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ilyan.dimitrov\Desktop\Rate Cards 2015-2019\2019\Elections 2\"/>
    </mc:Choice>
  </mc:AlternateContent>
  <xr:revisionPtr revIDLastSave="0" documentId="8_{F603F85C-E648-4883-A707-B9DFAE36446E}" xr6:coauthVersionLast="41" xr6:coauthVersionMax="41" xr10:uidLastSave="{00000000-0000-0000-0000-000000000000}"/>
  <workbookProtection workbookAlgorithmName="SHA-512" workbookHashValue="1e1iwniwbNtAmm5u+elcUtgqee85HAw4zWkNL3gZPfXugPbgOYY/7c2Wb+g03oHWiRrKdNMlFfQ0N8tfs/jVTw==" workbookSaltValue="fgbQ6o5YTpilESye+7J9fw==" workbookSpinCount="100000" lockStructure="1"/>
  <bookViews>
    <workbookView xWindow="-108" yWindow="-108" windowWidth="23256" windowHeight="12576" tabRatio="756" xr2:uid="{00000000-000D-0000-FFFF-FFFF00000000}"/>
  </bookViews>
  <sheets>
    <sheet name="Summary" sheetId="1" r:id="rId1"/>
    <sheet name="Nova" sheetId="6" r:id="rId2"/>
    <sheet name="Diema Channels" sheetId="7" r:id="rId3"/>
    <sheet name="Fox Channels" sheetId="8" state="hidden" r:id="rId4"/>
    <sheet name="3rd Party Channels" sheetId="10" state="hidden" r:id="rId5"/>
    <sheet name="Lookup" sheetId="4" state="hidden" r:id="rId6"/>
  </sheets>
  <externalReferences>
    <externalReference r:id="rId7"/>
  </externalReferences>
  <definedNames>
    <definedName name="_xlnm._FilterDatabase" localSheetId="4" hidden="1">'3rd Party Channels'!#REF!</definedName>
    <definedName name="_xlnm._FilterDatabase" localSheetId="2" hidden="1">'Diema Channels'!#REF!</definedName>
    <definedName name="_xlnm._FilterDatabase" localSheetId="3" hidden="1">'Fox Channels'!#REF!</definedName>
    <definedName name="_xlnm._FilterDatabase" localSheetId="1" hidden="1">Nova!$A$15:$GX$69</definedName>
    <definedName name="_xlnm._FilterDatabase" localSheetId="0" hidden="1">Summary!#REF!</definedName>
    <definedName name="_PT2">Lookup!$B$175:$B$196</definedName>
    <definedName name="_RBS1">Lookup!$A$228:$A$242</definedName>
    <definedName name="_RBS2">Lookup!$A$228:$A$243</definedName>
    <definedName name="_RBS3">Lookup!$A$228:$A$233</definedName>
    <definedName name="_TG2">Lookup!$T$45:$T$51</definedName>
    <definedName name="_TG3">Lookup!$T$45:$T$51</definedName>
    <definedName name="a">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</definedName>
    <definedName name="AA">Lookup!$A$217:$A$219</definedName>
    <definedName name="Add">Lookup!$A$160:$A$161</definedName>
    <definedName name="Agency">Lookup!$A$66:$A$67</definedName>
    <definedName name="AnAg">Lookup!$A$217:$A$220</definedName>
    <definedName name="Code">#REF!</definedName>
    <definedName name="Code4">[1]Summary!$K$4:$K$11</definedName>
    <definedName name="Codes2" localSheetId="4">'3rd Party Channels'!$K$4:$K$9</definedName>
    <definedName name="Codes2" localSheetId="2">'Diema Channels'!$K$4:$K$9</definedName>
    <definedName name="Codes2" localSheetId="3">'Fox Channels'!$K$4:$K$9</definedName>
    <definedName name="Codes2" localSheetId="1">Nova!$K$4:$K$9</definedName>
    <definedName name="Codes2">Summary!$K$4:$K$9</definedName>
    <definedName name="Codes3">Summary!$K$4:$K$11</definedName>
    <definedName name="Free" localSheetId="4">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Channels'!#REF!,'3rd Party Channels'!#REF!</definedName>
    <definedName name="Free" localSheetId="2">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Channels'!#REF!,'Diema Channels'!#REF!</definedName>
    <definedName name="Free" localSheetId="3">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Channels'!#REF!,'Fox Channels'!#REF!</definedName>
    <definedName name="Free" localSheetId="1">Nova!#REF!,Nova!#REF!,Nova!#REF!,Nova!#REF!,Nova!#REF!,Nova!$AR$39,Nova!#REF!,Nova!#REF!,Nova!#REF!,Nova!#REF!,Nova!#REF!,Nova!#REF!,Nova!#REF!,Nova!$AY$39,Nova!#REF!,Nova!#REF!,Nova!#REF!,Nova!#REF!,Nova!#REF!,Nova!#REF!,Nova!#REF!,Nova!#REF!,Nova!$BF$39,Nova!#REF!,Nova!#REF!,Nova!#REF!,Nova!#REF!,Nova!$BM$39,Nova!#REF!,Nova!#REF!,Nova!#REF!</definedName>
    <definedName name="Free">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</definedName>
    <definedName name="Growth">Lookup!$A$87:$A$93</definedName>
    <definedName name="Growth2">Lookup!$A$87:$A$92</definedName>
    <definedName name="Internet">Lookup!$A$199:$A$201</definedName>
    <definedName name="Internet2">Lookup!$A$241:$A$249</definedName>
    <definedName name="Loyalty">Lookup!$A$96:$A$107</definedName>
    <definedName name="Loyalty2">Lookup!$A$96:$A$107</definedName>
    <definedName name="Mode">Lookup!$A$143:$A$144</definedName>
    <definedName name="NationalGeographic">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,Summary!#REF!</definedName>
    <definedName name="newnew">Lookup!$A$204:$A$211</definedName>
    <definedName name="Package">Lookup!$A$120:$A$129</definedName>
    <definedName name="Package2">Lookup!$A$120:$A$126</definedName>
    <definedName name="Package3">Lookup!$A$120:$A$130</definedName>
    <definedName name="Position">Lookup!$A$147:$A$157</definedName>
    <definedName name="Positioning">Lookup!$A$147:$A$157</definedName>
    <definedName name="Pref2">Lookup!$A$110:$A$118</definedName>
    <definedName name="Preference">Lookup!$A$110:$A$117</definedName>
    <definedName name="_xlnm.Print_Area" localSheetId="4">'3rd Party Channels'!$A$1:$BQ$240</definedName>
    <definedName name="_xlnm.Print_Area" localSheetId="2">'Diema Channels'!$A$1:$BQ$219</definedName>
    <definedName name="_xlnm.Print_Area" localSheetId="3">'Fox Channels'!$A$1:$BQ$244</definedName>
    <definedName name="_xlnm.Print_Area" localSheetId="5">Lookup!$F$3:$Q$78</definedName>
    <definedName name="_xlnm.Print_Area" localSheetId="1">Nova!$A$1:$CS$124</definedName>
    <definedName name="_xlnm.Print_Area" localSheetId="0">Summary!$A:$N</definedName>
    <definedName name="PTI">Lookup!$A$181:$A$196</definedName>
    <definedName name="PTInd">Lookup!$A$177:$A$196</definedName>
    <definedName name="PTIndex">Lookup!$A$176:$A$196</definedName>
    <definedName name="RBS">Lookup!$A$132:$A$133</definedName>
    <definedName name="RByS">Lookup!$A$132:$A$135</definedName>
    <definedName name="Targets">Lookup!$C$2:$C$10</definedName>
    <definedName name="TGNew">Lookup!$C$2:$C$11</definedName>
    <definedName name="TGNew1">Lookup!$T$45:$T$54</definedName>
    <definedName name="TGNEWU">Lookup!$B$2:$B$12</definedName>
    <definedName name="TPS">Lookup!$A$165:$A$173</definedName>
    <definedName name="TVC">#REF!</definedName>
    <definedName name="Vol">Lookup!$A$70:$A$85</definedName>
    <definedName name="Volume">Lookup!$A$70:$A$81</definedName>
    <definedName name="ъ87">Nova!$C$74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8" i="1" l="1"/>
  <c r="I58" i="1"/>
  <c r="FW22" i="6"/>
  <c r="FV22" i="6"/>
  <c r="FU22" i="6"/>
  <c r="FT22" i="6"/>
  <c r="FS22" i="6"/>
  <c r="FR22" i="6"/>
  <c r="FQ22" i="6"/>
  <c r="FP22" i="6"/>
  <c r="FE22" i="6"/>
  <c r="FD22" i="6"/>
  <c r="FC22" i="6"/>
  <c r="FB22" i="6"/>
  <c r="FA22" i="6"/>
  <c r="EZ22" i="6"/>
  <c r="EY22" i="6"/>
  <c r="EX22" i="6"/>
  <c r="EM22" i="6"/>
  <c r="EL22" i="6"/>
  <c r="EK22" i="6"/>
  <c r="EJ22" i="6"/>
  <c r="EI22" i="6"/>
  <c r="EH22" i="6"/>
  <c r="EG22" i="6"/>
  <c r="EF22" i="6"/>
  <c r="DU22" i="6"/>
  <c r="DT22" i="6"/>
  <c r="DS22" i="6"/>
  <c r="DR22" i="6"/>
  <c r="DQ22" i="6"/>
  <c r="DP22" i="6"/>
  <c r="DO22" i="6"/>
  <c r="DN22" i="6"/>
  <c r="DC22" i="6"/>
  <c r="DB22" i="6"/>
  <c r="DA22" i="6"/>
  <c r="CZ22" i="6"/>
  <c r="CY22" i="6"/>
  <c r="CX22" i="6"/>
  <c r="CW22" i="6"/>
  <c r="CV22" i="6"/>
  <c r="CC22" i="6"/>
  <c r="AM22" i="6"/>
  <c r="AA22" i="6"/>
  <c r="CS22" i="6" s="1"/>
  <c r="Z22" i="6"/>
  <c r="CR22" i="6" s="1"/>
  <c r="Y22" i="6"/>
  <c r="CQ22" i="6" s="1"/>
  <c r="X22" i="6"/>
  <c r="CP22" i="6" s="1"/>
  <c r="V22" i="6"/>
  <c r="CO22" i="6" s="1"/>
  <c r="T22" i="6"/>
  <c r="CN22" i="6" s="1"/>
  <c r="R22" i="6"/>
  <c r="CM22" i="6" s="1"/>
  <c r="P22" i="6"/>
  <c r="CL22" i="6" s="1"/>
  <c r="L22" i="6"/>
  <c r="F22" i="6"/>
  <c r="FW62" i="6"/>
  <c r="FV62" i="6"/>
  <c r="FU62" i="6"/>
  <c r="FT62" i="6"/>
  <c r="FS62" i="6"/>
  <c r="FR62" i="6"/>
  <c r="FQ62" i="6"/>
  <c r="FP62" i="6"/>
  <c r="FE62" i="6"/>
  <c r="FD62" i="6"/>
  <c r="FC62" i="6"/>
  <c r="FB62" i="6"/>
  <c r="FA62" i="6"/>
  <c r="EZ62" i="6"/>
  <c r="EY62" i="6"/>
  <c r="EX62" i="6"/>
  <c r="EM62" i="6"/>
  <c r="EL62" i="6"/>
  <c r="EK62" i="6"/>
  <c r="EJ62" i="6"/>
  <c r="EI62" i="6"/>
  <c r="EH62" i="6"/>
  <c r="EG62" i="6"/>
  <c r="EF62" i="6"/>
  <c r="DU62" i="6"/>
  <c r="DT62" i="6"/>
  <c r="DS62" i="6"/>
  <c r="DR62" i="6"/>
  <c r="DQ62" i="6"/>
  <c r="DP62" i="6"/>
  <c r="DO62" i="6"/>
  <c r="DN62" i="6"/>
  <c r="DC62" i="6"/>
  <c r="DB62" i="6"/>
  <c r="DA62" i="6"/>
  <c r="CZ62" i="6"/>
  <c r="CY62" i="6"/>
  <c r="CX62" i="6"/>
  <c r="CW62" i="6"/>
  <c r="CV62" i="6"/>
  <c r="CC62" i="6"/>
  <c r="AM62" i="6"/>
  <c r="AA62" i="6"/>
  <c r="CS62" i="6" s="1"/>
  <c r="Z62" i="6"/>
  <c r="CR62" i="6" s="1"/>
  <c r="Y62" i="6"/>
  <c r="X62" i="6"/>
  <c r="CP62" i="6" s="1"/>
  <c r="V62" i="6"/>
  <c r="CO62" i="6" s="1"/>
  <c r="T62" i="6"/>
  <c r="CN62" i="6" s="1"/>
  <c r="R62" i="6"/>
  <c r="CM62" i="6" s="1"/>
  <c r="P62" i="6"/>
  <c r="CL62" i="6" s="1"/>
  <c r="L62" i="6"/>
  <c r="F62" i="6"/>
  <c r="AB62" i="6" l="1"/>
  <c r="CQ62" i="6"/>
  <c r="AB22" i="6"/>
  <c r="G115" i="6"/>
  <c r="F115" i="6"/>
  <c r="C161" i="7" l="1"/>
  <c r="C77" i="6"/>
  <c r="L4" i="7" l="1"/>
  <c r="L5" i="7"/>
  <c r="L6" i="7"/>
  <c r="L7" i="7"/>
  <c r="L8" i="7"/>
  <c r="L9" i="7"/>
  <c r="M9" i="7"/>
  <c r="M6" i="1"/>
  <c r="M6" i="6" s="1"/>
  <c r="M7" i="1"/>
  <c r="M7" i="7" s="1"/>
  <c r="M8" i="1"/>
  <c r="M8" i="7" s="1"/>
  <c r="M9" i="1"/>
  <c r="M9" i="6" s="1"/>
  <c r="M10" i="1"/>
  <c r="M10" i="6" s="1"/>
  <c r="M11" i="1"/>
  <c r="M11" i="6" s="1"/>
  <c r="M4" i="1"/>
  <c r="M4" i="6" s="1"/>
  <c r="M5" i="1"/>
  <c r="M5" i="6" s="1"/>
  <c r="C23" i="1"/>
  <c r="DE22" i="6" l="1"/>
  <c r="DW22" i="6"/>
  <c r="EO22" i="6"/>
  <c r="FG22" i="6"/>
  <c r="FY22" i="6"/>
  <c r="DL22" i="6"/>
  <c r="EV22" i="6"/>
  <c r="GF22" i="6"/>
  <c r="FN22" i="6"/>
  <c r="DF22" i="6"/>
  <c r="EP22" i="6"/>
  <c r="FH22" i="6"/>
  <c r="FZ22" i="6"/>
  <c r="DX22" i="6"/>
  <c r="DK22" i="6"/>
  <c r="EU22" i="6"/>
  <c r="EC22" i="6"/>
  <c r="FM22" i="6"/>
  <c r="GE22" i="6"/>
  <c r="DG22" i="6"/>
  <c r="DY22" i="6"/>
  <c r="EQ22" i="6"/>
  <c r="FI22" i="6"/>
  <c r="GA22" i="6"/>
  <c r="DJ22" i="6"/>
  <c r="FL22" i="6"/>
  <c r="GD22" i="6"/>
  <c r="ET22" i="6"/>
  <c r="EB22" i="6"/>
  <c r="DL62" i="6"/>
  <c r="EV62" i="6"/>
  <c r="FN62" i="6"/>
  <c r="GF62" i="6"/>
  <c r="DY62" i="6"/>
  <c r="DG62" i="6"/>
  <c r="FI62" i="6"/>
  <c r="EQ62" i="6"/>
  <c r="GA62" i="6"/>
  <c r="FY62" i="6"/>
  <c r="DE62" i="6"/>
  <c r="DW62" i="6"/>
  <c r="EO62" i="6"/>
  <c r="FG62" i="6"/>
  <c r="DJ62" i="6"/>
  <c r="EB62" i="6"/>
  <c r="ET62" i="6"/>
  <c r="GD62" i="6"/>
  <c r="FL62" i="6"/>
  <c r="FH62" i="6"/>
  <c r="DX62" i="6"/>
  <c r="FZ62" i="6"/>
  <c r="EP62" i="6"/>
  <c r="DF62" i="6"/>
  <c r="DK62" i="6"/>
  <c r="EC62" i="6"/>
  <c r="EU62" i="6"/>
  <c r="FM62" i="6"/>
  <c r="GE62" i="6"/>
  <c r="M6" i="7"/>
  <c r="M7" i="6"/>
  <c r="M10" i="7"/>
  <c r="M11" i="7"/>
  <c r="M8" i="6"/>
  <c r="M4" i="7"/>
  <c r="M5" i="7"/>
  <c r="K9" i="1"/>
  <c r="K9" i="7" s="1"/>
  <c r="FJ22" i="6" l="1"/>
  <c r="GB22" i="6"/>
  <c r="DZ22" i="6"/>
  <c r="DH22" i="6"/>
  <c r="ER22" i="6"/>
  <c r="DI22" i="6"/>
  <c r="EA22" i="6"/>
  <c r="ES22" i="6"/>
  <c r="GC22" i="6"/>
  <c r="FK22" i="6"/>
  <c r="FJ62" i="6"/>
  <c r="DZ62" i="6"/>
  <c r="ER62" i="6"/>
  <c r="DH62" i="6"/>
  <c r="GB62" i="6"/>
  <c r="GC62" i="6"/>
  <c r="DI62" i="6"/>
  <c r="EA62" i="6"/>
  <c r="ES62" i="6"/>
  <c r="FK62" i="6"/>
  <c r="FW25" i="6"/>
  <c r="FV25" i="6"/>
  <c r="FU25" i="6"/>
  <c r="FT25" i="6"/>
  <c r="FS25" i="6"/>
  <c r="FR25" i="6"/>
  <c r="FQ25" i="6"/>
  <c r="FP25" i="6"/>
  <c r="FE25" i="6"/>
  <c r="FD25" i="6"/>
  <c r="FC25" i="6"/>
  <c r="FB25" i="6"/>
  <c r="FA25" i="6"/>
  <c r="EZ25" i="6"/>
  <c r="EY25" i="6"/>
  <c r="EX25" i="6"/>
  <c r="EM25" i="6"/>
  <c r="EL25" i="6"/>
  <c r="EK25" i="6"/>
  <c r="EJ25" i="6"/>
  <c r="EI25" i="6"/>
  <c r="EH25" i="6"/>
  <c r="EG25" i="6"/>
  <c r="EF25" i="6"/>
  <c r="DU25" i="6"/>
  <c r="DT25" i="6"/>
  <c r="DS25" i="6"/>
  <c r="DR25" i="6"/>
  <c r="DQ25" i="6"/>
  <c r="DP25" i="6"/>
  <c r="DO25" i="6"/>
  <c r="DN25" i="6"/>
  <c r="DC25" i="6"/>
  <c r="DB25" i="6"/>
  <c r="DA25" i="6"/>
  <c r="CY25" i="6"/>
  <c r="CX25" i="6"/>
  <c r="CW25" i="6"/>
  <c r="CV25" i="6"/>
  <c r="CC25" i="6"/>
  <c r="AM25" i="6"/>
  <c r="AA25" i="6"/>
  <c r="CS25" i="6" s="1"/>
  <c r="Z25" i="6"/>
  <c r="CR25" i="6" s="1"/>
  <c r="Y25" i="6"/>
  <c r="CQ25" i="6" s="1"/>
  <c r="X25" i="6"/>
  <c r="CP25" i="6" s="1"/>
  <c r="V25" i="6"/>
  <c r="CO25" i="6" s="1"/>
  <c r="T25" i="6"/>
  <c r="CN25" i="6" s="1"/>
  <c r="R25" i="6"/>
  <c r="CM25" i="6" s="1"/>
  <c r="P25" i="6"/>
  <c r="CL25" i="6" s="1"/>
  <c r="L25" i="6"/>
  <c r="F25" i="6"/>
  <c r="CZ25" i="6"/>
  <c r="AB25" i="6" l="1"/>
  <c r="FW46" i="6" l="1"/>
  <c r="FV46" i="6"/>
  <c r="FU46" i="6"/>
  <c r="FT46" i="6"/>
  <c r="FS46" i="6"/>
  <c r="FR46" i="6"/>
  <c r="FQ46" i="6"/>
  <c r="FP46" i="6"/>
  <c r="FE46" i="6"/>
  <c r="FD46" i="6"/>
  <c r="FC46" i="6"/>
  <c r="FB46" i="6"/>
  <c r="FA46" i="6"/>
  <c r="EZ46" i="6"/>
  <c r="EY46" i="6"/>
  <c r="EX46" i="6"/>
  <c r="EM46" i="6"/>
  <c r="EL46" i="6"/>
  <c r="EK46" i="6"/>
  <c r="EJ46" i="6"/>
  <c r="EI46" i="6"/>
  <c r="EH46" i="6"/>
  <c r="EG46" i="6"/>
  <c r="EF46" i="6"/>
  <c r="DU46" i="6"/>
  <c r="DT46" i="6"/>
  <c r="DS46" i="6"/>
  <c r="DR46" i="6"/>
  <c r="DQ46" i="6"/>
  <c r="DP46" i="6"/>
  <c r="DO46" i="6"/>
  <c r="DN46" i="6"/>
  <c r="DC46" i="6"/>
  <c r="DB46" i="6"/>
  <c r="DA46" i="6"/>
  <c r="CY46" i="6"/>
  <c r="CX46" i="6"/>
  <c r="CW46" i="6"/>
  <c r="CV46" i="6"/>
  <c r="AM46" i="6"/>
  <c r="AA46" i="6"/>
  <c r="Z46" i="6"/>
  <c r="Y46" i="6"/>
  <c r="X46" i="6"/>
  <c r="V46" i="6"/>
  <c r="T46" i="6"/>
  <c r="R46" i="6"/>
  <c r="P46" i="6"/>
  <c r="L46" i="6"/>
  <c r="F46" i="6"/>
  <c r="CZ46" i="6"/>
  <c r="CV16" i="7" l="1"/>
  <c r="FP101" i="7"/>
  <c r="FQ101" i="7"/>
  <c r="FR101" i="7"/>
  <c r="FS101" i="7"/>
  <c r="FT101" i="7"/>
  <c r="FU101" i="7"/>
  <c r="FV101" i="7"/>
  <c r="FW101" i="7"/>
  <c r="FP102" i="7"/>
  <c r="FQ102" i="7"/>
  <c r="FR102" i="7"/>
  <c r="FS102" i="7"/>
  <c r="FT102" i="7"/>
  <c r="FU102" i="7"/>
  <c r="FV102" i="7"/>
  <c r="FW102" i="7"/>
  <c r="FP103" i="7"/>
  <c r="FQ103" i="7"/>
  <c r="FR103" i="7"/>
  <c r="FS103" i="7"/>
  <c r="FT103" i="7"/>
  <c r="FU103" i="7"/>
  <c r="FV103" i="7"/>
  <c r="FW103" i="7"/>
  <c r="FP104" i="7"/>
  <c r="FQ104" i="7"/>
  <c r="FR104" i="7"/>
  <c r="FS104" i="7"/>
  <c r="FT104" i="7"/>
  <c r="FU104" i="7"/>
  <c r="FV104" i="7"/>
  <c r="FW104" i="7"/>
  <c r="FP105" i="7"/>
  <c r="FQ105" i="7"/>
  <c r="FR105" i="7"/>
  <c r="FS105" i="7"/>
  <c r="FT105" i="7"/>
  <c r="FU105" i="7"/>
  <c r="FV105" i="7"/>
  <c r="FW105" i="7"/>
  <c r="FP106" i="7"/>
  <c r="FQ106" i="7"/>
  <c r="FR106" i="7"/>
  <c r="FS106" i="7"/>
  <c r="FT106" i="7"/>
  <c r="FU106" i="7"/>
  <c r="FV106" i="7"/>
  <c r="FW106" i="7"/>
  <c r="FP107" i="7"/>
  <c r="FQ107" i="7"/>
  <c r="FR107" i="7"/>
  <c r="FS107" i="7"/>
  <c r="FT107" i="7"/>
  <c r="FU107" i="7"/>
  <c r="FV107" i="7"/>
  <c r="FW107" i="7"/>
  <c r="FP108" i="7"/>
  <c r="FQ108" i="7"/>
  <c r="FR108" i="7"/>
  <c r="FS108" i="7"/>
  <c r="FT108" i="7"/>
  <c r="FU108" i="7"/>
  <c r="FV108" i="7"/>
  <c r="FW108" i="7"/>
  <c r="FP109" i="7"/>
  <c r="FQ109" i="7"/>
  <c r="FR109" i="7"/>
  <c r="FS109" i="7"/>
  <c r="FT109" i="7"/>
  <c r="FU109" i="7"/>
  <c r="FV109" i="7"/>
  <c r="FW109" i="7"/>
  <c r="FP110" i="7"/>
  <c r="FQ110" i="7"/>
  <c r="FR110" i="7"/>
  <c r="FS110" i="7"/>
  <c r="FT110" i="7"/>
  <c r="FU110" i="7"/>
  <c r="FV110" i="7"/>
  <c r="FW110" i="7"/>
  <c r="FP111" i="7"/>
  <c r="FQ111" i="7"/>
  <c r="FR111" i="7"/>
  <c r="FS111" i="7"/>
  <c r="FT111" i="7"/>
  <c r="FU111" i="7"/>
  <c r="FV111" i="7"/>
  <c r="FW111" i="7"/>
  <c r="FP112" i="7"/>
  <c r="FQ112" i="7"/>
  <c r="FR112" i="7"/>
  <c r="FS112" i="7"/>
  <c r="FT112" i="7"/>
  <c r="FU112" i="7"/>
  <c r="FV112" i="7"/>
  <c r="FW112" i="7"/>
  <c r="FP113" i="7"/>
  <c r="FQ113" i="7"/>
  <c r="FR113" i="7"/>
  <c r="FS113" i="7"/>
  <c r="FT113" i="7"/>
  <c r="FU113" i="7"/>
  <c r="FV113" i="7"/>
  <c r="FW113" i="7"/>
  <c r="FP114" i="7"/>
  <c r="FQ114" i="7"/>
  <c r="FR114" i="7"/>
  <c r="FS114" i="7"/>
  <c r="FT114" i="7"/>
  <c r="FU114" i="7"/>
  <c r="FV114" i="7"/>
  <c r="FW114" i="7"/>
  <c r="FP115" i="7"/>
  <c r="FQ115" i="7"/>
  <c r="FR115" i="7"/>
  <c r="FS115" i="7"/>
  <c r="FT115" i="7"/>
  <c r="FU115" i="7"/>
  <c r="FV115" i="7"/>
  <c r="FW115" i="7"/>
  <c r="FP116" i="7"/>
  <c r="FQ116" i="7"/>
  <c r="FR116" i="7"/>
  <c r="FS116" i="7"/>
  <c r="FT116" i="7"/>
  <c r="FU116" i="7"/>
  <c r="FV116" i="7"/>
  <c r="FW116" i="7"/>
  <c r="FP117" i="7"/>
  <c r="FQ117" i="7"/>
  <c r="FR117" i="7"/>
  <c r="FS117" i="7"/>
  <c r="FT117" i="7"/>
  <c r="FU117" i="7"/>
  <c r="FV117" i="7"/>
  <c r="FW117" i="7"/>
  <c r="FP118" i="7"/>
  <c r="FQ118" i="7"/>
  <c r="FR118" i="7"/>
  <c r="FS118" i="7"/>
  <c r="FT118" i="7"/>
  <c r="FU118" i="7"/>
  <c r="FV118" i="7"/>
  <c r="FW118" i="7"/>
  <c r="FP119" i="7"/>
  <c r="FQ119" i="7"/>
  <c r="FR119" i="7"/>
  <c r="FS119" i="7"/>
  <c r="FT119" i="7"/>
  <c r="FU119" i="7"/>
  <c r="FV119" i="7"/>
  <c r="FW119" i="7"/>
  <c r="FP120" i="7"/>
  <c r="FQ120" i="7"/>
  <c r="FR120" i="7"/>
  <c r="FS120" i="7"/>
  <c r="FT120" i="7"/>
  <c r="FU120" i="7"/>
  <c r="FV120" i="7"/>
  <c r="FW120" i="7"/>
  <c r="FP121" i="7"/>
  <c r="FQ121" i="7"/>
  <c r="FR121" i="7"/>
  <c r="FS121" i="7"/>
  <c r="FT121" i="7"/>
  <c r="FU121" i="7"/>
  <c r="FV121" i="7"/>
  <c r="FW121" i="7"/>
  <c r="FP122" i="7"/>
  <c r="FQ122" i="7"/>
  <c r="FR122" i="7"/>
  <c r="FS122" i="7"/>
  <c r="FT122" i="7"/>
  <c r="FU122" i="7"/>
  <c r="FV122" i="7"/>
  <c r="FW122" i="7"/>
  <c r="FP123" i="7"/>
  <c r="FQ123" i="7"/>
  <c r="FR123" i="7"/>
  <c r="FS123" i="7"/>
  <c r="FT123" i="7"/>
  <c r="FU123" i="7"/>
  <c r="FV123" i="7"/>
  <c r="FW123" i="7"/>
  <c r="FP124" i="7"/>
  <c r="FQ124" i="7"/>
  <c r="FR124" i="7"/>
  <c r="FS124" i="7"/>
  <c r="FT124" i="7"/>
  <c r="FU124" i="7"/>
  <c r="FV124" i="7"/>
  <c r="FW124" i="7"/>
  <c r="EX101" i="7"/>
  <c r="EY101" i="7"/>
  <c r="EZ101" i="7"/>
  <c r="FA101" i="7"/>
  <c r="FB101" i="7"/>
  <c r="FC101" i="7"/>
  <c r="FD101" i="7"/>
  <c r="FE101" i="7"/>
  <c r="EX102" i="7"/>
  <c r="EY102" i="7"/>
  <c r="EZ102" i="7"/>
  <c r="FA102" i="7"/>
  <c r="FB102" i="7"/>
  <c r="FC102" i="7"/>
  <c r="FD102" i="7"/>
  <c r="FE102" i="7"/>
  <c r="EX103" i="7"/>
  <c r="EY103" i="7"/>
  <c r="EZ103" i="7"/>
  <c r="FA103" i="7"/>
  <c r="FB103" i="7"/>
  <c r="FC103" i="7"/>
  <c r="FD103" i="7"/>
  <c r="FE103" i="7"/>
  <c r="EX104" i="7"/>
  <c r="EY104" i="7"/>
  <c r="EZ104" i="7"/>
  <c r="FA104" i="7"/>
  <c r="FB104" i="7"/>
  <c r="FC104" i="7"/>
  <c r="FD104" i="7"/>
  <c r="FE104" i="7"/>
  <c r="EX105" i="7"/>
  <c r="EY105" i="7"/>
  <c r="EZ105" i="7"/>
  <c r="FA105" i="7"/>
  <c r="FB105" i="7"/>
  <c r="FC105" i="7"/>
  <c r="FD105" i="7"/>
  <c r="FE105" i="7"/>
  <c r="EX106" i="7"/>
  <c r="EY106" i="7"/>
  <c r="EZ106" i="7"/>
  <c r="FA106" i="7"/>
  <c r="FB106" i="7"/>
  <c r="FC106" i="7"/>
  <c r="FD106" i="7"/>
  <c r="FE106" i="7"/>
  <c r="EX107" i="7"/>
  <c r="EY107" i="7"/>
  <c r="EZ107" i="7"/>
  <c r="FA107" i="7"/>
  <c r="FB107" i="7"/>
  <c r="FC107" i="7"/>
  <c r="FD107" i="7"/>
  <c r="FE107" i="7"/>
  <c r="EX108" i="7"/>
  <c r="EY108" i="7"/>
  <c r="EZ108" i="7"/>
  <c r="FA108" i="7"/>
  <c r="FB108" i="7"/>
  <c r="FC108" i="7"/>
  <c r="FD108" i="7"/>
  <c r="FE108" i="7"/>
  <c r="EX109" i="7"/>
  <c r="EY109" i="7"/>
  <c r="EZ109" i="7"/>
  <c r="FA109" i="7"/>
  <c r="FB109" i="7"/>
  <c r="FC109" i="7"/>
  <c r="FD109" i="7"/>
  <c r="FE109" i="7"/>
  <c r="EX110" i="7"/>
  <c r="EY110" i="7"/>
  <c r="EZ110" i="7"/>
  <c r="FA110" i="7"/>
  <c r="FB110" i="7"/>
  <c r="FC110" i="7"/>
  <c r="FD110" i="7"/>
  <c r="FE110" i="7"/>
  <c r="EX111" i="7"/>
  <c r="EY111" i="7"/>
  <c r="EZ111" i="7"/>
  <c r="FA111" i="7"/>
  <c r="FB111" i="7"/>
  <c r="FC111" i="7"/>
  <c r="FD111" i="7"/>
  <c r="FE111" i="7"/>
  <c r="EX112" i="7"/>
  <c r="EY112" i="7"/>
  <c r="EZ112" i="7"/>
  <c r="FA112" i="7"/>
  <c r="FB112" i="7"/>
  <c r="FC112" i="7"/>
  <c r="FD112" i="7"/>
  <c r="FE112" i="7"/>
  <c r="EX113" i="7"/>
  <c r="EY113" i="7"/>
  <c r="EZ113" i="7"/>
  <c r="FA113" i="7"/>
  <c r="FB113" i="7"/>
  <c r="FC113" i="7"/>
  <c r="FD113" i="7"/>
  <c r="FE113" i="7"/>
  <c r="EX114" i="7"/>
  <c r="EY114" i="7"/>
  <c r="EZ114" i="7"/>
  <c r="FA114" i="7"/>
  <c r="FB114" i="7"/>
  <c r="FC114" i="7"/>
  <c r="FD114" i="7"/>
  <c r="FE114" i="7"/>
  <c r="EX115" i="7"/>
  <c r="EY115" i="7"/>
  <c r="EZ115" i="7"/>
  <c r="FA115" i="7"/>
  <c r="FB115" i="7"/>
  <c r="FC115" i="7"/>
  <c r="FD115" i="7"/>
  <c r="FE115" i="7"/>
  <c r="EX116" i="7"/>
  <c r="EY116" i="7"/>
  <c r="EZ116" i="7"/>
  <c r="FA116" i="7"/>
  <c r="FB116" i="7"/>
  <c r="FC116" i="7"/>
  <c r="FD116" i="7"/>
  <c r="FE116" i="7"/>
  <c r="EX117" i="7"/>
  <c r="EY117" i="7"/>
  <c r="EZ117" i="7"/>
  <c r="FA117" i="7"/>
  <c r="FB117" i="7"/>
  <c r="FC117" i="7"/>
  <c r="FD117" i="7"/>
  <c r="FE117" i="7"/>
  <c r="EX118" i="7"/>
  <c r="EY118" i="7"/>
  <c r="EZ118" i="7"/>
  <c r="FA118" i="7"/>
  <c r="FB118" i="7"/>
  <c r="FC118" i="7"/>
  <c r="FD118" i="7"/>
  <c r="FE118" i="7"/>
  <c r="EX119" i="7"/>
  <c r="EY119" i="7"/>
  <c r="EZ119" i="7"/>
  <c r="FA119" i="7"/>
  <c r="FB119" i="7"/>
  <c r="FC119" i="7"/>
  <c r="FD119" i="7"/>
  <c r="FE119" i="7"/>
  <c r="EX120" i="7"/>
  <c r="EY120" i="7"/>
  <c r="EZ120" i="7"/>
  <c r="FA120" i="7"/>
  <c r="FB120" i="7"/>
  <c r="FC120" i="7"/>
  <c r="FD120" i="7"/>
  <c r="FE120" i="7"/>
  <c r="EX121" i="7"/>
  <c r="EY121" i="7"/>
  <c r="EZ121" i="7"/>
  <c r="FA121" i="7"/>
  <c r="FB121" i="7"/>
  <c r="FC121" i="7"/>
  <c r="FD121" i="7"/>
  <c r="FE121" i="7"/>
  <c r="EX122" i="7"/>
  <c r="EY122" i="7"/>
  <c r="EZ122" i="7"/>
  <c r="FA122" i="7"/>
  <c r="FB122" i="7"/>
  <c r="FC122" i="7"/>
  <c r="FD122" i="7"/>
  <c r="FE122" i="7"/>
  <c r="EX123" i="7"/>
  <c r="EY123" i="7"/>
  <c r="EZ123" i="7"/>
  <c r="FA123" i="7"/>
  <c r="FB123" i="7"/>
  <c r="FC123" i="7"/>
  <c r="FD123" i="7"/>
  <c r="FE123" i="7"/>
  <c r="EX124" i="7"/>
  <c r="EY124" i="7"/>
  <c r="EZ124" i="7"/>
  <c r="FA124" i="7"/>
  <c r="FB124" i="7"/>
  <c r="FC124" i="7"/>
  <c r="FD124" i="7"/>
  <c r="FE124" i="7"/>
  <c r="EF101" i="7"/>
  <c r="EG101" i="7"/>
  <c r="EH101" i="7"/>
  <c r="EI101" i="7"/>
  <c r="EJ101" i="7"/>
  <c r="EK101" i="7"/>
  <c r="EL101" i="7"/>
  <c r="EM101" i="7"/>
  <c r="EF102" i="7"/>
  <c r="EG102" i="7"/>
  <c r="EH102" i="7"/>
  <c r="EI102" i="7"/>
  <c r="EJ102" i="7"/>
  <c r="EK102" i="7"/>
  <c r="EL102" i="7"/>
  <c r="EM102" i="7"/>
  <c r="EF103" i="7"/>
  <c r="EG103" i="7"/>
  <c r="EH103" i="7"/>
  <c r="EI103" i="7"/>
  <c r="EJ103" i="7"/>
  <c r="EK103" i="7"/>
  <c r="EL103" i="7"/>
  <c r="EM103" i="7"/>
  <c r="EF104" i="7"/>
  <c r="EG104" i="7"/>
  <c r="EH104" i="7"/>
  <c r="EI104" i="7"/>
  <c r="EJ104" i="7"/>
  <c r="EK104" i="7"/>
  <c r="EL104" i="7"/>
  <c r="EM104" i="7"/>
  <c r="EF105" i="7"/>
  <c r="EG105" i="7"/>
  <c r="EH105" i="7"/>
  <c r="EI105" i="7"/>
  <c r="EJ105" i="7"/>
  <c r="EK105" i="7"/>
  <c r="EL105" i="7"/>
  <c r="EM105" i="7"/>
  <c r="EF106" i="7"/>
  <c r="EG106" i="7"/>
  <c r="EH106" i="7"/>
  <c r="EI106" i="7"/>
  <c r="EJ106" i="7"/>
  <c r="EK106" i="7"/>
  <c r="EL106" i="7"/>
  <c r="EM106" i="7"/>
  <c r="EF107" i="7"/>
  <c r="EG107" i="7"/>
  <c r="EH107" i="7"/>
  <c r="EI107" i="7"/>
  <c r="EJ107" i="7"/>
  <c r="EK107" i="7"/>
  <c r="EL107" i="7"/>
  <c r="EM107" i="7"/>
  <c r="EF108" i="7"/>
  <c r="EG108" i="7"/>
  <c r="EH108" i="7"/>
  <c r="EI108" i="7"/>
  <c r="EJ108" i="7"/>
  <c r="EK108" i="7"/>
  <c r="EL108" i="7"/>
  <c r="EM108" i="7"/>
  <c r="EF109" i="7"/>
  <c r="EG109" i="7"/>
  <c r="EH109" i="7"/>
  <c r="EI109" i="7"/>
  <c r="EJ109" i="7"/>
  <c r="EK109" i="7"/>
  <c r="EL109" i="7"/>
  <c r="EM109" i="7"/>
  <c r="EF110" i="7"/>
  <c r="EG110" i="7"/>
  <c r="EH110" i="7"/>
  <c r="EI110" i="7"/>
  <c r="EJ110" i="7"/>
  <c r="EK110" i="7"/>
  <c r="EL110" i="7"/>
  <c r="EM110" i="7"/>
  <c r="EF111" i="7"/>
  <c r="EG111" i="7"/>
  <c r="EH111" i="7"/>
  <c r="EI111" i="7"/>
  <c r="EJ111" i="7"/>
  <c r="EK111" i="7"/>
  <c r="EL111" i="7"/>
  <c r="EM111" i="7"/>
  <c r="EF112" i="7"/>
  <c r="EG112" i="7"/>
  <c r="EH112" i="7"/>
  <c r="EI112" i="7"/>
  <c r="EJ112" i="7"/>
  <c r="EK112" i="7"/>
  <c r="EL112" i="7"/>
  <c r="EM112" i="7"/>
  <c r="EF113" i="7"/>
  <c r="EG113" i="7"/>
  <c r="EH113" i="7"/>
  <c r="EI113" i="7"/>
  <c r="EJ113" i="7"/>
  <c r="EK113" i="7"/>
  <c r="EL113" i="7"/>
  <c r="EM113" i="7"/>
  <c r="EF114" i="7"/>
  <c r="EG114" i="7"/>
  <c r="EH114" i="7"/>
  <c r="EI114" i="7"/>
  <c r="EJ114" i="7"/>
  <c r="EK114" i="7"/>
  <c r="EL114" i="7"/>
  <c r="EM114" i="7"/>
  <c r="EF115" i="7"/>
  <c r="EG115" i="7"/>
  <c r="EH115" i="7"/>
  <c r="EI115" i="7"/>
  <c r="EJ115" i="7"/>
  <c r="EK115" i="7"/>
  <c r="EL115" i="7"/>
  <c r="EM115" i="7"/>
  <c r="EF116" i="7"/>
  <c r="EG116" i="7"/>
  <c r="EH116" i="7"/>
  <c r="EI116" i="7"/>
  <c r="EJ116" i="7"/>
  <c r="EK116" i="7"/>
  <c r="EL116" i="7"/>
  <c r="EM116" i="7"/>
  <c r="EF117" i="7"/>
  <c r="EG117" i="7"/>
  <c r="EH117" i="7"/>
  <c r="EI117" i="7"/>
  <c r="EJ117" i="7"/>
  <c r="EK117" i="7"/>
  <c r="EL117" i="7"/>
  <c r="EM117" i="7"/>
  <c r="EF118" i="7"/>
  <c r="EG118" i="7"/>
  <c r="EH118" i="7"/>
  <c r="EI118" i="7"/>
  <c r="EJ118" i="7"/>
  <c r="EK118" i="7"/>
  <c r="EL118" i="7"/>
  <c r="EM118" i="7"/>
  <c r="EF119" i="7"/>
  <c r="EG119" i="7"/>
  <c r="EH119" i="7"/>
  <c r="EI119" i="7"/>
  <c r="EJ119" i="7"/>
  <c r="EK119" i="7"/>
  <c r="EL119" i="7"/>
  <c r="EM119" i="7"/>
  <c r="EF120" i="7"/>
  <c r="EG120" i="7"/>
  <c r="EH120" i="7"/>
  <c r="EI120" i="7"/>
  <c r="EJ120" i="7"/>
  <c r="EK120" i="7"/>
  <c r="EL120" i="7"/>
  <c r="EM120" i="7"/>
  <c r="EF121" i="7"/>
  <c r="EG121" i="7"/>
  <c r="EH121" i="7"/>
  <c r="EI121" i="7"/>
  <c r="EJ121" i="7"/>
  <c r="EK121" i="7"/>
  <c r="EL121" i="7"/>
  <c r="EM121" i="7"/>
  <c r="EF122" i="7"/>
  <c r="EG122" i="7"/>
  <c r="EH122" i="7"/>
  <c r="EI122" i="7"/>
  <c r="EJ122" i="7"/>
  <c r="EK122" i="7"/>
  <c r="EL122" i="7"/>
  <c r="EM122" i="7"/>
  <c r="EF123" i="7"/>
  <c r="EG123" i="7"/>
  <c r="EH123" i="7"/>
  <c r="EI123" i="7"/>
  <c r="EJ123" i="7"/>
  <c r="EK123" i="7"/>
  <c r="EL123" i="7"/>
  <c r="EM123" i="7"/>
  <c r="EF124" i="7"/>
  <c r="EG124" i="7"/>
  <c r="EH124" i="7"/>
  <c r="EI124" i="7"/>
  <c r="EJ124" i="7"/>
  <c r="EK124" i="7"/>
  <c r="EL124" i="7"/>
  <c r="EM124" i="7"/>
  <c r="EG100" i="7"/>
  <c r="DN101" i="7"/>
  <c r="DO101" i="7"/>
  <c r="DP101" i="7"/>
  <c r="DQ101" i="7"/>
  <c r="DR101" i="7"/>
  <c r="DS101" i="7"/>
  <c r="DT101" i="7"/>
  <c r="DU101" i="7"/>
  <c r="DN102" i="7"/>
  <c r="DO102" i="7"/>
  <c r="DP102" i="7"/>
  <c r="DQ102" i="7"/>
  <c r="DR102" i="7"/>
  <c r="DS102" i="7"/>
  <c r="DT102" i="7"/>
  <c r="DU102" i="7"/>
  <c r="DN103" i="7"/>
  <c r="DO103" i="7"/>
  <c r="DP103" i="7"/>
  <c r="DQ103" i="7"/>
  <c r="DR103" i="7"/>
  <c r="DS103" i="7"/>
  <c r="DT103" i="7"/>
  <c r="DU103" i="7"/>
  <c r="DN104" i="7"/>
  <c r="DO104" i="7"/>
  <c r="DP104" i="7"/>
  <c r="DQ104" i="7"/>
  <c r="DR104" i="7"/>
  <c r="DS104" i="7"/>
  <c r="DT104" i="7"/>
  <c r="DU104" i="7"/>
  <c r="DN105" i="7"/>
  <c r="DO105" i="7"/>
  <c r="DP105" i="7"/>
  <c r="DQ105" i="7"/>
  <c r="DR105" i="7"/>
  <c r="DS105" i="7"/>
  <c r="DT105" i="7"/>
  <c r="DU105" i="7"/>
  <c r="DN106" i="7"/>
  <c r="DO106" i="7"/>
  <c r="DP106" i="7"/>
  <c r="DQ106" i="7"/>
  <c r="DR106" i="7"/>
  <c r="DS106" i="7"/>
  <c r="DT106" i="7"/>
  <c r="DU106" i="7"/>
  <c r="DN107" i="7"/>
  <c r="DO107" i="7"/>
  <c r="DP107" i="7"/>
  <c r="DQ107" i="7"/>
  <c r="DR107" i="7"/>
  <c r="DS107" i="7"/>
  <c r="DT107" i="7"/>
  <c r="DU107" i="7"/>
  <c r="DN108" i="7"/>
  <c r="DO108" i="7"/>
  <c r="DP108" i="7"/>
  <c r="DQ108" i="7"/>
  <c r="DR108" i="7"/>
  <c r="DS108" i="7"/>
  <c r="DT108" i="7"/>
  <c r="DU108" i="7"/>
  <c r="DN109" i="7"/>
  <c r="DO109" i="7"/>
  <c r="DP109" i="7"/>
  <c r="DQ109" i="7"/>
  <c r="DR109" i="7"/>
  <c r="DS109" i="7"/>
  <c r="DT109" i="7"/>
  <c r="DU109" i="7"/>
  <c r="DN110" i="7"/>
  <c r="DO110" i="7"/>
  <c r="DP110" i="7"/>
  <c r="DQ110" i="7"/>
  <c r="DR110" i="7"/>
  <c r="DS110" i="7"/>
  <c r="DT110" i="7"/>
  <c r="DU110" i="7"/>
  <c r="DN111" i="7"/>
  <c r="DO111" i="7"/>
  <c r="DP111" i="7"/>
  <c r="DQ111" i="7"/>
  <c r="DR111" i="7"/>
  <c r="DS111" i="7"/>
  <c r="DT111" i="7"/>
  <c r="DU111" i="7"/>
  <c r="DN112" i="7"/>
  <c r="DO112" i="7"/>
  <c r="DP112" i="7"/>
  <c r="DQ112" i="7"/>
  <c r="DR112" i="7"/>
  <c r="DS112" i="7"/>
  <c r="DT112" i="7"/>
  <c r="DU112" i="7"/>
  <c r="DN113" i="7"/>
  <c r="DO113" i="7"/>
  <c r="DP113" i="7"/>
  <c r="DQ113" i="7"/>
  <c r="DR113" i="7"/>
  <c r="DS113" i="7"/>
  <c r="DT113" i="7"/>
  <c r="DU113" i="7"/>
  <c r="DN114" i="7"/>
  <c r="DO114" i="7"/>
  <c r="DP114" i="7"/>
  <c r="DQ114" i="7"/>
  <c r="DR114" i="7"/>
  <c r="DS114" i="7"/>
  <c r="DT114" i="7"/>
  <c r="DU114" i="7"/>
  <c r="DN115" i="7"/>
  <c r="DO115" i="7"/>
  <c r="DP115" i="7"/>
  <c r="DQ115" i="7"/>
  <c r="DR115" i="7"/>
  <c r="DS115" i="7"/>
  <c r="DT115" i="7"/>
  <c r="DU115" i="7"/>
  <c r="DN116" i="7"/>
  <c r="DO116" i="7"/>
  <c r="DP116" i="7"/>
  <c r="DQ116" i="7"/>
  <c r="DR116" i="7"/>
  <c r="DS116" i="7"/>
  <c r="DT116" i="7"/>
  <c r="DU116" i="7"/>
  <c r="DN117" i="7"/>
  <c r="DO117" i="7"/>
  <c r="DP117" i="7"/>
  <c r="DQ117" i="7"/>
  <c r="DR117" i="7"/>
  <c r="DS117" i="7"/>
  <c r="DT117" i="7"/>
  <c r="DU117" i="7"/>
  <c r="DN118" i="7"/>
  <c r="DO118" i="7"/>
  <c r="DP118" i="7"/>
  <c r="DQ118" i="7"/>
  <c r="DR118" i="7"/>
  <c r="DS118" i="7"/>
  <c r="DT118" i="7"/>
  <c r="DU118" i="7"/>
  <c r="DN119" i="7"/>
  <c r="DO119" i="7"/>
  <c r="DP119" i="7"/>
  <c r="DQ119" i="7"/>
  <c r="DR119" i="7"/>
  <c r="DS119" i="7"/>
  <c r="DT119" i="7"/>
  <c r="DU119" i="7"/>
  <c r="DN120" i="7"/>
  <c r="DO120" i="7"/>
  <c r="DP120" i="7"/>
  <c r="DQ120" i="7"/>
  <c r="DR120" i="7"/>
  <c r="DS120" i="7"/>
  <c r="DT120" i="7"/>
  <c r="DU120" i="7"/>
  <c r="DN121" i="7"/>
  <c r="DO121" i="7"/>
  <c r="DP121" i="7"/>
  <c r="DQ121" i="7"/>
  <c r="DR121" i="7"/>
  <c r="DS121" i="7"/>
  <c r="DT121" i="7"/>
  <c r="DU121" i="7"/>
  <c r="DN122" i="7"/>
  <c r="DO122" i="7"/>
  <c r="DP122" i="7"/>
  <c r="DQ122" i="7"/>
  <c r="DR122" i="7"/>
  <c r="DS122" i="7"/>
  <c r="DT122" i="7"/>
  <c r="DU122" i="7"/>
  <c r="DN123" i="7"/>
  <c r="DO123" i="7"/>
  <c r="DP123" i="7"/>
  <c r="DQ123" i="7"/>
  <c r="DR123" i="7"/>
  <c r="DS123" i="7"/>
  <c r="DT123" i="7"/>
  <c r="DU123" i="7"/>
  <c r="DN124" i="7"/>
  <c r="DO124" i="7"/>
  <c r="DP124" i="7"/>
  <c r="DQ124" i="7"/>
  <c r="DR124" i="7"/>
  <c r="DS124" i="7"/>
  <c r="DT124" i="7"/>
  <c r="DU124" i="7"/>
  <c r="DR100" i="7"/>
  <c r="CV101" i="7"/>
  <c r="CW101" i="7"/>
  <c r="CX101" i="7"/>
  <c r="CY101" i="7"/>
  <c r="DA101" i="7"/>
  <c r="DB101" i="7"/>
  <c r="DC101" i="7"/>
  <c r="CV102" i="7"/>
  <c r="CW102" i="7"/>
  <c r="CX102" i="7"/>
  <c r="CY102" i="7"/>
  <c r="DA102" i="7"/>
  <c r="DB102" i="7"/>
  <c r="DC102" i="7"/>
  <c r="CV103" i="7"/>
  <c r="CW103" i="7"/>
  <c r="CX103" i="7"/>
  <c r="CY103" i="7"/>
  <c r="DA103" i="7"/>
  <c r="DB103" i="7"/>
  <c r="DC103" i="7"/>
  <c r="CV104" i="7"/>
  <c r="CW104" i="7"/>
  <c r="CX104" i="7"/>
  <c r="CY104" i="7"/>
  <c r="DA104" i="7"/>
  <c r="DB104" i="7"/>
  <c r="DC104" i="7"/>
  <c r="CV105" i="7"/>
  <c r="CW105" i="7"/>
  <c r="CX105" i="7"/>
  <c r="CY105" i="7"/>
  <c r="DA105" i="7"/>
  <c r="DB105" i="7"/>
  <c r="DC105" i="7"/>
  <c r="CV106" i="7"/>
  <c r="CW106" i="7"/>
  <c r="CX106" i="7"/>
  <c r="CY106" i="7"/>
  <c r="DA106" i="7"/>
  <c r="DB106" i="7"/>
  <c r="DC106" i="7"/>
  <c r="CV107" i="7"/>
  <c r="CW107" i="7"/>
  <c r="CX107" i="7"/>
  <c r="CY107" i="7"/>
  <c r="DA107" i="7"/>
  <c r="DB107" i="7"/>
  <c r="DC107" i="7"/>
  <c r="CV108" i="7"/>
  <c r="CW108" i="7"/>
  <c r="CX108" i="7"/>
  <c r="CY108" i="7"/>
  <c r="DA108" i="7"/>
  <c r="DB108" i="7"/>
  <c r="DC108" i="7"/>
  <c r="CV109" i="7"/>
  <c r="CW109" i="7"/>
  <c r="CX109" i="7"/>
  <c r="CY109" i="7"/>
  <c r="DA109" i="7"/>
  <c r="DB109" i="7"/>
  <c r="DC109" i="7"/>
  <c r="CV110" i="7"/>
  <c r="CW110" i="7"/>
  <c r="CX110" i="7"/>
  <c r="CY110" i="7"/>
  <c r="DA110" i="7"/>
  <c r="DB110" i="7"/>
  <c r="DC110" i="7"/>
  <c r="CV111" i="7"/>
  <c r="CW111" i="7"/>
  <c r="CX111" i="7"/>
  <c r="CY111" i="7"/>
  <c r="DA111" i="7"/>
  <c r="DB111" i="7"/>
  <c r="DC111" i="7"/>
  <c r="CV112" i="7"/>
  <c r="CW112" i="7"/>
  <c r="CX112" i="7"/>
  <c r="CY112" i="7"/>
  <c r="DA112" i="7"/>
  <c r="DB112" i="7"/>
  <c r="DC112" i="7"/>
  <c r="CV113" i="7"/>
  <c r="CW113" i="7"/>
  <c r="CX113" i="7"/>
  <c r="CY113" i="7"/>
  <c r="DA113" i="7"/>
  <c r="DB113" i="7"/>
  <c r="DC113" i="7"/>
  <c r="CV114" i="7"/>
  <c r="CW114" i="7"/>
  <c r="CX114" i="7"/>
  <c r="CY114" i="7"/>
  <c r="DA114" i="7"/>
  <c r="DB114" i="7"/>
  <c r="DC114" i="7"/>
  <c r="CV115" i="7"/>
  <c r="CW115" i="7"/>
  <c r="CX115" i="7"/>
  <c r="CY115" i="7"/>
  <c r="DA115" i="7"/>
  <c r="DB115" i="7"/>
  <c r="DC115" i="7"/>
  <c r="CV116" i="7"/>
  <c r="CW116" i="7"/>
  <c r="CX116" i="7"/>
  <c r="CY116" i="7"/>
  <c r="DA116" i="7"/>
  <c r="DB116" i="7"/>
  <c r="DC116" i="7"/>
  <c r="CV117" i="7"/>
  <c r="CW117" i="7"/>
  <c r="CX117" i="7"/>
  <c r="CY117" i="7"/>
  <c r="DA117" i="7"/>
  <c r="DB117" i="7"/>
  <c r="DC117" i="7"/>
  <c r="CV118" i="7"/>
  <c r="CW118" i="7"/>
  <c r="CX118" i="7"/>
  <c r="CY118" i="7"/>
  <c r="DA118" i="7"/>
  <c r="DB118" i="7"/>
  <c r="DC118" i="7"/>
  <c r="CV119" i="7"/>
  <c r="CW119" i="7"/>
  <c r="CX119" i="7"/>
  <c r="CY119" i="7"/>
  <c r="DA119" i="7"/>
  <c r="DB119" i="7"/>
  <c r="DC119" i="7"/>
  <c r="CV120" i="7"/>
  <c r="CW120" i="7"/>
  <c r="CX120" i="7"/>
  <c r="CY120" i="7"/>
  <c r="DA120" i="7"/>
  <c r="DB120" i="7"/>
  <c r="DC120" i="7"/>
  <c r="CV121" i="7"/>
  <c r="CW121" i="7"/>
  <c r="CX121" i="7"/>
  <c r="CY121" i="7"/>
  <c r="DA121" i="7"/>
  <c r="DB121" i="7"/>
  <c r="DC121" i="7"/>
  <c r="CV122" i="7"/>
  <c r="CW122" i="7"/>
  <c r="CX122" i="7"/>
  <c r="CY122" i="7"/>
  <c r="DA122" i="7"/>
  <c r="DB122" i="7"/>
  <c r="DC122" i="7"/>
  <c r="CV123" i="7"/>
  <c r="CW123" i="7"/>
  <c r="CX123" i="7"/>
  <c r="CY123" i="7"/>
  <c r="DA123" i="7"/>
  <c r="DB123" i="7"/>
  <c r="DC123" i="7"/>
  <c r="CV124" i="7"/>
  <c r="CW124" i="7"/>
  <c r="CX124" i="7"/>
  <c r="CY124" i="7"/>
  <c r="DA124" i="7"/>
  <c r="DB124" i="7"/>
  <c r="DC124" i="7"/>
  <c r="FW100" i="7"/>
  <c r="FV100" i="7"/>
  <c r="FU100" i="7"/>
  <c r="FT100" i="7"/>
  <c r="FS100" i="7"/>
  <c r="FR100" i="7"/>
  <c r="FQ100" i="7"/>
  <c r="FP100" i="7"/>
  <c r="FE100" i="7"/>
  <c r="FD100" i="7"/>
  <c r="FC100" i="7"/>
  <c r="FB100" i="7"/>
  <c r="FA100" i="7"/>
  <c r="EZ100" i="7"/>
  <c r="EY100" i="7"/>
  <c r="EX100" i="7"/>
  <c r="EM100" i="7"/>
  <c r="EL100" i="7"/>
  <c r="EK100" i="7"/>
  <c r="EJ100" i="7"/>
  <c r="EI100" i="7"/>
  <c r="EH100" i="7"/>
  <c r="EF100" i="7"/>
  <c r="DU100" i="7"/>
  <c r="DT100" i="7"/>
  <c r="DS100" i="7"/>
  <c r="DQ100" i="7"/>
  <c r="DP100" i="7"/>
  <c r="DO100" i="7"/>
  <c r="DN100" i="7"/>
  <c r="DC100" i="7"/>
  <c r="DB100" i="7"/>
  <c r="DA100" i="7"/>
  <c r="CY100" i="7"/>
  <c r="CX100" i="7"/>
  <c r="CW100" i="7"/>
  <c r="CV100" i="7"/>
  <c r="FU59" i="7"/>
  <c r="FP60" i="7"/>
  <c r="FQ60" i="7"/>
  <c r="FR60" i="7"/>
  <c r="FS60" i="7"/>
  <c r="FT60" i="7"/>
  <c r="FU60" i="7"/>
  <c r="FV60" i="7"/>
  <c r="FW60" i="7"/>
  <c r="FP61" i="7"/>
  <c r="FQ61" i="7"/>
  <c r="FR61" i="7"/>
  <c r="FS61" i="7"/>
  <c r="FT61" i="7"/>
  <c r="FU61" i="7"/>
  <c r="FV61" i="7"/>
  <c r="FW61" i="7"/>
  <c r="FP62" i="7"/>
  <c r="FQ62" i="7"/>
  <c r="FR62" i="7"/>
  <c r="FS62" i="7"/>
  <c r="FT62" i="7"/>
  <c r="FU62" i="7"/>
  <c r="FV62" i="7"/>
  <c r="FW62" i="7"/>
  <c r="FP63" i="7"/>
  <c r="FQ63" i="7"/>
  <c r="FR63" i="7"/>
  <c r="FS63" i="7"/>
  <c r="FT63" i="7"/>
  <c r="FU63" i="7"/>
  <c r="FV63" i="7"/>
  <c r="FW63" i="7"/>
  <c r="FP64" i="7"/>
  <c r="FQ64" i="7"/>
  <c r="FR64" i="7"/>
  <c r="FS64" i="7"/>
  <c r="FT64" i="7"/>
  <c r="FU64" i="7"/>
  <c r="FV64" i="7"/>
  <c r="FW64" i="7"/>
  <c r="FP65" i="7"/>
  <c r="FQ65" i="7"/>
  <c r="FR65" i="7"/>
  <c r="FS65" i="7"/>
  <c r="FT65" i="7"/>
  <c r="FU65" i="7"/>
  <c r="FV65" i="7"/>
  <c r="FW65" i="7"/>
  <c r="FP66" i="7"/>
  <c r="FQ66" i="7"/>
  <c r="FR66" i="7"/>
  <c r="FS66" i="7"/>
  <c r="FT66" i="7"/>
  <c r="FU66" i="7"/>
  <c r="FV66" i="7"/>
  <c r="FW66" i="7"/>
  <c r="FP67" i="7"/>
  <c r="FQ67" i="7"/>
  <c r="FR67" i="7"/>
  <c r="FS67" i="7"/>
  <c r="FT67" i="7"/>
  <c r="FU67" i="7"/>
  <c r="FV67" i="7"/>
  <c r="FW67" i="7"/>
  <c r="FP68" i="7"/>
  <c r="FQ68" i="7"/>
  <c r="FR68" i="7"/>
  <c r="FS68" i="7"/>
  <c r="FT68" i="7"/>
  <c r="FU68" i="7"/>
  <c r="FV68" i="7"/>
  <c r="FW68" i="7"/>
  <c r="FP69" i="7"/>
  <c r="FQ69" i="7"/>
  <c r="FR69" i="7"/>
  <c r="FS69" i="7"/>
  <c r="FT69" i="7"/>
  <c r="FU69" i="7"/>
  <c r="FV69" i="7"/>
  <c r="FW69" i="7"/>
  <c r="FP70" i="7"/>
  <c r="FQ70" i="7"/>
  <c r="FR70" i="7"/>
  <c r="FS70" i="7"/>
  <c r="FT70" i="7"/>
  <c r="FU70" i="7"/>
  <c r="FV70" i="7"/>
  <c r="FW70" i="7"/>
  <c r="FP71" i="7"/>
  <c r="FQ71" i="7"/>
  <c r="FR71" i="7"/>
  <c r="FS71" i="7"/>
  <c r="FT71" i="7"/>
  <c r="FU71" i="7"/>
  <c r="FV71" i="7"/>
  <c r="FW71" i="7"/>
  <c r="FP72" i="7"/>
  <c r="FQ72" i="7"/>
  <c r="FR72" i="7"/>
  <c r="FS72" i="7"/>
  <c r="FT72" i="7"/>
  <c r="FU72" i="7"/>
  <c r="FV72" i="7"/>
  <c r="FW72" i="7"/>
  <c r="FP73" i="7"/>
  <c r="FQ73" i="7"/>
  <c r="FR73" i="7"/>
  <c r="FS73" i="7"/>
  <c r="FT73" i="7"/>
  <c r="FU73" i="7"/>
  <c r="FV73" i="7"/>
  <c r="FW73" i="7"/>
  <c r="FP74" i="7"/>
  <c r="FQ74" i="7"/>
  <c r="FR74" i="7"/>
  <c r="FS74" i="7"/>
  <c r="FT74" i="7"/>
  <c r="FU74" i="7"/>
  <c r="FV74" i="7"/>
  <c r="FW74" i="7"/>
  <c r="FP75" i="7"/>
  <c r="FQ75" i="7"/>
  <c r="FR75" i="7"/>
  <c r="FS75" i="7"/>
  <c r="FT75" i="7"/>
  <c r="FU75" i="7"/>
  <c r="FV75" i="7"/>
  <c r="FW75" i="7"/>
  <c r="FP76" i="7"/>
  <c r="FQ76" i="7"/>
  <c r="FR76" i="7"/>
  <c r="FS76" i="7"/>
  <c r="FT76" i="7"/>
  <c r="FU76" i="7"/>
  <c r="FV76" i="7"/>
  <c r="FW76" i="7"/>
  <c r="FP77" i="7"/>
  <c r="FQ77" i="7"/>
  <c r="FR77" i="7"/>
  <c r="FS77" i="7"/>
  <c r="FT77" i="7"/>
  <c r="FU77" i="7"/>
  <c r="FV77" i="7"/>
  <c r="FW77" i="7"/>
  <c r="FP78" i="7"/>
  <c r="FQ78" i="7"/>
  <c r="FR78" i="7"/>
  <c r="FS78" i="7"/>
  <c r="FT78" i="7"/>
  <c r="FU78" i="7"/>
  <c r="FV78" i="7"/>
  <c r="FW78" i="7"/>
  <c r="FP79" i="7"/>
  <c r="FQ79" i="7"/>
  <c r="FR79" i="7"/>
  <c r="FS79" i="7"/>
  <c r="FT79" i="7"/>
  <c r="FU79" i="7"/>
  <c r="FV79" i="7"/>
  <c r="FW79" i="7"/>
  <c r="FP80" i="7"/>
  <c r="FQ80" i="7"/>
  <c r="FR80" i="7"/>
  <c r="FS80" i="7"/>
  <c r="FT80" i="7"/>
  <c r="FU80" i="7"/>
  <c r="FV80" i="7"/>
  <c r="FW80" i="7"/>
  <c r="FP81" i="7"/>
  <c r="FQ81" i="7"/>
  <c r="FR81" i="7"/>
  <c r="FS81" i="7"/>
  <c r="FT81" i="7"/>
  <c r="FU81" i="7"/>
  <c r="FV81" i="7"/>
  <c r="FW81" i="7"/>
  <c r="FP82" i="7"/>
  <c r="FQ82" i="7"/>
  <c r="FR82" i="7"/>
  <c r="FS82" i="7"/>
  <c r="FT82" i="7"/>
  <c r="FU82" i="7"/>
  <c r="FV82" i="7"/>
  <c r="FW82" i="7"/>
  <c r="FP83" i="7"/>
  <c r="FQ83" i="7"/>
  <c r="FR83" i="7"/>
  <c r="FS83" i="7"/>
  <c r="FT83" i="7"/>
  <c r="FU83" i="7"/>
  <c r="FV83" i="7"/>
  <c r="FW83" i="7"/>
  <c r="FP84" i="7"/>
  <c r="FQ84" i="7"/>
  <c r="FR84" i="7"/>
  <c r="FS84" i="7"/>
  <c r="FT84" i="7"/>
  <c r="FU84" i="7"/>
  <c r="FV84" i="7"/>
  <c r="FW84" i="7"/>
  <c r="FP85" i="7"/>
  <c r="FQ85" i="7"/>
  <c r="FR85" i="7"/>
  <c r="FS85" i="7"/>
  <c r="FT85" i="7"/>
  <c r="FU85" i="7"/>
  <c r="FV85" i="7"/>
  <c r="FW85" i="7"/>
  <c r="FP86" i="7"/>
  <c r="FQ86" i="7"/>
  <c r="FR86" i="7"/>
  <c r="FS86" i="7"/>
  <c r="FT86" i="7"/>
  <c r="FU86" i="7"/>
  <c r="FV86" i="7"/>
  <c r="FW86" i="7"/>
  <c r="FP87" i="7"/>
  <c r="FQ87" i="7"/>
  <c r="FR87" i="7"/>
  <c r="FS87" i="7"/>
  <c r="FT87" i="7"/>
  <c r="FU87" i="7"/>
  <c r="FV87" i="7"/>
  <c r="FW87" i="7"/>
  <c r="FP88" i="7"/>
  <c r="FQ88" i="7"/>
  <c r="FR88" i="7"/>
  <c r="FS88" i="7"/>
  <c r="FT88" i="7"/>
  <c r="FU88" i="7"/>
  <c r="FV88" i="7"/>
  <c r="FW88" i="7"/>
  <c r="FP89" i="7"/>
  <c r="FQ89" i="7"/>
  <c r="FR89" i="7"/>
  <c r="FS89" i="7"/>
  <c r="FT89" i="7"/>
  <c r="FU89" i="7"/>
  <c r="FV89" i="7"/>
  <c r="FW89" i="7"/>
  <c r="FP90" i="7"/>
  <c r="FQ90" i="7"/>
  <c r="FR90" i="7"/>
  <c r="FS90" i="7"/>
  <c r="FT90" i="7"/>
  <c r="FU90" i="7"/>
  <c r="FV90" i="7"/>
  <c r="FW90" i="7"/>
  <c r="FP91" i="7"/>
  <c r="FQ91" i="7"/>
  <c r="FR91" i="7"/>
  <c r="FS91" i="7"/>
  <c r="FT91" i="7"/>
  <c r="FU91" i="7"/>
  <c r="FV91" i="7"/>
  <c r="FW91" i="7"/>
  <c r="FP92" i="7"/>
  <c r="FQ92" i="7"/>
  <c r="FR92" i="7"/>
  <c r="FS92" i="7"/>
  <c r="FT92" i="7"/>
  <c r="FU92" i="7"/>
  <c r="FV92" i="7"/>
  <c r="FW92" i="7"/>
  <c r="FP93" i="7"/>
  <c r="FQ93" i="7"/>
  <c r="FR93" i="7"/>
  <c r="FS93" i="7"/>
  <c r="FT93" i="7"/>
  <c r="FU93" i="7"/>
  <c r="FV93" i="7"/>
  <c r="FW93" i="7"/>
  <c r="FP94" i="7"/>
  <c r="FQ94" i="7"/>
  <c r="FR94" i="7"/>
  <c r="FS94" i="7"/>
  <c r="FT94" i="7"/>
  <c r="FU94" i="7"/>
  <c r="FV94" i="7"/>
  <c r="FW94" i="7"/>
  <c r="FB59" i="7"/>
  <c r="EX60" i="7"/>
  <c r="EY60" i="7"/>
  <c r="EZ60" i="7"/>
  <c r="FA60" i="7"/>
  <c r="FB60" i="7"/>
  <c r="FC60" i="7"/>
  <c r="FD60" i="7"/>
  <c r="FE60" i="7"/>
  <c r="EX61" i="7"/>
  <c r="EY61" i="7"/>
  <c r="EZ61" i="7"/>
  <c r="FA61" i="7"/>
  <c r="FB61" i="7"/>
  <c r="FC61" i="7"/>
  <c r="FD61" i="7"/>
  <c r="FE61" i="7"/>
  <c r="EX62" i="7"/>
  <c r="EY62" i="7"/>
  <c r="EZ62" i="7"/>
  <c r="FA62" i="7"/>
  <c r="FB62" i="7"/>
  <c r="FC62" i="7"/>
  <c r="FD62" i="7"/>
  <c r="FE62" i="7"/>
  <c r="EX63" i="7"/>
  <c r="EY63" i="7"/>
  <c r="EZ63" i="7"/>
  <c r="FA63" i="7"/>
  <c r="FB63" i="7"/>
  <c r="FC63" i="7"/>
  <c r="FD63" i="7"/>
  <c r="FE63" i="7"/>
  <c r="EX64" i="7"/>
  <c r="EY64" i="7"/>
  <c r="EZ64" i="7"/>
  <c r="FA64" i="7"/>
  <c r="FB64" i="7"/>
  <c r="FC64" i="7"/>
  <c r="FD64" i="7"/>
  <c r="FE64" i="7"/>
  <c r="EX65" i="7"/>
  <c r="EY65" i="7"/>
  <c r="EZ65" i="7"/>
  <c r="FA65" i="7"/>
  <c r="FB65" i="7"/>
  <c r="FC65" i="7"/>
  <c r="FD65" i="7"/>
  <c r="FE65" i="7"/>
  <c r="EX66" i="7"/>
  <c r="EY66" i="7"/>
  <c r="EZ66" i="7"/>
  <c r="FA66" i="7"/>
  <c r="FB66" i="7"/>
  <c r="FC66" i="7"/>
  <c r="FD66" i="7"/>
  <c r="FE66" i="7"/>
  <c r="EX67" i="7"/>
  <c r="EY67" i="7"/>
  <c r="EZ67" i="7"/>
  <c r="FA67" i="7"/>
  <c r="FB67" i="7"/>
  <c r="FC67" i="7"/>
  <c r="FD67" i="7"/>
  <c r="FE67" i="7"/>
  <c r="EX68" i="7"/>
  <c r="EY68" i="7"/>
  <c r="EZ68" i="7"/>
  <c r="FA68" i="7"/>
  <c r="FB68" i="7"/>
  <c r="FC68" i="7"/>
  <c r="FD68" i="7"/>
  <c r="FE68" i="7"/>
  <c r="EX69" i="7"/>
  <c r="EY69" i="7"/>
  <c r="EZ69" i="7"/>
  <c r="FA69" i="7"/>
  <c r="FB69" i="7"/>
  <c r="FC69" i="7"/>
  <c r="FD69" i="7"/>
  <c r="FE69" i="7"/>
  <c r="EX70" i="7"/>
  <c r="EY70" i="7"/>
  <c r="EZ70" i="7"/>
  <c r="FA70" i="7"/>
  <c r="FB70" i="7"/>
  <c r="FC70" i="7"/>
  <c r="FD70" i="7"/>
  <c r="FE70" i="7"/>
  <c r="EX71" i="7"/>
  <c r="EY71" i="7"/>
  <c r="EZ71" i="7"/>
  <c r="FA71" i="7"/>
  <c r="FB71" i="7"/>
  <c r="FC71" i="7"/>
  <c r="FD71" i="7"/>
  <c r="FE71" i="7"/>
  <c r="EX72" i="7"/>
  <c r="EY72" i="7"/>
  <c r="EZ72" i="7"/>
  <c r="FA72" i="7"/>
  <c r="FB72" i="7"/>
  <c r="FC72" i="7"/>
  <c r="FD72" i="7"/>
  <c r="FE72" i="7"/>
  <c r="EX73" i="7"/>
  <c r="EY73" i="7"/>
  <c r="EZ73" i="7"/>
  <c r="FA73" i="7"/>
  <c r="FB73" i="7"/>
  <c r="FC73" i="7"/>
  <c r="FD73" i="7"/>
  <c r="FE73" i="7"/>
  <c r="EX74" i="7"/>
  <c r="EY74" i="7"/>
  <c r="EZ74" i="7"/>
  <c r="FA74" i="7"/>
  <c r="FB74" i="7"/>
  <c r="FC74" i="7"/>
  <c r="FD74" i="7"/>
  <c r="FE74" i="7"/>
  <c r="EX75" i="7"/>
  <c r="EY75" i="7"/>
  <c r="EZ75" i="7"/>
  <c r="FA75" i="7"/>
  <c r="FB75" i="7"/>
  <c r="FC75" i="7"/>
  <c r="FD75" i="7"/>
  <c r="FE75" i="7"/>
  <c r="EX76" i="7"/>
  <c r="EY76" i="7"/>
  <c r="EZ76" i="7"/>
  <c r="FA76" i="7"/>
  <c r="FB76" i="7"/>
  <c r="FC76" i="7"/>
  <c r="FD76" i="7"/>
  <c r="FE76" i="7"/>
  <c r="EX77" i="7"/>
  <c r="EY77" i="7"/>
  <c r="EZ77" i="7"/>
  <c r="FA77" i="7"/>
  <c r="FB77" i="7"/>
  <c r="FC77" i="7"/>
  <c r="FD77" i="7"/>
  <c r="FE77" i="7"/>
  <c r="EX78" i="7"/>
  <c r="EY78" i="7"/>
  <c r="EZ78" i="7"/>
  <c r="FA78" i="7"/>
  <c r="FB78" i="7"/>
  <c r="FC78" i="7"/>
  <c r="FD78" i="7"/>
  <c r="FE78" i="7"/>
  <c r="EX79" i="7"/>
  <c r="EY79" i="7"/>
  <c r="EZ79" i="7"/>
  <c r="FA79" i="7"/>
  <c r="FB79" i="7"/>
  <c r="FC79" i="7"/>
  <c r="FD79" i="7"/>
  <c r="FE79" i="7"/>
  <c r="EX80" i="7"/>
  <c r="EY80" i="7"/>
  <c r="EZ80" i="7"/>
  <c r="FA80" i="7"/>
  <c r="FB80" i="7"/>
  <c r="FC80" i="7"/>
  <c r="FD80" i="7"/>
  <c r="FE80" i="7"/>
  <c r="EX81" i="7"/>
  <c r="EY81" i="7"/>
  <c r="EZ81" i="7"/>
  <c r="FA81" i="7"/>
  <c r="FB81" i="7"/>
  <c r="FC81" i="7"/>
  <c r="FD81" i="7"/>
  <c r="FE81" i="7"/>
  <c r="EX82" i="7"/>
  <c r="EY82" i="7"/>
  <c r="EZ82" i="7"/>
  <c r="FA82" i="7"/>
  <c r="FB82" i="7"/>
  <c r="FC82" i="7"/>
  <c r="FD82" i="7"/>
  <c r="FE82" i="7"/>
  <c r="EX83" i="7"/>
  <c r="EY83" i="7"/>
  <c r="EZ83" i="7"/>
  <c r="FA83" i="7"/>
  <c r="FB83" i="7"/>
  <c r="FC83" i="7"/>
  <c r="FD83" i="7"/>
  <c r="FE83" i="7"/>
  <c r="EX84" i="7"/>
  <c r="EY84" i="7"/>
  <c r="EZ84" i="7"/>
  <c r="FA84" i="7"/>
  <c r="FB84" i="7"/>
  <c r="FC84" i="7"/>
  <c r="FD84" i="7"/>
  <c r="FE84" i="7"/>
  <c r="EX85" i="7"/>
  <c r="EY85" i="7"/>
  <c r="EZ85" i="7"/>
  <c r="FA85" i="7"/>
  <c r="FB85" i="7"/>
  <c r="FC85" i="7"/>
  <c r="FD85" i="7"/>
  <c r="FE85" i="7"/>
  <c r="EX86" i="7"/>
  <c r="EY86" i="7"/>
  <c r="EZ86" i="7"/>
  <c r="FA86" i="7"/>
  <c r="FB86" i="7"/>
  <c r="FC86" i="7"/>
  <c r="FD86" i="7"/>
  <c r="FE86" i="7"/>
  <c r="EX87" i="7"/>
  <c r="EY87" i="7"/>
  <c r="EZ87" i="7"/>
  <c r="FA87" i="7"/>
  <c r="FB87" i="7"/>
  <c r="FC87" i="7"/>
  <c r="FD87" i="7"/>
  <c r="FE87" i="7"/>
  <c r="EX88" i="7"/>
  <c r="EY88" i="7"/>
  <c r="EZ88" i="7"/>
  <c r="FA88" i="7"/>
  <c r="FB88" i="7"/>
  <c r="FC88" i="7"/>
  <c r="FD88" i="7"/>
  <c r="FE88" i="7"/>
  <c r="EX89" i="7"/>
  <c r="EY89" i="7"/>
  <c r="EZ89" i="7"/>
  <c r="FA89" i="7"/>
  <c r="FB89" i="7"/>
  <c r="FC89" i="7"/>
  <c r="FD89" i="7"/>
  <c r="FE89" i="7"/>
  <c r="EX90" i="7"/>
  <c r="EY90" i="7"/>
  <c r="EZ90" i="7"/>
  <c r="FA90" i="7"/>
  <c r="FB90" i="7"/>
  <c r="FC90" i="7"/>
  <c r="FD90" i="7"/>
  <c r="FE90" i="7"/>
  <c r="EX91" i="7"/>
  <c r="EY91" i="7"/>
  <c r="EZ91" i="7"/>
  <c r="FA91" i="7"/>
  <c r="FB91" i="7"/>
  <c r="FC91" i="7"/>
  <c r="FD91" i="7"/>
  <c r="FE91" i="7"/>
  <c r="EX92" i="7"/>
  <c r="EY92" i="7"/>
  <c r="EZ92" i="7"/>
  <c r="FA92" i="7"/>
  <c r="FB92" i="7"/>
  <c r="FC92" i="7"/>
  <c r="FD92" i="7"/>
  <c r="FE92" i="7"/>
  <c r="EX93" i="7"/>
  <c r="EY93" i="7"/>
  <c r="EZ93" i="7"/>
  <c r="FA93" i="7"/>
  <c r="FB93" i="7"/>
  <c r="FC93" i="7"/>
  <c r="FD93" i="7"/>
  <c r="FE93" i="7"/>
  <c r="EX94" i="7"/>
  <c r="EY94" i="7"/>
  <c r="EZ94" i="7"/>
  <c r="FA94" i="7"/>
  <c r="FB94" i="7"/>
  <c r="FC94" i="7"/>
  <c r="FD94" i="7"/>
  <c r="FE94" i="7"/>
  <c r="EF60" i="7"/>
  <c r="EG60" i="7"/>
  <c r="EH60" i="7"/>
  <c r="EI60" i="7"/>
  <c r="EJ60" i="7"/>
  <c r="EK60" i="7"/>
  <c r="EL60" i="7"/>
  <c r="EM60" i="7"/>
  <c r="EF61" i="7"/>
  <c r="EG61" i="7"/>
  <c r="EH61" i="7"/>
  <c r="EI61" i="7"/>
  <c r="EJ61" i="7"/>
  <c r="EK61" i="7"/>
  <c r="EL61" i="7"/>
  <c r="EM61" i="7"/>
  <c r="EF62" i="7"/>
  <c r="EG62" i="7"/>
  <c r="EH62" i="7"/>
  <c r="EI62" i="7"/>
  <c r="EJ62" i="7"/>
  <c r="EK62" i="7"/>
  <c r="EL62" i="7"/>
  <c r="EM62" i="7"/>
  <c r="EF63" i="7"/>
  <c r="EG63" i="7"/>
  <c r="EH63" i="7"/>
  <c r="EI63" i="7"/>
  <c r="EJ63" i="7"/>
  <c r="EK63" i="7"/>
  <c r="EL63" i="7"/>
  <c r="EM63" i="7"/>
  <c r="EF64" i="7"/>
  <c r="EG64" i="7"/>
  <c r="EH64" i="7"/>
  <c r="EI64" i="7"/>
  <c r="EJ64" i="7"/>
  <c r="EK64" i="7"/>
  <c r="EL64" i="7"/>
  <c r="EM64" i="7"/>
  <c r="EF65" i="7"/>
  <c r="EG65" i="7"/>
  <c r="EH65" i="7"/>
  <c r="EI65" i="7"/>
  <c r="EJ65" i="7"/>
  <c r="EK65" i="7"/>
  <c r="EL65" i="7"/>
  <c r="EM65" i="7"/>
  <c r="EF66" i="7"/>
  <c r="EG66" i="7"/>
  <c r="EH66" i="7"/>
  <c r="EI66" i="7"/>
  <c r="EJ66" i="7"/>
  <c r="EK66" i="7"/>
  <c r="EL66" i="7"/>
  <c r="EM66" i="7"/>
  <c r="EF67" i="7"/>
  <c r="EG67" i="7"/>
  <c r="EH67" i="7"/>
  <c r="EI67" i="7"/>
  <c r="EJ67" i="7"/>
  <c r="EK67" i="7"/>
  <c r="EL67" i="7"/>
  <c r="EM67" i="7"/>
  <c r="EF68" i="7"/>
  <c r="EG68" i="7"/>
  <c r="EH68" i="7"/>
  <c r="EI68" i="7"/>
  <c r="EJ68" i="7"/>
  <c r="EK68" i="7"/>
  <c r="EL68" i="7"/>
  <c r="EM68" i="7"/>
  <c r="EF69" i="7"/>
  <c r="EG69" i="7"/>
  <c r="EH69" i="7"/>
  <c r="EI69" i="7"/>
  <c r="EJ69" i="7"/>
  <c r="EK69" i="7"/>
  <c r="EL69" i="7"/>
  <c r="EM69" i="7"/>
  <c r="EF70" i="7"/>
  <c r="EG70" i="7"/>
  <c r="EH70" i="7"/>
  <c r="EI70" i="7"/>
  <c r="EJ70" i="7"/>
  <c r="EK70" i="7"/>
  <c r="EL70" i="7"/>
  <c r="EM70" i="7"/>
  <c r="EF71" i="7"/>
  <c r="EG71" i="7"/>
  <c r="EH71" i="7"/>
  <c r="EI71" i="7"/>
  <c r="EJ71" i="7"/>
  <c r="EK71" i="7"/>
  <c r="EL71" i="7"/>
  <c r="EM71" i="7"/>
  <c r="EF72" i="7"/>
  <c r="EG72" i="7"/>
  <c r="EH72" i="7"/>
  <c r="EI72" i="7"/>
  <c r="EJ72" i="7"/>
  <c r="EK72" i="7"/>
  <c r="EL72" i="7"/>
  <c r="EM72" i="7"/>
  <c r="EF73" i="7"/>
  <c r="EG73" i="7"/>
  <c r="EH73" i="7"/>
  <c r="EI73" i="7"/>
  <c r="EJ73" i="7"/>
  <c r="EK73" i="7"/>
  <c r="EL73" i="7"/>
  <c r="EM73" i="7"/>
  <c r="EF74" i="7"/>
  <c r="EG74" i="7"/>
  <c r="EH74" i="7"/>
  <c r="EI74" i="7"/>
  <c r="EJ74" i="7"/>
  <c r="EK74" i="7"/>
  <c r="EL74" i="7"/>
  <c r="EM74" i="7"/>
  <c r="EF75" i="7"/>
  <c r="EG75" i="7"/>
  <c r="EH75" i="7"/>
  <c r="EI75" i="7"/>
  <c r="EJ75" i="7"/>
  <c r="EK75" i="7"/>
  <c r="EL75" i="7"/>
  <c r="EM75" i="7"/>
  <c r="EF76" i="7"/>
  <c r="EG76" i="7"/>
  <c r="EH76" i="7"/>
  <c r="EI76" i="7"/>
  <c r="EJ76" i="7"/>
  <c r="EK76" i="7"/>
  <c r="EL76" i="7"/>
  <c r="EM76" i="7"/>
  <c r="EF77" i="7"/>
  <c r="EG77" i="7"/>
  <c r="EH77" i="7"/>
  <c r="EI77" i="7"/>
  <c r="EJ77" i="7"/>
  <c r="EK77" i="7"/>
  <c r="EL77" i="7"/>
  <c r="EM77" i="7"/>
  <c r="EF78" i="7"/>
  <c r="EG78" i="7"/>
  <c r="EH78" i="7"/>
  <c r="EI78" i="7"/>
  <c r="EJ78" i="7"/>
  <c r="EK78" i="7"/>
  <c r="EL78" i="7"/>
  <c r="EM78" i="7"/>
  <c r="EF79" i="7"/>
  <c r="EG79" i="7"/>
  <c r="EH79" i="7"/>
  <c r="EI79" i="7"/>
  <c r="EJ79" i="7"/>
  <c r="EK79" i="7"/>
  <c r="EL79" i="7"/>
  <c r="EM79" i="7"/>
  <c r="EF80" i="7"/>
  <c r="EG80" i="7"/>
  <c r="EH80" i="7"/>
  <c r="EI80" i="7"/>
  <c r="EJ80" i="7"/>
  <c r="EK80" i="7"/>
  <c r="EL80" i="7"/>
  <c r="EM80" i="7"/>
  <c r="EF81" i="7"/>
  <c r="EG81" i="7"/>
  <c r="EH81" i="7"/>
  <c r="EI81" i="7"/>
  <c r="EJ81" i="7"/>
  <c r="EK81" i="7"/>
  <c r="EL81" i="7"/>
  <c r="EM81" i="7"/>
  <c r="EF82" i="7"/>
  <c r="EG82" i="7"/>
  <c r="EH82" i="7"/>
  <c r="EI82" i="7"/>
  <c r="EJ82" i="7"/>
  <c r="EK82" i="7"/>
  <c r="EL82" i="7"/>
  <c r="EM82" i="7"/>
  <c r="EF83" i="7"/>
  <c r="EG83" i="7"/>
  <c r="EH83" i="7"/>
  <c r="EI83" i="7"/>
  <c r="EJ83" i="7"/>
  <c r="EK83" i="7"/>
  <c r="EL83" i="7"/>
  <c r="EM83" i="7"/>
  <c r="EF84" i="7"/>
  <c r="EG84" i="7"/>
  <c r="EH84" i="7"/>
  <c r="EI84" i="7"/>
  <c r="EJ84" i="7"/>
  <c r="EK84" i="7"/>
  <c r="EL84" i="7"/>
  <c r="EM84" i="7"/>
  <c r="EF85" i="7"/>
  <c r="EG85" i="7"/>
  <c r="EH85" i="7"/>
  <c r="EI85" i="7"/>
  <c r="EJ85" i="7"/>
  <c r="EK85" i="7"/>
  <c r="EL85" i="7"/>
  <c r="EM85" i="7"/>
  <c r="EF86" i="7"/>
  <c r="EG86" i="7"/>
  <c r="EH86" i="7"/>
  <c r="EI86" i="7"/>
  <c r="EJ86" i="7"/>
  <c r="EK86" i="7"/>
  <c r="EL86" i="7"/>
  <c r="EM86" i="7"/>
  <c r="EF87" i="7"/>
  <c r="EG87" i="7"/>
  <c r="EH87" i="7"/>
  <c r="EI87" i="7"/>
  <c r="EJ87" i="7"/>
  <c r="EK87" i="7"/>
  <c r="EL87" i="7"/>
  <c r="EM87" i="7"/>
  <c r="EF88" i="7"/>
  <c r="EG88" i="7"/>
  <c r="EH88" i="7"/>
  <c r="EI88" i="7"/>
  <c r="EJ88" i="7"/>
  <c r="EK88" i="7"/>
  <c r="EL88" i="7"/>
  <c r="EM88" i="7"/>
  <c r="EF89" i="7"/>
  <c r="EG89" i="7"/>
  <c r="EH89" i="7"/>
  <c r="EI89" i="7"/>
  <c r="EJ89" i="7"/>
  <c r="EK89" i="7"/>
  <c r="EL89" i="7"/>
  <c r="EM89" i="7"/>
  <c r="EF90" i="7"/>
  <c r="EG90" i="7"/>
  <c r="EH90" i="7"/>
  <c r="EI90" i="7"/>
  <c r="EJ90" i="7"/>
  <c r="EK90" i="7"/>
  <c r="EL90" i="7"/>
  <c r="EM90" i="7"/>
  <c r="EF91" i="7"/>
  <c r="EG91" i="7"/>
  <c r="EH91" i="7"/>
  <c r="EI91" i="7"/>
  <c r="EJ91" i="7"/>
  <c r="EK91" i="7"/>
  <c r="EL91" i="7"/>
  <c r="EM91" i="7"/>
  <c r="EF92" i="7"/>
  <c r="EG92" i="7"/>
  <c r="EH92" i="7"/>
  <c r="EI92" i="7"/>
  <c r="EJ92" i="7"/>
  <c r="EK92" i="7"/>
  <c r="EL92" i="7"/>
  <c r="EM92" i="7"/>
  <c r="EF93" i="7"/>
  <c r="EG93" i="7"/>
  <c r="EH93" i="7"/>
  <c r="EI93" i="7"/>
  <c r="EJ93" i="7"/>
  <c r="EK93" i="7"/>
  <c r="EL93" i="7"/>
  <c r="EM93" i="7"/>
  <c r="EF94" i="7"/>
  <c r="EG94" i="7"/>
  <c r="EH94" i="7"/>
  <c r="EI94" i="7"/>
  <c r="EJ94" i="7"/>
  <c r="EK94" i="7"/>
  <c r="EL94" i="7"/>
  <c r="EM94" i="7"/>
  <c r="DR59" i="7"/>
  <c r="DN60" i="7"/>
  <c r="DO60" i="7"/>
  <c r="DP60" i="7"/>
  <c r="DQ60" i="7"/>
  <c r="DR60" i="7"/>
  <c r="DS60" i="7"/>
  <c r="DT60" i="7"/>
  <c r="DU60" i="7"/>
  <c r="DN61" i="7"/>
  <c r="DO61" i="7"/>
  <c r="DP61" i="7"/>
  <c r="DQ61" i="7"/>
  <c r="DR61" i="7"/>
  <c r="DS61" i="7"/>
  <c r="DT61" i="7"/>
  <c r="DU61" i="7"/>
  <c r="DN62" i="7"/>
  <c r="DO62" i="7"/>
  <c r="DP62" i="7"/>
  <c r="DQ62" i="7"/>
  <c r="DR62" i="7"/>
  <c r="DS62" i="7"/>
  <c r="DT62" i="7"/>
  <c r="DU62" i="7"/>
  <c r="DN63" i="7"/>
  <c r="DO63" i="7"/>
  <c r="DP63" i="7"/>
  <c r="DQ63" i="7"/>
  <c r="DR63" i="7"/>
  <c r="DS63" i="7"/>
  <c r="DT63" i="7"/>
  <c r="DU63" i="7"/>
  <c r="DN64" i="7"/>
  <c r="DO64" i="7"/>
  <c r="DP64" i="7"/>
  <c r="DQ64" i="7"/>
  <c r="DR64" i="7"/>
  <c r="DS64" i="7"/>
  <c r="DT64" i="7"/>
  <c r="DU64" i="7"/>
  <c r="DN65" i="7"/>
  <c r="DO65" i="7"/>
  <c r="DP65" i="7"/>
  <c r="DQ65" i="7"/>
  <c r="DR65" i="7"/>
  <c r="DS65" i="7"/>
  <c r="DT65" i="7"/>
  <c r="DU65" i="7"/>
  <c r="DN66" i="7"/>
  <c r="DO66" i="7"/>
  <c r="DP66" i="7"/>
  <c r="DQ66" i="7"/>
  <c r="DR66" i="7"/>
  <c r="DS66" i="7"/>
  <c r="DT66" i="7"/>
  <c r="DU66" i="7"/>
  <c r="DN67" i="7"/>
  <c r="DO67" i="7"/>
  <c r="DP67" i="7"/>
  <c r="DQ67" i="7"/>
  <c r="DR67" i="7"/>
  <c r="DS67" i="7"/>
  <c r="DT67" i="7"/>
  <c r="DU67" i="7"/>
  <c r="DN68" i="7"/>
  <c r="DO68" i="7"/>
  <c r="DP68" i="7"/>
  <c r="DQ68" i="7"/>
  <c r="DR68" i="7"/>
  <c r="DS68" i="7"/>
  <c r="DT68" i="7"/>
  <c r="DU68" i="7"/>
  <c r="DN69" i="7"/>
  <c r="DO69" i="7"/>
  <c r="DP69" i="7"/>
  <c r="DQ69" i="7"/>
  <c r="DR69" i="7"/>
  <c r="DS69" i="7"/>
  <c r="DT69" i="7"/>
  <c r="DU69" i="7"/>
  <c r="DN70" i="7"/>
  <c r="DO70" i="7"/>
  <c r="DP70" i="7"/>
  <c r="DQ70" i="7"/>
  <c r="DR70" i="7"/>
  <c r="DS70" i="7"/>
  <c r="DT70" i="7"/>
  <c r="DU70" i="7"/>
  <c r="DN71" i="7"/>
  <c r="DO71" i="7"/>
  <c r="DP71" i="7"/>
  <c r="DQ71" i="7"/>
  <c r="DR71" i="7"/>
  <c r="DS71" i="7"/>
  <c r="DT71" i="7"/>
  <c r="DU71" i="7"/>
  <c r="DN72" i="7"/>
  <c r="DO72" i="7"/>
  <c r="DP72" i="7"/>
  <c r="DQ72" i="7"/>
  <c r="DR72" i="7"/>
  <c r="DS72" i="7"/>
  <c r="DT72" i="7"/>
  <c r="DU72" i="7"/>
  <c r="DN73" i="7"/>
  <c r="DO73" i="7"/>
  <c r="DP73" i="7"/>
  <c r="DQ73" i="7"/>
  <c r="DR73" i="7"/>
  <c r="DS73" i="7"/>
  <c r="DT73" i="7"/>
  <c r="DU73" i="7"/>
  <c r="DN74" i="7"/>
  <c r="DO74" i="7"/>
  <c r="DP74" i="7"/>
  <c r="DQ74" i="7"/>
  <c r="DR74" i="7"/>
  <c r="DS74" i="7"/>
  <c r="DT74" i="7"/>
  <c r="DU74" i="7"/>
  <c r="DN75" i="7"/>
  <c r="DO75" i="7"/>
  <c r="DP75" i="7"/>
  <c r="DQ75" i="7"/>
  <c r="DR75" i="7"/>
  <c r="DS75" i="7"/>
  <c r="DT75" i="7"/>
  <c r="DU75" i="7"/>
  <c r="DN76" i="7"/>
  <c r="DO76" i="7"/>
  <c r="DP76" i="7"/>
  <c r="DQ76" i="7"/>
  <c r="DR76" i="7"/>
  <c r="DS76" i="7"/>
  <c r="DT76" i="7"/>
  <c r="DU76" i="7"/>
  <c r="DN77" i="7"/>
  <c r="DO77" i="7"/>
  <c r="DP77" i="7"/>
  <c r="DQ77" i="7"/>
  <c r="DR77" i="7"/>
  <c r="DS77" i="7"/>
  <c r="DT77" i="7"/>
  <c r="DU77" i="7"/>
  <c r="DN78" i="7"/>
  <c r="DO78" i="7"/>
  <c r="DP78" i="7"/>
  <c r="DQ78" i="7"/>
  <c r="DR78" i="7"/>
  <c r="DS78" i="7"/>
  <c r="DT78" i="7"/>
  <c r="DU78" i="7"/>
  <c r="DN79" i="7"/>
  <c r="DO79" i="7"/>
  <c r="DP79" i="7"/>
  <c r="DQ79" i="7"/>
  <c r="DR79" i="7"/>
  <c r="DS79" i="7"/>
  <c r="DT79" i="7"/>
  <c r="DU79" i="7"/>
  <c r="DN80" i="7"/>
  <c r="DO80" i="7"/>
  <c r="DP80" i="7"/>
  <c r="DQ80" i="7"/>
  <c r="DR80" i="7"/>
  <c r="DS80" i="7"/>
  <c r="DT80" i="7"/>
  <c r="DU80" i="7"/>
  <c r="DN81" i="7"/>
  <c r="DO81" i="7"/>
  <c r="DP81" i="7"/>
  <c r="DQ81" i="7"/>
  <c r="DR81" i="7"/>
  <c r="DS81" i="7"/>
  <c r="DT81" i="7"/>
  <c r="DU81" i="7"/>
  <c r="DN82" i="7"/>
  <c r="DO82" i="7"/>
  <c r="DP82" i="7"/>
  <c r="DQ82" i="7"/>
  <c r="DR82" i="7"/>
  <c r="DS82" i="7"/>
  <c r="DT82" i="7"/>
  <c r="DU82" i="7"/>
  <c r="DN83" i="7"/>
  <c r="DO83" i="7"/>
  <c r="DP83" i="7"/>
  <c r="DQ83" i="7"/>
  <c r="DR83" i="7"/>
  <c r="DS83" i="7"/>
  <c r="DT83" i="7"/>
  <c r="DU83" i="7"/>
  <c r="DN84" i="7"/>
  <c r="DO84" i="7"/>
  <c r="DP84" i="7"/>
  <c r="DQ84" i="7"/>
  <c r="DR84" i="7"/>
  <c r="DS84" i="7"/>
  <c r="DT84" i="7"/>
  <c r="DU84" i="7"/>
  <c r="DN85" i="7"/>
  <c r="DO85" i="7"/>
  <c r="DP85" i="7"/>
  <c r="DQ85" i="7"/>
  <c r="DR85" i="7"/>
  <c r="DS85" i="7"/>
  <c r="DT85" i="7"/>
  <c r="DU85" i="7"/>
  <c r="DN86" i="7"/>
  <c r="DO86" i="7"/>
  <c r="DP86" i="7"/>
  <c r="DQ86" i="7"/>
  <c r="DR86" i="7"/>
  <c r="DS86" i="7"/>
  <c r="DT86" i="7"/>
  <c r="DU86" i="7"/>
  <c r="DN87" i="7"/>
  <c r="DO87" i="7"/>
  <c r="DP87" i="7"/>
  <c r="DQ87" i="7"/>
  <c r="DR87" i="7"/>
  <c r="DS87" i="7"/>
  <c r="DT87" i="7"/>
  <c r="DU87" i="7"/>
  <c r="DN88" i="7"/>
  <c r="DO88" i="7"/>
  <c r="DP88" i="7"/>
  <c r="DQ88" i="7"/>
  <c r="DR88" i="7"/>
  <c r="DS88" i="7"/>
  <c r="DT88" i="7"/>
  <c r="DU88" i="7"/>
  <c r="DN89" i="7"/>
  <c r="DO89" i="7"/>
  <c r="DP89" i="7"/>
  <c r="DQ89" i="7"/>
  <c r="DR89" i="7"/>
  <c r="DS89" i="7"/>
  <c r="DT89" i="7"/>
  <c r="DU89" i="7"/>
  <c r="DN90" i="7"/>
  <c r="DO90" i="7"/>
  <c r="DP90" i="7"/>
  <c r="DQ90" i="7"/>
  <c r="DR90" i="7"/>
  <c r="DS90" i="7"/>
  <c r="DT90" i="7"/>
  <c r="DU90" i="7"/>
  <c r="DN91" i="7"/>
  <c r="DO91" i="7"/>
  <c r="DP91" i="7"/>
  <c r="DQ91" i="7"/>
  <c r="DR91" i="7"/>
  <c r="DS91" i="7"/>
  <c r="DT91" i="7"/>
  <c r="DU91" i="7"/>
  <c r="DN92" i="7"/>
  <c r="DO92" i="7"/>
  <c r="DP92" i="7"/>
  <c r="DQ92" i="7"/>
  <c r="DR92" i="7"/>
  <c r="DS92" i="7"/>
  <c r="DT92" i="7"/>
  <c r="DU92" i="7"/>
  <c r="DN93" i="7"/>
  <c r="DO93" i="7"/>
  <c r="DP93" i="7"/>
  <c r="DQ93" i="7"/>
  <c r="DR93" i="7"/>
  <c r="DS93" i="7"/>
  <c r="DT93" i="7"/>
  <c r="DU93" i="7"/>
  <c r="DN94" i="7"/>
  <c r="DO94" i="7"/>
  <c r="DP94" i="7"/>
  <c r="DQ94" i="7"/>
  <c r="DR94" i="7"/>
  <c r="DS94" i="7"/>
  <c r="DT94" i="7"/>
  <c r="DU94" i="7"/>
  <c r="CY59" i="7"/>
  <c r="CV60" i="7"/>
  <c r="CW60" i="7"/>
  <c r="CX60" i="7"/>
  <c r="CY60" i="7"/>
  <c r="DA60" i="7"/>
  <c r="DB60" i="7"/>
  <c r="DC60" i="7"/>
  <c r="CV61" i="7"/>
  <c r="CW61" i="7"/>
  <c r="CX61" i="7"/>
  <c r="CY61" i="7"/>
  <c r="DA61" i="7"/>
  <c r="DB61" i="7"/>
  <c r="DC61" i="7"/>
  <c r="CV62" i="7"/>
  <c r="CW62" i="7"/>
  <c r="CX62" i="7"/>
  <c r="CY62" i="7"/>
  <c r="DA62" i="7"/>
  <c r="DB62" i="7"/>
  <c r="DC62" i="7"/>
  <c r="CV63" i="7"/>
  <c r="CW63" i="7"/>
  <c r="CX63" i="7"/>
  <c r="CY63" i="7"/>
  <c r="DA63" i="7"/>
  <c r="DB63" i="7"/>
  <c r="DC63" i="7"/>
  <c r="CV64" i="7"/>
  <c r="CW64" i="7"/>
  <c r="CX64" i="7"/>
  <c r="CY64" i="7"/>
  <c r="DA64" i="7"/>
  <c r="DB64" i="7"/>
  <c r="DC64" i="7"/>
  <c r="CV65" i="7"/>
  <c r="CW65" i="7"/>
  <c r="CX65" i="7"/>
  <c r="CY65" i="7"/>
  <c r="DA65" i="7"/>
  <c r="DB65" i="7"/>
  <c r="DC65" i="7"/>
  <c r="CV66" i="7"/>
  <c r="CW66" i="7"/>
  <c r="CX66" i="7"/>
  <c r="CY66" i="7"/>
  <c r="DA66" i="7"/>
  <c r="DB66" i="7"/>
  <c r="DC66" i="7"/>
  <c r="CV67" i="7"/>
  <c r="CW67" i="7"/>
  <c r="CX67" i="7"/>
  <c r="CY67" i="7"/>
  <c r="DA67" i="7"/>
  <c r="DB67" i="7"/>
  <c r="DC67" i="7"/>
  <c r="CV68" i="7"/>
  <c r="CW68" i="7"/>
  <c r="CX68" i="7"/>
  <c r="CY68" i="7"/>
  <c r="DA68" i="7"/>
  <c r="DB68" i="7"/>
  <c r="DC68" i="7"/>
  <c r="CV69" i="7"/>
  <c r="CW69" i="7"/>
  <c r="CX69" i="7"/>
  <c r="CY69" i="7"/>
  <c r="DA69" i="7"/>
  <c r="DB69" i="7"/>
  <c r="DC69" i="7"/>
  <c r="CV70" i="7"/>
  <c r="CW70" i="7"/>
  <c r="CX70" i="7"/>
  <c r="CY70" i="7"/>
  <c r="DA70" i="7"/>
  <c r="DB70" i="7"/>
  <c r="DC70" i="7"/>
  <c r="CV71" i="7"/>
  <c r="CW71" i="7"/>
  <c r="CX71" i="7"/>
  <c r="CY71" i="7"/>
  <c r="DA71" i="7"/>
  <c r="DB71" i="7"/>
  <c r="DC71" i="7"/>
  <c r="CV72" i="7"/>
  <c r="CW72" i="7"/>
  <c r="CX72" i="7"/>
  <c r="CY72" i="7"/>
  <c r="DA72" i="7"/>
  <c r="DB72" i="7"/>
  <c r="DC72" i="7"/>
  <c r="CV73" i="7"/>
  <c r="CW73" i="7"/>
  <c r="CX73" i="7"/>
  <c r="CY73" i="7"/>
  <c r="DA73" i="7"/>
  <c r="DB73" i="7"/>
  <c r="DC73" i="7"/>
  <c r="CV74" i="7"/>
  <c r="CW74" i="7"/>
  <c r="CX74" i="7"/>
  <c r="CY74" i="7"/>
  <c r="DA74" i="7"/>
  <c r="DB74" i="7"/>
  <c r="DC74" i="7"/>
  <c r="CV75" i="7"/>
  <c r="CW75" i="7"/>
  <c r="CX75" i="7"/>
  <c r="CY75" i="7"/>
  <c r="DA75" i="7"/>
  <c r="DB75" i="7"/>
  <c r="DC75" i="7"/>
  <c r="CV76" i="7"/>
  <c r="CW76" i="7"/>
  <c r="CX76" i="7"/>
  <c r="CY76" i="7"/>
  <c r="DA76" i="7"/>
  <c r="DB76" i="7"/>
  <c r="DC76" i="7"/>
  <c r="CV77" i="7"/>
  <c r="CW77" i="7"/>
  <c r="CX77" i="7"/>
  <c r="CY77" i="7"/>
  <c r="DA77" i="7"/>
  <c r="DB77" i="7"/>
  <c r="DC77" i="7"/>
  <c r="CV78" i="7"/>
  <c r="CW78" i="7"/>
  <c r="CX78" i="7"/>
  <c r="CY78" i="7"/>
  <c r="DA78" i="7"/>
  <c r="DB78" i="7"/>
  <c r="DC78" i="7"/>
  <c r="CV79" i="7"/>
  <c r="CW79" i="7"/>
  <c r="CX79" i="7"/>
  <c r="CY79" i="7"/>
  <c r="DA79" i="7"/>
  <c r="DB79" i="7"/>
  <c r="DC79" i="7"/>
  <c r="CV80" i="7"/>
  <c r="CW80" i="7"/>
  <c r="CX80" i="7"/>
  <c r="CY80" i="7"/>
  <c r="DA80" i="7"/>
  <c r="DB80" i="7"/>
  <c r="DC80" i="7"/>
  <c r="CV81" i="7"/>
  <c r="CW81" i="7"/>
  <c r="CX81" i="7"/>
  <c r="CY81" i="7"/>
  <c r="DA81" i="7"/>
  <c r="DB81" i="7"/>
  <c r="DC81" i="7"/>
  <c r="CV82" i="7"/>
  <c r="CW82" i="7"/>
  <c r="CX82" i="7"/>
  <c r="CY82" i="7"/>
  <c r="DA82" i="7"/>
  <c r="DB82" i="7"/>
  <c r="DC82" i="7"/>
  <c r="CV83" i="7"/>
  <c r="CW83" i="7"/>
  <c r="CX83" i="7"/>
  <c r="CY83" i="7"/>
  <c r="DA83" i="7"/>
  <c r="DB83" i="7"/>
  <c r="DC83" i="7"/>
  <c r="CV84" i="7"/>
  <c r="CW84" i="7"/>
  <c r="CX84" i="7"/>
  <c r="CY84" i="7"/>
  <c r="DA84" i="7"/>
  <c r="DB84" i="7"/>
  <c r="DC84" i="7"/>
  <c r="CV85" i="7"/>
  <c r="CW85" i="7"/>
  <c r="CX85" i="7"/>
  <c r="CY85" i="7"/>
  <c r="DA85" i="7"/>
  <c r="DB85" i="7"/>
  <c r="DC85" i="7"/>
  <c r="CV86" i="7"/>
  <c r="CW86" i="7"/>
  <c r="CX86" i="7"/>
  <c r="CY86" i="7"/>
  <c r="DA86" i="7"/>
  <c r="DB86" i="7"/>
  <c r="DC86" i="7"/>
  <c r="CV87" i="7"/>
  <c r="CW87" i="7"/>
  <c r="CX87" i="7"/>
  <c r="CY87" i="7"/>
  <c r="DA87" i="7"/>
  <c r="DB87" i="7"/>
  <c r="DC87" i="7"/>
  <c r="CV88" i="7"/>
  <c r="CW88" i="7"/>
  <c r="CX88" i="7"/>
  <c r="CY88" i="7"/>
  <c r="DA88" i="7"/>
  <c r="DB88" i="7"/>
  <c r="DC88" i="7"/>
  <c r="CV89" i="7"/>
  <c r="CW89" i="7"/>
  <c r="CX89" i="7"/>
  <c r="CY89" i="7"/>
  <c r="DA89" i="7"/>
  <c r="DB89" i="7"/>
  <c r="DC89" i="7"/>
  <c r="CV90" i="7"/>
  <c r="CW90" i="7"/>
  <c r="CX90" i="7"/>
  <c r="CY90" i="7"/>
  <c r="DA90" i="7"/>
  <c r="DB90" i="7"/>
  <c r="DC90" i="7"/>
  <c r="CV91" i="7"/>
  <c r="CW91" i="7"/>
  <c r="CX91" i="7"/>
  <c r="CY91" i="7"/>
  <c r="DA91" i="7"/>
  <c r="DB91" i="7"/>
  <c r="DC91" i="7"/>
  <c r="CV92" i="7"/>
  <c r="CW92" i="7"/>
  <c r="CX92" i="7"/>
  <c r="CY92" i="7"/>
  <c r="DA92" i="7"/>
  <c r="DB92" i="7"/>
  <c r="DC92" i="7"/>
  <c r="CV93" i="7"/>
  <c r="CW93" i="7"/>
  <c r="CX93" i="7"/>
  <c r="CY93" i="7"/>
  <c r="DA93" i="7"/>
  <c r="DB93" i="7"/>
  <c r="DC93" i="7"/>
  <c r="CV94" i="7"/>
  <c r="CW94" i="7"/>
  <c r="CX94" i="7"/>
  <c r="CY94" i="7"/>
  <c r="DA94" i="7"/>
  <c r="DB94" i="7"/>
  <c r="DC94" i="7"/>
  <c r="FW59" i="7"/>
  <c r="FV59" i="7"/>
  <c r="FT59" i="7"/>
  <c r="FS59" i="7"/>
  <c r="FR59" i="7"/>
  <c r="FQ59" i="7"/>
  <c r="FP59" i="7"/>
  <c r="FE59" i="7"/>
  <c r="FD59" i="7"/>
  <c r="FC59" i="7"/>
  <c r="FA59" i="7"/>
  <c r="EZ59" i="7"/>
  <c r="EY59" i="7"/>
  <c r="EX59" i="7"/>
  <c r="EM59" i="7"/>
  <c r="EL59" i="7"/>
  <c r="EK59" i="7"/>
  <c r="EJ59" i="7"/>
  <c r="EI59" i="7"/>
  <c r="EH59" i="7"/>
  <c r="EG59" i="7"/>
  <c r="EF59" i="7"/>
  <c r="DU59" i="7"/>
  <c r="DT59" i="7"/>
  <c r="DS59" i="7"/>
  <c r="DQ59" i="7"/>
  <c r="DP59" i="7"/>
  <c r="DO59" i="7"/>
  <c r="DN59" i="7"/>
  <c r="DC59" i="7"/>
  <c r="DB59" i="7"/>
  <c r="DA59" i="7"/>
  <c r="CX59" i="7"/>
  <c r="CW59" i="7"/>
  <c r="CV59" i="7"/>
  <c r="FT16" i="7"/>
  <c r="FQ17" i="7"/>
  <c r="FR17" i="7"/>
  <c r="FS17" i="7"/>
  <c r="FT17" i="7"/>
  <c r="FU17" i="7"/>
  <c r="FV17" i="7"/>
  <c r="FW17" i="7"/>
  <c r="FQ18" i="7"/>
  <c r="FR18" i="7"/>
  <c r="FS18" i="7"/>
  <c r="FT18" i="7"/>
  <c r="FU18" i="7"/>
  <c r="FV18" i="7"/>
  <c r="FW18" i="7"/>
  <c r="FQ19" i="7"/>
  <c r="FR19" i="7"/>
  <c r="FS19" i="7"/>
  <c r="FT19" i="7"/>
  <c r="FU19" i="7"/>
  <c r="FV19" i="7"/>
  <c r="FW19" i="7"/>
  <c r="FQ20" i="7"/>
  <c r="FR20" i="7"/>
  <c r="FS20" i="7"/>
  <c r="FT20" i="7"/>
  <c r="FU20" i="7"/>
  <c r="FV20" i="7"/>
  <c r="FW20" i="7"/>
  <c r="FQ21" i="7"/>
  <c r="FR21" i="7"/>
  <c r="FS21" i="7"/>
  <c r="FT21" i="7"/>
  <c r="FU21" i="7"/>
  <c r="FV21" i="7"/>
  <c r="FW21" i="7"/>
  <c r="FQ22" i="7"/>
  <c r="FR22" i="7"/>
  <c r="FS22" i="7"/>
  <c r="FT22" i="7"/>
  <c r="FU22" i="7"/>
  <c r="FV22" i="7"/>
  <c r="FW22" i="7"/>
  <c r="FQ23" i="7"/>
  <c r="FR23" i="7"/>
  <c r="FS23" i="7"/>
  <c r="FT23" i="7"/>
  <c r="FU23" i="7"/>
  <c r="FV23" i="7"/>
  <c r="FW23" i="7"/>
  <c r="FQ24" i="7"/>
  <c r="FR24" i="7"/>
  <c r="FS24" i="7"/>
  <c r="FT24" i="7"/>
  <c r="FU24" i="7"/>
  <c r="FV24" i="7"/>
  <c r="FW24" i="7"/>
  <c r="FQ25" i="7"/>
  <c r="FR25" i="7"/>
  <c r="FS25" i="7"/>
  <c r="FT25" i="7"/>
  <c r="FU25" i="7"/>
  <c r="FV25" i="7"/>
  <c r="FW25" i="7"/>
  <c r="FQ26" i="7"/>
  <c r="FR26" i="7"/>
  <c r="FS26" i="7"/>
  <c r="FT26" i="7"/>
  <c r="FU26" i="7"/>
  <c r="FV26" i="7"/>
  <c r="FW26" i="7"/>
  <c r="FQ27" i="7"/>
  <c r="FR27" i="7"/>
  <c r="FS27" i="7"/>
  <c r="FT27" i="7"/>
  <c r="FU27" i="7"/>
  <c r="FV27" i="7"/>
  <c r="FW27" i="7"/>
  <c r="FQ28" i="7"/>
  <c r="FR28" i="7"/>
  <c r="FS28" i="7"/>
  <c r="FT28" i="7"/>
  <c r="FU28" i="7"/>
  <c r="FV28" i="7"/>
  <c r="FW28" i="7"/>
  <c r="FQ29" i="7"/>
  <c r="FR29" i="7"/>
  <c r="FS29" i="7"/>
  <c r="FT29" i="7"/>
  <c r="FU29" i="7"/>
  <c r="FV29" i="7"/>
  <c r="FW29" i="7"/>
  <c r="FQ30" i="7"/>
  <c r="FR30" i="7"/>
  <c r="FS30" i="7"/>
  <c r="FT30" i="7"/>
  <c r="FU30" i="7"/>
  <c r="FV30" i="7"/>
  <c r="FW30" i="7"/>
  <c r="FQ31" i="7"/>
  <c r="FR31" i="7"/>
  <c r="FS31" i="7"/>
  <c r="FT31" i="7"/>
  <c r="FU31" i="7"/>
  <c r="FV31" i="7"/>
  <c r="FW31" i="7"/>
  <c r="FQ32" i="7"/>
  <c r="FR32" i="7"/>
  <c r="FS32" i="7"/>
  <c r="FT32" i="7"/>
  <c r="FU32" i="7"/>
  <c r="FV32" i="7"/>
  <c r="FW32" i="7"/>
  <c r="FQ33" i="7"/>
  <c r="FR33" i="7"/>
  <c r="FS33" i="7"/>
  <c r="FT33" i="7"/>
  <c r="FU33" i="7"/>
  <c r="FV33" i="7"/>
  <c r="FW33" i="7"/>
  <c r="FQ34" i="7"/>
  <c r="FR34" i="7"/>
  <c r="FS34" i="7"/>
  <c r="FT34" i="7"/>
  <c r="FU34" i="7"/>
  <c r="FV34" i="7"/>
  <c r="FW34" i="7"/>
  <c r="FQ35" i="7"/>
  <c r="FR35" i="7"/>
  <c r="FS35" i="7"/>
  <c r="FT35" i="7"/>
  <c r="FU35" i="7"/>
  <c r="FV35" i="7"/>
  <c r="FW35" i="7"/>
  <c r="FQ36" i="7"/>
  <c r="FR36" i="7"/>
  <c r="FS36" i="7"/>
  <c r="FT36" i="7"/>
  <c r="FU36" i="7"/>
  <c r="FV36" i="7"/>
  <c r="FW36" i="7"/>
  <c r="FQ37" i="7"/>
  <c r="FR37" i="7"/>
  <c r="FS37" i="7"/>
  <c r="FT37" i="7"/>
  <c r="FU37" i="7"/>
  <c r="FV37" i="7"/>
  <c r="FW37" i="7"/>
  <c r="FQ38" i="7"/>
  <c r="FR38" i="7"/>
  <c r="FS38" i="7"/>
  <c r="FT38" i="7"/>
  <c r="FU38" i="7"/>
  <c r="FV38" i="7"/>
  <c r="FW38" i="7"/>
  <c r="FQ39" i="7"/>
  <c r="FR39" i="7"/>
  <c r="FS39" i="7"/>
  <c r="FT39" i="7"/>
  <c r="FU39" i="7"/>
  <c r="FV39" i="7"/>
  <c r="FW39" i="7"/>
  <c r="FQ40" i="7"/>
  <c r="FR40" i="7"/>
  <c r="FS40" i="7"/>
  <c r="FT40" i="7"/>
  <c r="FU40" i="7"/>
  <c r="FV40" i="7"/>
  <c r="FW40" i="7"/>
  <c r="FQ41" i="7"/>
  <c r="FR41" i="7"/>
  <c r="FS41" i="7"/>
  <c r="FT41" i="7"/>
  <c r="FU41" i="7"/>
  <c r="FV41" i="7"/>
  <c r="FW41" i="7"/>
  <c r="FQ42" i="7"/>
  <c r="FR42" i="7"/>
  <c r="FS42" i="7"/>
  <c r="FT42" i="7"/>
  <c r="FU42" i="7"/>
  <c r="FV42" i="7"/>
  <c r="FW42" i="7"/>
  <c r="FQ43" i="7"/>
  <c r="FR43" i="7"/>
  <c r="FS43" i="7"/>
  <c r="FT43" i="7"/>
  <c r="FU43" i="7"/>
  <c r="FV43" i="7"/>
  <c r="FW43" i="7"/>
  <c r="FQ44" i="7"/>
  <c r="FR44" i="7"/>
  <c r="FS44" i="7"/>
  <c r="FT44" i="7"/>
  <c r="FU44" i="7"/>
  <c r="FV44" i="7"/>
  <c r="FW44" i="7"/>
  <c r="FQ45" i="7"/>
  <c r="FR45" i="7"/>
  <c r="FS45" i="7"/>
  <c r="FT45" i="7"/>
  <c r="FU45" i="7"/>
  <c r="FV45" i="7"/>
  <c r="FW45" i="7"/>
  <c r="FQ46" i="7"/>
  <c r="FR46" i="7"/>
  <c r="FS46" i="7"/>
  <c r="FT46" i="7"/>
  <c r="FU46" i="7"/>
  <c r="FV46" i="7"/>
  <c r="FW46" i="7"/>
  <c r="FQ47" i="7"/>
  <c r="FR47" i="7"/>
  <c r="FS47" i="7"/>
  <c r="FT47" i="7"/>
  <c r="FU47" i="7"/>
  <c r="FV47" i="7"/>
  <c r="FW47" i="7"/>
  <c r="FQ48" i="7"/>
  <c r="FR48" i="7"/>
  <c r="FS48" i="7"/>
  <c r="FT48" i="7"/>
  <c r="FU48" i="7"/>
  <c r="FV48" i="7"/>
  <c r="FW48" i="7"/>
  <c r="FQ49" i="7"/>
  <c r="FR49" i="7"/>
  <c r="FS49" i="7"/>
  <c r="FT49" i="7"/>
  <c r="FU49" i="7"/>
  <c r="FV49" i="7"/>
  <c r="FW49" i="7"/>
  <c r="FQ50" i="7"/>
  <c r="FR50" i="7"/>
  <c r="FS50" i="7"/>
  <c r="FT50" i="7"/>
  <c r="FU50" i="7"/>
  <c r="FV50" i="7"/>
  <c r="FW50" i="7"/>
  <c r="FQ51" i="7"/>
  <c r="FR51" i="7"/>
  <c r="FS51" i="7"/>
  <c r="FT51" i="7"/>
  <c r="FU51" i="7"/>
  <c r="FV51" i="7"/>
  <c r="FW51" i="7"/>
  <c r="FQ52" i="7"/>
  <c r="FR52" i="7"/>
  <c r="FS52" i="7"/>
  <c r="FT52" i="7"/>
  <c r="FU52" i="7"/>
  <c r="FV52" i="7"/>
  <c r="FW52" i="7"/>
  <c r="FQ53" i="7"/>
  <c r="FR53" i="7"/>
  <c r="FS53" i="7"/>
  <c r="FT53" i="7"/>
  <c r="FU53" i="7"/>
  <c r="FV53" i="7"/>
  <c r="FW53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29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6" i="7"/>
  <c r="FP47" i="7"/>
  <c r="FP48" i="7"/>
  <c r="FP49" i="7"/>
  <c r="FP50" i="7"/>
  <c r="FP51" i="7"/>
  <c r="FP52" i="7"/>
  <c r="FP53" i="7"/>
  <c r="FP16" i="7"/>
  <c r="FW16" i="7"/>
  <c r="FV16" i="7"/>
  <c r="FU16" i="7"/>
  <c r="FS16" i="7"/>
  <c r="FR16" i="7"/>
  <c r="FQ16" i="7"/>
  <c r="EZ16" i="7"/>
  <c r="EY17" i="7"/>
  <c r="EZ17" i="7"/>
  <c r="FA17" i="7"/>
  <c r="FB17" i="7"/>
  <c r="FC17" i="7"/>
  <c r="FD17" i="7"/>
  <c r="FE17" i="7"/>
  <c r="EY18" i="7"/>
  <c r="EZ18" i="7"/>
  <c r="FA18" i="7"/>
  <c r="FB18" i="7"/>
  <c r="FC18" i="7"/>
  <c r="FD18" i="7"/>
  <c r="FE18" i="7"/>
  <c r="EY19" i="7"/>
  <c r="EZ19" i="7"/>
  <c r="FA19" i="7"/>
  <c r="FB19" i="7"/>
  <c r="FC19" i="7"/>
  <c r="FD19" i="7"/>
  <c r="FE19" i="7"/>
  <c r="EY20" i="7"/>
  <c r="EZ20" i="7"/>
  <c r="FA20" i="7"/>
  <c r="FB20" i="7"/>
  <c r="FC20" i="7"/>
  <c r="FD20" i="7"/>
  <c r="FE20" i="7"/>
  <c r="EY21" i="7"/>
  <c r="EZ21" i="7"/>
  <c r="FA21" i="7"/>
  <c r="FB21" i="7"/>
  <c r="FC21" i="7"/>
  <c r="FD21" i="7"/>
  <c r="FE21" i="7"/>
  <c r="EY22" i="7"/>
  <c r="EZ22" i="7"/>
  <c r="FA22" i="7"/>
  <c r="FB22" i="7"/>
  <c r="FC22" i="7"/>
  <c r="FD22" i="7"/>
  <c r="FE22" i="7"/>
  <c r="EY23" i="7"/>
  <c r="EZ23" i="7"/>
  <c r="FA23" i="7"/>
  <c r="FB23" i="7"/>
  <c r="FC23" i="7"/>
  <c r="FD23" i="7"/>
  <c r="FE23" i="7"/>
  <c r="EY24" i="7"/>
  <c r="EZ24" i="7"/>
  <c r="FA24" i="7"/>
  <c r="FB24" i="7"/>
  <c r="FC24" i="7"/>
  <c r="FD24" i="7"/>
  <c r="FE24" i="7"/>
  <c r="EY25" i="7"/>
  <c r="EZ25" i="7"/>
  <c r="FA25" i="7"/>
  <c r="FB25" i="7"/>
  <c r="FC25" i="7"/>
  <c r="FD25" i="7"/>
  <c r="FE25" i="7"/>
  <c r="EY26" i="7"/>
  <c r="EZ26" i="7"/>
  <c r="FA26" i="7"/>
  <c r="FB26" i="7"/>
  <c r="FC26" i="7"/>
  <c r="FD26" i="7"/>
  <c r="FE26" i="7"/>
  <c r="EY27" i="7"/>
  <c r="EZ27" i="7"/>
  <c r="FA27" i="7"/>
  <c r="FB27" i="7"/>
  <c r="FC27" i="7"/>
  <c r="FD27" i="7"/>
  <c r="FE27" i="7"/>
  <c r="EY28" i="7"/>
  <c r="EZ28" i="7"/>
  <c r="FA28" i="7"/>
  <c r="FB28" i="7"/>
  <c r="FC28" i="7"/>
  <c r="FD28" i="7"/>
  <c r="FE28" i="7"/>
  <c r="EY29" i="7"/>
  <c r="EZ29" i="7"/>
  <c r="FA29" i="7"/>
  <c r="FB29" i="7"/>
  <c r="FC29" i="7"/>
  <c r="FD29" i="7"/>
  <c r="FE29" i="7"/>
  <c r="EY30" i="7"/>
  <c r="EZ30" i="7"/>
  <c r="FA30" i="7"/>
  <c r="FB30" i="7"/>
  <c r="FC30" i="7"/>
  <c r="FD30" i="7"/>
  <c r="FE30" i="7"/>
  <c r="EY31" i="7"/>
  <c r="EZ31" i="7"/>
  <c r="FA31" i="7"/>
  <c r="FB31" i="7"/>
  <c r="FC31" i="7"/>
  <c r="FD31" i="7"/>
  <c r="FE31" i="7"/>
  <c r="EY32" i="7"/>
  <c r="EZ32" i="7"/>
  <c r="FA32" i="7"/>
  <c r="FB32" i="7"/>
  <c r="FC32" i="7"/>
  <c r="FD32" i="7"/>
  <c r="FE32" i="7"/>
  <c r="EY33" i="7"/>
  <c r="EZ33" i="7"/>
  <c r="FA33" i="7"/>
  <c r="FB33" i="7"/>
  <c r="FC33" i="7"/>
  <c r="FD33" i="7"/>
  <c r="FE33" i="7"/>
  <c r="EY34" i="7"/>
  <c r="EZ34" i="7"/>
  <c r="FA34" i="7"/>
  <c r="FB34" i="7"/>
  <c r="FC34" i="7"/>
  <c r="FD34" i="7"/>
  <c r="FE34" i="7"/>
  <c r="EY35" i="7"/>
  <c r="EZ35" i="7"/>
  <c r="FA35" i="7"/>
  <c r="FB35" i="7"/>
  <c r="FC35" i="7"/>
  <c r="FD35" i="7"/>
  <c r="FE35" i="7"/>
  <c r="EY36" i="7"/>
  <c r="EZ36" i="7"/>
  <c r="FA36" i="7"/>
  <c r="FB36" i="7"/>
  <c r="FC36" i="7"/>
  <c r="FD36" i="7"/>
  <c r="FE36" i="7"/>
  <c r="EY37" i="7"/>
  <c r="EZ37" i="7"/>
  <c r="FA37" i="7"/>
  <c r="FB37" i="7"/>
  <c r="FC37" i="7"/>
  <c r="FD37" i="7"/>
  <c r="FE37" i="7"/>
  <c r="EY38" i="7"/>
  <c r="EZ38" i="7"/>
  <c r="FA38" i="7"/>
  <c r="FB38" i="7"/>
  <c r="FC38" i="7"/>
  <c r="FD38" i="7"/>
  <c r="FE38" i="7"/>
  <c r="EY39" i="7"/>
  <c r="EZ39" i="7"/>
  <c r="FA39" i="7"/>
  <c r="FB39" i="7"/>
  <c r="FC39" i="7"/>
  <c r="FD39" i="7"/>
  <c r="FE39" i="7"/>
  <c r="EY40" i="7"/>
  <c r="EZ40" i="7"/>
  <c r="FA40" i="7"/>
  <c r="FB40" i="7"/>
  <c r="FC40" i="7"/>
  <c r="FD40" i="7"/>
  <c r="FE40" i="7"/>
  <c r="EY41" i="7"/>
  <c r="EZ41" i="7"/>
  <c r="FA41" i="7"/>
  <c r="FB41" i="7"/>
  <c r="FC41" i="7"/>
  <c r="FD41" i="7"/>
  <c r="FE41" i="7"/>
  <c r="EY42" i="7"/>
  <c r="EZ42" i="7"/>
  <c r="FA42" i="7"/>
  <c r="FB42" i="7"/>
  <c r="FC42" i="7"/>
  <c r="FD42" i="7"/>
  <c r="FE42" i="7"/>
  <c r="EY43" i="7"/>
  <c r="EZ43" i="7"/>
  <c r="FA43" i="7"/>
  <c r="FB43" i="7"/>
  <c r="FC43" i="7"/>
  <c r="FD43" i="7"/>
  <c r="FE43" i="7"/>
  <c r="EY44" i="7"/>
  <c r="EZ44" i="7"/>
  <c r="FA44" i="7"/>
  <c r="FB44" i="7"/>
  <c r="FC44" i="7"/>
  <c r="FD44" i="7"/>
  <c r="FE44" i="7"/>
  <c r="EY45" i="7"/>
  <c r="EZ45" i="7"/>
  <c r="FA45" i="7"/>
  <c r="FB45" i="7"/>
  <c r="FC45" i="7"/>
  <c r="FD45" i="7"/>
  <c r="FE45" i="7"/>
  <c r="EY46" i="7"/>
  <c r="EZ46" i="7"/>
  <c r="FA46" i="7"/>
  <c r="FB46" i="7"/>
  <c r="FC46" i="7"/>
  <c r="FD46" i="7"/>
  <c r="FE46" i="7"/>
  <c r="EY47" i="7"/>
  <c r="EZ47" i="7"/>
  <c r="FA47" i="7"/>
  <c r="FB47" i="7"/>
  <c r="FC47" i="7"/>
  <c r="FD47" i="7"/>
  <c r="FE47" i="7"/>
  <c r="EY48" i="7"/>
  <c r="EZ48" i="7"/>
  <c r="FA48" i="7"/>
  <c r="FB48" i="7"/>
  <c r="FC48" i="7"/>
  <c r="FD48" i="7"/>
  <c r="FE48" i="7"/>
  <c r="EY49" i="7"/>
  <c r="EZ49" i="7"/>
  <c r="FA49" i="7"/>
  <c r="FB49" i="7"/>
  <c r="FC49" i="7"/>
  <c r="FD49" i="7"/>
  <c r="FE49" i="7"/>
  <c r="EY50" i="7"/>
  <c r="EZ50" i="7"/>
  <c r="FA50" i="7"/>
  <c r="FB50" i="7"/>
  <c r="FC50" i="7"/>
  <c r="FD50" i="7"/>
  <c r="FE50" i="7"/>
  <c r="EY51" i="7"/>
  <c r="EZ51" i="7"/>
  <c r="FA51" i="7"/>
  <c r="FB51" i="7"/>
  <c r="FC51" i="7"/>
  <c r="FD51" i="7"/>
  <c r="FE51" i="7"/>
  <c r="EY52" i="7"/>
  <c r="EZ52" i="7"/>
  <c r="FA52" i="7"/>
  <c r="FB52" i="7"/>
  <c r="FC52" i="7"/>
  <c r="FD52" i="7"/>
  <c r="FE52" i="7"/>
  <c r="EY53" i="7"/>
  <c r="EZ53" i="7"/>
  <c r="FA53" i="7"/>
  <c r="FB53" i="7"/>
  <c r="FC53" i="7"/>
  <c r="FD53" i="7"/>
  <c r="FE53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29" i="7"/>
  <c r="EX30" i="7"/>
  <c r="EX31" i="7"/>
  <c r="EX32" i="7"/>
  <c r="EX33" i="7"/>
  <c r="EX34" i="7"/>
  <c r="EX35" i="7"/>
  <c r="EX36" i="7"/>
  <c r="EX37" i="7"/>
  <c r="EX38" i="7"/>
  <c r="EX39" i="7"/>
  <c r="EX40" i="7"/>
  <c r="EX41" i="7"/>
  <c r="EX42" i="7"/>
  <c r="EX43" i="7"/>
  <c r="EX44" i="7"/>
  <c r="EX45" i="7"/>
  <c r="EX46" i="7"/>
  <c r="EX47" i="7"/>
  <c r="EX48" i="7"/>
  <c r="EX49" i="7"/>
  <c r="EX50" i="7"/>
  <c r="EX51" i="7"/>
  <c r="EX52" i="7"/>
  <c r="EX53" i="7"/>
  <c r="FA16" i="7"/>
  <c r="EX16" i="7"/>
  <c r="FE16" i="7"/>
  <c r="FD16" i="7"/>
  <c r="FC16" i="7"/>
  <c r="FB16" i="7"/>
  <c r="EY16" i="7"/>
  <c r="EJ33" i="7"/>
  <c r="EH17" i="7"/>
  <c r="EI17" i="7"/>
  <c r="EJ17" i="7"/>
  <c r="EK17" i="7"/>
  <c r="EL17" i="7"/>
  <c r="EM17" i="7"/>
  <c r="EH18" i="7"/>
  <c r="EI18" i="7"/>
  <c r="EJ18" i="7"/>
  <c r="EK18" i="7"/>
  <c r="EL18" i="7"/>
  <c r="EM18" i="7"/>
  <c r="EH19" i="7"/>
  <c r="EI19" i="7"/>
  <c r="EJ19" i="7"/>
  <c r="EK19" i="7"/>
  <c r="EL19" i="7"/>
  <c r="EM19" i="7"/>
  <c r="EH20" i="7"/>
  <c r="EI20" i="7"/>
  <c r="EJ20" i="7"/>
  <c r="EK20" i="7"/>
  <c r="EL20" i="7"/>
  <c r="EM20" i="7"/>
  <c r="EH21" i="7"/>
  <c r="EI21" i="7"/>
  <c r="EJ21" i="7"/>
  <c r="EK21" i="7"/>
  <c r="EL21" i="7"/>
  <c r="EM21" i="7"/>
  <c r="EH22" i="7"/>
  <c r="EI22" i="7"/>
  <c r="EJ22" i="7"/>
  <c r="EK22" i="7"/>
  <c r="EL22" i="7"/>
  <c r="EM22" i="7"/>
  <c r="EH23" i="7"/>
  <c r="EI23" i="7"/>
  <c r="EJ23" i="7"/>
  <c r="EK23" i="7"/>
  <c r="EL23" i="7"/>
  <c r="EM23" i="7"/>
  <c r="EH24" i="7"/>
  <c r="EI24" i="7"/>
  <c r="EJ24" i="7"/>
  <c r="EK24" i="7"/>
  <c r="EL24" i="7"/>
  <c r="EM24" i="7"/>
  <c r="EH25" i="7"/>
  <c r="EI25" i="7"/>
  <c r="EJ25" i="7"/>
  <c r="EK25" i="7"/>
  <c r="EL25" i="7"/>
  <c r="EM25" i="7"/>
  <c r="EH26" i="7"/>
  <c r="EI26" i="7"/>
  <c r="EJ26" i="7"/>
  <c r="EK26" i="7"/>
  <c r="EL26" i="7"/>
  <c r="EM26" i="7"/>
  <c r="EH27" i="7"/>
  <c r="EI27" i="7"/>
  <c r="EJ27" i="7"/>
  <c r="EK27" i="7"/>
  <c r="EL27" i="7"/>
  <c r="EM27" i="7"/>
  <c r="EH28" i="7"/>
  <c r="EI28" i="7"/>
  <c r="EJ28" i="7"/>
  <c r="EK28" i="7"/>
  <c r="EL28" i="7"/>
  <c r="EM28" i="7"/>
  <c r="EH29" i="7"/>
  <c r="EI29" i="7"/>
  <c r="EJ29" i="7"/>
  <c r="EK29" i="7"/>
  <c r="EL29" i="7"/>
  <c r="EM29" i="7"/>
  <c r="EH30" i="7"/>
  <c r="EI30" i="7"/>
  <c r="EJ30" i="7"/>
  <c r="EK30" i="7"/>
  <c r="EL30" i="7"/>
  <c r="EM30" i="7"/>
  <c r="EH31" i="7"/>
  <c r="EI31" i="7"/>
  <c r="EJ31" i="7"/>
  <c r="EK31" i="7"/>
  <c r="EL31" i="7"/>
  <c r="EM31" i="7"/>
  <c r="EH32" i="7"/>
  <c r="EI32" i="7"/>
  <c r="EJ32" i="7"/>
  <c r="EK32" i="7"/>
  <c r="EL32" i="7"/>
  <c r="EM32" i="7"/>
  <c r="EH33" i="7"/>
  <c r="EI33" i="7"/>
  <c r="EK33" i="7"/>
  <c r="EL33" i="7"/>
  <c r="EM33" i="7"/>
  <c r="EH34" i="7"/>
  <c r="EI34" i="7"/>
  <c r="EJ34" i="7"/>
  <c r="EK34" i="7"/>
  <c r="EL34" i="7"/>
  <c r="EM34" i="7"/>
  <c r="EH35" i="7"/>
  <c r="EI35" i="7"/>
  <c r="EJ35" i="7"/>
  <c r="EK35" i="7"/>
  <c r="EL35" i="7"/>
  <c r="EM35" i="7"/>
  <c r="EH36" i="7"/>
  <c r="EI36" i="7"/>
  <c r="EJ36" i="7"/>
  <c r="EK36" i="7"/>
  <c r="EL36" i="7"/>
  <c r="EM36" i="7"/>
  <c r="EH37" i="7"/>
  <c r="EI37" i="7"/>
  <c r="EJ37" i="7"/>
  <c r="EK37" i="7"/>
  <c r="EL37" i="7"/>
  <c r="EM37" i="7"/>
  <c r="EH38" i="7"/>
  <c r="EI38" i="7"/>
  <c r="EJ38" i="7"/>
  <c r="EK38" i="7"/>
  <c r="EL38" i="7"/>
  <c r="EM38" i="7"/>
  <c r="EH39" i="7"/>
  <c r="EI39" i="7"/>
  <c r="EJ39" i="7"/>
  <c r="EK39" i="7"/>
  <c r="EL39" i="7"/>
  <c r="EM39" i="7"/>
  <c r="EH40" i="7"/>
  <c r="EI40" i="7"/>
  <c r="EJ40" i="7"/>
  <c r="EK40" i="7"/>
  <c r="EL40" i="7"/>
  <c r="EM40" i="7"/>
  <c r="EH41" i="7"/>
  <c r="EI41" i="7"/>
  <c r="EJ41" i="7"/>
  <c r="EK41" i="7"/>
  <c r="EL41" i="7"/>
  <c r="EM41" i="7"/>
  <c r="EH42" i="7"/>
  <c r="EI42" i="7"/>
  <c r="EJ42" i="7"/>
  <c r="EK42" i="7"/>
  <c r="EL42" i="7"/>
  <c r="EM42" i="7"/>
  <c r="EH43" i="7"/>
  <c r="EI43" i="7"/>
  <c r="EJ43" i="7"/>
  <c r="EK43" i="7"/>
  <c r="EL43" i="7"/>
  <c r="EM43" i="7"/>
  <c r="EH44" i="7"/>
  <c r="EI44" i="7"/>
  <c r="EJ44" i="7"/>
  <c r="EK44" i="7"/>
  <c r="EL44" i="7"/>
  <c r="EM44" i="7"/>
  <c r="EH45" i="7"/>
  <c r="EI45" i="7"/>
  <c r="EJ45" i="7"/>
  <c r="EK45" i="7"/>
  <c r="EL45" i="7"/>
  <c r="EM45" i="7"/>
  <c r="EH46" i="7"/>
  <c r="EI46" i="7"/>
  <c r="EJ46" i="7"/>
  <c r="EK46" i="7"/>
  <c r="EL46" i="7"/>
  <c r="EM46" i="7"/>
  <c r="EH47" i="7"/>
  <c r="EI47" i="7"/>
  <c r="EJ47" i="7"/>
  <c r="EK47" i="7"/>
  <c r="EL47" i="7"/>
  <c r="EM47" i="7"/>
  <c r="EH48" i="7"/>
  <c r="EI48" i="7"/>
  <c r="EJ48" i="7"/>
  <c r="EK48" i="7"/>
  <c r="EL48" i="7"/>
  <c r="EM48" i="7"/>
  <c r="EH49" i="7"/>
  <c r="EI49" i="7"/>
  <c r="EJ49" i="7"/>
  <c r="EK49" i="7"/>
  <c r="EL49" i="7"/>
  <c r="EM49" i="7"/>
  <c r="EH50" i="7"/>
  <c r="EI50" i="7"/>
  <c r="EJ50" i="7"/>
  <c r="EK50" i="7"/>
  <c r="EL50" i="7"/>
  <c r="EM50" i="7"/>
  <c r="EH51" i="7"/>
  <c r="EI51" i="7"/>
  <c r="EJ51" i="7"/>
  <c r="EK51" i="7"/>
  <c r="EL51" i="7"/>
  <c r="EM51" i="7"/>
  <c r="EH52" i="7"/>
  <c r="EI52" i="7"/>
  <c r="EJ52" i="7"/>
  <c r="EK52" i="7"/>
  <c r="EL52" i="7"/>
  <c r="EM52" i="7"/>
  <c r="EH53" i="7"/>
  <c r="EI53" i="7"/>
  <c r="EJ53" i="7"/>
  <c r="EK53" i="7"/>
  <c r="EL53" i="7"/>
  <c r="EM53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6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M16" i="7"/>
  <c r="EL16" i="7"/>
  <c r="EK16" i="7"/>
  <c r="EJ16" i="7"/>
  <c r="EI16" i="7"/>
  <c r="EH16" i="7"/>
  <c r="EG16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DR16" i="7"/>
  <c r="DO17" i="7"/>
  <c r="DP17" i="7"/>
  <c r="DQ17" i="7"/>
  <c r="DR17" i="7"/>
  <c r="DS17" i="7"/>
  <c r="DT17" i="7"/>
  <c r="DU17" i="7"/>
  <c r="DO18" i="7"/>
  <c r="DP18" i="7"/>
  <c r="DQ18" i="7"/>
  <c r="DR18" i="7"/>
  <c r="DS18" i="7"/>
  <c r="DT18" i="7"/>
  <c r="DU18" i="7"/>
  <c r="DO19" i="7"/>
  <c r="DP19" i="7"/>
  <c r="DQ19" i="7"/>
  <c r="DR19" i="7"/>
  <c r="DS19" i="7"/>
  <c r="DT19" i="7"/>
  <c r="DU19" i="7"/>
  <c r="DO20" i="7"/>
  <c r="DP20" i="7"/>
  <c r="DQ20" i="7"/>
  <c r="DR20" i="7"/>
  <c r="DS20" i="7"/>
  <c r="DT20" i="7"/>
  <c r="DU20" i="7"/>
  <c r="DO21" i="7"/>
  <c r="DP21" i="7"/>
  <c r="DQ21" i="7"/>
  <c r="DR21" i="7"/>
  <c r="DS21" i="7"/>
  <c r="DT21" i="7"/>
  <c r="DU21" i="7"/>
  <c r="DO22" i="7"/>
  <c r="DP22" i="7"/>
  <c r="DQ22" i="7"/>
  <c r="DR22" i="7"/>
  <c r="DS22" i="7"/>
  <c r="DT22" i="7"/>
  <c r="DU22" i="7"/>
  <c r="DO23" i="7"/>
  <c r="DP23" i="7"/>
  <c r="DQ23" i="7"/>
  <c r="DR23" i="7"/>
  <c r="DS23" i="7"/>
  <c r="DT23" i="7"/>
  <c r="DU23" i="7"/>
  <c r="DO24" i="7"/>
  <c r="DP24" i="7"/>
  <c r="DQ24" i="7"/>
  <c r="DR24" i="7"/>
  <c r="DS24" i="7"/>
  <c r="DT24" i="7"/>
  <c r="DU24" i="7"/>
  <c r="DO25" i="7"/>
  <c r="DP25" i="7"/>
  <c r="DQ25" i="7"/>
  <c r="DR25" i="7"/>
  <c r="DS25" i="7"/>
  <c r="DT25" i="7"/>
  <c r="DU25" i="7"/>
  <c r="DO26" i="7"/>
  <c r="DP26" i="7"/>
  <c r="DQ26" i="7"/>
  <c r="DR26" i="7"/>
  <c r="DS26" i="7"/>
  <c r="DT26" i="7"/>
  <c r="DU26" i="7"/>
  <c r="DO27" i="7"/>
  <c r="DP27" i="7"/>
  <c r="DQ27" i="7"/>
  <c r="DR27" i="7"/>
  <c r="DS27" i="7"/>
  <c r="DT27" i="7"/>
  <c r="DU27" i="7"/>
  <c r="DO28" i="7"/>
  <c r="DP28" i="7"/>
  <c r="DQ28" i="7"/>
  <c r="DR28" i="7"/>
  <c r="DS28" i="7"/>
  <c r="DT28" i="7"/>
  <c r="DU28" i="7"/>
  <c r="DO29" i="7"/>
  <c r="DP29" i="7"/>
  <c r="DQ29" i="7"/>
  <c r="DR29" i="7"/>
  <c r="DS29" i="7"/>
  <c r="DT29" i="7"/>
  <c r="DU29" i="7"/>
  <c r="DO30" i="7"/>
  <c r="DP30" i="7"/>
  <c r="DQ30" i="7"/>
  <c r="DR30" i="7"/>
  <c r="DS30" i="7"/>
  <c r="DT30" i="7"/>
  <c r="DU30" i="7"/>
  <c r="DO31" i="7"/>
  <c r="DP31" i="7"/>
  <c r="DQ31" i="7"/>
  <c r="DR31" i="7"/>
  <c r="DS31" i="7"/>
  <c r="DT31" i="7"/>
  <c r="DU31" i="7"/>
  <c r="DO32" i="7"/>
  <c r="DP32" i="7"/>
  <c r="DQ32" i="7"/>
  <c r="DR32" i="7"/>
  <c r="DS32" i="7"/>
  <c r="DT32" i="7"/>
  <c r="DU32" i="7"/>
  <c r="DO33" i="7"/>
  <c r="DP33" i="7"/>
  <c r="DQ33" i="7"/>
  <c r="DR33" i="7"/>
  <c r="DS33" i="7"/>
  <c r="DT33" i="7"/>
  <c r="DU33" i="7"/>
  <c r="DO34" i="7"/>
  <c r="DP34" i="7"/>
  <c r="DQ34" i="7"/>
  <c r="DR34" i="7"/>
  <c r="DS34" i="7"/>
  <c r="DT34" i="7"/>
  <c r="DU34" i="7"/>
  <c r="DO35" i="7"/>
  <c r="DP35" i="7"/>
  <c r="DQ35" i="7"/>
  <c r="DR35" i="7"/>
  <c r="DS35" i="7"/>
  <c r="DT35" i="7"/>
  <c r="DU35" i="7"/>
  <c r="DO36" i="7"/>
  <c r="DP36" i="7"/>
  <c r="DQ36" i="7"/>
  <c r="DR36" i="7"/>
  <c r="DS36" i="7"/>
  <c r="DT36" i="7"/>
  <c r="DU36" i="7"/>
  <c r="DO37" i="7"/>
  <c r="DP37" i="7"/>
  <c r="DQ37" i="7"/>
  <c r="DR37" i="7"/>
  <c r="DS37" i="7"/>
  <c r="DT37" i="7"/>
  <c r="DU37" i="7"/>
  <c r="DO38" i="7"/>
  <c r="DP38" i="7"/>
  <c r="DQ38" i="7"/>
  <c r="DR38" i="7"/>
  <c r="DS38" i="7"/>
  <c r="DT38" i="7"/>
  <c r="DU38" i="7"/>
  <c r="DO39" i="7"/>
  <c r="DP39" i="7"/>
  <c r="DQ39" i="7"/>
  <c r="DR39" i="7"/>
  <c r="DS39" i="7"/>
  <c r="DT39" i="7"/>
  <c r="DU39" i="7"/>
  <c r="DO40" i="7"/>
  <c r="DP40" i="7"/>
  <c r="DQ40" i="7"/>
  <c r="DR40" i="7"/>
  <c r="DS40" i="7"/>
  <c r="DT40" i="7"/>
  <c r="DU40" i="7"/>
  <c r="DO41" i="7"/>
  <c r="DP41" i="7"/>
  <c r="DQ41" i="7"/>
  <c r="DR41" i="7"/>
  <c r="DS41" i="7"/>
  <c r="DT41" i="7"/>
  <c r="DU41" i="7"/>
  <c r="DO42" i="7"/>
  <c r="DP42" i="7"/>
  <c r="DQ42" i="7"/>
  <c r="DR42" i="7"/>
  <c r="DS42" i="7"/>
  <c r="DT42" i="7"/>
  <c r="DU42" i="7"/>
  <c r="DO43" i="7"/>
  <c r="DP43" i="7"/>
  <c r="DQ43" i="7"/>
  <c r="DR43" i="7"/>
  <c r="DS43" i="7"/>
  <c r="DT43" i="7"/>
  <c r="DU43" i="7"/>
  <c r="DO44" i="7"/>
  <c r="DP44" i="7"/>
  <c r="DQ44" i="7"/>
  <c r="DR44" i="7"/>
  <c r="DS44" i="7"/>
  <c r="DT44" i="7"/>
  <c r="DU44" i="7"/>
  <c r="DO45" i="7"/>
  <c r="DP45" i="7"/>
  <c r="DQ45" i="7"/>
  <c r="DR45" i="7"/>
  <c r="DS45" i="7"/>
  <c r="DT45" i="7"/>
  <c r="DU45" i="7"/>
  <c r="DO46" i="7"/>
  <c r="DP46" i="7"/>
  <c r="DQ46" i="7"/>
  <c r="DR46" i="7"/>
  <c r="DS46" i="7"/>
  <c r="DT46" i="7"/>
  <c r="DU46" i="7"/>
  <c r="DO47" i="7"/>
  <c r="DP47" i="7"/>
  <c r="DQ47" i="7"/>
  <c r="DR47" i="7"/>
  <c r="DS47" i="7"/>
  <c r="DT47" i="7"/>
  <c r="DU47" i="7"/>
  <c r="DO48" i="7"/>
  <c r="DP48" i="7"/>
  <c r="DQ48" i="7"/>
  <c r="DR48" i="7"/>
  <c r="DS48" i="7"/>
  <c r="DT48" i="7"/>
  <c r="DU48" i="7"/>
  <c r="DO49" i="7"/>
  <c r="DP49" i="7"/>
  <c r="DQ49" i="7"/>
  <c r="DR49" i="7"/>
  <c r="DS49" i="7"/>
  <c r="DT49" i="7"/>
  <c r="DU49" i="7"/>
  <c r="DO50" i="7"/>
  <c r="DP50" i="7"/>
  <c r="DQ50" i="7"/>
  <c r="DR50" i="7"/>
  <c r="DS50" i="7"/>
  <c r="DT50" i="7"/>
  <c r="DU50" i="7"/>
  <c r="DO51" i="7"/>
  <c r="DP51" i="7"/>
  <c r="DQ51" i="7"/>
  <c r="DR51" i="7"/>
  <c r="DS51" i="7"/>
  <c r="DT51" i="7"/>
  <c r="DU51" i="7"/>
  <c r="DO52" i="7"/>
  <c r="DP52" i="7"/>
  <c r="DQ52" i="7"/>
  <c r="DR52" i="7"/>
  <c r="DS52" i="7"/>
  <c r="DT52" i="7"/>
  <c r="DU52" i="7"/>
  <c r="DO53" i="7"/>
  <c r="DP53" i="7"/>
  <c r="DQ53" i="7"/>
  <c r="DR53" i="7"/>
  <c r="DS53" i="7"/>
  <c r="DT53" i="7"/>
  <c r="DU53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DN29" i="7"/>
  <c r="DN30" i="7"/>
  <c r="DN31" i="7"/>
  <c r="DN32" i="7"/>
  <c r="DN33" i="7"/>
  <c r="DN34" i="7"/>
  <c r="DN35" i="7"/>
  <c r="DN36" i="7"/>
  <c r="DN37" i="7"/>
  <c r="DN38" i="7"/>
  <c r="DN39" i="7"/>
  <c r="DN40" i="7"/>
  <c r="DN41" i="7"/>
  <c r="DN42" i="7"/>
  <c r="DN43" i="7"/>
  <c r="DN44" i="7"/>
  <c r="DN45" i="7"/>
  <c r="DN46" i="7"/>
  <c r="DN47" i="7"/>
  <c r="DN48" i="7"/>
  <c r="DN49" i="7"/>
  <c r="DN50" i="7"/>
  <c r="DN51" i="7"/>
  <c r="DN52" i="7"/>
  <c r="DN53" i="7"/>
  <c r="DO16" i="7"/>
  <c r="DU16" i="7"/>
  <c r="DT16" i="7"/>
  <c r="DS16" i="7"/>
  <c r="DQ16" i="7"/>
  <c r="DP16" i="7"/>
  <c r="DN16" i="7"/>
  <c r="DB16" i="7"/>
  <c r="CW17" i="7"/>
  <c r="CX17" i="7"/>
  <c r="CY17" i="7"/>
  <c r="DA17" i="7"/>
  <c r="DB17" i="7"/>
  <c r="DC17" i="7"/>
  <c r="CW18" i="7"/>
  <c r="CX18" i="7"/>
  <c r="CY18" i="7"/>
  <c r="DA18" i="7"/>
  <c r="DB18" i="7"/>
  <c r="DC18" i="7"/>
  <c r="CW19" i="7"/>
  <c r="CX19" i="7"/>
  <c r="CY19" i="7"/>
  <c r="DA19" i="7"/>
  <c r="DB19" i="7"/>
  <c r="DC19" i="7"/>
  <c r="CW20" i="7"/>
  <c r="CX20" i="7"/>
  <c r="CY20" i="7"/>
  <c r="DA20" i="7"/>
  <c r="DB20" i="7"/>
  <c r="DC20" i="7"/>
  <c r="CW21" i="7"/>
  <c r="CX21" i="7"/>
  <c r="CY21" i="7"/>
  <c r="DA21" i="7"/>
  <c r="DB21" i="7"/>
  <c r="DC21" i="7"/>
  <c r="CW22" i="7"/>
  <c r="CX22" i="7"/>
  <c r="CY22" i="7"/>
  <c r="DA22" i="7"/>
  <c r="DB22" i="7"/>
  <c r="DC22" i="7"/>
  <c r="CW23" i="7"/>
  <c r="CX23" i="7"/>
  <c r="CY23" i="7"/>
  <c r="DA23" i="7"/>
  <c r="DB23" i="7"/>
  <c r="DC23" i="7"/>
  <c r="CW24" i="7"/>
  <c r="CX24" i="7"/>
  <c r="CY24" i="7"/>
  <c r="DA24" i="7"/>
  <c r="DB24" i="7"/>
  <c r="DC24" i="7"/>
  <c r="CW25" i="7"/>
  <c r="CX25" i="7"/>
  <c r="CY25" i="7"/>
  <c r="DA25" i="7"/>
  <c r="DB25" i="7"/>
  <c r="DC25" i="7"/>
  <c r="CW26" i="7"/>
  <c r="CX26" i="7"/>
  <c r="CY26" i="7"/>
  <c r="DA26" i="7"/>
  <c r="DB26" i="7"/>
  <c r="DC26" i="7"/>
  <c r="CW27" i="7"/>
  <c r="CX27" i="7"/>
  <c r="CY27" i="7"/>
  <c r="DA27" i="7"/>
  <c r="DB27" i="7"/>
  <c r="DC27" i="7"/>
  <c r="CW28" i="7"/>
  <c r="CX28" i="7"/>
  <c r="CY28" i="7"/>
  <c r="DA28" i="7"/>
  <c r="DB28" i="7"/>
  <c r="DC28" i="7"/>
  <c r="CW29" i="7"/>
  <c r="CX29" i="7"/>
  <c r="CY29" i="7"/>
  <c r="DA29" i="7"/>
  <c r="DB29" i="7"/>
  <c r="DC29" i="7"/>
  <c r="CW30" i="7"/>
  <c r="CX30" i="7"/>
  <c r="CY30" i="7"/>
  <c r="DA30" i="7"/>
  <c r="DB30" i="7"/>
  <c r="DC30" i="7"/>
  <c r="CW31" i="7"/>
  <c r="CX31" i="7"/>
  <c r="CY31" i="7"/>
  <c r="DA31" i="7"/>
  <c r="DB31" i="7"/>
  <c r="DC31" i="7"/>
  <c r="CW32" i="7"/>
  <c r="CX32" i="7"/>
  <c r="CY32" i="7"/>
  <c r="DA32" i="7"/>
  <c r="DB32" i="7"/>
  <c r="DC32" i="7"/>
  <c r="CW33" i="7"/>
  <c r="CX33" i="7"/>
  <c r="CY33" i="7"/>
  <c r="DA33" i="7"/>
  <c r="DB33" i="7"/>
  <c r="DC33" i="7"/>
  <c r="CW34" i="7"/>
  <c r="CX34" i="7"/>
  <c r="CY34" i="7"/>
  <c r="DA34" i="7"/>
  <c r="DB34" i="7"/>
  <c r="DC34" i="7"/>
  <c r="CW35" i="7"/>
  <c r="CX35" i="7"/>
  <c r="CY35" i="7"/>
  <c r="DA35" i="7"/>
  <c r="DB35" i="7"/>
  <c r="DC35" i="7"/>
  <c r="CW36" i="7"/>
  <c r="CX36" i="7"/>
  <c r="CY36" i="7"/>
  <c r="DA36" i="7"/>
  <c r="DB36" i="7"/>
  <c r="DC36" i="7"/>
  <c r="CW37" i="7"/>
  <c r="CX37" i="7"/>
  <c r="CY37" i="7"/>
  <c r="DA37" i="7"/>
  <c r="DB37" i="7"/>
  <c r="DC37" i="7"/>
  <c r="CW38" i="7"/>
  <c r="CX38" i="7"/>
  <c r="CY38" i="7"/>
  <c r="DA38" i="7"/>
  <c r="DB38" i="7"/>
  <c r="DC38" i="7"/>
  <c r="CW39" i="7"/>
  <c r="CX39" i="7"/>
  <c r="CY39" i="7"/>
  <c r="DA39" i="7"/>
  <c r="DB39" i="7"/>
  <c r="DC39" i="7"/>
  <c r="CW40" i="7"/>
  <c r="CX40" i="7"/>
  <c r="CY40" i="7"/>
  <c r="DA40" i="7"/>
  <c r="DB40" i="7"/>
  <c r="DC40" i="7"/>
  <c r="CW41" i="7"/>
  <c r="CX41" i="7"/>
  <c r="CY41" i="7"/>
  <c r="DA41" i="7"/>
  <c r="DB41" i="7"/>
  <c r="DC41" i="7"/>
  <c r="CW42" i="7"/>
  <c r="CX42" i="7"/>
  <c r="CY42" i="7"/>
  <c r="DA42" i="7"/>
  <c r="DB42" i="7"/>
  <c r="DC42" i="7"/>
  <c r="CW43" i="7"/>
  <c r="CX43" i="7"/>
  <c r="CY43" i="7"/>
  <c r="DA43" i="7"/>
  <c r="DB43" i="7"/>
  <c r="DC43" i="7"/>
  <c r="CW44" i="7"/>
  <c r="CX44" i="7"/>
  <c r="CY44" i="7"/>
  <c r="DA44" i="7"/>
  <c r="DB44" i="7"/>
  <c r="DC44" i="7"/>
  <c r="CW45" i="7"/>
  <c r="CX45" i="7"/>
  <c r="CY45" i="7"/>
  <c r="DA45" i="7"/>
  <c r="DB45" i="7"/>
  <c r="DC45" i="7"/>
  <c r="CW46" i="7"/>
  <c r="CX46" i="7"/>
  <c r="CY46" i="7"/>
  <c r="DA46" i="7"/>
  <c r="DB46" i="7"/>
  <c r="DC46" i="7"/>
  <c r="CW47" i="7"/>
  <c r="CX47" i="7"/>
  <c r="CY47" i="7"/>
  <c r="DA47" i="7"/>
  <c r="DB47" i="7"/>
  <c r="DC47" i="7"/>
  <c r="CW48" i="7"/>
  <c r="CX48" i="7"/>
  <c r="CY48" i="7"/>
  <c r="DA48" i="7"/>
  <c r="DB48" i="7"/>
  <c r="DC48" i="7"/>
  <c r="CW49" i="7"/>
  <c r="CX49" i="7"/>
  <c r="CY49" i="7"/>
  <c r="DA49" i="7"/>
  <c r="DB49" i="7"/>
  <c r="DC49" i="7"/>
  <c r="CW50" i="7"/>
  <c r="CX50" i="7"/>
  <c r="CY50" i="7"/>
  <c r="DA50" i="7"/>
  <c r="DB50" i="7"/>
  <c r="DC50" i="7"/>
  <c r="CW51" i="7"/>
  <c r="CX51" i="7"/>
  <c r="CY51" i="7"/>
  <c r="DA51" i="7"/>
  <c r="DB51" i="7"/>
  <c r="DC51" i="7"/>
  <c r="CW52" i="7"/>
  <c r="CX52" i="7"/>
  <c r="CY52" i="7"/>
  <c r="DA52" i="7"/>
  <c r="DB52" i="7"/>
  <c r="DC52" i="7"/>
  <c r="CW53" i="7"/>
  <c r="CX53" i="7"/>
  <c r="CY53" i="7"/>
  <c r="DA53" i="7"/>
  <c r="DB53" i="7"/>
  <c r="DC53" i="7"/>
  <c r="CV17" i="7"/>
  <c r="CV18" i="7"/>
  <c r="CV19" i="7"/>
  <c r="CV20" i="7"/>
  <c r="CV21" i="7"/>
  <c r="CV22" i="7"/>
  <c r="CV23" i="7"/>
  <c r="CV24" i="7"/>
  <c r="CV25" i="7"/>
  <c r="CV26" i="7"/>
  <c r="CV27" i="7"/>
  <c r="CV28" i="7"/>
  <c r="CV29" i="7"/>
  <c r="CV30" i="7"/>
  <c r="CV31" i="7"/>
  <c r="CV32" i="7"/>
  <c r="CV33" i="7"/>
  <c r="CV34" i="7"/>
  <c r="CV35" i="7"/>
  <c r="CV36" i="7"/>
  <c r="CV37" i="7"/>
  <c r="CV38" i="7"/>
  <c r="CV39" i="7"/>
  <c r="CV40" i="7"/>
  <c r="CV41" i="7"/>
  <c r="CV42" i="7"/>
  <c r="CV43" i="7"/>
  <c r="CV44" i="7"/>
  <c r="CV45" i="7"/>
  <c r="CV46" i="7"/>
  <c r="CV47" i="7"/>
  <c r="CV48" i="7"/>
  <c r="CV49" i="7"/>
  <c r="CV50" i="7"/>
  <c r="CV51" i="7"/>
  <c r="CV52" i="7"/>
  <c r="CV53" i="7"/>
  <c r="DC16" i="7"/>
  <c r="DA16" i="7"/>
  <c r="CY16" i="7"/>
  <c r="CX16" i="7"/>
  <c r="CW16" i="7"/>
  <c r="CZ16" i="7"/>
  <c r="CZ61" i="7"/>
  <c r="CZ76" i="7"/>
  <c r="CZ92" i="7"/>
  <c r="CZ110" i="7"/>
  <c r="CZ105" i="7"/>
  <c r="CZ30" i="7"/>
  <c r="CZ122" i="7"/>
  <c r="CZ70" i="7"/>
  <c r="CZ85" i="7"/>
  <c r="CZ36" i="7"/>
  <c r="CZ32" i="7"/>
  <c r="CZ38" i="7"/>
  <c r="CZ23" i="7"/>
  <c r="CZ115" i="7"/>
  <c r="CZ67" i="7"/>
  <c r="CZ82" i="7"/>
  <c r="CZ25" i="7"/>
  <c r="CZ20" i="7"/>
  <c r="CZ121" i="7"/>
  <c r="CZ60" i="7"/>
  <c r="CZ75" i="7"/>
  <c r="CZ91" i="7"/>
  <c r="CZ108" i="7"/>
  <c r="CZ64" i="7"/>
  <c r="CZ79" i="7"/>
  <c r="CZ24" i="7"/>
  <c r="CZ34" i="7"/>
  <c r="CZ88" i="7"/>
  <c r="CZ100" i="7"/>
  <c r="CZ66" i="7"/>
  <c r="CZ21" i="7"/>
  <c r="CZ120" i="7"/>
  <c r="CZ63" i="7"/>
  <c r="CZ94" i="7"/>
  <c r="CZ37" i="7"/>
  <c r="CZ87" i="7"/>
  <c r="CZ109" i="7"/>
  <c r="CZ65" i="7"/>
  <c r="CZ80" i="7"/>
  <c r="CZ17" i="7"/>
  <c r="CZ123" i="7"/>
  <c r="CZ116" i="7"/>
  <c r="CZ45" i="7"/>
  <c r="CZ42" i="7"/>
  <c r="CZ89" i="7"/>
  <c r="CZ52" i="7"/>
  <c r="CZ47" i="7"/>
  <c r="CZ18" i="7"/>
  <c r="CZ124" i="7"/>
  <c r="CZ71" i="7"/>
  <c r="CZ86" i="7"/>
  <c r="CZ40" i="7"/>
  <c r="CZ35" i="7"/>
  <c r="CZ46" i="7"/>
  <c r="CZ106" i="7"/>
  <c r="CZ59" i="7"/>
  <c r="CZ73" i="7"/>
  <c r="CZ113" i="7"/>
  <c r="CZ118" i="7"/>
  <c r="CZ27" i="7"/>
  <c r="CZ44" i="7"/>
  <c r="CZ26" i="7"/>
  <c r="CZ119" i="7"/>
  <c r="CZ69" i="7"/>
  <c r="CZ84" i="7"/>
  <c r="CZ33" i="7"/>
  <c r="CZ28" i="7"/>
  <c r="CZ31" i="7"/>
  <c r="CZ101" i="7"/>
  <c r="CZ62" i="7"/>
  <c r="CZ77" i="7"/>
  <c r="CZ93" i="7"/>
  <c r="CZ114" i="7"/>
  <c r="CZ107" i="7"/>
  <c r="CZ39" i="7"/>
  <c r="CZ49" i="7"/>
  <c r="CZ50" i="7"/>
  <c r="CZ74" i="7"/>
  <c r="CZ90" i="7"/>
  <c r="CZ103" i="7"/>
  <c r="CZ51" i="7"/>
  <c r="CZ22" i="7"/>
  <c r="CZ117" i="7"/>
  <c r="CZ68" i="7"/>
  <c r="CZ83" i="7"/>
  <c r="CZ29" i="7"/>
  <c r="CZ102" i="7"/>
  <c r="CZ41" i="7"/>
  <c r="CZ48" i="7"/>
  <c r="CZ43" i="7"/>
  <c r="CZ112" i="7"/>
  <c r="CZ81" i="7"/>
  <c r="CZ19" i="7"/>
  <c r="CZ104" i="7"/>
  <c r="CZ78" i="7"/>
  <c r="CZ111" i="7"/>
  <c r="CZ72" i="7"/>
  <c r="CZ53" i="7"/>
  <c r="FP96" i="7" l="1"/>
  <c r="EF96" i="7"/>
  <c r="EX96" i="7"/>
  <c r="DN96" i="7"/>
  <c r="CV96" i="7"/>
  <c r="FU16" i="6"/>
  <c r="FQ17" i="6"/>
  <c r="FR17" i="6"/>
  <c r="FS17" i="6"/>
  <c r="FT17" i="6"/>
  <c r="FU17" i="6"/>
  <c r="FV17" i="6"/>
  <c r="FW17" i="6"/>
  <c r="FQ18" i="6"/>
  <c r="FR18" i="6"/>
  <c r="FS18" i="6"/>
  <c r="FT18" i="6"/>
  <c r="FU18" i="6"/>
  <c r="FV18" i="6"/>
  <c r="FW18" i="6"/>
  <c r="FQ19" i="6"/>
  <c r="FR19" i="6"/>
  <c r="FS19" i="6"/>
  <c r="FT19" i="6"/>
  <c r="FU19" i="6"/>
  <c r="FV19" i="6"/>
  <c r="FW19" i="6"/>
  <c r="FQ20" i="6"/>
  <c r="FR20" i="6"/>
  <c r="FS20" i="6"/>
  <c r="FT20" i="6"/>
  <c r="FU20" i="6"/>
  <c r="FV20" i="6"/>
  <c r="FW20" i="6"/>
  <c r="FQ21" i="6"/>
  <c r="FR21" i="6"/>
  <c r="FS21" i="6"/>
  <c r="FT21" i="6"/>
  <c r="FU21" i="6"/>
  <c r="FV21" i="6"/>
  <c r="FW21" i="6"/>
  <c r="FQ23" i="6"/>
  <c r="FR23" i="6"/>
  <c r="FS23" i="6"/>
  <c r="FT23" i="6"/>
  <c r="FU23" i="6"/>
  <c r="FV23" i="6"/>
  <c r="FW23" i="6"/>
  <c r="FQ24" i="6"/>
  <c r="FR24" i="6"/>
  <c r="FS24" i="6"/>
  <c r="FT24" i="6"/>
  <c r="FU24" i="6"/>
  <c r="FV24" i="6"/>
  <c r="FW24" i="6"/>
  <c r="FQ26" i="6"/>
  <c r="FR26" i="6"/>
  <c r="FS26" i="6"/>
  <c r="FT26" i="6"/>
  <c r="FU26" i="6"/>
  <c r="FV26" i="6"/>
  <c r="FW26" i="6"/>
  <c r="FQ27" i="6"/>
  <c r="FR27" i="6"/>
  <c r="FS27" i="6"/>
  <c r="FT27" i="6"/>
  <c r="FU27" i="6"/>
  <c r="FV27" i="6"/>
  <c r="FW27" i="6"/>
  <c r="FQ28" i="6"/>
  <c r="FR28" i="6"/>
  <c r="FS28" i="6"/>
  <c r="FT28" i="6"/>
  <c r="FU28" i="6"/>
  <c r="FV28" i="6"/>
  <c r="FW28" i="6"/>
  <c r="FQ29" i="6"/>
  <c r="FR29" i="6"/>
  <c r="FS29" i="6"/>
  <c r="FT29" i="6"/>
  <c r="FU29" i="6"/>
  <c r="FV29" i="6"/>
  <c r="FW29" i="6"/>
  <c r="FQ30" i="6"/>
  <c r="FR30" i="6"/>
  <c r="FS30" i="6"/>
  <c r="FT30" i="6"/>
  <c r="FU30" i="6"/>
  <c r="FV30" i="6"/>
  <c r="FW30" i="6"/>
  <c r="FQ31" i="6"/>
  <c r="FR31" i="6"/>
  <c r="FS31" i="6"/>
  <c r="FT31" i="6"/>
  <c r="FU31" i="6"/>
  <c r="FV31" i="6"/>
  <c r="FW31" i="6"/>
  <c r="FQ32" i="6"/>
  <c r="FR32" i="6"/>
  <c r="FS32" i="6"/>
  <c r="FT32" i="6"/>
  <c r="FU32" i="6"/>
  <c r="FV32" i="6"/>
  <c r="FW32" i="6"/>
  <c r="FQ33" i="6"/>
  <c r="FR33" i="6"/>
  <c r="FS33" i="6"/>
  <c r="FT33" i="6"/>
  <c r="FU33" i="6"/>
  <c r="FV33" i="6"/>
  <c r="FW33" i="6"/>
  <c r="FQ34" i="6"/>
  <c r="FR34" i="6"/>
  <c r="FS34" i="6"/>
  <c r="FT34" i="6"/>
  <c r="FU34" i="6"/>
  <c r="FV34" i="6"/>
  <c r="FW34" i="6"/>
  <c r="FQ35" i="6"/>
  <c r="FR35" i="6"/>
  <c r="FS35" i="6"/>
  <c r="FT35" i="6"/>
  <c r="FU35" i="6"/>
  <c r="FV35" i="6"/>
  <c r="FW35" i="6"/>
  <c r="FQ36" i="6"/>
  <c r="FR36" i="6"/>
  <c r="FS36" i="6"/>
  <c r="FT36" i="6"/>
  <c r="FU36" i="6"/>
  <c r="FV36" i="6"/>
  <c r="FW36" i="6"/>
  <c r="FQ37" i="6"/>
  <c r="FR37" i="6"/>
  <c r="FS37" i="6"/>
  <c r="FT37" i="6"/>
  <c r="FU37" i="6"/>
  <c r="FV37" i="6"/>
  <c r="FW37" i="6"/>
  <c r="FQ38" i="6"/>
  <c r="FR38" i="6"/>
  <c r="FS38" i="6"/>
  <c r="FT38" i="6"/>
  <c r="FU38" i="6"/>
  <c r="FV38" i="6"/>
  <c r="FW38" i="6"/>
  <c r="FQ39" i="6"/>
  <c r="FR39" i="6"/>
  <c r="FS39" i="6"/>
  <c r="FT39" i="6"/>
  <c r="FU39" i="6"/>
  <c r="FV39" i="6"/>
  <c r="FW39" i="6"/>
  <c r="FQ40" i="6"/>
  <c r="FR40" i="6"/>
  <c r="FS40" i="6"/>
  <c r="FT40" i="6"/>
  <c r="FU40" i="6"/>
  <c r="FV40" i="6"/>
  <c r="FW40" i="6"/>
  <c r="FQ41" i="6"/>
  <c r="FR41" i="6"/>
  <c r="FS41" i="6"/>
  <c r="FT41" i="6"/>
  <c r="FU41" i="6"/>
  <c r="FV41" i="6"/>
  <c r="FW41" i="6"/>
  <c r="FQ42" i="6"/>
  <c r="FR42" i="6"/>
  <c r="FS42" i="6"/>
  <c r="FT42" i="6"/>
  <c r="FU42" i="6"/>
  <c r="FV42" i="6"/>
  <c r="FW42" i="6"/>
  <c r="FQ43" i="6"/>
  <c r="FR43" i="6"/>
  <c r="FS43" i="6"/>
  <c r="FT43" i="6"/>
  <c r="FU43" i="6"/>
  <c r="FV43" i="6"/>
  <c r="FW43" i="6"/>
  <c r="FQ44" i="6"/>
  <c r="FR44" i="6"/>
  <c r="FS44" i="6"/>
  <c r="FT44" i="6"/>
  <c r="FU44" i="6"/>
  <c r="FV44" i="6"/>
  <c r="FW44" i="6"/>
  <c r="FQ45" i="6"/>
  <c r="FR45" i="6"/>
  <c r="FS45" i="6"/>
  <c r="FT45" i="6"/>
  <c r="FU45" i="6"/>
  <c r="FV45" i="6"/>
  <c r="FW45" i="6"/>
  <c r="FQ47" i="6"/>
  <c r="FR47" i="6"/>
  <c r="FS47" i="6"/>
  <c r="FT47" i="6"/>
  <c r="FU47" i="6"/>
  <c r="FV47" i="6"/>
  <c r="FW47" i="6"/>
  <c r="FQ48" i="6"/>
  <c r="FR48" i="6"/>
  <c r="FS48" i="6"/>
  <c r="FT48" i="6"/>
  <c r="FU48" i="6"/>
  <c r="FV48" i="6"/>
  <c r="FW48" i="6"/>
  <c r="FQ49" i="6"/>
  <c r="FR49" i="6"/>
  <c r="FS49" i="6"/>
  <c r="FT49" i="6"/>
  <c r="FU49" i="6"/>
  <c r="FV49" i="6"/>
  <c r="FW49" i="6"/>
  <c r="FQ50" i="6"/>
  <c r="FR50" i="6"/>
  <c r="FS50" i="6"/>
  <c r="FT50" i="6"/>
  <c r="FU50" i="6"/>
  <c r="FV50" i="6"/>
  <c r="FW50" i="6"/>
  <c r="FQ51" i="6"/>
  <c r="FR51" i="6"/>
  <c r="FS51" i="6"/>
  <c r="FT51" i="6"/>
  <c r="FU51" i="6"/>
  <c r="FV51" i="6"/>
  <c r="FW51" i="6"/>
  <c r="FQ52" i="6"/>
  <c r="FR52" i="6"/>
  <c r="FS52" i="6"/>
  <c r="FT52" i="6"/>
  <c r="FU52" i="6"/>
  <c r="FV52" i="6"/>
  <c r="FW52" i="6"/>
  <c r="FQ53" i="6"/>
  <c r="FR53" i="6"/>
  <c r="FS53" i="6"/>
  <c r="FT53" i="6"/>
  <c r="FU53" i="6"/>
  <c r="FV53" i="6"/>
  <c r="FW53" i="6"/>
  <c r="FQ54" i="6"/>
  <c r="FR54" i="6"/>
  <c r="FS54" i="6"/>
  <c r="FT54" i="6"/>
  <c r="FU54" i="6"/>
  <c r="FV54" i="6"/>
  <c r="FW54" i="6"/>
  <c r="FQ55" i="6"/>
  <c r="FR55" i="6"/>
  <c r="FS55" i="6"/>
  <c r="FT55" i="6"/>
  <c r="FU55" i="6"/>
  <c r="FV55" i="6"/>
  <c r="FW55" i="6"/>
  <c r="FQ56" i="6"/>
  <c r="FR56" i="6"/>
  <c r="FS56" i="6"/>
  <c r="FT56" i="6"/>
  <c r="FU56" i="6"/>
  <c r="FV56" i="6"/>
  <c r="FW56" i="6"/>
  <c r="FQ57" i="6"/>
  <c r="FR57" i="6"/>
  <c r="FS57" i="6"/>
  <c r="FT57" i="6"/>
  <c r="FU57" i="6"/>
  <c r="FV57" i="6"/>
  <c r="FW57" i="6"/>
  <c r="FQ58" i="6"/>
  <c r="FR58" i="6"/>
  <c r="FS58" i="6"/>
  <c r="FT58" i="6"/>
  <c r="FU58" i="6"/>
  <c r="FV58" i="6"/>
  <c r="FW58" i="6"/>
  <c r="FQ59" i="6"/>
  <c r="FR59" i="6"/>
  <c r="FS59" i="6"/>
  <c r="FT59" i="6"/>
  <c r="FU59" i="6"/>
  <c r="FV59" i="6"/>
  <c r="FW59" i="6"/>
  <c r="FQ60" i="6"/>
  <c r="FR60" i="6"/>
  <c r="FS60" i="6"/>
  <c r="FT60" i="6"/>
  <c r="FU60" i="6"/>
  <c r="FV60" i="6"/>
  <c r="FW60" i="6"/>
  <c r="FQ61" i="6"/>
  <c r="FR61" i="6"/>
  <c r="FS61" i="6"/>
  <c r="FT61" i="6"/>
  <c r="FU61" i="6"/>
  <c r="FV61" i="6"/>
  <c r="FW61" i="6"/>
  <c r="FQ63" i="6"/>
  <c r="FR63" i="6"/>
  <c r="FS63" i="6"/>
  <c r="FT63" i="6"/>
  <c r="FU63" i="6"/>
  <c r="FV63" i="6"/>
  <c r="FW63" i="6"/>
  <c r="FQ64" i="6"/>
  <c r="FR64" i="6"/>
  <c r="FS64" i="6"/>
  <c r="FT64" i="6"/>
  <c r="FU64" i="6"/>
  <c r="FV64" i="6"/>
  <c r="FW64" i="6"/>
  <c r="FQ65" i="6"/>
  <c r="FR65" i="6"/>
  <c r="FS65" i="6"/>
  <c r="FT65" i="6"/>
  <c r="FU65" i="6"/>
  <c r="FV65" i="6"/>
  <c r="FW65" i="6"/>
  <c r="FQ66" i="6"/>
  <c r="FR66" i="6"/>
  <c r="FS66" i="6"/>
  <c r="FT66" i="6"/>
  <c r="FU66" i="6"/>
  <c r="FV66" i="6"/>
  <c r="FW66" i="6"/>
  <c r="FP17" i="6"/>
  <c r="FP18" i="6"/>
  <c r="FP19" i="6"/>
  <c r="FP20" i="6"/>
  <c r="FP21" i="6"/>
  <c r="FP23" i="6"/>
  <c r="FP24" i="6"/>
  <c r="FP26" i="6"/>
  <c r="FP27" i="6"/>
  <c r="FP28" i="6"/>
  <c r="FP29" i="6"/>
  <c r="FP30" i="6"/>
  <c r="FP31" i="6"/>
  <c r="FP32" i="6"/>
  <c r="FP33" i="6"/>
  <c r="FP34" i="6"/>
  <c r="FP35" i="6"/>
  <c r="FP36" i="6"/>
  <c r="FP37" i="6"/>
  <c r="FP38" i="6"/>
  <c r="FP39" i="6"/>
  <c r="FP40" i="6"/>
  <c r="FP41" i="6"/>
  <c r="FP42" i="6"/>
  <c r="FP43" i="6"/>
  <c r="FP44" i="6"/>
  <c r="FP45" i="6"/>
  <c r="FP47" i="6"/>
  <c r="FP48" i="6"/>
  <c r="FP49" i="6"/>
  <c r="FP50" i="6"/>
  <c r="FP51" i="6"/>
  <c r="FP52" i="6"/>
  <c r="FP53" i="6"/>
  <c r="FP54" i="6"/>
  <c r="FP55" i="6"/>
  <c r="FP56" i="6"/>
  <c r="FP57" i="6"/>
  <c r="FP58" i="6"/>
  <c r="FP59" i="6"/>
  <c r="FP60" i="6"/>
  <c r="FP61" i="6"/>
  <c r="FP63" i="6"/>
  <c r="FP64" i="6"/>
  <c r="FP65" i="6"/>
  <c r="FP66" i="6"/>
  <c r="FW16" i="6"/>
  <c r="FV16" i="6"/>
  <c r="FT16" i="6"/>
  <c r="FS16" i="6"/>
  <c r="FR16" i="6"/>
  <c r="FQ16" i="6"/>
  <c r="FP16" i="6"/>
  <c r="FB16" i="6"/>
  <c r="FD16" i="6"/>
  <c r="EY17" i="6"/>
  <c r="EZ17" i="6"/>
  <c r="FA17" i="6"/>
  <c r="FB17" i="6"/>
  <c r="FC17" i="6"/>
  <c r="FD17" i="6"/>
  <c r="FE17" i="6"/>
  <c r="EY18" i="6"/>
  <c r="EZ18" i="6"/>
  <c r="FA18" i="6"/>
  <c r="FB18" i="6"/>
  <c r="FC18" i="6"/>
  <c r="FD18" i="6"/>
  <c r="FE18" i="6"/>
  <c r="EY19" i="6"/>
  <c r="EZ19" i="6"/>
  <c r="FA19" i="6"/>
  <c r="FB19" i="6"/>
  <c r="FC19" i="6"/>
  <c r="FD19" i="6"/>
  <c r="FE19" i="6"/>
  <c r="EY20" i="6"/>
  <c r="EZ20" i="6"/>
  <c r="FA20" i="6"/>
  <c r="FB20" i="6"/>
  <c r="FC20" i="6"/>
  <c r="FD20" i="6"/>
  <c r="FE20" i="6"/>
  <c r="EY21" i="6"/>
  <c r="EZ21" i="6"/>
  <c r="FA21" i="6"/>
  <c r="FB21" i="6"/>
  <c r="FC21" i="6"/>
  <c r="FD21" i="6"/>
  <c r="FE21" i="6"/>
  <c r="EY23" i="6"/>
  <c r="EZ23" i="6"/>
  <c r="FA23" i="6"/>
  <c r="FB23" i="6"/>
  <c r="FC23" i="6"/>
  <c r="FD23" i="6"/>
  <c r="FE23" i="6"/>
  <c r="EY24" i="6"/>
  <c r="EZ24" i="6"/>
  <c r="FA24" i="6"/>
  <c r="FB24" i="6"/>
  <c r="FC24" i="6"/>
  <c r="FD24" i="6"/>
  <c r="FE24" i="6"/>
  <c r="EY26" i="6"/>
  <c r="EZ26" i="6"/>
  <c r="FA26" i="6"/>
  <c r="FB26" i="6"/>
  <c r="FC26" i="6"/>
  <c r="FD26" i="6"/>
  <c r="FE26" i="6"/>
  <c r="EY27" i="6"/>
  <c r="EZ27" i="6"/>
  <c r="FA27" i="6"/>
  <c r="FB27" i="6"/>
  <c r="FC27" i="6"/>
  <c r="FD27" i="6"/>
  <c r="FE27" i="6"/>
  <c r="EY28" i="6"/>
  <c r="EZ28" i="6"/>
  <c r="FA28" i="6"/>
  <c r="FB28" i="6"/>
  <c r="FC28" i="6"/>
  <c r="FD28" i="6"/>
  <c r="FE28" i="6"/>
  <c r="EY29" i="6"/>
  <c r="EZ29" i="6"/>
  <c r="FA29" i="6"/>
  <c r="FB29" i="6"/>
  <c r="FC29" i="6"/>
  <c r="FD29" i="6"/>
  <c r="FE29" i="6"/>
  <c r="EY30" i="6"/>
  <c r="EZ30" i="6"/>
  <c r="FA30" i="6"/>
  <c r="FB30" i="6"/>
  <c r="FC30" i="6"/>
  <c r="FD30" i="6"/>
  <c r="FE30" i="6"/>
  <c r="EY31" i="6"/>
  <c r="EZ31" i="6"/>
  <c r="FA31" i="6"/>
  <c r="FB31" i="6"/>
  <c r="FC31" i="6"/>
  <c r="FD31" i="6"/>
  <c r="FE31" i="6"/>
  <c r="EY32" i="6"/>
  <c r="EZ32" i="6"/>
  <c r="FA32" i="6"/>
  <c r="FB32" i="6"/>
  <c r="FC32" i="6"/>
  <c r="FD32" i="6"/>
  <c r="FE32" i="6"/>
  <c r="EY33" i="6"/>
  <c r="EZ33" i="6"/>
  <c r="FA33" i="6"/>
  <c r="FB33" i="6"/>
  <c r="FC33" i="6"/>
  <c r="FD33" i="6"/>
  <c r="FE33" i="6"/>
  <c r="EY34" i="6"/>
  <c r="EZ34" i="6"/>
  <c r="FA34" i="6"/>
  <c r="FB34" i="6"/>
  <c r="FC34" i="6"/>
  <c r="FD34" i="6"/>
  <c r="FE34" i="6"/>
  <c r="EY35" i="6"/>
  <c r="EZ35" i="6"/>
  <c r="FA35" i="6"/>
  <c r="FB35" i="6"/>
  <c r="FC35" i="6"/>
  <c r="FD35" i="6"/>
  <c r="FE35" i="6"/>
  <c r="EY36" i="6"/>
  <c r="EZ36" i="6"/>
  <c r="FA36" i="6"/>
  <c r="FB36" i="6"/>
  <c r="FC36" i="6"/>
  <c r="FD36" i="6"/>
  <c r="FE36" i="6"/>
  <c r="EY37" i="6"/>
  <c r="EZ37" i="6"/>
  <c r="FA37" i="6"/>
  <c r="FB37" i="6"/>
  <c r="FC37" i="6"/>
  <c r="FD37" i="6"/>
  <c r="FE37" i="6"/>
  <c r="EY38" i="6"/>
  <c r="EZ38" i="6"/>
  <c r="FA38" i="6"/>
  <c r="FB38" i="6"/>
  <c r="FC38" i="6"/>
  <c r="FD38" i="6"/>
  <c r="FE38" i="6"/>
  <c r="EY39" i="6"/>
  <c r="EZ39" i="6"/>
  <c r="FA39" i="6"/>
  <c r="FB39" i="6"/>
  <c r="FC39" i="6"/>
  <c r="FD39" i="6"/>
  <c r="FE39" i="6"/>
  <c r="EY40" i="6"/>
  <c r="EZ40" i="6"/>
  <c r="FA40" i="6"/>
  <c r="FB40" i="6"/>
  <c r="FC40" i="6"/>
  <c r="FD40" i="6"/>
  <c r="FE40" i="6"/>
  <c r="EY41" i="6"/>
  <c r="EZ41" i="6"/>
  <c r="FA41" i="6"/>
  <c r="FB41" i="6"/>
  <c r="FC41" i="6"/>
  <c r="FD41" i="6"/>
  <c r="FE41" i="6"/>
  <c r="EY42" i="6"/>
  <c r="EZ42" i="6"/>
  <c r="FA42" i="6"/>
  <c r="FB42" i="6"/>
  <c r="FC42" i="6"/>
  <c r="FD42" i="6"/>
  <c r="FE42" i="6"/>
  <c r="EY43" i="6"/>
  <c r="EZ43" i="6"/>
  <c r="FA43" i="6"/>
  <c r="FB43" i="6"/>
  <c r="FC43" i="6"/>
  <c r="FD43" i="6"/>
  <c r="FE43" i="6"/>
  <c r="EY44" i="6"/>
  <c r="EZ44" i="6"/>
  <c r="FA44" i="6"/>
  <c r="FB44" i="6"/>
  <c r="FC44" i="6"/>
  <c r="FD44" i="6"/>
  <c r="FE44" i="6"/>
  <c r="EY45" i="6"/>
  <c r="EZ45" i="6"/>
  <c r="FA45" i="6"/>
  <c r="FB45" i="6"/>
  <c r="FC45" i="6"/>
  <c r="FD45" i="6"/>
  <c r="FE45" i="6"/>
  <c r="EY47" i="6"/>
  <c r="EZ47" i="6"/>
  <c r="FA47" i="6"/>
  <c r="FB47" i="6"/>
  <c r="FC47" i="6"/>
  <c r="FD47" i="6"/>
  <c r="FE47" i="6"/>
  <c r="EY48" i="6"/>
  <c r="EZ48" i="6"/>
  <c r="FA48" i="6"/>
  <c r="FB48" i="6"/>
  <c r="FC48" i="6"/>
  <c r="FD48" i="6"/>
  <c r="FE48" i="6"/>
  <c r="EY49" i="6"/>
  <c r="EZ49" i="6"/>
  <c r="FA49" i="6"/>
  <c r="FB49" i="6"/>
  <c r="FC49" i="6"/>
  <c r="FD49" i="6"/>
  <c r="FE49" i="6"/>
  <c r="EY50" i="6"/>
  <c r="EZ50" i="6"/>
  <c r="FA50" i="6"/>
  <c r="FB50" i="6"/>
  <c r="FC50" i="6"/>
  <c r="FD50" i="6"/>
  <c r="FE50" i="6"/>
  <c r="EY51" i="6"/>
  <c r="EZ51" i="6"/>
  <c r="FA51" i="6"/>
  <c r="FB51" i="6"/>
  <c r="FC51" i="6"/>
  <c r="FD51" i="6"/>
  <c r="FE51" i="6"/>
  <c r="EY52" i="6"/>
  <c r="EZ52" i="6"/>
  <c r="FA52" i="6"/>
  <c r="FB52" i="6"/>
  <c r="FC52" i="6"/>
  <c r="FD52" i="6"/>
  <c r="FE52" i="6"/>
  <c r="EY53" i="6"/>
  <c r="EZ53" i="6"/>
  <c r="FA53" i="6"/>
  <c r="FB53" i="6"/>
  <c r="FC53" i="6"/>
  <c r="FD53" i="6"/>
  <c r="FE53" i="6"/>
  <c r="EY54" i="6"/>
  <c r="EZ54" i="6"/>
  <c r="FA54" i="6"/>
  <c r="FB54" i="6"/>
  <c r="FC54" i="6"/>
  <c r="FD54" i="6"/>
  <c r="FE54" i="6"/>
  <c r="EY55" i="6"/>
  <c r="EZ55" i="6"/>
  <c r="FA55" i="6"/>
  <c r="FB55" i="6"/>
  <c r="FC55" i="6"/>
  <c r="FD55" i="6"/>
  <c r="FE55" i="6"/>
  <c r="EY56" i="6"/>
  <c r="EZ56" i="6"/>
  <c r="FA56" i="6"/>
  <c r="FB56" i="6"/>
  <c r="FC56" i="6"/>
  <c r="FD56" i="6"/>
  <c r="FE56" i="6"/>
  <c r="EY57" i="6"/>
  <c r="EZ57" i="6"/>
  <c r="FA57" i="6"/>
  <c r="FB57" i="6"/>
  <c r="FC57" i="6"/>
  <c r="FD57" i="6"/>
  <c r="FE57" i="6"/>
  <c r="EY58" i="6"/>
  <c r="EZ58" i="6"/>
  <c r="FA58" i="6"/>
  <c r="FB58" i="6"/>
  <c r="FC58" i="6"/>
  <c r="FD58" i="6"/>
  <c r="FE58" i="6"/>
  <c r="EY59" i="6"/>
  <c r="EZ59" i="6"/>
  <c r="FA59" i="6"/>
  <c r="FB59" i="6"/>
  <c r="FC59" i="6"/>
  <c r="FD59" i="6"/>
  <c r="FE59" i="6"/>
  <c r="EY60" i="6"/>
  <c r="EZ60" i="6"/>
  <c r="FA60" i="6"/>
  <c r="FB60" i="6"/>
  <c r="FC60" i="6"/>
  <c r="FD60" i="6"/>
  <c r="FE60" i="6"/>
  <c r="EY61" i="6"/>
  <c r="EZ61" i="6"/>
  <c r="FA61" i="6"/>
  <c r="FB61" i="6"/>
  <c r="FC61" i="6"/>
  <c r="FD61" i="6"/>
  <c r="FE61" i="6"/>
  <c r="EY63" i="6"/>
  <c r="EZ63" i="6"/>
  <c r="FA63" i="6"/>
  <c r="FB63" i="6"/>
  <c r="FC63" i="6"/>
  <c r="FD63" i="6"/>
  <c r="FE63" i="6"/>
  <c r="EY64" i="6"/>
  <c r="EZ64" i="6"/>
  <c r="FA64" i="6"/>
  <c r="FB64" i="6"/>
  <c r="FC64" i="6"/>
  <c r="FD64" i="6"/>
  <c r="FE64" i="6"/>
  <c r="EY65" i="6"/>
  <c r="EZ65" i="6"/>
  <c r="FA65" i="6"/>
  <c r="FB65" i="6"/>
  <c r="FC65" i="6"/>
  <c r="FD65" i="6"/>
  <c r="FE65" i="6"/>
  <c r="EY66" i="6"/>
  <c r="EZ66" i="6"/>
  <c r="FA66" i="6"/>
  <c r="FB66" i="6"/>
  <c r="FC66" i="6"/>
  <c r="FD66" i="6"/>
  <c r="FE66" i="6"/>
  <c r="EX17" i="6"/>
  <c r="EX18" i="6"/>
  <c r="EX19" i="6"/>
  <c r="EX20" i="6"/>
  <c r="EX21" i="6"/>
  <c r="EX23" i="6"/>
  <c r="EX24" i="6"/>
  <c r="EX26" i="6"/>
  <c r="EX27" i="6"/>
  <c r="EX28" i="6"/>
  <c r="EX29" i="6"/>
  <c r="EX30" i="6"/>
  <c r="EX31" i="6"/>
  <c r="EX32" i="6"/>
  <c r="EX33" i="6"/>
  <c r="EX34" i="6"/>
  <c r="EX35" i="6"/>
  <c r="EX36" i="6"/>
  <c r="EX37" i="6"/>
  <c r="EX38" i="6"/>
  <c r="EX39" i="6"/>
  <c r="EX40" i="6"/>
  <c r="EX41" i="6"/>
  <c r="EX42" i="6"/>
  <c r="EX43" i="6"/>
  <c r="EX44" i="6"/>
  <c r="EX45" i="6"/>
  <c r="EX47" i="6"/>
  <c r="EX48" i="6"/>
  <c r="EX49" i="6"/>
  <c r="EX50" i="6"/>
  <c r="EX51" i="6"/>
  <c r="EX52" i="6"/>
  <c r="EX53" i="6"/>
  <c r="EX54" i="6"/>
  <c r="EX55" i="6"/>
  <c r="EX56" i="6"/>
  <c r="EX57" i="6"/>
  <c r="EX58" i="6"/>
  <c r="EX59" i="6"/>
  <c r="EX60" i="6"/>
  <c r="EX61" i="6"/>
  <c r="EX63" i="6"/>
  <c r="EX64" i="6"/>
  <c r="EX65" i="6"/>
  <c r="EX66" i="6"/>
  <c r="EX16" i="6"/>
  <c r="FE16" i="6"/>
  <c r="FC16" i="6"/>
  <c r="FA16" i="6"/>
  <c r="EZ16" i="6"/>
  <c r="EY16" i="6"/>
  <c r="EK26" i="6"/>
  <c r="EG17" i="6"/>
  <c r="EH17" i="6"/>
  <c r="EI17" i="6"/>
  <c r="EJ17" i="6"/>
  <c r="EK17" i="6"/>
  <c r="EL17" i="6"/>
  <c r="EM17" i="6"/>
  <c r="EG18" i="6"/>
  <c r="EH18" i="6"/>
  <c r="EI18" i="6"/>
  <c r="EJ18" i="6"/>
  <c r="EK18" i="6"/>
  <c r="EL18" i="6"/>
  <c r="EM18" i="6"/>
  <c r="EG19" i="6"/>
  <c r="EH19" i="6"/>
  <c r="EI19" i="6"/>
  <c r="EJ19" i="6"/>
  <c r="EK19" i="6"/>
  <c r="EL19" i="6"/>
  <c r="EM19" i="6"/>
  <c r="EG20" i="6"/>
  <c r="EH20" i="6"/>
  <c r="EI20" i="6"/>
  <c r="EJ20" i="6"/>
  <c r="EK20" i="6"/>
  <c r="EL20" i="6"/>
  <c r="EM20" i="6"/>
  <c r="EG21" i="6"/>
  <c r="EH21" i="6"/>
  <c r="EI21" i="6"/>
  <c r="EJ21" i="6"/>
  <c r="EK21" i="6"/>
  <c r="EL21" i="6"/>
  <c r="EM21" i="6"/>
  <c r="EG23" i="6"/>
  <c r="EH23" i="6"/>
  <c r="EI23" i="6"/>
  <c r="EJ23" i="6"/>
  <c r="EK23" i="6"/>
  <c r="EL23" i="6"/>
  <c r="EM23" i="6"/>
  <c r="EG24" i="6"/>
  <c r="EH24" i="6"/>
  <c r="EI24" i="6"/>
  <c r="EJ24" i="6"/>
  <c r="EK24" i="6"/>
  <c r="EL24" i="6"/>
  <c r="EM24" i="6"/>
  <c r="EG26" i="6"/>
  <c r="EH26" i="6"/>
  <c r="EI26" i="6"/>
  <c r="EJ26" i="6"/>
  <c r="EL26" i="6"/>
  <c r="EM26" i="6"/>
  <c r="EG27" i="6"/>
  <c r="EH27" i="6"/>
  <c r="EI27" i="6"/>
  <c r="EJ27" i="6"/>
  <c r="EK27" i="6"/>
  <c r="EL27" i="6"/>
  <c r="EM27" i="6"/>
  <c r="EG28" i="6"/>
  <c r="EH28" i="6"/>
  <c r="EI28" i="6"/>
  <c r="EJ28" i="6"/>
  <c r="EK28" i="6"/>
  <c r="EL28" i="6"/>
  <c r="EM28" i="6"/>
  <c r="EG29" i="6"/>
  <c r="EH29" i="6"/>
  <c r="EI29" i="6"/>
  <c r="EJ29" i="6"/>
  <c r="EK29" i="6"/>
  <c r="EL29" i="6"/>
  <c r="EM29" i="6"/>
  <c r="EG30" i="6"/>
  <c r="EH30" i="6"/>
  <c r="EI30" i="6"/>
  <c r="EJ30" i="6"/>
  <c r="EK30" i="6"/>
  <c r="EL30" i="6"/>
  <c r="EM30" i="6"/>
  <c r="EG31" i="6"/>
  <c r="EH31" i="6"/>
  <c r="EI31" i="6"/>
  <c r="EJ31" i="6"/>
  <c r="EK31" i="6"/>
  <c r="EL31" i="6"/>
  <c r="EM31" i="6"/>
  <c r="EG32" i="6"/>
  <c r="EH32" i="6"/>
  <c r="EI32" i="6"/>
  <c r="EJ32" i="6"/>
  <c r="EK32" i="6"/>
  <c r="EL32" i="6"/>
  <c r="EM32" i="6"/>
  <c r="EG33" i="6"/>
  <c r="EH33" i="6"/>
  <c r="EI33" i="6"/>
  <c r="EJ33" i="6"/>
  <c r="EK33" i="6"/>
  <c r="EL33" i="6"/>
  <c r="EM33" i="6"/>
  <c r="EG34" i="6"/>
  <c r="EH34" i="6"/>
  <c r="EI34" i="6"/>
  <c r="EJ34" i="6"/>
  <c r="EK34" i="6"/>
  <c r="EL34" i="6"/>
  <c r="EM34" i="6"/>
  <c r="EG35" i="6"/>
  <c r="EH35" i="6"/>
  <c r="EI35" i="6"/>
  <c r="EJ35" i="6"/>
  <c r="EK35" i="6"/>
  <c r="EL35" i="6"/>
  <c r="EM35" i="6"/>
  <c r="EG36" i="6"/>
  <c r="EH36" i="6"/>
  <c r="EI36" i="6"/>
  <c r="EJ36" i="6"/>
  <c r="EK36" i="6"/>
  <c r="EL36" i="6"/>
  <c r="EM36" i="6"/>
  <c r="EG37" i="6"/>
  <c r="EH37" i="6"/>
  <c r="EI37" i="6"/>
  <c r="EJ37" i="6"/>
  <c r="EK37" i="6"/>
  <c r="EL37" i="6"/>
  <c r="EM37" i="6"/>
  <c r="EG38" i="6"/>
  <c r="EH38" i="6"/>
  <c r="EI38" i="6"/>
  <c r="EJ38" i="6"/>
  <c r="EK38" i="6"/>
  <c r="EL38" i="6"/>
  <c r="EM38" i="6"/>
  <c r="EG39" i="6"/>
  <c r="EH39" i="6"/>
  <c r="EI39" i="6"/>
  <c r="EJ39" i="6"/>
  <c r="EK39" i="6"/>
  <c r="EL39" i="6"/>
  <c r="EM39" i="6"/>
  <c r="EG40" i="6"/>
  <c r="EH40" i="6"/>
  <c r="EI40" i="6"/>
  <c r="EJ40" i="6"/>
  <c r="EK40" i="6"/>
  <c r="EL40" i="6"/>
  <c r="EM40" i="6"/>
  <c r="EG41" i="6"/>
  <c r="EH41" i="6"/>
  <c r="EI41" i="6"/>
  <c r="EJ41" i="6"/>
  <c r="EK41" i="6"/>
  <c r="EL41" i="6"/>
  <c r="EM41" i="6"/>
  <c r="EG42" i="6"/>
  <c r="EH42" i="6"/>
  <c r="EI42" i="6"/>
  <c r="EJ42" i="6"/>
  <c r="EK42" i="6"/>
  <c r="EL42" i="6"/>
  <c r="EM42" i="6"/>
  <c r="EG43" i="6"/>
  <c r="EH43" i="6"/>
  <c r="EI43" i="6"/>
  <c r="EJ43" i="6"/>
  <c r="EK43" i="6"/>
  <c r="EL43" i="6"/>
  <c r="EM43" i="6"/>
  <c r="EG44" i="6"/>
  <c r="EH44" i="6"/>
  <c r="EI44" i="6"/>
  <c r="EJ44" i="6"/>
  <c r="EK44" i="6"/>
  <c r="EL44" i="6"/>
  <c r="EM44" i="6"/>
  <c r="EG45" i="6"/>
  <c r="EH45" i="6"/>
  <c r="EI45" i="6"/>
  <c r="EJ45" i="6"/>
  <c r="EK45" i="6"/>
  <c r="EL45" i="6"/>
  <c r="EM45" i="6"/>
  <c r="EG47" i="6"/>
  <c r="EH47" i="6"/>
  <c r="EI47" i="6"/>
  <c r="EJ47" i="6"/>
  <c r="EK47" i="6"/>
  <c r="EL47" i="6"/>
  <c r="EM47" i="6"/>
  <c r="EG48" i="6"/>
  <c r="EH48" i="6"/>
  <c r="EI48" i="6"/>
  <c r="EJ48" i="6"/>
  <c r="EK48" i="6"/>
  <c r="EL48" i="6"/>
  <c r="EM48" i="6"/>
  <c r="EG49" i="6"/>
  <c r="EH49" i="6"/>
  <c r="EI49" i="6"/>
  <c r="EJ49" i="6"/>
  <c r="EK49" i="6"/>
  <c r="EL49" i="6"/>
  <c r="EM49" i="6"/>
  <c r="EG50" i="6"/>
  <c r="EH50" i="6"/>
  <c r="EI50" i="6"/>
  <c r="EJ50" i="6"/>
  <c r="EK50" i="6"/>
  <c r="EL50" i="6"/>
  <c r="EM50" i="6"/>
  <c r="EG51" i="6"/>
  <c r="EH51" i="6"/>
  <c r="EI51" i="6"/>
  <c r="EJ51" i="6"/>
  <c r="EK51" i="6"/>
  <c r="EL51" i="6"/>
  <c r="EM51" i="6"/>
  <c r="EG52" i="6"/>
  <c r="EH52" i="6"/>
  <c r="EI52" i="6"/>
  <c r="EJ52" i="6"/>
  <c r="EK52" i="6"/>
  <c r="EL52" i="6"/>
  <c r="EM52" i="6"/>
  <c r="EG53" i="6"/>
  <c r="EH53" i="6"/>
  <c r="EI53" i="6"/>
  <c r="EJ53" i="6"/>
  <c r="EK53" i="6"/>
  <c r="EL53" i="6"/>
  <c r="EM53" i="6"/>
  <c r="EG54" i="6"/>
  <c r="EH54" i="6"/>
  <c r="EI54" i="6"/>
  <c r="EJ54" i="6"/>
  <c r="EK54" i="6"/>
  <c r="EL54" i="6"/>
  <c r="EM54" i="6"/>
  <c r="EG55" i="6"/>
  <c r="EH55" i="6"/>
  <c r="EI55" i="6"/>
  <c r="EJ55" i="6"/>
  <c r="EK55" i="6"/>
  <c r="EL55" i="6"/>
  <c r="EM55" i="6"/>
  <c r="EG56" i="6"/>
  <c r="EH56" i="6"/>
  <c r="EI56" i="6"/>
  <c r="EJ56" i="6"/>
  <c r="EK56" i="6"/>
  <c r="EL56" i="6"/>
  <c r="EM56" i="6"/>
  <c r="EG57" i="6"/>
  <c r="EH57" i="6"/>
  <c r="EI57" i="6"/>
  <c r="EJ57" i="6"/>
  <c r="EK57" i="6"/>
  <c r="EL57" i="6"/>
  <c r="EM57" i="6"/>
  <c r="EG58" i="6"/>
  <c r="EH58" i="6"/>
  <c r="EI58" i="6"/>
  <c r="EJ58" i="6"/>
  <c r="EK58" i="6"/>
  <c r="EL58" i="6"/>
  <c r="EM58" i="6"/>
  <c r="EG59" i="6"/>
  <c r="EH59" i="6"/>
  <c r="EI59" i="6"/>
  <c r="EJ59" i="6"/>
  <c r="EK59" i="6"/>
  <c r="EL59" i="6"/>
  <c r="EM59" i="6"/>
  <c r="EG60" i="6"/>
  <c r="EH60" i="6"/>
  <c r="EI60" i="6"/>
  <c r="EJ60" i="6"/>
  <c r="EK60" i="6"/>
  <c r="EL60" i="6"/>
  <c r="EM60" i="6"/>
  <c r="EG61" i="6"/>
  <c r="EH61" i="6"/>
  <c r="EI61" i="6"/>
  <c r="EJ61" i="6"/>
  <c r="EK61" i="6"/>
  <c r="EL61" i="6"/>
  <c r="EM61" i="6"/>
  <c r="EG63" i="6"/>
  <c r="EH63" i="6"/>
  <c r="EI63" i="6"/>
  <c r="EJ63" i="6"/>
  <c r="EK63" i="6"/>
  <c r="EL63" i="6"/>
  <c r="EM63" i="6"/>
  <c r="EG64" i="6"/>
  <c r="EH64" i="6"/>
  <c r="EI64" i="6"/>
  <c r="EJ64" i="6"/>
  <c r="EK64" i="6"/>
  <c r="EL64" i="6"/>
  <c r="EM64" i="6"/>
  <c r="EG65" i="6"/>
  <c r="EH65" i="6"/>
  <c r="EI65" i="6"/>
  <c r="EJ65" i="6"/>
  <c r="EK65" i="6"/>
  <c r="EL65" i="6"/>
  <c r="EM65" i="6"/>
  <c r="EG66" i="6"/>
  <c r="EH66" i="6"/>
  <c r="EI66" i="6"/>
  <c r="EJ66" i="6"/>
  <c r="EK66" i="6"/>
  <c r="EL66" i="6"/>
  <c r="EM66" i="6"/>
  <c r="EF17" i="6"/>
  <c r="EF18" i="6"/>
  <c r="EF19" i="6"/>
  <c r="EF20" i="6"/>
  <c r="EF21" i="6"/>
  <c r="EF23" i="6"/>
  <c r="EF24" i="6"/>
  <c r="EF26" i="6"/>
  <c r="EF27" i="6"/>
  <c r="EF28" i="6"/>
  <c r="EF29" i="6"/>
  <c r="EF30" i="6"/>
  <c r="EF31" i="6"/>
  <c r="EF32" i="6"/>
  <c r="EF33" i="6"/>
  <c r="EF34" i="6"/>
  <c r="EF35" i="6"/>
  <c r="EF36" i="6"/>
  <c r="EF37" i="6"/>
  <c r="EF38" i="6"/>
  <c r="EF39" i="6"/>
  <c r="EF40" i="6"/>
  <c r="EF41" i="6"/>
  <c r="EF42" i="6"/>
  <c r="EF43" i="6"/>
  <c r="EF44" i="6"/>
  <c r="EF45" i="6"/>
  <c r="EF47" i="6"/>
  <c r="EF48" i="6"/>
  <c r="EF49" i="6"/>
  <c r="EF50" i="6"/>
  <c r="EF51" i="6"/>
  <c r="EF52" i="6"/>
  <c r="EF53" i="6"/>
  <c r="EF54" i="6"/>
  <c r="EF55" i="6"/>
  <c r="EF56" i="6"/>
  <c r="EF57" i="6"/>
  <c r="EF58" i="6"/>
  <c r="EF59" i="6"/>
  <c r="EF60" i="6"/>
  <c r="EF61" i="6"/>
  <c r="EF63" i="6"/>
  <c r="EF64" i="6"/>
  <c r="EF65" i="6"/>
  <c r="EF66" i="6"/>
  <c r="EM16" i="6"/>
  <c r="EL16" i="6"/>
  <c r="EK16" i="6"/>
  <c r="EJ16" i="6"/>
  <c r="EI16" i="6"/>
  <c r="EH16" i="6"/>
  <c r="EG16" i="6"/>
  <c r="EF16" i="6"/>
  <c r="DU50" i="6"/>
  <c r="DO17" i="6"/>
  <c r="DP17" i="6"/>
  <c r="DQ17" i="6"/>
  <c r="DR17" i="6"/>
  <c r="DS17" i="6"/>
  <c r="DT17" i="6"/>
  <c r="DU17" i="6"/>
  <c r="DO18" i="6"/>
  <c r="DP18" i="6"/>
  <c r="DQ18" i="6"/>
  <c r="DR18" i="6"/>
  <c r="DS18" i="6"/>
  <c r="DT18" i="6"/>
  <c r="DU18" i="6"/>
  <c r="DO19" i="6"/>
  <c r="DP19" i="6"/>
  <c r="DQ19" i="6"/>
  <c r="DR19" i="6"/>
  <c r="DS19" i="6"/>
  <c r="DT19" i="6"/>
  <c r="DU19" i="6"/>
  <c r="DO20" i="6"/>
  <c r="DP20" i="6"/>
  <c r="DQ20" i="6"/>
  <c r="DR20" i="6"/>
  <c r="DS20" i="6"/>
  <c r="DT20" i="6"/>
  <c r="DU20" i="6"/>
  <c r="DO21" i="6"/>
  <c r="DP21" i="6"/>
  <c r="DQ21" i="6"/>
  <c r="DR21" i="6"/>
  <c r="DS21" i="6"/>
  <c r="DT21" i="6"/>
  <c r="DU21" i="6"/>
  <c r="DO23" i="6"/>
  <c r="DP23" i="6"/>
  <c r="DQ23" i="6"/>
  <c r="DR23" i="6"/>
  <c r="DS23" i="6"/>
  <c r="DT23" i="6"/>
  <c r="DU23" i="6"/>
  <c r="DO24" i="6"/>
  <c r="DP24" i="6"/>
  <c r="DQ24" i="6"/>
  <c r="DR24" i="6"/>
  <c r="DS24" i="6"/>
  <c r="DT24" i="6"/>
  <c r="DU24" i="6"/>
  <c r="DO26" i="6"/>
  <c r="DP26" i="6"/>
  <c r="DQ26" i="6"/>
  <c r="DR26" i="6"/>
  <c r="DS26" i="6"/>
  <c r="DT26" i="6"/>
  <c r="DU26" i="6"/>
  <c r="DO27" i="6"/>
  <c r="DP27" i="6"/>
  <c r="DQ27" i="6"/>
  <c r="DR27" i="6"/>
  <c r="DS27" i="6"/>
  <c r="DT27" i="6"/>
  <c r="DU27" i="6"/>
  <c r="DO28" i="6"/>
  <c r="DP28" i="6"/>
  <c r="DQ28" i="6"/>
  <c r="DR28" i="6"/>
  <c r="DS28" i="6"/>
  <c r="DT28" i="6"/>
  <c r="DU28" i="6"/>
  <c r="DO29" i="6"/>
  <c r="DP29" i="6"/>
  <c r="DQ29" i="6"/>
  <c r="DR29" i="6"/>
  <c r="DS29" i="6"/>
  <c r="DT29" i="6"/>
  <c r="DU29" i="6"/>
  <c r="DO30" i="6"/>
  <c r="DP30" i="6"/>
  <c r="DQ30" i="6"/>
  <c r="DR30" i="6"/>
  <c r="DS30" i="6"/>
  <c r="DT30" i="6"/>
  <c r="DU30" i="6"/>
  <c r="DO31" i="6"/>
  <c r="DP31" i="6"/>
  <c r="DQ31" i="6"/>
  <c r="DR31" i="6"/>
  <c r="DS31" i="6"/>
  <c r="DT31" i="6"/>
  <c r="DU31" i="6"/>
  <c r="DO32" i="6"/>
  <c r="DP32" i="6"/>
  <c r="DQ32" i="6"/>
  <c r="DR32" i="6"/>
  <c r="DS32" i="6"/>
  <c r="DT32" i="6"/>
  <c r="DU32" i="6"/>
  <c r="DO33" i="6"/>
  <c r="DP33" i="6"/>
  <c r="DQ33" i="6"/>
  <c r="DR33" i="6"/>
  <c r="DS33" i="6"/>
  <c r="DT33" i="6"/>
  <c r="DU33" i="6"/>
  <c r="DO34" i="6"/>
  <c r="DP34" i="6"/>
  <c r="DQ34" i="6"/>
  <c r="DR34" i="6"/>
  <c r="DS34" i="6"/>
  <c r="DT34" i="6"/>
  <c r="DU34" i="6"/>
  <c r="DO35" i="6"/>
  <c r="DP35" i="6"/>
  <c r="DQ35" i="6"/>
  <c r="DR35" i="6"/>
  <c r="DS35" i="6"/>
  <c r="DT35" i="6"/>
  <c r="DU35" i="6"/>
  <c r="DO36" i="6"/>
  <c r="DP36" i="6"/>
  <c r="DQ36" i="6"/>
  <c r="DR36" i="6"/>
  <c r="DS36" i="6"/>
  <c r="DT36" i="6"/>
  <c r="DU36" i="6"/>
  <c r="DO37" i="6"/>
  <c r="DP37" i="6"/>
  <c r="DQ37" i="6"/>
  <c r="DR37" i="6"/>
  <c r="DS37" i="6"/>
  <c r="DT37" i="6"/>
  <c r="DU37" i="6"/>
  <c r="DO38" i="6"/>
  <c r="DP38" i="6"/>
  <c r="DQ38" i="6"/>
  <c r="DR38" i="6"/>
  <c r="DS38" i="6"/>
  <c r="DT38" i="6"/>
  <c r="DU38" i="6"/>
  <c r="DO39" i="6"/>
  <c r="DP39" i="6"/>
  <c r="DQ39" i="6"/>
  <c r="DR39" i="6"/>
  <c r="DS39" i="6"/>
  <c r="DT39" i="6"/>
  <c r="DU39" i="6"/>
  <c r="DO40" i="6"/>
  <c r="DP40" i="6"/>
  <c r="DQ40" i="6"/>
  <c r="DR40" i="6"/>
  <c r="DS40" i="6"/>
  <c r="DT40" i="6"/>
  <c r="DU40" i="6"/>
  <c r="DO41" i="6"/>
  <c r="DP41" i="6"/>
  <c r="DQ41" i="6"/>
  <c r="DR41" i="6"/>
  <c r="DS41" i="6"/>
  <c r="DT41" i="6"/>
  <c r="DU41" i="6"/>
  <c r="DO42" i="6"/>
  <c r="DP42" i="6"/>
  <c r="DQ42" i="6"/>
  <c r="DR42" i="6"/>
  <c r="DS42" i="6"/>
  <c r="DT42" i="6"/>
  <c r="DU42" i="6"/>
  <c r="DO43" i="6"/>
  <c r="DP43" i="6"/>
  <c r="DQ43" i="6"/>
  <c r="DR43" i="6"/>
  <c r="DS43" i="6"/>
  <c r="DT43" i="6"/>
  <c r="DU43" i="6"/>
  <c r="DO44" i="6"/>
  <c r="DP44" i="6"/>
  <c r="DQ44" i="6"/>
  <c r="DR44" i="6"/>
  <c r="DS44" i="6"/>
  <c r="DT44" i="6"/>
  <c r="DU44" i="6"/>
  <c r="DO45" i="6"/>
  <c r="DP45" i="6"/>
  <c r="DQ45" i="6"/>
  <c r="DR45" i="6"/>
  <c r="DS45" i="6"/>
  <c r="DT45" i="6"/>
  <c r="DU45" i="6"/>
  <c r="DO47" i="6"/>
  <c r="DP47" i="6"/>
  <c r="DQ47" i="6"/>
  <c r="DR47" i="6"/>
  <c r="DS47" i="6"/>
  <c r="DT47" i="6"/>
  <c r="DU47" i="6"/>
  <c r="DO48" i="6"/>
  <c r="DP48" i="6"/>
  <c r="DQ48" i="6"/>
  <c r="DR48" i="6"/>
  <c r="DS48" i="6"/>
  <c r="DT48" i="6"/>
  <c r="DU48" i="6"/>
  <c r="DO49" i="6"/>
  <c r="DP49" i="6"/>
  <c r="DQ49" i="6"/>
  <c r="DR49" i="6"/>
  <c r="DS49" i="6"/>
  <c r="DT49" i="6"/>
  <c r="DU49" i="6"/>
  <c r="DO50" i="6"/>
  <c r="DP50" i="6"/>
  <c r="DQ50" i="6"/>
  <c r="DR50" i="6"/>
  <c r="DS50" i="6"/>
  <c r="DT50" i="6"/>
  <c r="DO51" i="6"/>
  <c r="DP51" i="6"/>
  <c r="DQ51" i="6"/>
  <c r="DR51" i="6"/>
  <c r="DS51" i="6"/>
  <c r="DT51" i="6"/>
  <c r="DU51" i="6"/>
  <c r="DO52" i="6"/>
  <c r="DP52" i="6"/>
  <c r="DQ52" i="6"/>
  <c r="DR52" i="6"/>
  <c r="DS52" i="6"/>
  <c r="DT52" i="6"/>
  <c r="DU52" i="6"/>
  <c r="DO53" i="6"/>
  <c r="DP53" i="6"/>
  <c r="DQ53" i="6"/>
  <c r="DR53" i="6"/>
  <c r="DS53" i="6"/>
  <c r="DT53" i="6"/>
  <c r="DU53" i="6"/>
  <c r="DO54" i="6"/>
  <c r="DP54" i="6"/>
  <c r="DQ54" i="6"/>
  <c r="DR54" i="6"/>
  <c r="DS54" i="6"/>
  <c r="DT54" i="6"/>
  <c r="DU54" i="6"/>
  <c r="DO55" i="6"/>
  <c r="DP55" i="6"/>
  <c r="DQ55" i="6"/>
  <c r="DR55" i="6"/>
  <c r="DS55" i="6"/>
  <c r="DT55" i="6"/>
  <c r="DU55" i="6"/>
  <c r="DO56" i="6"/>
  <c r="DP56" i="6"/>
  <c r="DQ56" i="6"/>
  <c r="DR56" i="6"/>
  <c r="DS56" i="6"/>
  <c r="DT56" i="6"/>
  <c r="DU56" i="6"/>
  <c r="DO57" i="6"/>
  <c r="DP57" i="6"/>
  <c r="DQ57" i="6"/>
  <c r="DR57" i="6"/>
  <c r="DS57" i="6"/>
  <c r="DT57" i="6"/>
  <c r="DU57" i="6"/>
  <c r="DO58" i="6"/>
  <c r="DP58" i="6"/>
  <c r="DQ58" i="6"/>
  <c r="DR58" i="6"/>
  <c r="DS58" i="6"/>
  <c r="DT58" i="6"/>
  <c r="DU58" i="6"/>
  <c r="DO59" i="6"/>
  <c r="DP59" i="6"/>
  <c r="DQ59" i="6"/>
  <c r="DR59" i="6"/>
  <c r="DS59" i="6"/>
  <c r="DT59" i="6"/>
  <c r="DU59" i="6"/>
  <c r="DO60" i="6"/>
  <c r="DP60" i="6"/>
  <c r="DQ60" i="6"/>
  <c r="DR60" i="6"/>
  <c r="DS60" i="6"/>
  <c r="DT60" i="6"/>
  <c r="DU60" i="6"/>
  <c r="DO61" i="6"/>
  <c r="DP61" i="6"/>
  <c r="DQ61" i="6"/>
  <c r="DR61" i="6"/>
  <c r="DS61" i="6"/>
  <c r="DT61" i="6"/>
  <c r="DU61" i="6"/>
  <c r="DO63" i="6"/>
  <c r="DP63" i="6"/>
  <c r="DQ63" i="6"/>
  <c r="DR63" i="6"/>
  <c r="DS63" i="6"/>
  <c r="DT63" i="6"/>
  <c r="DU63" i="6"/>
  <c r="DO64" i="6"/>
  <c r="DP64" i="6"/>
  <c r="DQ64" i="6"/>
  <c r="DR64" i="6"/>
  <c r="DS64" i="6"/>
  <c r="DT64" i="6"/>
  <c r="DU64" i="6"/>
  <c r="DO65" i="6"/>
  <c r="DP65" i="6"/>
  <c r="DQ65" i="6"/>
  <c r="DR65" i="6"/>
  <c r="DS65" i="6"/>
  <c r="DT65" i="6"/>
  <c r="DU65" i="6"/>
  <c r="DO66" i="6"/>
  <c r="DP66" i="6"/>
  <c r="DQ66" i="6"/>
  <c r="DR66" i="6"/>
  <c r="DS66" i="6"/>
  <c r="DT66" i="6"/>
  <c r="DU66" i="6"/>
  <c r="DN17" i="6"/>
  <c r="DN18" i="6"/>
  <c r="DN19" i="6"/>
  <c r="DN20" i="6"/>
  <c r="DN21" i="6"/>
  <c r="DN23" i="6"/>
  <c r="DN24" i="6"/>
  <c r="DN26" i="6"/>
  <c r="DN27" i="6"/>
  <c r="DN28" i="6"/>
  <c r="DN29" i="6"/>
  <c r="DN30" i="6"/>
  <c r="DN31" i="6"/>
  <c r="DN32" i="6"/>
  <c r="DN33" i="6"/>
  <c r="DN34" i="6"/>
  <c r="DN35" i="6"/>
  <c r="DN36" i="6"/>
  <c r="DN37" i="6"/>
  <c r="DN38" i="6"/>
  <c r="DN39" i="6"/>
  <c r="DN40" i="6"/>
  <c r="DN41" i="6"/>
  <c r="DN42" i="6"/>
  <c r="DN43" i="6"/>
  <c r="DN44" i="6"/>
  <c r="DN45" i="6"/>
  <c r="DN47" i="6"/>
  <c r="DN48" i="6"/>
  <c r="DN49" i="6"/>
  <c r="DN50" i="6"/>
  <c r="DN51" i="6"/>
  <c r="DN52" i="6"/>
  <c r="DN53" i="6"/>
  <c r="DN54" i="6"/>
  <c r="DN55" i="6"/>
  <c r="DN56" i="6"/>
  <c r="DN57" i="6"/>
  <c r="DN58" i="6"/>
  <c r="DN59" i="6"/>
  <c r="DN60" i="6"/>
  <c r="DN61" i="6"/>
  <c r="DN63" i="6"/>
  <c r="DN64" i="6"/>
  <c r="DN65" i="6"/>
  <c r="DN66" i="6"/>
  <c r="DU16" i="6"/>
  <c r="DT16" i="6"/>
  <c r="DS16" i="6"/>
  <c r="DR16" i="6"/>
  <c r="DQ16" i="6"/>
  <c r="DP16" i="6"/>
  <c r="DO16" i="6"/>
  <c r="DN16" i="6"/>
  <c r="DC16" i="6"/>
  <c r="CW17" i="6"/>
  <c r="CX17" i="6"/>
  <c r="CY17" i="6"/>
  <c r="DA17" i="6"/>
  <c r="DB17" i="6"/>
  <c r="DC17" i="6"/>
  <c r="CW18" i="6"/>
  <c r="CX18" i="6"/>
  <c r="CY18" i="6"/>
  <c r="DA18" i="6"/>
  <c r="DB18" i="6"/>
  <c r="DC18" i="6"/>
  <c r="CW19" i="6"/>
  <c r="CX19" i="6"/>
  <c r="CY19" i="6"/>
  <c r="DA19" i="6"/>
  <c r="DB19" i="6"/>
  <c r="DC19" i="6"/>
  <c r="CW20" i="6"/>
  <c r="CX20" i="6"/>
  <c r="CY20" i="6"/>
  <c r="DA20" i="6"/>
  <c r="DB20" i="6"/>
  <c r="DC20" i="6"/>
  <c r="CW21" i="6"/>
  <c r="CX21" i="6"/>
  <c r="CY21" i="6"/>
  <c r="DA21" i="6"/>
  <c r="DB21" i="6"/>
  <c r="DC21" i="6"/>
  <c r="CW23" i="6"/>
  <c r="CX23" i="6"/>
  <c r="CY23" i="6"/>
  <c r="DA23" i="6"/>
  <c r="DB23" i="6"/>
  <c r="DC23" i="6"/>
  <c r="CW24" i="6"/>
  <c r="CX24" i="6"/>
  <c r="CY24" i="6"/>
  <c r="DA24" i="6"/>
  <c r="DB24" i="6"/>
  <c r="DC24" i="6"/>
  <c r="CW26" i="6"/>
  <c r="CX26" i="6"/>
  <c r="CY26" i="6"/>
  <c r="DA26" i="6"/>
  <c r="DB26" i="6"/>
  <c r="DC26" i="6"/>
  <c r="CW27" i="6"/>
  <c r="CX27" i="6"/>
  <c r="CY27" i="6"/>
  <c r="DA27" i="6"/>
  <c r="DB27" i="6"/>
  <c r="DC27" i="6"/>
  <c r="CW28" i="6"/>
  <c r="CX28" i="6"/>
  <c r="CY28" i="6"/>
  <c r="DA28" i="6"/>
  <c r="DB28" i="6"/>
  <c r="DC28" i="6"/>
  <c r="CW29" i="6"/>
  <c r="CX29" i="6"/>
  <c r="CY29" i="6"/>
  <c r="DA29" i="6"/>
  <c r="DB29" i="6"/>
  <c r="DC29" i="6"/>
  <c r="CW30" i="6"/>
  <c r="CX30" i="6"/>
  <c r="CY30" i="6"/>
  <c r="DA30" i="6"/>
  <c r="DB30" i="6"/>
  <c r="DC30" i="6"/>
  <c r="CW31" i="6"/>
  <c r="CX31" i="6"/>
  <c r="CY31" i="6"/>
  <c r="DA31" i="6"/>
  <c r="DB31" i="6"/>
  <c r="DC31" i="6"/>
  <c r="CW32" i="6"/>
  <c r="CX32" i="6"/>
  <c r="CY32" i="6"/>
  <c r="DA32" i="6"/>
  <c r="DB32" i="6"/>
  <c r="DC32" i="6"/>
  <c r="CW33" i="6"/>
  <c r="CX33" i="6"/>
  <c r="CY33" i="6"/>
  <c r="DA33" i="6"/>
  <c r="DB33" i="6"/>
  <c r="DC33" i="6"/>
  <c r="CW34" i="6"/>
  <c r="CX34" i="6"/>
  <c r="CY34" i="6"/>
  <c r="DA34" i="6"/>
  <c r="DB34" i="6"/>
  <c r="DC34" i="6"/>
  <c r="CW35" i="6"/>
  <c r="CX35" i="6"/>
  <c r="CY35" i="6"/>
  <c r="DA35" i="6"/>
  <c r="DB35" i="6"/>
  <c r="DC35" i="6"/>
  <c r="CW36" i="6"/>
  <c r="CX36" i="6"/>
  <c r="CY36" i="6"/>
  <c r="DA36" i="6"/>
  <c r="DB36" i="6"/>
  <c r="DC36" i="6"/>
  <c r="CW37" i="6"/>
  <c r="CX37" i="6"/>
  <c r="CY37" i="6"/>
  <c r="DA37" i="6"/>
  <c r="DB37" i="6"/>
  <c r="DC37" i="6"/>
  <c r="CW38" i="6"/>
  <c r="CX38" i="6"/>
  <c r="CY38" i="6"/>
  <c r="DA38" i="6"/>
  <c r="DB38" i="6"/>
  <c r="DC38" i="6"/>
  <c r="CW39" i="6"/>
  <c r="CX39" i="6"/>
  <c r="CY39" i="6"/>
  <c r="DA39" i="6"/>
  <c r="DB39" i="6"/>
  <c r="DC39" i="6"/>
  <c r="CW40" i="6"/>
  <c r="CX40" i="6"/>
  <c r="CY40" i="6"/>
  <c r="DA40" i="6"/>
  <c r="DB40" i="6"/>
  <c r="DC40" i="6"/>
  <c r="CW41" i="6"/>
  <c r="CX41" i="6"/>
  <c r="CY41" i="6"/>
  <c r="DA41" i="6"/>
  <c r="DB41" i="6"/>
  <c r="DC41" i="6"/>
  <c r="CW42" i="6"/>
  <c r="CX42" i="6"/>
  <c r="CY42" i="6"/>
  <c r="DA42" i="6"/>
  <c r="DB42" i="6"/>
  <c r="DC42" i="6"/>
  <c r="CW43" i="6"/>
  <c r="CX43" i="6"/>
  <c r="CY43" i="6"/>
  <c r="DA43" i="6"/>
  <c r="DB43" i="6"/>
  <c r="DC43" i="6"/>
  <c r="CW44" i="6"/>
  <c r="CX44" i="6"/>
  <c r="CY44" i="6"/>
  <c r="DA44" i="6"/>
  <c r="DB44" i="6"/>
  <c r="DC44" i="6"/>
  <c r="CW45" i="6"/>
  <c r="CX45" i="6"/>
  <c r="CY45" i="6"/>
  <c r="DA45" i="6"/>
  <c r="DB45" i="6"/>
  <c r="DC45" i="6"/>
  <c r="CW47" i="6"/>
  <c r="CX47" i="6"/>
  <c r="CY47" i="6"/>
  <c r="DA47" i="6"/>
  <c r="DB47" i="6"/>
  <c r="DC47" i="6"/>
  <c r="CW48" i="6"/>
  <c r="CX48" i="6"/>
  <c r="CY48" i="6"/>
  <c r="DA48" i="6"/>
  <c r="DB48" i="6"/>
  <c r="DC48" i="6"/>
  <c r="CW49" i="6"/>
  <c r="CX49" i="6"/>
  <c r="CY49" i="6"/>
  <c r="DA49" i="6"/>
  <c r="DB49" i="6"/>
  <c r="DC49" i="6"/>
  <c r="CW50" i="6"/>
  <c r="CX50" i="6"/>
  <c r="CY50" i="6"/>
  <c r="DA50" i="6"/>
  <c r="DB50" i="6"/>
  <c r="DC50" i="6"/>
  <c r="CW51" i="6"/>
  <c r="CX51" i="6"/>
  <c r="CY51" i="6"/>
  <c r="DA51" i="6"/>
  <c r="DB51" i="6"/>
  <c r="DC51" i="6"/>
  <c r="CW52" i="6"/>
  <c r="CX52" i="6"/>
  <c r="CY52" i="6"/>
  <c r="DA52" i="6"/>
  <c r="DB52" i="6"/>
  <c r="DC52" i="6"/>
  <c r="CW53" i="6"/>
  <c r="CX53" i="6"/>
  <c r="CY53" i="6"/>
  <c r="DA53" i="6"/>
  <c r="DB53" i="6"/>
  <c r="DC53" i="6"/>
  <c r="CW54" i="6"/>
  <c r="CX54" i="6"/>
  <c r="CY54" i="6"/>
  <c r="DA54" i="6"/>
  <c r="DB54" i="6"/>
  <c r="DC54" i="6"/>
  <c r="CW55" i="6"/>
  <c r="CX55" i="6"/>
  <c r="CY55" i="6"/>
  <c r="DA55" i="6"/>
  <c r="DB55" i="6"/>
  <c r="DC55" i="6"/>
  <c r="CW56" i="6"/>
  <c r="CX56" i="6"/>
  <c r="CY56" i="6"/>
  <c r="DA56" i="6"/>
  <c r="DB56" i="6"/>
  <c r="DC56" i="6"/>
  <c r="CW57" i="6"/>
  <c r="CX57" i="6"/>
  <c r="CY57" i="6"/>
  <c r="DA57" i="6"/>
  <c r="DB57" i="6"/>
  <c r="DC57" i="6"/>
  <c r="CW58" i="6"/>
  <c r="CX58" i="6"/>
  <c r="CY58" i="6"/>
  <c r="DA58" i="6"/>
  <c r="DB58" i="6"/>
  <c r="DC58" i="6"/>
  <c r="CW59" i="6"/>
  <c r="CX59" i="6"/>
  <c r="CY59" i="6"/>
  <c r="DA59" i="6"/>
  <c r="DB59" i="6"/>
  <c r="DC59" i="6"/>
  <c r="CW60" i="6"/>
  <c r="CX60" i="6"/>
  <c r="CY60" i="6"/>
  <c r="DA60" i="6"/>
  <c r="DB60" i="6"/>
  <c r="DC60" i="6"/>
  <c r="CW61" i="6"/>
  <c r="CX61" i="6"/>
  <c r="CY61" i="6"/>
  <c r="DA61" i="6"/>
  <c r="DB61" i="6"/>
  <c r="DC61" i="6"/>
  <c r="CW63" i="6"/>
  <c r="CX63" i="6"/>
  <c r="CY63" i="6"/>
  <c r="DA63" i="6"/>
  <c r="DB63" i="6"/>
  <c r="DC63" i="6"/>
  <c r="CW64" i="6"/>
  <c r="CX64" i="6"/>
  <c r="CY64" i="6"/>
  <c r="DA64" i="6"/>
  <c r="DB64" i="6"/>
  <c r="DC64" i="6"/>
  <c r="CW65" i="6"/>
  <c r="CX65" i="6"/>
  <c r="CY65" i="6"/>
  <c r="DA65" i="6"/>
  <c r="DB65" i="6"/>
  <c r="DC65" i="6"/>
  <c r="CW66" i="6"/>
  <c r="CX66" i="6"/>
  <c r="CY66" i="6"/>
  <c r="DA66" i="6"/>
  <c r="DB66" i="6"/>
  <c r="DC66" i="6"/>
  <c r="CV17" i="6"/>
  <c r="CV18" i="6"/>
  <c r="CV19" i="6"/>
  <c r="CV20" i="6"/>
  <c r="CV21" i="6"/>
  <c r="CV23" i="6"/>
  <c r="CV24" i="6"/>
  <c r="CV26" i="6"/>
  <c r="CV27" i="6"/>
  <c r="CV28" i="6"/>
  <c r="CV29" i="6"/>
  <c r="CV30" i="6"/>
  <c r="CV31" i="6"/>
  <c r="CV32" i="6"/>
  <c r="CV33" i="6"/>
  <c r="CV34" i="6"/>
  <c r="CV35" i="6"/>
  <c r="CV36" i="6"/>
  <c r="CV37" i="6"/>
  <c r="CV38" i="6"/>
  <c r="CV39" i="6"/>
  <c r="CV40" i="6"/>
  <c r="CV41" i="6"/>
  <c r="CV42" i="6"/>
  <c r="CV43" i="6"/>
  <c r="CV44" i="6"/>
  <c r="CV45" i="6"/>
  <c r="CV47" i="6"/>
  <c r="CV48" i="6"/>
  <c r="CV49" i="6"/>
  <c r="CV50" i="6"/>
  <c r="CV51" i="6"/>
  <c r="CV52" i="6"/>
  <c r="CV53" i="6"/>
  <c r="CV54" i="6"/>
  <c r="CV55" i="6"/>
  <c r="CV56" i="6"/>
  <c r="CV57" i="6"/>
  <c r="CV58" i="6"/>
  <c r="CV59" i="6"/>
  <c r="CV60" i="6"/>
  <c r="CV61" i="6"/>
  <c r="CV63" i="6"/>
  <c r="CV64" i="6"/>
  <c r="CV65" i="6"/>
  <c r="CV66" i="6"/>
  <c r="DB16" i="6"/>
  <c r="DA16" i="6"/>
  <c r="CY16" i="6"/>
  <c r="CX16" i="6"/>
  <c r="CV16" i="6"/>
  <c r="CW16" i="6"/>
  <c r="CZ16" i="6"/>
  <c r="CZ48" i="6"/>
  <c r="CZ39" i="6"/>
  <c r="CZ60" i="6"/>
  <c r="CZ30" i="6"/>
  <c r="CZ58" i="6"/>
  <c r="CZ19" i="6"/>
  <c r="CZ59" i="6"/>
  <c r="CZ47" i="6"/>
  <c r="CZ33" i="6"/>
  <c r="CZ50" i="6"/>
  <c r="CZ53" i="6"/>
  <c r="CZ28" i="6"/>
  <c r="CZ40" i="6"/>
  <c r="CZ18" i="6"/>
  <c r="CZ52" i="6"/>
  <c r="CZ45" i="6"/>
  <c r="CZ27" i="6"/>
  <c r="CZ42" i="6"/>
  <c r="CZ64" i="6"/>
  <c r="CZ55" i="6"/>
  <c r="CZ61" i="6"/>
  <c r="CZ65" i="6"/>
  <c r="CZ41" i="6"/>
  <c r="CZ26" i="6"/>
  <c r="CZ20" i="6"/>
  <c r="CZ38" i="6"/>
  <c r="CZ29" i="6"/>
  <c r="CZ24" i="6"/>
  <c r="CZ44" i="6"/>
  <c r="CZ37" i="6"/>
  <c r="CZ23" i="6"/>
  <c r="CZ54" i="6"/>
  <c r="CZ31" i="6"/>
  <c r="CZ17" i="6"/>
  <c r="CZ63" i="6"/>
  <c r="CZ51" i="6"/>
  <c r="CZ57" i="6"/>
  <c r="CZ36" i="6"/>
  <c r="CZ32" i="6"/>
  <c r="CZ34" i="6"/>
  <c r="CZ56" i="6"/>
  <c r="CZ49" i="6"/>
  <c r="CZ35" i="6"/>
  <c r="CZ66" i="6"/>
  <c r="CZ21" i="6"/>
  <c r="CZ43" i="6"/>
  <c r="AM92" i="7" l="1"/>
  <c r="M92" i="7" s="1"/>
  <c r="AA92" i="7"/>
  <c r="Z92" i="7"/>
  <c r="Y92" i="7"/>
  <c r="X92" i="7"/>
  <c r="V92" i="7"/>
  <c r="T92" i="7"/>
  <c r="R92" i="7"/>
  <c r="P92" i="7"/>
  <c r="L92" i="7"/>
  <c r="F92" i="7"/>
  <c r="AM93" i="7"/>
  <c r="M93" i="7" s="1"/>
  <c r="AA93" i="7"/>
  <c r="Z93" i="7"/>
  <c r="Y93" i="7"/>
  <c r="X93" i="7"/>
  <c r="V93" i="7"/>
  <c r="T93" i="7"/>
  <c r="R93" i="7"/>
  <c r="P93" i="7"/>
  <c r="L93" i="7"/>
  <c r="F93" i="7"/>
  <c r="AM94" i="7"/>
  <c r="M94" i="7" s="1"/>
  <c r="AA94" i="7"/>
  <c r="Z94" i="7"/>
  <c r="Y94" i="7"/>
  <c r="X94" i="7"/>
  <c r="V94" i="7"/>
  <c r="T94" i="7"/>
  <c r="R94" i="7"/>
  <c r="P94" i="7"/>
  <c r="L94" i="7"/>
  <c r="F94" i="7"/>
  <c r="AM89" i="7"/>
  <c r="M89" i="7" s="1"/>
  <c r="AA89" i="7"/>
  <c r="Z89" i="7"/>
  <c r="Y89" i="7"/>
  <c r="X89" i="7"/>
  <c r="V89" i="7"/>
  <c r="T89" i="7"/>
  <c r="R89" i="7"/>
  <c r="P89" i="7"/>
  <c r="L89" i="7"/>
  <c r="F89" i="7"/>
  <c r="AM90" i="7"/>
  <c r="M90" i="7" s="1"/>
  <c r="AA90" i="7"/>
  <c r="Z90" i="7"/>
  <c r="Y90" i="7"/>
  <c r="X90" i="7"/>
  <c r="V90" i="7"/>
  <c r="T90" i="7"/>
  <c r="R90" i="7"/>
  <c r="P90" i="7"/>
  <c r="L90" i="7"/>
  <c r="F90" i="7"/>
  <c r="AM87" i="7"/>
  <c r="M87" i="7" s="1"/>
  <c r="AA87" i="7"/>
  <c r="Z87" i="7"/>
  <c r="Y87" i="7"/>
  <c r="X87" i="7"/>
  <c r="V87" i="7"/>
  <c r="T87" i="7"/>
  <c r="R87" i="7"/>
  <c r="P87" i="7"/>
  <c r="L87" i="7"/>
  <c r="F87" i="7"/>
  <c r="AM88" i="7"/>
  <c r="M88" i="7" s="1"/>
  <c r="AA88" i="7"/>
  <c r="Z88" i="7"/>
  <c r="Y88" i="7"/>
  <c r="X88" i="7"/>
  <c r="V88" i="7"/>
  <c r="T88" i="7"/>
  <c r="R88" i="7"/>
  <c r="P88" i="7"/>
  <c r="L88" i="7"/>
  <c r="F88" i="7"/>
  <c r="AM91" i="7"/>
  <c r="M91" i="7" s="1"/>
  <c r="AA91" i="7"/>
  <c r="Z91" i="7"/>
  <c r="Y91" i="7"/>
  <c r="X91" i="7"/>
  <c r="V91" i="7"/>
  <c r="T91" i="7"/>
  <c r="R91" i="7"/>
  <c r="P91" i="7"/>
  <c r="L91" i="7"/>
  <c r="F91" i="7"/>
  <c r="AM85" i="7"/>
  <c r="M85" i="7" s="1"/>
  <c r="AA85" i="7"/>
  <c r="Z85" i="7"/>
  <c r="Y85" i="7"/>
  <c r="X85" i="7"/>
  <c r="V85" i="7"/>
  <c r="T85" i="7"/>
  <c r="R85" i="7"/>
  <c r="P85" i="7"/>
  <c r="L85" i="7"/>
  <c r="F85" i="7"/>
  <c r="AM86" i="7"/>
  <c r="M86" i="7" s="1"/>
  <c r="AA86" i="7"/>
  <c r="Z86" i="7"/>
  <c r="Y86" i="7"/>
  <c r="X86" i="7"/>
  <c r="V86" i="7"/>
  <c r="T86" i="7"/>
  <c r="R86" i="7"/>
  <c r="P86" i="7"/>
  <c r="L86" i="7"/>
  <c r="F86" i="7"/>
  <c r="AM82" i="7" l="1"/>
  <c r="M82" i="7" s="1"/>
  <c r="AA82" i="7"/>
  <c r="Z82" i="7"/>
  <c r="Y82" i="7"/>
  <c r="X82" i="7"/>
  <c r="V82" i="7"/>
  <c r="T82" i="7"/>
  <c r="R82" i="7"/>
  <c r="P82" i="7"/>
  <c r="L82" i="7"/>
  <c r="F82" i="7"/>
  <c r="AM83" i="7"/>
  <c r="M83" i="7" s="1"/>
  <c r="AA83" i="7"/>
  <c r="Z83" i="7"/>
  <c r="Y83" i="7"/>
  <c r="X83" i="7"/>
  <c r="V83" i="7"/>
  <c r="T83" i="7"/>
  <c r="R83" i="7"/>
  <c r="P83" i="7"/>
  <c r="L83" i="7"/>
  <c r="F83" i="7"/>
  <c r="AM84" i="7"/>
  <c r="M84" i="7" s="1"/>
  <c r="AA84" i="7"/>
  <c r="Z84" i="7"/>
  <c r="Y84" i="7"/>
  <c r="X84" i="7"/>
  <c r="V84" i="7"/>
  <c r="T84" i="7"/>
  <c r="R84" i="7"/>
  <c r="P84" i="7"/>
  <c r="L84" i="7"/>
  <c r="F84" i="7"/>
  <c r="AM81" i="7"/>
  <c r="M81" i="7" s="1"/>
  <c r="AA81" i="7"/>
  <c r="Z81" i="7"/>
  <c r="Y81" i="7"/>
  <c r="X81" i="7"/>
  <c r="V81" i="7"/>
  <c r="T81" i="7"/>
  <c r="R81" i="7"/>
  <c r="P81" i="7"/>
  <c r="L81" i="7"/>
  <c r="F81" i="7"/>
  <c r="AM80" i="7"/>
  <c r="M80" i="7" s="1"/>
  <c r="AA80" i="7"/>
  <c r="Z80" i="7"/>
  <c r="Y80" i="7"/>
  <c r="X80" i="7"/>
  <c r="V80" i="7"/>
  <c r="T80" i="7"/>
  <c r="R80" i="7"/>
  <c r="P80" i="7"/>
  <c r="L80" i="7"/>
  <c r="F80" i="7"/>
  <c r="F65" i="7" l="1"/>
  <c r="AM33" i="6"/>
  <c r="AA33" i="6"/>
  <c r="Z33" i="6"/>
  <c r="Y33" i="6"/>
  <c r="X33" i="6"/>
  <c r="V33" i="6"/>
  <c r="T33" i="6"/>
  <c r="R33" i="6"/>
  <c r="P33" i="6"/>
  <c r="L33" i="6"/>
  <c r="F33" i="6"/>
  <c r="FS159" i="10" l="1"/>
  <c r="FP160" i="10"/>
  <c r="FQ160" i="10"/>
  <c r="FR160" i="10"/>
  <c r="FS160" i="10"/>
  <c r="FT160" i="10"/>
  <c r="FU160" i="10"/>
  <c r="FV160" i="10"/>
  <c r="FW160" i="10"/>
  <c r="FP161" i="10"/>
  <c r="FQ161" i="10"/>
  <c r="FR161" i="10"/>
  <c r="FS161" i="10"/>
  <c r="FT161" i="10"/>
  <c r="FU161" i="10"/>
  <c r="FV161" i="10"/>
  <c r="FW161" i="10"/>
  <c r="FP162" i="10"/>
  <c r="FQ162" i="10"/>
  <c r="FR162" i="10"/>
  <c r="FS162" i="10"/>
  <c r="FT162" i="10"/>
  <c r="FU162" i="10"/>
  <c r="FV162" i="10"/>
  <c r="FW162" i="10"/>
  <c r="FP163" i="10"/>
  <c r="FQ163" i="10"/>
  <c r="FR163" i="10"/>
  <c r="FS163" i="10"/>
  <c r="FT163" i="10"/>
  <c r="FU163" i="10"/>
  <c r="FV163" i="10"/>
  <c r="FW163" i="10"/>
  <c r="FP164" i="10"/>
  <c r="FQ164" i="10"/>
  <c r="FR164" i="10"/>
  <c r="FS164" i="10"/>
  <c r="FT164" i="10"/>
  <c r="FU164" i="10"/>
  <c r="FV164" i="10"/>
  <c r="FW164" i="10"/>
  <c r="FP165" i="10"/>
  <c r="FQ165" i="10"/>
  <c r="FR165" i="10"/>
  <c r="FS165" i="10"/>
  <c r="FT165" i="10"/>
  <c r="FU165" i="10"/>
  <c r="FV165" i="10"/>
  <c r="FW165" i="10"/>
  <c r="FP166" i="10"/>
  <c r="FQ166" i="10"/>
  <c r="FR166" i="10"/>
  <c r="FS166" i="10"/>
  <c r="FT166" i="10"/>
  <c r="FU166" i="10"/>
  <c r="FV166" i="10"/>
  <c r="FW166" i="10"/>
  <c r="FP167" i="10"/>
  <c r="FQ167" i="10"/>
  <c r="FR167" i="10"/>
  <c r="FS167" i="10"/>
  <c r="FT167" i="10"/>
  <c r="FU167" i="10"/>
  <c r="FV167" i="10"/>
  <c r="FW167" i="10"/>
  <c r="FP168" i="10"/>
  <c r="FQ168" i="10"/>
  <c r="FR168" i="10"/>
  <c r="FS168" i="10"/>
  <c r="FT168" i="10"/>
  <c r="FU168" i="10"/>
  <c r="FV168" i="10"/>
  <c r="FW168" i="10"/>
  <c r="FP169" i="10"/>
  <c r="FQ169" i="10"/>
  <c r="FR169" i="10"/>
  <c r="FS169" i="10"/>
  <c r="FT169" i="10"/>
  <c r="FU169" i="10"/>
  <c r="FV169" i="10"/>
  <c r="FW169" i="10"/>
  <c r="FP170" i="10"/>
  <c r="FQ170" i="10"/>
  <c r="FR170" i="10"/>
  <c r="FS170" i="10"/>
  <c r="FT170" i="10"/>
  <c r="FU170" i="10"/>
  <c r="FV170" i="10"/>
  <c r="FW170" i="10"/>
  <c r="FP171" i="10"/>
  <c r="FQ171" i="10"/>
  <c r="FR171" i="10"/>
  <c r="FS171" i="10"/>
  <c r="FT171" i="10"/>
  <c r="FU171" i="10"/>
  <c r="FV171" i="10"/>
  <c r="FW171" i="10"/>
  <c r="FP172" i="10"/>
  <c r="FQ172" i="10"/>
  <c r="FR172" i="10"/>
  <c r="FS172" i="10"/>
  <c r="FT172" i="10"/>
  <c r="FU172" i="10"/>
  <c r="FV172" i="10"/>
  <c r="FW172" i="10"/>
  <c r="FP173" i="10"/>
  <c r="FQ173" i="10"/>
  <c r="FR173" i="10"/>
  <c r="FS173" i="10"/>
  <c r="FT173" i="10"/>
  <c r="FU173" i="10"/>
  <c r="FV173" i="10"/>
  <c r="FW173" i="10"/>
  <c r="FP174" i="10"/>
  <c r="FQ174" i="10"/>
  <c r="FR174" i="10"/>
  <c r="FS174" i="10"/>
  <c r="FT174" i="10"/>
  <c r="FU174" i="10"/>
  <c r="FV174" i="10"/>
  <c r="FW174" i="10"/>
  <c r="FW159" i="10"/>
  <c r="FV159" i="10"/>
  <c r="FU159" i="10"/>
  <c r="FT159" i="10"/>
  <c r="FR159" i="10"/>
  <c r="FQ159" i="10"/>
  <c r="FP159" i="10"/>
  <c r="FP142" i="10"/>
  <c r="FQ142" i="10"/>
  <c r="FR142" i="10"/>
  <c r="FS142" i="10"/>
  <c r="FT142" i="10"/>
  <c r="FU142" i="10"/>
  <c r="FV142" i="10"/>
  <c r="FW142" i="10"/>
  <c r="FP143" i="10"/>
  <c r="FQ143" i="10"/>
  <c r="FR143" i="10"/>
  <c r="FS143" i="10"/>
  <c r="FT143" i="10"/>
  <c r="FU143" i="10"/>
  <c r="FV143" i="10"/>
  <c r="FW143" i="10"/>
  <c r="FP144" i="10"/>
  <c r="FQ144" i="10"/>
  <c r="FR144" i="10"/>
  <c r="FS144" i="10"/>
  <c r="FT144" i="10"/>
  <c r="FU144" i="10"/>
  <c r="FV144" i="10"/>
  <c r="FW144" i="10"/>
  <c r="FP145" i="10"/>
  <c r="FQ145" i="10"/>
  <c r="FR145" i="10"/>
  <c r="FS145" i="10"/>
  <c r="FT145" i="10"/>
  <c r="FU145" i="10"/>
  <c r="FV145" i="10"/>
  <c r="FW145" i="10"/>
  <c r="FP146" i="10"/>
  <c r="FQ146" i="10"/>
  <c r="FR146" i="10"/>
  <c r="FS146" i="10"/>
  <c r="FT146" i="10"/>
  <c r="FU146" i="10"/>
  <c r="FV146" i="10"/>
  <c r="FW146" i="10"/>
  <c r="FP147" i="10"/>
  <c r="FQ147" i="10"/>
  <c r="FR147" i="10"/>
  <c r="FS147" i="10"/>
  <c r="FT147" i="10"/>
  <c r="FU147" i="10"/>
  <c r="FV147" i="10"/>
  <c r="FW147" i="10"/>
  <c r="FP148" i="10"/>
  <c r="FQ148" i="10"/>
  <c r="FR148" i="10"/>
  <c r="FS148" i="10"/>
  <c r="FT148" i="10"/>
  <c r="FU148" i="10"/>
  <c r="FV148" i="10"/>
  <c r="FW148" i="10"/>
  <c r="FP149" i="10"/>
  <c r="FQ149" i="10"/>
  <c r="FR149" i="10"/>
  <c r="FS149" i="10"/>
  <c r="FT149" i="10"/>
  <c r="FU149" i="10"/>
  <c r="FV149" i="10"/>
  <c r="FW149" i="10"/>
  <c r="FP150" i="10"/>
  <c r="FQ150" i="10"/>
  <c r="FR150" i="10"/>
  <c r="FS150" i="10"/>
  <c r="FT150" i="10"/>
  <c r="FU150" i="10"/>
  <c r="FV150" i="10"/>
  <c r="FW150" i="10"/>
  <c r="FP151" i="10"/>
  <c r="FQ151" i="10"/>
  <c r="FR151" i="10"/>
  <c r="FS151" i="10"/>
  <c r="FT151" i="10"/>
  <c r="FU151" i="10"/>
  <c r="FV151" i="10"/>
  <c r="FW151" i="10"/>
  <c r="FP152" i="10"/>
  <c r="FQ152" i="10"/>
  <c r="FR152" i="10"/>
  <c r="FS152" i="10"/>
  <c r="FT152" i="10"/>
  <c r="FU152" i="10"/>
  <c r="FV152" i="10"/>
  <c r="FW152" i="10"/>
  <c r="FW141" i="10"/>
  <c r="FV141" i="10"/>
  <c r="FU141" i="10"/>
  <c r="FT141" i="10"/>
  <c r="FS141" i="10"/>
  <c r="FR141" i="10"/>
  <c r="FQ141" i="10"/>
  <c r="FP141" i="10"/>
  <c r="FP121" i="10"/>
  <c r="FQ121" i="10"/>
  <c r="FR121" i="10"/>
  <c r="FS121" i="10"/>
  <c r="FT121" i="10"/>
  <c r="FU121" i="10"/>
  <c r="FV121" i="10"/>
  <c r="FW121" i="10"/>
  <c r="FP122" i="10"/>
  <c r="FQ122" i="10"/>
  <c r="FR122" i="10"/>
  <c r="FS122" i="10"/>
  <c r="FT122" i="10"/>
  <c r="FU122" i="10"/>
  <c r="FV122" i="10"/>
  <c r="FW122" i="10"/>
  <c r="FP123" i="10"/>
  <c r="FQ123" i="10"/>
  <c r="FR123" i="10"/>
  <c r="FS123" i="10"/>
  <c r="FT123" i="10"/>
  <c r="FU123" i="10"/>
  <c r="FV123" i="10"/>
  <c r="FW123" i="10"/>
  <c r="FP124" i="10"/>
  <c r="FQ124" i="10"/>
  <c r="FR124" i="10"/>
  <c r="FS124" i="10"/>
  <c r="FT124" i="10"/>
  <c r="FU124" i="10"/>
  <c r="FV124" i="10"/>
  <c r="FW124" i="10"/>
  <c r="FP125" i="10"/>
  <c r="FQ125" i="10"/>
  <c r="FR125" i="10"/>
  <c r="FS125" i="10"/>
  <c r="FT125" i="10"/>
  <c r="FU125" i="10"/>
  <c r="FV125" i="10"/>
  <c r="FW125" i="10"/>
  <c r="FP126" i="10"/>
  <c r="FQ126" i="10"/>
  <c r="FR126" i="10"/>
  <c r="FS126" i="10"/>
  <c r="FT126" i="10"/>
  <c r="FU126" i="10"/>
  <c r="FV126" i="10"/>
  <c r="FW126" i="10"/>
  <c r="FP127" i="10"/>
  <c r="FQ127" i="10"/>
  <c r="FR127" i="10"/>
  <c r="FS127" i="10"/>
  <c r="FT127" i="10"/>
  <c r="FU127" i="10"/>
  <c r="FV127" i="10"/>
  <c r="FW127" i="10"/>
  <c r="FP128" i="10"/>
  <c r="FQ128" i="10"/>
  <c r="FR128" i="10"/>
  <c r="FS128" i="10"/>
  <c r="FT128" i="10"/>
  <c r="FU128" i="10"/>
  <c r="FV128" i="10"/>
  <c r="FW128" i="10"/>
  <c r="FP129" i="10"/>
  <c r="FQ129" i="10"/>
  <c r="FR129" i="10"/>
  <c r="FS129" i="10"/>
  <c r="FT129" i="10"/>
  <c r="FU129" i="10"/>
  <c r="FV129" i="10"/>
  <c r="FW129" i="10"/>
  <c r="FP130" i="10"/>
  <c r="FQ130" i="10"/>
  <c r="FR130" i="10"/>
  <c r="FS130" i="10"/>
  <c r="FT130" i="10"/>
  <c r="FU130" i="10"/>
  <c r="FV130" i="10"/>
  <c r="FW130" i="10"/>
  <c r="FP131" i="10"/>
  <c r="FQ131" i="10"/>
  <c r="FR131" i="10"/>
  <c r="FS131" i="10"/>
  <c r="FT131" i="10"/>
  <c r="FU131" i="10"/>
  <c r="FV131" i="10"/>
  <c r="FW131" i="10"/>
  <c r="FP132" i="10"/>
  <c r="FQ132" i="10"/>
  <c r="FR132" i="10"/>
  <c r="FS132" i="10"/>
  <c r="FT132" i="10"/>
  <c r="FU132" i="10"/>
  <c r="FV132" i="10"/>
  <c r="FW132" i="10"/>
  <c r="FP133" i="10"/>
  <c r="FQ133" i="10"/>
  <c r="FR133" i="10"/>
  <c r="FS133" i="10"/>
  <c r="FT133" i="10"/>
  <c r="FU133" i="10"/>
  <c r="FV133" i="10"/>
  <c r="FW133" i="10"/>
  <c r="FP134" i="10"/>
  <c r="FQ134" i="10"/>
  <c r="FR134" i="10"/>
  <c r="FS134" i="10"/>
  <c r="FT134" i="10"/>
  <c r="FU134" i="10"/>
  <c r="FV134" i="10"/>
  <c r="FW134" i="10"/>
  <c r="FP135" i="10"/>
  <c r="FQ135" i="10"/>
  <c r="FR135" i="10"/>
  <c r="FS135" i="10"/>
  <c r="FT135" i="10"/>
  <c r="FU135" i="10"/>
  <c r="FV135" i="10"/>
  <c r="FW135" i="10"/>
  <c r="FW120" i="10"/>
  <c r="FV120" i="10"/>
  <c r="FU120" i="10"/>
  <c r="FT120" i="10"/>
  <c r="FS120" i="10"/>
  <c r="FR120" i="10"/>
  <c r="FQ120" i="10"/>
  <c r="FP120" i="10"/>
  <c r="FP38" i="10"/>
  <c r="FQ38" i="10"/>
  <c r="FR38" i="10"/>
  <c r="FS38" i="10"/>
  <c r="FT38" i="10"/>
  <c r="FU38" i="10"/>
  <c r="FV38" i="10"/>
  <c r="FW38" i="10"/>
  <c r="FP39" i="10"/>
  <c r="FQ39" i="10"/>
  <c r="FR39" i="10"/>
  <c r="FS39" i="10"/>
  <c r="FT39" i="10"/>
  <c r="FU39" i="10"/>
  <c r="FV39" i="10"/>
  <c r="FW39" i="10"/>
  <c r="FP40" i="10"/>
  <c r="FQ40" i="10"/>
  <c r="FR40" i="10"/>
  <c r="FS40" i="10"/>
  <c r="FT40" i="10"/>
  <c r="FU40" i="10"/>
  <c r="FV40" i="10"/>
  <c r="FW40" i="10"/>
  <c r="FP41" i="10"/>
  <c r="FQ41" i="10"/>
  <c r="FR41" i="10"/>
  <c r="FS41" i="10"/>
  <c r="FT41" i="10"/>
  <c r="FU41" i="10"/>
  <c r="FV41" i="10"/>
  <c r="FW41" i="10"/>
  <c r="FP42" i="10"/>
  <c r="FQ42" i="10"/>
  <c r="FR42" i="10"/>
  <c r="FS42" i="10"/>
  <c r="FT42" i="10"/>
  <c r="FU42" i="10"/>
  <c r="FV42" i="10"/>
  <c r="FW42" i="10"/>
  <c r="FP43" i="10"/>
  <c r="FQ43" i="10"/>
  <c r="FR43" i="10"/>
  <c r="FS43" i="10"/>
  <c r="FT43" i="10"/>
  <c r="FU43" i="10"/>
  <c r="FV43" i="10"/>
  <c r="FW43" i="10"/>
  <c r="FP44" i="10"/>
  <c r="FQ44" i="10"/>
  <c r="FR44" i="10"/>
  <c r="FS44" i="10"/>
  <c r="FT44" i="10"/>
  <c r="FU44" i="10"/>
  <c r="FV44" i="10"/>
  <c r="FW44" i="10"/>
  <c r="FP45" i="10"/>
  <c r="FQ45" i="10"/>
  <c r="FR45" i="10"/>
  <c r="FS45" i="10"/>
  <c r="FT45" i="10"/>
  <c r="FU45" i="10"/>
  <c r="FV45" i="10"/>
  <c r="FW45" i="10"/>
  <c r="FP46" i="10"/>
  <c r="FQ46" i="10"/>
  <c r="FR46" i="10"/>
  <c r="FS46" i="10"/>
  <c r="FT46" i="10"/>
  <c r="FU46" i="10"/>
  <c r="FV46" i="10"/>
  <c r="FW46" i="10"/>
  <c r="FP47" i="10"/>
  <c r="FQ47" i="10"/>
  <c r="FR47" i="10"/>
  <c r="FS47" i="10"/>
  <c r="FT47" i="10"/>
  <c r="FU47" i="10"/>
  <c r="FV47" i="10"/>
  <c r="FW47" i="10"/>
  <c r="FP48" i="10"/>
  <c r="FQ48" i="10"/>
  <c r="FR48" i="10"/>
  <c r="FS48" i="10"/>
  <c r="FT48" i="10"/>
  <c r="FU48" i="10"/>
  <c r="FV48" i="10"/>
  <c r="FW48" i="10"/>
  <c r="FP49" i="10"/>
  <c r="FQ49" i="10"/>
  <c r="FR49" i="10"/>
  <c r="FS49" i="10"/>
  <c r="FT49" i="10"/>
  <c r="FU49" i="10"/>
  <c r="FV49" i="10"/>
  <c r="FW49" i="10"/>
  <c r="FP50" i="10"/>
  <c r="FQ50" i="10"/>
  <c r="FR50" i="10"/>
  <c r="FS50" i="10"/>
  <c r="FT50" i="10"/>
  <c r="FU50" i="10"/>
  <c r="FV50" i="10"/>
  <c r="FW50" i="10"/>
  <c r="FP51" i="10"/>
  <c r="FQ51" i="10"/>
  <c r="FR51" i="10"/>
  <c r="FS51" i="10"/>
  <c r="FT51" i="10"/>
  <c r="FU51" i="10"/>
  <c r="FV51" i="10"/>
  <c r="FW51" i="10"/>
  <c r="FP52" i="10"/>
  <c r="FQ52" i="10"/>
  <c r="FR52" i="10"/>
  <c r="FS52" i="10"/>
  <c r="FT52" i="10"/>
  <c r="FU52" i="10"/>
  <c r="FV52" i="10"/>
  <c r="FW52" i="10"/>
  <c r="FW37" i="10"/>
  <c r="FV37" i="10"/>
  <c r="FU37" i="10"/>
  <c r="FT37" i="10"/>
  <c r="FS37" i="10"/>
  <c r="FR37" i="10"/>
  <c r="FQ37" i="10"/>
  <c r="FP37" i="10"/>
  <c r="FP16" i="10"/>
  <c r="FB159" i="10"/>
  <c r="EX160" i="10"/>
  <c r="EY160" i="10"/>
  <c r="EZ160" i="10"/>
  <c r="FA160" i="10"/>
  <c r="FB160" i="10"/>
  <c r="FC160" i="10"/>
  <c r="FD160" i="10"/>
  <c r="FE160" i="10"/>
  <c r="EX161" i="10"/>
  <c r="EY161" i="10"/>
  <c r="EZ161" i="10"/>
  <c r="FA161" i="10"/>
  <c r="FB161" i="10"/>
  <c r="FC161" i="10"/>
  <c r="FD161" i="10"/>
  <c r="FE161" i="10"/>
  <c r="EX162" i="10"/>
  <c r="EY162" i="10"/>
  <c r="EZ162" i="10"/>
  <c r="FA162" i="10"/>
  <c r="FB162" i="10"/>
  <c r="FC162" i="10"/>
  <c r="FD162" i="10"/>
  <c r="FE162" i="10"/>
  <c r="EX163" i="10"/>
  <c r="EY163" i="10"/>
  <c r="EZ163" i="10"/>
  <c r="FA163" i="10"/>
  <c r="FB163" i="10"/>
  <c r="FC163" i="10"/>
  <c r="FD163" i="10"/>
  <c r="FE163" i="10"/>
  <c r="EX164" i="10"/>
  <c r="EY164" i="10"/>
  <c r="EZ164" i="10"/>
  <c r="FA164" i="10"/>
  <c r="FB164" i="10"/>
  <c r="FC164" i="10"/>
  <c r="FD164" i="10"/>
  <c r="FE164" i="10"/>
  <c r="EX165" i="10"/>
  <c r="EY165" i="10"/>
  <c r="EZ165" i="10"/>
  <c r="FA165" i="10"/>
  <c r="FB165" i="10"/>
  <c r="FC165" i="10"/>
  <c r="FD165" i="10"/>
  <c r="FE165" i="10"/>
  <c r="EX166" i="10"/>
  <c r="EY166" i="10"/>
  <c r="EZ166" i="10"/>
  <c r="FA166" i="10"/>
  <c r="FB166" i="10"/>
  <c r="FC166" i="10"/>
  <c r="FD166" i="10"/>
  <c r="FE166" i="10"/>
  <c r="EX167" i="10"/>
  <c r="EY167" i="10"/>
  <c r="EZ167" i="10"/>
  <c r="FA167" i="10"/>
  <c r="FB167" i="10"/>
  <c r="FC167" i="10"/>
  <c r="FD167" i="10"/>
  <c r="FE167" i="10"/>
  <c r="EX168" i="10"/>
  <c r="EY168" i="10"/>
  <c r="EZ168" i="10"/>
  <c r="FA168" i="10"/>
  <c r="FB168" i="10"/>
  <c r="FC168" i="10"/>
  <c r="FD168" i="10"/>
  <c r="FE168" i="10"/>
  <c r="EX169" i="10"/>
  <c r="EY169" i="10"/>
  <c r="EZ169" i="10"/>
  <c r="FA169" i="10"/>
  <c r="FB169" i="10"/>
  <c r="FC169" i="10"/>
  <c r="FD169" i="10"/>
  <c r="FE169" i="10"/>
  <c r="EX170" i="10"/>
  <c r="EY170" i="10"/>
  <c r="EZ170" i="10"/>
  <c r="FA170" i="10"/>
  <c r="FB170" i="10"/>
  <c r="FC170" i="10"/>
  <c r="FD170" i="10"/>
  <c r="FE170" i="10"/>
  <c r="EX171" i="10"/>
  <c r="EY171" i="10"/>
  <c r="EZ171" i="10"/>
  <c r="FA171" i="10"/>
  <c r="FB171" i="10"/>
  <c r="FC171" i="10"/>
  <c r="FD171" i="10"/>
  <c r="FE171" i="10"/>
  <c r="EX172" i="10"/>
  <c r="EY172" i="10"/>
  <c r="EZ172" i="10"/>
  <c r="FA172" i="10"/>
  <c r="FB172" i="10"/>
  <c r="FC172" i="10"/>
  <c r="FD172" i="10"/>
  <c r="FE172" i="10"/>
  <c r="EX173" i="10"/>
  <c r="EY173" i="10"/>
  <c r="EZ173" i="10"/>
  <c r="FA173" i="10"/>
  <c r="FB173" i="10"/>
  <c r="FC173" i="10"/>
  <c r="FD173" i="10"/>
  <c r="FE173" i="10"/>
  <c r="EX174" i="10"/>
  <c r="EY174" i="10"/>
  <c r="EZ174" i="10"/>
  <c r="FA174" i="10"/>
  <c r="FB174" i="10"/>
  <c r="FC174" i="10"/>
  <c r="FD174" i="10"/>
  <c r="FE174" i="10"/>
  <c r="FE159" i="10"/>
  <c r="FD159" i="10"/>
  <c r="FC159" i="10"/>
  <c r="FA159" i="10"/>
  <c r="EZ159" i="10"/>
  <c r="EY159" i="10"/>
  <c r="EX159" i="10"/>
  <c r="EX142" i="10"/>
  <c r="EY142" i="10"/>
  <c r="EZ142" i="10"/>
  <c r="FA142" i="10"/>
  <c r="FB142" i="10"/>
  <c r="FC142" i="10"/>
  <c r="FD142" i="10"/>
  <c r="FE142" i="10"/>
  <c r="EX143" i="10"/>
  <c r="EY143" i="10"/>
  <c r="EZ143" i="10"/>
  <c r="FA143" i="10"/>
  <c r="FB143" i="10"/>
  <c r="FC143" i="10"/>
  <c r="FD143" i="10"/>
  <c r="FE143" i="10"/>
  <c r="EX144" i="10"/>
  <c r="EY144" i="10"/>
  <c r="EZ144" i="10"/>
  <c r="FA144" i="10"/>
  <c r="FB144" i="10"/>
  <c r="FC144" i="10"/>
  <c r="FD144" i="10"/>
  <c r="FE144" i="10"/>
  <c r="EX145" i="10"/>
  <c r="EY145" i="10"/>
  <c r="EZ145" i="10"/>
  <c r="FA145" i="10"/>
  <c r="FB145" i="10"/>
  <c r="FC145" i="10"/>
  <c r="FD145" i="10"/>
  <c r="FE145" i="10"/>
  <c r="EX146" i="10"/>
  <c r="EY146" i="10"/>
  <c r="EZ146" i="10"/>
  <c r="FA146" i="10"/>
  <c r="FB146" i="10"/>
  <c r="FC146" i="10"/>
  <c r="FD146" i="10"/>
  <c r="FE146" i="10"/>
  <c r="EX147" i="10"/>
  <c r="EY147" i="10"/>
  <c r="EZ147" i="10"/>
  <c r="FA147" i="10"/>
  <c r="FB147" i="10"/>
  <c r="FC147" i="10"/>
  <c r="FD147" i="10"/>
  <c r="FE147" i="10"/>
  <c r="EX148" i="10"/>
  <c r="EY148" i="10"/>
  <c r="EZ148" i="10"/>
  <c r="FA148" i="10"/>
  <c r="FB148" i="10"/>
  <c r="FC148" i="10"/>
  <c r="FD148" i="10"/>
  <c r="FE148" i="10"/>
  <c r="EX149" i="10"/>
  <c r="EY149" i="10"/>
  <c r="EZ149" i="10"/>
  <c r="FA149" i="10"/>
  <c r="FB149" i="10"/>
  <c r="FC149" i="10"/>
  <c r="FD149" i="10"/>
  <c r="FE149" i="10"/>
  <c r="EX150" i="10"/>
  <c r="EY150" i="10"/>
  <c r="EZ150" i="10"/>
  <c r="FA150" i="10"/>
  <c r="FB150" i="10"/>
  <c r="FC150" i="10"/>
  <c r="FD150" i="10"/>
  <c r="FE150" i="10"/>
  <c r="EX151" i="10"/>
  <c r="EY151" i="10"/>
  <c r="EZ151" i="10"/>
  <c r="FA151" i="10"/>
  <c r="FB151" i="10"/>
  <c r="FC151" i="10"/>
  <c r="FD151" i="10"/>
  <c r="FE151" i="10"/>
  <c r="EX152" i="10"/>
  <c r="EY152" i="10"/>
  <c r="EZ152" i="10"/>
  <c r="FA152" i="10"/>
  <c r="FB152" i="10"/>
  <c r="FC152" i="10"/>
  <c r="FD152" i="10"/>
  <c r="FE152" i="10"/>
  <c r="FE141" i="10"/>
  <c r="FD141" i="10"/>
  <c r="FC141" i="10"/>
  <c r="FB141" i="10"/>
  <c r="FA141" i="10"/>
  <c r="EZ141" i="10"/>
  <c r="EY141" i="10"/>
  <c r="EX141" i="10"/>
  <c r="EX121" i="10"/>
  <c r="EY121" i="10"/>
  <c r="EZ121" i="10"/>
  <c r="FA121" i="10"/>
  <c r="FB121" i="10"/>
  <c r="FC121" i="10"/>
  <c r="FD121" i="10"/>
  <c r="FE121" i="10"/>
  <c r="EX122" i="10"/>
  <c r="EY122" i="10"/>
  <c r="EZ122" i="10"/>
  <c r="FA122" i="10"/>
  <c r="FB122" i="10"/>
  <c r="FC122" i="10"/>
  <c r="FD122" i="10"/>
  <c r="FE122" i="10"/>
  <c r="EX123" i="10"/>
  <c r="EY123" i="10"/>
  <c r="EZ123" i="10"/>
  <c r="FA123" i="10"/>
  <c r="FB123" i="10"/>
  <c r="FC123" i="10"/>
  <c r="FD123" i="10"/>
  <c r="FE123" i="10"/>
  <c r="EX124" i="10"/>
  <c r="EY124" i="10"/>
  <c r="EZ124" i="10"/>
  <c r="FA124" i="10"/>
  <c r="FB124" i="10"/>
  <c r="FC124" i="10"/>
  <c r="FD124" i="10"/>
  <c r="FE124" i="10"/>
  <c r="EX125" i="10"/>
  <c r="EY125" i="10"/>
  <c r="EZ125" i="10"/>
  <c r="FA125" i="10"/>
  <c r="FB125" i="10"/>
  <c r="FC125" i="10"/>
  <c r="FD125" i="10"/>
  <c r="FE125" i="10"/>
  <c r="EX126" i="10"/>
  <c r="EY126" i="10"/>
  <c r="EZ126" i="10"/>
  <c r="FA126" i="10"/>
  <c r="FB126" i="10"/>
  <c r="FC126" i="10"/>
  <c r="FD126" i="10"/>
  <c r="FE126" i="10"/>
  <c r="EX127" i="10"/>
  <c r="EY127" i="10"/>
  <c r="EZ127" i="10"/>
  <c r="FA127" i="10"/>
  <c r="FB127" i="10"/>
  <c r="FC127" i="10"/>
  <c r="FD127" i="10"/>
  <c r="FE127" i="10"/>
  <c r="EX128" i="10"/>
  <c r="EY128" i="10"/>
  <c r="EZ128" i="10"/>
  <c r="FA128" i="10"/>
  <c r="FB128" i="10"/>
  <c r="FC128" i="10"/>
  <c r="FD128" i="10"/>
  <c r="FE128" i="10"/>
  <c r="EX129" i="10"/>
  <c r="EY129" i="10"/>
  <c r="EZ129" i="10"/>
  <c r="FA129" i="10"/>
  <c r="FB129" i="10"/>
  <c r="FC129" i="10"/>
  <c r="FD129" i="10"/>
  <c r="FE129" i="10"/>
  <c r="EX130" i="10"/>
  <c r="EY130" i="10"/>
  <c r="EZ130" i="10"/>
  <c r="FA130" i="10"/>
  <c r="FB130" i="10"/>
  <c r="FC130" i="10"/>
  <c r="FD130" i="10"/>
  <c r="FE130" i="10"/>
  <c r="EX131" i="10"/>
  <c r="EY131" i="10"/>
  <c r="EZ131" i="10"/>
  <c r="FA131" i="10"/>
  <c r="FB131" i="10"/>
  <c r="FC131" i="10"/>
  <c r="FD131" i="10"/>
  <c r="FE131" i="10"/>
  <c r="EX132" i="10"/>
  <c r="EY132" i="10"/>
  <c r="EZ132" i="10"/>
  <c r="FA132" i="10"/>
  <c r="FB132" i="10"/>
  <c r="FC132" i="10"/>
  <c r="FD132" i="10"/>
  <c r="FE132" i="10"/>
  <c r="EX133" i="10"/>
  <c r="EY133" i="10"/>
  <c r="EZ133" i="10"/>
  <c r="FA133" i="10"/>
  <c r="FB133" i="10"/>
  <c r="FC133" i="10"/>
  <c r="FD133" i="10"/>
  <c r="FE133" i="10"/>
  <c r="EX134" i="10"/>
  <c r="EY134" i="10"/>
  <c r="EZ134" i="10"/>
  <c r="FA134" i="10"/>
  <c r="FB134" i="10"/>
  <c r="FC134" i="10"/>
  <c r="FD134" i="10"/>
  <c r="FE134" i="10"/>
  <c r="EX135" i="10"/>
  <c r="EY135" i="10"/>
  <c r="EZ135" i="10"/>
  <c r="FA135" i="10"/>
  <c r="FB135" i="10"/>
  <c r="FC135" i="10"/>
  <c r="FD135" i="10"/>
  <c r="FE135" i="10"/>
  <c r="FE120" i="10"/>
  <c r="FD120" i="10"/>
  <c r="FC120" i="10"/>
  <c r="FB120" i="10"/>
  <c r="FA120" i="10"/>
  <c r="EZ120" i="10"/>
  <c r="EY120" i="10"/>
  <c r="EX120" i="10"/>
  <c r="EX38" i="10"/>
  <c r="EY38" i="10"/>
  <c r="EZ38" i="10"/>
  <c r="FA38" i="10"/>
  <c r="FB38" i="10"/>
  <c r="FC38" i="10"/>
  <c r="FD38" i="10"/>
  <c r="FE38" i="10"/>
  <c r="EX39" i="10"/>
  <c r="EY39" i="10"/>
  <c r="EZ39" i="10"/>
  <c r="FA39" i="10"/>
  <c r="FB39" i="10"/>
  <c r="FC39" i="10"/>
  <c r="FD39" i="10"/>
  <c r="FE39" i="10"/>
  <c r="EX40" i="10"/>
  <c r="EY40" i="10"/>
  <c r="EZ40" i="10"/>
  <c r="FA40" i="10"/>
  <c r="FB40" i="10"/>
  <c r="FC40" i="10"/>
  <c r="FD40" i="10"/>
  <c r="FE40" i="10"/>
  <c r="EX41" i="10"/>
  <c r="EY41" i="10"/>
  <c r="EZ41" i="10"/>
  <c r="FA41" i="10"/>
  <c r="FB41" i="10"/>
  <c r="FC41" i="10"/>
  <c r="FD41" i="10"/>
  <c r="FE41" i="10"/>
  <c r="EX42" i="10"/>
  <c r="EY42" i="10"/>
  <c r="EZ42" i="10"/>
  <c r="FA42" i="10"/>
  <c r="FB42" i="10"/>
  <c r="FC42" i="10"/>
  <c r="FD42" i="10"/>
  <c r="FE42" i="10"/>
  <c r="EX43" i="10"/>
  <c r="EY43" i="10"/>
  <c r="EZ43" i="10"/>
  <c r="FA43" i="10"/>
  <c r="FB43" i="10"/>
  <c r="FC43" i="10"/>
  <c r="FD43" i="10"/>
  <c r="FE43" i="10"/>
  <c r="EX44" i="10"/>
  <c r="EY44" i="10"/>
  <c r="EZ44" i="10"/>
  <c r="FA44" i="10"/>
  <c r="FB44" i="10"/>
  <c r="FC44" i="10"/>
  <c r="FD44" i="10"/>
  <c r="FE44" i="10"/>
  <c r="EX45" i="10"/>
  <c r="EY45" i="10"/>
  <c r="EZ45" i="10"/>
  <c r="FA45" i="10"/>
  <c r="FB45" i="10"/>
  <c r="FC45" i="10"/>
  <c r="FD45" i="10"/>
  <c r="FE45" i="10"/>
  <c r="EX46" i="10"/>
  <c r="EY46" i="10"/>
  <c r="EZ46" i="10"/>
  <c r="FA46" i="10"/>
  <c r="FB46" i="10"/>
  <c r="FC46" i="10"/>
  <c r="FD46" i="10"/>
  <c r="FE46" i="10"/>
  <c r="EX47" i="10"/>
  <c r="EY47" i="10"/>
  <c r="EZ47" i="10"/>
  <c r="FA47" i="10"/>
  <c r="FB47" i="10"/>
  <c r="FC47" i="10"/>
  <c r="FD47" i="10"/>
  <c r="FE47" i="10"/>
  <c r="EX48" i="10"/>
  <c r="EY48" i="10"/>
  <c r="EZ48" i="10"/>
  <c r="FA48" i="10"/>
  <c r="FB48" i="10"/>
  <c r="FC48" i="10"/>
  <c r="FD48" i="10"/>
  <c r="FE48" i="10"/>
  <c r="EX49" i="10"/>
  <c r="EY49" i="10"/>
  <c r="EZ49" i="10"/>
  <c r="FA49" i="10"/>
  <c r="FB49" i="10"/>
  <c r="FC49" i="10"/>
  <c r="FD49" i="10"/>
  <c r="FE49" i="10"/>
  <c r="EX50" i="10"/>
  <c r="EY50" i="10"/>
  <c r="EZ50" i="10"/>
  <c r="FA50" i="10"/>
  <c r="FB50" i="10"/>
  <c r="FC50" i="10"/>
  <c r="FD50" i="10"/>
  <c r="FE50" i="10"/>
  <c r="EX51" i="10"/>
  <c r="EY51" i="10"/>
  <c r="EZ51" i="10"/>
  <c r="FA51" i="10"/>
  <c r="FB51" i="10"/>
  <c r="FC51" i="10"/>
  <c r="FD51" i="10"/>
  <c r="FE51" i="10"/>
  <c r="EX52" i="10"/>
  <c r="EY52" i="10"/>
  <c r="EZ52" i="10"/>
  <c r="FA52" i="10"/>
  <c r="FB52" i="10"/>
  <c r="FC52" i="10"/>
  <c r="FD52" i="10"/>
  <c r="FE52" i="10"/>
  <c r="FE37" i="10"/>
  <c r="FD37" i="10"/>
  <c r="FC37" i="10"/>
  <c r="FB37" i="10"/>
  <c r="FA37" i="10"/>
  <c r="EZ37" i="10"/>
  <c r="EY37" i="10"/>
  <c r="EX37" i="10"/>
  <c r="EF160" i="10"/>
  <c r="EG160" i="10"/>
  <c r="EH160" i="10"/>
  <c r="EI160" i="10"/>
  <c r="EJ160" i="10"/>
  <c r="EK160" i="10"/>
  <c r="EL160" i="10"/>
  <c r="EM160" i="10"/>
  <c r="EF161" i="10"/>
  <c r="EG161" i="10"/>
  <c r="EH161" i="10"/>
  <c r="EI161" i="10"/>
  <c r="EJ161" i="10"/>
  <c r="EK161" i="10"/>
  <c r="EL161" i="10"/>
  <c r="EM161" i="10"/>
  <c r="EF162" i="10"/>
  <c r="EG162" i="10"/>
  <c r="EH162" i="10"/>
  <c r="EI162" i="10"/>
  <c r="EJ162" i="10"/>
  <c r="EK162" i="10"/>
  <c r="EL162" i="10"/>
  <c r="EM162" i="10"/>
  <c r="EF163" i="10"/>
  <c r="EG163" i="10"/>
  <c r="EH163" i="10"/>
  <c r="EI163" i="10"/>
  <c r="EJ163" i="10"/>
  <c r="EK163" i="10"/>
  <c r="EL163" i="10"/>
  <c r="EM163" i="10"/>
  <c r="EF164" i="10"/>
  <c r="EG164" i="10"/>
  <c r="EH164" i="10"/>
  <c r="EI164" i="10"/>
  <c r="EJ164" i="10"/>
  <c r="EK164" i="10"/>
  <c r="EL164" i="10"/>
  <c r="EM164" i="10"/>
  <c r="EF165" i="10"/>
  <c r="EG165" i="10"/>
  <c r="EH165" i="10"/>
  <c r="EI165" i="10"/>
  <c r="EJ165" i="10"/>
  <c r="EK165" i="10"/>
  <c r="EL165" i="10"/>
  <c r="EM165" i="10"/>
  <c r="EF166" i="10"/>
  <c r="EG166" i="10"/>
  <c r="EH166" i="10"/>
  <c r="EI166" i="10"/>
  <c r="EJ166" i="10"/>
  <c r="EK166" i="10"/>
  <c r="EL166" i="10"/>
  <c r="EM166" i="10"/>
  <c r="EF167" i="10"/>
  <c r="EG167" i="10"/>
  <c r="EH167" i="10"/>
  <c r="EI167" i="10"/>
  <c r="EJ167" i="10"/>
  <c r="EK167" i="10"/>
  <c r="EL167" i="10"/>
  <c r="EM167" i="10"/>
  <c r="EF168" i="10"/>
  <c r="EG168" i="10"/>
  <c r="EH168" i="10"/>
  <c r="EI168" i="10"/>
  <c r="EJ168" i="10"/>
  <c r="EK168" i="10"/>
  <c r="EL168" i="10"/>
  <c r="EM168" i="10"/>
  <c r="EF169" i="10"/>
  <c r="EG169" i="10"/>
  <c r="EH169" i="10"/>
  <c r="EI169" i="10"/>
  <c r="EJ169" i="10"/>
  <c r="EK169" i="10"/>
  <c r="EL169" i="10"/>
  <c r="EM169" i="10"/>
  <c r="EF170" i="10"/>
  <c r="EG170" i="10"/>
  <c r="EH170" i="10"/>
  <c r="EI170" i="10"/>
  <c r="EJ170" i="10"/>
  <c r="EK170" i="10"/>
  <c r="EL170" i="10"/>
  <c r="EM170" i="10"/>
  <c r="EF171" i="10"/>
  <c r="EG171" i="10"/>
  <c r="EH171" i="10"/>
  <c r="EI171" i="10"/>
  <c r="EJ171" i="10"/>
  <c r="EK171" i="10"/>
  <c r="EL171" i="10"/>
  <c r="EM171" i="10"/>
  <c r="EF172" i="10"/>
  <c r="EG172" i="10"/>
  <c r="EH172" i="10"/>
  <c r="EI172" i="10"/>
  <c r="EJ172" i="10"/>
  <c r="EK172" i="10"/>
  <c r="EL172" i="10"/>
  <c r="EM172" i="10"/>
  <c r="EF173" i="10"/>
  <c r="EG173" i="10"/>
  <c r="EH173" i="10"/>
  <c r="EI173" i="10"/>
  <c r="EJ173" i="10"/>
  <c r="EK173" i="10"/>
  <c r="EL173" i="10"/>
  <c r="EM173" i="10"/>
  <c r="EF174" i="10"/>
  <c r="EG174" i="10"/>
  <c r="EH174" i="10"/>
  <c r="EI174" i="10"/>
  <c r="EJ174" i="10"/>
  <c r="EK174" i="10"/>
  <c r="EL174" i="10"/>
  <c r="EM174" i="10"/>
  <c r="EM159" i="10"/>
  <c r="EL159" i="10"/>
  <c r="EK159" i="10"/>
  <c r="EJ159" i="10"/>
  <c r="EI159" i="10"/>
  <c r="EH159" i="10"/>
  <c r="EG159" i="10"/>
  <c r="EF159" i="10"/>
  <c r="EF142" i="10"/>
  <c r="EG142" i="10"/>
  <c r="EH142" i="10"/>
  <c r="EI142" i="10"/>
  <c r="EJ142" i="10"/>
  <c r="EK142" i="10"/>
  <c r="EL142" i="10"/>
  <c r="EM142" i="10"/>
  <c r="EF143" i="10"/>
  <c r="EG143" i="10"/>
  <c r="EH143" i="10"/>
  <c r="EI143" i="10"/>
  <c r="EJ143" i="10"/>
  <c r="EK143" i="10"/>
  <c r="EL143" i="10"/>
  <c r="EM143" i="10"/>
  <c r="EF144" i="10"/>
  <c r="EG144" i="10"/>
  <c r="EH144" i="10"/>
  <c r="EI144" i="10"/>
  <c r="EJ144" i="10"/>
  <c r="EK144" i="10"/>
  <c r="EL144" i="10"/>
  <c r="EM144" i="10"/>
  <c r="EF145" i="10"/>
  <c r="EG145" i="10"/>
  <c r="EH145" i="10"/>
  <c r="EI145" i="10"/>
  <c r="EJ145" i="10"/>
  <c r="EK145" i="10"/>
  <c r="EL145" i="10"/>
  <c r="EM145" i="10"/>
  <c r="EF146" i="10"/>
  <c r="EG146" i="10"/>
  <c r="EH146" i="10"/>
  <c r="EI146" i="10"/>
  <c r="EJ146" i="10"/>
  <c r="EK146" i="10"/>
  <c r="EL146" i="10"/>
  <c r="EM146" i="10"/>
  <c r="EF147" i="10"/>
  <c r="EG147" i="10"/>
  <c r="EH147" i="10"/>
  <c r="EI147" i="10"/>
  <c r="EJ147" i="10"/>
  <c r="EK147" i="10"/>
  <c r="EL147" i="10"/>
  <c r="EM147" i="10"/>
  <c r="EF148" i="10"/>
  <c r="EG148" i="10"/>
  <c r="EH148" i="10"/>
  <c r="EI148" i="10"/>
  <c r="EJ148" i="10"/>
  <c r="EK148" i="10"/>
  <c r="EL148" i="10"/>
  <c r="EM148" i="10"/>
  <c r="EF149" i="10"/>
  <c r="EG149" i="10"/>
  <c r="EH149" i="10"/>
  <c r="EI149" i="10"/>
  <c r="EJ149" i="10"/>
  <c r="EK149" i="10"/>
  <c r="EL149" i="10"/>
  <c r="EM149" i="10"/>
  <c r="EF150" i="10"/>
  <c r="EG150" i="10"/>
  <c r="EH150" i="10"/>
  <c r="EI150" i="10"/>
  <c r="EJ150" i="10"/>
  <c r="EK150" i="10"/>
  <c r="EL150" i="10"/>
  <c r="EM150" i="10"/>
  <c r="EF151" i="10"/>
  <c r="EG151" i="10"/>
  <c r="EH151" i="10"/>
  <c r="EI151" i="10"/>
  <c r="EJ151" i="10"/>
  <c r="EK151" i="10"/>
  <c r="EL151" i="10"/>
  <c r="EM151" i="10"/>
  <c r="EF152" i="10"/>
  <c r="EG152" i="10"/>
  <c r="EH152" i="10"/>
  <c r="EI152" i="10"/>
  <c r="EJ152" i="10"/>
  <c r="EK152" i="10"/>
  <c r="EL152" i="10"/>
  <c r="EM152" i="10"/>
  <c r="EM141" i="10"/>
  <c r="EL141" i="10"/>
  <c r="EK141" i="10"/>
  <c r="EJ141" i="10"/>
  <c r="EI141" i="10"/>
  <c r="EH141" i="10"/>
  <c r="EG141" i="10"/>
  <c r="EF141" i="10"/>
  <c r="EF121" i="10"/>
  <c r="EG121" i="10"/>
  <c r="EH121" i="10"/>
  <c r="EI121" i="10"/>
  <c r="EJ121" i="10"/>
  <c r="EK121" i="10"/>
  <c r="EL121" i="10"/>
  <c r="EM121" i="10"/>
  <c r="EF122" i="10"/>
  <c r="EG122" i="10"/>
  <c r="EH122" i="10"/>
  <c r="EI122" i="10"/>
  <c r="EJ122" i="10"/>
  <c r="EK122" i="10"/>
  <c r="EL122" i="10"/>
  <c r="EM122" i="10"/>
  <c r="EF123" i="10"/>
  <c r="EG123" i="10"/>
  <c r="EH123" i="10"/>
  <c r="EI123" i="10"/>
  <c r="EJ123" i="10"/>
  <c r="EK123" i="10"/>
  <c r="EL123" i="10"/>
  <c r="EM123" i="10"/>
  <c r="EF124" i="10"/>
  <c r="EG124" i="10"/>
  <c r="EH124" i="10"/>
  <c r="EI124" i="10"/>
  <c r="EJ124" i="10"/>
  <c r="EK124" i="10"/>
  <c r="EL124" i="10"/>
  <c r="EM124" i="10"/>
  <c r="EF125" i="10"/>
  <c r="EG125" i="10"/>
  <c r="EH125" i="10"/>
  <c r="EI125" i="10"/>
  <c r="EJ125" i="10"/>
  <c r="EK125" i="10"/>
  <c r="EL125" i="10"/>
  <c r="EM125" i="10"/>
  <c r="EF126" i="10"/>
  <c r="EG126" i="10"/>
  <c r="EH126" i="10"/>
  <c r="EI126" i="10"/>
  <c r="EJ126" i="10"/>
  <c r="EK126" i="10"/>
  <c r="EL126" i="10"/>
  <c r="EM126" i="10"/>
  <c r="EF127" i="10"/>
  <c r="EG127" i="10"/>
  <c r="EH127" i="10"/>
  <c r="EI127" i="10"/>
  <c r="EJ127" i="10"/>
  <c r="EK127" i="10"/>
  <c r="EL127" i="10"/>
  <c r="EM127" i="10"/>
  <c r="EF128" i="10"/>
  <c r="EG128" i="10"/>
  <c r="EH128" i="10"/>
  <c r="EI128" i="10"/>
  <c r="EJ128" i="10"/>
  <c r="EK128" i="10"/>
  <c r="EL128" i="10"/>
  <c r="EM128" i="10"/>
  <c r="EF129" i="10"/>
  <c r="EG129" i="10"/>
  <c r="EH129" i="10"/>
  <c r="EI129" i="10"/>
  <c r="EJ129" i="10"/>
  <c r="EK129" i="10"/>
  <c r="EL129" i="10"/>
  <c r="EM129" i="10"/>
  <c r="EF130" i="10"/>
  <c r="EG130" i="10"/>
  <c r="EH130" i="10"/>
  <c r="EI130" i="10"/>
  <c r="EJ130" i="10"/>
  <c r="EK130" i="10"/>
  <c r="EL130" i="10"/>
  <c r="EM130" i="10"/>
  <c r="EF131" i="10"/>
  <c r="EG131" i="10"/>
  <c r="EH131" i="10"/>
  <c r="EI131" i="10"/>
  <c r="EJ131" i="10"/>
  <c r="EK131" i="10"/>
  <c r="EL131" i="10"/>
  <c r="EM131" i="10"/>
  <c r="EF132" i="10"/>
  <c r="EG132" i="10"/>
  <c r="EH132" i="10"/>
  <c r="EI132" i="10"/>
  <c r="EJ132" i="10"/>
  <c r="EK132" i="10"/>
  <c r="EL132" i="10"/>
  <c r="EM132" i="10"/>
  <c r="EF133" i="10"/>
  <c r="EG133" i="10"/>
  <c r="EH133" i="10"/>
  <c r="EI133" i="10"/>
  <c r="EJ133" i="10"/>
  <c r="EK133" i="10"/>
  <c r="EL133" i="10"/>
  <c r="EM133" i="10"/>
  <c r="EF134" i="10"/>
  <c r="EG134" i="10"/>
  <c r="EH134" i="10"/>
  <c r="EI134" i="10"/>
  <c r="EJ134" i="10"/>
  <c r="EK134" i="10"/>
  <c r="EL134" i="10"/>
  <c r="EM134" i="10"/>
  <c r="EF135" i="10"/>
  <c r="EG135" i="10"/>
  <c r="EH135" i="10"/>
  <c r="EI135" i="10"/>
  <c r="EJ135" i="10"/>
  <c r="EK135" i="10"/>
  <c r="EL135" i="10"/>
  <c r="EM135" i="10"/>
  <c r="EM120" i="10"/>
  <c r="EL120" i="10"/>
  <c r="EK120" i="10"/>
  <c r="EJ120" i="10"/>
  <c r="EI120" i="10"/>
  <c r="EH120" i="10"/>
  <c r="EG120" i="10"/>
  <c r="EF120" i="10"/>
  <c r="EF38" i="10"/>
  <c r="EG38" i="10"/>
  <c r="EH38" i="10"/>
  <c r="EI38" i="10"/>
  <c r="EJ38" i="10"/>
  <c r="EK38" i="10"/>
  <c r="EL38" i="10"/>
  <c r="EM38" i="10"/>
  <c r="EF39" i="10"/>
  <c r="EG39" i="10"/>
  <c r="EH39" i="10"/>
  <c r="EI39" i="10"/>
  <c r="EJ39" i="10"/>
  <c r="EK39" i="10"/>
  <c r="EL39" i="10"/>
  <c r="EM39" i="10"/>
  <c r="EF40" i="10"/>
  <c r="EG40" i="10"/>
  <c r="EH40" i="10"/>
  <c r="EI40" i="10"/>
  <c r="EJ40" i="10"/>
  <c r="EK40" i="10"/>
  <c r="EL40" i="10"/>
  <c r="EM40" i="10"/>
  <c r="EF41" i="10"/>
  <c r="EG41" i="10"/>
  <c r="EH41" i="10"/>
  <c r="EI41" i="10"/>
  <c r="EJ41" i="10"/>
  <c r="EK41" i="10"/>
  <c r="EL41" i="10"/>
  <c r="EM41" i="10"/>
  <c r="EF42" i="10"/>
  <c r="EG42" i="10"/>
  <c r="EH42" i="10"/>
  <c r="EI42" i="10"/>
  <c r="EJ42" i="10"/>
  <c r="EK42" i="10"/>
  <c r="EL42" i="10"/>
  <c r="EM42" i="10"/>
  <c r="EF43" i="10"/>
  <c r="EG43" i="10"/>
  <c r="EH43" i="10"/>
  <c r="EI43" i="10"/>
  <c r="EJ43" i="10"/>
  <c r="EK43" i="10"/>
  <c r="EL43" i="10"/>
  <c r="EM43" i="10"/>
  <c r="EF44" i="10"/>
  <c r="EG44" i="10"/>
  <c r="EH44" i="10"/>
  <c r="EI44" i="10"/>
  <c r="EJ44" i="10"/>
  <c r="EK44" i="10"/>
  <c r="EL44" i="10"/>
  <c r="EM44" i="10"/>
  <c r="EF45" i="10"/>
  <c r="EG45" i="10"/>
  <c r="EH45" i="10"/>
  <c r="EI45" i="10"/>
  <c r="EJ45" i="10"/>
  <c r="EK45" i="10"/>
  <c r="EL45" i="10"/>
  <c r="EM45" i="10"/>
  <c r="EF46" i="10"/>
  <c r="EG46" i="10"/>
  <c r="EH46" i="10"/>
  <c r="EI46" i="10"/>
  <c r="EJ46" i="10"/>
  <c r="EK46" i="10"/>
  <c r="EL46" i="10"/>
  <c r="EM46" i="10"/>
  <c r="EF47" i="10"/>
  <c r="EG47" i="10"/>
  <c r="EH47" i="10"/>
  <c r="EI47" i="10"/>
  <c r="EJ47" i="10"/>
  <c r="EK47" i="10"/>
  <c r="EL47" i="10"/>
  <c r="EM47" i="10"/>
  <c r="EF48" i="10"/>
  <c r="EG48" i="10"/>
  <c r="EH48" i="10"/>
  <c r="EI48" i="10"/>
  <c r="EJ48" i="10"/>
  <c r="EK48" i="10"/>
  <c r="EL48" i="10"/>
  <c r="EM48" i="10"/>
  <c r="EF49" i="10"/>
  <c r="EG49" i="10"/>
  <c r="EH49" i="10"/>
  <c r="EI49" i="10"/>
  <c r="EJ49" i="10"/>
  <c r="EK49" i="10"/>
  <c r="EL49" i="10"/>
  <c r="EM49" i="10"/>
  <c r="EF50" i="10"/>
  <c r="EG50" i="10"/>
  <c r="EH50" i="10"/>
  <c r="EI50" i="10"/>
  <c r="EJ50" i="10"/>
  <c r="EK50" i="10"/>
  <c r="EL50" i="10"/>
  <c r="EM50" i="10"/>
  <c r="EF51" i="10"/>
  <c r="EG51" i="10"/>
  <c r="EH51" i="10"/>
  <c r="EI51" i="10"/>
  <c r="EJ51" i="10"/>
  <c r="EK51" i="10"/>
  <c r="EL51" i="10"/>
  <c r="EM51" i="10"/>
  <c r="EF52" i="10"/>
  <c r="EG52" i="10"/>
  <c r="EH52" i="10"/>
  <c r="EI52" i="10"/>
  <c r="EJ52" i="10"/>
  <c r="EK52" i="10"/>
  <c r="EL52" i="10"/>
  <c r="EM52" i="10"/>
  <c r="EF17" i="10"/>
  <c r="EG17" i="10"/>
  <c r="EH17" i="10"/>
  <c r="EI17" i="10"/>
  <c r="EJ17" i="10"/>
  <c r="EK17" i="10"/>
  <c r="EL17" i="10"/>
  <c r="EM17" i="10"/>
  <c r="EF18" i="10"/>
  <c r="EG18" i="10"/>
  <c r="EH18" i="10"/>
  <c r="EI18" i="10"/>
  <c r="EJ18" i="10"/>
  <c r="EK18" i="10"/>
  <c r="EL18" i="10"/>
  <c r="EM18" i="10"/>
  <c r="EF19" i="10"/>
  <c r="EG19" i="10"/>
  <c r="EH19" i="10"/>
  <c r="EI19" i="10"/>
  <c r="EJ19" i="10"/>
  <c r="EK19" i="10"/>
  <c r="EL19" i="10"/>
  <c r="EM19" i="10"/>
  <c r="EF20" i="10"/>
  <c r="EG20" i="10"/>
  <c r="EH20" i="10"/>
  <c r="EI20" i="10"/>
  <c r="EJ20" i="10"/>
  <c r="EK20" i="10"/>
  <c r="EL20" i="10"/>
  <c r="EM20" i="10"/>
  <c r="EF21" i="10"/>
  <c r="EG21" i="10"/>
  <c r="EH21" i="10"/>
  <c r="EI21" i="10"/>
  <c r="EJ21" i="10"/>
  <c r="EK21" i="10"/>
  <c r="EL21" i="10"/>
  <c r="EM21" i="10"/>
  <c r="EF22" i="10"/>
  <c r="EG22" i="10"/>
  <c r="EH22" i="10"/>
  <c r="EI22" i="10"/>
  <c r="EJ22" i="10"/>
  <c r="EK22" i="10"/>
  <c r="EL22" i="10"/>
  <c r="EM22" i="10"/>
  <c r="EF23" i="10"/>
  <c r="EG23" i="10"/>
  <c r="EH23" i="10"/>
  <c r="EI23" i="10"/>
  <c r="EJ23" i="10"/>
  <c r="EK23" i="10"/>
  <c r="EL23" i="10"/>
  <c r="EM23" i="10"/>
  <c r="EF24" i="10"/>
  <c r="EG24" i="10"/>
  <c r="EH24" i="10"/>
  <c r="EI24" i="10"/>
  <c r="EJ24" i="10"/>
  <c r="EK24" i="10"/>
  <c r="EL24" i="10"/>
  <c r="EM24" i="10"/>
  <c r="EF25" i="10"/>
  <c r="EG25" i="10"/>
  <c r="EH25" i="10"/>
  <c r="EI25" i="10"/>
  <c r="EJ25" i="10"/>
  <c r="EK25" i="10"/>
  <c r="EL25" i="10"/>
  <c r="EM25" i="10"/>
  <c r="EF26" i="10"/>
  <c r="EG26" i="10"/>
  <c r="EH26" i="10"/>
  <c r="EI26" i="10"/>
  <c r="EJ26" i="10"/>
  <c r="EK26" i="10"/>
  <c r="EL26" i="10"/>
  <c r="EM26" i="10"/>
  <c r="EF27" i="10"/>
  <c r="EG27" i="10"/>
  <c r="EH27" i="10"/>
  <c r="EI27" i="10"/>
  <c r="EJ27" i="10"/>
  <c r="EK27" i="10"/>
  <c r="EL27" i="10"/>
  <c r="EM27" i="10"/>
  <c r="EF28" i="10"/>
  <c r="EG28" i="10"/>
  <c r="EH28" i="10"/>
  <c r="EI28" i="10"/>
  <c r="EJ28" i="10"/>
  <c r="EK28" i="10"/>
  <c r="EL28" i="10"/>
  <c r="EM28" i="10"/>
  <c r="EF29" i="10"/>
  <c r="EG29" i="10"/>
  <c r="EH29" i="10"/>
  <c r="EI29" i="10"/>
  <c r="EJ29" i="10"/>
  <c r="EK29" i="10"/>
  <c r="EL29" i="10"/>
  <c r="EM29" i="10"/>
  <c r="EF30" i="10"/>
  <c r="EG30" i="10"/>
  <c r="EH30" i="10"/>
  <c r="EI30" i="10"/>
  <c r="EJ30" i="10"/>
  <c r="EK30" i="10"/>
  <c r="EL30" i="10"/>
  <c r="EM30" i="10"/>
  <c r="EF31" i="10"/>
  <c r="EG31" i="10"/>
  <c r="EH31" i="10"/>
  <c r="EI31" i="10"/>
  <c r="EJ31" i="10"/>
  <c r="EK31" i="10"/>
  <c r="EL31" i="10"/>
  <c r="EM31" i="10"/>
  <c r="EM37" i="10"/>
  <c r="EL37" i="10"/>
  <c r="EK37" i="10"/>
  <c r="EJ37" i="10"/>
  <c r="EI37" i="10"/>
  <c r="EH37" i="10"/>
  <c r="EG37" i="10"/>
  <c r="EF37" i="10"/>
  <c r="DN160" i="10"/>
  <c r="DO160" i="10"/>
  <c r="DP160" i="10"/>
  <c r="DQ160" i="10"/>
  <c r="DR160" i="10"/>
  <c r="DS160" i="10"/>
  <c r="DT160" i="10"/>
  <c r="DU160" i="10"/>
  <c r="DN161" i="10"/>
  <c r="DO161" i="10"/>
  <c r="DP161" i="10"/>
  <c r="DQ161" i="10"/>
  <c r="DR161" i="10"/>
  <c r="DS161" i="10"/>
  <c r="DT161" i="10"/>
  <c r="DU161" i="10"/>
  <c r="DN162" i="10"/>
  <c r="DO162" i="10"/>
  <c r="DP162" i="10"/>
  <c r="DQ162" i="10"/>
  <c r="DR162" i="10"/>
  <c r="DS162" i="10"/>
  <c r="DT162" i="10"/>
  <c r="DU162" i="10"/>
  <c r="DN163" i="10"/>
  <c r="DO163" i="10"/>
  <c r="DP163" i="10"/>
  <c r="DQ163" i="10"/>
  <c r="DR163" i="10"/>
  <c r="DS163" i="10"/>
  <c r="DT163" i="10"/>
  <c r="DU163" i="10"/>
  <c r="DN164" i="10"/>
  <c r="DO164" i="10"/>
  <c r="DP164" i="10"/>
  <c r="DQ164" i="10"/>
  <c r="DR164" i="10"/>
  <c r="DS164" i="10"/>
  <c r="DT164" i="10"/>
  <c r="DU164" i="10"/>
  <c r="DN165" i="10"/>
  <c r="DO165" i="10"/>
  <c r="DP165" i="10"/>
  <c r="DQ165" i="10"/>
  <c r="DR165" i="10"/>
  <c r="DS165" i="10"/>
  <c r="DT165" i="10"/>
  <c r="DU165" i="10"/>
  <c r="DN166" i="10"/>
  <c r="DO166" i="10"/>
  <c r="DP166" i="10"/>
  <c r="DQ166" i="10"/>
  <c r="DR166" i="10"/>
  <c r="DS166" i="10"/>
  <c r="DT166" i="10"/>
  <c r="DU166" i="10"/>
  <c r="DN167" i="10"/>
  <c r="DO167" i="10"/>
  <c r="DP167" i="10"/>
  <c r="DQ167" i="10"/>
  <c r="DR167" i="10"/>
  <c r="DS167" i="10"/>
  <c r="DT167" i="10"/>
  <c r="DU167" i="10"/>
  <c r="DN168" i="10"/>
  <c r="DO168" i="10"/>
  <c r="DP168" i="10"/>
  <c r="DQ168" i="10"/>
  <c r="DR168" i="10"/>
  <c r="DS168" i="10"/>
  <c r="DT168" i="10"/>
  <c r="DU168" i="10"/>
  <c r="DN169" i="10"/>
  <c r="DO169" i="10"/>
  <c r="DP169" i="10"/>
  <c r="DQ169" i="10"/>
  <c r="DR169" i="10"/>
  <c r="DS169" i="10"/>
  <c r="DT169" i="10"/>
  <c r="DU169" i="10"/>
  <c r="DN170" i="10"/>
  <c r="DO170" i="10"/>
  <c r="DP170" i="10"/>
  <c r="DQ170" i="10"/>
  <c r="DR170" i="10"/>
  <c r="DS170" i="10"/>
  <c r="DT170" i="10"/>
  <c r="DU170" i="10"/>
  <c r="DN171" i="10"/>
  <c r="DO171" i="10"/>
  <c r="DP171" i="10"/>
  <c r="DQ171" i="10"/>
  <c r="DR171" i="10"/>
  <c r="DS171" i="10"/>
  <c r="DT171" i="10"/>
  <c r="DU171" i="10"/>
  <c r="DN172" i="10"/>
  <c r="DO172" i="10"/>
  <c r="DP172" i="10"/>
  <c r="DQ172" i="10"/>
  <c r="DR172" i="10"/>
  <c r="DS172" i="10"/>
  <c r="DT172" i="10"/>
  <c r="DU172" i="10"/>
  <c r="DN173" i="10"/>
  <c r="DO173" i="10"/>
  <c r="DP173" i="10"/>
  <c r="DQ173" i="10"/>
  <c r="DR173" i="10"/>
  <c r="DS173" i="10"/>
  <c r="DT173" i="10"/>
  <c r="DU173" i="10"/>
  <c r="DN174" i="10"/>
  <c r="DO174" i="10"/>
  <c r="DP174" i="10"/>
  <c r="DQ174" i="10"/>
  <c r="DR174" i="10"/>
  <c r="DS174" i="10"/>
  <c r="DT174" i="10"/>
  <c r="DU174" i="10"/>
  <c r="DU159" i="10"/>
  <c r="DT159" i="10"/>
  <c r="DS159" i="10"/>
  <c r="DR159" i="10"/>
  <c r="DQ159" i="10"/>
  <c r="DP159" i="10"/>
  <c r="DO159" i="10"/>
  <c r="DN159" i="10"/>
  <c r="DN142" i="10"/>
  <c r="DO142" i="10"/>
  <c r="DP142" i="10"/>
  <c r="DQ142" i="10"/>
  <c r="DR142" i="10"/>
  <c r="DS142" i="10"/>
  <c r="DT142" i="10"/>
  <c r="DU142" i="10"/>
  <c r="DN143" i="10"/>
  <c r="DO143" i="10"/>
  <c r="DP143" i="10"/>
  <c r="DQ143" i="10"/>
  <c r="DR143" i="10"/>
  <c r="DS143" i="10"/>
  <c r="DT143" i="10"/>
  <c r="DU143" i="10"/>
  <c r="DN144" i="10"/>
  <c r="DO144" i="10"/>
  <c r="DP144" i="10"/>
  <c r="DQ144" i="10"/>
  <c r="DR144" i="10"/>
  <c r="DS144" i="10"/>
  <c r="DT144" i="10"/>
  <c r="DU144" i="10"/>
  <c r="DN145" i="10"/>
  <c r="DO145" i="10"/>
  <c r="DP145" i="10"/>
  <c r="DQ145" i="10"/>
  <c r="DR145" i="10"/>
  <c r="DS145" i="10"/>
  <c r="DT145" i="10"/>
  <c r="DU145" i="10"/>
  <c r="DN146" i="10"/>
  <c r="DO146" i="10"/>
  <c r="DP146" i="10"/>
  <c r="DQ146" i="10"/>
  <c r="DR146" i="10"/>
  <c r="DS146" i="10"/>
  <c r="DT146" i="10"/>
  <c r="DU146" i="10"/>
  <c r="DN147" i="10"/>
  <c r="DO147" i="10"/>
  <c r="DP147" i="10"/>
  <c r="DQ147" i="10"/>
  <c r="DR147" i="10"/>
  <c r="DS147" i="10"/>
  <c r="DT147" i="10"/>
  <c r="DU147" i="10"/>
  <c r="DN148" i="10"/>
  <c r="DO148" i="10"/>
  <c r="DP148" i="10"/>
  <c r="DQ148" i="10"/>
  <c r="DR148" i="10"/>
  <c r="DS148" i="10"/>
  <c r="DT148" i="10"/>
  <c r="DU148" i="10"/>
  <c r="DN149" i="10"/>
  <c r="DO149" i="10"/>
  <c r="DP149" i="10"/>
  <c r="DQ149" i="10"/>
  <c r="DR149" i="10"/>
  <c r="DS149" i="10"/>
  <c r="DT149" i="10"/>
  <c r="DU149" i="10"/>
  <c r="DN150" i="10"/>
  <c r="DO150" i="10"/>
  <c r="DP150" i="10"/>
  <c r="DQ150" i="10"/>
  <c r="DR150" i="10"/>
  <c r="DS150" i="10"/>
  <c r="DT150" i="10"/>
  <c r="DU150" i="10"/>
  <c r="DN151" i="10"/>
  <c r="DO151" i="10"/>
  <c r="DP151" i="10"/>
  <c r="DQ151" i="10"/>
  <c r="DR151" i="10"/>
  <c r="DS151" i="10"/>
  <c r="DT151" i="10"/>
  <c r="DU151" i="10"/>
  <c r="DN152" i="10"/>
  <c r="DO152" i="10"/>
  <c r="DP152" i="10"/>
  <c r="DQ152" i="10"/>
  <c r="DR152" i="10"/>
  <c r="DS152" i="10"/>
  <c r="DT152" i="10"/>
  <c r="DU152" i="10"/>
  <c r="DU141" i="10"/>
  <c r="DT141" i="10"/>
  <c r="DS141" i="10"/>
  <c r="DR141" i="10"/>
  <c r="DQ141" i="10"/>
  <c r="DP141" i="10"/>
  <c r="DO141" i="10"/>
  <c r="DN141" i="10"/>
  <c r="DN121" i="10"/>
  <c r="DO121" i="10"/>
  <c r="DP121" i="10"/>
  <c r="DQ121" i="10"/>
  <c r="DR121" i="10"/>
  <c r="DS121" i="10"/>
  <c r="DT121" i="10"/>
  <c r="DU121" i="10"/>
  <c r="DN122" i="10"/>
  <c r="DO122" i="10"/>
  <c r="DP122" i="10"/>
  <c r="DQ122" i="10"/>
  <c r="DR122" i="10"/>
  <c r="DS122" i="10"/>
  <c r="DT122" i="10"/>
  <c r="DU122" i="10"/>
  <c r="DN123" i="10"/>
  <c r="DO123" i="10"/>
  <c r="DP123" i="10"/>
  <c r="DQ123" i="10"/>
  <c r="DR123" i="10"/>
  <c r="DS123" i="10"/>
  <c r="DT123" i="10"/>
  <c r="DU123" i="10"/>
  <c r="DN124" i="10"/>
  <c r="DO124" i="10"/>
  <c r="DP124" i="10"/>
  <c r="DQ124" i="10"/>
  <c r="DR124" i="10"/>
  <c r="DS124" i="10"/>
  <c r="DT124" i="10"/>
  <c r="DU124" i="10"/>
  <c r="DN125" i="10"/>
  <c r="DO125" i="10"/>
  <c r="DP125" i="10"/>
  <c r="DQ125" i="10"/>
  <c r="DR125" i="10"/>
  <c r="DS125" i="10"/>
  <c r="DT125" i="10"/>
  <c r="DU125" i="10"/>
  <c r="DN126" i="10"/>
  <c r="DO126" i="10"/>
  <c r="DP126" i="10"/>
  <c r="DQ126" i="10"/>
  <c r="DR126" i="10"/>
  <c r="DS126" i="10"/>
  <c r="DT126" i="10"/>
  <c r="DU126" i="10"/>
  <c r="DN127" i="10"/>
  <c r="DO127" i="10"/>
  <c r="DP127" i="10"/>
  <c r="DQ127" i="10"/>
  <c r="DR127" i="10"/>
  <c r="DS127" i="10"/>
  <c r="DT127" i="10"/>
  <c r="DU127" i="10"/>
  <c r="DN128" i="10"/>
  <c r="DO128" i="10"/>
  <c r="DP128" i="10"/>
  <c r="DQ128" i="10"/>
  <c r="DR128" i="10"/>
  <c r="DS128" i="10"/>
  <c r="DT128" i="10"/>
  <c r="DU128" i="10"/>
  <c r="DN129" i="10"/>
  <c r="DO129" i="10"/>
  <c r="DP129" i="10"/>
  <c r="DQ129" i="10"/>
  <c r="DR129" i="10"/>
  <c r="DS129" i="10"/>
  <c r="DT129" i="10"/>
  <c r="DU129" i="10"/>
  <c r="DN130" i="10"/>
  <c r="DO130" i="10"/>
  <c r="DP130" i="10"/>
  <c r="DQ130" i="10"/>
  <c r="DR130" i="10"/>
  <c r="DS130" i="10"/>
  <c r="DT130" i="10"/>
  <c r="DU130" i="10"/>
  <c r="DN131" i="10"/>
  <c r="DO131" i="10"/>
  <c r="DP131" i="10"/>
  <c r="DQ131" i="10"/>
  <c r="DR131" i="10"/>
  <c r="DS131" i="10"/>
  <c r="DT131" i="10"/>
  <c r="DU131" i="10"/>
  <c r="DN132" i="10"/>
  <c r="DO132" i="10"/>
  <c r="DP132" i="10"/>
  <c r="DQ132" i="10"/>
  <c r="DR132" i="10"/>
  <c r="DS132" i="10"/>
  <c r="DT132" i="10"/>
  <c r="DU132" i="10"/>
  <c r="DN133" i="10"/>
  <c r="DO133" i="10"/>
  <c r="DP133" i="10"/>
  <c r="DQ133" i="10"/>
  <c r="DR133" i="10"/>
  <c r="DS133" i="10"/>
  <c r="DT133" i="10"/>
  <c r="DU133" i="10"/>
  <c r="DN134" i="10"/>
  <c r="DO134" i="10"/>
  <c r="DP134" i="10"/>
  <c r="DQ134" i="10"/>
  <c r="DR134" i="10"/>
  <c r="DS134" i="10"/>
  <c r="DT134" i="10"/>
  <c r="DU134" i="10"/>
  <c r="DN135" i="10"/>
  <c r="DO135" i="10"/>
  <c r="DP135" i="10"/>
  <c r="DQ135" i="10"/>
  <c r="DR135" i="10"/>
  <c r="DS135" i="10"/>
  <c r="DT135" i="10"/>
  <c r="DU135" i="10"/>
  <c r="DU120" i="10"/>
  <c r="DT120" i="10"/>
  <c r="DS120" i="10"/>
  <c r="DR120" i="10"/>
  <c r="DQ120" i="10"/>
  <c r="DP120" i="10"/>
  <c r="DO120" i="10"/>
  <c r="DN120" i="10"/>
  <c r="DN17" i="10"/>
  <c r="DO17" i="10"/>
  <c r="DP17" i="10"/>
  <c r="DQ17" i="10"/>
  <c r="DR17" i="10"/>
  <c r="DS17" i="10"/>
  <c r="DT17" i="10"/>
  <c r="DU17" i="10"/>
  <c r="DN18" i="10"/>
  <c r="DO18" i="10"/>
  <c r="DP18" i="10"/>
  <c r="DQ18" i="10"/>
  <c r="DR18" i="10"/>
  <c r="DS18" i="10"/>
  <c r="DT18" i="10"/>
  <c r="DU18" i="10"/>
  <c r="DN19" i="10"/>
  <c r="DO19" i="10"/>
  <c r="DP19" i="10"/>
  <c r="DQ19" i="10"/>
  <c r="DR19" i="10"/>
  <c r="DS19" i="10"/>
  <c r="DT19" i="10"/>
  <c r="DU19" i="10"/>
  <c r="DN20" i="10"/>
  <c r="DO20" i="10"/>
  <c r="DP20" i="10"/>
  <c r="DQ20" i="10"/>
  <c r="DR20" i="10"/>
  <c r="DS20" i="10"/>
  <c r="DT20" i="10"/>
  <c r="DU20" i="10"/>
  <c r="DN21" i="10"/>
  <c r="DO21" i="10"/>
  <c r="DP21" i="10"/>
  <c r="DQ21" i="10"/>
  <c r="DR21" i="10"/>
  <c r="DS21" i="10"/>
  <c r="DT21" i="10"/>
  <c r="DU21" i="10"/>
  <c r="DN22" i="10"/>
  <c r="DO22" i="10"/>
  <c r="DP22" i="10"/>
  <c r="DQ22" i="10"/>
  <c r="DR22" i="10"/>
  <c r="DS22" i="10"/>
  <c r="DT22" i="10"/>
  <c r="DU22" i="10"/>
  <c r="DN23" i="10"/>
  <c r="DO23" i="10"/>
  <c r="DP23" i="10"/>
  <c r="DQ23" i="10"/>
  <c r="DR23" i="10"/>
  <c r="DS23" i="10"/>
  <c r="DT23" i="10"/>
  <c r="DU23" i="10"/>
  <c r="DN24" i="10"/>
  <c r="DO24" i="10"/>
  <c r="DP24" i="10"/>
  <c r="DQ24" i="10"/>
  <c r="DR24" i="10"/>
  <c r="DS24" i="10"/>
  <c r="DT24" i="10"/>
  <c r="DU24" i="10"/>
  <c r="DN25" i="10"/>
  <c r="DO25" i="10"/>
  <c r="DP25" i="10"/>
  <c r="DQ25" i="10"/>
  <c r="DR25" i="10"/>
  <c r="DS25" i="10"/>
  <c r="DT25" i="10"/>
  <c r="DU25" i="10"/>
  <c r="DN26" i="10"/>
  <c r="DO26" i="10"/>
  <c r="DP26" i="10"/>
  <c r="DQ26" i="10"/>
  <c r="DR26" i="10"/>
  <c r="DS26" i="10"/>
  <c r="DT26" i="10"/>
  <c r="DU26" i="10"/>
  <c r="DN27" i="10"/>
  <c r="DO27" i="10"/>
  <c r="DP27" i="10"/>
  <c r="DQ27" i="10"/>
  <c r="DR27" i="10"/>
  <c r="DS27" i="10"/>
  <c r="DT27" i="10"/>
  <c r="DU27" i="10"/>
  <c r="DN28" i="10"/>
  <c r="DO28" i="10"/>
  <c r="DP28" i="10"/>
  <c r="DQ28" i="10"/>
  <c r="DR28" i="10"/>
  <c r="DS28" i="10"/>
  <c r="DT28" i="10"/>
  <c r="DU28" i="10"/>
  <c r="DN29" i="10"/>
  <c r="DO29" i="10"/>
  <c r="DP29" i="10"/>
  <c r="DQ29" i="10"/>
  <c r="DR29" i="10"/>
  <c r="DS29" i="10"/>
  <c r="DT29" i="10"/>
  <c r="DU29" i="10"/>
  <c r="DN30" i="10"/>
  <c r="DO30" i="10"/>
  <c r="DP30" i="10"/>
  <c r="DQ30" i="10"/>
  <c r="DR30" i="10"/>
  <c r="DS30" i="10"/>
  <c r="DT30" i="10"/>
  <c r="DU30" i="10"/>
  <c r="DN31" i="10"/>
  <c r="DO31" i="10"/>
  <c r="DP31" i="10"/>
  <c r="DQ31" i="10"/>
  <c r="DR31" i="10"/>
  <c r="DS31" i="10"/>
  <c r="DT31" i="10"/>
  <c r="DU31" i="10"/>
  <c r="DN38" i="10"/>
  <c r="DO38" i="10"/>
  <c r="DP38" i="10"/>
  <c r="DQ38" i="10"/>
  <c r="DR38" i="10"/>
  <c r="DS38" i="10"/>
  <c r="DT38" i="10"/>
  <c r="DU38" i="10"/>
  <c r="DN39" i="10"/>
  <c r="DO39" i="10"/>
  <c r="DP39" i="10"/>
  <c r="DQ39" i="10"/>
  <c r="DR39" i="10"/>
  <c r="DS39" i="10"/>
  <c r="DT39" i="10"/>
  <c r="DU39" i="10"/>
  <c r="DN40" i="10"/>
  <c r="DO40" i="10"/>
  <c r="DP40" i="10"/>
  <c r="DQ40" i="10"/>
  <c r="DR40" i="10"/>
  <c r="DS40" i="10"/>
  <c r="DT40" i="10"/>
  <c r="DU40" i="10"/>
  <c r="DN41" i="10"/>
  <c r="DO41" i="10"/>
  <c r="DP41" i="10"/>
  <c r="DQ41" i="10"/>
  <c r="DR41" i="10"/>
  <c r="DS41" i="10"/>
  <c r="DT41" i="10"/>
  <c r="DU41" i="10"/>
  <c r="DN42" i="10"/>
  <c r="DO42" i="10"/>
  <c r="DP42" i="10"/>
  <c r="DQ42" i="10"/>
  <c r="DR42" i="10"/>
  <c r="DS42" i="10"/>
  <c r="DT42" i="10"/>
  <c r="DU42" i="10"/>
  <c r="DN43" i="10"/>
  <c r="DO43" i="10"/>
  <c r="DP43" i="10"/>
  <c r="DQ43" i="10"/>
  <c r="DR43" i="10"/>
  <c r="DS43" i="10"/>
  <c r="DT43" i="10"/>
  <c r="DU43" i="10"/>
  <c r="DN44" i="10"/>
  <c r="DO44" i="10"/>
  <c r="DP44" i="10"/>
  <c r="DQ44" i="10"/>
  <c r="DR44" i="10"/>
  <c r="DS44" i="10"/>
  <c r="DT44" i="10"/>
  <c r="DU44" i="10"/>
  <c r="DN45" i="10"/>
  <c r="DO45" i="10"/>
  <c r="DP45" i="10"/>
  <c r="DQ45" i="10"/>
  <c r="DR45" i="10"/>
  <c r="DS45" i="10"/>
  <c r="DT45" i="10"/>
  <c r="DU45" i="10"/>
  <c r="DN46" i="10"/>
  <c r="DO46" i="10"/>
  <c r="DP46" i="10"/>
  <c r="DQ46" i="10"/>
  <c r="DR46" i="10"/>
  <c r="DS46" i="10"/>
  <c r="DT46" i="10"/>
  <c r="DU46" i="10"/>
  <c r="DN47" i="10"/>
  <c r="DO47" i="10"/>
  <c r="DP47" i="10"/>
  <c r="DQ47" i="10"/>
  <c r="DR47" i="10"/>
  <c r="DS47" i="10"/>
  <c r="DT47" i="10"/>
  <c r="DU47" i="10"/>
  <c r="DN48" i="10"/>
  <c r="DO48" i="10"/>
  <c r="DP48" i="10"/>
  <c r="DQ48" i="10"/>
  <c r="DR48" i="10"/>
  <c r="DS48" i="10"/>
  <c r="DT48" i="10"/>
  <c r="DU48" i="10"/>
  <c r="DN49" i="10"/>
  <c r="DO49" i="10"/>
  <c r="DP49" i="10"/>
  <c r="DQ49" i="10"/>
  <c r="DR49" i="10"/>
  <c r="DS49" i="10"/>
  <c r="DT49" i="10"/>
  <c r="DU49" i="10"/>
  <c r="DN50" i="10"/>
  <c r="DO50" i="10"/>
  <c r="DP50" i="10"/>
  <c r="DQ50" i="10"/>
  <c r="DR50" i="10"/>
  <c r="DS50" i="10"/>
  <c r="DT50" i="10"/>
  <c r="DU50" i="10"/>
  <c r="DN51" i="10"/>
  <c r="DO51" i="10"/>
  <c r="DP51" i="10"/>
  <c r="DQ51" i="10"/>
  <c r="DR51" i="10"/>
  <c r="DS51" i="10"/>
  <c r="DT51" i="10"/>
  <c r="DU51" i="10"/>
  <c r="DN52" i="10"/>
  <c r="DO52" i="10"/>
  <c r="DP52" i="10"/>
  <c r="DQ52" i="10"/>
  <c r="DR52" i="10"/>
  <c r="DS52" i="10"/>
  <c r="DT52" i="10"/>
  <c r="DU52" i="10"/>
  <c r="DU37" i="10"/>
  <c r="DT37" i="10"/>
  <c r="DS37" i="10"/>
  <c r="DR37" i="10"/>
  <c r="DQ37" i="10"/>
  <c r="DP37" i="10"/>
  <c r="DO37" i="10"/>
  <c r="DN37" i="10"/>
  <c r="CV160" i="10"/>
  <c r="CW160" i="10"/>
  <c r="CX160" i="10"/>
  <c r="CY160" i="10"/>
  <c r="CZ160" i="10"/>
  <c r="DA160" i="10"/>
  <c r="DB160" i="10"/>
  <c r="DC160" i="10"/>
  <c r="CV161" i="10"/>
  <c r="CW161" i="10"/>
  <c r="CX161" i="10"/>
  <c r="CY161" i="10"/>
  <c r="CZ161" i="10"/>
  <c r="DA161" i="10"/>
  <c r="DB161" i="10"/>
  <c r="DC161" i="10"/>
  <c r="CV162" i="10"/>
  <c r="CW162" i="10"/>
  <c r="CX162" i="10"/>
  <c r="CY162" i="10"/>
  <c r="CZ162" i="10"/>
  <c r="DA162" i="10"/>
  <c r="DB162" i="10"/>
  <c r="DC162" i="10"/>
  <c r="CV163" i="10"/>
  <c r="CW163" i="10"/>
  <c r="CX163" i="10"/>
  <c r="CY163" i="10"/>
  <c r="CZ163" i="10"/>
  <c r="DA163" i="10"/>
  <c r="DB163" i="10"/>
  <c r="DC163" i="10"/>
  <c r="CV164" i="10"/>
  <c r="CW164" i="10"/>
  <c r="CX164" i="10"/>
  <c r="CY164" i="10"/>
  <c r="CZ164" i="10"/>
  <c r="DA164" i="10"/>
  <c r="DB164" i="10"/>
  <c r="DC164" i="10"/>
  <c r="CV165" i="10"/>
  <c r="CW165" i="10"/>
  <c r="CX165" i="10"/>
  <c r="CY165" i="10"/>
  <c r="CZ165" i="10"/>
  <c r="DA165" i="10"/>
  <c r="DB165" i="10"/>
  <c r="DC165" i="10"/>
  <c r="CV166" i="10"/>
  <c r="CW166" i="10"/>
  <c r="CX166" i="10"/>
  <c r="CY166" i="10"/>
  <c r="CZ166" i="10"/>
  <c r="DA166" i="10"/>
  <c r="DB166" i="10"/>
  <c r="DC166" i="10"/>
  <c r="CV167" i="10"/>
  <c r="CW167" i="10"/>
  <c r="CX167" i="10"/>
  <c r="CY167" i="10"/>
  <c r="CZ167" i="10"/>
  <c r="DA167" i="10"/>
  <c r="DB167" i="10"/>
  <c r="DC167" i="10"/>
  <c r="CV168" i="10"/>
  <c r="CW168" i="10"/>
  <c r="CX168" i="10"/>
  <c r="CY168" i="10"/>
  <c r="CZ168" i="10"/>
  <c r="DA168" i="10"/>
  <c r="DB168" i="10"/>
  <c r="DC168" i="10"/>
  <c r="CV169" i="10"/>
  <c r="CW169" i="10"/>
  <c r="CX169" i="10"/>
  <c r="CY169" i="10"/>
  <c r="CZ169" i="10"/>
  <c r="DA169" i="10"/>
  <c r="DB169" i="10"/>
  <c r="DC169" i="10"/>
  <c r="CV170" i="10"/>
  <c r="CW170" i="10"/>
  <c r="CX170" i="10"/>
  <c r="CY170" i="10"/>
  <c r="CZ170" i="10"/>
  <c r="DA170" i="10"/>
  <c r="DB170" i="10"/>
  <c r="DC170" i="10"/>
  <c r="CV171" i="10"/>
  <c r="CW171" i="10"/>
  <c r="CX171" i="10"/>
  <c r="CY171" i="10"/>
  <c r="CZ171" i="10"/>
  <c r="DA171" i="10"/>
  <c r="DB171" i="10"/>
  <c r="DC171" i="10"/>
  <c r="CV172" i="10"/>
  <c r="CW172" i="10"/>
  <c r="CX172" i="10"/>
  <c r="CY172" i="10"/>
  <c r="CZ172" i="10"/>
  <c r="DA172" i="10"/>
  <c r="DB172" i="10"/>
  <c r="DC172" i="10"/>
  <c r="CV173" i="10"/>
  <c r="CW173" i="10"/>
  <c r="CX173" i="10"/>
  <c r="CY173" i="10"/>
  <c r="CZ173" i="10"/>
  <c r="DA173" i="10"/>
  <c r="DB173" i="10"/>
  <c r="DC173" i="10"/>
  <c r="CV174" i="10"/>
  <c r="CW174" i="10"/>
  <c r="CX174" i="10"/>
  <c r="CY174" i="10"/>
  <c r="CZ174" i="10"/>
  <c r="DA174" i="10"/>
  <c r="DB174" i="10"/>
  <c r="DC174" i="10"/>
  <c r="DC159" i="10"/>
  <c r="DB159" i="10"/>
  <c r="DA159" i="10"/>
  <c r="CZ159" i="10"/>
  <c r="CY159" i="10"/>
  <c r="CX159" i="10"/>
  <c r="CW159" i="10"/>
  <c r="CV159" i="10"/>
  <c r="CV142" i="10"/>
  <c r="CW142" i="10"/>
  <c r="CX142" i="10"/>
  <c r="CY142" i="10"/>
  <c r="CZ142" i="10"/>
  <c r="DA142" i="10"/>
  <c r="DB142" i="10"/>
  <c r="DC142" i="10"/>
  <c r="CV143" i="10"/>
  <c r="CW143" i="10"/>
  <c r="CX143" i="10"/>
  <c r="CY143" i="10"/>
  <c r="CZ143" i="10"/>
  <c r="DA143" i="10"/>
  <c r="DB143" i="10"/>
  <c r="DC143" i="10"/>
  <c r="CV144" i="10"/>
  <c r="CW144" i="10"/>
  <c r="CX144" i="10"/>
  <c r="CY144" i="10"/>
  <c r="CZ144" i="10"/>
  <c r="DA144" i="10"/>
  <c r="DB144" i="10"/>
  <c r="DC144" i="10"/>
  <c r="CV145" i="10"/>
  <c r="CW145" i="10"/>
  <c r="CX145" i="10"/>
  <c r="CY145" i="10"/>
  <c r="CZ145" i="10"/>
  <c r="DA145" i="10"/>
  <c r="DB145" i="10"/>
  <c r="DC145" i="10"/>
  <c r="CV146" i="10"/>
  <c r="CW146" i="10"/>
  <c r="CX146" i="10"/>
  <c r="CY146" i="10"/>
  <c r="CZ146" i="10"/>
  <c r="DA146" i="10"/>
  <c r="DB146" i="10"/>
  <c r="DC146" i="10"/>
  <c r="CV147" i="10"/>
  <c r="CW147" i="10"/>
  <c r="CX147" i="10"/>
  <c r="CY147" i="10"/>
  <c r="CZ147" i="10"/>
  <c r="DA147" i="10"/>
  <c r="DB147" i="10"/>
  <c r="DC147" i="10"/>
  <c r="CV148" i="10"/>
  <c r="CW148" i="10"/>
  <c r="CX148" i="10"/>
  <c r="CY148" i="10"/>
  <c r="CZ148" i="10"/>
  <c r="DA148" i="10"/>
  <c r="DB148" i="10"/>
  <c r="DC148" i="10"/>
  <c r="CV149" i="10"/>
  <c r="CW149" i="10"/>
  <c r="CX149" i="10"/>
  <c r="CY149" i="10"/>
  <c r="CZ149" i="10"/>
  <c r="DA149" i="10"/>
  <c r="DB149" i="10"/>
  <c r="DC149" i="10"/>
  <c r="CV150" i="10"/>
  <c r="CW150" i="10"/>
  <c r="CX150" i="10"/>
  <c r="CY150" i="10"/>
  <c r="CZ150" i="10"/>
  <c r="DA150" i="10"/>
  <c r="DB150" i="10"/>
  <c r="DC150" i="10"/>
  <c r="CV151" i="10"/>
  <c r="CW151" i="10"/>
  <c r="CX151" i="10"/>
  <c r="CY151" i="10"/>
  <c r="CZ151" i="10"/>
  <c r="DA151" i="10"/>
  <c r="DB151" i="10"/>
  <c r="DC151" i="10"/>
  <c r="CV152" i="10"/>
  <c r="CW152" i="10"/>
  <c r="CX152" i="10"/>
  <c r="CY152" i="10"/>
  <c r="CZ152" i="10"/>
  <c r="DA152" i="10"/>
  <c r="DB152" i="10"/>
  <c r="DC152" i="10"/>
  <c r="DC141" i="10"/>
  <c r="DB141" i="10"/>
  <c r="DA141" i="10"/>
  <c r="CZ141" i="10"/>
  <c r="CY141" i="10"/>
  <c r="CX141" i="10"/>
  <c r="CW141" i="10"/>
  <c r="CV141" i="10"/>
  <c r="CV121" i="10"/>
  <c r="CW121" i="10"/>
  <c r="CX121" i="10"/>
  <c r="CY121" i="10"/>
  <c r="CZ121" i="10"/>
  <c r="DA121" i="10"/>
  <c r="DB121" i="10"/>
  <c r="DC121" i="10"/>
  <c r="CV122" i="10"/>
  <c r="CW122" i="10"/>
  <c r="CX122" i="10"/>
  <c r="CY122" i="10"/>
  <c r="CZ122" i="10"/>
  <c r="DA122" i="10"/>
  <c r="DB122" i="10"/>
  <c r="DC122" i="10"/>
  <c r="CV123" i="10"/>
  <c r="CW123" i="10"/>
  <c r="CX123" i="10"/>
  <c r="CY123" i="10"/>
  <c r="CZ123" i="10"/>
  <c r="DA123" i="10"/>
  <c r="DB123" i="10"/>
  <c r="DC123" i="10"/>
  <c r="CV124" i="10"/>
  <c r="CW124" i="10"/>
  <c r="CX124" i="10"/>
  <c r="CY124" i="10"/>
  <c r="CZ124" i="10"/>
  <c r="DA124" i="10"/>
  <c r="DB124" i="10"/>
  <c r="DC124" i="10"/>
  <c r="CV125" i="10"/>
  <c r="CW125" i="10"/>
  <c r="CX125" i="10"/>
  <c r="CY125" i="10"/>
  <c r="CZ125" i="10"/>
  <c r="DA125" i="10"/>
  <c r="DB125" i="10"/>
  <c r="DC125" i="10"/>
  <c r="CV126" i="10"/>
  <c r="CW126" i="10"/>
  <c r="CX126" i="10"/>
  <c r="CY126" i="10"/>
  <c r="CZ126" i="10"/>
  <c r="DA126" i="10"/>
  <c r="DB126" i="10"/>
  <c r="DC126" i="10"/>
  <c r="CV127" i="10"/>
  <c r="CW127" i="10"/>
  <c r="CX127" i="10"/>
  <c r="CY127" i="10"/>
  <c r="CZ127" i="10"/>
  <c r="DA127" i="10"/>
  <c r="DB127" i="10"/>
  <c r="DC127" i="10"/>
  <c r="CV128" i="10"/>
  <c r="CW128" i="10"/>
  <c r="CX128" i="10"/>
  <c r="CY128" i="10"/>
  <c r="CZ128" i="10"/>
  <c r="DA128" i="10"/>
  <c r="DB128" i="10"/>
  <c r="DC128" i="10"/>
  <c r="CV129" i="10"/>
  <c r="CW129" i="10"/>
  <c r="CX129" i="10"/>
  <c r="CY129" i="10"/>
  <c r="CZ129" i="10"/>
  <c r="DA129" i="10"/>
  <c r="DB129" i="10"/>
  <c r="DC129" i="10"/>
  <c r="CV130" i="10"/>
  <c r="CW130" i="10"/>
  <c r="CX130" i="10"/>
  <c r="CY130" i="10"/>
  <c r="CZ130" i="10"/>
  <c r="DA130" i="10"/>
  <c r="DB130" i="10"/>
  <c r="DC130" i="10"/>
  <c r="CV131" i="10"/>
  <c r="CW131" i="10"/>
  <c r="CX131" i="10"/>
  <c r="CY131" i="10"/>
  <c r="CZ131" i="10"/>
  <c r="DA131" i="10"/>
  <c r="DB131" i="10"/>
  <c r="DC131" i="10"/>
  <c r="CV132" i="10"/>
  <c r="CW132" i="10"/>
  <c r="CX132" i="10"/>
  <c r="CY132" i="10"/>
  <c r="CZ132" i="10"/>
  <c r="DA132" i="10"/>
  <c r="DB132" i="10"/>
  <c r="DC132" i="10"/>
  <c r="CV133" i="10"/>
  <c r="CW133" i="10"/>
  <c r="CX133" i="10"/>
  <c r="CY133" i="10"/>
  <c r="CZ133" i="10"/>
  <c r="DA133" i="10"/>
  <c r="DB133" i="10"/>
  <c r="DC133" i="10"/>
  <c r="CV134" i="10"/>
  <c r="CW134" i="10"/>
  <c r="CX134" i="10"/>
  <c r="CY134" i="10"/>
  <c r="CZ134" i="10"/>
  <c r="DA134" i="10"/>
  <c r="DB134" i="10"/>
  <c r="DC134" i="10"/>
  <c r="CV135" i="10"/>
  <c r="CW135" i="10"/>
  <c r="CX135" i="10"/>
  <c r="CY135" i="10"/>
  <c r="CZ135" i="10"/>
  <c r="DA135" i="10"/>
  <c r="DB135" i="10"/>
  <c r="DC135" i="10"/>
  <c r="DC120" i="10"/>
  <c r="DB120" i="10"/>
  <c r="DA120" i="10"/>
  <c r="CZ120" i="10"/>
  <c r="CY120" i="10"/>
  <c r="CX120" i="10"/>
  <c r="CW120" i="10"/>
  <c r="CV120" i="10"/>
  <c r="CV38" i="10"/>
  <c r="CW38" i="10"/>
  <c r="CX38" i="10"/>
  <c r="CY38" i="10"/>
  <c r="CZ38" i="10"/>
  <c r="DA38" i="10"/>
  <c r="DB38" i="10"/>
  <c r="DC38" i="10"/>
  <c r="CV39" i="10"/>
  <c r="CW39" i="10"/>
  <c r="CX39" i="10"/>
  <c r="CY39" i="10"/>
  <c r="CZ39" i="10"/>
  <c r="DA39" i="10"/>
  <c r="DB39" i="10"/>
  <c r="DC39" i="10"/>
  <c r="CV40" i="10"/>
  <c r="CW40" i="10"/>
  <c r="CX40" i="10"/>
  <c r="CY40" i="10"/>
  <c r="CZ40" i="10"/>
  <c r="DA40" i="10"/>
  <c r="DB40" i="10"/>
  <c r="DC40" i="10"/>
  <c r="CV41" i="10"/>
  <c r="CW41" i="10"/>
  <c r="CX41" i="10"/>
  <c r="CY41" i="10"/>
  <c r="CZ41" i="10"/>
  <c r="DA41" i="10"/>
  <c r="DB41" i="10"/>
  <c r="DC41" i="10"/>
  <c r="CV42" i="10"/>
  <c r="CW42" i="10"/>
  <c r="CX42" i="10"/>
  <c r="CY42" i="10"/>
  <c r="CZ42" i="10"/>
  <c r="DA42" i="10"/>
  <c r="DB42" i="10"/>
  <c r="DC42" i="10"/>
  <c r="CV43" i="10"/>
  <c r="CW43" i="10"/>
  <c r="CX43" i="10"/>
  <c r="CY43" i="10"/>
  <c r="CZ43" i="10"/>
  <c r="DA43" i="10"/>
  <c r="DB43" i="10"/>
  <c r="DC43" i="10"/>
  <c r="CV44" i="10"/>
  <c r="CW44" i="10"/>
  <c r="CX44" i="10"/>
  <c r="CY44" i="10"/>
  <c r="CZ44" i="10"/>
  <c r="DA44" i="10"/>
  <c r="DB44" i="10"/>
  <c r="DC44" i="10"/>
  <c r="CV45" i="10"/>
  <c r="CW45" i="10"/>
  <c r="CX45" i="10"/>
  <c r="CY45" i="10"/>
  <c r="CZ45" i="10"/>
  <c r="DA45" i="10"/>
  <c r="DB45" i="10"/>
  <c r="DC45" i="10"/>
  <c r="CV46" i="10"/>
  <c r="CW46" i="10"/>
  <c r="CX46" i="10"/>
  <c r="CY46" i="10"/>
  <c r="CZ46" i="10"/>
  <c r="DA46" i="10"/>
  <c r="DB46" i="10"/>
  <c r="DC46" i="10"/>
  <c r="CV47" i="10"/>
  <c r="CW47" i="10"/>
  <c r="CX47" i="10"/>
  <c r="CY47" i="10"/>
  <c r="CZ47" i="10"/>
  <c r="DA47" i="10"/>
  <c r="DB47" i="10"/>
  <c r="DC47" i="10"/>
  <c r="CV48" i="10"/>
  <c r="CW48" i="10"/>
  <c r="CX48" i="10"/>
  <c r="CY48" i="10"/>
  <c r="CZ48" i="10"/>
  <c r="DA48" i="10"/>
  <c r="DB48" i="10"/>
  <c r="DC48" i="10"/>
  <c r="CV49" i="10"/>
  <c r="CW49" i="10"/>
  <c r="CX49" i="10"/>
  <c r="CY49" i="10"/>
  <c r="CZ49" i="10"/>
  <c r="DA49" i="10"/>
  <c r="DB49" i="10"/>
  <c r="DC49" i="10"/>
  <c r="CV50" i="10"/>
  <c r="CW50" i="10"/>
  <c r="CX50" i="10"/>
  <c r="CY50" i="10"/>
  <c r="CZ50" i="10"/>
  <c r="DA50" i="10"/>
  <c r="DB50" i="10"/>
  <c r="DC50" i="10"/>
  <c r="CV51" i="10"/>
  <c r="CW51" i="10"/>
  <c r="CX51" i="10"/>
  <c r="CY51" i="10"/>
  <c r="CZ51" i="10"/>
  <c r="DA51" i="10"/>
  <c r="DB51" i="10"/>
  <c r="DC51" i="10"/>
  <c r="CV52" i="10"/>
  <c r="CW52" i="10"/>
  <c r="CX52" i="10"/>
  <c r="CY52" i="10"/>
  <c r="CZ52" i="10"/>
  <c r="DA52" i="10"/>
  <c r="DB52" i="10"/>
  <c r="DC52" i="10"/>
  <c r="DC37" i="10"/>
  <c r="DB37" i="10"/>
  <c r="DA37" i="10"/>
  <c r="CZ37" i="10"/>
  <c r="CY37" i="10"/>
  <c r="CX37" i="10"/>
  <c r="CW37" i="10"/>
  <c r="CV37" i="10"/>
  <c r="FQ17" i="10"/>
  <c r="FR17" i="10"/>
  <c r="FS17" i="10"/>
  <c r="FT17" i="10"/>
  <c r="FU17" i="10"/>
  <c r="FV17" i="10"/>
  <c r="FW17" i="10"/>
  <c r="FQ18" i="10"/>
  <c r="FR18" i="10"/>
  <c r="FS18" i="10"/>
  <c r="FT18" i="10"/>
  <c r="FU18" i="10"/>
  <c r="FV18" i="10"/>
  <c r="FW18" i="10"/>
  <c r="FQ19" i="10"/>
  <c r="FR19" i="10"/>
  <c r="FS19" i="10"/>
  <c r="FT19" i="10"/>
  <c r="FU19" i="10"/>
  <c r="FV19" i="10"/>
  <c r="FW19" i="10"/>
  <c r="FQ20" i="10"/>
  <c r="FR20" i="10"/>
  <c r="FS20" i="10"/>
  <c r="FT20" i="10"/>
  <c r="FU20" i="10"/>
  <c r="FV20" i="10"/>
  <c r="FW20" i="10"/>
  <c r="FQ21" i="10"/>
  <c r="FR21" i="10"/>
  <c r="FS21" i="10"/>
  <c r="FT21" i="10"/>
  <c r="FU21" i="10"/>
  <c r="FV21" i="10"/>
  <c r="FW21" i="10"/>
  <c r="FQ22" i="10"/>
  <c r="FR22" i="10"/>
  <c r="FS22" i="10"/>
  <c r="FT22" i="10"/>
  <c r="FU22" i="10"/>
  <c r="FV22" i="10"/>
  <c r="FW22" i="10"/>
  <c r="FQ23" i="10"/>
  <c r="FR23" i="10"/>
  <c r="FS23" i="10"/>
  <c r="FT23" i="10"/>
  <c r="FU23" i="10"/>
  <c r="FV23" i="10"/>
  <c r="FW23" i="10"/>
  <c r="FQ24" i="10"/>
  <c r="FR24" i="10"/>
  <c r="FS24" i="10"/>
  <c r="FT24" i="10"/>
  <c r="FU24" i="10"/>
  <c r="FV24" i="10"/>
  <c r="FW24" i="10"/>
  <c r="FQ25" i="10"/>
  <c r="FR25" i="10"/>
  <c r="FS25" i="10"/>
  <c r="FT25" i="10"/>
  <c r="FU25" i="10"/>
  <c r="FV25" i="10"/>
  <c r="FW25" i="10"/>
  <c r="FQ26" i="10"/>
  <c r="FR26" i="10"/>
  <c r="FS26" i="10"/>
  <c r="FT26" i="10"/>
  <c r="FU26" i="10"/>
  <c r="FV26" i="10"/>
  <c r="FW26" i="10"/>
  <c r="FQ27" i="10"/>
  <c r="FR27" i="10"/>
  <c r="FS27" i="10"/>
  <c r="FT27" i="10"/>
  <c r="FU27" i="10"/>
  <c r="FV27" i="10"/>
  <c r="FW27" i="10"/>
  <c r="FQ28" i="10"/>
  <c r="FR28" i="10"/>
  <c r="FS28" i="10"/>
  <c r="FT28" i="10"/>
  <c r="FU28" i="10"/>
  <c r="FV28" i="10"/>
  <c r="FW28" i="10"/>
  <c r="FQ29" i="10"/>
  <c r="FR29" i="10"/>
  <c r="FS29" i="10"/>
  <c r="FT29" i="10"/>
  <c r="FU29" i="10"/>
  <c r="FV29" i="10"/>
  <c r="FW29" i="10"/>
  <c r="FQ30" i="10"/>
  <c r="FR30" i="10"/>
  <c r="FS30" i="10"/>
  <c r="FT30" i="10"/>
  <c r="FU30" i="10"/>
  <c r="FV30" i="10"/>
  <c r="FW30" i="10"/>
  <c r="FQ31" i="10"/>
  <c r="FR31" i="10"/>
  <c r="FS31" i="10"/>
  <c r="FT31" i="10"/>
  <c r="FU31" i="10"/>
  <c r="FV31" i="10"/>
  <c r="FW31" i="10"/>
  <c r="FP17" i="10"/>
  <c r="FP18" i="10"/>
  <c r="FP19" i="10"/>
  <c r="FP20" i="10"/>
  <c r="FP21" i="10"/>
  <c r="FP22" i="10"/>
  <c r="FP23" i="10"/>
  <c r="FP24" i="10"/>
  <c r="FP25" i="10"/>
  <c r="FP26" i="10"/>
  <c r="FP27" i="10"/>
  <c r="FP28" i="10"/>
  <c r="FP29" i="10"/>
  <c r="FP30" i="10"/>
  <c r="FP31" i="10"/>
  <c r="EY17" i="10"/>
  <c r="EZ17" i="10"/>
  <c r="FA17" i="10"/>
  <c r="FB17" i="10"/>
  <c r="FC17" i="10"/>
  <c r="FD17" i="10"/>
  <c r="FE17" i="10"/>
  <c r="EY18" i="10"/>
  <c r="EZ18" i="10"/>
  <c r="FA18" i="10"/>
  <c r="FB18" i="10"/>
  <c r="FC18" i="10"/>
  <c r="FD18" i="10"/>
  <c r="FE18" i="10"/>
  <c r="EY19" i="10"/>
  <c r="EZ19" i="10"/>
  <c r="FA19" i="10"/>
  <c r="FB19" i="10"/>
  <c r="FC19" i="10"/>
  <c r="FD19" i="10"/>
  <c r="FE19" i="10"/>
  <c r="EY20" i="10"/>
  <c r="EZ20" i="10"/>
  <c r="FA20" i="10"/>
  <c r="FB20" i="10"/>
  <c r="FC20" i="10"/>
  <c r="FD20" i="10"/>
  <c r="FE20" i="10"/>
  <c r="EY21" i="10"/>
  <c r="EZ21" i="10"/>
  <c r="FA21" i="10"/>
  <c r="FB21" i="10"/>
  <c r="FC21" i="10"/>
  <c r="FD21" i="10"/>
  <c r="FE21" i="10"/>
  <c r="EY22" i="10"/>
  <c r="EZ22" i="10"/>
  <c r="FA22" i="10"/>
  <c r="FB22" i="10"/>
  <c r="FC22" i="10"/>
  <c r="FD22" i="10"/>
  <c r="FE22" i="10"/>
  <c r="EY23" i="10"/>
  <c r="EZ23" i="10"/>
  <c r="FA23" i="10"/>
  <c r="FB23" i="10"/>
  <c r="FC23" i="10"/>
  <c r="FD23" i="10"/>
  <c r="FE23" i="10"/>
  <c r="EY24" i="10"/>
  <c r="EZ24" i="10"/>
  <c r="FA24" i="10"/>
  <c r="FB24" i="10"/>
  <c r="FC24" i="10"/>
  <c r="FD24" i="10"/>
  <c r="FE24" i="10"/>
  <c r="EY25" i="10"/>
  <c r="EZ25" i="10"/>
  <c r="FA25" i="10"/>
  <c r="FB25" i="10"/>
  <c r="FC25" i="10"/>
  <c r="FD25" i="10"/>
  <c r="FE25" i="10"/>
  <c r="EY26" i="10"/>
  <c r="EZ26" i="10"/>
  <c r="FA26" i="10"/>
  <c r="FB26" i="10"/>
  <c r="FC26" i="10"/>
  <c r="FD26" i="10"/>
  <c r="FE26" i="10"/>
  <c r="EY27" i="10"/>
  <c r="EZ27" i="10"/>
  <c r="FA27" i="10"/>
  <c r="FB27" i="10"/>
  <c r="FC27" i="10"/>
  <c r="FD27" i="10"/>
  <c r="FE27" i="10"/>
  <c r="EY28" i="10"/>
  <c r="EZ28" i="10"/>
  <c r="FA28" i="10"/>
  <c r="FB28" i="10"/>
  <c r="FC28" i="10"/>
  <c r="FD28" i="10"/>
  <c r="FE28" i="10"/>
  <c r="EY29" i="10"/>
  <c r="EZ29" i="10"/>
  <c r="FA29" i="10"/>
  <c r="FB29" i="10"/>
  <c r="FC29" i="10"/>
  <c r="FD29" i="10"/>
  <c r="FE29" i="10"/>
  <c r="EY30" i="10"/>
  <c r="EZ30" i="10"/>
  <c r="FA30" i="10"/>
  <c r="FB30" i="10"/>
  <c r="FC30" i="10"/>
  <c r="FD30" i="10"/>
  <c r="FE30" i="10"/>
  <c r="EY31" i="10"/>
  <c r="EZ31" i="10"/>
  <c r="FA31" i="10"/>
  <c r="FB31" i="10"/>
  <c r="FC31" i="10"/>
  <c r="FD31" i="10"/>
  <c r="FE31" i="10"/>
  <c r="EX17" i="10"/>
  <c r="EX18" i="10"/>
  <c r="EX19" i="10"/>
  <c r="EX20" i="10"/>
  <c r="EX21" i="10"/>
  <c r="EX22" i="10"/>
  <c r="EX23" i="10"/>
  <c r="EX24" i="10"/>
  <c r="EX25" i="10"/>
  <c r="EX26" i="10"/>
  <c r="EX27" i="10"/>
  <c r="EX28" i="10"/>
  <c r="EX29" i="10"/>
  <c r="EX30" i="10"/>
  <c r="EX31" i="10"/>
  <c r="CW17" i="10"/>
  <c r="CX17" i="10"/>
  <c r="CY17" i="10"/>
  <c r="CZ17" i="10"/>
  <c r="DA17" i="10"/>
  <c r="DB17" i="10"/>
  <c r="DC17" i="10"/>
  <c r="CW18" i="10"/>
  <c r="CX18" i="10"/>
  <c r="CY18" i="10"/>
  <c r="CZ18" i="10"/>
  <c r="DA18" i="10"/>
  <c r="DB18" i="10"/>
  <c r="DC18" i="10"/>
  <c r="CW19" i="10"/>
  <c r="CX19" i="10"/>
  <c r="CY19" i="10"/>
  <c r="CZ19" i="10"/>
  <c r="DA19" i="10"/>
  <c r="DB19" i="10"/>
  <c r="DC19" i="10"/>
  <c r="CW20" i="10"/>
  <c r="CX20" i="10"/>
  <c r="CY20" i="10"/>
  <c r="CZ20" i="10"/>
  <c r="DA20" i="10"/>
  <c r="DB20" i="10"/>
  <c r="DC20" i="10"/>
  <c r="CW21" i="10"/>
  <c r="CX21" i="10"/>
  <c r="CY21" i="10"/>
  <c r="CZ21" i="10"/>
  <c r="DA21" i="10"/>
  <c r="DB21" i="10"/>
  <c r="DC21" i="10"/>
  <c r="CW22" i="10"/>
  <c r="CX22" i="10"/>
  <c r="CY22" i="10"/>
  <c r="CZ22" i="10"/>
  <c r="DA22" i="10"/>
  <c r="DB22" i="10"/>
  <c r="DC22" i="10"/>
  <c r="CW23" i="10"/>
  <c r="CX23" i="10"/>
  <c r="CY23" i="10"/>
  <c r="CZ23" i="10"/>
  <c r="DA23" i="10"/>
  <c r="DB23" i="10"/>
  <c r="DC23" i="10"/>
  <c r="CW24" i="10"/>
  <c r="CX24" i="10"/>
  <c r="CY24" i="10"/>
  <c r="CZ24" i="10"/>
  <c r="DA24" i="10"/>
  <c r="DB24" i="10"/>
  <c r="DC24" i="10"/>
  <c r="CW25" i="10"/>
  <c r="CX25" i="10"/>
  <c r="CY25" i="10"/>
  <c r="CZ25" i="10"/>
  <c r="DA25" i="10"/>
  <c r="DB25" i="10"/>
  <c r="DC25" i="10"/>
  <c r="CW26" i="10"/>
  <c r="CX26" i="10"/>
  <c r="CY26" i="10"/>
  <c r="CZ26" i="10"/>
  <c r="DA26" i="10"/>
  <c r="DB26" i="10"/>
  <c r="DC26" i="10"/>
  <c r="CW27" i="10"/>
  <c r="CX27" i="10"/>
  <c r="CY27" i="10"/>
  <c r="CZ27" i="10"/>
  <c r="DA27" i="10"/>
  <c r="DB27" i="10"/>
  <c r="DC27" i="10"/>
  <c r="CW28" i="10"/>
  <c r="CX28" i="10"/>
  <c r="CY28" i="10"/>
  <c r="CZ28" i="10"/>
  <c r="DA28" i="10"/>
  <c r="DB28" i="10"/>
  <c r="DC28" i="10"/>
  <c r="CW29" i="10"/>
  <c r="CX29" i="10"/>
  <c r="CY29" i="10"/>
  <c r="CZ29" i="10"/>
  <c r="DA29" i="10"/>
  <c r="DB29" i="10"/>
  <c r="DC29" i="10"/>
  <c r="CW30" i="10"/>
  <c r="CX30" i="10"/>
  <c r="CY30" i="10"/>
  <c r="CZ30" i="10"/>
  <c r="DA30" i="10"/>
  <c r="DB30" i="10"/>
  <c r="DC30" i="10"/>
  <c r="CW31" i="10"/>
  <c r="CX31" i="10"/>
  <c r="CY31" i="10"/>
  <c r="CZ31" i="10"/>
  <c r="DA31" i="10"/>
  <c r="DB31" i="10"/>
  <c r="DC31" i="10"/>
  <c r="CV17" i="10"/>
  <c r="CV18" i="10"/>
  <c r="CV19" i="10"/>
  <c r="CV20" i="10"/>
  <c r="CV21" i="10"/>
  <c r="CV22" i="10"/>
  <c r="CV23" i="10"/>
  <c r="CV24" i="10"/>
  <c r="CV25" i="10"/>
  <c r="CV26" i="10"/>
  <c r="CV27" i="10"/>
  <c r="CV28" i="10"/>
  <c r="CV29" i="10"/>
  <c r="CV30" i="10"/>
  <c r="CV31" i="10"/>
  <c r="FW16" i="10"/>
  <c r="FV16" i="10"/>
  <c r="FU16" i="10"/>
  <c r="FT16" i="10"/>
  <c r="FS16" i="10"/>
  <c r="FR16" i="10"/>
  <c r="FQ16" i="10"/>
  <c r="FE16" i="10"/>
  <c r="FD16" i="10"/>
  <c r="FC16" i="10"/>
  <c r="FB16" i="10"/>
  <c r="FA16" i="10"/>
  <c r="EZ16" i="10"/>
  <c r="EY16" i="10"/>
  <c r="EX16" i="10"/>
  <c r="EM16" i="10"/>
  <c r="EL16" i="10"/>
  <c r="EK16" i="10"/>
  <c r="EJ16" i="10"/>
  <c r="EI16" i="10"/>
  <c r="EH16" i="10"/>
  <c r="EG16" i="10"/>
  <c r="EF16" i="10"/>
  <c r="DQ16" i="10"/>
  <c r="DU16" i="10"/>
  <c r="DT16" i="10"/>
  <c r="DS16" i="10"/>
  <c r="DR16" i="10"/>
  <c r="DP16" i="10"/>
  <c r="DO16" i="10"/>
  <c r="DN16" i="10"/>
  <c r="DC16" i="10"/>
  <c r="DB16" i="10"/>
  <c r="DA16" i="10"/>
  <c r="CZ16" i="10"/>
  <c r="CY16" i="10"/>
  <c r="CX16" i="10"/>
  <c r="CW16" i="10"/>
  <c r="CV16" i="10"/>
  <c r="CV32" i="10" s="1"/>
  <c r="K240" i="10"/>
  <c r="K239" i="10"/>
  <c r="K238" i="10"/>
  <c r="K237" i="10"/>
  <c r="K236" i="10"/>
  <c r="K218" i="10"/>
  <c r="K217" i="10"/>
  <c r="K216" i="10"/>
  <c r="K215" i="10"/>
  <c r="K214" i="10"/>
  <c r="K240" i="8"/>
  <c r="K239" i="8"/>
  <c r="K238" i="8"/>
  <c r="K237" i="8"/>
  <c r="K236" i="8"/>
  <c r="K235" i="8"/>
  <c r="K216" i="8"/>
  <c r="K215" i="8"/>
  <c r="K214" i="8"/>
  <c r="K213" i="8"/>
  <c r="K212" i="8"/>
  <c r="K211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EF152" i="8" l="1"/>
  <c r="EG152" i="8"/>
  <c r="EH152" i="8"/>
  <c r="EI152" i="8"/>
  <c r="EJ152" i="8"/>
  <c r="EK152" i="8"/>
  <c r="EL152" i="8"/>
  <c r="EM152" i="8"/>
  <c r="EX152" i="8"/>
  <c r="EY152" i="8"/>
  <c r="EZ152" i="8"/>
  <c r="FA152" i="8"/>
  <c r="FB152" i="8"/>
  <c r="FC152" i="8"/>
  <c r="FD152" i="8"/>
  <c r="FE152" i="8"/>
  <c r="FP152" i="8"/>
  <c r="FQ152" i="8"/>
  <c r="FR152" i="8"/>
  <c r="FS152" i="8"/>
  <c r="FT152" i="8"/>
  <c r="FU152" i="8"/>
  <c r="FV152" i="8"/>
  <c r="FW152" i="8"/>
  <c r="EF153" i="8"/>
  <c r="EG153" i="8"/>
  <c r="EH153" i="8"/>
  <c r="EI153" i="8"/>
  <c r="EJ153" i="8"/>
  <c r="EK153" i="8"/>
  <c r="EL153" i="8"/>
  <c r="EM153" i="8"/>
  <c r="EX153" i="8"/>
  <c r="EY153" i="8"/>
  <c r="EZ153" i="8"/>
  <c r="FA153" i="8"/>
  <c r="FB153" i="8"/>
  <c r="FC153" i="8"/>
  <c r="FD153" i="8"/>
  <c r="FE153" i="8"/>
  <c r="FP153" i="8"/>
  <c r="FQ153" i="8"/>
  <c r="FR153" i="8"/>
  <c r="FS153" i="8"/>
  <c r="FT153" i="8"/>
  <c r="FU153" i="8"/>
  <c r="FV153" i="8"/>
  <c r="FW153" i="8"/>
  <c r="EF154" i="8"/>
  <c r="EG154" i="8"/>
  <c r="EH154" i="8"/>
  <c r="EI154" i="8"/>
  <c r="EJ154" i="8"/>
  <c r="EK154" i="8"/>
  <c r="EL154" i="8"/>
  <c r="EM154" i="8"/>
  <c r="EX154" i="8"/>
  <c r="EY154" i="8"/>
  <c r="EZ154" i="8"/>
  <c r="FA154" i="8"/>
  <c r="FB154" i="8"/>
  <c r="FC154" i="8"/>
  <c r="FD154" i="8"/>
  <c r="FE154" i="8"/>
  <c r="FP154" i="8"/>
  <c r="FQ154" i="8"/>
  <c r="FR154" i="8"/>
  <c r="FS154" i="8"/>
  <c r="FT154" i="8"/>
  <c r="FU154" i="8"/>
  <c r="FV154" i="8"/>
  <c r="FW154" i="8"/>
  <c r="EF155" i="8"/>
  <c r="EG155" i="8"/>
  <c r="EH155" i="8"/>
  <c r="EI155" i="8"/>
  <c r="EJ155" i="8"/>
  <c r="EK155" i="8"/>
  <c r="EL155" i="8"/>
  <c r="EM155" i="8"/>
  <c r="EX155" i="8"/>
  <c r="EY155" i="8"/>
  <c r="EZ155" i="8"/>
  <c r="FA155" i="8"/>
  <c r="FB155" i="8"/>
  <c r="FC155" i="8"/>
  <c r="FD155" i="8"/>
  <c r="FE155" i="8"/>
  <c r="FP155" i="8"/>
  <c r="FQ155" i="8"/>
  <c r="FR155" i="8"/>
  <c r="FS155" i="8"/>
  <c r="FT155" i="8"/>
  <c r="FU155" i="8"/>
  <c r="FV155" i="8"/>
  <c r="FW155" i="8"/>
  <c r="EF156" i="8"/>
  <c r="EG156" i="8"/>
  <c r="EH156" i="8"/>
  <c r="EI156" i="8"/>
  <c r="EJ156" i="8"/>
  <c r="EK156" i="8"/>
  <c r="EL156" i="8"/>
  <c r="EM156" i="8"/>
  <c r="EX156" i="8"/>
  <c r="EY156" i="8"/>
  <c r="EZ156" i="8"/>
  <c r="FA156" i="8"/>
  <c r="FB156" i="8"/>
  <c r="FC156" i="8"/>
  <c r="FD156" i="8"/>
  <c r="FE156" i="8"/>
  <c r="FP156" i="8"/>
  <c r="FQ156" i="8"/>
  <c r="FR156" i="8"/>
  <c r="FS156" i="8"/>
  <c r="FT156" i="8"/>
  <c r="FU156" i="8"/>
  <c r="FV156" i="8"/>
  <c r="FW156" i="8"/>
  <c r="EF157" i="8"/>
  <c r="EG157" i="8"/>
  <c r="EH157" i="8"/>
  <c r="EI157" i="8"/>
  <c r="EJ157" i="8"/>
  <c r="EK157" i="8"/>
  <c r="EL157" i="8"/>
  <c r="EM157" i="8"/>
  <c r="EX157" i="8"/>
  <c r="EY157" i="8"/>
  <c r="EZ157" i="8"/>
  <c r="FA157" i="8"/>
  <c r="FB157" i="8"/>
  <c r="FC157" i="8"/>
  <c r="FD157" i="8"/>
  <c r="FE157" i="8"/>
  <c r="FP157" i="8"/>
  <c r="FQ157" i="8"/>
  <c r="FR157" i="8"/>
  <c r="FS157" i="8"/>
  <c r="FT157" i="8"/>
  <c r="FU157" i="8"/>
  <c r="FV157" i="8"/>
  <c r="FW157" i="8"/>
  <c r="EF158" i="8"/>
  <c r="EG158" i="8"/>
  <c r="EH158" i="8"/>
  <c r="EI158" i="8"/>
  <c r="EJ158" i="8"/>
  <c r="EK158" i="8"/>
  <c r="EL158" i="8"/>
  <c r="EM158" i="8"/>
  <c r="EX158" i="8"/>
  <c r="EY158" i="8"/>
  <c r="EZ158" i="8"/>
  <c r="FA158" i="8"/>
  <c r="FB158" i="8"/>
  <c r="FC158" i="8"/>
  <c r="FD158" i="8"/>
  <c r="FE158" i="8"/>
  <c r="FP158" i="8"/>
  <c r="FQ158" i="8"/>
  <c r="FR158" i="8"/>
  <c r="FS158" i="8"/>
  <c r="FT158" i="8"/>
  <c r="FU158" i="8"/>
  <c r="FV158" i="8"/>
  <c r="FW158" i="8"/>
  <c r="EF159" i="8"/>
  <c r="EG159" i="8"/>
  <c r="EH159" i="8"/>
  <c r="EI159" i="8"/>
  <c r="EJ159" i="8"/>
  <c r="EK159" i="8"/>
  <c r="EL159" i="8"/>
  <c r="EM159" i="8"/>
  <c r="EX159" i="8"/>
  <c r="EY159" i="8"/>
  <c r="EZ159" i="8"/>
  <c r="FA159" i="8"/>
  <c r="FB159" i="8"/>
  <c r="FC159" i="8"/>
  <c r="FD159" i="8"/>
  <c r="FE159" i="8"/>
  <c r="FP159" i="8"/>
  <c r="FQ159" i="8"/>
  <c r="FR159" i="8"/>
  <c r="FS159" i="8"/>
  <c r="FT159" i="8"/>
  <c r="FU159" i="8"/>
  <c r="FV159" i="8"/>
  <c r="FW159" i="8"/>
  <c r="EF160" i="8"/>
  <c r="EG160" i="8"/>
  <c r="EH160" i="8"/>
  <c r="EI160" i="8"/>
  <c r="EJ160" i="8"/>
  <c r="EK160" i="8"/>
  <c r="EL160" i="8"/>
  <c r="EM160" i="8"/>
  <c r="EX160" i="8"/>
  <c r="EY160" i="8"/>
  <c r="EZ160" i="8"/>
  <c r="FA160" i="8"/>
  <c r="FB160" i="8"/>
  <c r="FC160" i="8"/>
  <c r="FD160" i="8"/>
  <c r="FE160" i="8"/>
  <c r="FP160" i="8"/>
  <c r="FQ160" i="8"/>
  <c r="FR160" i="8"/>
  <c r="FS160" i="8"/>
  <c r="FT160" i="8"/>
  <c r="FU160" i="8"/>
  <c r="FV160" i="8"/>
  <c r="FW160" i="8"/>
  <c r="EF161" i="8"/>
  <c r="EG161" i="8"/>
  <c r="EH161" i="8"/>
  <c r="EI161" i="8"/>
  <c r="EJ161" i="8"/>
  <c r="EK161" i="8"/>
  <c r="EL161" i="8"/>
  <c r="EM161" i="8"/>
  <c r="EX161" i="8"/>
  <c r="EY161" i="8"/>
  <c r="EZ161" i="8"/>
  <c r="FA161" i="8"/>
  <c r="FB161" i="8"/>
  <c r="FC161" i="8"/>
  <c r="FD161" i="8"/>
  <c r="FE161" i="8"/>
  <c r="FP161" i="8"/>
  <c r="FQ161" i="8"/>
  <c r="FR161" i="8"/>
  <c r="FS161" i="8"/>
  <c r="FT161" i="8"/>
  <c r="FU161" i="8"/>
  <c r="FV161" i="8"/>
  <c r="FW161" i="8"/>
  <c r="EF162" i="8"/>
  <c r="EG162" i="8"/>
  <c r="EH162" i="8"/>
  <c r="EI162" i="8"/>
  <c r="EJ162" i="8"/>
  <c r="EK162" i="8"/>
  <c r="EL162" i="8"/>
  <c r="EM162" i="8"/>
  <c r="EX162" i="8"/>
  <c r="EY162" i="8"/>
  <c r="EZ162" i="8"/>
  <c r="FA162" i="8"/>
  <c r="FB162" i="8"/>
  <c r="FC162" i="8"/>
  <c r="FD162" i="8"/>
  <c r="FE162" i="8"/>
  <c r="FP162" i="8"/>
  <c r="FQ162" i="8"/>
  <c r="FR162" i="8"/>
  <c r="FS162" i="8"/>
  <c r="FT162" i="8"/>
  <c r="FU162" i="8"/>
  <c r="FV162" i="8"/>
  <c r="FW162" i="8"/>
  <c r="EF163" i="8"/>
  <c r="EG163" i="8"/>
  <c r="EH163" i="8"/>
  <c r="EI163" i="8"/>
  <c r="EJ163" i="8"/>
  <c r="EK163" i="8"/>
  <c r="EL163" i="8"/>
  <c r="EM163" i="8"/>
  <c r="EX163" i="8"/>
  <c r="EY163" i="8"/>
  <c r="EZ163" i="8"/>
  <c r="FA163" i="8"/>
  <c r="FB163" i="8"/>
  <c r="FC163" i="8"/>
  <c r="FD163" i="8"/>
  <c r="FE163" i="8"/>
  <c r="FP163" i="8"/>
  <c r="FQ163" i="8"/>
  <c r="FR163" i="8"/>
  <c r="FS163" i="8"/>
  <c r="FT163" i="8"/>
  <c r="FU163" i="8"/>
  <c r="FV163" i="8"/>
  <c r="FW163" i="8"/>
  <c r="EF164" i="8"/>
  <c r="EG164" i="8"/>
  <c r="EH164" i="8"/>
  <c r="EI164" i="8"/>
  <c r="EJ164" i="8"/>
  <c r="EK164" i="8"/>
  <c r="EL164" i="8"/>
  <c r="EM164" i="8"/>
  <c r="EX164" i="8"/>
  <c r="EY164" i="8"/>
  <c r="EZ164" i="8"/>
  <c r="FA164" i="8"/>
  <c r="FB164" i="8"/>
  <c r="FC164" i="8"/>
  <c r="FD164" i="8"/>
  <c r="FE164" i="8"/>
  <c r="FP164" i="8"/>
  <c r="FQ164" i="8"/>
  <c r="FR164" i="8"/>
  <c r="FS164" i="8"/>
  <c r="FT164" i="8"/>
  <c r="FU164" i="8"/>
  <c r="FV164" i="8"/>
  <c r="FW164" i="8"/>
  <c r="EF165" i="8"/>
  <c r="EG165" i="8"/>
  <c r="EH165" i="8"/>
  <c r="EI165" i="8"/>
  <c r="EJ165" i="8"/>
  <c r="EK165" i="8"/>
  <c r="EL165" i="8"/>
  <c r="EM165" i="8"/>
  <c r="EX165" i="8"/>
  <c r="EY165" i="8"/>
  <c r="EZ165" i="8"/>
  <c r="FA165" i="8"/>
  <c r="FB165" i="8"/>
  <c r="FC165" i="8"/>
  <c r="FD165" i="8"/>
  <c r="FE165" i="8"/>
  <c r="FP165" i="8"/>
  <c r="FQ165" i="8"/>
  <c r="FR165" i="8"/>
  <c r="FS165" i="8"/>
  <c r="FT165" i="8"/>
  <c r="FU165" i="8"/>
  <c r="FV165" i="8"/>
  <c r="FW165" i="8"/>
  <c r="EF166" i="8"/>
  <c r="EG166" i="8"/>
  <c r="EH166" i="8"/>
  <c r="EI166" i="8"/>
  <c r="EJ166" i="8"/>
  <c r="EK166" i="8"/>
  <c r="EL166" i="8"/>
  <c r="EM166" i="8"/>
  <c r="EX166" i="8"/>
  <c r="EY166" i="8"/>
  <c r="EZ166" i="8"/>
  <c r="FA166" i="8"/>
  <c r="FB166" i="8"/>
  <c r="FC166" i="8"/>
  <c r="FD166" i="8"/>
  <c r="FE166" i="8"/>
  <c r="FP166" i="8"/>
  <c r="FQ166" i="8"/>
  <c r="FR166" i="8"/>
  <c r="FS166" i="8"/>
  <c r="FT166" i="8"/>
  <c r="FU166" i="8"/>
  <c r="FV166" i="8"/>
  <c r="FW166" i="8"/>
  <c r="EF167" i="8"/>
  <c r="EG167" i="8"/>
  <c r="EH167" i="8"/>
  <c r="EI167" i="8"/>
  <c r="EJ167" i="8"/>
  <c r="EK167" i="8"/>
  <c r="EL167" i="8"/>
  <c r="EM167" i="8"/>
  <c r="EX167" i="8"/>
  <c r="EY167" i="8"/>
  <c r="EZ167" i="8"/>
  <c r="FA167" i="8"/>
  <c r="FB167" i="8"/>
  <c r="FC167" i="8"/>
  <c r="FD167" i="8"/>
  <c r="FE167" i="8"/>
  <c r="FP167" i="8"/>
  <c r="FQ167" i="8"/>
  <c r="FR167" i="8"/>
  <c r="FS167" i="8"/>
  <c r="FT167" i="8"/>
  <c r="FU167" i="8"/>
  <c r="FV167" i="8"/>
  <c r="FW167" i="8"/>
  <c r="EF168" i="8"/>
  <c r="EG168" i="8"/>
  <c r="EH168" i="8"/>
  <c r="EI168" i="8"/>
  <c r="EJ168" i="8"/>
  <c r="EK168" i="8"/>
  <c r="EL168" i="8"/>
  <c r="EM168" i="8"/>
  <c r="EX168" i="8"/>
  <c r="EY168" i="8"/>
  <c r="EZ168" i="8"/>
  <c r="FA168" i="8"/>
  <c r="FB168" i="8"/>
  <c r="FC168" i="8"/>
  <c r="FD168" i="8"/>
  <c r="FE168" i="8"/>
  <c r="FP168" i="8"/>
  <c r="FQ168" i="8"/>
  <c r="FR168" i="8"/>
  <c r="FS168" i="8"/>
  <c r="FT168" i="8"/>
  <c r="FU168" i="8"/>
  <c r="FV168" i="8"/>
  <c r="FW168" i="8"/>
  <c r="EF169" i="8"/>
  <c r="EG169" i="8"/>
  <c r="EH169" i="8"/>
  <c r="EI169" i="8"/>
  <c r="EJ169" i="8"/>
  <c r="EK169" i="8"/>
  <c r="EL169" i="8"/>
  <c r="EM169" i="8"/>
  <c r="EX169" i="8"/>
  <c r="EY169" i="8"/>
  <c r="EZ169" i="8"/>
  <c r="FA169" i="8"/>
  <c r="FB169" i="8"/>
  <c r="FC169" i="8"/>
  <c r="FD169" i="8"/>
  <c r="FE169" i="8"/>
  <c r="FP169" i="8"/>
  <c r="FQ169" i="8"/>
  <c r="FR169" i="8"/>
  <c r="FS169" i="8"/>
  <c r="FT169" i="8"/>
  <c r="FU169" i="8"/>
  <c r="FV169" i="8"/>
  <c r="FW169" i="8"/>
  <c r="EF170" i="8"/>
  <c r="EG170" i="8"/>
  <c r="EH170" i="8"/>
  <c r="EI170" i="8"/>
  <c r="EJ170" i="8"/>
  <c r="EK170" i="8"/>
  <c r="EL170" i="8"/>
  <c r="EM170" i="8"/>
  <c r="EX170" i="8"/>
  <c r="EY170" i="8"/>
  <c r="EZ170" i="8"/>
  <c r="FA170" i="8"/>
  <c r="FB170" i="8"/>
  <c r="FC170" i="8"/>
  <c r="FD170" i="8"/>
  <c r="FE170" i="8"/>
  <c r="FP170" i="8"/>
  <c r="FQ170" i="8"/>
  <c r="FR170" i="8"/>
  <c r="FS170" i="8"/>
  <c r="FT170" i="8"/>
  <c r="FU170" i="8"/>
  <c r="FV170" i="8"/>
  <c r="FW170" i="8"/>
  <c r="EF171" i="8"/>
  <c r="EG171" i="8"/>
  <c r="EH171" i="8"/>
  <c r="EI171" i="8"/>
  <c r="EJ171" i="8"/>
  <c r="EK171" i="8"/>
  <c r="EL171" i="8"/>
  <c r="EM171" i="8"/>
  <c r="EX171" i="8"/>
  <c r="EY171" i="8"/>
  <c r="EZ171" i="8"/>
  <c r="FA171" i="8"/>
  <c r="FB171" i="8"/>
  <c r="FC171" i="8"/>
  <c r="FD171" i="8"/>
  <c r="FE171" i="8"/>
  <c r="FP171" i="8"/>
  <c r="FQ171" i="8"/>
  <c r="FR171" i="8"/>
  <c r="FS171" i="8"/>
  <c r="FT171" i="8"/>
  <c r="FU171" i="8"/>
  <c r="FV171" i="8"/>
  <c r="FW171" i="8"/>
  <c r="EF172" i="8"/>
  <c r="EG172" i="8"/>
  <c r="EH172" i="8"/>
  <c r="EI172" i="8"/>
  <c r="EJ172" i="8"/>
  <c r="EK172" i="8"/>
  <c r="EL172" i="8"/>
  <c r="EM172" i="8"/>
  <c r="EX172" i="8"/>
  <c r="EY172" i="8"/>
  <c r="EZ172" i="8"/>
  <c r="FA172" i="8"/>
  <c r="FB172" i="8"/>
  <c r="FC172" i="8"/>
  <c r="FD172" i="8"/>
  <c r="FE172" i="8"/>
  <c r="FP172" i="8"/>
  <c r="FQ172" i="8"/>
  <c r="FR172" i="8"/>
  <c r="FS172" i="8"/>
  <c r="FT172" i="8"/>
  <c r="FU172" i="8"/>
  <c r="FV172" i="8"/>
  <c r="FW172" i="8"/>
  <c r="FP125" i="8"/>
  <c r="FQ125" i="8"/>
  <c r="FR125" i="8"/>
  <c r="FS125" i="8"/>
  <c r="FT125" i="8"/>
  <c r="FU125" i="8"/>
  <c r="FV125" i="8"/>
  <c r="FW125" i="8"/>
  <c r="FP126" i="8"/>
  <c r="FQ126" i="8"/>
  <c r="FR126" i="8"/>
  <c r="FS126" i="8"/>
  <c r="FT126" i="8"/>
  <c r="FU126" i="8"/>
  <c r="FV126" i="8"/>
  <c r="FW126" i="8"/>
  <c r="FP127" i="8"/>
  <c r="FQ127" i="8"/>
  <c r="FR127" i="8"/>
  <c r="FS127" i="8"/>
  <c r="FT127" i="8"/>
  <c r="FU127" i="8"/>
  <c r="FV127" i="8"/>
  <c r="FW127" i="8"/>
  <c r="FP128" i="8"/>
  <c r="FQ128" i="8"/>
  <c r="FR128" i="8"/>
  <c r="FS128" i="8"/>
  <c r="FT128" i="8"/>
  <c r="FU128" i="8"/>
  <c r="FV128" i="8"/>
  <c r="FW128" i="8"/>
  <c r="FP129" i="8"/>
  <c r="FQ129" i="8"/>
  <c r="FR129" i="8"/>
  <c r="FS129" i="8"/>
  <c r="FT129" i="8"/>
  <c r="FU129" i="8"/>
  <c r="FV129" i="8"/>
  <c r="FW129" i="8"/>
  <c r="FP130" i="8"/>
  <c r="FQ130" i="8"/>
  <c r="FR130" i="8"/>
  <c r="FS130" i="8"/>
  <c r="FT130" i="8"/>
  <c r="FU130" i="8"/>
  <c r="FV130" i="8"/>
  <c r="FW130" i="8"/>
  <c r="FP131" i="8"/>
  <c r="FQ131" i="8"/>
  <c r="FR131" i="8"/>
  <c r="FS131" i="8"/>
  <c r="FT131" i="8"/>
  <c r="FU131" i="8"/>
  <c r="FV131" i="8"/>
  <c r="FW131" i="8"/>
  <c r="FP132" i="8"/>
  <c r="FQ132" i="8"/>
  <c r="FR132" i="8"/>
  <c r="FS132" i="8"/>
  <c r="FT132" i="8"/>
  <c r="FU132" i="8"/>
  <c r="FV132" i="8"/>
  <c r="FW132" i="8"/>
  <c r="FP133" i="8"/>
  <c r="FQ133" i="8"/>
  <c r="FR133" i="8"/>
  <c r="FS133" i="8"/>
  <c r="FT133" i="8"/>
  <c r="FU133" i="8"/>
  <c r="FV133" i="8"/>
  <c r="FW133" i="8"/>
  <c r="FP134" i="8"/>
  <c r="FQ134" i="8"/>
  <c r="FR134" i="8"/>
  <c r="FS134" i="8"/>
  <c r="FT134" i="8"/>
  <c r="FU134" i="8"/>
  <c r="FV134" i="8"/>
  <c r="FW134" i="8"/>
  <c r="FP135" i="8"/>
  <c r="FQ135" i="8"/>
  <c r="FR135" i="8"/>
  <c r="FS135" i="8"/>
  <c r="FT135" i="8"/>
  <c r="FU135" i="8"/>
  <c r="FV135" i="8"/>
  <c r="FW135" i="8"/>
  <c r="FP136" i="8"/>
  <c r="FQ136" i="8"/>
  <c r="FR136" i="8"/>
  <c r="FS136" i="8"/>
  <c r="FT136" i="8"/>
  <c r="FU136" i="8"/>
  <c r="FV136" i="8"/>
  <c r="FW136" i="8"/>
  <c r="FP137" i="8"/>
  <c r="FQ137" i="8"/>
  <c r="FR137" i="8"/>
  <c r="FS137" i="8"/>
  <c r="FT137" i="8"/>
  <c r="FU137" i="8"/>
  <c r="FV137" i="8"/>
  <c r="FW137" i="8"/>
  <c r="FP138" i="8"/>
  <c r="FQ138" i="8"/>
  <c r="FR138" i="8"/>
  <c r="FS138" i="8"/>
  <c r="FT138" i="8"/>
  <c r="FU138" i="8"/>
  <c r="FV138" i="8"/>
  <c r="FW138" i="8"/>
  <c r="FP139" i="8"/>
  <c r="FQ139" i="8"/>
  <c r="FR139" i="8"/>
  <c r="FS139" i="8"/>
  <c r="FT139" i="8"/>
  <c r="FU139" i="8"/>
  <c r="FV139" i="8"/>
  <c r="FW139" i="8"/>
  <c r="FP140" i="8"/>
  <c r="FQ140" i="8"/>
  <c r="FR140" i="8"/>
  <c r="FS140" i="8"/>
  <c r="FT140" i="8"/>
  <c r="FU140" i="8"/>
  <c r="FV140" i="8"/>
  <c r="FW140" i="8"/>
  <c r="FP141" i="8"/>
  <c r="FQ141" i="8"/>
  <c r="FR141" i="8"/>
  <c r="FS141" i="8"/>
  <c r="FT141" i="8"/>
  <c r="FU141" i="8"/>
  <c r="FV141" i="8"/>
  <c r="FW141" i="8"/>
  <c r="FP142" i="8"/>
  <c r="FQ142" i="8"/>
  <c r="FR142" i="8"/>
  <c r="FS142" i="8"/>
  <c r="FT142" i="8"/>
  <c r="FU142" i="8"/>
  <c r="FV142" i="8"/>
  <c r="FW142" i="8"/>
  <c r="FP143" i="8"/>
  <c r="FQ143" i="8"/>
  <c r="FR143" i="8"/>
  <c r="FS143" i="8"/>
  <c r="FT143" i="8"/>
  <c r="FU143" i="8"/>
  <c r="FV143" i="8"/>
  <c r="FW143" i="8"/>
  <c r="FP144" i="8"/>
  <c r="FQ144" i="8"/>
  <c r="FR144" i="8"/>
  <c r="FS144" i="8"/>
  <c r="FT144" i="8"/>
  <c r="FU144" i="8"/>
  <c r="FV144" i="8"/>
  <c r="FW144" i="8"/>
  <c r="FP145" i="8"/>
  <c r="FQ145" i="8"/>
  <c r="FR145" i="8"/>
  <c r="FS145" i="8"/>
  <c r="FT145" i="8"/>
  <c r="FU145" i="8"/>
  <c r="FV145" i="8"/>
  <c r="FW145" i="8"/>
  <c r="EY125" i="8"/>
  <c r="EZ125" i="8"/>
  <c r="FA125" i="8"/>
  <c r="FB125" i="8"/>
  <c r="FC125" i="8"/>
  <c r="FD125" i="8"/>
  <c r="FE125" i="8"/>
  <c r="EY126" i="8"/>
  <c r="EZ126" i="8"/>
  <c r="FA126" i="8"/>
  <c r="FB126" i="8"/>
  <c r="FC126" i="8"/>
  <c r="FD126" i="8"/>
  <c r="FE126" i="8"/>
  <c r="EY127" i="8"/>
  <c r="EZ127" i="8"/>
  <c r="FA127" i="8"/>
  <c r="FB127" i="8"/>
  <c r="FC127" i="8"/>
  <c r="FD127" i="8"/>
  <c r="FE127" i="8"/>
  <c r="EY128" i="8"/>
  <c r="EZ128" i="8"/>
  <c r="FA128" i="8"/>
  <c r="FB128" i="8"/>
  <c r="FC128" i="8"/>
  <c r="FD128" i="8"/>
  <c r="FE128" i="8"/>
  <c r="EY129" i="8"/>
  <c r="EZ129" i="8"/>
  <c r="FA129" i="8"/>
  <c r="FB129" i="8"/>
  <c r="FC129" i="8"/>
  <c r="FD129" i="8"/>
  <c r="FE129" i="8"/>
  <c r="EY130" i="8"/>
  <c r="EZ130" i="8"/>
  <c r="FA130" i="8"/>
  <c r="FB130" i="8"/>
  <c r="FC130" i="8"/>
  <c r="FD130" i="8"/>
  <c r="FE130" i="8"/>
  <c r="EY131" i="8"/>
  <c r="EZ131" i="8"/>
  <c r="FA131" i="8"/>
  <c r="FB131" i="8"/>
  <c r="FC131" i="8"/>
  <c r="FD131" i="8"/>
  <c r="FE131" i="8"/>
  <c r="EY132" i="8"/>
  <c r="EZ132" i="8"/>
  <c r="FA132" i="8"/>
  <c r="FB132" i="8"/>
  <c r="FC132" i="8"/>
  <c r="FD132" i="8"/>
  <c r="FE132" i="8"/>
  <c r="EY133" i="8"/>
  <c r="EZ133" i="8"/>
  <c r="FA133" i="8"/>
  <c r="FB133" i="8"/>
  <c r="FC133" i="8"/>
  <c r="FD133" i="8"/>
  <c r="FE133" i="8"/>
  <c r="EY134" i="8"/>
  <c r="EZ134" i="8"/>
  <c r="FA134" i="8"/>
  <c r="FB134" i="8"/>
  <c r="FC134" i="8"/>
  <c r="FD134" i="8"/>
  <c r="FE134" i="8"/>
  <c r="EY135" i="8"/>
  <c r="EZ135" i="8"/>
  <c r="FA135" i="8"/>
  <c r="FB135" i="8"/>
  <c r="FC135" i="8"/>
  <c r="FD135" i="8"/>
  <c r="FE135" i="8"/>
  <c r="EY136" i="8"/>
  <c r="EZ136" i="8"/>
  <c r="FA136" i="8"/>
  <c r="FB136" i="8"/>
  <c r="FC136" i="8"/>
  <c r="FD136" i="8"/>
  <c r="FE136" i="8"/>
  <c r="EY137" i="8"/>
  <c r="EZ137" i="8"/>
  <c r="FA137" i="8"/>
  <c r="FB137" i="8"/>
  <c r="FC137" i="8"/>
  <c r="FD137" i="8"/>
  <c r="FE137" i="8"/>
  <c r="EY138" i="8"/>
  <c r="EZ138" i="8"/>
  <c r="FA138" i="8"/>
  <c r="FB138" i="8"/>
  <c r="FC138" i="8"/>
  <c r="FD138" i="8"/>
  <c r="FE138" i="8"/>
  <c r="EY139" i="8"/>
  <c r="EZ139" i="8"/>
  <c r="FA139" i="8"/>
  <c r="FB139" i="8"/>
  <c r="FC139" i="8"/>
  <c r="FD139" i="8"/>
  <c r="FE139" i="8"/>
  <c r="EY140" i="8"/>
  <c r="EZ140" i="8"/>
  <c r="FA140" i="8"/>
  <c r="FB140" i="8"/>
  <c r="FC140" i="8"/>
  <c r="FD140" i="8"/>
  <c r="FE140" i="8"/>
  <c r="EY141" i="8"/>
  <c r="EZ141" i="8"/>
  <c r="FA141" i="8"/>
  <c r="FB141" i="8"/>
  <c r="FC141" i="8"/>
  <c r="FD141" i="8"/>
  <c r="FE141" i="8"/>
  <c r="EY142" i="8"/>
  <c r="EZ142" i="8"/>
  <c r="FA142" i="8"/>
  <c r="FB142" i="8"/>
  <c r="FC142" i="8"/>
  <c r="FD142" i="8"/>
  <c r="FE142" i="8"/>
  <c r="EY143" i="8"/>
  <c r="EZ143" i="8"/>
  <c r="FA143" i="8"/>
  <c r="FB143" i="8"/>
  <c r="FC143" i="8"/>
  <c r="FD143" i="8"/>
  <c r="FE143" i="8"/>
  <c r="EY144" i="8"/>
  <c r="EZ144" i="8"/>
  <c r="FA144" i="8"/>
  <c r="FB144" i="8"/>
  <c r="FC144" i="8"/>
  <c r="FD144" i="8"/>
  <c r="FE144" i="8"/>
  <c r="EY145" i="8"/>
  <c r="EZ145" i="8"/>
  <c r="FA145" i="8"/>
  <c r="FB145" i="8"/>
  <c r="FC145" i="8"/>
  <c r="FD145" i="8"/>
  <c r="FE145" i="8"/>
  <c r="EX125" i="8"/>
  <c r="EX126" i="8"/>
  <c r="EX127" i="8"/>
  <c r="EX128" i="8"/>
  <c r="EX129" i="8"/>
  <c r="EX130" i="8"/>
  <c r="EX131" i="8"/>
  <c r="EX132" i="8"/>
  <c r="EX133" i="8"/>
  <c r="EX134" i="8"/>
  <c r="EX135" i="8"/>
  <c r="EX136" i="8"/>
  <c r="EX137" i="8"/>
  <c r="EX138" i="8"/>
  <c r="EX139" i="8"/>
  <c r="EX140" i="8"/>
  <c r="EX141" i="8"/>
  <c r="EX142" i="8"/>
  <c r="EX143" i="8"/>
  <c r="EX144" i="8"/>
  <c r="EX145" i="8"/>
  <c r="EF125" i="8"/>
  <c r="EG125" i="8"/>
  <c r="EH125" i="8"/>
  <c r="EI125" i="8"/>
  <c r="EJ125" i="8"/>
  <c r="EK125" i="8"/>
  <c r="EL125" i="8"/>
  <c r="EM125" i="8"/>
  <c r="EF126" i="8"/>
  <c r="EG126" i="8"/>
  <c r="EH126" i="8"/>
  <c r="EI126" i="8"/>
  <c r="EJ126" i="8"/>
  <c r="EK126" i="8"/>
  <c r="EL126" i="8"/>
  <c r="EM126" i="8"/>
  <c r="EF127" i="8"/>
  <c r="EG127" i="8"/>
  <c r="EH127" i="8"/>
  <c r="EI127" i="8"/>
  <c r="EJ127" i="8"/>
  <c r="EK127" i="8"/>
  <c r="EL127" i="8"/>
  <c r="EM127" i="8"/>
  <c r="EF128" i="8"/>
  <c r="EG128" i="8"/>
  <c r="EH128" i="8"/>
  <c r="EI128" i="8"/>
  <c r="EJ128" i="8"/>
  <c r="EK128" i="8"/>
  <c r="EL128" i="8"/>
  <c r="EM128" i="8"/>
  <c r="EF129" i="8"/>
  <c r="EG129" i="8"/>
  <c r="EH129" i="8"/>
  <c r="EI129" i="8"/>
  <c r="EJ129" i="8"/>
  <c r="EK129" i="8"/>
  <c r="EL129" i="8"/>
  <c r="EM129" i="8"/>
  <c r="EF130" i="8"/>
  <c r="EG130" i="8"/>
  <c r="EH130" i="8"/>
  <c r="EI130" i="8"/>
  <c r="EJ130" i="8"/>
  <c r="EK130" i="8"/>
  <c r="EL130" i="8"/>
  <c r="EM130" i="8"/>
  <c r="EF131" i="8"/>
  <c r="EG131" i="8"/>
  <c r="EH131" i="8"/>
  <c r="EI131" i="8"/>
  <c r="EJ131" i="8"/>
  <c r="EK131" i="8"/>
  <c r="EL131" i="8"/>
  <c r="EM131" i="8"/>
  <c r="EF132" i="8"/>
  <c r="EG132" i="8"/>
  <c r="EH132" i="8"/>
  <c r="EI132" i="8"/>
  <c r="EJ132" i="8"/>
  <c r="EK132" i="8"/>
  <c r="EL132" i="8"/>
  <c r="EM132" i="8"/>
  <c r="EF133" i="8"/>
  <c r="EG133" i="8"/>
  <c r="EH133" i="8"/>
  <c r="EI133" i="8"/>
  <c r="EJ133" i="8"/>
  <c r="EK133" i="8"/>
  <c r="EL133" i="8"/>
  <c r="EM133" i="8"/>
  <c r="EF134" i="8"/>
  <c r="EG134" i="8"/>
  <c r="EH134" i="8"/>
  <c r="EI134" i="8"/>
  <c r="EJ134" i="8"/>
  <c r="EK134" i="8"/>
  <c r="EL134" i="8"/>
  <c r="EM134" i="8"/>
  <c r="EF135" i="8"/>
  <c r="EG135" i="8"/>
  <c r="EH135" i="8"/>
  <c r="EI135" i="8"/>
  <c r="EJ135" i="8"/>
  <c r="EK135" i="8"/>
  <c r="EL135" i="8"/>
  <c r="EM135" i="8"/>
  <c r="EF136" i="8"/>
  <c r="EG136" i="8"/>
  <c r="EH136" i="8"/>
  <c r="EI136" i="8"/>
  <c r="EJ136" i="8"/>
  <c r="EK136" i="8"/>
  <c r="EL136" i="8"/>
  <c r="EM136" i="8"/>
  <c r="EF137" i="8"/>
  <c r="EG137" i="8"/>
  <c r="EH137" i="8"/>
  <c r="EI137" i="8"/>
  <c r="EJ137" i="8"/>
  <c r="EK137" i="8"/>
  <c r="EL137" i="8"/>
  <c r="EM137" i="8"/>
  <c r="EF138" i="8"/>
  <c r="EG138" i="8"/>
  <c r="EH138" i="8"/>
  <c r="EI138" i="8"/>
  <c r="EJ138" i="8"/>
  <c r="EK138" i="8"/>
  <c r="EL138" i="8"/>
  <c r="EM138" i="8"/>
  <c r="EF139" i="8"/>
  <c r="EG139" i="8"/>
  <c r="EH139" i="8"/>
  <c r="EI139" i="8"/>
  <c r="EJ139" i="8"/>
  <c r="EK139" i="8"/>
  <c r="EL139" i="8"/>
  <c r="EM139" i="8"/>
  <c r="EF140" i="8"/>
  <c r="EG140" i="8"/>
  <c r="EH140" i="8"/>
  <c r="EI140" i="8"/>
  <c r="EJ140" i="8"/>
  <c r="EK140" i="8"/>
  <c r="EL140" i="8"/>
  <c r="EM140" i="8"/>
  <c r="EF141" i="8"/>
  <c r="EG141" i="8"/>
  <c r="EH141" i="8"/>
  <c r="EI141" i="8"/>
  <c r="EJ141" i="8"/>
  <c r="EK141" i="8"/>
  <c r="EL141" i="8"/>
  <c r="EM141" i="8"/>
  <c r="EF142" i="8"/>
  <c r="EG142" i="8"/>
  <c r="EH142" i="8"/>
  <c r="EI142" i="8"/>
  <c r="EJ142" i="8"/>
  <c r="EK142" i="8"/>
  <c r="EL142" i="8"/>
  <c r="EM142" i="8"/>
  <c r="EF143" i="8"/>
  <c r="EG143" i="8"/>
  <c r="EH143" i="8"/>
  <c r="EI143" i="8"/>
  <c r="EJ143" i="8"/>
  <c r="EK143" i="8"/>
  <c r="EL143" i="8"/>
  <c r="EM143" i="8"/>
  <c r="EF144" i="8"/>
  <c r="EG144" i="8"/>
  <c r="EH144" i="8"/>
  <c r="EI144" i="8"/>
  <c r="EJ144" i="8"/>
  <c r="EK144" i="8"/>
  <c r="EL144" i="8"/>
  <c r="EM144" i="8"/>
  <c r="EF145" i="8"/>
  <c r="EG145" i="8"/>
  <c r="EH145" i="8"/>
  <c r="EI145" i="8"/>
  <c r="EJ145" i="8"/>
  <c r="EK145" i="8"/>
  <c r="EL145" i="8"/>
  <c r="EM145" i="8"/>
  <c r="EY98" i="8"/>
  <c r="EZ98" i="8"/>
  <c r="FA98" i="8"/>
  <c r="FB98" i="8"/>
  <c r="FC98" i="8"/>
  <c r="FD98" i="8"/>
  <c r="FE98" i="8"/>
  <c r="EY99" i="8"/>
  <c r="EZ99" i="8"/>
  <c r="FA99" i="8"/>
  <c r="FB99" i="8"/>
  <c r="FC99" i="8"/>
  <c r="FD99" i="8"/>
  <c r="FE99" i="8"/>
  <c r="EY100" i="8"/>
  <c r="EZ100" i="8"/>
  <c r="FA100" i="8"/>
  <c r="FB100" i="8"/>
  <c r="FC100" i="8"/>
  <c r="FD100" i="8"/>
  <c r="FE100" i="8"/>
  <c r="EY101" i="8"/>
  <c r="EZ101" i="8"/>
  <c r="FA101" i="8"/>
  <c r="FB101" i="8"/>
  <c r="FC101" i="8"/>
  <c r="FD101" i="8"/>
  <c r="FE101" i="8"/>
  <c r="EY102" i="8"/>
  <c r="EZ102" i="8"/>
  <c r="FA102" i="8"/>
  <c r="FB102" i="8"/>
  <c r="FC102" i="8"/>
  <c r="FD102" i="8"/>
  <c r="FE102" i="8"/>
  <c r="EY103" i="8"/>
  <c r="EZ103" i="8"/>
  <c r="FA103" i="8"/>
  <c r="FB103" i="8"/>
  <c r="FC103" i="8"/>
  <c r="FD103" i="8"/>
  <c r="FE103" i="8"/>
  <c r="EY104" i="8"/>
  <c r="EZ104" i="8"/>
  <c r="FA104" i="8"/>
  <c r="FB104" i="8"/>
  <c r="FC104" i="8"/>
  <c r="FD104" i="8"/>
  <c r="FE104" i="8"/>
  <c r="EY105" i="8"/>
  <c r="EZ105" i="8"/>
  <c r="FA105" i="8"/>
  <c r="FB105" i="8"/>
  <c r="FC105" i="8"/>
  <c r="FD105" i="8"/>
  <c r="FE105" i="8"/>
  <c r="EY106" i="8"/>
  <c r="EZ106" i="8"/>
  <c r="FA106" i="8"/>
  <c r="FB106" i="8"/>
  <c r="FC106" i="8"/>
  <c r="FD106" i="8"/>
  <c r="FE106" i="8"/>
  <c r="EY107" i="8"/>
  <c r="EZ107" i="8"/>
  <c r="FA107" i="8"/>
  <c r="FB107" i="8"/>
  <c r="FC107" i="8"/>
  <c r="FD107" i="8"/>
  <c r="FE107" i="8"/>
  <c r="EY108" i="8"/>
  <c r="EZ108" i="8"/>
  <c r="FA108" i="8"/>
  <c r="FB108" i="8"/>
  <c r="FC108" i="8"/>
  <c r="FD108" i="8"/>
  <c r="FE108" i="8"/>
  <c r="EY109" i="8"/>
  <c r="EZ109" i="8"/>
  <c r="FA109" i="8"/>
  <c r="FB109" i="8"/>
  <c r="FC109" i="8"/>
  <c r="FD109" i="8"/>
  <c r="FE109" i="8"/>
  <c r="EY110" i="8"/>
  <c r="EZ110" i="8"/>
  <c r="FA110" i="8"/>
  <c r="FB110" i="8"/>
  <c r="FC110" i="8"/>
  <c r="FD110" i="8"/>
  <c r="FE110" i="8"/>
  <c r="EY111" i="8"/>
  <c r="EZ111" i="8"/>
  <c r="FA111" i="8"/>
  <c r="FB111" i="8"/>
  <c r="FC111" i="8"/>
  <c r="FD111" i="8"/>
  <c r="FE111" i="8"/>
  <c r="EY112" i="8"/>
  <c r="EZ112" i="8"/>
  <c r="FA112" i="8"/>
  <c r="FB112" i="8"/>
  <c r="FC112" i="8"/>
  <c r="FD112" i="8"/>
  <c r="FE112" i="8"/>
  <c r="EY113" i="8"/>
  <c r="EZ113" i="8"/>
  <c r="FA113" i="8"/>
  <c r="FB113" i="8"/>
  <c r="FC113" i="8"/>
  <c r="FD113" i="8"/>
  <c r="FE113" i="8"/>
  <c r="EY114" i="8"/>
  <c r="EZ114" i="8"/>
  <c r="FA114" i="8"/>
  <c r="FB114" i="8"/>
  <c r="FC114" i="8"/>
  <c r="FD114" i="8"/>
  <c r="FE114" i="8"/>
  <c r="EY115" i="8"/>
  <c r="EZ115" i="8"/>
  <c r="FA115" i="8"/>
  <c r="FB115" i="8"/>
  <c r="FC115" i="8"/>
  <c r="FD115" i="8"/>
  <c r="FE115" i="8"/>
  <c r="EY116" i="8"/>
  <c r="EZ116" i="8"/>
  <c r="FA116" i="8"/>
  <c r="FB116" i="8"/>
  <c r="FC116" i="8"/>
  <c r="FD116" i="8"/>
  <c r="FE116" i="8"/>
  <c r="EY117" i="8"/>
  <c r="EZ117" i="8"/>
  <c r="FA117" i="8"/>
  <c r="FB117" i="8"/>
  <c r="FC117" i="8"/>
  <c r="FD117" i="8"/>
  <c r="FE117" i="8"/>
  <c r="EY118" i="8"/>
  <c r="EZ118" i="8"/>
  <c r="FA118" i="8"/>
  <c r="FB118" i="8"/>
  <c r="FC118" i="8"/>
  <c r="FD118" i="8"/>
  <c r="FE118" i="8"/>
  <c r="EX98" i="8"/>
  <c r="EX99" i="8"/>
  <c r="EX100" i="8"/>
  <c r="EX101" i="8"/>
  <c r="EX102" i="8"/>
  <c r="EX103" i="8"/>
  <c r="EX104" i="8"/>
  <c r="EX105" i="8"/>
  <c r="EX106" i="8"/>
  <c r="EX107" i="8"/>
  <c r="EX108" i="8"/>
  <c r="EX109" i="8"/>
  <c r="EX110" i="8"/>
  <c r="EX111" i="8"/>
  <c r="EX112" i="8"/>
  <c r="EX113" i="8"/>
  <c r="EX114" i="8"/>
  <c r="EX115" i="8"/>
  <c r="EX116" i="8"/>
  <c r="EX117" i="8"/>
  <c r="EX118" i="8"/>
  <c r="FQ98" i="8"/>
  <c r="FR98" i="8"/>
  <c r="FS98" i="8"/>
  <c r="FT98" i="8"/>
  <c r="FU98" i="8"/>
  <c r="FV98" i="8"/>
  <c r="FW98" i="8"/>
  <c r="FQ99" i="8"/>
  <c r="FR99" i="8"/>
  <c r="FS99" i="8"/>
  <c r="FT99" i="8"/>
  <c r="FU99" i="8"/>
  <c r="FV99" i="8"/>
  <c r="FW99" i="8"/>
  <c r="FQ100" i="8"/>
  <c r="FR100" i="8"/>
  <c r="FS100" i="8"/>
  <c r="FT100" i="8"/>
  <c r="FU100" i="8"/>
  <c r="FV100" i="8"/>
  <c r="FW100" i="8"/>
  <c r="FQ101" i="8"/>
  <c r="FR101" i="8"/>
  <c r="FS101" i="8"/>
  <c r="FT101" i="8"/>
  <c r="FU101" i="8"/>
  <c r="FV101" i="8"/>
  <c r="FW101" i="8"/>
  <c r="FQ102" i="8"/>
  <c r="FR102" i="8"/>
  <c r="FS102" i="8"/>
  <c r="FT102" i="8"/>
  <c r="FU102" i="8"/>
  <c r="FV102" i="8"/>
  <c r="FW102" i="8"/>
  <c r="FQ103" i="8"/>
  <c r="FR103" i="8"/>
  <c r="FS103" i="8"/>
  <c r="FT103" i="8"/>
  <c r="FU103" i="8"/>
  <c r="FV103" i="8"/>
  <c r="FW103" i="8"/>
  <c r="FQ104" i="8"/>
  <c r="FR104" i="8"/>
  <c r="FS104" i="8"/>
  <c r="FT104" i="8"/>
  <c r="FU104" i="8"/>
  <c r="FV104" i="8"/>
  <c r="FW104" i="8"/>
  <c r="FQ105" i="8"/>
  <c r="FR105" i="8"/>
  <c r="FS105" i="8"/>
  <c r="FT105" i="8"/>
  <c r="FU105" i="8"/>
  <c r="FV105" i="8"/>
  <c r="FW105" i="8"/>
  <c r="FQ106" i="8"/>
  <c r="FR106" i="8"/>
  <c r="FS106" i="8"/>
  <c r="FT106" i="8"/>
  <c r="FU106" i="8"/>
  <c r="FV106" i="8"/>
  <c r="FW106" i="8"/>
  <c r="FQ107" i="8"/>
  <c r="FR107" i="8"/>
  <c r="FS107" i="8"/>
  <c r="FT107" i="8"/>
  <c r="FU107" i="8"/>
  <c r="FV107" i="8"/>
  <c r="FW107" i="8"/>
  <c r="FQ108" i="8"/>
  <c r="FR108" i="8"/>
  <c r="FS108" i="8"/>
  <c r="FT108" i="8"/>
  <c r="FU108" i="8"/>
  <c r="FV108" i="8"/>
  <c r="FW108" i="8"/>
  <c r="FQ109" i="8"/>
  <c r="FR109" i="8"/>
  <c r="FS109" i="8"/>
  <c r="FT109" i="8"/>
  <c r="FU109" i="8"/>
  <c r="FV109" i="8"/>
  <c r="FW109" i="8"/>
  <c r="FQ110" i="8"/>
  <c r="FR110" i="8"/>
  <c r="FS110" i="8"/>
  <c r="FT110" i="8"/>
  <c r="FU110" i="8"/>
  <c r="FV110" i="8"/>
  <c r="FW110" i="8"/>
  <c r="FQ111" i="8"/>
  <c r="FR111" i="8"/>
  <c r="FS111" i="8"/>
  <c r="FT111" i="8"/>
  <c r="FU111" i="8"/>
  <c r="FV111" i="8"/>
  <c r="FW111" i="8"/>
  <c r="FQ112" i="8"/>
  <c r="FR112" i="8"/>
  <c r="FS112" i="8"/>
  <c r="FT112" i="8"/>
  <c r="FU112" i="8"/>
  <c r="FV112" i="8"/>
  <c r="FW112" i="8"/>
  <c r="FQ113" i="8"/>
  <c r="FR113" i="8"/>
  <c r="FS113" i="8"/>
  <c r="FT113" i="8"/>
  <c r="FU113" i="8"/>
  <c r="FV113" i="8"/>
  <c r="FW113" i="8"/>
  <c r="FQ114" i="8"/>
  <c r="FR114" i="8"/>
  <c r="FS114" i="8"/>
  <c r="FT114" i="8"/>
  <c r="FU114" i="8"/>
  <c r="FV114" i="8"/>
  <c r="FW114" i="8"/>
  <c r="FQ115" i="8"/>
  <c r="FR115" i="8"/>
  <c r="FS115" i="8"/>
  <c r="FT115" i="8"/>
  <c r="FU115" i="8"/>
  <c r="FV115" i="8"/>
  <c r="FW115" i="8"/>
  <c r="FQ116" i="8"/>
  <c r="FR116" i="8"/>
  <c r="FS116" i="8"/>
  <c r="FT116" i="8"/>
  <c r="FU116" i="8"/>
  <c r="FV116" i="8"/>
  <c r="FW116" i="8"/>
  <c r="FQ117" i="8"/>
  <c r="FR117" i="8"/>
  <c r="FS117" i="8"/>
  <c r="FT117" i="8"/>
  <c r="FU117" i="8"/>
  <c r="FV117" i="8"/>
  <c r="FW117" i="8"/>
  <c r="FQ118" i="8"/>
  <c r="FR118" i="8"/>
  <c r="FS118" i="8"/>
  <c r="FT118" i="8"/>
  <c r="FU118" i="8"/>
  <c r="FV118" i="8"/>
  <c r="FW118" i="8"/>
  <c r="FP98" i="8"/>
  <c r="FP99" i="8"/>
  <c r="FP100" i="8"/>
  <c r="FP101" i="8"/>
  <c r="FP102" i="8"/>
  <c r="FP103" i="8"/>
  <c r="FP104" i="8"/>
  <c r="FP105" i="8"/>
  <c r="FP106" i="8"/>
  <c r="FP107" i="8"/>
  <c r="FP108" i="8"/>
  <c r="FP109" i="8"/>
  <c r="FP110" i="8"/>
  <c r="FP111" i="8"/>
  <c r="FP112" i="8"/>
  <c r="FP113" i="8"/>
  <c r="FP114" i="8"/>
  <c r="FP115" i="8"/>
  <c r="FP116" i="8"/>
  <c r="FP117" i="8"/>
  <c r="FP118" i="8"/>
  <c r="FQ71" i="8"/>
  <c r="FR71" i="8"/>
  <c r="FS71" i="8"/>
  <c r="FT71" i="8"/>
  <c r="FU71" i="8"/>
  <c r="FV71" i="8"/>
  <c r="FW71" i="8"/>
  <c r="FQ72" i="8"/>
  <c r="FR72" i="8"/>
  <c r="FS72" i="8"/>
  <c r="FT72" i="8"/>
  <c r="FU72" i="8"/>
  <c r="FV72" i="8"/>
  <c r="FW72" i="8"/>
  <c r="FQ73" i="8"/>
  <c r="FR73" i="8"/>
  <c r="FS73" i="8"/>
  <c r="FT73" i="8"/>
  <c r="FU73" i="8"/>
  <c r="FV73" i="8"/>
  <c r="FW73" i="8"/>
  <c r="FQ74" i="8"/>
  <c r="FR74" i="8"/>
  <c r="FS74" i="8"/>
  <c r="FT74" i="8"/>
  <c r="FU74" i="8"/>
  <c r="FV74" i="8"/>
  <c r="FW74" i="8"/>
  <c r="FQ75" i="8"/>
  <c r="FR75" i="8"/>
  <c r="FS75" i="8"/>
  <c r="FT75" i="8"/>
  <c r="FU75" i="8"/>
  <c r="FV75" i="8"/>
  <c r="FW75" i="8"/>
  <c r="FQ76" i="8"/>
  <c r="FR76" i="8"/>
  <c r="FS76" i="8"/>
  <c r="FT76" i="8"/>
  <c r="FU76" i="8"/>
  <c r="FV76" i="8"/>
  <c r="FW76" i="8"/>
  <c r="FQ77" i="8"/>
  <c r="FR77" i="8"/>
  <c r="FS77" i="8"/>
  <c r="FT77" i="8"/>
  <c r="FU77" i="8"/>
  <c r="FV77" i="8"/>
  <c r="FW77" i="8"/>
  <c r="FQ78" i="8"/>
  <c r="FR78" i="8"/>
  <c r="FS78" i="8"/>
  <c r="FT78" i="8"/>
  <c r="FU78" i="8"/>
  <c r="FV78" i="8"/>
  <c r="FW78" i="8"/>
  <c r="FQ79" i="8"/>
  <c r="FR79" i="8"/>
  <c r="FS79" i="8"/>
  <c r="FT79" i="8"/>
  <c r="FU79" i="8"/>
  <c r="FV79" i="8"/>
  <c r="FW79" i="8"/>
  <c r="FQ80" i="8"/>
  <c r="FR80" i="8"/>
  <c r="FS80" i="8"/>
  <c r="FT80" i="8"/>
  <c r="FU80" i="8"/>
  <c r="FV80" i="8"/>
  <c r="FW80" i="8"/>
  <c r="FQ81" i="8"/>
  <c r="FR81" i="8"/>
  <c r="FS81" i="8"/>
  <c r="FT81" i="8"/>
  <c r="FU81" i="8"/>
  <c r="FV81" i="8"/>
  <c r="FW81" i="8"/>
  <c r="FQ82" i="8"/>
  <c r="FR82" i="8"/>
  <c r="FS82" i="8"/>
  <c r="FT82" i="8"/>
  <c r="FU82" i="8"/>
  <c r="FV82" i="8"/>
  <c r="FW82" i="8"/>
  <c r="FQ83" i="8"/>
  <c r="FR83" i="8"/>
  <c r="FS83" i="8"/>
  <c r="FT83" i="8"/>
  <c r="FU83" i="8"/>
  <c r="FV83" i="8"/>
  <c r="FW83" i="8"/>
  <c r="FQ84" i="8"/>
  <c r="FR84" i="8"/>
  <c r="FS84" i="8"/>
  <c r="FT84" i="8"/>
  <c r="FU84" i="8"/>
  <c r="FV84" i="8"/>
  <c r="FW84" i="8"/>
  <c r="FQ85" i="8"/>
  <c r="FR85" i="8"/>
  <c r="FS85" i="8"/>
  <c r="FT85" i="8"/>
  <c r="FU85" i="8"/>
  <c r="FV85" i="8"/>
  <c r="FW85" i="8"/>
  <c r="FQ86" i="8"/>
  <c r="FR86" i="8"/>
  <c r="FS86" i="8"/>
  <c r="FT86" i="8"/>
  <c r="FU86" i="8"/>
  <c r="FV86" i="8"/>
  <c r="FW86" i="8"/>
  <c r="FQ87" i="8"/>
  <c r="FR87" i="8"/>
  <c r="FS87" i="8"/>
  <c r="FT87" i="8"/>
  <c r="FU87" i="8"/>
  <c r="FV87" i="8"/>
  <c r="FW87" i="8"/>
  <c r="FQ88" i="8"/>
  <c r="FR88" i="8"/>
  <c r="FS88" i="8"/>
  <c r="FT88" i="8"/>
  <c r="FU88" i="8"/>
  <c r="FV88" i="8"/>
  <c r="FW88" i="8"/>
  <c r="FQ89" i="8"/>
  <c r="FR89" i="8"/>
  <c r="FS89" i="8"/>
  <c r="FT89" i="8"/>
  <c r="FU89" i="8"/>
  <c r="FV89" i="8"/>
  <c r="FW89" i="8"/>
  <c r="FQ90" i="8"/>
  <c r="FR90" i="8"/>
  <c r="FS90" i="8"/>
  <c r="FT90" i="8"/>
  <c r="FU90" i="8"/>
  <c r="FV90" i="8"/>
  <c r="FW90" i="8"/>
  <c r="FQ91" i="8"/>
  <c r="FR91" i="8"/>
  <c r="FS91" i="8"/>
  <c r="FT91" i="8"/>
  <c r="FU91" i="8"/>
  <c r="FV91" i="8"/>
  <c r="FW91" i="8"/>
  <c r="FP71" i="8"/>
  <c r="FP72" i="8"/>
  <c r="FP73" i="8"/>
  <c r="FP74" i="8"/>
  <c r="FP75" i="8"/>
  <c r="FP76" i="8"/>
  <c r="FP77" i="8"/>
  <c r="FP78" i="8"/>
  <c r="FP79" i="8"/>
  <c r="FP80" i="8"/>
  <c r="FP81" i="8"/>
  <c r="FP82" i="8"/>
  <c r="FP83" i="8"/>
  <c r="FP84" i="8"/>
  <c r="FP85" i="8"/>
  <c r="FP86" i="8"/>
  <c r="FP87" i="8"/>
  <c r="FP88" i="8"/>
  <c r="FP89" i="8"/>
  <c r="FP90" i="8"/>
  <c r="FP91" i="8"/>
  <c r="EY71" i="8"/>
  <c r="EZ71" i="8"/>
  <c r="FA71" i="8"/>
  <c r="FB71" i="8"/>
  <c r="FC71" i="8"/>
  <c r="FD71" i="8"/>
  <c r="FE71" i="8"/>
  <c r="EY72" i="8"/>
  <c r="EZ72" i="8"/>
  <c r="FA72" i="8"/>
  <c r="FB72" i="8"/>
  <c r="FC72" i="8"/>
  <c r="FD72" i="8"/>
  <c r="FE72" i="8"/>
  <c r="EY73" i="8"/>
  <c r="EZ73" i="8"/>
  <c r="FA73" i="8"/>
  <c r="FB73" i="8"/>
  <c r="FC73" i="8"/>
  <c r="FD73" i="8"/>
  <c r="FE73" i="8"/>
  <c r="EY74" i="8"/>
  <c r="EZ74" i="8"/>
  <c r="FA74" i="8"/>
  <c r="FB74" i="8"/>
  <c r="FC74" i="8"/>
  <c r="FD74" i="8"/>
  <c r="FE74" i="8"/>
  <c r="EY75" i="8"/>
  <c r="EZ75" i="8"/>
  <c r="FA75" i="8"/>
  <c r="FB75" i="8"/>
  <c r="FC75" i="8"/>
  <c r="FD75" i="8"/>
  <c r="FE75" i="8"/>
  <c r="EY76" i="8"/>
  <c r="EZ76" i="8"/>
  <c r="FA76" i="8"/>
  <c r="FB76" i="8"/>
  <c r="FC76" i="8"/>
  <c r="FD76" i="8"/>
  <c r="FE76" i="8"/>
  <c r="EY77" i="8"/>
  <c r="EZ77" i="8"/>
  <c r="FA77" i="8"/>
  <c r="FB77" i="8"/>
  <c r="FC77" i="8"/>
  <c r="FD77" i="8"/>
  <c r="FE77" i="8"/>
  <c r="EY78" i="8"/>
  <c r="EZ78" i="8"/>
  <c r="FA78" i="8"/>
  <c r="FB78" i="8"/>
  <c r="FC78" i="8"/>
  <c r="FD78" i="8"/>
  <c r="FE78" i="8"/>
  <c r="EY79" i="8"/>
  <c r="EZ79" i="8"/>
  <c r="FA79" i="8"/>
  <c r="FB79" i="8"/>
  <c r="FC79" i="8"/>
  <c r="FD79" i="8"/>
  <c r="FE79" i="8"/>
  <c r="EY80" i="8"/>
  <c r="EZ80" i="8"/>
  <c r="FA80" i="8"/>
  <c r="FB80" i="8"/>
  <c r="FC80" i="8"/>
  <c r="FD80" i="8"/>
  <c r="FE80" i="8"/>
  <c r="EY81" i="8"/>
  <c r="EZ81" i="8"/>
  <c r="FA81" i="8"/>
  <c r="FB81" i="8"/>
  <c r="FC81" i="8"/>
  <c r="FD81" i="8"/>
  <c r="FE81" i="8"/>
  <c r="EY82" i="8"/>
  <c r="EZ82" i="8"/>
  <c r="FA82" i="8"/>
  <c r="FB82" i="8"/>
  <c r="FC82" i="8"/>
  <c r="FD82" i="8"/>
  <c r="FE82" i="8"/>
  <c r="EY83" i="8"/>
  <c r="EZ83" i="8"/>
  <c r="FA83" i="8"/>
  <c r="FB83" i="8"/>
  <c r="FC83" i="8"/>
  <c r="FD83" i="8"/>
  <c r="FE83" i="8"/>
  <c r="EY84" i="8"/>
  <c r="EZ84" i="8"/>
  <c r="FA84" i="8"/>
  <c r="FB84" i="8"/>
  <c r="FC84" i="8"/>
  <c r="FD84" i="8"/>
  <c r="FE84" i="8"/>
  <c r="EY85" i="8"/>
  <c r="EZ85" i="8"/>
  <c r="FA85" i="8"/>
  <c r="FB85" i="8"/>
  <c r="FC85" i="8"/>
  <c r="FD85" i="8"/>
  <c r="FE85" i="8"/>
  <c r="EY86" i="8"/>
  <c r="EZ86" i="8"/>
  <c r="FA86" i="8"/>
  <c r="FB86" i="8"/>
  <c r="FC86" i="8"/>
  <c r="FD86" i="8"/>
  <c r="FE86" i="8"/>
  <c r="EY87" i="8"/>
  <c r="EZ87" i="8"/>
  <c r="FA87" i="8"/>
  <c r="FB87" i="8"/>
  <c r="FC87" i="8"/>
  <c r="FD87" i="8"/>
  <c r="FE87" i="8"/>
  <c r="EY88" i="8"/>
  <c r="EZ88" i="8"/>
  <c r="FA88" i="8"/>
  <c r="FB88" i="8"/>
  <c r="FC88" i="8"/>
  <c r="FD88" i="8"/>
  <c r="FE88" i="8"/>
  <c r="EY89" i="8"/>
  <c r="EZ89" i="8"/>
  <c r="FA89" i="8"/>
  <c r="FB89" i="8"/>
  <c r="FC89" i="8"/>
  <c r="FD89" i="8"/>
  <c r="FE89" i="8"/>
  <c r="EY90" i="8"/>
  <c r="EZ90" i="8"/>
  <c r="FA90" i="8"/>
  <c r="FB90" i="8"/>
  <c r="FC90" i="8"/>
  <c r="FD90" i="8"/>
  <c r="FE90" i="8"/>
  <c r="EY91" i="8"/>
  <c r="EZ91" i="8"/>
  <c r="FA91" i="8"/>
  <c r="FB91" i="8"/>
  <c r="FC91" i="8"/>
  <c r="FD91" i="8"/>
  <c r="FE91" i="8"/>
  <c r="EX71" i="8"/>
  <c r="EX72" i="8"/>
  <c r="EX73" i="8"/>
  <c r="EX74" i="8"/>
  <c r="EX75" i="8"/>
  <c r="EX76" i="8"/>
  <c r="EX77" i="8"/>
  <c r="EX78" i="8"/>
  <c r="EX79" i="8"/>
  <c r="EX80" i="8"/>
  <c r="EX81" i="8"/>
  <c r="EX82" i="8"/>
  <c r="EX83" i="8"/>
  <c r="EX84" i="8"/>
  <c r="EX85" i="8"/>
  <c r="EX86" i="8"/>
  <c r="EX87" i="8"/>
  <c r="EX88" i="8"/>
  <c r="EX89" i="8"/>
  <c r="EX90" i="8"/>
  <c r="EX91" i="8"/>
  <c r="EG71" i="8"/>
  <c r="EH71" i="8"/>
  <c r="EI71" i="8"/>
  <c r="EJ71" i="8"/>
  <c r="EK71" i="8"/>
  <c r="EL71" i="8"/>
  <c r="EM71" i="8"/>
  <c r="EG72" i="8"/>
  <c r="EH72" i="8"/>
  <c r="EI72" i="8"/>
  <c r="EJ72" i="8"/>
  <c r="EK72" i="8"/>
  <c r="EL72" i="8"/>
  <c r="EM72" i="8"/>
  <c r="EG73" i="8"/>
  <c r="EH73" i="8"/>
  <c r="EI73" i="8"/>
  <c r="EJ73" i="8"/>
  <c r="EK73" i="8"/>
  <c r="EL73" i="8"/>
  <c r="EM73" i="8"/>
  <c r="EG74" i="8"/>
  <c r="EH74" i="8"/>
  <c r="EI74" i="8"/>
  <c r="EJ74" i="8"/>
  <c r="EK74" i="8"/>
  <c r="EL74" i="8"/>
  <c r="EM74" i="8"/>
  <c r="EG75" i="8"/>
  <c r="EH75" i="8"/>
  <c r="EI75" i="8"/>
  <c r="EJ75" i="8"/>
  <c r="EK75" i="8"/>
  <c r="EL75" i="8"/>
  <c r="EM75" i="8"/>
  <c r="EG76" i="8"/>
  <c r="EH76" i="8"/>
  <c r="EI76" i="8"/>
  <c r="EJ76" i="8"/>
  <c r="EK76" i="8"/>
  <c r="EL76" i="8"/>
  <c r="EM76" i="8"/>
  <c r="EG77" i="8"/>
  <c r="EH77" i="8"/>
  <c r="EI77" i="8"/>
  <c r="EJ77" i="8"/>
  <c r="EK77" i="8"/>
  <c r="EL77" i="8"/>
  <c r="EM77" i="8"/>
  <c r="EG78" i="8"/>
  <c r="EH78" i="8"/>
  <c r="EI78" i="8"/>
  <c r="EJ78" i="8"/>
  <c r="EK78" i="8"/>
  <c r="EL78" i="8"/>
  <c r="EM78" i="8"/>
  <c r="EG79" i="8"/>
  <c r="EH79" i="8"/>
  <c r="EI79" i="8"/>
  <c r="EJ79" i="8"/>
  <c r="EK79" i="8"/>
  <c r="EL79" i="8"/>
  <c r="EM79" i="8"/>
  <c r="EG80" i="8"/>
  <c r="EH80" i="8"/>
  <c r="EI80" i="8"/>
  <c r="EJ80" i="8"/>
  <c r="EK80" i="8"/>
  <c r="EL80" i="8"/>
  <c r="EM80" i="8"/>
  <c r="EG81" i="8"/>
  <c r="EH81" i="8"/>
  <c r="EI81" i="8"/>
  <c r="EJ81" i="8"/>
  <c r="EK81" i="8"/>
  <c r="EL81" i="8"/>
  <c r="EM81" i="8"/>
  <c r="EG82" i="8"/>
  <c r="EH82" i="8"/>
  <c r="EI82" i="8"/>
  <c r="EJ82" i="8"/>
  <c r="EK82" i="8"/>
  <c r="EL82" i="8"/>
  <c r="EM82" i="8"/>
  <c r="EG83" i="8"/>
  <c r="EH83" i="8"/>
  <c r="EI83" i="8"/>
  <c r="EJ83" i="8"/>
  <c r="EK83" i="8"/>
  <c r="EL83" i="8"/>
  <c r="EM83" i="8"/>
  <c r="EG84" i="8"/>
  <c r="EH84" i="8"/>
  <c r="EI84" i="8"/>
  <c r="EJ84" i="8"/>
  <c r="EK84" i="8"/>
  <c r="EL84" i="8"/>
  <c r="EM84" i="8"/>
  <c r="EG85" i="8"/>
  <c r="EH85" i="8"/>
  <c r="EI85" i="8"/>
  <c r="EJ85" i="8"/>
  <c r="EK85" i="8"/>
  <c r="EL85" i="8"/>
  <c r="EM85" i="8"/>
  <c r="EG86" i="8"/>
  <c r="EH86" i="8"/>
  <c r="EI86" i="8"/>
  <c r="EJ86" i="8"/>
  <c r="EK86" i="8"/>
  <c r="EL86" i="8"/>
  <c r="EM86" i="8"/>
  <c r="EG87" i="8"/>
  <c r="EH87" i="8"/>
  <c r="EI87" i="8"/>
  <c r="EJ87" i="8"/>
  <c r="EK87" i="8"/>
  <c r="EL87" i="8"/>
  <c r="EM87" i="8"/>
  <c r="EG88" i="8"/>
  <c r="EH88" i="8"/>
  <c r="EI88" i="8"/>
  <c r="EJ88" i="8"/>
  <c r="EK88" i="8"/>
  <c r="EL88" i="8"/>
  <c r="EM88" i="8"/>
  <c r="EG89" i="8"/>
  <c r="EH89" i="8"/>
  <c r="EI89" i="8"/>
  <c r="EJ89" i="8"/>
  <c r="EK89" i="8"/>
  <c r="EL89" i="8"/>
  <c r="EM89" i="8"/>
  <c r="EG90" i="8"/>
  <c r="EH90" i="8"/>
  <c r="EI90" i="8"/>
  <c r="EJ90" i="8"/>
  <c r="EK90" i="8"/>
  <c r="EL90" i="8"/>
  <c r="EM90" i="8"/>
  <c r="EG91" i="8"/>
  <c r="EH91" i="8"/>
  <c r="EI91" i="8"/>
  <c r="EJ91" i="8"/>
  <c r="EK91" i="8"/>
  <c r="EL91" i="8"/>
  <c r="EM91" i="8"/>
  <c r="EF71" i="8"/>
  <c r="EF72" i="8"/>
  <c r="EF73" i="8"/>
  <c r="EF74" i="8"/>
  <c r="EF75" i="8"/>
  <c r="EF76" i="8"/>
  <c r="EF77" i="8"/>
  <c r="EF78" i="8"/>
  <c r="EF79" i="8"/>
  <c r="EF80" i="8"/>
  <c r="EF81" i="8"/>
  <c r="EF82" i="8"/>
  <c r="EF83" i="8"/>
  <c r="EF84" i="8"/>
  <c r="EF85" i="8"/>
  <c r="EF86" i="8"/>
  <c r="EF87" i="8"/>
  <c r="EF88" i="8"/>
  <c r="EF89" i="8"/>
  <c r="EF90" i="8"/>
  <c r="EF91" i="8"/>
  <c r="DO152" i="8"/>
  <c r="DP152" i="8"/>
  <c r="DQ152" i="8"/>
  <c r="DR152" i="8"/>
  <c r="DS152" i="8"/>
  <c r="DT152" i="8"/>
  <c r="DU152" i="8"/>
  <c r="DO153" i="8"/>
  <c r="DP153" i="8"/>
  <c r="DQ153" i="8"/>
  <c r="DR153" i="8"/>
  <c r="DS153" i="8"/>
  <c r="DT153" i="8"/>
  <c r="DU153" i="8"/>
  <c r="DO154" i="8"/>
  <c r="DP154" i="8"/>
  <c r="DQ154" i="8"/>
  <c r="DR154" i="8"/>
  <c r="DS154" i="8"/>
  <c r="DT154" i="8"/>
  <c r="DU154" i="8"/>
  <c r="DO155" i="8"/>
  <c r="DP155" i="8"/>
  <c r="DQ155" i="8"/>
  <c r="DR155" i="8"/>
  <c r="DS155" i="8"/>
  <c r="DT155" i="8"/>
  <c r="DU155" i="8"/>
  <c r="DO156" i="8"/>
  <c r="DP156" i="8"/>
  <c r="DQ156" i="8"/>
  <c r="DR156" i="8"/>
  <c r="DS156" i="8"/>
  <c r="DT156" i="8"/>
  <c r="DU156" i="8"/>
  <c r="DO157" i="8"/>
  <c r="DP157" i="8"/>
  <c r="DQ157" i="8"/>
  <c r="DR157" i="8"/>
  <c r="DS157" i="8"/>
  <c r="DT157" i="8"/>
  <c r="DU157" i="8"/>
  <c r="DO158" i="8"/>
  <c r="DP158" i="8"/>
  <c r="DQ158" i="8"/>
  <c r="DR158" i="8"/>
  <c r="DS158" i="8"/>
  <c r="DT158" i="8"/>
  <c r="DU158" i="8"/>
  <c r="DO159" i="8"/>
  <c r="DP159" i="8"/>
  <c r="DQ159" i="8"/>
  <c r="DR159" i="8"/>
  <c r="DS159" i="8"/>
  <c r="DT159" i="8"/>
  <c r="DU159" i="8"/>
  <c r="DO160" i="8"/>
  <c r="DP160" i="8"/>
  <c r="DQ160" i="8"/>
  <c r="DR160" i="8"/>
  <c r="DS160" i="8"/>
  <c r="DT160" i="8"/>
  <c r="DU160" i="8"/>
  <c r="DO161" i="8"/>
  <c r="DP161" i="8"/>
  <c r="DQ161" i="8"/>
  <c r="DR161" i="8"/>
  <c r="DS161" i="8"/>
  <c r="DT161" i="8"/>
  <c r="DU161" i="8"/>
  <c r="DO162" i="8"/>
  <c r="DP162" i="8"/>
  <c r="DQ162" i="8"/>
  <c r="DR162" i="8"/>
  <c r="DS162" i="8"/>
  <c r="DT162" i="8"/>
  <c r="DU162" i="8"/>
  <c r="DO163" i="8"/>
  <c r="DP163" i="8"/>
  <c r="DQ163" i="8"/>
  <c r="DR163" i="8"/>
  <c r="DS163" i="8"/>
  <c r="DT163" i="8"/>
  <c r="DU163" i="8"/>
  <c r="DO164" i="8"/>
  <c r="DP164" i="8"/>
  <c r="DQ164" i="8"/>
  <c r="DR164" i="8"/>
  <c r="DS164" i="8"/>
  <c r="DT164" i="8"/>
  <c r="DU164" i="8"/>
  <c r="DO165" i="8"/>
  <c r="DP165" i="8"/>
  <c r="DQ165" i="8"/>
  <c r="DR165" i="8"/>
  <c r="DS165" i="8"/>
  <c r="DT165" i="8"/>
  <c r="DU165" i="8"/>
  <c r="DO166" i="8"/>
  <c r="DP166" i="8"/>
  <c r="DQ166" i="8"/>
  <c r="DR166" i="8"/>
  <c r="DS166" i="8"/>
  <c r="DT166" i="8"/>
  <c r="DU166" i="8"/>
  <c r="DO167" i="8"/>
  <c r="DP167" i="8"/>
  <c r="DQ167" i="8"/>
  <c r="DR167" i="8"/>
  <c r="DS167" i="8"/>
  <c r="DT167" i="8"/>
  <c r="DU167" i="8"/>
  <c r="DO168" i="8"/>
  <c r="DP168" i="8"/>
  <c r="DQ168" i="8"/>
  <c r="DR168" i="8"/>
  <c r="DS168" i="8"/>
  <c r="DT168" i="8"/>
  <c r="DU168" i="8"/>
  <c r="DO169" i="8"/>
  <c r="DP169" i="8"/>
  <c r="DQ169" i="8"/>
  <c r="DR169" i="8"/>
  <c r="DS169" i="8"/>
  <c r="DT169" i="8"/>
  <c r="DU169" i="8"/>
  <c r="DO170" i="8"/>
  <c r="DP170" i="8"/>
  <c r="DQ170" i="8"/>
  <c r="DR170" i="8"/>
  <c r="DS170" i="8"/>
  <c r="DT170" i="8"/>
  <c r="DU170" i="8"/>
  <c r="DO171" i="8"/>
  <c r="DP171" i="8"/>
  <c r="DQ171" i="8"/>
  <c r="DR171" i="8"/>
  <c r="DS171" i="8"/>
  <c r="DT171" i="8"/>
  <c r="DU171" i="8"/>
  <c r="DO172" i="8"/>
  <c r="DP172" i="8"/>
  <c r="DQ172" i="8"/>
  <c r="DR172" i="8"/>
  <c r="DS172" i="8"/>
  <c r="DT172" i="8"/>
  <c r="DU172" i="8"/>
  <c r="DN152" i="8"/>
  <c r="DN153" i="8"/>
  <c r="DN154" i="8"/>
  <c r="DN155" i="8"/>
  <c r="DN156" i="8"/>
  <c r="DN157" i="8"/>
  <c r="DN158" i="8"/>
  <c r="DN159" i="8"/>
  <c r="DN160" i="8"/>
  <c r="DN161" i="8"/>
  <c r="DN162" i="8"/>
  <c r="DN163" i="8"/>
  <c r="DN164" i="8"/>
  <c r="DN165" i="8"/>
  <c r="DN166" i="8"/>
  <c r="DN167" i="8"/>
  <c r="DN168" i="8"/>
  <c r="DN169" i="8"/>
  <c r="DN170" i="8"/>
  <c r="DN171" i="8"/>
  <c r="DN172" i="8"/>
  <c r="DO125" i="8"/>
  <c r="DP125" i="8"/>
  <c r="DQ125" i="8"/>
  <c r="DR125" i="8"/>
  <c r="DS125" i="8"/>
  <c r="DT125" i="8"/>
  <c r="DU125" i="8"/>
  <c r="DO126" i="8"/>
  <c r="DP126" i="8"/>
  <c r="DQ126" i="8"/>
  <c r="DR126" i="8"/>
  <c r="DS126" i="8"/>
  <c r="DT126" i="8"/>
  <c r="DU126" i="8"/>
  <c r="DO127" i="8"/>
  <c r="DP127" i="8"/>
  <c r="DQ127" i="8"/>
  <c r="DR127" i="8"/>
  <c r="DS127" i="8"/>
  <c r="DT127" i="8"/>
  <c r="DU127" i="8"/>
  <c r="DO128" i="8"/>
  <c r="DP128" i="8"/>
  <c r="DQ128" i="8"/>
  <c r="DR128" i="8"/>
  <c r="DS128" i="8"/>
  <c r="DT128" i="8"/>
  <c r="DU128" i="8"/>
  <c r="DO129" i="8"/>
  <c r="DP129" i="8"/>
  <c r="DQ129" i="8"/>
  <c r="DR129" i="8"/>
  <c r="DS129" i="8"/>
  <c r="DT129" i="8"/>
  <c r="DU129" i="8"/>
  <c r="DO130" i="8"/>
  <c r="DP130" i="8"/>
  <c r="DQ130" i="8"/>
  <c r="DR130" i="8"/>
  <c r="DS130" i="8"/>
  <c r="DT130" i="8"/>
  <c r="DU130" i="8"/>
  <c r="DO131" i="8"/>
  <c r="DP131" i="8"/>
  <c r="DQ131" i="8"/>
  <c r="DR131" i="8"/>
  <c r="DS131" i="8"/>
  <c r="DT131" i="8"/>
  <c r="DU131" i="8"/>
  <c r="DO132" i="8"/>
  <c r="DP132" i="8"/>
  <c r="DQ132" i="8"/>
  <c r="DR132" i="8"/>
  <c r="DS132" i="8"/>
  <c r="DT132" i="8"/>
  <c r="DU132" i="8"/>
  <c r="DO133" i="8"/>
  <c r="DP133" i="8"/>
  <c r="DQ133" i="8"/>
  <c r="DR133" i="8"/>
  <c r="DS133" i="8"/>
  <c r="DT133" i="8"/>
  <c r="DU133" i="8"/>
  <c r="DO134" i="8"/>
  <c r="DP134" i="8"/>
  <c r="DQ134" i="8"/>
  <c r="DR134" i="8"/>
  <c r="DS134" i="8"/>
  <c r="DT134" i="8"/>
  <c r="DU134" i="8"/>
  <c r="DO135" i="8"/>
  <c r="DP135" i="8"/>
  <c r="DQ135" i="8"/>
  <c r="DR135" i="8"/>
  <c r="DS135" i="8"/>
  <c r="DT135" i="8"/>
  <c r="DU135" i="8"/>
  <c r="DO136" i="8"/>
  <c r="DP136" i="8"/>
  <c r="DQ136" i="8"/>
  <c r="DR136" i="8"/>
  <c r="DS136" i="8"/>
  <c r="DT136" i="8"/>
  <c r="DU136" i="8"/>
  <c r="DO137" i="8"/>
  <c r="DP137" i="8"/>
  <c r="DQ137" i="8"/>
  <c r="DR137" i="8"/>
  <c r="DS137" i="8"/>
  <c r="DT137" i="8"/>
  <c r="DU137" i="8"/>
  <c r="DO138" i="8"/>
  <c r="DP138" i="8"/>
  <c r="DQ138" i="8"/>
  <c r="DR138" i="8"/>
  <c r="DS138" i="8"/>
  <c r="DT138" i="8"/>
  <c r="DU138" i="8"/>
  <c r="DO139" i="8"/>
  <c r="DP139" i="8"/>
  <c r="DQ139" i="8"/>
  <c r="DR139" i="8"/>
  <c r="DS139" i="8"/>
  <c r="DT139" i="8"/>
  <c r="DU139" i="8"/>
  <c r="DO140" i="8"/>
  <c r="DP140" i="8"/>
  <c r="DQ140" i="8"/>
  <c r="DR140" i="8"/>
  <c r="DS140" i="8"/>
  <c r="DT140" i="8"/>
  <c r="DU140" i="8"/>
  <c r="DO141" i="8"/>
  <c r="DP141" i="8"/>
  <c r="DQ141" i="8"/>
  <c r="DR141" i="8"/>
  <c r="DS141" i="8"/>
  <c r="DT141" i="8"/>
  <c r="DU141" i="8"/>
  <c r="DO142" i="8"/>
  <c r="DP142" i="8"/>
  <c r="DQ142" i="8"/>
  <c r="DR142" i="8"/>
  <c r="DS142" i="8"/>
  <c r="DT142" i="8"/>
  <c r="DU142" i="8"/>
  <c r="DO143" i="8"/>
  <c r="DP143" i="8"/>
  <c r="DQ143" i="8"/>
  <c r="DR143" i="8"/>
  <c r="DS143" i="8"/>
  <c r="DT143" i="8"/>
  <c r="DU143" i="8"/>
  <c r="DO144" i="8"/>
  <c r="DP144" i="8"/>
  <c r="DQ144" i="8"/>
  <c r="DR144" i="8"/>
  <c r="DS144" i="8"/>
  <c r="DT144" i="8"/>
  <c r="DU144" i="8"/>
  <c r="DO145" i="8"/>
  <c r="DP145" i="8"/>
  <c r="DQ145" i="8"/>
  <c r="DR145" i="8"/>
  <c r="DS145" i="8"/>
  <c r="DT145" i="8"/>
  <c r="DU145" i="8"/>
  <c r="DN125" i="8"/>
  <c r="DN126" i="8"/>
  <c r="DN127" i="8"/>
  <c r="DN128" i="8"/>
  <c r="DN129" i="8"/>
  <c r="DN130" i="8"/>
  <c r="DN131" i="8"/>
  <c r="DN132" i="8"/>
  <c r="DN133" i="8"/>
  <c r="DN134" i="8"/>
  <c r="DN135" i="8"/>
  <c r="DN136" i="8"/>
  <c r="DN137" i="8"/>
  <c r="DN138" i="8"/>
  <c r="DN139" i="8"/>
  <c r="DN140" i="8"/>
  <c r="DN141" i="8"/>
  <c r="DN142" i="8"/>
  <c r="DN143" i="8"/>
  <c r="DN144" i="8"/>
  <c r="DN145" i="8"/>
  <c r="DO98" i="8"/>
  <c r="DP98" i="8"/>
  <c r="DQ98" i="8"/>
  <c r="DR98" i="8"/>
  <c r="DS98" i="8"/>
  <c r="DT98" i="8"/>
  <c r="DU98" i="8"/>
  <c r="DO99" i="8"/>
  <c r="DP99" i="8"/>
  <c r="DQ99" i="8"/>
  <c r="DR99" i="8"/>
  <c r="DS99" i="8"/>
  <c r="DT99" i="8"/>
  <c r="DU99" i="8"/>
  <c r="DO100" i="8"/>
  <c r="DP100" i="8"/>
  <c r="DQ100" i="8"/>
  <c r="DR100" i="8"/>
  <c r="DS100" i="8"/>
  <c r="DT100" i="8"/>
  <c r="DU100" i="8"/>
  <c r="DO101" i="8"/>
  <c r="DP101" i="8"/>
  <c r="DQ101" i="8"/>
  <c r="DR101" i="8"/>
  <c r="DS101" i="8"/>
  <c r="DT101" i="8"/>
  <c r="DU101" i="8"/>
  <c r="DO102" i="8"/>
  <c r="DP102" i="8"/>
  <c r="DQ102" i="8"/>
  <c r="DR102" i="8"/>
  <c r="DS102" i="8"/>
  <c r="DT102" i="8"/>
  <c r="DU102" i="8"/>
  <c r="DO103" i="8"/>
  <c r="DP103" i="8"/>
  <c r="DQ103" i="8"/>
  <c r="DR103" i="8"/>
  <c r="DS103" i="8"/>
  <c r="DT103" i="8"/>
  <c r="DU103" i="8"/>
  <c r="DO104" i="8"/>
  <c r="DP104" i="8"/>
  <c r="DQ104" i="8"/>
  <c r="DR104" i="8"/>
  <c r="DS104" i="8"/>
  <c r="DT104" i="8"/>
  <c r="DU104" i="8"/>
  <c r="DO105" i="8"/>
  <c r="DP105" i="8"/>
  <c r="DQ105" i="8"/>
  <c r="DR105" i="8"/>
  <c r="DS105" i="8"/>
  <c r="DT105" i="8"/>
  <c r="DU105" i="8"/>
  <c r="DO106" i="8"/>
  <c r="DP106" i="8"/>
  <c r="DQ106" i="8"/>
  <c r="DR106" i="8"/>
  <c r="DS106" i="8"/>
  <c r="DT106" i="8"/>
  <c r="DU106" i="8"/>
  <c r="DO107" i="8"/>
  <c r="DP107" i="8"/>
  <c r="DQ107" i="8"/>
  <c r="DR107" i="8"/>
  <c r="DS107" i="8"/>
  <c r="DT107" i="8"/>
  <c r="DU107" i="8"/>
  <c r="DO108" i="8"/>
  <c r="DP108" i="8"/>
  <c r="DQ108" i="8"/>
  <c r="DR108" i="8"/>
  <c r="DS108" i="8"/>
  <c r="DT108" i="8"/>
  <c r="DU108" i="8"/>
  <c r="DO109" i="8"/>
  <c r="DP109" i="8"/>
  <c r="DQ109" i="8"/>
  <c r="DR109" i="8"/>
  <c r="DS109" i="8"/>
  <c r="DT109" i="8"/>
  <c r="DU109" i="8"/>
  <c r="DO110" i="8"/>
  <c r="DP110" i="8"/>
  <c r="DQ110" i="8"/>
  <c r="DR110" i="8"/>
  <c r="DS110" i="8"/>
  <c r="DT110" i="8"/>
  <c r="DU110" i="8"/>
  <c r="DO111" i="8"/>
  <c r="DP111" i="8"/>
  <c r="DQ111" i="8"/>
  <c r="DR111" i="8"/>
  <c r="DS111" i="8"/>
  <c r="DT111" i="8"/>
  <c r="DU111" i="8"/>
  <c r="DO112" i="8"/>
  <c r="DP112" i="8"/>
  <c r="DQ112" i="8"/>
  <c r="DR112" i="8"/>
  <c r="DS112" i="8"/>
  <c r="DT112" i="8"/>
  <c r="DU112" i="8"/>
  <c r="DO113" i="8"/>
  <c r="DP113" i="8"/>
  <c r="DQ113" i="8"/>
  <c r="DR113" i="8"/>
  <c r="DS113" i="8"/>
  <c r="DT113" i="8"/>
  <c r="DU113" i="8"/>
  <c r="DO114" i="8"/>
  <c r="DP114" i="8"/>
  <c r="DQ114" i="8"/>
  <c r="DR114" i="8"/>
  <c r="DS114" i="8"/>
  <c r="DT114" i="8"/>
  <c r="DU114" i="8"/>
  <c r="DO115" i="8"/>
  <c r="DP115" i="8"/>
  <c r="DQ115" i="8"/>
  <c r="DR115" i="8"/>
  <c r="DS115" i="8"/>
  <c r="DT115" i="8"/>
  <c r="DU115" i="8"/>
  <c r="DO116" i="8"/>
  <c r="DP116" i="8"/>
  <c r="DQ116" i="8"/>
  <c r="DR116" i="8"/>
  <c r="DS116" i="8"/>
  <c r="DT116" i="8"/>
  <c r="DU116" i="8"/>
  <c r="DO117" i="8"/>
  <c r="DP117" i="8"/>
  <c r="DQ117" i="8"/>
  <c r="DR117" i="8"/>
  <c r="DS117" i="8"/>
  <c r="DT117" i="8"/>
  <c r="DU117" i="8"/>
  <c r="DO118" i="8"/>
  <c r="DP118" i="8"/>
  <c r="DQ118" i="8"/>
  <c r="DR118" i="8"/>
  <c r="DS118" i="8"/>
  <c r="DT118" i="8"/>
  <c r="DU118" i="8"/>
  <c r="DN98" i="8"/>
  <c r="DN99" i="8"/>
  <c r="DN100" i="8"/>
  <c r="DN101" i="8"/>
  <c r="DN102" i="8"/>
  <c r="DN103" i="8"/>
  <c r="DN104" i="8"/>
  <c r="DN105" i="8"/>
  <c r="DN106" i="8"/>
  <c r="DN107" i="8"/>
  <c r="DN108" i="8"/>
  <c r="DN109" i="8"/>
  <c r="DN110" i="8"/>
  <c r="DN111" i="8"/>
  <c r="DN112" i="8"/>
  <c r="DN113" i="8"/>
  <c r="DN114" i="8"/>
  <c r="DN115" i="8"/>
  <c r="DN116" i="8"/>
  <c r="DN117" i="8"/>
  <c r="DN118" i="8"/>
  <c r="DO71" i="8"/>
  <c r="DP71" i="8"/>
  <c r="DQ71" i="8"/>
  <c r="DR71" i="8"/>
  <c r="DS71" i="8"/>
  <c r="DT71" i="8"/>
  <c r="DU71" i="8"/>
  <c r="DO72" i="8"/>
  <c r="DP72" i="8"/>
  <c r="DQ72" i="8"/>
  <c r="DR72" i="8"/>
  <c r="DS72" i="8"/>
  <c r="DT72" i="8"/>
  <c r="DU72" i="8"/>
  <c r="DO73" i="8"/>
  <c r="DP73" i="8"/>
  <c r="DQ73" i="8"/>
  <c r="DR73" i="8"/>
  <c r="DS73" i="8"/>
  <c r="DT73" i="8"/>
  <c r="DU73" i="8"/>
  <c r="DO74" i="8"/>
  <c r="DP74" i="8"/>
  <c r="DQ74" i="8"/>
  <c r="DR74" i="8"/>
  <c r="DS74" i="8"/>
  <c r="DT74" i="8"/>
  <c r="DU74" i="8"/>
  <c r="DO75" i="8"/>
  <c r="DP75" i="8"/>
  <c r="DQ75" i="8"/>
  <c r="DR75" i="8"/>
  <c r="DS75" i="8"/>
  <c r="DT75" i="8"/>
  <c r="DU75" i="8"/>
  <c r="DO76" i="8"/>
  <c r="DP76" i="8"/>
  <c r="DQ76" i="8"/>
  <c r="DR76" i="8"/>
  <c r="DS76" i="8"/>
  <c r="DT76" i="8"/>
  <c r="DU76" i="8"/>
  <c r="DO77" i="8"/>
  <c r="DP77" i="8"/>
  <c r="DQ77" i="8"/>
  <c r="DR77" i="8"/>
  <c r="DS77" i="8"/>
  <c r="DT77" i="8"/>
  <c r="DU77" i="8"/>
  <c r="DO78" i="8"/>
  <c r="DP78" i="8"/>
  <c r="DQ78" i="8"/>
  <c r="DR78" i="8"/>
  <c r="DS78" i="8"/>
  <c r="DT78" i="8"/>
  <c r="DU78" i="8"/>
  <c r="DO79" i="8"/>
  <c r="DP79" i="8"/>
  <c r="DQ79" i="8"/>
  <c r="DR79" i="8"/>
  <c r="DS79" i="8"/>
  <c r="DT79" i="8"/>
  <c r="DU79" i="8"/>
  <c r="DO80" i="8"/>
  <c r="DP80" i="8"/>
  <c r="DQ80" i="8"/>
  <c r="DR80" i="8"/>
  <c r="DS80" i="8"/>
  <c r="DT80" i="8"/>
  <c r="DU80" i="8"/>
  <c r="DO81" i="8"/>
  <c r="DP81" i="8"/>
  <c r="DQ81" i="8"/>
  <c r="DR81" i="8"/>
  <c r="DS81" i="8"/>
  <c r="DT81" i="8"/>
  <c r="DU81" i="8"/>
  <c r="DO82" i="8"/>
  <c r="DP82" i="8"/>
  <c r="DQ82" i="8"/>
  <c r="DR82" i="8"/>
  <c r="DS82" i="8"/>
  <c r="DT82" i="8"/>
  <c r="DU82" i="8"/>
  <c r="DO83" i="8"/>
  <c r="DP83" i="8"/>
  <c r="DQ83" i="8"/>
  <c r="DR83" i="8"/>
  <c r="DS83" i="8"/>
  <c r="DT83" i="8"/>
  <c r="DU83" i="8"/>
  <c r="DO84" i="8"/>
  <c r="DP84" i="8"/>
  <c r="DQ84" i="8"/>
  <c r="DR84" i="8"/>
  <c r="DS84" i="8"/>
  <c r="DT84" i="8"/>
  <c r="DU84" i="8"/>
  <c r="DO85" i="8"/>
  <c r="DP85" i="8"/>
  <c r="DQ85" i="8"/>
  <c r="DR85" i="8"/>
  <c r="DS85" i="8"/>
  <c r="DT85" i="8"/>
  <c r="DU85" i="8"/>
  <c r="DO86" i="8"/>
  <c r="DP86" i="8"/>
  <c r="DQ86" i="8"/>
  <c r="DR86" i="8"/>
  <c r="DS86" i="8"/>
  <c r="DT86" i="8"/>
  <c r="DU86" i="8"/>
  <c r="DO87" i="8"/>
  <c r="DP87" i="8"/>
  <c r="DQ87" i="8"/>
  <c r="DR87" i="8"/>
  <c r="DS87" i="8"/>
  <c r="DT87" i="8"/>
  <c r="DU87" i="8"/>
  <c r="DO88" i="8"/>
  <c r="DP88" i="8"/>
  <c r="DQ88" i="8"/>
  <c r="DR88" i="8"/>
  <c r="DS88" i="8"/>
  <c r="DT88" i="8"/>
  <c r="DU88" i="8"/>
  <c r="DO89" i="8"/>
  <c r="DP89" i="8"/>
  <c r="DQ89" i="8"/>
  <c r="DR89" i="8"/>
  <c r="DS89" i="8"/>
  <c r="DT89" i="8"/>
  <c r="DU89" i="8"/>
  <c r="DO90" i="8"/>
  <c r="DP90" i="8"/>
  <c r="DQ90" i="8"/>
  <c r="DR90" i="8"/>
  <c r="DS90" i="8"/>
  <c r="DT90" i="8"/>
  <c r="DU90" i="8"/>
  <c r="DO91" i="8"/>
  <c r="DP91" i="8"/>
  <c r="DQ91" i="8"/>
  <c r="DR91" i="8"/>
  <c r="DS91" i="8"/>
  <c r="DT91" i="8"/>
  <c r="DU91" i="8"/>
  <c r="DN71" i="8"/>
  <c r="DN72" i="8"/>
  <c r="DN73" i="8"/>
  <c r="DN74" i="8"/>
  <c r="DN75" i="8"/>
  <c r="DN76" i="8"/>
  <c r="DN77" i="8"/>
  <c r="DN78" i="8"/>
  <c r="DN79" i="8"/>
  <c r="DN80" i="8"/>
  <c r="DN81" i="8"/>
  <c r="DN82" i="8"/>
  <c r="DN83" i="8"/>
  <c r="DN84" i="8"/>
  <c r="DN85" i="8"/>
  <c r="DN86" i="8"/>
  <c r="DN87" i="8"/>
  <c r="DN88" i="8"/>
  <c r="DN89" i="8"/>
  <c r="DN90" i="8"/>
  <c r="DN91" i="8"/>
  <c r="DO17" i="8"/>
  <c r="DP17" i="8"/>
  <c r="DQ17" i="8"/>
  <c r="DR17" i="8"/>
  <c r="DS17" i="8"/>
  <c r="DT17" i="8"/>
  <c r="DU17" i="8"/>
  <c r="DO18" i="8"/>
  <c r="DP18" i="8"/>
  <c r="DQ18" i="8"/>
  <c r="DR18" i="8"/>
  <c r="DS18" i="8"/>
  <c r="DT18" i="8"/>
  <c r="DU18" i="8"/>
  <c r="DO19" i="8"/>
  <c r="DP19" i="8"/>
  <c r="DQ19" i="8"/>
  <c r="DR19" i="8"/>
  <c r="DS19" i="8"/>
  <c r="DT19" i="8"/>
  <c r="DU19" i="8"/>
  <c r="DO20" i="8"/>
  <c r="DP20" i="8"/>
  <c r="DQ20" i="8"/>
  <c r="DR20" i="8"/>
  <c r="DS20" i="8"/>
  <c r="DT20" i="8"/>
  <c r="DU20" i="8"/>
  <c r="DO21" i="8"/>
  <c r="DP21" i="8"/>
  <c r="DQ21" i="8"/>
  <c r="DR21" i="8"/>
  <c r="DS21" i="8"/>
  <c r="DT21" i="8"/>
  <c r="DU21" i="8"/>
  <c r="DO22" i="8"/>
  <c r="DP22" i="8"/>
  <c r="DQ22" i="8"/>
  <c r="DR22" i="8"/>
  <c r="DS22" i="8"/>
  <c r="DT22" i="8"/>
  <c r="DU22" i="8"/>
  <c r="DO23" i="8"/>
  <c r="DP23" i="8"/>
  <c r="DQ23" i="8"/>
  <c r="DR23" i="8"/>
  <c r="DS23" i="8"/>
  <c r="DT23" i="8"/>
  <c r="DU23" i="8"/>
  <c r="DO24" i="8"/>
  <c r="DP24" i="8"/>
  <c r="DQ24" i="8"/>
  <c r="DR24" i="8"/>
  <c r="DS24" i="8"/>
  <c r="DT24" i="8"/>
  <c r="DU24" i="8"/>
  <c r="DO25" i="8"/>
  <c r="DP25" i="8"/>
  <c r="DQ25" i="8"/>
  <c r="DR25" i="8"/>
  <c r="DS25" i="8"/>
  <c r="DT25" i="8"/>
  <c r="DU25" i="8"/>
  <c r="DO26" i="8"/>
  <c r="DP26" i="8"/>
  <c r="DQ26" i="8"/>
  <c r="DR26" i="8"/>
  <c r="DS26" i="8"/>
  <c r="DT26" i="8"/>
  <c r="DU26" i="8"/>
  <c r="DO27" i="8"/>
  <c r="DP27" i="8"/>
  <c r="DQ27" i="8"/>
  <c r="DR27" i="8"/>
  <c r="DS27" i="8"/>
  <c r="DT27" i="8"/>
  <c r="DU27" i="8"/>
  <c r="DO28" i="8"/>
  <c r="DP28" i="8"/>
  <c r="DQ28" i="8"/>
  <c r="DR28" i="8"/>
  <c r="DS28" i="8"/>
  <c r="DT28" i="8"/>
  <c r="DU28" i="8"/>
  <c r="DO29" i="8"/>
  <c r="DP29" i="8"/>
  <c r="DQ29" i="8"/>
  <c r="DR29" i="8"/>
  <c r="DS29" i="8"/>
  <c r="DT29" i="8"/>
  <c r="DU29" i="8"/>
  <c r="DO30" i="8"/>
  <c r="DP30" i="8"/>
  <c r="DQ30" i="8"/>
  <c r="DR30" i="8"/>
  <c r="DS30" i="8"/>
  <c r="DT30" i="8"/>
  <c r="DU30" i="8"/>
  <c r="DO31" i="8"/>
  <c r="DP31" i="8"/>
  <c r="DQ31" i="8"/>
  <c r="DR31" i="8"/>
  <c r="DS31" i="8"/>
  <c r="DT31" i="8"/>
  <c r="DU31" i="8"/>
  <c r="DO32" i="8"/>
  <c r="DP32" i="8"/>
  <c r="DQ32" i="8"/>
  <c r="DR32" i="8"/>
  <c r="DS32" i="8"/>
  <c r="DT32" i="8"/>
  <c r="DU32" i="8"/>
  <c r="DO33" i="8"/>
  <c r="DP33" i="8"/>
  <c r="DQ33" i="8"/>
  <c r="DR33" i="8"/>
  <c r="DS33" i="8"/>
  <c r="DT33" i="8"/>
  <c r="DU33" i="8"/>
  <c r="DO34" i="8"/>
  <c r="DP34" i="8"/>
  <c r="DQ34" i="8"/>
  <c r="DR34" i="8"/>
  <c r="DS34" i="8"/>
  <c r="DT34" i="8"/>
  <c r="DU34" i="8"/>
  <c r="DO35" i="8"/>
  <c r="DP35" i="8"/>
  <c r="DQ35" i="8"/>
  <c r="DR35" i="8"/>
  <c r="DS35" i="8"/>
  <c r="DT35" i="8"/>
  <c r="DU35" i="8"/>
  <c r="DO36" i="8"/>
  <c r="DP36" i="8"/>
  <c r="DQ36" i="8"/>
  <c r="DR36" i="8"/>
  <c r="DS36" i="8"/>
  <c r="DT36" i="8"/>
  <c r="DU36" i="8"/>
  <c r="DO37" i="8"/>
  <c r="DP37" i="8"/>
  <c r="DQ37" i="8"/>
  <c r="DR37" i="8"/>
  <c r="DS37" i="8"/>
  <c r="DT37" i="8"/>
  <c r="DU37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CW152" i="8"/>
  <c r="CX152" i="8"/>
  <c r="CY152" i="8"/>
  <c r="DA152" i="8"/>
  <c r="DB152" i="8"/>
  <c r="DC152" i="8"/>
  <c r="CW153" i="8"/>
  <c r="CX153" i="8"/>
  <c r="CY153" i="8"/>
  <c r="DA153" i="8"/>
  <c r="DB153" i="8"/>
  <c r="DC153" i="8"/>
  <c r="CW154" i="8"/>
  <c r="CX154" i="8"/>
  <c r="CY154" i="8"/>
  <c r="DA154" i="8"/>
  <c r="DB154" i="8"/>
  <c r="DC154" i="8"/>
  <c r="CW155" i="8"/>
  <c r="CX155" i="8"/>
  <c r="CY155" i="8"/>
  <c r="DA155" i="8"/>
  <c r="DB155" i="8"/>
  <c r="DC155" i="8"/>
  <c r="CW156" i="8"/>
  <c r="CX156" i="8"/>
  <c r="CY156" i="8"/>
  <c r="DA156" i="8"/>
  <c r="DB156" i="8"/>
  <c r="DC156" i="8"/>
  <c r="CW157" i="8"/>
  <c r="CX157" i="8"/>
  <c r="CY157" i="8"/>
  <c r="DA157" i="8"/>
  <c r="DB157" i="8"/>
  <c r="DC157" i="8"/>
  <c r="CW158" i="8"/>
  <c r="CX158" i="8"/>
  <c r="CY158" i="8"/>
  <c r="DA158" i="8"/>
  <c r="DB158" i="8"/>
  <c r="DC158" i="8"/>
  <c r="CW159" i="8"/>
  <c r="CX159" i="8"/>
  <c r="CY159" i="8"/>
  <c r="DA159" i="8"/>
  <c r="DB159" i="8"/>
  <c r="DC159" i="8"/>
  <c r="CW160" i="8"/>
  <c r="CX160" i="8"/>
  <c r="CY160" i="8"/>
  <c r="DA160" i="8"/>
  <c r="DB160" i="8"/>
  <c r="DC160" i="8"/>
  <c r="CW161" i="8"/>
  <c r="CX161" i="8"/>
  <c r="CY161" i="8"/>
  <c r="DA161" i="8"/>
  <c r="DB161" i="8"/>
  <c r="DC161" i="8"/>
  <c r="CW162" i="8"/>
  <c r="CX162" i="8"/>
  <c r="CY162" i="8"/>
  <c r="DA162" i="8"/>
  <c r="DB162" i="8"/>
  <c r="DC162" i="8"/>
  <c r="CW163" i="8"/>
  <c r="CX163" i="8"/>
  <c r="CY163" i="8"/>
  <c r="DA163" i="8"/>
  <c r="DB163" i="8"/>
  <c r="DC163" i="8"/>
  <c r="CW164" i="8"/>
  <c r="CX164" i="8"/>
  <c r="CY164" i="8"/>
  <c r="DA164" i="8"/>
  <c r="DB164" i="8"/>
  <c r="DC164" i="8"/>
  <c r="CW165" i="8"/>
  <c r="CX165" i="8"/>
  <c r="CY165" i="8"/>
  <c r="DA165" i="8"/>
  <c r="DB165" i="8"/>
  <c r="DC165" i="8"/>
  <c r="CW166" i="8"/>
  <c r="CX166" i="8"/>
  <c r="CY166" i="8"/>
  <c r="DA166" i="8"/>
  <c r="DB166" i="8"/>
  <c r="DC166" i="8"/>
  <c r="CW167" i="8"/>
  <c r="CX167" i="8"/>
  <c r="CY167" i="8"/>
  <c r="DA167" i="8"/>
  <c r="DB167" i="8"/>
  <c r="DC167" i="8"/>
  <c r="CW168" i="8"/>
  <c r="CX168" i="8"/>
  <c r="CY168" i="8"/>
  <c r="DA168" i="8"/>
  <c r="DB168" i="8"/>
  <c r="DC168" i="8"/>
  <c r="CW169" i="8"/>
  <c r="CX169" i="8"/>
  <c r="CY169" i="8"/>
  <c r="DA169" i="8"/>
  <c r="DB169" i="8"/>
  <c r="DC169" i="8"/>
  <c r="CW170" i="8"/>
  <c r="CX170" i="8"/>
  <c r="CY170" i="8"/>
  <c r="DA170" i="8"/>
  <c r="DB170" i="8"/>
  <c r="DC170" i="8"/>
  <c r="CW171" i="8"/>
  <c r="CX171" i="8"/>
  <c r="CY171" i="8"/>
  <c r="DA171" i="8"/>
  <c r="DB171" i="8"/>
  <c r="DC171" i="8"/>
  <c r="CW172" i="8"/>
  <c r="CX172" i="8"/>
  <c r="CY172" i="8"/>
  <c r="DA172" i="8"/>
  <c r="DB172" i="8"/>
  <c r="DC172" i="8"/>
  <c r="CV152" i="8"/>
  <c r="CV153" i="8"/>
  <c r="CV154" i="8"/>
  <c r="CV155" i="8"/>
  <c r="CV156" i="8"/>
  <c r="CV157" i="8"/>
  <c r="CV158" i="8"/>
  <c r="CV159" i="8"/>
  <c r="CV160" i="8"/>
  <c r="CV161" i="8"/>
  <c r="CV162" i="8"/>
  <c r="CV163" i="8"/>
  <c r="CV164" i="8"/>
  <c r="CV165" i="8"/>
  <c r="CV166" i="8"/>
  <c r="CV167" i="8"/>
  <c r="CV168" i="8"/>
  <c r="CV169" i="8"/>
  <c r="CV170" i="8"/>
  <c r="CV171" i="8"/>
  <c r="CV172" i="8"/>
  <c r="CW125" i="8"/>
  <c r="CX125" i="8"/>
  <c r="CY125" i="8"/>
  <c r="DA125" i="8"/>
  <c r="DB125" i="8"/>
  <c r="DC125" i="8"/>
  <c r="CW126" i="8"/>
  <c r="CX126" i="8"/>
  <c r="CY126" i="8"/>
  <c r="DA126" i="8"/>
  <c r="DB126" i="8"/>
  <c r="DC126" i="8"/>
  <c r="CW127" i="8"/>
  <c r="CX127" i="8"/>
  <c r="CY127" i="8"/>
  <c r="DA127" i="8"/>
  <c r="DB127" i="8"/>
  <c r="DC127" i="8"/>
  <c r="CW128" i="8"/>
  <c r="CX128" i="8"/>
  <c r="CY128" i="8"/>
  <c r="DA128" i="8"/>
  <c r="DB128" i="8"/>
  <c r="DC128" i="8"/>
  <c r="CW129" i="8"/>
  <c r="CX129" i="8"/>
  <c r="CY129" i="8"/>
  <c r="DA129" i="8"/>
  <c r="DB129" i="8"/>
  <c r="DC129" i="8"/>
  <c r="CW130" i="8"/>
  <c r="CX130" i="8"/>
  <c r="CY130" i="8"/>
  <c r="DA130" i="8"/>
  <c r="DB130" i="8"/>
  <c r="DC130" i="8"/>
  <c r="CW131" i="8"/>
  <c r="CX131" i="8"/>
  <c r="CY131" i="8"/>
  <c r="DA131" i="8"/>
  <c r="DB131" i="8"/>
  <c r="DC131" i="8"/>
  <c r="CW132" i="8"/>
  <c r="CX132" i="8"/>
  <c r="CY132" i="8"/>
  <c r="DA132" i="8"/>
  <c r="DB132" i="8"/>
  <c r="DC132" i="8"/>
  <c r="CW133" i="8"/>
  <c r="CX133" i="8"/>
  <c r="CY133" i="8"/>
  <c r="DA133" i="8"/>
  <c r="DB133" i="8"/>
  <c r="DC133" i="8"/>
  <c r="CW134" i="8"/>
  <c r="CX134" i="8"/>
  <c r="CY134" i="8"/>
  <c r="DA134" i="8"/>
  <c r="DB134" i="8"/>
  <c r="DC134" i="8"/>
  <c r="CW135" i="8"/>
  <c r="CX135" i="8"/>
  <c r="CY135" i="8"/>
  <c r="DA135" i="8"/>
  <c r="DB135" i="8"/>
  <c r="DC135" i="8"/>
  <c r="CW136" i="8"/>
  <c r="CX136" i="8"/>
  <c r="CY136" i="8"/>
  <c r="DA136" i="8"/>
  <c r="DB136" i="8"/>
  <c r="DC136" i="8"/>
  <c r="CW137" i="8"/>
  <c r="CX137" i="8"/>
  <c r="CY137" i="8"/>
  <c r="DA137" i="8"/>
  <c r="DB137" i="8"/>
  <c r="DC137" i="8"/>
  <c r="CW138" i="8"/>
  <c r="CX138" i="8"/>
  <c r="CY138" i="8"/>
  <c r="DA138" i="8"/>
  <c r="DB138" i="8"/>
  <c r="DC138" i="8"/>
  <c r="CW139" i="8"/>
  <c r="CX139" i="8"/>
  <c r="CY139" i="8"/>
  <c r="DA139" i="8"/>
  <c r="DB139" i="8"/>
  <c r="DC139" i="8"/>
  <c r="CW140" i="8"/>
  <c r="CX140" i="8"/>
  <c r="CY140" i="8"/>
  <c r="DA140" i="8"/>
  <c r="DB140" i="8"/>
  <c r="DC140" i="8"/>
  <c r="CW141" i="8"/>
  <c r="CX141" i="8"/>
  <c r="CY141" i="8"/>
  <c r="DA141" i="8"/>
  <c r="DB141" i="8"/>
  <c r="DC141" i="8"/>
  <c r="CW142" i="8"/>
  <c r="CX142" i="8"/>
  <c r="CY142" i="8"/>
  <c r="DA142" i="8"/>
  <c r="DB142" i="8"/>
  <c r="DC142" i="8"/>
  <c r="CW143" i="8"/>
  <c r="CX143" i="8"/>
  <c r="CY143" i="8"/>
  <c r="DA143" i="8"/>
  <c r="DB143" i="8"/>
  <c r="DC143" i="8"/>
  <c r="CW144" i="8"/>
  <c r="CX144" i="8"/>
  <c r="CY144" i="8"/>
  <c r="DA144" i="8"/>
  <c r="DB144" i="8"/>
  <c r="DC144" i="8"/>
  <c r="CW145" i="8"/>
  <c r="CX145" i="8"/>
  <c r="CY145" i="8"/>
  <c r="DA145" i="8"/>
  <c r="DB145" i="8"/>
  <c r="DC145" i="8"/>
  <c r="CV125" i="8"/>
  <c r="CV126" i="8"/>
  <c r="CV127" i="8"/>
  <c r="CV128" i="8"/>
  <c r="CV129" i="8"/>
  <c r="CV130" i="8"/>
  <c r="CV131" i="8"/>
  <c r="CV132" i="8"/>
  <c r="CV133" i="8"/>
  <c r="CV134" i="8"/>
  <c r="CV135" i="8"/>
  <c r="CV136" i="8"/>
  <c r="CV137" i="8"/>
  <c r="CV138" i="8"/>
  <c r="CV139" i="8"/>
  <c r="CV140" i="8"/>
  <c r="CV141" i="8"/>
  <c r="CV142" i="8"/>
  <c r="CV143" i="8"/>
  <c r="CV144" i="8"/>
  <c r="CV145" i="8"/>
  <c r="CW98" i="8"/>
  <c r="CX98" i="8"/>
  <c r="CY98" i="8"/>
  <c r="DA98" i="8"/>
  <c r="DB98" i="8"/>
  <c r="DC98" i="8"/>
  <c r="CW99" i="8"/>
  <c r="CX99" i="8"/>
  <c r="CY99" i="8"/>
  <c r="DA99" i="8"/>
  <c r="DB99" i="8"/>
  <c r="DC99" i="8"/>
  <c r="CW100" i="8"/>
  <c r="CX100" i="8"/>
  <c r="CY100" i="8"/>
  <c r="DA100" i="8"/>
  <c r="DB100" i="8"/>
  <c r="DC100" i="8"/>
  <c r="CW101" i="8"/>
  <c r="CX101" i="8"/>
  <c r="CY101" i="8"/>
  <c r="DA101" i="8"/>
  <c r="DB101" i="8"/>
  <c r="DC101" i="8"/>
  <c r="CW102" i="8"/>
  <c r="CX102" i="8"/>
  <c r="CY102" i="8"/>
  <c r="DA102" i="8"/>
  <c r="DB102" i="8"/>
  <c r="DC102" i="8"/>
  <c r="CW103" i="8"/>
  <c r="CX103" i="8"/>
  <c r="CY103" i="8"/>
  <c r="DA103" i="8"/>
  <c r="DB103" i="8"/>
  <c r="DC103" i="8"/>
  <c r="CW104" i="8"/>
  <c r="CX104" i="8"/>
  <c r="CY104" i="8"/>
  <c r="DA104" i="8"/>
  <c r="DB104" i="8"/>
  <c r="DC104" i="8"/>
  <c r="CW105" i="8"/>
  <c r="CX105" i="8"/>
  <c r="CY105" i="8"/>
  <c r="DA105" i="8"/>
  <c r="DB105" i="8"/>
  <c r="DC105" i="8"/>
  <c r="CW106" i="8"/>
  <c r="CX106" i="8"/>
  <c r="CY106" i="8"/>
  <c r="DA106" i="8"/>
  <c r="DB106" i="8"/>
  <c r="DC106" i="8"/>
  <c r="CW107" i="8"/>
  <c r="CX107" i="8"/>
  <c r="CY107" i="8"/>
  <c r="DA107" i="8"/>
  <c r="DB107" i="8"/>
  <c r="DC107" i="8"/>
  <c r="CW108" i="8"/>
  <c r="CX108" i="8"/>
  <c r="CY108" i="8"/>
  <c r="DA108" i="8"/>
  <c r="DB108" i="8"/>
  <c r="DC108" i="8"/>
  <c r="CW109" i="8"/>
  <c r="CX109" i="8"/>
  <c r="CY109" i="8"/>
  <c r="DA109" i="8"/>
  <c r="DB109" i="8"/>
  <c r="DC109" i="8"/>
  <c r="CW110" i="8"/>
  <c r="CX110" i="8"/>
  <c r="CY110" i="8"/>
  <c r="DA110" i="8"/>
  <c r="DB110" i="8"/>
  <c r="DC110" i="8"/>
  <c r="CW111" i="8"/>
  <c r="CX111" i="8"/>
  <c r="CY111" i="8"/>
  <c r="DA111" i="8"/>
  <c r="DB111" i="8"/>
  <c r="DC111" i="8"/>
  <c r="CW112" i="8"/>
  <c r="CX112" i="8"/>
  <c r="CY112" i="8"/>
  <c r="DA112" i="8"/>
  <c r="DB112" i="8"/>
  <c r="DC112" i="8"/>
  <c r="CW113" i="8"/>
  <c r="CX113" i="8"/>
  <c r="CY113" i="8"/>
  <c r="DA113" i="8"/>
  <c r="DB113" i="8"/>
  <c r="DC113" i="8"/>
  <c r="CW114" i="8"/>
  <c r="CX114" i="8"/>
  <c r="CY114" i="8"/>
  <c r="DA114" i="8"/>
  <c r="DB114" i="8"/>
  <c r="DC114" i="8"/>
  <c r="CW115" i="8"/>
  <c r="CX115" i="8"/>
  <c r="CY115" i="8"/>
  <c r="DA115" i="8"/>
  <c r="DB115" i="8"/>
  <c r="DC115" i="8"/>
  <c r="CW116" i="8"/>
  <c r="CX116" i="8"/>
  <c r="CY116" i="8"/>
  <c r="DA116" i="8"/>
  <c r="DB116" i="8"/>
  <c r="DC116" i="8"/>
  <c r="CW117" i="8"/>
  <c r="CX117" i="8"/>
  <c r="CY117" i="8"/>
  <c r="DA117" i="8"/>
  <c r="DB117" i="8"/>
  <c r="DC117" i="8"/>
  <c r="CW118" i="8"/>
  <c r="CX118" i="8"/>
  <c r="CY118" i="8"/>
  <c r="DA118" i="8"/>
  <c r="DB118" i="8"/>
  <c r="DC118" i="8"/>
  <c r="CV98" i="8"/>
  <c r="CV99" i="8"/>
  <c r="CV100" i="8"/>
  <c r="CV101" i="8"/>
  <c r="CV102" i="8"/>
  <c r="CV103" i="8"/>
  <c r="CV104" i="8"/>
  <c r="CV105" i="8"/>
  <c r="CV106" i="8"/>
  <c r="CV107" i="8"/>
  <c r="CV108" i="8"/>
  <c r="CV109" i="8"/>
  <c r="CV110" i="8"/>
  <c r="CV111" i="8"/>
  <c r="CV112" i="8"/>
  <c r="CV113" i="8"/>
  <c r="CV114" i="8"/>
  <c r="CV115" i="8"/>
  <c r="CV116" i="8"/>
  <c r="CV117" i="8"/>
  <c r="CV118" i="8"/>
  <c r="CW71" i="8"/>
  <c r="CX71" i="8"/>
  <c r="CY71" i="8"/>
  <c r="DA71" i="8"/>
  <c r="DB71" i="8"/>
  <c r="DC71" i="8"/>
  <c r="CW72" i="8"/>
  <c r="CX72" i="8"/>
  <c r="CY72" i="8"/>
  <c r="DA72" i="8"/>
  <c r="DB72" i="8"/>
  <c r="DC72" i="8"/>
  <c r="CW73" i="8"/>
  <c r="CX73" i="8"/>
  <c r="CY73" i="8"/>
  <c r="DA73" i="8"/>
  <c r="DB73" i="8"/>
  <c r="DC73" i="8"/>
  <c r="CW74" i="8"/>
  <c r="CX74" i="8"/>
  <c r="CY74" i="8"/>
  <c r="DA74" i="8"/>
  <c r="DB74" i="8"/>
  <c r="DC74" i="8"/>
  <c r="CW75" i="8"/>
  <c r="CX75" i="8"/>
  <c r="CY75" i="8"/>
  <c r="DA75" i="8"/>
  <c r="DB75" i="8"/>
  <c r="DC75" i="8"/>
  <c r="CW76" i="8"/>
  <c r="CX76" i="8"/>
  <c r="CY76" i="8"/>
  <c r="DA76" i="8"/>
  <c r="DB76" i="8"/>
  <c r="DC76" i="8"/>
  <c r="CW77" i="8"/>
  <c r="CX77" i="8"/>
  <c r="CY77" i="8"/>
  <c r="DA77" i="8"/>
  <c r="DB77" i="8"/>
  <c r="DC77" i="8"/>
  <c r="CW78" i="8"/>
  <c r="CX78" i="8"/>
  <c r="CY78" i="8"/>
  <c r="DA78" i="8"/>
  <c r="DB78" i="8"/>
  <c r="DC78" i="8"/>
  <c r="CW79" i="8"/>
  <c r="CX79" i="8"/>
  <c r="CY79" i="8"/>
  <c r="DA79" i="8"/>
  <c r="DB79" i="8"/>
  <c r="DC79" i="8"/>
  <c r="CW80" i="8"/>
  <c r="CX80" i="8"/>
  <c r="CY80" i="8"/>
  <c r="DA80" i="8"/>
  <c r="DB80" i="8"/>
  <c r="DC80" i="8"/>
  <c r="CW81" i="8"/>
  <c r="CX81" i="8"/>
  <c r="CY81" i="8"/>
  <c r="DA81" i="8"/>
  <c r="DB81" i="8"/>
  <c r="DC81" i="8"/>
  <c r="CW82" i="8"/>
  <c r="CX82" i="8"/>
  <c r="CY82" i="8"/>
  <c r="DA82" i="8"/>
  <c r="DB82" i="8"/>
  <c r="DC82" i="8"/>
  <c r="CW83" i="8"/>
  <c r="CX83" i="8"/>
  <c r="CY83" i="8"/>
  <c r="DA83" i="8"/>
  <c r="DB83" i="8"/>
  <c r="DC83" i="8"/>
  <c r="CW84" i="8"/>
  <c r="CX84" i="8"/>
  <c r="CY84" i="8"/>
  <c r="DA84" i="8"/>
  <c r="DB84" i="8"/>
  <c r="DC84" i="8"/>
  <c r="CW85" i="8"/>
  <c r="CX85" i="8"/>
  <c r="CY85" i="8"/>
  <c r="DA85" i="8"/>
  <c r="DB85" i="8"/>
  <c r="DC85" i="8"/>
  <c r="CW86" i="8"/>
  <c r="CX86" i="8"/>
  <c r="CY86" i="8"/>
  <c r="DA86" i="8"/>
  <c r="DB86" i="8"/>
  <c r="DC86" i="8"/>
  <c r="CW87" i="8"/>
  <c r="CX87" i="8"/>
  <c r="CY87" i="8"/>
  <c r="DA87" i="8"/>
  <c r="DB87" i="8"/>
  <c r="DC87" i="8"/>
  <c r="CW88" i="8"/>
  <c r="CX88" i="8"/>
  <c r="CY88" i="8"/>
  <c r="DA88" i="8"/>
  <c r="DB88" i="8"/>
  <c r="DC88" i="8"/>
  <c r="CW89" i="8"/>
  <c r="CX89" i="8"/>
  <c r="CY89" i="8"/>
  <c r="DA89" i="8"/>
  <c r="DB89" i="8"/>
  <c r="DC89" i="8"/>
  <c r="CW90" i="8"/>
  <c r="CX90" i="8"/>
  <c r="CY90" i="8"/>
  <c r="DA90" i="8"/>
  <c r="DB90" i="8"/>
  <c r="DC90" i="8"/>
  <c r="CW91" i="8"/>
  <c r="CX91" i="8"/>
  <c r="CY91" i="8"/>
  <c r="DA91" i="8"/>
  <c r="DB91" i="8"/>
  <c r="DC91" i="8"/>
  <c r="CV71" i="8"/>
  <c r="CV72" i="8"/>
  <c r="CV73" i="8"/>
  <c r="CV74" i="8"/>
  <c r="CV75" i="8"/>
  <c r="CV76" i="8"/>
  <c r="CV77" i="8"/>
  <c r="CV78" i="8"/>
  <c r="CV79" i="8"/>
  <c r="CV80" i="8"/>
  <c r="CV81" i="8"/>
  <c r="CV82" i="8"/>
  <c r="CV83" i="8"/>
  <c r="CV84" i="8"/>
  <c r="CV85" i="8"/>
  <c r="CV86" i="8"/>
  <c r="CV87" i="8"/>
  <c r="CV88" i="8"/>
  <c r="CV89" i="8"/>
  <c r="CV90" i="8"/>
  <c r="CV91" i="8"/>
  <c r="CW44" i="8"/>
  <c r="CX44" i="8"/>
  <c r="CY44" i="8"/>
  <c r="DA44" i="8"/>
  <c r="DB44" i="8"/>
  <c r="DC44" i="8"/>
  <c r="CW45" i="8"/>
  <c r="CX45" i="8"/>
  <c r="CY45" i="8"/>
  <c r="DA45" i="8"/>
  <c r="DB45" i="8"/>
  <c r="DC45" i="8"/>
  <c r="CW46" i="8"/>
  <c r="CX46" i="8"/>
  <c r="CY46" i="8"/>
  <c r="DA46" i="8"/>
  <c r="DB46" i="8"/>
  <c r="DC46" i="8"/>
  <c r="CW47" i="8"/>
  <c r="CX47" i="8"/>
  <c r="CY47" i="8"/>
  <c r="DA47" i="8"/>
  <c r="DB47" i="8"/>
  <c r="DC47" i="8"/>
  <c r="CW48" i="8"/>
  <c r="CX48" i="8"/>
  <c r="CY48" i="8"/>
  <c r="DA48" i="8"/>
  <c r="DB48" i="8"/>
  <c r="DC48" i="8"/>
  <c r="CW49" i="8"/>
  <c r="CX49" i="8"/>
  <c r="CY49" i="8"/>
  <c r="DA49" i="8"/>
  <c r="DB49" i="8"/>
  <c r="DC49" i="8"/>
  <c r="CW50" i="8"/>
  <c r="CX50" i="8"/>
  <c r="CY50" i="8"/>
  <c r="DA50" i="8"/>
  <c r="DB50" i="8"/>
  <c r="DC50" i="8"/>
  <c r="CW51" i="8"/>
  <c r="CX51" i="8"/>
  <c r="CY51" i="8"/>
  <c r="DA51" i="8"/>
  <c r="DB51" i="8"/>
  <c r="DC51" i="8"/>
  <c r="CW52" i="8"/>
  <c r="CX52" i="8"/>
  <c r="CY52" i="8"/>
  <c r="DA52" i="8"/>
  <c r="DB52" i="8"/>
  <c r="DC52" i="8"/>
  <c r="CW53" i="8"/>
  <c r="CX53" i="8"/>
  <c r="CY53" i="8"/>
  <c r="DA53" i="8"/>
  <c r="DB53" i="8"/>
  <c r="DC53" i="8"/>
  <c r="CW54" i="8"/>
  <c r="CX54" i="8"/>
  <c r="CY54" i="8"/>
  <c r="DA54" i="8"/>
  <c r="DB54" i="8"/>
  <c r="DC54" i="8"/>
  <c r="CW55" i="8"/>
  <c r="CX55" i="8"/>
  <c r="CY55" i="8"/>
  <c r="DA55" i="8"/>
  <c r="DB55" i="8"/>
  <c r="DC55" i="8"/>
  <c r="CW56" i="8"/>
  <c r="CX56" i="8"/>
  <c r="CY56" i="8"/>
  <c r="DA56" i="8"/>
  <c r="DB56" i="8"/>
  <c r="DC56" i="8"/>
  <c r="CW57" i="8"/>
  <c r="CX57" i="8"/>
  <c r="CY57" i="8"/>
  <c r="DA57" i="8"/>
  <c r="DB57" i="8"/>
  <c r="DC57" i="8"/>
  <c r="CW58" i="8"/>
  <c r="CX58" i="8"/>
  <c r="CY58" i="8"/>
  <c r="DA58" i="8"/>
  <c r="DB58" i="8"/>
  <c r="DC58" i="8"/>
  <c r="CW59" i="8"/>
  <c r="CX59" i="8"/>
  <c r="CY59" i="8"/>
  <c r="DA59" i="8"/>
  <c r="DB59" i="8"/>
  <c r="DC59" i="8"/>
  <c r="CW60" i="8"/>
  <c r="CX60" i="8"/>
  <c r="CY60" i="8"/>
  <c r="DA60" i="8"/>
  <c r="DB60" i="8"/>
  <c r="DC60" i="8"/>
  <c r="CW61" i="8"/>
  <c r="CX61" i="8"/>
  <c r="CY61" i="8"/>
  <c r="DA61" i="8"/>
  <c r="DB61" i="8"/>
  <c r="DC61" i="8"/>
  <c r="CW62" i="8"/>
  <c r="CX62" i="8"/>
  <c r="CY62" i="8"/>
  <c r="DA62" i="8"/>
  <c r="DB62" i="8"/>
  <c r="DC62" i="8"/>
  <c r="CW63" i="8"/>
  <c r="CX63" i="8"/>
  <c r="CY63" i="8"/>
  <c r="DA63" i="8"/>
  <c r="DB63" i="8"/>
  <c r="DC63" i="8"/>
  <c r="CW64" i="8"/>
  <c r="CX64" i="8"/>
  <c r="CY64" i="8"/>
  <c r="DA64" i="8"/>
  <c r="DB64" i="8"/>
  <c r="DC64" i="8"/>
  <c r="CV44" i="8"/>
  <c r="CV45" i="8"/>
  <c r="CV46" i="8"/>
  <c r="CV47" i="8"/>
  <c r="CV48" i="8"/>
  <c r="CV49" i="8"/>
  <c r="CV50" i="8"/>
  <c r="CV51" i="8"/>
  <c r="CV52" i="8"/>
  <c r="CV53" i="8"/>
  <c r="CV54" i="8"/>
  <c r="CV55" i="8"/>
  <c r="CV56" i="8"/>
  <c r="CV57" i="8"/>
  <c r="CV58" i="8"/>
  <c r="CV59" i="8"/>
  <c r="CV60" i="8"/>
  <c r="CV61" i="8"/>
  <c r="CV62" i="8"/>
  <c r="CV63" i="8"/>
  <c r="CV64" i="8"/>
  <c r="DO44" i="8"/>
  <c r="DP44" i="8"/>
  <c r="DQ44" i="8"/>
  <c r="DR44" i="8"/>
  <c r="DS44" i="8"/>
  <c r="DT44" i="8"/>
  <c r="DU44" i="8"/>
  <c r="DO45" i="8"/>
  <c r="DP45" i="8"/>
  <c r="DQ45" i="8"/>
  <c r="DR45" i="8"/>
  <c r="DS45" i="8"/>
  <c r="DT45" i="8"/>
  <c r="DU45" i="8"/>
  <c r="DO46" i="8"/>
  <c r="DP46" i="8"/>
  <c r="DQ46" i="8"/>
  <c r="DR46" i="8"/>
  <c r="DS46" i="8"/>
  <c r="DT46" i="8"/>
  <c r="DU46" i="8"/>
  <c r="DO47" i="8"/>
  <c r="DP47" i="8"/>
  <c r="DQ47" i="8"/>
  <c r="DR47" i="8"/>
  <c r="DS47" i="8"/>
  <c r="DT47" i="8"/>
  <c r="DU47" i="8"/>
  <c r="DO48" i="8"/>
  <c r="DP48" i="8"/>
  <c r="DQ48" i="8"/>
  <c r="DR48" i="8"/>
  <c r="DS48" i="8"/>
  <c r="DT48" i="8"/>
  <c r="DU48" i="8"/>
  <c r="DO49" i="8"/>
  <c r="DP49" i="8"/>
  <c r="DQ49" i="8"/>
  <c r="DR49" i="8"/>
  <c r="DS49" i="8"/>
  <c r="DT49" i="8"/>
  <c r="DU49" i="8"/>
  <c r="DO50" i="8"/>
  <c r="DP50" i="8"/>
  <c r="DQ50" i="8"/>
  <c r="DR50" i="8"/>
  <c r="DS50" i="8"/>
  <c r="DT50" i="8"/>
  <c r="DU50" i="8"/>
  <c r="DO51" i="8"/>
  <c r="DP51" i="8"/>
  <c r="DQ51" i="8"/>
  <c r="DR51" i="8"/>
  <c r="DS51" i="8"/>
  <c r="DT51" i="8"/>
  <c r="DU51" i="8"/>
  <c r="DO52" i="8"/>
  <c r="DP52" i="8"/>
  <c r="DQ52" i="8"/>
  <c r="DR52" i="8"/>
  <c r="DS52" i="8"/>
  <c r="DT52" i="8"/>
  <c r="DU52" i="8"/>
  <c r="DO53" i="8"/>
  <c r="DP53" i="8"/>
  <c r="DQ53" i="8"/>
  <c r="DR53" i="8"/>
  <c r="DS53" i="8"/>
  <c r="DT53" i="8"/>
  <c r="DU53" i="8"/>
  <c r="DO54" i="8"/>
  <c r="DP54" i="8"/>
  <c r="DQ54" i="8"/>
  <c r="DR54" i="8"/>
  <c r="DS54" i="8"/>
  <c r="DT54" i="8"/>
  <c r="DU54" i="8"/>
  <c r="DO55" i="8"/>
  <c r="DP55" i="8"/>
  <c r="DQ55" i="8"/>
  <c r="DR55" i="8"/>
  <c r="DS55" i="8"/>
  <c r="DT55" i="8"/>
  <c r="DU55" i="8"/>
  <c r="DO56" i="8"/>
  <c r="DP56" i="8"/>
  <c r="DQ56" i="8"/>
  <c r="DR56" i="8"/>
  <c r="DS56" i="8"/>
  <c r="DT56" i="8"/>
  <c r="DU56" i="8"/>
  <c r="DO57" i="8"/>
  <c r="DP57" i="8"/>
  <c r="DQ57" i="8"/>
  <c r="DR57" i="8"/>
  <c r="DS57" i="8"/>
  <c r="DT57" i="8"/>
  <c r="DU57" i="8"/>
  <c r="DO58" i="8"/>
  <c r="DP58" i="8"/>
  <c r="DQ58" i="8"/>
  <c r="DR58" i="8"/>
  <c r="DS58" i="8"/>
  <c r="DT58" i="8"/>
  <c r="DU58" i="8"/>
  <c r="DO59" i="8"/>
  <c r="DP59" i="8"/>
  <c r="DQ59" i="8"/>
  <c r="DR59" i="8"/>
  <c r="DS59" i="8"/>
  <c r="DT59" i="8"/>
  <c r="DU59" i="8"/>
  <c r="DO60" i="8"/>
  <c r="DP60" i="8"/>
  <c r="DQ60" i="8"/>
  <c r="DR60" i="8"/>
  <c r="DS60" i="8"/>
  <c r="DT60" i="8"/>
  <c r="DU60" i="8"/>
  <c r="DO61" i="8"/>
  <c r="DP61" i="8"/>
  <c r="DQ61" i="8"/>
  <c r="DR61" i="8"/>
  <c r="DS61" i="8"/>
  <c r="DT61" i="8"/>
  <c r="DU61" i="8"/>
  <c r="DO62" i="8"/>
  <c r="DP62" i="8"/>
  <c r="DQ62" i="8"/>
  <c r="DR62" i="8"/>
  <c r="DS62" i="8"/>
  <c r="DT62" i="8"/>
  <c r="DU62" i="8"/>
  <c r="DO63" i="8"/>
  <c r="DP63" i="8"/>
  <c r="DQ63" i="8"/>
  <c r="DR63" i="8"/>
  <c r="DS63" i="8"/>
  <c r="DT63" i="8"/>
  <c r="DU63" i="8"/>
  <c r="DO64" i="8"/>
  <c r="DP64" i="8"/>
  <c r="DQ64" i="8"/>
  <c r="DR64" i="8"/>
  <c r="DS64" i="8"/>
  <c r="DT64" i="8"/>
  <c r="DU64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EG44" i="8"/>
  <c r="EH44" i="8"/>
  <c r="EI44" i="8"/>
  <c r="EJ44" i="8"/>
  <c r="EK44" i="8"/>
  <c r="EL44" i="8"/>
  <c r="EM44" i="8"/>
  <c r="EG45" i="8"/>
  <c r="EH45" i="8"/>
  <c r="EI45" i="8"/>
  <c r="EJ45" i="8"/>
  <c r="EK45" i="8"/>
  <c r="EL45" i="8"/>
  <c r="EM45" i="8"/>
  <c r="EG46" i="8"/>
  <c r="EH46" i="8"/>
  <c r="EI46" i="8"/>
  <c r="EJ46" i="8"/>
  <c r="EK46" i="8"/>
  <c r="EL46" i="8"/>
  <c r="EM46" i="8"/>
  <c r="EG47" i="8"/>
  <c r="EH47" i="8"/>
  <c r="EI47" i="8"/>
  <c r="EJ47" i="8"/>
  <c r="EK47" i="8"/>
  <c r="EL47" i="8"/>
  <c r="EM47" i="8"/>
  <c r="EG48" i="8"/>
  <c r="EH48" i="8"/>
  <c r="EI48" i="8"/>
  <c r="EJ48" i="8"/>
  <c r="EK48" i="8"/>
  <c r="EL48" i="8"/>
  <c r="EM48" i="8"/>
  <c r="EG49" i="8"/>
  <c r="EH49" i="8"/>
  <c r="EI49" i="8"/>
  <c r="EJ49" i="8"/>
  <c r="EK49" i="8"/>
  <c r="EL49" i="8"/>
  <c r="EM49" i="8"/>
  <c r="EG50" i="8"/>
  <c r="EH50" i="8"/>
  <c r="EI50" i="8"/>
  <c r="EJ50" i="8"/>
  <c r="EK50" i="8"/>
  <c r="EL50" i="8"/>
  <c r="EM50" i="8"/>
  <c r="EG51" i="8"/>
  <c r="EH51" i="8"/>
  <c r="EI51" i="8"/>
  <c r="EJ51" i="8"/>
  <c r="EK51" i="8"/>
  <c r="EL51" i="8"/>
  <c r="EM51" i="8"/>
  <c r="EG52" i="8"/>
  <c r="EH52" i="8"/>
  <c r="EI52" i="8"/>
  <c r="EJ52" i="8"/>
  <c r="EK52" i="8"/>
  <c r="EL52" i="8"/>
  <c r="EM52" i="8"/>
  <c r="EG53" i="8"/>
  <c r="EH53" i="8"/>
  <c r="EI53" i="8"/>
  <c r="EJ53" i="8"/>
  <c r="EK53" i="8"/>
  <c r="EL53" i="8"/>
  <c r="EM53" i="8"/>
  <c r="EG54" i="8"/>
  <c r="EH54" i="8"/>
  <c r="EI54" i="8"/>
  <c r="EJ54" i="8"/>
  <c r="EK54" i="8"/>
  <c r="EL54" i="8"/>
  <c r="EM54" i="8"/>
  <c r="EG55" i="8"/>
  <c r="EH55" i="8"/>
  <c r="EI55" i="8"/>
  <c r="EJ55" i="8"/>
  <c r="EK55" i="8"/>
  <c r="EL55" i="8"/>
  <c r="EM55" i="8"/>
  <c r="EG56" i="8"/>
  <c r="EH56" i="8"/>
  <c r="EI56" i="8"/>
  <c r="EJ56" i="8"/>
  <c r="EK56" i="8"/>
  <c r="EL56" i="8"/>
  <c r="EM56" i="8"/>
  <c r="EG57" i="8"/>
  <c r="EH57" i="8"/>
  <c r="EI57" i="8"/>
  <c r="EJ57" i="8"/>
  <c r="EK57" i="8"/>
  <c r="EL57" i="8"/>
  <c r="EM57" i="8"/>
  <c r="EG58" i="8"/>
  <c r="EH58" i="8"/>
  <c r="EI58" i="8"/>
  <c r="EJ58" i="8"/>
  <c r="EK58" i="8"/>
  <c r="EL58" i="8"/>
  <c r="EM58" i="8"/>
  <c r="EG59" i="8"/>
  <c r="EH59" i="8"/>
  <c r="EI59" i="8"/>
  <c r="EJ59" i="8"/>
  <c r="EK59" i="8"/>
  <c r="EL59" i="8"/>
  <c r="EM59" i="8"/>
  <c r="EG60" i="8"/>
  <c r="EH60" i="8"/>
  <c r="EI60" i="8"/>
  <c r="EJ60" i="8"/>
  <c r="EK60" i="8"/>
  <c r="EL60" i="8"/>
  <c r="EM60" i="8"/>
  <c r="EG61" i="8"/>
  <c r="EH61" i="8"/>
  <c r="EI61" i="8"/>
  <c r="EJ61" i="8"/>
  <c r="EK61" i="8"/>
  <c r="EL61" i="8"/>
  <c r="EM61" i="8"/>
  <c r="EG62" i="8"/>
  <c r="EH62" i="8"/>
  <c r="EI62" i="8"/>
  <c r="EJ62" i="8"/>
  <c r="EK62" i="8"/>
  <c r="EL62" i="8"/>
  <c r="EM62" i="8"/>
  <c r="EG63" i="8"/>
  <c r="EH63" i="8"/>
  <c r="EI63" i="8"/>
  <c r="EJ63" i="8"/>
  <c r="EK63" i="8"/>
  <c r="EL63" i="8"/>
  <c r="EM63" i="8"/>
  <c r="EG64" i="8"/>
  <c r="EH64" i="8"/>
  <c r="EI64" i="8"/>
  <c r="EJ64" i="8"/>
  <c r="EK64" i="8"/>
  <c r="EL64" i="8"/>
  <c r="EM64" i="8"/>
  <c r="EF44" i="8"/>
  <c r="EF45" i="8"/>
  <c r="EF46" i="8"/>
  <c r="EF47" i="8"/>
  <c r="EF48" i="8"/>
  <c r="EF49" i="8"/>
  <c r="EF50" i="8"/>
  <c r="EF51" i="8"/>
  <c r="EF52" i="8"/>
  <c r="EF53" i="8"/>
  <c r="EF54" i="8"/>
  <c r="EF55" i="8"/>
  <c r="EF56" i="8"/>
  <c r="EF57" i="8"/>
  <c r="EF58" i="8"/>
  <c r="EF59" i="8"/>
  <c r="EF60" i="8"/>
  <c r="EF61" i="8"/>
  <c r="EF62" i="8"/>
  <c r="EF63" i="8"/>
  <c r="EF64" i="8"/>
  <c r="EY44" i="8"/>
  <c r="EZ44" i="8"/>
  <c r="FA44" i="8"/>
  <c r="FB44" i="8"/>
  <c r="FC44" i="8"/>
  <c r="FD44" i="8"/>
  <c r="FE44" i="8"/>
  <c r="EY45" i="8"/>
  <c r="EZ45" i="8"/>
  <c r="FA45" i="8"/>
  <c r="FB45" i="8"/>
  <c r="FC45" i="8"/>
  <c r="FD45" i="8"/>
  <c r="FE45" i="8"/>
  <c r="EY46" i="8"/>
  <c r="EZ46" i="8"/>
  <c r="FA46" i="8"/>
  <c r="FB46" i="8"/>
  <c r="FC46" i="8"/>
  <c r="FD46" i="8"/>
  <c r="FE46" i="8"/>
  <c r="EY47" i="8"/>
  <c r="EZ47" i="8"/>
  <c r="FA47" i="8"/>
  <c r="FB47" i="8"/>
  <c r="FC47" i="8"/>
  <c r="FD47" i="8"/>
  <c r="FE47" i="8"/>
  <c r="EY48" i="8"/>
  <c r="EZ48" i="8"/>
  <c r="FA48" i="8"/>
  <c r="FB48" i="8"/>
  <c r="FC48" i="8"/>
  <c r="FD48" i="8"/>
  <c r="FE48" i="8"/>
  <c r="EY49" i="8"/>
  <c r="EZ49" i="8"/>
  <c r="FA49" i="8"/>
  <c r="FB49" i="8"/>
  <c r="FC49" i="8"/>
  <c r="FD49" i="8"/>
  <c r="FE49" i="8"/>
  <c r="EY50" i="8"/>
  <c r="EZ50" i="8"/>
  <c r="FA50" i="8"/>
  <c r="FB50" i="8"/>
  <c r="FC50" i="8"/>
  <c r="FD50" i="8"/>
  <c r="FE50" i="8"/>
  <c r="EY51" i="8"/>
  <c r="EZ51" i="8"/>
  <c r="FA51" i="8"/>
  <c r="FB51" i="8"/>
  <c r="FC51" i="8"/>
  <c r="FD51" i="8"/>
  <c r="FE51" i="8"/>
  <c r="EY52" i="8"/>
  <c r="EZ52" i="8"/>
  <c r="FA52" i="8"/>
  <c r="FB52" i="8"/>
  <c r="FC52" i="8"/>
  <c r="FD52" i="8"/>
  <c r="FE52" i="8"/>
  <c r="EY53" i="8"/>
  <c r="EZ53" i="8"/>
  <c r="FA53" i="8"/>
  <c r="FB53" i="8"/>
  <c r="FC53" i="8"/>
  <c r="FD53" i="8"/>
  <c r="FE53" i="8"/>
  <c r="EY54" i="8"/>
  <c r="EZ54" i="8"/>
  <c r="FA54" i="8"/>
  <c r="FB54" i="8"/>
  <c r="FC54" i="8"/>
  <c r="FD54" i="8"/>
  <c r="FE54" i="8"/>
  <c r="EY55" i="8"/>
  <c r="EZ55" i="8"/>
  <c r="FA55" i="8"/>
  <c r="FB55" i="8"/>
  <c r="FC55" i="8"/>
  <c r="FD55" i="8"/>
  <c r="FE55" i="8"/>
  <c r="EY56" i="8"/>
  <c r="EZ56" i="8"/>
  <c r="FA56" i="8"/>
  <c r="FB56" i="8"/>
  <c r="FC56" i="8"/>
  <c r="FD56" i="8"/>
  <c r="FE56" i="8"/>
  <c r="EY57" i="8"/>
  <c r="EZ57" i="8"/>
  <c r="FA57" i="8"/>
  <c r="FB57" i="8"/>
  <c r="FC57" i="8"/>
  <c r="FD57" i="8"/>
  <c r="FE57" i="8"/>
  <c r="EY58" i="8"/>
  <c r="EZ58" i="8"/>
  <c r="FA58" i="8"/>
  <c r="FB58" i="8"/>
  <c r="FC58" i="8"/>
  <c r="FD58" i="8"/>
  <c r="FE58" i="8"/>
  <c r="EY59" i="8"/>
  <c r="EZ59" i="8"/>
  <c r="FA59" i="8"/>
  <c r="FB59" i="8"/>
  <c r="FC59" i="8"/>
  <c r="FD59" i="8"/>
  <c r="FE59" i="8"/>
  <c r="EY60" i="8"/>
  <c r="EZ60" i="8"/>
  <c r="FA60" i="8"/>
  <c r="FB60" i="8"/>
  <c r="FC60" i="8"/>
  <c r="FD60" i="8"/>
  <c r="FE60" i="8"/>
  <c r="EY61" i="8"/>
  <c r="EZ61" i="8"/>
  <c r="FA61" i="8"/>
  <c r="FB61" i="8"/>
  <c r="FC61" i="8"/>
  <c r="FD61" i="8"/>
  <c r="FE61" i="8"/>
  <c r="EY62" i="8"/>
  <c r="EZ62" i="8"/>
  <c r="FA62" i="8"/>
  <c r="FB62" i="8"/>
  <c r="FC62" i="8"/>
  <c r="FD62" i="8"/>
  <c r="FE62" i="8"/>
  <c r="EY63" i="8"/>
  <c r="EZ63" i="8"/>
  <c r="FA63" i="8"/>
  <c r="FB63" i="8"/>
  <c r="FC63" i="8"/>
  <c r="FD63" i="8"/>
  <c r="FE63" i="8"/>
  <c r="EY64" i="8"/>
  <c r="EZ64" i="8"/>
  <c r="FA64" i="8"/>
  <c r="FB64" i="8"/>
  <c r="FC64" i="8"/>
  <c r="FD64" i="8"/>
  <c r="FE64" i="8"/>
  <c r="EX44" i="8"/>
  <c r="EX45" i="8"/>
  <c r="EX46" i="8"/>
  <c r="EX47" i="8"/>
  <c r="EX48" i="8"/>
  <c r="EX49" i="8"/>
  <c r="EX50" i="8"/>
  <c r="EX51" i="8"/>
  <c r="EX52" i="8"/>
  <c r="EX53" i="8"/>
  <c r="EX54" i="8"/>
  <c r="EX55" i="8"/>
  <c r="EX56" i="8"/>
  <c r="EX57" i="8"/>
  <c r="EX58" i="8"/>
  <c r="EX59" i="8"/>
  <c r="EX60" i="8"/>
  <c r="EX61" i="8"/>
  <c r="EX62" i="8"/>
  <c r="EX63" i="8"/>
  <c r="EX64" i="8"/>
  <c r="FQ44" i="8"/>
  <c r="FR44" i="8"/>
  <c r="FS44" i="8"/>
  <c r="FT44" i="8"/>
  <c r="FU44" i="8"/>
  <c r="FV44" i="8"/>
  <c r="FW44" i="8"/>
  <c r="FQ45" i="8"/>
  <c r="FR45" i="8"/>
  <c r="FS45" i="8"/>
  <c r="FT45" i="8"/>
  <c r="FU45" i="8"/>
  <c r="FV45" i="8"/>
  <c r="FW45" i="8"/>
  <c r="FQ46" i="8"/>
  <c r="FR46" i="8"/>
  <c r="FS46" i="8"/>
  <c r="FT46" i="8"/>
  <c r="FU46" i="8"/>
  <c r="FV46" i="8"/>
  <c r="FW46" i="8"/>
  <c r="FQ47" i="8"/>
  <c r="FR47" i="8"/>
  <c r="FS47" i="8"/>
  <c r="FT47" i="8"/>
  <c r="FU47" i="8"/>
  <c r="FV47" i="8"/>
  <c r="FW47" i="8"/>
  <c r="FQ48" i="8"/>
  <c r="FR48" i="8"/>
  <c r="FS48" i="8"/>
  <c r="FT48" i="8"/>
  <c r="FU48" i="8"/>
  <c r="FV48" i="8"/>
  <c r="FW48" i="8"/>
  <c r="FQ49" i="8"/>
  <c r="FR49" i="8"/>
  <c r="FS49" i="8"/>
  <c r="FT49" i="8"/>
  <c r="FU49" i="8"/>
  <c r="FV49" i="8"/>
  <c r="FW49" i="8"/>
  <c r="FQ50" i="8"/>
  <c r="FR50" i="8"/>
  <c r="FS50" i="8"/>
  <c r="FT50" i="8"/>
  <c r="FU50" i="8"/>
  <c r="FV50" i="8"/>
  <c r="FW50" i="8"/>
  <c r="FQ51" i="8"/>
  <c r="FR51" i="8"/>
  <c r="FS51" i="8"/>
  <c r="FT51" i="8"/>
  <c r="FU51" i="8"/>
  <c r="FV51" i="8"/>
  <c r="FW51" i="8"/>
  <c r="FQ52" i="8"/>
  <c r="FR52" i="8"/>
  <c r="FS52" i="8"/>
  <c r="FT52" i="8"/>
  <c r="FU52" i="8"/>
  <c r="FV52" i="8"/>
  <c r="FW52" i="8"/>
  <c r="FQ53" i="8"/>
  <c r="FR53" i="8"/>
  <c r="FS53" i="8"/>
  <c r="FT53" i="8"/>
  <c r="FU53" i="8"/>
  <c r="FV53" i="8"/>
  <c r="FW53" i="8"/>
  <c r="FQ54" i="8"/>
  <c r="FR54" i="8"/>
  <c r="FS54" i="8"/>
  <c r="FT54" i="8"/>
  <c r="FU54" i="8"/>
  <c r="FV54" i="8"/>
  <c r="FW54" i="8"/>
  <c r="FQ55" i="8"/>
  <c r="FR55" i="8"/>
  <c r="FS55" i="8"/>
  <c r="FT55" i="8"/>
  <c r="FU55" i="8"/>
  <c r="FV55" i="8"/>
  <c r="FW55" i="8"/>
  <c r="FQ56" i="8"/>
  <c r="FR56" i="8"/>
  <c r="FS56" i="8"/>
  <c r="FT56" i="8"/>
  <c r="FU56" i="8"/>
  <c r="FV56" i="8"/>
  <c r="FW56" i="8"/>
  <c r="FQ57" i="8"/>
  <c r="FR57" i="8"/>
  <c r="FS57" i="8"/>
  <c r="FT57" i="8"/>
  <c r="FU57" i="8"/>
  <c r="FV57" i="8"/>
  <c r="FW57" i="8"/>
  <c r="FQ58" i="8"/>
  <c r="FR58" i="8"/>
  <c r="FS58" i="8"/>
  <c r="FT58" i="8"/>
  <c r="FU58" i="8"/>
  <c r="FV58" i="8"/>
  <c r="FW58" i="8"/>
  <c r="FQ59" i="8"/>
  <c r="FR59" i="8"/>
  <c r="FS59" i="8"/>
  <c r="FT59" i="8"/>
  <c r="FU59" i="8"/>
  <c r="FV59" i="8"/>
  <c r="FW59" i="8"/>
  <c r="FQ60" i="8"/>
  <c r="FR60" i="8"/>
  <c r="FS60" i="8"/>
  <c r="FT60" i="8"/>
  <c r="FU60" i="8"/>
  <c r="FV60" i="8"/>
  <c r="FW60" i="8"/>
  <c r="FQ61" i="8"/>
  <c r="FR61" i="8"/>
  <c r="FS61" i="8"/>
  <c r="FT61" i="8"/>
  <c r="FU61" i="8"/>
  <c r="FV61" i="8"/>
  <c r="FW61" i="8"/>
  <c r="FQ62" i="8"/>
  <c r="FR62" i="8"/>
  <c r="FS62" i="8"/>
  <c r="FT62" i="8"/>
  <c r="FU62" i="8"/>
  <c r="FV62" i="8"/>
  <c r="FW62" i="8"/>
  <c r="FQ63" i="8"/>
  <c r="FR63" i="8"/>
  <c r="FS63" i="8"/>
  <c r="FT63" i="8"/>
  <c r="FU63" i="8"/>
  <c r="FV63" i="8"/>
  <c r="FW63" i="8"/>
  <c r="FQ64" i="8"/>
  <c r="FR64" i="8"/>
  <c r="FS64" i="8"/>
  <c r="FT64" i="8"/>
  <c r="FU64" i="8"/>
  <c r="FV64" i="8"/>
  <c r="FW64" i="8"/>
  <c r="FP44" i="8"/>
  <c r="FP45" i="8"/>
  <c r="FP46" i="8"/>
  <c r="FP47" i="8"/>
  <c r="FP48" i="8"/>
  <c r="FP49" i="8"/>
  <c r="FP50" i="8"/>
  <c r="FP51" i="8"/>
  <c r="FP52" i="8"/>
  <c r="FP53" i="8"/>
  <c r="FP54" i="8"/>
  <c r="FP55" i="8"/>
  <c r="FP56" i="8"/>
  <c r="FP57" i="8"/>
  <c r="FP58" i="8"/>
  <c r="FP59" i="8"/>
  <c r="FP60" i="8"/>
  <c r="FP61" i="8"/>
  <c r="FP62" i="8"/>
  <c r="FP63" i="8"/>
  <c r="FP64" i="8"/>
  <c r="FQ17" i="8"/>
  <c r="FR17" i="8"/>
  <c r="FS17" i="8"/>
  <c r="FT17" i="8"/>
  <c r="FU17" i="8"/>
  <c r="FV17" i="8"/>
  <c r="FW17" i="8"/>
  <c r="FQ18" i="8"/>
  <c r="FR18" i="8"/>
  <c r="FS18" i="8"/>
  <c r="FT18" i="8"/>
  <c r="FU18" i="8"/>
  <c r="FV18" i="8"/>
  <c r="FW18" i="8"/>
  <c r="FQ19" i="8"/>
  <c r="FR19" i="8"/>
  <c r="FS19" i="8"/>
  <c r="FT19" i="8"/>
  <c r="FU19" i="8"/>
  <c r="FV19" i="8"/>
  <c r="FW19" i="8"/>
  <c r="FQ20" i="8"/>
  <c r="FR20" i="8"/>
  <c r="FS20" i="8"/>
  <c r="FT20" i="8"/>
  <c r="FU20" i="8"/>
  <c r="FV20" i="8"/>
  <c r="FW20" i="8"/>
  <c r="FQ21" i="8"/>
  <c r="FR21" i="8"/>
  <c r="FS21" i="8"/>
  <c r="FT21" i="8"/>
  <c r="FU21" i="8"/>
  <c r="FV21" i="8"/>
  <c r="FW21" i="8"/>
  <c r="FQ22" i="8"/>
  <c r="FR22" i="8"/>
  <c r="FS22" i="8"/>
  <c r="FT22" i="8"/>
  <c r="FU22" i="8"/>
  <c r="FV22" i="8"/>
  <c r="FW22" i="8"/>
  <c r="FQ23" i="8"/>
  <c r="FR23" i="8"/>
  <c r="FS23" i="8"/>
  <c r="FT23" i="8"/>
  <c r="FU23" i="8"/>
  <c r="FV23" i="8"/>
  <c r="FW23" i="8"/>
  <c r="FQ24" i="8"/>
  <c r="FR24" i="8"/>
  <c r="FS24" i="8"/>
  <c r="FT24" i="8"/>
  <c r="FU24" i="8"/>
  <c r="FV24" i="8"/>
  <c r="FW24" i="8"/>
  <c r="FQ25" i="8"/>
  <c r="FR25" i="8"/>
  <c r="FS25" i="8"/>
  <c r="FT25" i="8"/>
  <c r="FU25" i="8"/>
  <c r="FV25" i="8"/>
  <c r="FW25" i="8"/>
  <c r="FQ26" i="8"/>
  <c r="FR26" i="8"/>
  <c r="FS26" i="8"/>
  <c r="FT26" i="8"/>
  <c r="FU26" i="8"/>
  <c r="FV26" i="8"/>
  <c r="FW26" i="8"/>
  <c r="FQ27" i="8"/>
  <c r="FR27" i="8"/>
  <c r="FS27" i="8"/>
  <c r="FT27" i="8"/>
  <c r="FU27" i="8"/>
  <c r="FV27" i="8"/>
  <c r="FW27" i="8"/>
  <c r="FQ28" i="8"/>
  <c r="FR28" i="8"/>
  <c r="FS28" i="8"/>
  <c r="FT28" i="8"/>
  <c r="FU28" i="8"/>
  <c r="FV28" i="8"/>
  <c r="FW28" i="8"/>
  <c r="FQ29" i="8"/>
  <c r="FR29" i="8"/>
  <c r="FS29" i="8"/>
  <c r="FT29" i="8"/>
  <c r="FU29" i="8"/>
  <c r="FV29" i="8"/>
  <c r="FW29" i="8"/>
  <c r="FQ30" i="8"/>
  <c r="FR30" i="8"/>
  <c r="FS30" i="8"/>
  <c r="FT30" i="8"/>
  <c r="FU30" i="8"/>
  <c r="FV30" i="8"/>
  <c r="FW30" i="8"/>
  <c r="FQ31" i="8"/>
  <c r="FR31" i="8"/>
  <c r="FS31" i="8"/>
  <c r="FT31" i="8"/>
  <c r="FU31" i="8"/>
  <c r="FV31" i="8"/>
  <c r="FW31" i="8"/>
  <c r="FQ32" i="8"/>
  <c r="FR32" i="8"/>
  <c r="FS32" i="8"/>
  <c r="FT32" i="8"/>
  <c r="FU32" i="8"/>
  <c r="FV32" i="8"/>
  <c r="FW32" i="8"/>
  <c r="FQ33" i="8"/>
  <c r="FR33" i="8"/>
  <c r="FS33" i="8"/>
  <c r="FT33" i="8"/>
  <c r="FU33" i="8"/>
  <c r="FV33" i="8"/>
  <c r="FW33" i="8"/>
  <c r="FQ34" i="8"/>
  <c r="FR34" i="8"/>
  <c r="FS34" i="8"/>
  <c r="FT34" i="8"/>
  <c r="FU34" i="8"/>
  <c r="FV34" i="8"/>
  <c r="FW34" i="8"/>
  <c r="FQ35" i="8"/>
  <c r="FR35" i="8"/>
  <c r="FS35" i="8"/>
  <c r="FT35" i="8"/>
  <c r="FU35" i="8"/>
  <c r="FV35" i="8"/>
  <c r="FW35" i="8"/>
  <c r="FQ36" i="8"/>
  <c r="FR36" i="8"/>
  <c r="FS36" i="8"/>
  <c r="FT36" i="8"/>
  <c r="FU36" i="8"/>
  <c r="FV36" i="8"/>
  <c r="FW36" i="8"/>
  <c r="FQ37" i="8"/>
  <c r="FR37" i="8"/>
  <c r="FS37" i="8"/>
  <c r="FT37" i="8"/>
  <c r="FU37" i="8"/>
  <c r="FV37" i="8"/>
  <c r="FW37" i="8"/>
  <c r="FP17" i="8"/>
  <c r="FP18" i="8"/>
  <c r="FP19" i="8"/>
  <c r="FP20" i="8"/>
  <c r="FP21" i="8"/>
  <c r="FP22" i="8"/>
  <c r="FP23" i="8"/>
  <c r="FP24" i="8"/>
  <c r="FP25" i="8"/>
  <c r="FP26" i="8"/>
  <c r="FP27" i="8"/>
  <c r="FP28" i="8"/>
  <c r="FP29" i="8"/>
  <c r="FP30" i="8"/>
  <c r="FP31" i="8"/>
  <c r="FP32" i="8"/>
  <c r="FP33" i="8"/>
  <c r="FP34" i="8"/>
  <c r="FP35" i="8"/>
  <c r="FP36" i="8"/>
  <c r="FP37" i="8"/>
  <c r="EY17" i="8"/>
  <c r="EZ17" i="8"/>
  <c r="FA17" i="8"/>
  <c r="FB17" i="8"/>
  <c r="FC17" i="8"/>
  <c r="FD17" i="8"/>
  <c r="FE17" i="8"/>
  <c r="EY18" i="8"/>
  <c r="EZ18" i="8"/>
  <c r="FA18" i="8"/>
  <c r="FB18" i="8"/>
  <c r="FC18" i="8"/>
  <c r="FD18" i="8"/>
  <c r="FE18" i="8"/>
  <c r="EY19" i="8"/>
  <c r="EZ19" i="8"/>
  <c r="FA19" i="8"/>
  <c r="FB19" i="8"/>
  <c r="FC19" i="8"/>
  <c r="FD19" i="8"/>
  <c r="FE19" i="8"/>
  <c r="EY20" i="8"/>
  <c r="EZ20" i="8"/>
  <c r="FA20" i="8"/>
  <c r="FB20" i="8"/>
  <c r="FC20" i="8"/>
  <c r="FD20" i="8"/>
  <c r="FE20" i="8"/>
  <c r="EY21" i="8"/>
  <c r="EZ21" i="8"/>
  <c r="FA21" i="8"/>
  <c r="FB21" i="8"/>
  <c r="FC21" i="8"/>
  <c r="FD21" i="8"/>
  <c r="FE21" i="8"/>
  <c r="EY22" i="8"/>
  <c r="EZ22" i="8"/>
  <c r="FA22" i="8"/>
  <c r="FB22" i="8"/>
  <c r="FC22" i="8"/>
  <c r="FD22" i="8"/>
  <c r="FE22" i="8"/>
  <c r="EY23" i="8"/>
  <c r="EZ23" i="8"/>
  <c r="FA23" i="8"/>
  <c r="FB23" i="8"/>
  <c r="FC23" i="8"/>
  <c r="FD23" i="8"/>
  <c r="FE23" i="8"/>
  <c r="EY24" i="8"/>
  <c r="EZ24" i="8"/>
  <c r="FA24" i="8"/>
  <c r="FB24" i="8"/>
  <c r="FC24" i="8"/>
  <c r="FD24" i="8"/>
  <c r="FE24" i="8"/>
  <c r="EY25" i="8"/>
  <c r="EZ25" i="8"/>
  <c r="FA25" i="8"/>
  <c r="FB25" i="8"/>
  <c r="FC25" i="8"/>
  <c r="FD25" i="8"/>
  <c r="FE25" i="8"/>
  <c r="EY26" i="8"/>
  <c r="EZ26" i="8"/>
  <c r="FA26" i="8"/>
  <c r="FB26" i="8"/>
  <c r="FC26" i="8"/>
  <c r="FD26" i="8"/>
  <c r="FE26" i="8"/>
  <c r="EY27" i="8"/>
  <c r="EZ27" i="8"/>
  <c r="FA27" i="8"/>
  <c r="FB27" i="8"/>
  <c r="FC27" i="8"/>
  <c r="FD27" i="8"/>
  <c r="FE27" i="8"/>
  <c r="EY28" i="8"/>
  <c r="EZ28" i="8"/>
  <c r="FA28" i="8"/>
  <c r="FB28" i="8"/>
  <c r="FC28" i="8"/>
  <c r="FD28" i="8"/>
  <c r="FE28" i="8"/>
  <c r="EY29" i="8"/>
  <c r="EZ29" i="8"/>
  <c r="FA29" i="8"/>
  <c r="FB29" i="8"/>
  <c r="FC29" i="8"/>
  <c r="FD29" i="8"/>
  <c r="FE29" i="8"/>
  <c r="EY30" i="8"/>
  <c r="EZ30" i="8"/>
  <c r="FA30" i="8"/>
  <c r="FB30" i="8"/>
  <c r="FC30" i="8"/>
  <c r="FD30" i="8"/>
  <c r="FE30" i="8"/>
  <c r="EY31" i="8"/>
  <c r="EZ31" i="8"/>
  <c r="FA31" i="8"/>
  <c r="FB31" i="8"/>
  <c r="FC31" i="8"/>
  <c r="FD31" i="8"/>
  <c r="FE31" i="8"/>
  <c r="EY32" i="8"/>
  <c r="EZ32" i="8"/>
  <c r="FA32" i="8"/>
  <c r="FB32" i="8"/>
  <c r="FC32" i="8"/>
  <c r="FD32" i="8"/>
  <c r="FE32" i="8"/>
  <c r="EY33" i="8"/>
  <c r="EZ33" i="8"/>
  <c r="FA33" i="8"/>
  <c r="FB33" i="8"/>
  <c r="FC33" i="8"/>
  <c r="FD33" i="8"/>
  <c r="FE33" i="8"/>
  <c r="EY34" i="8"/>
  <c r="EZ34" i="8"/>
  <c r="FA34" i="8"/>
  <c r="FB34" i="8"/>
  <c r="FC34" i="8"/>
  <c r="FD34" i="8"/>
  <c r="FE34" i="8"/>
  <c r="EY35" i="8"/>
  <c r="EZ35" i="8"/>
  <c r="FA35" i="8"/>
  <c r="FB35" i="8"/>
  <c r="FC35" i="8"/>
  <c r="FD35" i="8"/>
  <c r="FE35" i="8"/>
  <c r="EY36" i="8"/>
  <c r="EZ36" i="8"/>
  <c r="FA36" i="8"/>
  <c r="FB36" i="8"/>
  <c r="FC36" i="8"/>
  <c r="FD36" i="8"/>
  <c r="FE36" i="8"/>
  <c r="EY37" i="8"/>
  <c r="EZ37" i="8"/>
  <c r="FA37" i="8"/>
  <c r="FB37" i="8"/>
  <c r="FC37" i="8"/>
  <c r="FD37" i="8"/>
  <c r="FE37" i="8"/>
  <c r="EX17" i="8"/>
  <c r="EX18" i="8"/>
  <c r="EX19" i="8"/>
  <c r="EX20" i="8"/>
  <c r="EX21" i="8"/>
  <c r="EX22" i="8"/>
  <c r="EX23" i="8"/>
  <c r="EX24" i="8"/>
  <c r="EX25" i="8"/>
  <c r="EX26" i="8"/>
  <c r="EX27" i="8"/>
  <c r="EX28" i="8"/>
  <c r="EX29" i="8"/>
  <c r="EX30" i="8"/>
  <c r="EX31" i="8"/>
  <c r="EX32" i="8"/>
  <c r="EX33" i="8"/>
  <c r="EX34" i="8"/>
  <c r="EX35" i="8"/>
  <c r="EX36" i="8"/>
  <c r="EX37" i="8"/>
  <c r="EG17" i="8"/>
  <c r="EH17" i="8"/>
  <c r="EI17" i="8"/>
  <c r="EJ17" i="8"/>
  <c r="EK17" i="8"/>
  <c r="EL17" i="8"/>
  <c r="EM17" i="8"/>
  <c r="EG18" i="8"/>
  <c r="EH18" i="8"/>
  <c r="EI18" i="8"/>
  <c r="EJ18" i="8"/>
  <c r="EK18" i="8"/>
  <c r="EL18" i="8"/>
  <c r="EM18" i="8"/>
  <c r="EG19" i="8"/>
  <c r="EH19" i="8"/>
  <c r="EI19" i="8"/>
  <c r="EJ19" i="8"/>
  <c r="EK19" i="8"/>
  <c r="EL19" i="8"/>
  <c r="EM19" i="8"/>
  <c r="EG20" i="8"/>
  <c r="EH20" i="8"/>
  <c r="EI20" i="8"/>
  <c r="EJ20" i="8"/>
  <c r="EK20" i="8"/>
  <c r="EL20" i="8"/>
  <c r="EM20" i="8"/>
  <c r="EG21" i="8"/>
  <c r="EH21" i="8"/>
  <c r="EI21" i="8"/>
  <c r="EJ21" i="8"/>
  <c r="EK21" i="8"/>
  <c r="EL21" i="8"/>
  <c r="EM21" i="8"/>
  <c r="EG22" i="8"/>
  <c r="EH22" i="8"/>
  <c r="EI22" i="8"/>
  <c r="EJ22" i="8"/>
  <c r="EK22" i="8"/>
  <c r="EL22" i="8"/>
  <c r="EM22" i="8"/>
  <c r="EG23" i="8"/>
  <c r="EH23" i="8"/>
  <c r="EI23" i="8"/>
  <c r="EJ23" i="8"/>
  <c r="EK23" i="8"/>
  <c r="EL23" i="8"/>
  <c r="EM23" i="8"/>
  <c r="EG24" i="8"/>
  <c r="EH24" i="8"/>
  <c r="EI24" i="8"/>
  <c r="EJ24" i="8"/>
  <c r="EK24" i="8"/>
  <c r="EL24" i="8"/>
  <c r="EM24" i="8"/>
  <c r="EG25" i="8"/>
  <c r="EH25" i="8"/>
  <c r="EI25" i="8"/>
  <c r="EJ25" i="8"/>
  <c r="EK25" i="8"/>
  <c r="EL25" i="8"/>
  <c r="EM25" i="8"/>
  <c r="EG26" i="8"/>
  <c r="EH26" i="8"/>
  <c r="EI26" i="8"/>
  <c r="EJ26" i="8"/>
  <c r="EK26" i="8"/>
  <c r="EL26" i="8"/>
  <c r="EM26" i="8"/>
  <c r="EG27" i="8"/>
  <c r="EH27" i="8"/>
  <c r="EI27" i="8"/>
  <c r="EJ27" i="8"/>
  <c r="EK27" i="8"/>
  <c r="EL27" i="8"/>
  <c r="EM27" i="8"/>
  <c r="EG28" i="8"/>
  <c r="EH28" i="8"/>
  <c r="EI28" i="8"/>
  <c r="EJ28" i="8"/>
  <c r="EK28" i="8"/>
  <c r="EL28" i="8"/>
  <c r="EM28" i="8"/>
  <c r="EG29" i="8"/>
  <c r="EH29" i="8"/>
  <c r="EI29" i="8"/>
  <c r="EJ29" i="8"/>
  <c r="EK29" i="8"/>
  <c r="EL29" i="8"/>
  <c r="EM29" i="8"/>
  <c r="EG30" i="8"/>
  <c r="EH30" i="8"/>
  <c r="EI30" i="8"/>
  <c r="EJ30" i="8"/>
  <c r="EK30" i="8"/>
  <c r="EL30" i="8"/>
  <c r="EM30" i="8"/>
  <c r="EG31" i="8"/>
  <c r="EH31" i="8"/>
  <c r="EI31" i="8"/>
  <c r="EJ31" i="8"/>
  <c r="EK31" i="8"/>
  <c r="EL31" i="8"/>
  <c r="EM31" i="8"/>
  <c r="EG32" i="8"/>
  <c r="EH32" i="8"/>
  <c r="EI32" i="8"/>
  <c r="EJ32" i="8"/>
  <c r="EK32" i="8"/>
  <c r="EL32" i="8"/>
  <c r="EM32" i="8"/>
  <c r="EG33" i="8"/>
  <c r="EH33" i="8"/>
  <c r="EI33" i="8"/>
  <c r="EJ33" i="8"/>
  <c r="EK33" i="8"/>
  <c r="EL33" i="8"/>
  <c r="EM33" i="8"/>
  <c r="EG34" i="8"/>
  <c r="EH34" i="8"/>
  <c r="EI34" i="8"/>
  <c r="EJ34" i="8"/>
  <c r="EK34" i="8"/>
  <c r="EL34" i="8"/>
  <c r="EM34" i="8"/>
  <c r="EG35" i="8"/>
  <c r="EH35" i="8"/>
  <c r="EI35" i="8"/>
  <c r="EJ35" i="8"/>
  <c r="EK35" i="8"/>
  <c r="EL35" i="8"/>
  <c r="EM35" i="8"/>
  <c r="EG36" i="8"/>
  <c r="EH36" i="8"/>
  <c r="EI36" i="8"/>
  <c r="EJ36" i="8"/>
  <c r="EK36" i="8"/>
  <c r="EL36" i="8"/>
  <c r="EM36" i="8"/>
  <c r="EG37" i="8"/>
  <c r="EH37" i="8"/>
  <c r="EI37" i="8"/>
  <c r="EJ37" i="8"/>
  <c r="EK37" i="8"/>
  <c r="EL37" i="8"/>
  <c r="EM37" i="8"/>
  <c r="EF17" i="8"/>
  <c r="EF18" i="8"/>
  <c r="EF19" i="8"/>
  <c r="EF20" i="8"/>
  <c r="EF21" i="8"/>
  <c r="EF22" i="8"/>
  <c r="EF23" i="8"/>
  <c r="EF24" i="8"/>
  <c r="EF25" i="8"/>
  <c r="EF26" i="8"/>
  <c r="EF27" i="8"/>
  <c r="EF28" i="8"/>
  <c r="EF29" i="8"/>
  <c r="EF30" i="8"/>
  <c r="EF31" i="8"/>
  <c r="EF32" i="8"/>
  <c r="EF33" i="8"/>
  <c r="EF34" i="8"/>
  <c r="EF35" i="8"/>
  <c r="EF36" i="8"/>
  <c r="EF37" i="8"/>
  <c r="CW17" i="8"/>
  <c r="CX17" i="8"/>
  <c r="CY17" i="8"/>
  <c r="DA17" i="8"/>
  <c r="DB17" i="8"/>
  <c r="DC17" i="8"/>
  <c r="CW18" i="8"/>
  <c r="CX18" i="8"/>
  <c r="CY18" i="8"/>
  <c r="DA18" i="8"/>
  <c r="DB18" i="8"/>
  <c r="DC18" i="8"/>
  <c r="CW19" i="8"/>
  <c r="CX19" i="8"/>
  <c r="CY19" i="8"/>
  <c r="DA19" i="8"/>
  <c r="DB19" i="8"/>
  <c r="DC19" i="8"/>
  <c r="CW20" i="8"/>
  <c r="CX20" i="8"/>
  <c r="CY20" i="8"/>
  <c r="DA20" i="8"/>
  <c r="DB20" i="8"/>
  <c r="DC20" i="8"/>
  <c r="CW21" i="8"/>
  <c r="CX21" i="8"/>
  <c r="CY21" i="8"/>
  <c r="DA21" i="8"/>
  <c r="DB21" i="8"/>
  <c r="DC21" i="8"/>
  <c r="CW22" i="8"/>
  <c r="CX22" i="8"/>
  <c r="CY22" i="8"/>
  <c r="DA22" i="8"/>
  <c r="DB22" i="8"/>
  <c r="DC22" i="8"/>
  <c r="CW23" i="8"/>
  <c r="CX23" i="8"/>
  <c r="CY23" i="8"/>
  <c r="DA23" i="8"/>
  <c r="DB23" i="8"/>
  <c r="DC23" i="8"/>
  <c r="CW24" i="8"/>
  <c r="CX24" i="8"/>
  <c r="CY24" i="8"/>
  <c r="DA24" i="8"/>
  <c r="DB24" i="8"/>
  <c r="DC24" i="8"/>
  <c r="CW25" i="8"/>
  <c r="CX25" i="8"/>
  <c r="CY25" i="8"/>
  <c r="DA25" i="8"/>
  <c r="DB25" i="8"/>
  <c r="DC25" i="8"/>
  <c r="CW26" i="8"/>
  <c r="CX26" i="8"/>
  <c r="CY26" i="8"/>
  <c r="DA26" i="8"/>
  <c r="DB26" i="8"/>
  <c r="DC26" i="8"/>
  <c r="CW27" i="8"/>
  <c r="CX27" i="8"/>
  <c r="CY27" i="8"/>
  <c r="DA27" i="8"/>
  <c r="DB27" i="8"/>
  <c r="DC27" i="8"/>
  <c r="CW28" i="8"/>
  <c r="CX28" i="8"/>
  <c r="CY28" i="8"/>
  <c r="DA28" i="8"/>
  <c r="DB28" i="8"/>
  <c r="DC28" i="8"/>
  <c r="CW29" i="8"/>
  <c r="CX29" i="8"/>
  <c r="CY29" i="8"/>
  <c r="DA29" i="8"/>
  <c r="DB29" i="8"/>
  <c r="DC29" i="8"/>
  <c r="CW30" i="8"/>
  <c r="CX30" i="8"/>
  <c r="CY30" i="8"/>
  <c r="DA30" i="8"/>
  <c r="DB30" i="8"/>
  <c r="DC30" i="8"/>
  <c r="CW31" i="8"/>
  <c r="CX31" i="8"/>
  <c r="CY31" i="8"/>
  <c r="DA31" i="8"/>
  <c r="DB31" i="8"/>
  <c r="DC31" i="8"/>
  <c r="CW32" i="8"/>
  <c r="CX32" i="8"/>
  <c r="CY32" i="8"/>
  <c r="DA32" i="8"/>
  <c r="DB32" i="8"/>
  <c r="DC32" i="8"/>
  <c r="CW33" i="8"/>
  <c r="CX33" i="8"/>
  <c r="CY33" i="8"/>
  <c r="DA33" i="8"/>
  <c r="DB33" i="8"/>
  <c r="DC33" i="8"/>
  <c r="CW34" i="8"/>
  <c r="CX34" i="8"/>
  <c r="CY34" i="8"/>
  <c r="DA34" i="8"/>
  <c r="DB34" i="8"/>
  <c r="DC34" i="8"/>
  <c r="CW35" i="8"/>
  <c r="CX35" i="8"/>
  <c r="CY35" i="8"/>
  <c r="DA35" i="8"/>
  <c r="DB35" i="8"/>
  <c r="DC35" i="8"/>
  <c r="CW36" i="8"/>
  <c r="CX36" i="8"/>
  <c r="CY36" i="8"/>
  <c r="DA36" i="8"/>
  <c r="DB36" i="8"/>
  <c r="DC36" i="8"/>
  <c r="CW37" i="8"/>
  <c r="CX37" i="8"/>
  <c r="CY37" i="8"/>
  <c r="DA37" i="8"/>
  <c r="DB37" i="8"/>
  <c r="DC37" i="8"/>
  <c r="CV17" i="8"/>
  <c r="CV18" i="8"/>
  <c r="CV19" i="8"/>
  <c r="CV20" i="8"/>
  <c r="CV21" i="8"/>
  <c r="CV22" i="8"/>
  <c r="CV23" i="8"/>
  <c r="CV24" i="8"/>
  <c r="CV25" i="8"/>
  <c r="CV26" i="8"/>
  <c r="CV27" i="8"/>
  <c r="CV28" i="8"/>
  <c r="CV29" i="8"/>
  <c r="CV30" i="8"/>
  <c r="CV31" i="8"/>
  <c r="CV32" i="8"/>
  <c r="CV33" i="8"/>
  <c r="CV34" i="8"/>
  <c r="CV35" i="8"/>
  <c r="CV36" i="8"/>
  <c r="CV37" i="8"/>
  <c r="FW151" i="8"/>
  <c r="FV151" i="8"/>
  <c r="FU151" i="8"/>
  <c r="FT151" i="8"/>
  <c r="FS151" i="8"/>
  <c r="FR151" i="8"/>
  <c r="FQ151" i="8"/>
  <c r="FP151" i="8"/>
  <c r="FE151" i="8"/>
  <c r="FD151" i="8"/>
  <c r="FC151" i="8"/>
  <c r="FB151" i="8"/>
  <c r="FA151" i="8"/>
  <c r="EZ151" i="8"/>
  <c r="EY151" i="8"/>
  <c r="EX151" i="8"/>
  <c r="EM151" i="8"/>
  <c r="EL151" i="8"/>
  <c r="EK151" i="8"/>
  <c r="EJ151" i="8"/>
  <c r="EI151" i="8"/>
  <c r="EH151" i="8"/>
  <c r="EG151" i="8"/>
  <c r="EF151" i="8"/>
  <c r="DU151" i="8"/>
  <c r="DT151" i="8"/>
  <c r="DS151" i="8"/>
  <c r="DR151" i="8"/>
  <c r="DQ151" i="8"/>
  <c r="DP151" i="8"/>
  <c r="DO151" i="8"/>
  <c r="DN151" i="8"/>
  <c r="DC151" i="8"/>
  <c r="DB151" i="8"/>
  <c r="DA151" i="8"/>
  <c r="CY151" i="8"/>
  <c r="CX151" i="8"/>
  <c r="CW151" i="8"/>
  <c r="CV151" i="8"/>
  <c r="FW124" i="8"/>
  <c r="FV124" i="8"/>
  <c r="FU124" i="8"/>
  <c r="FT124" i="8"/>
  <c r="FS124" i="8"/>
  <c r="FR124" i="8"/>
  <c r="FQ124" i="8"/>
  <c r="FP124" i="8"/>
  <c r="FE124" i="8"/>
  <c r="FD124" i="8"/>
  <c r="FC124" i="8"/>
  <c r="FB124" i="8"/>
  <c r="FA124" i="8"/>
  <c r="EZ124" i="8"/>
  <c r="EY124" i="8"/>
  <c r="EX124" i="8"/>
  <c r="EM124" i="8"/>
  <c r="EL124" i="8"/>
  <c r="EK124" i="8"/>
  <c r="EJ124" i="8"/>
  <c r="EI124" i="8"/>
  <c r="EH124" i="8"/>
  <c r="EG124" i="8"/>
  <c r="EF124" i="8"/>
  <c r="DU124" i="8"/>
  <c r="DT124" i="8"/>
  <c r="DS124" i="8"/>
  <c r="DR124" i="8"/>
  <c r="DQ124" i="8"/>
  <c r="DP124" i="8"/>
  <c r="DO124" i="8"/>
  <c r="DN124" i="8"/>
  <c r="DC124" i="8"/>
  <c r="DB124" i="8"/>
  <c r="DA124" i="8"/>
  <c r="CY124" i="8"/>
  <c r="CX124" i="8"/>
  <c r="CW124" i="8"/>
  <c r="CV124" i="8"/>
  <c r="FW97" i="8"/>
  <c r="FV97" i="8"/>
  <c r="FU97" i="8"/>
  <c r="FT97" i="8"/>
  <c r="FS97" i="8"/>
  <c r="FR97" i="8"/>
  <c r="FQ97" i="8"/>
  <c r="FP97" i="8"/>
  <c r="FE97" i="8"/>
  <c r="FD97" i="8"/>
  <c r="FC97" i="8"/>
  <c r="FB97" i="8"/>
  <c r="FA97" i="8"/>
  <c r="EZ97" i="8"/>
  <c r="EY97" i="8"/>
  <c r="EX97" i="8"/>
  <c r="EM97" i="8"/>
  <c r="EL97" i="8"/>
  <c r="EK97" i="8"/>
  <c r="EJ97" i="8"/>
  <c r="EI97" i="8"/>
  <c r="EH97" i="8"/>
  <c r="EG97" i="8"/>
  <c r="EF97" i="8"/>
  <c r="DU97" i="8"/>
  <c r="DT97" i="8"/>
  <c r="DS97" i="8"/>
  <c r="DR97" i="8"/>
  <c r="DQ97" i="8"/>
  <c r="DP97" i="8"/>
  <c r="DO97" i="8"/>
  <c r="DN97" i="8"/>
  <c r="DC97" i="8"/>
  <c r="DB97" i="8"/>
  <c r="DA97" i="8"/>
  <c r="CY97" i="8"/>
  <c r="CX97" i="8"/>
  <c r="CW97" i="8"/>
  <c r="CV97" i="8"/>
  <c r="FW70" i="8"/>
  <c r="FV70" i="8"/>
  <c r="FU70" i="8"/>
  <c r="FT70" i="8"/>
  <c r="FS70" i="8"/>
  <c r="FR70" i="8"/>
  <c r="FQ70" i="8"/>
  <c r="FP70" i="8"/>
  <c r="FE70" i="8"/>
  <c r="FD70" i="8"/>
  <c r="FC70" i="8"/>
  <c r="FB70" i="8"/>
  <c r="FA70" i="8"/>
  <c r="EZ70" i="8"/>
  <c r="EY70" i="8"/>
  <c r="EX70" i="8"/>
  <c r="EM70" i="8"/>
  <c r="EL70" i="8"/>
  <c r="EK70" i="8"/>
  <c r="EJ70" i="8"/>
  <c r="EI70" i="8"/>
  <c r="EH70" i="8"/>
  <c r="EG70" i="8"/>
  <c r="EF70" i="8"/>
  <c r="DU70" i="8"/>
  <c r="DT70" i="8"/>
  <c r="DS70" i="8"/>
  <c r="DR70" i="8"/>
  <c r="DQ70" i="8"/>
  <c r="DP70" i="8"/>
  <c r="DO70" i="8"/>
  <c r="DN70" i="8"/>
  <c r="DC70" i="8"/>
  <c r="DB70" i="8"/>
  <c r="DA70" i="8"/>
  <c r="CY70" i="8"/>
  <c r="CX70" i="8"/>
  <c r="CW70" i="8"/>
  <c r="CV70" i="8"/>
  <c r="FW43" i="8"/>
  <c r="FV43" i="8"/>
  <c r="FU43" i="8"/>
  <c r="FT43" i="8"/>
  <c r="FS43" i="8"/>
  <c r="FR43" i="8"/>
  <c r="FQ43" i="8"/>
  <c r="FP43" i="8"/>
  <c r="FE43" i="8"/>
  <c r="FD43" i="8"/>
  <c r="FC43" i="8"/>
  <c r="FB43" i="8"/>
  <c r="FA43" i="8"/>
  <c r="EZ43" i="8"/>
  <c r="EY43" i="8"/>
  <c r="EX43" i="8"/>
  <c r="EM43" i="8"/>
  <c r="EL43" i="8"/>
  <c r="EK43" i="8"/>
  <c r="EJ43" i="8"/>
  <c r="EI43" i="8"/>
  <c r="EH43" i="8"/>
  <c r="EG43" i="8"/>
  <c r="EF43" i="8"/>
  <c r="DU43" i="8"/>
  <c r="DT43" i="8"/>
  <c r="DS43" i="8"/>
  <c r="DR43" i="8"/>
  <c r="DQ43" i="8"/>
  <c r="DP43" i="8"/>
  <c r="DO43" i="8"/>
  <c r="DN43" i="8"/>
  <c r="DC43" i="8"/>
  <c r="DB43" i="8"/>
  <c r="DA43" i="8"/>
  <c r="CY43" i="8"/>
  <c r="CX43" i="8"/>
  <c r="CW43" i="8"/>
  <c r="CV43" i="8"/>
  <c r="FW16" i="8"/>
  <c r="FV16" i="8"/>
  <c r="FU16" i="8"/>
  <c r="FT16" i="8"/>
  <c r="FS16" i="8"/>
  <c r="FR16" i="8"/>
  <c r="FQ16" i="8"/>
  <c r="FP16" i="8"/>
  <c r="FE16" i="8"/>
  <c r="FD16" i="8"/>
  <c r="FC16" i="8"/>
  <c r="FB16" i="8"/>
  <c r="FA16" i="8"/>
  <c r="EZ16" i="8"/>
  <c r="EY16" i="8"/>
  <c r="EX16" i="8"/>
  <c r="EM16" i="8"/>
  <c r="EL16" i="8"/>
  <c r="EK16" i="8"/>
  <c r="EJ16" i="8"/>
  <c r="EI16" i="8"/>
  <c r="EH16" i="8"/>
  <c r="EG16" i="8"/>
  <c r="EF16" i="8"/>
  <c r="DU16" i="8"/>
  <c r="DT16" i="8"/>
  <c r="DS16" i="8"/>
  <c r="DR16" i="8"/>
  <c r="DQ16" i="8"/>
  <c r="DP16" i="8"/>
  <c r="DO16" i="8"/>
  <c r="DN16" i="8"/>
  <c r="DC16" i="8"/>
  <c r="DB16" i="8"/>
  <c r="DA16" i="8"/>
  <c r="CY16" i="8"/>
  <c r="CX16" i="8"/>
  <c r="CW16" i="8"/>
  <c r="CV16" i="8"/>
  <c r="K6" i="1"/>
  <c r="K6" i="7" s="1"/>
  <c r="K7" i="1"/>
  <c r="K7" i="7" s="1"/>
  <c r="K8" i="1"/>
  <c r="K8" i="7" s="1"/>
  <c r="K10" i="1"/>
  <c r="K11" i="1"/>
  <c r="CZ97" i="8"/>
  <c r="CZ112" i="8"/>
  <c r="CZ144" i="8"/>
  <c r="CZ27" i="8"/>
  <c r="CZ160" i="8"/>
  <c r="CZ78" i="8"/>
  <c r="CZ29" i="8"/>
  <c r="CZ30" i="8"/>
  <c r="CZ166" i="8"/>
  <c r="CZ100" i="8"/>
  <c r="CZ157" i="8"/>
  <c r="CZ154" i="8"/>
  <c r="CZ124" i="8"/>
  <c r="CZ44" i="8"/>
  <c r="CZ89" i="8"/>
  <c r="CZ162" i="8"/>
  <c r="CZ26" i="8"/>
  <c r="CZ108" i="8"/>
  <c r="CZ55" i="8"/>
  <c r="CZ76" i="8"/>
  <c r="CZ57" i="8"/>
  <c r="CZ90" i="8"/>
  <c r="CZ172" i="8"/>
  <c r="CZ142" i="8"/>
  <c r="CZ152" i="8"/>
  <c r="CZ109" i="8"/>
  <c r="CZ102" i="8"/>
  <c r="CZ136" i="8"/>
  <c r="CZ77" i="8"/>
  <c r="CZ138" i="8"/>
  <c r="CZ151" i="8"/>
  <c r="CZ28" i="8"/>
  <c r="CZ82" i="8"/>
  <c r="CZ16" i="8"/>
  <c r="CZ49" i="8"/>
  <c r="CZ110" i="8"/>
  <c r="CZ62" i="8"/>
  <c r="CZ106" i="8"/>
  <c r="CZ164" i="8"/>
  <c r="CZ81" i="8"/>
  <c r="CZ75" i="8"/>
  <c r="CZ169" i="8"/>
  <c r="CZ46" i="8"/>
  <c r="CZ141" i="8"/>
  <c r="CZ60" i="8"/>
  <c r="CZ20" i="8"/>
  <c r="CZ114" i="8"/>
  <c r="CZ111" i="8"/>
  <c r="CZ71" i="8"/>
  <c r="CZ113" i="8"/>
  <c r="CZ48" i="8"/>
  <c r="CZ107" i="8"/>
  <c r="CZ101" i="8"/>
  <c r="CZ159" i="8"/>
  <c r="CZ153" i="8"/>
  <c r="CZ53" i="8"/>
  <c r="CZ21" i="8"/>
  <c r="CZ86" i="8"/>
  <c r="CZ156" i="8"/>
  <c r="CZ132" i="8"/>
  <c r="CZ74" i="8"/>
  <c r="CZ61" i="8"/>
  <c r="CZ126" i="8"/>
  <c r="CZ84" i="8"/>
  <c r="CZ125" i="8"/>
  <c r="CZ128" i="8"/>
  <c r="CZ135" i="8"/>
  <c r="CZ129" i="8"/>
  <c r="CZ163" i="8"/>
  <c r="CZ171" i="8"/>
  <c r="CZ165" i="8"/>
  <c r="CZ35" i="8"/>
  <c r="CZ63" i="8"/>
  <c r="CZ17" i="8"/>
  <c r="CZ88" i="8"/>
  <c r="CZ23" i="8"/>
  <c r="CZ70" i="8"/>
  <c r="CZ59" i="8"/>
  <c r="CZ118" i="8"/>
  <c r="CZ158" i="8"/>
  <c r="CZ87" i="8"/>
  <c r="CZ117" i="8"/>
  <c r="CZ31" i="8"/>
  <c r="CZ25" i="8"/>
  <c r="CZ116" i="8"/>
  <c r="CZ98" i="8"/>
  <c r="CZ56" i="8"/>
  <c r="CZ36" i="8"/>
  <c r="CZ34" i="8"/>
  <c r="CZ51" i="8"/>
  <c r="CZ24" i="8"/>
  <c r="CZ22" i="8"/>
  <c r="CZ79" i="8"/>
  <c r="CZ73" i="8"/>
  <c r="CZ64" i="8"/>
  <c r="CZ167" i="8"/>
  <c r="CZ161" i="8"/>
  <c r="CZ37" i="8"/>
  <c r="CZ155" i="8"/>
  <c r="CZ43" i="8"/>
  <c r="CZ80" i="8"/>
  <c r="CZ47" i="8"/>
  <c r="CZ140" i="8"/>
  <c r="CZ168" i="8"/>
  <c r="CZ83" i="8"/>
  <c r="CZ52" i="8"/>
  <c r="CZ50" i="8"/>
  <c r="CZ130" i="8"/>
  <c r="CZ91" i="8"/>
  <c r="CZ85" i="8"/>
  <c r="CZ143" i="8"/>
  <c r="CZ137" i="8"/>
  <c r="CZ115" i="8"/>
  <c r="CZ103" i="8"/>
  <c r="CZ145" i="8"/>
  <c r="CZ99" i="8"/>
  <c r="CZ139" i="8"/>
  <c r="CZ133" i="8"/>
  <c r="CZ33" i="8"/>
  <c r="CZ105" i="8"/>
  <c r="CZ45" i="8"/>
  <c r="CZ104" i="8"/>
  <c r="CZ19" i="8"/>
  <c r="CZ32" i="8"/>
  <c r="CZ127" i="8"/>
  <c r="CZ131" i="8"/>
  <c r="CZ134" i="8"/>
  <c r="CZ170" i="8"/>
  <c r="CZ58" i="8"/>
  <c r="CZ18" i="8"/>
  <c r="CZ54" i="8"/>
  <c r="CZ72" i="8"/>
  <c r="K264" i="10" l="1"/>
  <c r="K267" i="8"/>
  <c r="CV175" i="10" l="1"/>
  <c r="EF175" i="10"/>
  <c r="EX175" i="10"/>
  <c r="DN175" i="10"/>
  <c r="FP175" i="10"/>
  <c r="EX153" i="10"/>
  <c r="CV153" i="10"/>
  <c r="FP153" i="10"/>
  <c r="DN153" i="10"/>
  <c r="EF153" i="10"/>
  <c r="CV136" i="10"/>
  <c r="EF136" i="10"/>
  <c r="FP136" i="10"/>
  <c r="DN136" i="10"/>
  <c r="EX136" i="10"/>
  <c r="DN53" i="10"/>
  <c r="EX53" i="10"/>
  <c r="CV53" i="10"/>
  <c r="EF53" i="10"/>
  <c r="FP53" i="10"/>
  <c r="FP32" i="10"/>
  <c r="EX32" i="10"/>
  <c r="EF32" i="10"/>
  <c r="DN32" i="10"/>
  <c r="CV173" i="8"/>
  <c r="EF173" i="8"/>
  <c r="FP173" i="8"/>
  <c r="DN173" i="8"/>
  <c r="EX173" i="8"/>
  <c r="CV146" i="8"/>
  <c r="EF146" i="8"/>
  <c r="FP146" i="8"/>
  <c r="DN146" i="8"/>
  <c r="EX146" i="8"/>
  <c r="EM118" i="8"/>
  <c r="EL118" i="8"/>
  <c r="EK118" i="8"/>
  <c r="EJ118" i="8"/>
  <c r="EI118" i="8"/>
  <c r="EH118" i="8"/>
  <c r="EG118" i="8"/>
  <c r="EF118" i="8"/>
  <c r="EM117" i="8"/>
  <c r="EL117" i="8"/>
  <c r="EK117" i="8"/>
  <c r="EJ117" i="8"/>
  <c r="EI117" i="8"/>
  <c r="EH117" i="8"/>
  <c r="EG117" i="8"/>
  <c r="EF117" i="8"/>
  <c r="EM116" i="8"/>
  <c r="EL116" i="8"/>
  <c r="EK116" i="8"/>
  <c r="EJ116" i="8"/>
  <c r="EI116" i="8"/>
  <c r="EH116" i="8"/>
  <c r="EG116" i="8"/>
  <c r="EF116" i="8"/>
  <c r="EM115" i="8"/>
  <c r="EL115" i="8"/>
  <c r="EK115" i="8"/>
  <c r="EJ115" i="8"/>
  <c r="EI115" i="8"/>
  <c r="EH115" i="8"/>
  <c r="EG115" i="8"/>
  <c r="EF115" i="8"/>
  <c r="EM114" i="8"/>
  <c r="EL114" i="8"/>
  <c r="EK114" i="8"/>
  <c r="EJ114" i="8"/>
  <c r="EI114" i="8"/>
  <c r="EH114" i="8"/>
  <c r="EG114" i="8"/>
  <c r="EF114" i="8"/>
  <c r="EM113" i="8"/>
  <c r="EL113" i="8"/>
  <c r="EK113" i="8"/>
  <c r="EJ113" i="8"/>
  <c r="EI113" i="8"/>
  <c r="EH113" i="8"/>
  <c r="EG113" i="8"/>
  <c r="EF113" i="8"/>
  <c r="EM112" i="8"/>
  <c r="EL112" i="8"/>
  <c r="EK112" i="8"/>
  <c r="EJ112" i="8"/>
  <c r="EI112" i="8"/>
  <c r="EH112" i="8"/>
  <c r="EG112" i="8"/>
  <c r="EF112" i="8"/>
  <c r="EM111" i="8"/>
  <c r="EL111" i="8"/>
  <c r="EK111" i="8"/>
  <c r="EJ111" i="8"/>
  <c r="EI111" i="8"/>
  <c r="EH111" i="8"/>
  <c r="EG111" i="8"/>
  <c r="EF111" i="8"/>
  <c r="EM110" i="8"/>
  <c r="EL110" i="8"/>
  <c r="EK110" i="8"/>
  <c r="EJ110" i="8"/>
  <c r="EI110" i="8"/>
  <c r="EH110" i="8"/>
  <c r="EG110" i="8"/>
  <c r="EF110" i="8"/>
  <c r="EM109" i="8"/>
  <c r="EL109" i="8"/>
  <c r="EK109" i="8"/>
  <c r="EJ109" i="8"/>
  <c r="EI109" i="8"/>
  <c r="EH109" i="8"/>
  <c r="EG109" i="8"/>
  <c r="EF109" i="8"/>
  <c r="EM108" i="8"/>
  <c r="EL108" i="8"/>
  <c r="EK108" i="8"/>
  <c r="EJ108" i="8"/>
  <c r="EI108" i="8"/>
  <c r="EH108" i="8"/>
  <c r="EG108" i="8"/>
  <c r="EF108" i="8"/>
  <c r="EM107" i="8"/>
  <c r="EL107" i="8"/>
  <c r="EK107" i="8"/>
  <c r="EJ107" i="8"/>
  <c r="EI107" i="8"/>
  <c r="EH107" i="8"/>
  <c r="EG107" i="8"/>
  <c r="EF107" i="8"/>
  <c r="EM106" i="8"/>
  <c r="EL106" i="8"/>
  <c r="EK106" i="8"/>
  <c r="EJ106" i="8"/>
  <c r="EI106" i="8"/>
  <c r="EH106" i="8"/>
  <c r="EG106" i="8"/>
  <c r="EF106" i="8"/>
  <c r="EM105" i="8"/>
  <c r="EL105" i="8"/>
  <c r="EK105" i="8"/>
  <c r="EJ105" i="8"/>
  <c r="EI105" i="8"/>
  <c r="EH105" i="8"/>
  <c r="EG105" i="8"/>
  <c r="EF105" i="8"/>
  <c r="EM104" i="8"/>
  <c r="EL104" i="8"/>
  <c r="EK104" i="8"/>
  <c r="EJ104" i="8"/>
  <c r="EI104" i="8"/>
  <c r="EH104" i="8"/>
  <c r="EG104" i="8"/>
  <c r="EF104" i="8"/>
  <c r="EM103" i="8"/>
  <c r="EL103" i="8"/>
  <c r="EK103" i="8"/>
  <c r="EJ103" i="8"/>
  <c r="EI103" i="8"/>
  <c r="EH103" i="8"/>
  <c r="EG103" i="8"/>
  <c r="EF103" i="8"/>
  <c r="EM102" i="8"/>
  <c r="EL102" i="8"/>
  <c r="EK102" i="8"/>
  <c r="EJ102" i="8"/>
  <c r="EI102" i="8"/>
  <c r="EH102" i="8"/>
  <c r="EG102" i="8"/>
  <c r="EF102" i="8"/>
  <c r="EM101" i="8"/>
  <c r="EL101" i="8"/>
  <c r="EK101" i="8"/>
  <c r="EJ101" i="8"/>
  <c r="EI101" i="8"/>
  <c r="EH101" i="8"/>
  <c r="EG101" i="8"/>
  <c r="EF101" i="8"/>
  <c r="EM100" i="8"/>
  <c r="EL100" i="8"/>
  <c r="EK100" i="8"/>
  <c r="EJ100" i="8"/>
  <c r="EI100" i="8"/>
  <c r="EH100" i="8"/>
  <c r="EG100" i="8"/>
  <c r="EF100" i="8"/>
  <c r="EM99" i="8"/>
  <c r="EL99" i="8"/>
  <c r="EK99" i="8"/>
  <c r="EJ99" i="8"/>
  <c r="EI99" i="8"/>
  <c r="EH99" i="8"/>
  <c r="EG99" i="8"/>
  <c r="EF99" i="8"/>
  <c r="EM98" i="8"/>
  <c r="EL98" i="8"/>
  <c r="EK98" i="8"/>
  <c r="EJ98" i="8"/>
  <c r="EI98" i="8"/>
  <c r="EH98" i="8"/>
  <c r="EG98" i="8"/>
  <c r="EF98" i="8"/>
  <c r="FP67" i="6" l="1"/>
  <c r="FP65" i="8"/>
  <c r="CV119" i="8"/>
  <c r="DN119" i="8"/>
  <c r="EF119" i="8"/>
  <c r="EX119" i="8"/>
  <c r="FP119" i="8"/>
  <c r="EX92" i="8"/>
  <c r="DN92" i="8"/>
  <c r="CV92" i="8"/>
  <c r="EF92" i="8"/>
  <c r="FP92" i="8"/>
  <c r="DN65" i="8"/>
  <c r="EX65" i="8"/>
  <c r="CV65" i="8"/>
  <c r="EF65" i="8"/>
  <c r="FP38" i="8"/>
  <c r="EX38" i="8"/>
  <c r="EF38" i="8"/>
  <c r="DN38" i="8"/>
  <c r="CV38" i="8"/>
  <c r="FP55" i="7"/>
  <c r="EX126" i="7"/>
  <c r="FP126" i="7"/>
  <c r="CV126" i="7"/>
  <c r="EF126" i="7"/>
  <c r="DN126" i="7"/>
  <c r="EX55" i="7"/>
  <c r="EF55" i="7"/>
  <c r="DN55" i="7"/>
  <c r="CV55" i="7"/>
  <c r="EX67" i="6"/>
  <c r="EF67" i="6"/>
  <c r="DN67" i="6"/>
  <c r="CV67" i="6"/>
  <c r="AM61" i="6" l="1"/>
  <c r="AA61" i="6"/>
  <c r="Z61" i="6"/>
  <c r="Y61" i="6"/>
  <c r="X61" i="6"/>
  <c r="V61" i="6"/>
  <c r="T61" i="6"/>
  <c r="R61" i="6"/>
  <c r="P61" i="6"/>
  <c r="L61" i="6"/>
  <c r="F61" i="6"/>
  <c r="AM121" i="7" l="1"/>
  <c r="M121" i="7" s="1"/>
  <c r="AA121" i="7"/>
  <c r="Z121" i="7"/>
  <c r="Y121" i="7"/>
  <c r="X121" i="7"/>
  <c r="V121" i="7"/>
  <c r="T121" i="7"/>
  <c r="R121" i="7"/>
  <c r="P121" i="7"/>
  <c r="L121" i="7"/>
  <c r="F121" i="7"/>
  <c r="AM68" i="7"/>
  <c r="M68" i="7" s="1"/>
  <c r="AA68" i="7"/>
  <c r="Z68" i="7"/>
  <c r="Y68" i="7"/>
  <c r="X68" i="7"/>
  <c r="V68" i="7"/>
  <c r="T68" i="7"/>
  <c r="R68" i="7"/>
  <c r="P68" i="7"/>
  <c r="L68" i="7"/>
  <c r="F68" i="7"/>
  <c r="AM69" i="7"/>
  <c r="M69" i="7" s="1"/>
  <c r="AA69" i="7"/>
  <c r="Z69" i="7"/>
  <c r="Y69" i="7"/>
  <c r="X69" i="7"/>
  <c r="V69" i="7"/>
  <c r="T69" i="7"/>
  <c r="R69" i="7"/>
  <c r="P69" i="7"/>
  <c r="L69" i="7"/>
  <c r="F69" i="7"/>
  <c r="AM67" i="7"/>
  <c r="M67" i="7" s="1"/>
  <c r="AA67" i="7"/>
  <c r="Z67" i="7"/>
  <c r="Y67" i="7"/>
  <c r="X67" i="7"/>
  <c r="V67" i="7"/>
  <c r="T67" i="7"/>
  <c r="R67" i="7"/>
  <c r="P67" i="7"/>
  <c r="L67" i="7"/>
  <c r="F67" i="7"/>
  <c r="AM70" i="7"/>
  <c r="M70" i="7" s="1"/>
  <c r="AA70" i="7"/>
  <c r="Z70" i="7"/>
  <c r="Y70" i="7"/>
  <c r="X70" i="7"/>
  <c r="V70" i="7"/>
  <c r="T70" i="7"/>
  <c r="R70" i="7"/>
  <c r="P70" i="7"/>
  <c r="L70" i="7"/>
  <c r="F70" i="7"/>
  <c r="AM66" i="7"/>
  <c r="M66" i="7" s="1"/>
  <c r="AA66" i="7"/>
  <c r="Z66" i="7"/>
  <c r="Y66" i="7"/>
  <c r="X66" i="7"/>
  <c r="V66" i="7"/>
  <c r="T66" i="7"/>
  <c r="R66" i="7"/>
  <c r="P66" i="7"/>
  <c r="L66" i="7"/>
  <c r="F66" i="7"/>
  <c r="AM63" i="7"/>
  <c r="M63" i="7" s="1"/>
  <c r="AA63" i="7"/>
  <c r="Z63" i="7"/>
  <c r="Y63" i="7"/>
  <c r="X63" i="7"/>
  <c r="V63" i="7"/>
  <c r="T63" i="7"/>
  <c r="R63" i="7"/>
  <c r="P63" i="7"/>
  <c r="L63" i="7"/>
  <c r="F63" i="7"/>
  <c r="C189" i="10" l="1"/>
  <c r="C188" i="10"/>
  <c r="C187" i="10"/>
  <c r="C185" i="10"/>
  <c r="C187" i="8"/>
  <c r="C186" i="8"/>
  <c r="C185" i="8"/>
  <c r="C183" i="8"/>
  <c r="AM119" i="7" l="1"/>
  <c r="M119" i="7" s="1"/>
  <c r="AA119" i="7"/>
  <c r="Z119" i="7"/>
  <c r="Y119" i="7"/>
  <c r="X119" i="7"/>
  <c r="V119" i="7"/>
  <c r="T119" i="7"/>
  <c r="R119" i="7"/>
  <c r="P119" i="7"/>
  <c r="L119" i="7"/>
  <c r="F119" i="7"/>
  <c r="AM75" i="7"/>
  <c r="M75" i="7" s="1"/>
  <c r="AA75" i="7"/>
  <c r="Z75" i="7"/>
  <c r="Y75" i="7"/>
  <c r="X75" i="7"/>
  <c r="V75" i="7"/>
  <c r="T75" i="7"/>
  <c r="R75" i="7"/>
  <c r="P75" i="7"/>
  <c r="L75" i="7"/>
  <c r="F75" i="7"/>
  <c r="AM47" i="6" l="1"/>
  <c r="AA47" i="6"/>
  <c r="Z47" i="6"/>
  <c r="Y47" i="6"/>
  <c r="X47" i="6"/>
  <c r="V47" i="6"/>
  <c r="T47" i="6"/>
  <c r="R47" i="6"/>
  <c r="P47" i="6"/>
  <c r="L47" i="6"/>
  <c r="F47" i="6"/>
  <c r="AM32" i="6" l="1"/>
  <c r="AA32" i="6"/>
  <c r="Z32" i="6"/>
  <c r="Y32" i="6"/>
  <c r="X32" i="6"/>
  <c r="V32" i="6"/>
  <c r="T32" i="6"/>
  <c r="R32" i="6"/>
  <c r="P32" i="6"/>
  <c r="L32" i="6"/>
  <c r="F32" i="6"/>
  <c r="AM123" i="7" l="1"/>
  <c r="M123" i="7" s="1"/>
  <c r="AA123" i="7"/>
  <c r="Z123" i="7"/>
  <c r="Y123" i="7"/>
  <c r="X123" i="7"/>
  <c r="V123" i="7"/>
  <c r="T123" i="7"/>
  <c r="R123" i="7"/>
  <c r="P123" i="7"/>
  <c r="L123" i="7"/>
  <c r="F123" i="7"/>
  <c r="AM31" i="6" l="1"/>
  <c r="AA31" i="6"/>
  <c r="Z31" i="6"/>
  <c r="Y31" i="6"/>
  <c r="X31" i="6"/>
  <c r="V31" i="6"/>
  <c r="T31" i="6"/>
  <c r="R31" i="6"/>
  <c r="P31" i="6"/>
  <c r="L31" i="6"/>
  <c r="F31" i="6"/>
  <c r="AM36" i="6" l="1"/>
  <c r="AA36" i="6"/>
  <c r="Z36" i="6"/>
  <c r="Y36" i="6"/>
  <c r="X36" i="6"/>
  <c r="V36" i="6"/>
  <c r="T36" i="6"/>
  <c r="R36" i="6"/>
  <c r="P36" i="6"/>
  <c r="L36" i="6"/>
  <c r="F36" i="6"/>
  <c r="AM120" i="7" l="1"/>
  <c r="M120" i="7" s="1"/>
  <c r="AA120" i="7"/>
  <c r="Z120" i="7"/>
  <c r="Y120" i="7"/>
  <c r="X120" i="7"/>
  <c r="V120" i="7"/>
  <c r="T120" i="7"/>
  <c r="R120" i="7"/>
  <c r="P120" i="7"/>
  <c r="L120" i="7"/>
  <c r="F120" i="7"/>
  <c r="AM118" i="7"/>
  <c r="M118" i="7" s="1"/>
  <c r="AA118" i="7"/>
  <c r="Z118" i="7"/>
  <c r="Y118" i="7"/>
  <c r="X118" i="7"/>
  <c r="V118" i="7"/>
  <c r="T118" i="7"/>
  <c r="R118" i="7"/>
  <c r="P118" i="7"/>
  <c r="L118" i="7"/>
  <c r="F118" i="7"/>
  <c r="L4" i="6" l="1"/>
  <c r="O22" i="6" l="1"/>
  <c r="ED22" i="6" s="1"/>
  <c r="AC22" i="6"/>
  <c r="O62" i="6"/>
  <c r="ED62" i="6" s="1"/>
  <c r="AC62" i="6"/>
  <c r="DE25" i="6"/>
  <c r="FY25" i="6"/>
  <c r="DW25" i="6"/>
  <c r="EO25" i="6"/>
  <c r="FG25" i="6"/>
  <c r="AC25" i="6"/>
  <c r="AC46" i="6"/>
  <c r="AC33" i="6"/>
  <c r="AC61" i="6"/>
  <c r="AC47" i="6"/>
  <c r="AC32" i="6"/>
  <c r="AC31" i="6"/>
  <c r="AC36" i="6"/>
  <c r="EB95" i="7"/>
  <c r="L10" i="7"/>
  <c r="EC95" i="7" s="1"/>
  <c r="L11" i="7"/>
  <c r="ED95" i="7" s="1"/>
  <c r="AE92" i="7" l="1"/>
  <c r="AF93" i="7"/>
  <c r="S93" i="7"/>
  <c r="U90" i="7"/>
  <c r="AE90" i="7"/>
  <c r="U87" i="7"/>
  <c r="U88" i="7"/>
  <c r="S88" i="7"/>
  <c r="S85" i="7"/>
  <c r="AF86" i="7"/>
  <c r="S82" i="7"/>
  <c r="AF81" i="7"/>
  <c r="U80" i="7"/>
  <c r="S80" i="7"/>
  <c r="GE54" i="7"/>
  <c r="EC54" i="7"/>
  <c r="GF54" i="7"/>
  <c r="ED54" i="7"/>
  <c r="GD54" i="7"/>
  <c r="EB54" i="7"/>
  <c r="DY95" i="7"/>
  <c r="DX95" i="7"/>
  <c r="DZ95" i="7"/>
  <c r="EA95" i="7"/>
  <c r="DW95" i="7"/>
  <c r="AM174" i="10"/>
  <c r="AM173" i="10"/>
  <c r="AM172" i="10"/>
  <c r="AM171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2" i="10"/>
  <c r="AM151" i="10"/>
  <c r="AM150" i="10"/>
  <c r="AM149" i="10"/>
  <c r="AM148" i="10"/>
  <c r="AM147" i="10"/>
  <c r="AM146" i="10"/>
  <c r="AM145" i="10"/>
  <c r="AM144" i="10"/>
  <c r="AM143" i="10"/>
  <c r="AM142" i="10"/>
  <c r="AM141" i="10"/>
  <c r="AM135" i="10"/>
  <c r="AM134" i="10"/>
  <c r="AM133" i="10"/>
  <c r="AM132" i="10"/>
  <c r="AM131" i="10"/>
  <c r="AM130" i="10"/>
  <c r="AM129" i="10"/>
  <c r="AM128" i="10"/>
  <c r="AM127" i="10"/>
  <c r="AM126" i="10"/>
  <c r="AM125" i="10"/>
  <c r="AM124" i="10"/>
  <c r="AM123" i="10"/>
  <c r="AM122" i="10"/>
  <c r="AM121" i="10"/>
  <c r="AM120" i="10"/>
  <c r="AM52" i="10"/>
  <c r="AM51" i="10"/>
  <c r="AM50" i="10"/>
  <c r="AM49" i="10"/>
  <c r="AM48" i="10"/>
  <c r="AM47" i="10"/>
  <c r="AM46" i="10"/>
  <c r="AM45" i="10"/>
  <c r="AM44" i="10"/>
  <c r="AM43" i="10"/>
  <c r="AM42" i="10"/>
  <c r="AM41" i="10"/>
  <c r="AM40" i="10"/>
  <c r="AM39" i="10"/>
  <c r="AM38" i="10"/>
  <c r="AM37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19" i="10"/>
  <c r="AM18" i="10"/>
  <c r="AM17" i="10"/>
  <c r="AM16" i="10"/>
  <c r="AM172" i="8"/>
  <c r="AM171" i="8"/>
  <c r="AM170" i="8"/>
  <c r="AM169" i="8"/>
  <c r="AM168" i="8"/>
  <c r="AM167" i="8"/>
  <c r="AM166" i="8"/>
  <c r="AM165" i="8"/>
  <c r="AM164" i="8"/>
  <c r="AM163" i="8"/>
  <c r="AM162" i="8"/>
  <c r="AM161" i="8"/>
  <c r="AM160" i="8"/>
  <c r="AM159" i="8"/>
  <c r="AM158" i="8"/>
  <c r="AM157" i="8"/>
  <c r="AM156" i="8"/>
  <c r="AM155" i="8"/>
  <c r="AM154" i="8"/>
  <c r="AM153" i="8"/>
  <c r="AM152" i="8"/>
  <c r="AM151" i="8"/>
  <c r="AM118" i="8"/>
  <c r="AM117" i="8"/>
  <c r="AM116" i="8"/>
  <c r="AM115" i="8"/>
  <c r="AM114" i="8"/>
  <c r="AM113" i="8"/>
  <c r="AM112" i="8"/>
  <c r="AM111" i="8"/>
  <c r="AM110" i="8"/>
  <c r="AM109" i="8"/>
  <c r="AM108" i="8"/>
  <c r="AM107" i="8"/>
  <c r="AM106" i="8"/>
  <c r="AM105" i="8"/>
  <c r="AM104" i="8"/>
  <c r="AM103" i="8"/>
  <c r="AM102" i="8"/>
  <c r="AM101" i="8"/>
  <c r="AM100" i="8"/>
  <c r="AM99" i="8"/>
  <c r="AM98" i="8"/>
  <c r="AM97" i="8"/>
  <c r="AM91" i="8"/>
  <c r="AM90" i="8"/>
  <c r="AM89" i="8"/>
  <c r="AM88" i="8"/>
  <c r="AM87" i="8"/>
  <c r="AM86" i="8"/>
  <c r="AM85" i="8"/>
  <c r="AM84" i="8"/>
  <c r="AM83" i="8"/>
  <c r="AM82" i="8"/>
  <c r="AM81" i="8"/>
  <c r="AM80" i="8"/>
  <c r="AM79" i="8"/>
  <c r="AM78" i="8"/>
  <c r="AM77" i="8"/>
  <c r="AM76" i="8"/>
  <c r="AM75" i="8"/>
  <c r="AM74" i="8"/>
  <c r="AM73" i="8"/>
  <c r="AM72" i="8"/>
  <c r="AM71" i="8"/>
  <c r="AM70" i="8"/>
  <c r="AM64" i="8"/>
  <c r="AM63" i="8"/>
  <c r="AM62" i="8"/>
  <c r="AM61" i="8"/>
  <c r="AM60" i="8"/>
  <c r="AM59" i="8"/>
  <c r="AM58" i="8"/>
  <c r="AM57" i="8"/>
  <c r="AM56" i="8"/>
  <c r="AM55" i="8"/>
  <c r="AM54" i="8"/>
  <c r="AM53" i="8"/>
  <c r="AM52" i="8"/>
  <c r="AM51" i="8"/>
  <c r="AM50" i="8"/>
  <c r="AM49" i="8"/>
  <c r="AM48" i="8"/>
  <c r="AM47" i="8"/>
  <c r="AM46" i="8"/>
  <c r="AM45" i="8"/>
  <c r="AM44" i="8"/>
  <c r="AM43" i="8"/>
  <c r="AM37" i="8"/>
  <c r="AM36" i="8"/>
  <c r="AM35" i="8"/>
  <c r="AM34" i="8"/>
  <c r="AM33" i="8"/>
  <c r="AM32" i="8"/>
  <c r="AM31" i="8"/>
  <c r="AM30" i="8"/>
  <c r="AM29" i="8"/>
  <c r="AM28" i="8"/>
  <c r="AM27" i="8"/>
  <c r="AM26" i="8"/>
  <c r="AM25" i="8"/>
  <c r="AM24" i="8"/>
  <c r="AM23" i="8"/>
  <c r="AM22" i="8"/>
  <c r="AM21" i="8"/>
  <c r="AM20" i="8"/>
  <c r="AM19" i="8"/>
  <c r="AM18" i="8"/>
  <c r="AM17" i="8"/>
  <c r="AM16" i="8"/>
  <c r="AM149" i="7"/>
  <c r="AM148" i="7"/>
  <c r="AM147" i="7"/>
  <c r="AM146" i="7"/>
  <c r="AM145" i="7"/>
  <c r="AM144" i="7"/>
  <c r="AM143" i="7"/>
  <c r="AM142" i="7"/>
  <c r="AM141" i="7"/>
  <c r="AM140" i="7"/>
  <c r="AM139" i="7"/>
  <c r="AM138" i="7"/>
  <c r="AM137" i="7"/>
  <c r="AM136" i="7"/>
  <c r="AM135" i="7"/>
  <c r="AM134" i="7"/>
  <c r="AM133" i="7"/>
  <c r="AM132" i="7"/>
  <c r="AM131" i="7"/>
  <c r="AM130" i="7"/>
  <c r="AM124" i="7"/>
  <c r="M124" i="7" s="1"/>
  <c r="AM122" i="7"/>
  <c r="M122" i="7" s="1"/>
  <c r="AM117" i="7"/>
  <c r="M117" i="7" s="1"/>
  <c r="AM116" i="7"/>
  <c r="M116" i="7" s="1"/>
  <c r="AM115" i="7"/>
  <c r="M115" i="7" s="1"/>
  <c r="AM114" i="7"/>
  <c r="M114" i="7" s="1"/>
  <c r="AM113" i="7"/>
  <c r="M113" i="7" s="1"/>
  <c r="AM112" i="7"/>
  <c r="M112" i="7" s="1"/>
  <c r="AM111" i="7"/>
  <c r="M111" i="7" s="1"/>
  <c r="AM110" i="7"/>
  <c r="M110" i="7" s="1"/>
  <c r="AM109" i="7"/>
  <c r="M109" i="7" s="1"/>
  <c r="AM108" i="7"/>
  <c r="M108" i="7" s="1"/>
  <c r="AM107" i="7"/>
  <c r="M107" i="7" s="1"/>
  <c r="AM106" i="7"/>
  <c r="M106" i="7" s="1"/>
  <c r="AM105" i="7"/>
  <c r="M105" i="7" s="1"/>
  <c r="AM104" i="7"/>
  <c r="M104" i="7" s="1"/>
  <c r="AM103" i="7"/>
  <c r="M103" i="7" s="1"/>
  <c r="AM102" i="7"/>
  <c r="M102" i="7" s="1"/>
  <c r="AM101" i="7"/>
  <c r="M101" i="7" s="1"/>
  <c r="AM100" i="7"/>
  <c r="M100" i="7" s="1"/>
  <c r="AM79" i="7"/>
  <c r="M79" i="7" s="1"/>
  <c r="AM78" i="7"/>
  <c r="M78" i="7" s="1"/>
  <c r="AM77" i="7"/>
  <c r="M77" i="7" s="1"/>
  <c r="AM76" i="7"/>
  <c r="M76" i="7" s="1"/>
  <c r="AM74" i="7"/>
  <c r="M74" i="7" s="1"/>
  <c r="AM73" i="7"/>
  <c r="M73" i="7" s="1"/>
  <c r="AM72" i="7"/>
  <c r="M72" i="7" s="1"/>
  <c r="AM71" i="7"/>
  <c r="M71" i="7" s="1"/>
  <c r="AM65" i="7"/>
  <c r="M65" i="7" s="1"/>
  <c r="AM64" i="7"/>
  <c r="M64" i="7" s="1"/>
  <c r="AM62" i="7"/>
  <c r="M62" i="7" s="1"/>
  <c r="AM61" i="7"/>
  <c r="M61" i="7" s="1"/>
  <c r="AM60" i="7"/>
  <c r="M60" i="7" s="1"/>
  <c r="AM59" i="7"/>
  <c r="M59" i="7" s="1"/>
  <c r="AM53" i="7"/>
  <c r="M53" i="7" s="1"/>
  <c r="AM52" i="7"/>
  <c r="M52" i="7" s="1"/>
  <c r="AM51" i="7"/>
  <c r="M51" i="7" s="1"/>
  <c r="AM50" i="7"/>
  <c r="M50" i="7" s="1"/>
  <c r="AM49" i="7"/>
  <c r="M49" i="7" s="1"/>
  <c r="AM48" i="7"/>
  <c r="M48" i="7" s="1"/>
  <c r="AM47" i="7"/>
  <c r="M47" i="7" s="1"/>
  <c r="AM46" i="7"/>
  <c r="M46" i="7" s="1"/>
  <c r="AM45" i="7"/>
  <c r="M45" i="7" s="1"/>
  <c r="AM44" i="7"/>
  <c r="M44" i="7" s="1"/>
  <c r="AM43" i="7"/>
  <c r="M43" i="7" s="1"/>
  <c r="AM42" i="7"/>
  <c r="M42" i="7" s="1"/>
  <c r="AM41" i="7"/>
  <c r="M41" i="7" s="1"/>
  <c r="AM40" i="7"/>
  <c r="M40" i="7" s="1"/>
  <c r="AM39" i="7"/>
  <c r="M39" i="7" s="1"/>
  <c r="AM38" i="7"/>
  <c r="M38" i="7" s="1"/>
  <c r="AM37" i="7"/>
  <c r="M37" i="7" s="1"/>
  <c r="AM36" i="7"/>
  <c r="M36" i="7" s="1"/>
  <c r="AM35" i="7"/>
  <c r="M35" i="7" s="1"/>
  <c r="AM34" i="7"/>
  <c r="M34" i="7" s="1"/>
  <c r="AM33" i="7"/>
  <c r="M33" i="7" s="1"/>
  <c r="AM32" i="7"/>
  <c r="M32" i="7" s="1"/>
  <c r="AM31" i="7"/>
  <c r="M31" i="7" s="1"/>
  <c r="AM30" i="7"/>
  <c r="M30" i="7" s="1"/>
  <c r="AM29" i="7"/>
  <c r="M29" i="7" s="1"/>
  <c r="AM28" i="7"/>
  <c r="M28" i="7" s="1"/>
  <c r="AM27" i="7"/>
  <c r="M27" i="7" s="1"/>
  <c r="AM26" i="7"/>
  <c r="M26" i="7" s="1"/>
  <c r="AM25" i="7"/>
  <c r="M25" i="7" s="1"/>
  <c r="AM24" i="7"/>
  <c r="M24" i="7" s="1"/>
  <c r="AM23" i="7"/>
  <c r="M23" i="7" s="1"/>
  <c r="AM22" i="7"/>
  <c r="M22" i="7" s="1"/>
  <c r="AM21" i="7"/>
  <c r="M21" i="7" s="1"/>
  <c r="AM20" i="7"/>
  <c r="M20" i="7" s="1"/>
  <c r="AM19" i="7"/>
  <c r="M19" i="7" s="1"/>
  <c r="AM18" i="7"/>
  <c r="M18" i="7" s="1"/>
  <c r="AM17" i="7"/>
  <c r="M17" i="7" s="1"/>
  <c r="AM16" i="7"/>
  <c r="M16" i="7" s="1"/>
  <c r="AM66" i="6"/>
  <c r="AM65" i="6"/>
  <c r="AM64" i="6"/>
  <c r="AM63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5" i="6"/>
  <c r="AM44" i="6"/>
  <c r="AM43" i="6"/>
  <c r="AM42" i="6"/>
  <c r="AM41" i="6"/>
  <c r="AM40" i="6"/>
  <c r="AM39" i="6"/>
  <c r="AM38" i="6"/>
  <c r="AM37" i="6"/>
  <c r="AM35" i="6"/>
  <c r="AM34" i="6"/>
  <c r="AM30" i="6"/>
  <c r="AM29" i="6"/>
  <c r="AM28" i="6"/>
  <c r="AM27" i="6"/>
  <c r="AM26" i="6"/>
  <c r="AM24" i="6"/>
  <c r="AM23" i="6"/>
  <c r="AM21" i="6"/>
  <c r="AM20" i="6"/>
  <c r="AM19" i="6"/>
  <c r="AM18" i="6"/>
  <c r="AM17" i="6"/>
  <c r="AM16" i="6"/>
  <c r="B184" i="10"/>
  <c r="B185" i="10"/>
  <c r="B186" i="10"/>
  <c r="B187" i="10"/>
  <c r="B188" i="10"/>
  <c r="B189" i="10"/>
  <c r="B183" i="10"/>
  <c r="B182" i="8"/>
  <c r="B183" i="8"/>
  <c r="B184" i="8"/>
  <c r="B185" i="8"/>
  <c r="B186" i="8"/>
  <c r="B187" i="8"/>
  <c r="B181" i="8"/>
  <c r="Q92" i="7" l="1"/>
  <c r="AG81" i="7"/>
  <c r="AG83" i="7"/>
  <c r="W82" i="7"/>
  <c r="W91" i="7"/>
  <c r="AG88" i="7"/>
  <c r="AG89" i="7"/>
  <c r="AG93" i="7"/>
  <c r="AG80" i="7"/>
  <c r="W81" i="7"/>
  <c r="W83" i="7"/>
  <c r="AG86" i="7"/>
  <c r="W85" i="7"/>
  <c r="W89" i="7"/>
  <c r="W93" i="7"/>
  <c r="AG92" i="7"/>
  <c r="W80" i="7"/>
  <c r="AG84" i="7"/>
  <c r="W86" i="7"/>
  <c r="AG85" i="7"/>
  <c r="AG87" i="7"/>
  <c r="AG90" i="7"/>
  <c r="AG94" i="7"/>
  <c r="W92" i="7"/>
  <c r="W84" i="7"/>
  <c r="AG82" i="7"/>
  <c r="AG91" i="7"/>
  <c r="W88" i="7"/>
  <c r="W87" i="7"/>
  <c r="W90" i="7"/>
  <c r="W94" i="7"/>
  <c r="U84" i="7"/>
  <c r="AF83" i="7"/>
  <c r="U86" i="7"/>
  <c r="U85" i="7"/>
  <c r="U91" i="7"/>
  <c r="AF88" i="7"/>
  <c r="AF87" i="7"/>
  <c r="AF89" i="7"/>
  <c r="AF94" i="7"/>
  <c r="U93" i="7"/>
  <c r="AF80" i="7"/>
  <c r="U81" i="7"/>
  <c r="AF82" i="7"/>
  <c r="AF90" i="7"/>
  <c r="AF92" i="7"/>
  <c r="AF84" i="7"/>
  <c r="U83" i="7"/>
  <c r="U82" i="7"/>
  <c r="AF85" i="7"/>
  <c r="AF91" i="7"/>
  <c r="U89" i="7"/>
  <c r="U94" i="7"/>
  <c r="U92" i="7"/>
  <c r="S90" i="7"/>
  <c r="AE81" i="7"/>
  <c r="AE84" i="7"/>
  <c r="AE83" i="7"/>
  <c r="AE86" i="7"/>
  <c r="AE91" i="7"/>
  <c r="AE87" i="7"/>
  <c r="AE89" i="7"/>
  <c r="AE94" i="7"/>
  <c r="S92" i="7"/>
  <c r="AE80" i="7"/>
  <c r="AE82" i="7"/>
  <c r="AE85" i="7"/>
  <c r="AE88" i="7"/>
  <c r="AE93" i="7"/>
  <c r="S81" i="7"/>
  <c r="S84" i="7"/>
  <c r="S83" i="7"/>
  <c r="S86" i="7"/>
  <c r="S91" i="7"/>
  <c r="S87" i="7"/>
  <c r="S89" i="7"/>
  <c r="S94" i="7"/>
  <c r="AD80" i="7"/>
  <c r="AD81" i="7"/>
  <c r="AD84" i="7"/>
  <c r="AD83" i="7"/>
  <c r="AD82" i="7"/>
  <c r="AD86" i="7"/>
  <c r="Q91" i="7"/>
  <c r="Q88" i="7"/>
  <c r="AD87" i="7"/>
  <c r="AD90" i="7"/>
  <c r="AD89" i="7"/>
  <c r="Q94" i="7"/>
  <c r="AD92" i="7"/>
  <c r="Q80" i="7"/>
  <c r="Q81" i="7"/>
  <c r="Q84" i="7"/>
  <c r="Q83" i="7"/>
  <c r="Q82" i="7"/>
  <c r="Q86" i="7"/>
  <c r="AD91" i="7"/>
  <c r="AD88" i="7"/>
  <c r="Q87" i="7"/>
  <c r="Q90" i="7"/>
  <c r="Q89" i="7"/>
  <c r="AD94" i="7"/>
  <c r="Q85" i="7"/>
  <c r="Q93" i="7"/>
  <c r="AD85" i="7"/>
  <c r="AD93" i="7"/>
  <c r="AC92" i="7"/>
  <c r="AC93" i="7"/>
  <c r="AC94" i="7"/>
  <c r="AC89" i="7"/>
  <c r="AC90" i="7"/>
  <c r="AC87" i="7"/>
  <c r="AC88" i="7"/>
  <c r="AC85" i="7"/>
  <c r="AC82" i="7"/>
  <c r="AC91" i="7"/>
  <c r="AC86" i="7"/>
  <c r="AC83" i="7"/>
  <c r="AC84" i="7"/>
  <c r="AC81" i="7"/>
  <c r="AC80" i="7"/>
  <c r="GC54" i="7"/>
  <c r="EA54" i="7"/>
  <c r="GB54" i="7"/>
  <c r="DZ54" i="7"/>
  <c r="GA54" i="7"/>
  <c r="DY54" i="7"/>
  <c r="FY54" i="7"/>
  <c r="DW54" i="7"/>
  <c r="FZ54" i="7"/>
  <c r="AD67" i="7"/>
  <c r="AC75" i="7"/>
  <c r="AE75" i="7"/>
  <c r="AF68" i="7"/>
  <c r="AD75" i="7"/>
  <c r="AE67" i="7"/>
  <c r="AF66" i="7"/>
  <c r="AF118" i="7"/>
  <c r="AD66" i="7"/>
  <c r="AF123" i="7"/>
  <c r="AF119" i="7"/>
  <c r="AF67" i="7"/>
  <c r="AF75" i="7"/>
  <c r="AE63" i="7"/>
  <c r="AD70" i="7"/>
  <c r="AD69" i="7"/>
  <c r="AF121" i="7"/>
  <c r="AG63" i="7"/>
  <c r="AG118" i="7"/>
  <c r="AG119" i="7"/>
  <c r="AG123" i="7"/>
  <c r="AG66" i="7"/>
  <c r="AG121" i="7"/>
  <c r="AG120" i="7"/>
  <c r="AG75" i="7"/>
  <c r="AG70" i="7"/>
  <c r="AG67" i="7"/>
  <c r="AG69" i="7"/>
  <c r="AG68" i="7"/>
  <c r="AF63" i="7"/>
  <c r="AF69" i="7"/>
  <c r="AF120" i="7"/>
  <c r="AF70" i="7"/>
  <c r="AE69" i="7"/>
  <c r="AE70" i="7"/>
  <c r="AE66" i="7"/>
  <c r="AE68" i="7"/>
  <c r="AE121" i="7"/>
  <c r="AD63" i="7"/>
  <c r="AD68" i="7"/>
  <c r="AD121" i="7"/>
  <c r="AC121" i="7"/>
  <c r="AC68" i="7"/>
  <c r="AC69" i="7"/>
  <c r="AC67" i="7"/>
  <c r="AC70" i="7"/>
  <c r="AC66" i="7"/>
  <c r="AC63" i="7"/>
  <c r="AC119" i="7"/>
  <c r="AE119" i="7"/>
  <c r="AD119" i="7"/>
  <c r="AD118" i="7"/>
  <c r="AD123" i="7"/>
  <c r="AE123" i="7"/>
  <c r="AE118" i="7"/>
  <c r="AE120" i="7"/>
  <c r="AD120" i="7"/>
  <c r="AC123" i="7"/>
  <c r="AC120" i="7"/>
  <c r="AC118" i="7"/>
  <c r="F12" i="1" a="1"/>
  <c r="F12" i="1" s="1"/>
  <c r="N90" i="7" l="1"/>
  <c r="N84" i="7"/>
  <c r="N92" i="7"/>
  <c r="N83" i="7"/>
  <c r="N85" i="7"/>
  <c r="N89" i="7"/>
  <c r="N82" i="7"/>
  <c r="N80" i="7"/>
  <c r="N86" i="7"/>
  <c r="N88" i="7"/>
  <c r="N94" i="7"/>
  <c r="N81" i="7"/>
  <c r="N91" i="7"/>
  <c r="N87" i="7"/>
  <c r="N93" i="7"/>
  <c r="N70" i="7"/>
  <c r="N120" i="7"/>
  <c r="N121" i="7"/>
  <c r="N123" i="7"/>
  <c r="N67" i="7"/>
  <c r="N63" i="7"/>
  <c r="N69" i="7"/>
  <c r="N68" i="7"/>
  <c r="N66" i="7"/>
  <c r="N75" i="7"/>
  <c r="N119" i="7"/>
  <c r="N118" i="7"/>
  <c r="AA30" i="6" l="1"/>
  <c r="Z30" i="6"/>
  <c r="Y30" i="6"/>
  <c r="X30" i="6"/>
  <c r="V30" i="6"/>
  <c r="T30" i="6"/>
  <c r="R30" i="6"/>
  <c r="P30" i="6"/>
  <c r="L30" i="6"/>
  <c r="F30" i="6"/>
  <c r="AA34" i="6"/>
  <c r="Z34" i="6"/>
  <c r="Y34" i="6"/>
  <c r="X34" i="6"/>
  <c r="V34" i="6"/>
  <c r="T34" i="6"/>
  <c r="R34" i="6"/>
  <c r="P34" i="6"/>
  <c r="L34" i="6"/>
  <c r="F34" i="6"/>
  <c r="AA44" i="7"/>
  <c r="Z44" i="7"/>
  <c r="Y44" i="7"/>
  <c r="X44" i="7"/>
  <c r="V44" i="7"/>
  <c r="T44" i="7"/>
  <c r="R44" i="7"/>
  <c r="P44" i="7"/>
  <c r="L44" i="7"/>
  <c r="F44" i="7"/>
  <c r="AA52" i="10" l="1"/>
  <c r="Z52" i="10"/>
  <c r="Y52" i="10"/>
  <c r="X52" i="10"/>
  <c r="V52" i="10"/>
  <c r="T52" i="10"/>
  <c r="R52" i="10"/>
  <c r="P52" i="10"/>
  <c r="AA51" i="10"/>
  <c r="Z51" i="10"/>
  <c r="Y51" i="10"/>
  <c r="X51" i="10"/>
  <c r="V51" i="10"/>
  <c r="T51" i="10"/>
  <c r="R51" i="10"/>
  <c r="P51" i="10"/>
  <c r="AA50" i="10"/>
  <c r="Z50" i="10"/>
  <c r="Y50" i="10"/>
  <c r="X50" i="10"/>
  <c r="V50" i="10"/>
  <c r="T50" i="10"/>
  <c r="R50" i="10"/>
  <c r="P50" i="10"/>
  <c r="AA49" i="10"/>
  <c r="Z49" i="10"/>
  <c r="Y49" i="10"/>
  <c r="X49" i="10"/>
  <c r="V49" i="10"/>
  <c r="T49" i="10"/>
  <c r="R49" i="10"/>
  <c r="P49" i="10"/>
  <c r="AA48" i="10"/>
  <c r="Z48" i="10"/>
  <c r="Y48" i="10"/>
  <c r="X48" i="10"/>
  <c r="V48" i="10"/>
  <c r="T48" i="10"/>
  <c r="R48" i="10"/>
  <c r="P48" i="10"/>
  <c r="AA47" i="10"/>
  <c r="Z47" i="10"/>
  <c r="Y47" i="10"/>
  <c r="X47" i="10"/>
  <c r="V47" i="10"/>
  <c r="T47" i="10"/>
  <c r="R47" i="10"/>
  <c r="P47" i="10"/>
  <c r="AA46" i="10"/>
  <c r="Z46" i="10"/>
  <c r="Y46" i="10"/>
  <c r="X46" i="10"/>
  <c r="V46" i="10"/>
  <c r="T46" i="10"/>
  <c r="R46" i="10"/>
  <c r="P46" i="10"/>
  <c r="AA45" i="10"/>
  <c r="Z45" i="10"/>
  <c r="Y45" i="10"/>
  <c r="X45" i="10"/>
  <c r="V45" i="10"/>
  <c r="T45" i="10"/>
  <c r="R45" i="10"/>
  <c r="P45" i="10"/>
  <c r="AA44" i="10"/>
  <c r="Z44" i="10"/>
  <c r="Y44" i="10"/>
  <c r="X44" i="10"/>
  <c r="V44" i="10"/>
  <c r="T44" i="10"/>
  <c r="R44" i="10"/>
  <c r="P44" i="10"/>
  <c r="AA43" i="10"/>
  <c r="Z43" i="10"/>
  <c r="Y43" i="10"/>
  <c r="X43" i="10"/>
  <c r="V43" i="10"/>
  <c r="T43" i="10"/>
  <c r="R43" i="10"/>
  <c r="P43" i="10"/>
  <c r="AA42" i="10"/>
  <c r="Z42" i="10"/>
  <c r="Y42" i="10"/>
  <c r="X42" i="10"/>
  <c r="V42" i="10"/>
  <c r="T42" i="10"/>
  <c r="R42" i="10"/>
  <c r="P42" i="10"/>
  <c r="AA41" i="10"/>
  <c r="Z41" i="10"/>
  <c r="Y41" i="10"/>
  <c r="X41" i="10"/>
  <c r="V41" i="10"/>
  <c r="T41" i="10"/>
  <c r="R41" i="10"/>
  <c r="P41" i="10"/>
  <c r="AA40" i="10"/>
  <c r="Z40" i="10"/>
  <c r="Y40" i="10"/>
  <c r="X40" i="10"/>
  <c r="V40" i="10"/>
  <c r="T40" i="10"/>
  <c r="R40" i="10"/>
  <c r="P40" i="10"/>
  <c r="AA39" i="10"/>
  <c r="Z39" i="10"/>
  <c r="Y39" i="10"/>
  <c r="X39" i="10"/>
  <c r="V39" i="10"/>
  <c r="T39" i="10"/>
  <c r="R39" i="10"/>
  <c r="P39" i="10"/>
  <c r="AA38" i="10"/>
  <c r="Z38" i="10"/>
  <c r="Y38" i="10"/>
  <c r="X38" i="10"/>
  <c r="V38" i="10"/>
  <c r="T38" i="10"/>
  <c r="R38" i="10"/>
  <c r="P38" i="10"/>
  <c r="AA37" i="10"/>
  <c r="Z37" i="10"/>
  <c r="Y37" i="10"/>
  <c r="X37" i="10"/>
  <c r="V37" i="10"/>
  <c r="T37" i="10"/>
  <c r="R37" i="10"/>
  <c r="P37" i="10"/>
  <c r="AA37" i="6" l="1"/>
  <c r="Z37" i="6"/>
  <c r="Y37" i="6"/>
  <c r="X37" i="6"/>
  <c r="V37" i="6"/>
  <c r="T37" i="6"/>
  <c r="R37" i="6"/>
  <c r="P37" i="6"/>
  <c r="L37" i="6"/>
  <c r="F37" i="6"/>
  <c r="AA55" i="6" l="1"/>
  <c r="Z55" i="6"/>
  <c r="Y55" i="6"/>
  <c r="X55" i="6"/>
  <c r="V55" i="6"/>
  <c r="T55" i="6"/>
  <c r="R55" i="6"/>
  <c r="P55" i="6"/>
  <c r="L55" i="6"/>
  <c r="F55" i="6"/>
  <c r="F38" i="6"/>
  <c r="AA19" i="6" l="1"/>
  <c r="Z19" i="6"/>
  <c r="Y19" i="6"/>
  <c r="X19" i="6"/>
  <c r="V19" i="6"/>
  <c r="T19" i="6"/>
  <c r="R19" i="6"/>
  <c r="P19" i="6"/>
  <c r="L19" i="6"/>
  <c r="F19" i="6"/>
  <c r="AA18" i="6"/>
  <c r="Z18" i="6"/>
  <c r="Y18" i="6"/>
  <c r="X18" i="6"/>
  <c r="V18" i="6"/>
  <c r="T18" i="6"/>
  <c r="R18" i="6"/>
  <c r="P18" i="6"/>
  <c r="L18" i="6"/>
  <c r="F18" i="6"/>
  <c r="AA65" i="6" l="1"/>
  <c r="Z65" i="6"/>
  <c r="Y65" i="6"/>
  <c r="X65" i="6"/>
  <c r="V65" i="6"/>
  <c r="T65" i="6"/>
  <c r="R65" i="6"/>
  <c r="P65" i="6"/>
  <c r="L65" i="6"/>
  <c r="F65" i="6"/>
  <c r="AA27" i="6" l="1"/>
  <c r="Z27" i="6"/>
  <c r="Y27" i="6"/>
  <c r="X27" i="6"/>
  <c r="V27" i="6"/>
  <c r="T27" i="6"/>
  <c r="R27" i="6"/>
  <c r="P27" i="6"/>
  <c r="L27" i="6"/>
  <c r="F27" i="6"/>
  <c r="AA38" i="7" l="1"/>
  <c r="Z38" i="7"/>
  <c r="Y38" i="7"/>
  <c r="X38" i="7"/>
  <c r="V38" i="7"/>
  <c r="T38" i="7"/>
  <c r="R38" i="7"/>
  <c r="P38" i="7"/>
  <c r="L38" i="7"/>
  <c r="F38" i="7"/>
  <c r="AN53" i="10" l="1"/>
  <c r="AO53" i="10"/>
  <c r="AP53" i="10"/>
  <c r="AQ53" i="10"/>
  <c r="AR53" i="10"/>
  <c r="AS53" i="10"/>
  <c r="AT53" i="10"/>
  <c r="AU53" i="10"/>
  <c r="AV53" i="10"/>
  <c r="AW53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AA72" i="7" l="1"/>
  <c r="Z72" i="7"/>
  <c r="Y72" i="7"/>
  <c r="X72" i="7"/>
  <c r="V72" i="7"/>
  <c r="T72" i="7"/>
  <c r="R72" i="7"/>
  <c r="P72" i="7"/>
  <c r="L72" i="7"/>
  <c r="F72" i="7"/>
  <c r="AA73" i="7"/>
  <c r="Z73" i="7"/>
  <c r="Y73" i="7"/>
  <c r="X73" i="7"/>
  <c r="V73" i="7"/>
  <c r="T73" i="7"/>
  <c r="R73" i="7"/>
  <c r="P73" i="7"/>
  <c r="L73" i="7"/>
  <c r="F73" i="7"/>
  <c r="AA28" i="7" l="1"/>
  <c r="Z28" i="7"/>
  <c r="Y28" i="7"/>
  <c r="X28" i="7"/>
  <c r="V28" i="7"/>
  <c r="T28" i="7"/>
  <c r="R28" i="7"/>
  <c r="P28" i="7"/>
  <c r="L28" i="7"/>
  <c r="F28" i="7"/>
  <c r="AA26" i="7"/>
  <c r="Z26" i="7"/>
  <c r="Y26" i="7"/>
  <c r="X26" i="7"/>
  <c r="V26" i="7"/>
  <c r="T26" i="7"/>
  <c r="R26" i="7"/>
  <c r="P26" i="7"/>
  <c r="L26" i="7"/>
  <c r="F26" i="7"/>
  <c r="AA60" i="6" l="1"/>
  <c r="Z60" i="6"/>
  <c r="Y60" i="6"/>
  <c r="X60" i="6"/>
  <c r="V60" i="6"/>
  <c r="T60" i="6"/>
  <c r="R60" i="6"/>
  <c r="P60" i="6"/>
  <c r="L60" i="6"/>
  <c r="F60" i="6"/>
  <c r="AM113" i="10" l="1"/>
  <c r="AM112" i="10"/>
  <c r="AM111" i="10"/>
  <c r="AM110" i="10"/>
  <c r="AM109" i="10"/>
  <c r="AM108" i="10"/>
  <c r="AM107" i="10"/>
  <c r="AM106" i="10"/>
  <c r="AM105" i="10"/>
  <c r="AM104" i="10"/>
  <c r="AM103" i="10"/>
  <c r="AM102" i="10"/>
  <c r="AM101" i="10"/>
  <c r="AM100" i="10"/>
  <c r="AM99" i="10"/>
  <c r="AM98" i="10"/>
  <c r="AM93" i="10"/>
  <c r="AM92" i="10"/>
  <c r="AM91" i="10"/>
  <c r="AM90" i="10"/>
  <c r="AM89" i="10"/>
  <c r="AM88" i="10"/>
  <c r="AM87" i="10"/>
  <c r="AM86" i="10"/>
  <c r="AM85" i="10"/>
  <c r="AM84" i="10"/>
  <c r="AM83" i="10"/>
  <c r="AM82" i="10"/>
  <c r="AM81" i="10"/>
  <c r="AM80" i="10"/>
  <c r="AM79" i="10"/>
  <c r="AM78" i="10"/>
  <c r="AM73" i="10"/>
  <c r="AM72" i="10"/>
  <c r="AM71" i="10"/>
  <c r="AM70" i="10"/>
  <c r="AM69" i="10"/>
  <c r="AM68" i="10"/>
  <c r="AM67" i="10"/>
  <c r="AM66" i="10"/>
  <c r="AM65" i="10"/>
  <c r="AM64" i="10"/>
  <c r="AM63" i="10"/>
  <c r="AM62" i="10"/>
  <c r="AM61" i="10"/>
  <c r="AM60" i="10"/>
  <c r="AM59" i="10"/>
  <c r="AM58" i="10"/>
  <c r="AM145" i="8"/>
  <c r="AM144" i="8"/>
  <c r="AM143" i="8"/>
  <c r="AM142" i="8"/>
  <c r="AM141" i="8"/>
  <c r="AM140" i="8"/>
  <c r="AM139" i="8"/>
  <c r="AM138" i="8"/>
  <c r="AM137" i="8"/>
  <c r="AM136" i="8"/>
  <c r="AM135" i="8"/>
  <c r="AM134" i="8"/>
  <c r="AM133" i="8"/>
  <c r="AM132" i="8"/>
  <c r="AM131" i="8"/>
  <c r="AM130" i="8"/>
  <c r="AM129" i="8"/>
  <c r="AM128" i="8"/>
  <c r="AM127" i="8"/>
  <c r="AM126" i="8"/>
  <c r="AM125" i="8"/>
  <c r="AM124" i="8"/>
  <c r="W45" i="4" l="1"/>
  <c r="X45" i="4"/>
  <c r="Y45" i="4"/>
  <c r="Z45" i="4"/>
  <c r="AA45" i="4"/>
  <c r="V45" i="4"/>
  <c r="W44" i="4"/>
  <c r="X44" i="4"/>
  <c r="Y44" i="4"/>
  <c r="Z44" i="4"/>
  <c r="AA44" i="4"/>
  <c r="V44" i="4"/>
  <c r="AA42" i="7" l="1"/>
  <c r="Z42" i="7"/>
  <c r="Y42" i="7"/>
  <c r="X42" i="7"/>
  <c r="V42" i="7"/>
  <c r="T42" i="7"/>
  <c r="R42" i="7"/>
  <c r="P42" i="7"/>
  <c r="L42" i="7"/>
  <c r="F42" i="7"/>
  <c r="AA101" i="7" l="1"/>
  <c r="Z101" i="7"/>
  <c r="Y101" i="7"/>
  <c r="X101" i="7"/>
  <c r="V101" i="7"/>
  <c r="T101" i="7"/>
  <c r="R101" i="7"/>
  <c r="P101" i="7"/>
  <c r="L101" i="7"/>
  <c r="F101" i="7"/>
  <c r="F102" i="7"/>
  <c r="L102" i="7"/>
  <c r="P102" i="7"/>
  <c r="R102" i="7"/>
  <c r="T102" i="7"/>
  <c r="V102" i="7"/>
  <c r="X102" i="7"/>
  <c r="Y102" i="7"/>
  <c r="Z102" i="7"/>
  <c r="AA102" i="7"/>
  <c r="F7" i="6" l="1"/>
  <c r="F9" i="6"/>
  <c r="F8" i="6"/>
  <c r="F14" i="10" l="1"/>
  <c r="F7" i="10"/>
  <c r="F8" i="10"/>
  <c r="F7" i="8"/>
  <c r="F8" i="8"/>
  <c r="F7" i="7"/>
  <c r="F8" i="7"/>
  <c r="CM46" i="6" l="1"/>
  <c r="CC46" i="6"/>
  <c r="CO46" i="6"/>
  <c r="CP46" i="6"/>
  <c r="DW46" i="6"/>
  <c r="FG46" i="6"/>
  <c r="CN46" i="6"/>
  <c r="AB46" i="6"/>
  <c r="CQ46" i="6"/>
  <c r="CR46" i="6"/>
  <c r="DE46" i="6"/>
  <c r="EO46" i="6"/>
  <c r="FY46" i="6"/>
  <c r="CL46" i="6"/>
  <c r="CS46" i="6"/>
  <c r="CC33" i="6"/>
  <c r="CN33" i="6"/>
  <c r="DE33" i="6"/>
  <c r="EO33" i="6"/>
  <c r="FY33" i="6"/>
  <c r="CO33" i="6"/>
  <c r="CL33" i="6"/>
  <c r="CM33" i="6"/>
  <c r="DW33" i="6"/>
  <c r="FG33" i="6"/>
  <c r="AB33" i="6"/>
  <c r="CS33" i="6"/>
  <c r="CP33" i="6"/>
  <c r="CQ33" i="6"/>
  <c r="CR33" i="6"/>
  <c r="FG37" i="6"/>
  <c r="FY37" i="6"/>
  <c r="EO37" i="6"/>
  <c r="DE37" i="6"/>
  <c r="DW37" i="6"/>
  <c r="FY27" i="6"/>
  <c r="FG27" i="6"/>
  <c r="EO27" i="6"/>
  <c r="DW27" i="6"/>
  <c r="DE27" i="6"/>
  <c r="EO55" i="6"/>
  <c r="FY55" i="6"/>
  <c r="DW55" i="6"/>
  <c r="FG55" i="6"/>
  <c r="DE55" i="6"/>
  <c r="FY30" i="6"/>
  <c r="EO30" i="6"/>
  <c r="FG30" i="6"/>
  <c r="DE30" i="6"/>
  <c r="DW30" i="6"/>
  <c r="EO47" i="6"/>
  <c r="FY47" i="6"/>
  <c r="DE47" i="6"/>
  <c r="DW47" i="6"/>
  <c r="FG47" i="6"/>
  <c r="FG18" i="6"/>
  <c r="EO18" i="6"/>
  <c r="DE18" i="6"/>
  <c r="DW18" i="6"/>
  <c r="FY18" i="6"/>
  <c r="DW65" i="6"/>
  <c r="FG65" i="6"/>
  <c r="EO65" i="6"/>
  <c r="DE65" i="6"/>
  <c r="FY65" i="6"/>
  <c r="EO34" i="6"/>
  <c r="DE34" i="6"/>
  <c r="FY34" i="6"/>
  <c r="DW34" i="6"/>
  <c r="FG34" i="6"/>
  <c r="FY31" i="6"/>
  <c r="DW31" i="6"/>
  <c r="FG31" i="6"/>
  <c r="DE31" i="6"/>
  <c r="EO31" i="6"/>
  <c r="FY32" i="6"/>
  <c r="EO32" i="6"/>
  <c r="DE32" i="6"/>
  <c r="DW32" i="6"/>
  <c r="FG32" i="6"/>
  <c r="EO60" i="6"/>
  <c r="FY60" i="6"/>
  <c r="FG60" i="6"/>
  <c r="DW60" i="6"/>
  <c r="DE60" i="6"/>
  <c r="EO36" i="6"/>
  <c r="FG36" i="6"/>
  <c r="FY36" i="6"/>
  <c r="DW36" i="6"/>
  <c r="DE36" i="6"/>
  <c r="FY19" i="6"/>
  <c r="DE19" i="6"/>
  <c r="FG19" i="6"/>
  <c r="EO19" i="6"/>
  <c r="DW19" i="6"/>
  <c r="EO61" i="6"/>
  <c r="DW61" i="6"/>
  <c r="FG61" i="6"/>
  <c r="DE61" i="6"/>
  <c r="FY61" i="6"/>
  <c r="CM61" i="6"/>
  <c r="CC61" i="6"/>
  <c r="AB61" i="6"/>
  <c r="CQ61" i="6"/>
  <c r="CS61" i="6"/>
  <c r="CN61" i="6"/>
  <c r="CL61" i="6"/>
  <c r="CR61" i="6"/>
  <c r="CP61" i="6"/>
  <c r="CO61" i="6"/>
  <c r="CR32" i="6"/>
  <c r="CQ32" i="6"/>
  <c r="CP32" i="6"/>
  <c r="CN32" i="6"/>
  <c r="CS32" i="6"/>
  <c r="CL32" i="6"/>
  <c r="AB32" i="6"/>
  <c r="CM32" i="6"/>
  <c r="CO32" i="6"/>
  <c r="CC32" i="6"/>
  <c r="CM47" i="6"/>
  <c r="CC47" i="6"/>
  <c r="AB47" i="6"/>
  <c r="CQ47" i="6"/>
  <c r="CS47" i="6"/>
  <c r="CN47" i="6"/>
  <c r="CL47" i="6"/>
  <c r="CR47" i="6"/>
  <c r="CP47" i="6"/>
  <c r="CO47" i="6"/>
  <c r="CR36" i="6"/>
  <c r="CS36" i="6"/>
  <c r="CM36" i="6"/>
  <c r="CC36" i="6"/>
  <c r="CP36" i="6"/>
  <c r="CQ36" i="6"/>
  <c r="AB36" i="6"/>
  <c r="CN36" i="6"/>
  <c r="CO36" i="6"/>
  <c r="CL36" i="6"/>
  <c r="CM31" i="6"/>
  <c r="CC31" i="6"/>
  <c r="AB31" i="6"/>
  <c r="CO31" i="6"/>
  <c r="CS31" i="6"/>
  <c r="CQ31" i="6"/>
  <c r="CL31" i="6"/>
  <c r="CN31" i="6"/>
  <c r="CP31" i="6"/>
  <c r="CR31" i="6"/>
  <c r="CC65" i="6"/>
  <c r="CC37" i="6"/>
  <c r="CC60" i="6"/>
  <c r="CC18" i="6"/>
  <c r="CC27" i="6"/>
  <c r="CC30" i="6"/>
  <c r="CC34" i="6"/>
  <c r="CC19" i="6"/>
  <c r="CC55" i="6"/>
  <c r="CS34" i="6"/>
  <c r="CN34" i="6"/>
  <c r="AB34" i="6"/>
  <c r="CQ34" i="6"/>
  <c r="CM34" i="6"/>
  <c r="CL34" i="6"/>
  <c r="CO34" i="6"/>
  <c r="CP34" i="6"/>
  <c r="CR34" i="6"/>
  <c r="CM30" i="6"/>
  <c r="AB30" i="6"/>
  <c r="CQ30" i="6"/>
  <c r="CS30" i="6"/>
  <c r="CN30" i="6"/>
  <c r="CL30" i="6"/>
  <c r="CR30" i="6"/>
  <c r="CP30" i="6"/>
  <c r="CO30" i="6"/>
  <c r="CR37" i="6"/>
  <c r="CQ37" i="6"/>
  <c r="CL37" i="6"/>
  <c r="AB37" i="6"/>
  <c r="CN37" i="6"/>
  <c r="CO37" i="6"/>
  <c r="CP37" i="6"/>
  <c r="CS37" i="6"/>
  <c r="CM37" i="6"/>
  <c r="CM55" i="6"/>
  <c r="AB55" i="6"/>
  <c r="CO55" i="6"/>
  <c r="CQ55" i="6"/>
  <c r="CS55" i="6"/>
  <c r="CN55" i="6"/>
  <c r="CL55" i="6"/>
  <c r="CR55" i="6"/>
  <c r="CP55" i="6"/>
  <c r="CS19" i="6"/>
  <c r="CN19" i="6"/>
  <c r="CR19" i="6"/>
  <c r="CP19" i="6"/>
  <c r="CQ19" i="6"/>
  <c r="CM19" i="6"/>
  <c r="AB19" i="6"/>
  <c r="CO19" i="6"/>
  <c r="CL19" i="6"/>
  <c r="CM18" i="6"/>
  <c r="AB18" i="6"/>
  <c r="CQ18" i="6"/>
  <c r="CR18" i="6"/>
  <c r="CP18" i="6"/>
  <c r="CO18" i="6"/>
  <c r="CS18" i="6"/>
  <c r="CN18" i="6"/>
  <c r="CL18" i="6"/>
  <c r="CP65" i="6"/>
  <c r="CQ65" i="6"/>
  <c r="AB65" i="6"/>
  <c r="CO65" i="6"/>
  <c r="CL65" i="6"/>
  <c r="CM65" i="6"/>
  <c r="CS65" i="6"/>
  <c r="CR65" i="6"/>
  <c r="CN65" i="6"/>
  <c r="CM27" i="6"/>
  <c r="CQ27" i="6"/>
  <c r="CS27" i="6"/>
  <c r="CL27" i="6"/>
  <c r="CR27" i="6"/>
  <c r="CP27" i="6"/>
  <c r="CO27" i="6"/>
  <c r="AB27" i="6"/>
  <c r="CN27" i="6"/>
  <c r="AB60" i="6"/>
  <c r="CM60" i="6"/>
  <c r="CO60" i="6"/>
  <c r="CS60" i="6"/>
  <c r="CN60" i="6"/>
  <c r="CR60" i="6"/>
  <c r="CQ60" i="6"/>
  <c r="CL60" i="6"/>
  <c r="CP60" i="6"/>
  <c r="I157" i="10" l="1"/>
  <c r="I139" i="10"/>
  <c r="I118" i="10"/>
  <c r="I96" i="10"/>
  <c r="I76" i="10"/>
  <c r="I56" i="10"/>
  <c r="I35" i="10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A145" i="8"/>
  <c r="Z145" i="8"/>
  <c r="Y145" i="8"/>
  <c r="X145" i="8"/>
  <c r="V145" i="8"/>
  <c r="T145" i="8"/>
  <c r="R145" i="8"/>
  <c r="P145" i="8"/>
  <c r="L145" i="8"/>
  <c r="F145" i="8"/>
  <c r="AA144" i="8"/>
  <c r="Z144" i="8"/>
  <c r="Y144" i="8"/>
  <c r="X144" i="8"/>
  <c r="V144" i="8"/>
  <c r="T144" i="8"/>
  <c r="R144" i="8"/>
  <c r="P144" i="8"/>
  <c r="L144" i="8"/>
  <c r="F144" i="8"/>
  <c r="AA143" i="8"/>
  <c r="Z143" i="8"/>
  <c r="Y143" i="8"/>
  <c r="X143" i="8"/>
  <c r="V143" i="8"/>
  <c r="T143" i="8"/>
  <c r="R143" i="8"/>
  <c r="P143" i="8"/>
  <c r="L143" i="8"/>
  <c r="F143" i="8"/>
  <c r="AA142" i="8"/>
  <c r="Z142" i="8"/>
  <c r="Y142" i="8"/>
  <c r="X142" i="8"/>
  <c r="V142" i="8"/>
  <c r="T142" i="8"/>
  <c r="R142" i="8"/>
  <c r="P142" i="8"/>
  <c r="L142" i="8"/>
  <c r="F142" i="8"/>
  <c r="AA141" i="8"/>
  <c r="Z141" i="8"/>
  <c r="Y141" i="8"/>
  <c r="X141" i="8"/>
  <c r="V141" i="8"/>
  <c r="T141" i="8"/>
  <c r="R141" i="8"/>
  <c r="P141" i="8"/>
  <c r="L141" i="8"/>
  <c r="F141" i="8"/>
  <c r="AA140" i="8"/>
  <c r="Z140" i="8"/>
  <c r="Y140" i="8"/>
  <c r="X140" i="8"/>
  <c r="V140" i="8"/>
  <c r="T140" i="8"/>
  <c r="R140" i="8"/>
  <c r="P140" i="8"/>
  <c r="L140" i="8"/>
  <c r="F140" i="8"/>
  <c r="AA139" i="8"/>
  <c r="Z139" i="8"/>
  <c r="Y139" i="8"/>
  <c r="X139" i="8"/>
  <c r="V139" i="8"/>
  <c r="T139" i="8"/>
  <c r="R139" i="8"/>
  <c r="P139" i="8"/>
  <c r="L139" i="8"/>
  <c r="F139" i="8"/>
  <c r="AA138" i="8"/>
  <c r="Z138" i="8"/>
  <c r="Y138" i="8"/>
  <c r="X138" i="8"/>
  <c r="V138" i="8"/>
  <c r="T138" i="8"/>
  <c r="R138" i="8"/>
  <c r="P138" i="8"/>
  <c r="L138" i="8"/>
  <c r="F138" i="8"/>
  <c r="AA137" i="8"/>
  <c r="Z137" i="8"/>
  <c r="Y137" i="8"/>
  <c r="X137" i="8"/>
  <c r="V137" i="8"/>
  <c r="T137" i="8"/>
  <c r="R137" i="8"/>
  <c r="P137" i="8"/>
  <c r="L137" i="8"/>
  <c r="F137" i="8"/>
  <c r="AA136" i="8"/>
  <c r="Z136" i="8"/>
  <c r="Y136" i="8"/>
  <c r="X136" i="8"/>
  <c r="V136" i="8"/>
  <c r="T136" i="8"/>
  <c r="R136" i="8"/>
  <c r="P136" i="8"/>
  <c r="L136" i="8"/>
  <c r="F136" i="8"/>
  <c r="AA135" i="8"/>
  <c r="Z135" i="8"/>
  <c r="Y135" i="8"/>
  <c r="X135" i="8"/>
  <c r="V135" i="8"/>
  <c r="T135" i="8"/>
  <c r="R135" i="8"/>
  <c r="P135" i="8"/>
  <c r="L135" i="8"/>
  <c r="F135" i="8"/>
  <c r="AA134" i="8"/>
  <c r="Z134" i="8"/>
  <c r="Y134" i="8"/>
  <c r="X134" i="8"/>
  <c r="V134" i="8"/>
  <c r="T134" i="8"/>
  <c r="R134" i="8"/>
  <c r="P134" i="8"/>
  <c r="L134" i="8"/>
  <c r="F134" i="8"/>
  <c r="AA133" i="8"/>
  <c r="Z133" i="8"/>
  <c r="Y133" i="8"/>
  <c r="X133" i="8"/>
  <c r="V133" i="8"/>
  <c r="T133" i="8"/>
  <c r="R133" i="8"/>
  <c r="P133" i="8"/>
  <c r="L133" i="8"/>
  <c r="F133" i="8"/>
  <c r="AA132" i="8"/>
  <c r="Z132" i="8"/>
  <c r="Y132" i="8"/>
  <c r="X132" i="8"/>
  <c r="V132" i="8"/>
  <c r="T132" i="8"/>
  <c r="R132" i="8"/>
  <c r="P132" i="8"/>
  <c r="L132" i="8"/>
  <c r="F132" i="8"/>
  <c r="AA131" i="8"/>
  <c r="Z131" i="8"/>
  <c r="Y131" i="8"/>
  <c r="X131" i="8"/>
  <c r="V131" i="8"/>
  <c r="T131" i="8"/>
  <c r="R131" i="8"/>
  <c r="P131" i="8"/>
  <c r="L131" i="8"/>
  <c r="F131" i="8"/>
  <c r="AA130" i="8"/>
  <c r="Z130" i="8"/>
  <c r="Y130" i="8"/>
  <c r="X130" i="8"/>
  <c r="V130" i="8"/>
  <c r="T130" i="8"/>
  <c r="R130" i="8"/>
  <c r="P130" i="8"/>
  <c r="L130" i="8"/>
  <c r="F130" i="8"/>
  <c r="AA129" i="8"/>
  <c r="Z129" i="8"/>
  <c r="Y129" i="8"/>
  <c r="X129" i="8"/>
  <c r="V129" i="8"/>
  <c r="T129" i="8"/>
  <c r="R129" i="8"/>
  <c r="P129" i="8"/>
  <c r="L129" i="8"/>
  <c r="F129" i="8"/>
  <c r="AA128" i="8"/>
  <c r="Z128" i="8"/>
  <c r="Y128" i="8"/>
  <c r="X128" i="8"/>
  <c r="V128" i="8"/>
  <c r="T128" i="8"/>
  <c r="R128" i="8"/>
  <c r="P128" i="8"/>
  <c r="L128" i="8"/>
  <c r="F128" i="8"/>
  <c r="AA127" i="8"/>
  <c r="Z127" i="8"/>
  <c r="Y127" i="8"/>
  <c r="X127" i="8"/>
  <c r="V127" i="8"/>
  <c r="T127" i="8"/>
  <c r="R127" i="8"/>
  <c r="P127" i="8"/>
  <c r="L127" i="8"/>
  <c r="F127" i="8"/>
  <c r="AA126" i="8"/>
  <c r="Z126" i="8"/>
  <c r="Y126" i="8"/>
  <c r="X126" i="8"/>
  <c r="V126" i="8"/>
  <c r="T126" i="8"/>
  <c r="R126" i="8"/>
  <c r="P126" i="8"/>
  <c r="L126" i="8"/>
  <c r="F126" i="8"/>
  <c r="AA125" i="8"/>
  <c r="Z125" i="8"/>
  <c r="Y125" i="8"/>
  <c r="X125" i="8"/>
  <c r="V125" i="8"/>
  <c r="T125" i="8"/>
  <c r="R125" i="8"/>
  <c r="P125" i="8"/>
  <c r="L125" i="8"/>
  <c r="F125" i="8"/>
  <c r="AA124" i="8"/>
  <c r="Z124" i="8"/>
  <c r="Y124" i="8"/>
  <c r="X124" i="8"/>
  <c r="V124" i="8"/>
  <c r="T124" i="8"/>
  <c r="R124" i="8"/>
  <c r="P124" i="8"/>
  <c r="L124" i="8"/>
  <c r="F124" i="8"/>
  <c r="H227" i="8" l="1"/>
  <c r="F227" i="8"/>
  <c r="Z146" i="8"/>
  <c r="P146" i="8"/>
  <c r="R146" i="8"/>
  <c r="X146" i="8"/>
  <c r="T146" i="8"/>
  <c r="Y146" i="8"/>
  <c r="L146" i="8"/>
  <c r="V146" i="8"/>
  <c r="AA146" i="8"/>
  <c r="J227" i="8" l="1"/>
  <c r="G227" i="8" s="1"/>
  <c r="H251" i="8"/>
  <c r="F251" i="8"/>
  <c r="AA25" i="7"/>
  <c r="Z25" i="7"/>
  <c r="Y25" i="7"/>
  <c r="X25" i="7"/>
  <c r="V25" i="7"/>
  <c r="T25" i="7"/>
  <c r="R25" i="7"/>
  <c r="P25" i="7"/>
  <c r="L25" i="7"/>
  <c r="F25" i="7"/>
  <c r="J251" i="8" l="1"/>
  <c r="G251" i="8" s="1"/>
  <c r="I227" i="8"/>
  <c r="F170" i="6"/>
  <c r="F219" i="8"/>
  <c r="F171" i="10"/>
  <c r="AA66" i="6"/>
  <c r="Z66" i="6"/>
  <c r="Y66" i="6"/>
  <c r="X66" i="6"/>
  <c r="V66" i="6"/>
  <c r="T66" i="6"/>
  <c r="R66" i="6"/>
  <c r="P66" i="6"/>
  <c r="L66" i="6"/>
  <c r="F66" i="6"/>
  <c r="I251" i="8" l="1"/>
  <c r="AA64" i="6"/>
  <c r="Z64" i="6"/>
  <c r="Y64" i="6"/>
  <c r="X64" i="6"/>
  <c r="V64" i="6"/>
  <c r="T64" i="6"/>
  <c r="R64" i="6"/>
  <c r="P64" i="6"/>
  <c r="L64" i="6"/>
  <c r="F64" i="6"/>
  <c r="AA45" i="6" l="1"/>
  <c r="Z45" i="6"/>
  <c r="Y45" i="6"/>
  <c r="X45" i="6"/>
  <c r="V45" i="6"/>
  <c r="T45" i="6"/>
  <c r="R45" i="6"/>
  <c r="P45" i="6"/>
  <c r="L45" i="6"/>
  <c r="F45" i="6"/>
  <c r="I149" i="8" l="1"/>
  <c r="I95" i="8"/>
  <c r="I68" i="8"/>
  <c r="I41" i="8"/>
  <c r="I122" i="8" s="1"/>
  <c r="BR74" i="10" l="1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V74" i="10"/>
  <c r="AU74" i="10"/>
  <c r="AT74" i="10"/>
  <c r="AS74" i="10"/>
  <c r="AR74" i="10"/>
  <c r="AQ74" i="10"/>
  <c r="AP74" i="10"/>
  <c r="AO74" i="10"/>
  <c r="AN74" i="10"/>
  <c r="M73" i="10"/>
  <c r="AA73" i="10"/>
  <c r="Z73" i="10"/>
  <c r="Y73" i="10"/>
  <c r="X73" i="10"/>
  <c r="V73" i="10"/>
  <c r="T73" i="10"/>
  <c r="R73" i="10"/>
  <c r="P73" i="10"/>
  <c r="L73" i="10"/>
  <c r="F73" i="10"/>
  <c r="M72" i="10"/>
  <c r="AA72" i="10"/>
  <c r="Z72" i="10"/>
  <c r="Y72" i="10"/>
  <c r="X72" i="10"/>
  <c r="V72" i="10"/>
  <c r="T72" i="10"/>
  <c r="R72" i="10"/>
  <c r="P72" i="10"/>
  <c r="L72" i="10"/>
  <c r="F72" i="10"/>
  <c r="M71" i="10"/>
  <c r="AA71" i="10"/>
  <c r="Z71" i="10"/>
  <c r="Y71" i="10"/>
  <c r="X71" i="10"/>
  <c r="V71" i="10"/>
  <c r="T71" i="10"/>
  <c r="R71" i="10"/>
  <c r="P71" i="10"/>
  <c r="L71" i="10"/>
  <c r="F71" i="10"/>
  <c r="M70" i="10"/>
  <c r="AA70" i="10"/>
  <c r="Z70" i="10"/>
  <c r="Y70" i="10"/>
  <c r="X70" i="10"/>
  <c r="V70" i="10"/>
  <c r="T70" i="10"/>
  <c r="R70" i="10"/>
  <c r="P70" i="10"/>
  <c r="L70" i="10"/>
  <c r="F70" i="10"/>
  <c r="M69" i="10"/>
  <c r="AA69" i="10"/>
  <c r="Z69" i="10"/>
  <c r="Y69" i="10"/>
  <c r="X69" i="10"/>
  <c r="V69" i="10"/>
  <c r="T69" i="10"/>
  <c r="R69" i="10"/>
  <c r="P69" i="10"/>
  <c r="L69" i="10"/>
  <c r="F69" i="10"/>
  <c r="M68" i="10"/>
  <c r="AA68" i="10"/>
  <c r="Z68" i="10"/>
  <c r="Y68" i="10"/>
  <c r="X68" i="10"/>
  <c r="V68" i="10"/>
  <c r="T68" i="10"/>
  <c r="R68" i="10"/>
  <c r="P68" i="10"/>
  <c r="L68" i="10"/>
  <c r="F68" i="10"/>
  <c r="M67" i="10"/>
  <c r="AA67" i="10"/>
  <c r="Z67" i="10"/>
  <c r="Y67" i="10"/>
  <c r="X67" i="10"/>
  <c r="V67" i="10"/>
  <c r="T67" i="10"/>
  <c r="R67" i="10"/>
  <c r="P67" i="10"/>
  <c r="L67" i="10"/>
  <c r="F67" i="10"/>
  <c r="M66" i="10"/>
  <c r="AA66" i="10"/>
  <c r="Z66" i="10"/>
  <c r="Y66" i="10"/>
  <c r="X66" i="10"/>
  <c r="V66" i="10"/>
  <c r="T66" i="10"/>
  <c r="R66" i="10"/>
  <c r="P66" i="10"/>
  <c r="L66" i="10"/>
  <c r="F66" i="10"/>
  <c r="M65" i="10"/>
  <c r="AA65" i="10"/>
  <c r="Z65" i="10"/>
  <c r="Y65" i="10"/>
  <c r="X65" i="10"/>
  <c r="V65" i="10"/>
  <c r="T65" i="10"/>
  <c r="R65" i="10"/>
  <c r="P65" i="10"/>
  <c r="L65" i="10"/>
  <c r="F65" i="10"/>
  <c r="M64" i="10"/>
  <c r="AA64" i="10"/>
  <c r="Z64" i="10"/>
  <c r="Y64" i="10"/>
  <c r="X64" i="10"/>
  <c r="V64" i="10"/>
  <c r="T64" i="10"/>
  <c r="R64" i="10"/>
  <c r="P64" i="10"/>
  <c r="L64" i="10"/>
  <c r="F64" i="10"/>
  <c r="M63" i="10"/>
  <c r="AA63" i="10"/>
  <c r="Z63" i="10"/>
  <c r="Y63" i="10"/>
  <c r="X63" i="10"/>
  <c r="V63" i="10"/>
  <c r="T63" i="10"/>
  <c r="R63" i="10"/>
  <c r="P63" i="10"/>
  <c r="L63" i="10"/>
  <c r="F63" i="10"/>
  <c r="M62" i="10"/>
  <c r="AA62" i="10"/>
  <c r="Z62" i="10"/>
  <c r="Y62" i="10"/>
  <c r="X62" i="10"/>
  <c r="V62" i="10"/>
  <c r="T62" i="10"/>
  <c r="R62" i="10"/>
  <c r="P62" i="10"/>
  <c r="L62" i="10"/>
  <c r="F62" i="10"/>
  <c r="M61" i="10"/>
  <c r="AA61" i="10"/>
  <c r="Z61" i="10"/>
  <c r="Y61" i="10"/>
  <c r="X61" i="10"/>
  <c r="V61" i="10"/>
  <c r="T61" i="10"/>
  <c r="R61" i="10"/>
  <c r="P61" i="10"/>
  <c r="L61" i="10"/>
  <c r="F61" i="10"/>
  <c r="M60" i="10"/>
  <c r="AA60" i="10"/>
  <c r="Z60" i="10"/>
  <c r="Y60" i="10"/>
  <c r="X60" i="10"/>
  <c r="V60" i="10"/>
  <c r="T60" i="10"/>
  <c r="R60" i="10"/>
  <c r="P60" i="10"/>
  <c r="L60" i="10"/>
  <c r="F60" i="10"/>
  <c r="M59" i="10"/>
  <c r="AA59" i="10"/>
  <c r="Z59" i="10"/>
  <c r="Y59" i="10"/>
  <c r="X59" i="10"/>
  <c r="V59" i="10"/>
  <c r="T59" i="10"/>
  <c r="R59" i="10"/>
  <c r="P59" i="10"/>
  <c r="L59" i="10"/>
  <c r="F59" i="10"/>
  <c r="M58" i="10"/>
  <c r="AA58" i="10"/>
  <c r="Z58" i="10"/>
  <c r="Y58" i="10"/>
  <c r="X58" i="10"/>
  <c r="V58" i="10"/>
  <c r="T58" i="10"/>
  <c r="R58" i="10"/>
  <c r="P58" i="10"/>
  <c r="L58" i="10"/>
  <c r="F58" i="10"/>
  <c r="BR114" i="10"/>
  <c r="BQ114" i="10"/>
  <c r="BP114" i="10"/>
  <c r="BO114" i="10"/>
  <c r="BN114" i="10"/>
  <c r="BM114" i="10"/>
  <c r="BL114" i="10"/>
  <c r="BK114" i="10"/>
  <c r="BJ114" i="10"/>
  <c r="BI114" i="10"/>
  <c r="BH114" i="10"/>
  <c r="BG114" i="10"/>
  <c r="BF114" i="10"/>
  <c r="BE114" i="10"/>
  <c r="BD114" i="10"/>
  <c r="BC114" i="10"/>
  <c r="BB114" i="10"/>
  <c r="BA114" i="10"/>
  <c r="AZ114" i="10"/>
  <c r="AY114" i="10"/>
  <c r="AX114" i="10"/>
  <c r="AW114" i="10"/>
  <c r="AV114" i="10"/>
  <c r="AU114" i="10"/>
  <c r="AT114" i="10"/>
  <c r="AS114" i="10"/>
  <c r="AR114" i="10"/>
  <c r="AQ114" i="10"/>
  <c r="AP114" i="10"/>
  <c r="AO114" i="10"/>
  <c r="AN114" i="10"/>
  <c r="AA113" i="10"/>
  <c r="Z113" i="10"/>
  <c r="Y113" i="10"/>
  <c r="X113" i="10"/>
  <c r="V113" i="10"/>
  <c r="T113" i="10"/>
  <c r="R113" i="10"/>
  <c r="P113" i="10"/>
  <c r="L113" i="10"/>
  <c r="F113" i="10"/>
  <c r="AA112" i="10"/>
  <c r="Z112" i="10"/>
  <c r="Y112" i="10"/>
  <c r="X112" i="10"/>
  <c r="V112" i="10"/>
  <c r="T112" i="10"/>
  <c r="R112" i="10"/>
  <c r="P112" i="10"/>
  <c r="L112" i="10"/>
  <c r="F112" i="10"/>
  <c r="AA111" i="10"/>
  <c r="Z111" i="10"/>
  <c r="Y111" i="10"/>
  <c r="X111" i="10"/>
  <c r="V111" i="10"/>
  <c r="T111" i="10"/>
  <c r="R111" i="10"/>
  <c r="P111" i="10"/>
  <c r="L111" i="10"/>
  <c r="F111" i="10"/>
  <c r="AA110" i="10"/>
  <c r="Z110" i="10"/>
  <c r="Y110" i="10"/>
  <c r="X110" i="10"/>
  <c r="V110" i="10"/>
  <c r="T110" i="10"/>
  <c r="R110" i="10"/>
  <c r="P110" i="10"/>
  <c r="L110" i="10"/>
  <c r="F110" i="10"/>
  <c r="AA109" i="10"/>
  <c r="Z109" i="10"/>
  <c r="Y109" i="10"/>
  <c r="X109" i="10"/>
  <c r="V109" i="10"/>
  <c r="T109" i="10"/>
  <c r="R109" i="10"/>
  <c r="P109" i="10"/>
  <c r="L109" i="10"/>
  <c r="F109" i="10"/>
  <c r="AA108" i="10"/>
  <c r="Z108" i="10"/>
  <c r="Y108" i="10"/>
  <c r="X108" i="10"/>
  <c r="V108" i="10"/>
  <c r="T108" i="10"/>
  <c r="R108" i="10"/>
  <c r="P108" i="10"/>
  <c r="L108" i="10"/>
  <c r="F108" i="10"/>
  <c r="AA107" i="10"/>
  <c r="Z107" i="10"/>
  <c r="Y107" i="10"/>
  <c r="X107" i="10"/>
  <c r="V107" i="10"/>
  <c r="T107" i="10"/>
  <c r="R107" i="10"/>
  <c r="P107" i="10"/>
  <c r="L107" i="10"/>
  <c r="F107" i="10"/>
  <c r="AA106" i="10"/>
  <c r="Z106" i="10"/>
  <c r="Y106" i="10"/>
  <c r="X106" i="10"/>
  <c r="V106" i="10"/>
  <c r="T106" i="10"/>
  <c r="R106" i="10"/>
  <c r="P106" i="10"/>
  <c r="L106" i="10"/>
  <c r="F106" i="10"/>
  <c r="AA105" i="10"/>
  <c r="Z105" i="10"/>
  <c r="Y105" i="10"/>
  <c r="X105" i="10"/>
  <c r="V105" i="10"/>
  <c r="T105" i="10"/>
  <c r="R105" i="10"/>
  <c r="P105" i="10"/>
  <c r="L105" i="10"/>
  <c r="F105" i="10"/>
  <c r="AA104" i="10"/>
  <c r="Z104" i="10"/>
  <c r="Y104" i="10"/>
  <c r="X104" i="10"/>
  <c r="V104" i="10"/>
  <c r="T104" i="10"/>
  <c r="R104" i="10"/>
  <c r="P104" i="10"/>
  <c r="L104" i="10"/>
  <c r="F104" i="10"/>
  <c r="AA103" i="10"/>
  <c r="Z103" i="10"/>
  <c r="Y103" i="10"/>
  <c r="X103" i="10"/>
  <c r="V103" i="10"/>
  <c r="T103" i="10"/>
  <c r="R103" i="10"/>
  <c r="P103" i="10"/>
  <c r="L103" i="10"/>
  <c r="F103" i="10"/>
  <c r="AA102" i="10"/>
  <c r="Z102" i="10"/>
  <c r="Y102" i="10"/>
  <c r="X102" i="10"/>
  <c r="V102" i="10"/>
  <c r="T102" i="10"/>
  <c r="R102" i="10"/>
  <c r="P102" i="10"/>
  <c r="L102" i="10"/>
  <c r="F102" i="10"/>
  <c r="AA101" i="10"/>
  <c r="Z101" i="10"/>
  <c r="Y101" i="10"/>
  <c r="X101" i="10"/>
  <c r="V101" i="10"/>
  <c r="T101" i="10"/>
  <c r="R101" i="10"/>
  <c r="P101" i="10"/>
  <c r="L101" i="10"/>
  <c r="F101" i="10"/>
  <c r="AA100" i="10"/>
  <c r="Z100" i="10"/>
  <c r="Y100" i="10"/>
  <c r="X100" i="10"/>
  <c r="V100" i="10"/>
  <c r="T100" i="10"/>
  <c r="R100" i="10"/>
  <c r="P100" i="10"/>
  <c r="L100" i="10"/>
  <c r="F100" i="10"/>
  <c r="AA99" i="10"/>
  <c r="Z99" i="10"/>
  <c r="Y99" i="10"/>
  <c r="X99" i="10"/>
  <c r="V99" i="10"/>
  <c r="T99" i="10"/>
  <c r="R99" i="10"/>
  <c r="P99" i="10"/>
  <c r="L99" i="10"/>
  <c r="F99" i="10"/>
  <c r="AA98" i="10"/>
  <c r="Z98" i="10"/>
  <c r="Y98" i="10"/>
  <c r="X98" i="10"/>
  <c r="V98" i="10"/>
  <c r="T98" i="10"/>
  <c r="R98" i="10"/>
  <c r="P98" i="10"/>
  <c r="L98" i="10"/>
  <c r="F98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BD94" i="10"/>
  <c r="BC94" i="10"/>
  <c r="BB94" i="10"/>
  <c r="BA94" i="10"/>
  <c r="AZ94" i="10"/>
  <c r="AY94" i="10"/>
  <c r="AX94" i="10"/>
  <c r="AW94" i="10"/>
  <c r="AV94" i="10"/>
  <c r="AU94" i="10"/>
  <c r="AT94" i="10"/>
  <c r="AS94" i="10"/>
  <c r="AR94" i="10"/>
  <c r="AQ94" i="10"/>
  <c r="AP94" i="10"/>
  <c r="AO94" i="10"/>
  <c r="AN94" i="10"/>
  <c r="M93" i="10"/>
  <c r="AA93" i="10"/>
  <c r="Z93" i="10"/>
  <c r="Y93" i="10"/>
  <c r="X93" i="10"/>
  <c r="V93" i="10"/>
  <c r="T93" i="10"/>
  <c r="R93" i="10"/>
  <c r="P93" i="10"/>
  <c r="L93" i="10"/>
  <c r="F93" i="10"/>
  <c r="M92" i="10"/>
  <c r="AA92" i="10"/>
  <c r="Z92" i="10"/>
  <c r="Y92" i="10"/>
  <c r="X92" i="10"/>
  <c r="V92" i="10"/>
  <c r="T92" i="10"/>
  <c r="R92" i="10"/>
  <c r="P92" i="10"/>
  <c r="L92" i="10"/>
  <c r="F92" i="10"/>
  <c r="M91" i="10"/>
  <c r="AA91" i="10"/>
  <c r="Z91" i="10"/>
  <c r="Y91" i="10"/>
  <c r="X91" i="10"/>
  <c r="V91" i="10"/>
  <c r="T91" i="10"/>
  <c r="R91" i="10"/>
  <c r="P91" i="10"/>
  <c r="L91" i="10"/>
  <c r="F91" i="10"/>
  <c r="M90" i="10"/>
  <c r="AA90" i="10"/>
  <c r="Z90" i="10"/>
  <c r="Y90" i="10"/>
  <c r="X90" i="10"/>
  <c r="V90" i="10"/>
  <c r="T90" i="10"/>
  <c r="R90" i="10"/>
  <c r="P90" i="10"/>
  <c r="L90" i="10"/>
  <c r="F90" i="10"/>
  <c r="M89" i="10"/>
  <c r="AA89" i="10"/>
  <c r="Z89" i="10"/>
  <c r="Y89" i="10"/>
  <c r="X89" i="10"/>
  <c r="V89" i="10"/>
  <c r="T89" i="10"/>
  <c r="R89" i="10"/>
  <c r="P89" i="10"/>
  <c r="L89" i="10"/>
  <c r="F89" i="10"/>
  <c r="M88" i="10"/>
  <c r="AA88" i="10"/>
  <c r="Z88" i="10"/>
  <c r="Y88" i="10"/>
  <c r="X88" i="10"/>
  <c r="V88" i="10"/>
  <c r="T88" i="10"/>
  <c r="R88" i="10"/>
  <c r="P88" i="10"/>
  <c r="L88" i="10"/>
  <c r="F88" i="10"/>
  <c r="M87" i="10"/>
  <c r="AA87" i="10"/>
  <c r="Z87" i="10"/>
  <c r="Y87" i="10"/>
  <c r="X87" i="10"/>
  <c r="V87" i="10"/>
  <c r="T87" i="10"/>
  <c r="R87" i="10"/>
  <c r="P87" i="10"/>
  <c r="L87" i="10"/>
  <c r="F87" i="10"/>
  <c r="M86" i="10"/>
  <c r="AA86" i="10"/>
  <c r="Z86" i="10"/>
  <c r="Y86" i="10"/>
  <c r="X86" i="10"/>
  <c r="V86" i="10"/>
  <c r="T86" i="10"/>
  <c r="R86" i="10"/>
  <c r="P86" i="10"/>
  <c r="L86" i="10"/>
  <c r="F86" i="10"/>
  <c r="M85" i="10"/>
  <c r="AA85" i="10"/>
  <c r="Z85" i="10"/>
  <c r="Y85" i="10"/>
  <c r="X85" i="10"/>
  <c r="V85" i="10"/>
  <c r="T85" i="10"/>
  <c r="R85" i="10"/>
  <c r="P85" i="10"/>
  <c r="L85" i="10"/>
  <c r="F85" i="10"/>
  <c r="M84" i="10"/>
  <c r="AA84" i="10"/>
  <c r="Z84" i="10"/>
  <c r="Y84" i="10"/>
  <c r="X84" i="10"/>
  <c r="V84" i="10"/>
  <c r="T84" i="10"/>
  <c r="R84" i="10"/>
  <c r="P84" i="10"/>
  <c r="L84" i="10"/>
  <c r="F84" i="10"/>
  <c r="M83" i="10"/>
  <c r="AA83" i="10"/>
  <c r="Z83" i="10"/>
  <c r="Y83" i="10"/>
  <c r="X83" i="10"/>
  <c r="V83" i="10"/>
  <c r="T83" i="10"/>
  <c r="R83" i="10"/>
  <c r="P83" i="10"/>
  <c r="L83" i="10"/>
  <c r="F83" i="10"/>
  <c r="M82" i="10"/>
  <c r="AA82" i="10"/>
  <c r="Z82" i="10"/>
  <c r="Y82" i="10"/>
  <c r="X82" i="10"/>
  <c r="V82" i="10"/>
  <c r="T82" i="10"/>
  <c r="R82" i="10"/>
  <c r="P82" i="10"/>
  <c r="L82" i="10"/>
  <c r="F82" i="10"/>
  <c r="M81" i="10"/>
  <c r="AA81" i="10"/>
  <c r="Z81" i="10"/>
  <c r="Y81" i="10"/>
  <c r="X81" i="10"/>
  <c r="V81" i="10"/>
  <c r="T81" i="10"/>
  <c r="R81" i="10"/>
  <c r="P81" i="10"/>
  <c r="L81" i="10"/>
  <c r="F81" i="10"/>
  <c r="M80" i="10"/>
  <c r="AA80" i="10"/>
  <c r="Z80" i="10"/>
  <c r="Y80" i="10"/>
  <c r="X80" i="10"/>
  <c r="V80" i="10"/>
  <c r="T80" i="10"/>
  <c r="R80" i="10"/>
  <c r="P80" i="10"/>
  <c r="L80" i="10"/>
  <c r="F80" i="10"/>
  <c r="M79" i="10"/>
  <c r="AA79" i="10"/>
  <c r="Z79" i="10"/>
  <c r="Y79" i="10"/>
  <c r="X79" i="10"/>
  <c r="V79" i="10"/>
  <c r="T79" i="10"/>
  <c r="R79" i="10"/>
  <c r="P79" i="10"/>
  <c r="L79" i="10"/>
  <c r="F79" i="10"/>
  <c r="M78" i="10"/>
  <c r="AA78" i="10"/>
  <c r="Z78" i="10"/>
  <c r="Y78" i="10"/>
  <c r="X78" i="10"/>
  <c r="V78" i="10"/>
  <c r="T78" i="10"/>
  <c r="R78" i="10"/>
  <c r="P78" i="10"/>
  <c r="L78" i="10"/>
  <c r="F78" i="10"/>
  <c r="X94" i="10" l="1"/>
  <c r="X74" i="10"/>
  <c r="L74" i="10"/>
  <c r="AA74" i="10"/>
  <c r="Y74" i="10"/>
  <c r="R74" i="10"/>
  <c r="V74" i="10"/>
  <c r="Z74" i="10"/>
  <c r="P74" i="10"/>
  <c r="T74" i="10"/>
  <c r="AA114" i="10"/>
  <c r="X114" i="10"/>
  <c r="Z114" i="10"/>
  <c r="V114" i="10"/>
  <c r="P114" i="10"/>
  <c r="R114" i="10"/>
  <c r="T114" i="10"/>
  <c r="L114" i="10"/>
  <c r="Y114" i="10"/>
  <c r="Y94" i="10"/>
  <c r="Z94" i="10"/>
  <c r="V94" i="10"/>
  <c r="R94" i="10"/>
  <c r="L94" i="10"/>
  <c r="P94" i="10"/>
  <c r="T94" i="10"/>
  <c r="AA94" i="10"/>
  <c r="AA35" i="6" l="1"/>
  <c r="Z35" i="6"/>
  <c r="Y35" i="6"/>
  <c r="X35" i="6"/>
  <c r="V35" i="6"/>
  <c r="T35" i="6"/>
  <c r="R35" i="6"/>
  <c r="P35" i="6"/>
  <c r="L35" i="6"/>
  <c r="F35" i="6"/>
  <c r="AC65" i="6" l="1"/>
  <c r="AC30" i="6" l="1"/>
  <c r="AC34" i="6"/>
  <c r="AC37" i="6"/>
  <c r="AC55" i="6"/>
  <c r="AC19" i="6"/>
  <c r="AC18" i="6"/>
  <c r="AC27" i="6"/>
  <c r="AC60" i="6"/>
  <c r="AA29" i="7" l="1"/>
  <c r="Z29" i="7"/>
  <c r="Y29" i="7"/>
  <c r="X29" i="7"/>
  <c r="V29" i="7"/>
  <c r="T29" i="7"/>
  <c r="R29" i="7"/>
  <c r="P29" i="7"/>
  <c r="L29" i="7"/>
  <c r="F29" i="7"/>
  <c r="AA106" i="7" l="1"/>
  <c r="Z106" i="7"/>
  <c r="Y106" i="7"/>
  <c r="X106" i="7"/>
  <c r="V106" i="7"/>
  <c r="T106" i="7"/>
  <c r="R106" i="7"/>
  <c r="P106" i="7"/>
  <c r="L106" i="7"/>
  <c r="F106" i="7"/>
  <c r="P53" i="10" l="1"/>
  <c r="X53" i="10"/>
  <c r="Y53" i="10"/>
  <c r="T53" i="10"/>
  <c r="Z53" i="10"/>
  <c r="R53" i="10"/>
  <c r="V53" i="10"/>
  <c r="AA53" i="10"/>
  <c r="H250" i="10" l="1"/>
  <c r="F250" i="10"/>
  <c r="J250" i="10" l="1"/>
  <c r="G250" i="10" s="1"/>
  <c r="L11" i="10"/>
  <c r="M11" i="10" s="1"/>
  <c r="L11" i="8"/>
  <c r="M11" i="8" s="1"/>
  <c r="L11" i="6"/>
  <c r="I250" i="10" l="1"/>
  <c r="AO189" i="10"/>
  <c r="AO249" i="10" s="1"/>
  <c r="DL25" i="6" l="1"/>
  <c r="GF25" i="6"/>
  <c r="EV25" i="6"/>
  <c r="FN25" i="6"/>
  <c r="DL46" i="6"/>
  <c r="EV46" i="6"/>
  <c r="GF46" i="6"/>
  <c r="FN46" i="6"/>
  <c r="FN33" i="6"/>
  <c r="DL33" i="6"/>
  <c r="EV33" i="6"/>
  <c r="GF33" i="6"/>
  <c r="GF37" i="6"/>
  <c r="FN37" i="6"/>
  <c r="EV27" i="6"/>
  <c r="DL27" i="6"/>
  <c r="DL55" i="6"/>
  <c r="EV55" i="6"/>
  <c r="FN30" i="6"/>
  <c r="EV30" i="6"/>
  <c r="DL47" i="6"/>
  <c r="FN47" i="6"/>
  <c r="GF18" i="6"/>
  <c r="GF65" i="6"/>
  <c r="EV32" i="6"/>
  <c r="GF36" i="6"/>
  <c r="DL19" i="6"/>
  <c r="EV19" i="6"/>
  <c r="EV61" i="6"/>
  <c r="FN60" i="6"/>
  <c r="DL36" i="6"/>
  <c r="DL37" i="6"/>
  <c r="EV37" i="6"/>
  <c r="GF55" i="6"/>
  <c r="FN55" i="6"/>
  <c r="EV18" i="6"/>
  <c r="EV65" i="6"/>
  <c r="DL65" i="6"/>
  <c r="FN65" i="6"/>
  <c r="FN34" i="6"/>
  <c r="DL34" i="6"/>
  <c r="GF34" i="6"/>
  <c r="EV31" i="6"/>
  <c r="DL32" i="6"/>
  <c r="FN32" i="6"/>
  <c r="EV60" i="6"/>
  <c r="EV36" i="6"/>
  <c r="DL61" i="6"/>
  <c r="GF30" i="6"/>
  <c r="GF47" i="6"/>
  <c r="DL18" i="6"/>
  <c r="GF31" i="6"/>
  <c r="FN61" i="6"/>
  <c r="GF27" i="6"/>
  <c r="FN27" i="6"/>
  <c r="DL30" i="6"/>
  <c r="FN18" i="6"/>
  <c r="EV34" i="6"/>
  <c r="DL31" i="6"/>
  <c r="FN31" i="6"/>
  <c r="GF32" i="6"/>
  <c r="GF60" i="6"/>
  <c r="DL60" i="6"/>
  <c r="FN36" i="6"/>
  <c r="GF19" i="6"/>
  <c r="GF61" i="6"/>
  <c r="EV47" i="6"/>
  <c r="FN19" i="6"/>
  <c r="AO261" i="10"/>
  <c r="AO237" i="10"/>
  <c r="AO225" i="10"/>
  <c r="AO213" i="10"/>
  <c r="K11" i="8"/>
  <c r="N11" i="8" s="1"/>
  <c r="K11" i="6"/>
  <c r="N11" i="6" s="1"/>
  <c r="K11" i="10"/>
  <c r="N11" i="10" s="1"/>
  <c r="K11" i="7"/>
  <c r="AN189" i="10" l="1"/>
  <c r="AN249" i="10" s="1"/>
  <c r="F20" i="6"/>
  <c r="L20" i="6"/>
  <c r="F21" i="6"/>
  <c r="L21" i="6"/>
  <c r="F23" i="6"/>
  <c r="L23" i="6"/>
  <c r="F24" i="6"/>
  <c r="L24" i="6"/>
  <c r="F26" i="6"/>
  <c r="L26" i="6"/>
  <c r="F28" i="6"/>
  <c r="L28" i="6"/>
  <c r="F29" i="6"/>
  <c r="L29" i="6"/>
  <c r="AN261" i="10" l="1"/>
  <c r="AN237" i="10"/>
  <c r="AN225" i="10"/>
  <c r="AN213" i="10"/>
  <c r="F20" i="7"/>
  <c r="F21" i="7"/>
  <c r="F22" i="7"/>
  <c r="F23" i="7"/>
  <c r="F24" i="7"/>
  <c r="F27" i="7"/>
  <c r="F30" i="7"/>
  <c r="F31" i="7"/>
  <c r="F32" i="7"/>
  <c r="K5" i="1" l="1"/>
  <c r="K5" i="6" l="1"/>
  <c r="K5" i="7"/>
  <c r="C181" i="10"/>
  <c r="C179" i="8"/>
  <c r="AA115" i="8" l="1"/>
  <c r="Z115" i="8"/>
  <c r="Y115" i="8"/>
  <c r="X115" i="8"/>
  <c r="V115" i="8"/>
  <c r="T115" i="8"/>
  <c r="R115" i="8"/>
  <c r="P115" i="8"/>
  <c r="L115" i="8"/>
  <c r="F115" i="8"/>
  <c r="AA116" i="8"/>
  <c r="Z116" i="8"/>
  <c r="Y116" i="8"/>
  <c r="X116" i="8"/>
  <c r="V116" i="8"/>
  <c r="T116" i="8"/>
  <c r="R116" i="8"/>
  <c r="P116" i="8"/>
  <c r="L116" i="8"/>
  <c r="F116" i="8"/>
  <c r="AA37" i="7" l="1"/>
  <c r="Z37" i="7"/>
  <c r="Y37" i="7"/>
  <c r="X37" i="7"/>
  <c r="V37" i="7"/>
  <c r="T37" i="7"/>
  <c r="R37" i="7"/>
  <c r="P37" i="7"/>
  <c r="L37" i="7"/>
  <c r="F37" i="7"/>
  <c r="AA59" i="6" l="1"/>
  <c r="Z59" i="6"/>
  <c r="Y59" i="6"/>
  <c r="X59" i="6"/>
  <c r="V59" i="6"/>
  <c r="T59" i="6"/>
  <c r="R59" i="6"/>
  <c r="P59" i="6"/>
  <c r="L59" i="6"/>
  <c r="F59" i="6"/>
  <c r="L173" i="10" l="1"/>
  <c r="P173" i="10"/>
  <c r="R173" i="10"/>
  <c r="T173" i="10"/>
  <c r="V173" i="10"/>
  <c r="X173" i="10"/>
  <c r="Y173" i="10"/>
  <c r="Z173" i="10"/>
  <c r="AA173" i="10"/>
  <c r="L174" i="10"/>
  <c r="P174" i="10"/>
  <c r="R174" i="10"/>
  <c r="T174" i="10"/>
  <c r="V174" i="10"/>
  <c r="X174" i="10"/>
  <c r="Y174" i="10"/>
  <c r="Z174" i="10"/>
  <c r="AA174" i="10"/>
  <c r="L165" i="10"/>
  <c r="P165" i="10"/>
  <c r="R165" i="10"/>
  <c r="T165" i="10"/>
  <c r="V165" i="10"/>
  <c r="X165" i="10"/>
  <c r="Y165" i="10"/>
  <c r="Z165" i="10"/>
  <c r="AA165" i="10"/>
  <c r="L166" i="10"/>
  <c r="P166" i="10"/>
  <c r="R166" i="10"/>
  <c r="T166" i="10"/>
  <c r="V166" i="10"/>
  <c r="X166" i="10"/>
  <c r="Y166" i="10"/>
  <c r="Z166" i="10"/>
  <c r="AA166" i="10"/>
  <c r="F173" i="10"/>
  <c r="F174" i="10"/>
  <c r="F165" i="10"/>
  <c r="F166" i="10"/>
  <c r="L134" i="10"/>
  <c r="P134" i="10"/>
  <c r="R134" i="10"/>
  <c r="T134" i="10"/>
  <c r="V134" i="10"/>
  <c r="X134" i="10"/>
  <c r="Y134" i="10"/>
  <c r="Z134" i="10"/>
  <c r="AA134" i="10"/>
  <c r="L135" i="10"/>
  <c r="P135" i="10"/>
  <c r="R135" i="10"/>
  <c r="T135" i="10"/>
  <c r="V135" i="10"/>
  <c r="X135" i="10"/>
  <c r="Y135" i="10"/>
  <c r="Z135" i="10"/>
  <c r="AA135" i="10"/>
  <c r="L126" i="10"/>
  <c r="P126" i="10"/>
  <c r="R126" i="10"/>
  <c r="T126" i="10"/>
  <c r="V126" i="10"/>
  <c r="X126" i="10"/>
  <c r="Y126" i="10"/>
  <c r="Z126" i="10"/>
  <c r="AA126" i="10"/>
  <c r="L127" i="10"/>
  <c r="P127" i="10"/>
  <c r="R127" i="10"/>
  <c r="T127" i="10"/>
  <c r="V127" i="10"/>
  <c r="X127" i="10"/>
  <c r="Y127" i="10"/>
  <c r="Z127" i="10"/>
  <c r="AA127" i="10"/>
  <c r="F134" i="10"/>
  <c r="F135" i="10"/>
  <c r="F126" i="10"/>
  <c r="F127" i="10"/>
  <c r="L51" i="10"/>
  <c r="L52" i="10"/>
  <c r="F51" i="10"/>
  <c r="F52" i="10"/>
  <c r="L43" i="10"/>
  <c r="L44" i="10"/>
  <c r="F43" i="10"/>
  <c r="F44" i="10"/>
  <c r="L30" i="10"/>
  <c r="P30" i="10"/>
  <c r="R30" i="10"/>
  <c r="T30" i="10"/>
  <c r="V30" i="10"/>
  <c r="X30" i="10"/>
  <c r="Y30" i="10"/>
  <c r="Z30" i="10"/>
  <c r="AA30" i="10"/>
  <c r="L31" i="10"/>
  <c r="P31" i="10"/>
  <c r="R31" i="10"/>
  <c r="T31" i="10"/>
  <c r="V31" i="10"/>
  <c r="X31" i="10"/>
  <c r="Y31" i="10"/>
  <c r="Z31" i="10"/>
  <c r="AA31" i="10"/>
  <c r="F30" i="10"/>
  <c r="F31" i="10"/>
  <c r="L22" i="10"/>
  <c r="P22" i="10"/>
  <c r="R22" i="10"/>
  <c r="T22" i="10"/>
  <c r="V22" i="10"/>
  <c r="X22" i="10"/>
  <c r="Y22" i="10"/>
  <c r="Z22" i="10"/>
  <c r="AA22" i="10"/>
  <c r="L23" i="10"/>
  <c r="P23" i="10"/>
  <c r="R23" i="10"/>
  <c r="T23" i="10"/>
  <c r="V23" i="10"/>
  <c r="X23" i="10"/>
  <c r="Y23" i="10"/>
  <c r="Z23" i="10"/>
  <c r="AA23" i="10"/>
  <c r="F22" i="10"/>
  <c r="F23" i="10"/>
  <c r="AA63" i="6" l="1"/>
  <c r="Z63" i="6"/>
  <c r="Y63" i="6"/>
  <c r="X63" i="6"/>
  <c r="V63" i="6"/>
  <c r="T63" i="6"/>
  <c r="R63" i="6"/>
  <c r="P63" i="6"/>
  <c r="L63" i="6"/>
  <c r="F63" i="6"/>
  <c r="AA51" i="6"/>
  <c r="Z51" i="6"/>
  <c r="Y51" i="6"/>
  <c r="X51" i="6"/>
  <c r="V51" i="6"/>
  <c r="T51" i="6"/>
  <c r="R51" i="6"/>
  <c r="P51" i="6"/>
  <c r="L51" i="6"/>
  <c r="F51" i="6"/>
  <c r="AA50" i="6"/>
  <c r="Z50" i="6"/>
  <c r="Y50" i="6"/>
  <c r="X50" i="6"/>
  <c r="V50" i="6"/>
  <c r="T50" i="6"/>
  <c r="R50" i="6"/>
  <c r="P50" i="6"/>
  <c r="L50" i="6"/>
  <c r="F50" i="6"/>
  <c r="AA49" i="6"/>
  <c r="Z49" i="6"/>
  <c r="Y49" i="6"/>
  <c r="X49" i="6"/>
  <c r="V49" i="6"/>
  <c r="T49" i="6"/>
  <c r="R49" i="6"/>
  <c r="P49" i="6"/>
  <c r="L49" i="6"/>
  <c r="F49" i="6"/>
  <c r="AA48" i="6"/>
  <c r="Z48" i="6"/>
  <c r="Y48" i="6"/>
  <c r="X48" i="6"/>
  <c r="V48" i="6"/>
  <c r="T48" i="6"/>
  <c r="R48" i="6"/>
  <c r="P48" i="6"/>
  <c r="L48" i="6"/>
  <c r="F48" i="6"/>
  <c r="AA29" i="6"/>
  <c r="Z29" i="6"/>
  <c r="Y29" i="6"/>
  <c r="X29" i="6"/>
  <c r="V29" i="6"/>
  <c r="T29" i="6"/>
  <c r="R29" i="6"/>
  <c r="P29" i="6"/>
  <c r="AA28" i="6"/>
  <c r="Z28" i="6"/>
  <c r="Y28" i="6"/>
  <c r="X28" i="6"/>
  <c r="V28" i="6"/>
  <c r="T28" i="6"/>
  <c r="R28" i="6"/>
  <c r="P28" i="6"/>
  <c r="AA16" i="6"/>
  <c r="Z16" i="6"/>
  <c r="Y16" i="6"/>
  <c r="X16" i="6"/>
  <c r="V16" i="6"/>
  <c r="T16" i="6"/>
  <c r="R16" i="6"/>
  <c r="P16" i="6"/>
  <c r="L16" i="6"/>
  <c r="F16" i="6"/>
  <c r="AA17" i="6"/>
  <c r="Z17" i="6"/>
  <c r="Y17" i="6"/>
  <c r="X17" i="6"/>
  <c r="V17" i="6"/>
  <c r="T17" i="6"/>
  <c r="R17" i="6"/>
  <c r="P17" i="6"/>
  <c r="L17" i="6"/>
  <c r="F17" i="6"/>
  <c r="AA52" i="6" l="1"/>
  <c r="Z52" i="6"/>
  <c r="Y52" i="6"/>
  <c r="X52" i="6"/>
  <c r="V52" i="6"/>
  <c r="T52" i="6"/>
  <c r="R52" i="6"/>
  <c r="P52" i="6"/>
  <c r="L52" i="6"/>
  <c r="F52" i="6"/>
  <c r="AA44" i="6"/>
  <c r="Z44" i="6"/>
  <c r="Y44" i="6"/>
  <c r="X44" i="6"/>
  <c r="V44" i="6"/>
  <c r="T44" i="6"/>
  <c r="R44" i="6"/>
  <c r="P44" i="6"/>
  <c r="L44" i="6"/>
  <c r="F44" i="6"/>
  <c r="AA43" i="6"/>
  <c r="Z43" i="6"/>
  <c r="Y43" i="6"/>
  <c r="X43" i="6"/>
  <c r="V43" i="6"/>
  <c r="T43" i="6"/>
  <c r="R43" i="6"/>
  <c r="P43" i="6"/>
  <c r="L43" i="6"/>
  <c r="F43" i="6"/>
  <c r="BR67" i="6" l="1"/>
  <c r="AX67" i="6"/>
  <c r="BQ92" i="8" l="1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A18" i="7" l="1"/>
  <c r="Z18" i="7"/>
  <c r="Y18" i="7"/>
  <c r="X18" i="7"/>
  <c r="V18" i="7"/>
  <c r="T18" i="7"/>
  <c r="R18" i="7"/>
  <c r="P18" i="7"/>
  <c r="L18" i="7"/>
  <c r="F18" i="7"/>
  <c r="L114" i="7" l="1"/>
  <c r="L115" i="7"/>
  <c r="L116" i="7"/>
  <c r="L117" i="7"/>
  <c r="AN67" i="6" l="1"/>
  <c r="AO67" i="6"/>
  <c r="AP67" i="6"/>
  <c r="AN152" i="7" l="1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AP125" i="7"/>
  <c r="F3" i="10"/>
  <c r="F4" i="10"/>
  <c r="L4" i="10"/>
  <c r="M4" i="10" s="1"/>
  <c r="F5" i="10"/>
  <c r="L5" i="10"/>
  <c r="M5" i="10" s="1"/>
  <c r="L6" i="10"/>
  <c r="M6" i="10" s="1"/>
  <c r="F9" i="10"/>
  <c r="L7" i="10"/>
  <c r="M7" i="10" s="1"/>
  <c r="F10" i="10"/>
  <c r="L8" i="10"/>
  <c r="M8" i="10" s="1"/>
  <c r="F11" i="10"/>
  <c r="L9" i="10"/>
  <c r="L10" i="10"/>
  <c r="M10" i="10" s="1"/>
  <c r="F13" i="10"/>
  <c r="F16" i="10"/>
  <c r="L16" i="10"/>
  <c r="P16" i="10"/>
  <c r="R16" i="10"/>
  <c r="T16" i="10"/>
  <c r="V16" i="10"/>
  <c r="X16" i="10"/>
  <c r="Y16" i="10"/>
  <c r="Z16" i="10"/>
  <c r="AA16" i="10"/>
  <c r="F17" i="10"/>
  <c r="L17" i="10"/>
  <c r="P17" i="10"/>
  <c r="R17" i="10"/>
  <c r="T17" i="10"/>
  <c r="V17" i="10"/>
  <c r="X17" i="10"/>
  <c r="Y17" i="10"/>
  <c r="Z17" i="10"/>
  <c r="AA17" i="10"/>
  <c r="F18" i="10"/>
  <c r="L18" i="10"/>
  <c r="P18" i="10"/>
  <c r="R18" i="10"/>
  <c r="T18" i="10"/>
  <c r="V18" i="10"/>
  <c r="X18" i="10"/>
  <c r="Y18" i="10"/>
  <c r="Z18" i="10"/>
  <c r="AA18" i="10"/>
  <c r="F19" i="10"/>
  <c r="L19" i="10"/>
  <c r="P19" i="10"/>
  <c r="R19" i="10"/>
  <c r="T19" i="10"/>
  <c r="V19" i="10"/>
  <c r="X19" i="10"/>
  <c r="Y19" i="10"/>
  <c r="Z19" i="10"/>
  <c r="AA19" i="10"/>
  <c r="F20" i="10"/>
  <c r="L20" i="10"/>
  <c r="P20" i="10"/>
  <c r="R20" i="10"/>
  <c r="T20" i="10"/>
  <c r="V20" i="10"/>
  <c r="X20" i="10"/>
  <c r="Y20" i="10"/>
  <c r="Z20" i="10"/>
  <c r="AA20" i="10"/>
  <c r="F21" i="10"/>
  <c r="L21" i="10"/>
  <c r="P21" i="10"/>
  <c r="R21" i="10"/>
  <c r="T21" i="10"/>
  <c r="V21" i="10"/>
  <c r="X21" i="10"/>
  <c r="Y21" i="10"/>
  <c r="Z21" i="10"/>
  <c r="AA21" i="10"/>
  <c r="F24" i="10"/>
  <c r="L24" i="10"/>
  <c r="P24" i="10"/>
  <c r="R24" i="10"/>
  <c r="T24" i="10"/>
  <c r="V24" i="10"/>
  <c r="X24" i="10"/>
  <c r="Y24" i="10"/>
  <c r="Z24" i="10"/>
  <c r="AA24" i="10"/>
  <c r="F25" i="10"/>
  <c r="L25" i="10"/>
  <c r="P25" i="10"/>
  <c r="R25" i="10"/>
  <c r="T25" i="10"/>
  <c r="V25" i="10"/>
  <c r="X25" i="10"/>
  <c r="Y25" i="10"/>
  <c r="Z25" i="10"/>
  <c r="AA25" i="10"/>
  <c r="F26" i="10"/>
  <c r="L26" i="10"/>
  <c r="P26" i="10"/>
  <c r="R26" i="10"/>
  <c r="T26" i="10"/>
  <c r="V26" i="10"/>
  <c r="X26" i="10"/>
  <c r="Y26" i="10"/>
  <c r="Z26" i="10"/>
  <c r="AA26" i="10"/>
  <c r="F27" i="10"/>
  <c r="L27" i="10"/>
  <c r="P27" i="10"/>
  <c r="R27" i="10"/>
  <c r="T27" i="10"/>
  <c r="V27" i="10"/>
  <c r="X27" i="10"/>
  <c r="Y27" i="10"/>
  <c r="Z27" i="10"/>
  <c r="AA27" i="10"/>
  <c r="F28" i="10"/>
  <c r="L28" i="10"/>
  <c r="P28" i="10"/>
  <c r="R28" i="10"/>
  <c r="T28" i="10"/>
  <c r="V28" i="10"/>
  <c r="X28" i="10"/>
  <c r="Y28" i="10"/>
  <c r="Z28" i="10"/>
  <c r="AA28" i="10"/>
  <c r="F29" i="10"/>
  <c r="L29" i="10"/>
  <c r="P29" i="10"/>
  <c r="R29" i="10"/>
  <c r="T29" i="10"/>
  <c r="V29" i="10"/>
  <c r="X29" i="10"/>
  <c r="Y29" i="10"/>
  <c r="Z29" i="10"/>
  <c r="AA29" i="10"/>
  <c r="F37" i="10"/>
  <c r="L37" i="10"/>
  <c r="F38" i="10"/>
  <c r="L38" i="10"/>
  <c r="F39" i="10"/>
  <c r="L39" i="10"/>
  <c r="F40" i="10"/>
  <c r="L40" i="10"/>
  <c r="F41" i="10"/>
  <c r="L41" i="10"/>
  <c r="F42" i="10"/>
  <c r="L42" i="10"/>
  <c r="F45" i="10"/>
  <c r="L45" i="10"/>
  <c r="F46" i="10"/>
  <c r="L46" i="10"/>
  <c r="F47" i="10"/>
  <c r="L47" i="10"/>
  <c r="F48" i="10"/>
  <c r="L48" i="10"/>
  <c r="F49" i="10"/>
  <c r="L49" i="10"/>
  <c r="F50" i="10"/>
  <c r="L50" i="10"/>
  <c r="F120" i="10"/>
  <c r="L120" i="10"/>
  <c r="P120" i="10"/>
  <c r="R120" i="10"/>
  <c r="T120" i="10"/>
  <c r="V120" i="10"/>
  <c r="X120" i="10"/>
  <c r="Y120" i="10"/>
  <c r="Z120" i="10"/>
  <c r="AA120" i="10"/>
  <c r="F121" i="10"/>
  <c r="L121" i="10"/>
  <c r="P121" i="10"/>
  <c r="R121" i="10"/>
  <c r="T121" i="10"/>
  <c r="V121" i="10"/>
  <c r="X121" i="10"/>
  <c r="Y121" i="10"/>
  <c r="Z121" i="10"/>
  <c r="AA121" i="10"/>
  <c r="F122" i="10"/>
  <c r="L122" i="10"/>
  <c r="P122" i="10"/>
  <c r="R122" i="10"/>
  <c r="T122" i="10"/>
  <c r="V122" i="10"/>
  <c r="X122" i="10"/>
  <c r="Y122" i="10"/>
  <c r="Z122" i="10"/>
  <c r="AA122" i="10"/>
  <c r="F123" i="10"/>
  <c r="L123" i="10"/>
  <c r="P123" i="10"/>
  <c r="R123" i="10"/>
  <c r="T123" i="10"/>
  <c r="V123" i="10"/>
  <c r="X123" i="10"/>
  <c r="Y123" i="10"/>
  <c r="Z123" i="10"/>
  <c r="AA123" i="10"/>
  <c r="F124" i="10"/>
  <c r="L124" i="10"/>
  <c r="P124" i="10"/>
  <c r="R124" i="10"/>
  <c r="T124" i="10"/>
  <c r="V124" i="10"/>
  <c r="X124" i="10"/>
  <c r="Y124" i="10"/>
  <c r="Z124" i="10"/>
  <c r="AA124" i="10"/>
  <c r="F125" i="10"/>
  <c r="L125" i="10"/>
  <c r="P125" i="10"/>
  <c r="R125" i="10"/>
  <c r="T125" i="10"/>
  <c r="V125" i="10"/>
  <c r="X125" i="10"/>
  <c r="Y125" i="10"/>
  <c r="Z125" i="10"/>
  <c r="AA125" i="10"/>
  <c r="F128" i="10"/>
  <c r="L128" i="10"/>
  <c r="P128" i="10"/>
  <c r="R128" i="10"/>
  <c r="T128" i="10"/>
  <c r="V128" i="10"/>
  <c r="X128" i="10"/>
  <c r="Y128" i="10"/>
  <c r="Z128" i="10"/>
  <c r="AA128" i="10"/>
  <c r="F129" i="10"/>
  <c r="L129" i="10"/>
  <c r="P129" i="10"/>
  <c r="R129" i="10"/>
  <c r="T129" i="10"/>
  <c r="V129" i="10"/>
  <c r="X129" i="10"/>
  <c r="Y129" i="10"/>
  <c r="Z129" i="10"/>
  <c r="AA129" i="10"/>
  <c r="F130" i="10"/>
  <c r="L130" i="10"/>
  <c r="P130" i="10"/>
  <c r="R130" i="10"/>
  <c r="T130" i="10"/>
  <c r="V130" i="10"/>
  <c r="X130" i="10"/>
  <c r="Y130" i="10"/>
  <c r="Z130" i="10"/>
  <c r="AA130" i="10"/>
  <c r="F131" i="10"/>
  <c r="L131" i="10"/>
  <c r="P131" i="10"/>
  <c r="R131" i="10"/>
  <c r="T131" i="10"/>
  <c r="V131" i="10"/>
  <c r="X131" i="10"/>
  <c r="Y131" i="10"/>
  <c r="Z131" i="10"/>
  <c r="AA131" i="10"/>
  <c r="F132" i="10"/>
  <c r="L132" i="10"/>
  <c r="P132" i="10"/>
  <c r="R132" i="10"/>
  <c r="T132" i="10"/>
  <c r="V132" i="10"/>
  <c r="X132" i="10"/>
  <c r="Y132" i="10"/>
  <c r="Z132" i="10"/>
  <c r="AA132" i="10"/>
  <c r="F133" i="10"/>
  <c r="L133" i="10"/>
  <c r="P133" i="10"/>
  <c r="R133" i="10"/>
  <c r="T133" i="10"/>
  <c r="V133" i="10"/>
  <c r="X133" i="10"/>
  <c r="Y133" i="10"/>
  <c r="Z133" i="10"/>
  <c r="AA133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F141" i="10"/>
  <c r="L141" i="10"/>
  <c r="P141" i="10"/>
  <c r="R141" i="10"/>
  <c r="T141" i="10"/>
  <c r="V141" i="10"/>
  <c r="X141" i="10"/>
  <c r="Y141" i="10"/>
  <c r="Z141" i="10"/>
  <c r="AA141" i="10"/>
  <c r="F142" i="10"/>
  <c r="L142" i="10"/>
  <c r="P142" i="10"/>
  <c r="R142" i="10"/>
  <c r="T142" i="10"/>
  <c r="V142" i="10"/>
  <c r="X142" i="10"/>
  <c r="Y142" i="10"/>
  <c r="Z142" i="10"/>
  <c r="AA142" i="10"/>
  <c r="F143" i="10"/>
  <c r="L143" i="10"/>
  <c r="P143" i="10"/>
  <c r="R143" i="10"/>
  <c r="T143" i="10"/>
  <c r="V143" i="10"/>
  <c r="X143" i="10"/>
  <c r="Y143" i="10"/>
  <c r="Z143" i="10"/>
  <c r="AA143" i="10"/>
  <c r="F144" i="10"/>
  <c r="L144" i="10"/>
  <c r="P144" i="10"/>
  <c r="R144" i="10"/>
  <c r="T144" i="10"/>
  <c r="V144" i="10"/>
  <c r="X144" i="10"/>
  <c r="Y144" i="10"/>
  <c r="Z144" i="10"/>
  <c r="AA144" i="10"/>
  <c r="F145" i="10"/>
  <c r="L145" i="10"/>
  <c r="P145" i="10"/>
  <c r="R145" i="10"/>
  <c r="T145" i="10"/>
  <c r="V145" i="10"/>
  <c r="X145" i="10"/>
  <c r="Y145" i="10"/>
  <c r="Z145" i="10"/>
  <c r="AA145" i="10"/>
  <c r="F146" i="10"/>
  <c r="L146" i="10"/>
  <c r="P146" i="10"/>
  <c r="R146" i="10"/>
  <c r="T146" i="10"/>
  <c r="V146" i="10"/>
  <c r="X146" i="10"/>
  <c r="Y146" i="10"/>
  <c r="Z146" i="10"/>
  <c r="AA146" i="10"/>
  <c r="F147" i="10"/>
  <c r="L147" i="10"/>
  <c r="P147" i="10"/>
  <c r="R147" i="10"/>
  <c r="T147" i="10"/>
  <c r="V147" i="10"/>
  <c r="X147" i="10"/>
  <c r="Y147" i="10"/>
  <c r="Z147" i="10"/>
  <c r="AA147" i="10"/>
  <c r="F148" i="10"/>
  <c r="L148" i="10"/>
  <c r="P148" i="10"/>
  <c r="R148" i="10"/>
  <c r="T148" i="10"/>
  <c r="V148" i="10"/>
  <c r="X148" i="10"/>
  <c r="Y148" i="10"/>
  <c r="Z148" i="10"/>
  <c r="AA148" i="10"/>
  <c r="F149" i="10"/>
  <c r="L149" i="10"/>
  <c r="P149" i="10"/>
  <c r="R149" i="10"/>
  <c r="T149" i="10"/>
  <c r="V149" i="10"/>
  <c r="X149" i="10"/>
  <c r="Y149" i="10"/>
  <c r="Z149" i="10"/>
  <c r="AA149" i="10"/>
  <c r="F150" i="10"/>
  <c r="L150" i="10"/>
  <c r="P150" i="10"/>
  <c r="R150" i="10"/>
  <c r="T150" i="10"/>
  <c r="V150" i="10"/>
  <c r="X150" i="10"/>
  <c r="Y150" i="10"/>
  <c r="Z150" i="10"/>
  <c r="AA150" i="10"/>
  <c r="F151" i="10"/>
  <c r="L151" i="10"/>
  <c r="P151" i="10"/>
  <c r="R151" i="10"/>
  <c r="T151" i="10"/>
  <c r="V151" i="10"/>
  <c r="X151" i="10"/>
  <c r="Y151" i="10"/>
  <c r="Z151" i="10"/>
  <c r="AA151" i="10"/>
  <c r="F152" i="10"/>
  <c r="L152" i="10"/>
  <c r="P152" i="10"/>
  <c r="R152" i="10"/>
  <c r="T152" i="10"/>
  <c r="V152" i="10"/>
  <c r="X152" i="10"/>
  <c r="Y152" i="10"/>
  <c r="Z152" i="10"/>
  <c r="AA152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F159" i="10"/>
  <c r="L159" i="10"/>
  <c r="P159" i="10"/>
  <c r="R159" i="10"/>
  <c r="T159" i="10"/>
  <c r="V159" i="10"/>
  <c r="X159" i="10"/>
  <c r="Y159" i="10"/>
  <c r="Z159" i="10"/>
  <c r="AA159" i="10"/>
  <c r="F160" i="10"/>
  <c r="L160" i="10"/>
  <c r="P160" i="10"/>
  <c r="R160" i="10"/>
  <c r="T160" i="10"/>
  <c r="V160" i="10"/>
  <c r="X160" i="10"/>
  <c r="Y160" i="10"/>
  <c r="Z160" i="10"/>
  <c r="AA160" i="10"/>
  <c r="F161" i="10"/>
  <c r="L161" i="10"/>
  <c r="P161" i="10"/>
  <c r="R161" i="10"/>
  <c r="T161" i="10"/>
  <c r="V161" i="10"/>
  <c r="X161" i="10"/>
  <c r="Y161" i="10"/>
  <c r="Z161" i="10"/>
  <c r="AA161" i="10"/>
  <c r="F162" i="10"/>
  <c r="L162" i="10"/>
  <c r="P162" i="10"/>
  <c r="R162" i="10"/>
  <c r="T162" i="10"/>
  <c r="V162" i="10"/>
  <c r="X162" i="10"/>
  <c r="Y162" i="10"/>
  <c r="Z162" i="10"/>
  <c r="AA162" i="10"/>
  <c r="F163" i="10"/>
  <c r="L163" i="10"/>
  <c r="P163" i="10"/>
  <c r="R163" i="10"/>
  <c r="T163" i="10"/>
  <c r="V163" i="10"/>
  <c r="X163" i="10"/>
  <c r="Y163" i="10"/>
  <c r="Z163" i="10"/>
  <c r="AA163" i="10"/>
  <c r="F164" i="10"/>
  <c r="L164" i="10"/>
  <c r="P164" i="10"/>
  <c r="R164" i="10"/>
  <c r="T164" i="10"/>
  <c r="V164" i="10"/>
  <c r="X164" i="10"/>
  <c r="Y164" i="10"/>
  <c r="Z164" i="10"/>
  <c r="AA164" i="10"/>
  <c r="F167" i="10"/>
  <c r="L167" i="10"/>
  <c r="P167" i="10"/>
  <c r="R167" i="10"/>
  <c r="T167" i="10"/>
  <c r="V167" i="10"/>
  <c r="X167" i="10"/>
  <c r="Y167" i="10"/>
  <c r="Z167" i="10"/>
  <c r="AA167" i="10"/>
  <c r="F168" i="10"/>
  <c r="L168" i="10"/>
  <c r="P168" i="10"/>
  <c r="R168" i="10"/>
  <c r="T168" i="10"/>
  <c r="V168" i="10"/>
  <c r="X168" i="10"/>
  <c r="Y168" i="10"/>
  <c r="Z168" i="10"/>
  <c r="AA168" i="10"/>
  <c r="F169" i="10"/>
  <c r="L169" i="10"/>
  <c r="P169" i="10"/>
  <c r="R169" i="10"/>
  <c r="T169" i="10"/>
  <c r="V169" i="10"/>
  <c r="X169" i="10"/>
  <c r="Y169" i="10"/>
  <c r="Z169" i="10"/>
  <c r="AA169" i="10"/>
  <c r="F170" i="10"/>
  <c r="L170" i="10"/>
  <c r="P170" i="10"/>
  <c r="R170" i="10"/>
  <c r="T170" i="10"/>
  <c r="V170" i="10"/>
  <c r="X170" i="10"/>
  <c r="Y170" i="10"/>
  <c r="Z170" i="10"/>
  <c r="AA170" i="10"/>
  <c r="L171" i="10"/>
  <c r="P171" i="10"/>
  <c r="R171" i="10"/>
  <c r="T171" i="10"/>
  <c r="V171" i="10"/>
  <c r="X171" i="10"/>
  <c r="Y171" i="10"/>
  <c r="Z171" i="10"/>
  <c r="AA171" i="10"/>
  <c r="F172" i="10"/>
  <c r="L172" i="10"/>
  <c r="P172" i="10"/>
  <c r="R172" i="10"/>
  <c r="T172" i="10"/>
  <c r="V172" i="10"/>
  <c r="X172" i="10"/>
  <c r="Y172" i="10"/>
  <c r="Z172" i="10"/>
  <c r="AA172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A175" i="10"/>
  <c r="BB175" i="10"/>
  <c r="BC175" i="10"/>
  <c r="BD175" i="10"/>
  <c r="BE175" i="10"/>
  <c r="BF175" i="10"/>
  <c r="BG175" i="10"/>
  <c r="BH175" i="10"/>
  <c r="BI175" i="10"/>
  <c r="BJ175" i="10"/>
  <c r="BK175" i="10"/>
  <c r="BL175" i="10"/>
  <c r="BM175" i="10"/>
  <c r="BN175" i="10"/>
  <c r="BO175" i="10"/>
  <c r="BP175" i="10"/>
  <c r="BQ175" i="10"/>
  <c r="BR175" i="10"/>
  <c r="F3" i="8"/>
  <c r="F4" i="8"/>
  <c r="L4" i="8"/>
  <c r="M4" i="8" s="1"/>
  <c r="F5" i="8"/>
  <c r="L5" i="8"/>
  <c r="L6" i="8"/>
  <c r="M6" i="8" s="1"/>
  <c r="F9" i="8"/>
  <c r="L7" i="8"/>
  <c r="M7" i="8" s="1"/>
  <c r="F10" i="8"/>
  <c r="L8" i="8"/>
  <c r="M8" i="8" s="1"/>
  <c r="F11" i="8"/>
  <c r="L9" i="8"/>
  <c r="M9" i="8" s="1"/>
  <c r="L10" i="8"/>
  <c r="M10" i="8" s="1"/>
  <c r="F13" i="8"/>
  <c r="F14" i="8"/>
  <c r="F16" i="8"/>
  <c r="L16" i="8"/>
  <c r="P16" i="8"/>
  <c r="R16" i="8"/>
  <c r="T16" i="8"/>
  <c r="V16" i="8"/>
  <c r="X16" i="8"/>
  <c r="Y16" i="8"/>
  <c r="Z16" i="8"/>
  <c r="AA16" i="8"/>
  <c r="F17" i="8"/>
  <c r="L17" i="8"/>
  <c r="P17" i="8"/>
  <c r="R17" i="8"/>
  <c r="T17" i="8"/>
  <c r="V17" i="8"/>
  <c r="X17" i="8"/>
  <c r="Y17" i="8"/>
  <c r="Z17" i="8"/>
  <c r="AA17" i="8"/>
  <c r="F18" i="8"/>
  <c r="L18" i="8"/>
  <c r="P18" i="8"/>
  <c r="R18" i="8"/>
  <c r="T18" i="8"/>
  <c r="V18" i="8"/>
  <c r="X18" i="8"/>
  <c r="Y18" i="8"/>
  <c r="Z18" i="8"/>
  <c r="AA18" i="8"/>
  <c r="F19" i="8"/>
  <c r="L19" i="8"/>
  <c r="P19" i="8"/>
  <c r="R19" i="8"/>
  <c r="T19" i="8"/>
  <c r="V19" i="8"/>
  <c r="X19" i="8"/>
  <c r="Y19" i="8"/>
  <c r="Z19" i="8"/>
  <c r="AA19" i="8"/>
  <c r="F20" i="8"/>
  <c r="L20" i="8"/>
  <c r="P20" i="8"/>
  <c r="R20" i="8"/>
  <c r="T20" i="8"/>
  <c r="V20" i="8"/>
  <c r="X20" i="8"/>
  <c r="Y20" i="8"/>
  <c r="Z20" i="8"/>
  <c r="AA20" i="8"/>
  <c r="F21" i="8"/>
  <c r="L21" i="8"/>
  <c r="P21" i="8"/>
  <c r="R21" i="8"/>
  <c r="T21" i="8"/>
  <c r="V21" i="8"/>
  <c r="X21" i="8"/>
  <c r="Y21" i="8"/>
  <c r="Z21" i="8"/>
  <c r="AA21" i="8"/>
  <c r="F22" i="8"/>
  <c r="L22" i="8"/>
  <c r="P22" i="8"/>
  <c r="R22" i="8"/>
  <c r="T22" i="8"/>
  <c r="V22" i="8"/>
  <c r="X22" i="8"/>
  <c r="Y22" i="8"/>
  <c r="Z22" i="8"/>
  <c r="AA22" i="8"/>
  <c r="F23" i="8"/>
  <c r="L23" i="8"/>
  <c r="P23" i="8"/>
  <c r="R23" i="8"/>
  <c r="T23" i="8"/>
  <c r="V23" i="8"/>
  <c r="X23" i="8"/>
  <c r="Y23" i="8"/>
  <c r="Z23" i="8"/>
  <c r="AA23" i="8"/>
  <c r="F24" i="8"/>
  <c r="L24" i="8"/>
  <c r="P24" i="8"/>
  <c r="R24" i="8"/>
  <c r="T24" i="8"/>
  <c r="V24" i="8"/>
  <c r="X24" i="8"/>
  <c r="Y24" i="8"/>
  <c r="Z24" i="8"/>
  <c r="AA24" i="8"/>
  <c r="F25" i="8"/>
  <c r="L25" i="8"/>
  <c r="P25" i="8"/>
  <c r="R25" i="8"/>
  <c r="T25" i="8"/>
  <c r="V25" i="8"/>
  <c r="X25" i="8"/>
  <c r="Y25" i="8"/>
  <c r="Z25" i="8"/>
  <c r="AA25" i="8"/>
  <c r="F26" i="8"/>
  <c r="L26" i="8"/>
  <c r="P26" i="8"/>
  <c r="R26" i="8"/>
  <c r="T26" i="8"/>
  <c r="V26" i="8"/>
  <c r="X26" i="8"/>
  <c r="Y26" i="8"/>
  <c r="Z26" i="8"/>
  <c r="AA26" i="8"/>
  <c r="F27" i="8"/>
  <c r="L27" i="8"/>
  <c r="P27" i="8"/>
  <c r="R27" i="8"/>
  <c r="T27" i="8"/>
  <c r="V27" i="8"/>
  <c r="X27" i="8"/>
  <c r="Y27" i="8"/>
  <c r="Z27" i="8"/>
  <c r="AA27" i="8"/>
  <c r="F28" i="8"/>
  <c r="L28" i="8"/>
  <c r="P28" i="8"/>
  <c r="R28" i="8"/>
  <c r="T28" i="8"/>
  <c r="V28" i="8"/>
  <c r="X28" i="8"/>
  <c r="Y28" i="8"/>
  <c r="Z28" i="8"/>
  <c r="AA28" i="8"/>
  <c r="F29" i="8"/>
  <c r="L29" i="8"/>
  <c r="P29" i="8"/>
  <c r="R29" i="8"/>
  <c r="T29" i="8"/>
  <c r="V29" i="8"/>
  <c r="X29" i="8"/>
  <c r="Y29" i="8"/>
  <c r="Z29" i="8"/>
  <c r="AA29" i="8"/>
  <c r="F30" i="8"/>
  <c r="L30" i="8"/>
  <c r="P30" i="8"/>
  <c r="R30" i="8"/>
  <c r="T30" i="8"/>
  <c r="V30" i="8"/>
  <c r="X30" i="8"/>
  <c r="Y30" i="8"/>
  <c r="Z30" i="8"/>
  <c r="AA30" i="8"/>
  <c r="F31" i="8"/>
  <c r="L31" i="8"/>
  <c r="P31" i="8"/>
  <c r="R31" i="8"/>
  <c r="T31" i="8"/>
  <c r="V31" i="8"/>
  <c r="X31" i="8"/>
  <c r="Y31" i="8"/>
  <c r="Z31" i="8"/>
  <c r="AA31" i="8"/>
  <c r="F32" i="8"/>
  <c r="L32" i="8"/>
  <c r="P32" i="8"/>
  <c r="R32" i="8"/>
  <c r="T32" i="8"/>
  <c r="V32" i="8"/>
  <c r="X32" i="8"/>
  <c r="Y32" i="8"/>
  <c r="Z32" i="8"/>
  <c r="AA32" i="8"/>
  <c r="F33" i="8"/>
  <c r="L33" i="8"/>
  <c r="P33" i="8"/>
  <c r="R33" i="8"/>
  <c r="T33" i="8"/>
  <c r="V33" i="8"/>
  <c r="X33" i="8"/>
  <c r="Y33" i="8"/>
  <c r="Z33" i="8"/>
  <c r="AA33" i="8"/>
  <c r="F34" i="8"/>
  <c r="L34" i="8"/>
  <c r="P34" i="8"/>
  <c r="R34" i="8"/>
  <c r="T34" i="8"/>
  <c r="V34" i="8"/>
  <c r="X34" i="8"/>
  <c r="Y34" i="8"/>
  <c r="Z34" i="8"/>
  <c r="AA34" i="8"/>
  <c r="F35" i="8"/>
  <c r="L35" i="8"/>
  <c r="P35" i="8"/>
  <c r="R35" i="8"/>
  <c r="T35" i="8"/>
  <c r="V35" i="8"/>
  <c r="X35" i="8"/>
  <c r="Y35" i="8"/>
  <c r="Z35" i="8"/>
  <c r="AA35" i="8"/>
  <c r="F36" i="8"/>
  <c r="L36" i="8"/>
  <c r="P36" i="8"/>
  <c r="R36" i="8"/>
  <c r="T36" i="8"/>
  <c r="V36" i="8"/>
  <c r="X36" i="8"/>
  <c r="Y36" i="8"/>
  <c r="Z36" i="8"/>
  <c r="AA36" i="8"/>
  <c r="F37" i="8"/>
  <c r="L37" i="8"/>
  <c r="P37" i="8"/>
  <c r="R37" i="8"/>
  <c r="T37" i="8"/>
  <c r="V37" i="8"/>
  <c r="X37" i="8"/>
  <c r="Y37" i="8"/>
  <c r="Z37" i="8"/>
  <c r="AA37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F43" i="8"/>
  <c r="L43" i="8"/>
  <c r="P43" i="8"/>
  <c r="R43" i="8"/>
  <c r="T43" i="8"/>
  <c r="V43" i="8"/>
  <c r="X43" i="8"/>
  <c r="Y43" i="8"/>
  <c r="Z43" i="8"/>
  <c r="AA43" i="8"/>
  <c r="F44" i="8"/>
  <c r="L44" i="8"/>
  <c r="P44" i="8"/>
  <c r="R44" i="8"/>
  <c r="T44" i="8"/>
  <c r="V44" i="8"/>
  <c r="X44" i="8"/>
  <c r="Y44" i="8"/>
  <c r="Z44" i="8"/>
  <c r="AA44" i="8"/>
  <c r="F45" i="8"/>
  <c r="L45" i="8"/>
  <c r="P45" i="8"/>
  <c r="R45" i="8"/>
  <c r="T45" i="8"/>
  <c r="V45" i="8"/>
  <c r="X45" i="8"/>
  <c r="Y45" i="8"/>
  <c r="Z45" i="8"/>
  <c r="AA45" i="8"/>
  <c r="F46" i="8"/>
  <c r="L46" i="8"/>
  <c r="P46" i="8"/>
  <c r="R46" i="8"/>
  <c r="T46" i="8"/>
  <c r="V46" i="8"/>
  <c r="X46" i="8"/>
  <c r="Y46" i="8"/>
  <c r="Z46" i="8"/>
  <c r="AA46" i="8"/>
  <c r="F47" i="8"/>
  <c r="L47" i="8"/>
  <c r="P47" i="8"/>
  <c r="R47" i="8"/>
  <c r="T47" i="8"/>
  <c r="V47" i="8"/>
  <c r="X47" i="8"/>
  <c r="Y47" i="8"/>
  <c r="Z47" i="8"/>
  <c r="AA47" i="8"/>
  <c r="F48" i="8"/>
  <c r="L48" i="8"/>
  <c r="P48" i="8"/>
  <c r="R48" i="8"/>
  <c r="T48" i="8"/>
  <c r="V48" i="8"/>
  <c r="X48" i="8"/>
  <c r="Y48" i="8"/>
  <c r="Z48" i="8"/>
  <c r="AA48" i="8"/>
  <c r="F49" i="8"/>
  <c r="L49" i="8"/>
  <c r="P49" i="8"/>
  <c r="R49" i="8"/>
  <c r="T49" i="8"/>
  <c r="V49" i="8"/>
  <c r="X49" i="8"/>
  <c r="Y49" i="8"/>
  <c r="Z49" i="8"/>
  <c r="AA49" i="8"/>
  <c r="F50" i="8"/>
  <c r="L50" i="8"/>
  <c r="P50" i="8"/>
  <c r="R50" i="8"/>
  <c r="T50" i="8"/>
  <c r="V50" i="8"/>
  <c r="X50" i="8"/>
  <c r="Y50" i="8"/>
  <c r="Z50" i="8"/>
  <c r="AA50" i="8"/>
  <c r="F51" i="8"/>
  <c r="L51" i="8"/>
  <c r="P51" i="8"/>
  <c r="R51" i="8"/>
  <c r="T51" i="8"/>
  <c r="V51" i="8"/>
  <c r="X51" i="8"/>
  <c r="Y51" i="8"/>
  <c r="Z51" i="8"/>
  <c r="AA51" i="8"/>
  <c r="F52" i="8"/>
  <c r="L52" i="8"/>
  <c r="P52" i="8"/>
  <c r="R52" i="8"/>
  <c r="T52" i="8"/>
  <c r="V52" i="8"/>
  <c r="X52" i="8"/>
  <c r="Y52" i="8"/>
  <c r="Z52" i="8"/>
  <c r="AA52" i="8"/>
  <c r="F53" i="8"/>
  <c r="L53" i="8"/>
  <c r="P53" i="8"/>
  <c r="R53" i="8"/>
  <c r="T53" i="8"/>
  <c r="V53" i="8"/>
  <c r="X53" i="8"/>
  <c r="Y53" i="8"/>
  <c r="Z53" i="8"/>
  <c r="AA53" i="8"/>
  <c r="F54" i="8"/>
  <c r="L54" i="8"/>
  <c r="P54" i="8"/>
  <c r="R54" i="8"/>
  <c r="T54" i="8"/>
  <c r="V54" i="8"/>
  <c r="X54" i="8"/>
  <c r="Y54" i="8"/>
  <c r="Z54" i="8"/>
  <c r="AA54" i="8"/>
  <c r="F55" i="8"/>
  <c r="L55" i="8"/>
  <c r="P55" i="8"/>
  <c r="R55" i="8"/>
  <c r="T55" i="8"/>
  <c r="V55" i="8"/>
  <c r="X55" i="8"/>
  <c r="Y55" i="8"/>
  <c r="Z55" i="8"/>
  <c r="AA55" i="8"/>
  <c r="F56" i="8"/>
  <c r="L56" i="8"/>
  <c r="P56" i="8"/>
  <c r="R56" i="8"/>
  <c r="T56" i="8"/>
  <c r="V56" i="8"/>
  <c r="X56" i="8"/>
  <c r="Y56" i="8"/>
  <c r="Z56" i="8"/>
  <c r="AA56" i="8"/>
  <c r="F57" i="8"/>
  <c r="L57" i="8"/>
  <c r="P57" i="8"/>
  <c r="R57" i="8"/>
  <c r="T57" i="8"/>
  <c r="V57" i="8"/>
  <c r="X57" i="8"/>
  <c r="Y57" i="8"/>
  <c r="Z57" i="8"/>
  <c r="AA57" i="8"/>
  <c r="F58" i="8"/>
  <c r="L58" i="8"/>
  <c r="P58" i="8"/>
  <c r="R58" i="8"/>
  <c r="T58" i="8"/>
  <c r="V58" i="8"/>
  <c r="X58" i="8"/>
  <c r="Y58" i="8"/>
  <c r="Z58" i="8"/>
  <c r="AA58" i="8"/>
  <c r="F59" i="8"/>
  <c r="L59" i="8"/>
  <c r="P59" i="8"/>
  <c r="R59" i="8"/>
  <c r="T59" i="8"/>
  <c r="V59" i="8"/>
  <c r="X59" i="8"/>
  <c r="Y59" i="8"/>
  <c r="Z59" i="8"/>
  <c r="AA59" i="8"/>
  <c r="F60" i="8"/>
  <c r="L60" i="8"/>
  <c r="P60" i="8"/>
  <c r="R60" i="8"/>
  <c r="T60" i="8"/>
  <c r="V60" i="8"/>
  <c r="X60" i="8"/>
  <c r="Y60" i="8"/>
  <c r="Z60" i="8"/>
  <c r="AA60" i="8"/>
  <c r="F61" i="8"/>
  <c r="L61" i="8"/>
  <c r="P61" i="8"/>
  <c r="R61" i="8"/>
  <c r="T61" i="8"/>
  <c r="V61" i="8"/>
  <c r="X61" i="8"/>
  <c r="Y61" i="8"/>
  <c r="Z61" i="8"/>
  <c r="AA61" i="8"/>
  <c r="F62" i="8"/>
  <c r="L62" i="8"/>
  <c r="P62" i="8"/>
  <c r="R62" i="8"/>
  <c r="T62" i="8"/>
  <c r="V62" i="8"/>
  <c r="X62" i="8"/>
  <c r="Y62" i="8"/>
  <c r="Z62" i="8"/>
  <c r="AA62" i="8"/>
  <c r="F63" i="8"/>
  <c r="L63" i="8"/>
  <c r="P63" i="8"/>
  <c r="R63" i="8"/>
  <c r="T63" i="8"/>
  <c r="V63" i="8"/>
  <c r="X63" i="8"/>
  <c r="Y63" i="8"/>
  <c r="Z63" i="8"/>
  <c r="AA63" i="8"/>
  <c r="F64" i="8"/>
  <c r="L64" i="8"/>
  <c r="P64" i="8"/>
  <c r="R64" i="8"/>
  <c r="T64" i="8"/>
  <c r="V64" i="8"/>
  <c r="X64" i="8"/>
  <c r="Y64" i="8"/>
  <c r="Z64" i="8"/>
  <c r="AA64" i="8"/>
  <c r="F70" i="8"/>
  <c r="L70" i="8"/>
  <c r="P70" i="8"/>
  <c r="R70" i="8"/>
  <c r="T70" i="8"/>
  <c r="V70" i="8"/>
  <c r="X70" i="8"/>
  <c r="Y70" i="8"/>
  <c r="Z70" i="8"/>
  <c r="AA70" i="8"/>
  <c r="F71" i="8"/>
  <c r="L71" i="8"/>
  <c r="P71" i="8"/>
  <c r="R71" i="8"/>
  <c r="T71" i="8"/>
  <c r="V71" i="8"/>
  <c r="X71" i="8"/>
  <c r="Y71" i="8"/>
  <c r="Z71" i="8"/>
  <c r="AA71" i="8"/>
  <c r="F72" i="8"/>
  <c r="L72" i="8"/>
  <c r="P72" i="8"/>
  <c r="R72" i="8"/>
  <c r="T72" i="8"/>
  <c r="V72" i="8"/>
  <c r="X72" i="8"/>
  <c r="Y72" i="8"/>
  <c r="Z72" i="8"/>
  <c r="AA72" i="8"/>
  <c r="F73" i="8"/>
  <c r="L73" i="8"/>
  <c r="P73" i="8"/>
  <c r="R73" i="8"/>
  <c r="T73" i="8"/>
  <c r="V73" i="8"/>
  <c r="X73" i="8"/>
  <c r="Y73" i="8"/>
  <c r="Z73" i="8"/>
  <c r="AA73" i="8"/>
  <c r="F74" i="8"/>
  <c r="L74" i="8"/>
  <c r="P74" i="8"/>
  <c r="R74" i="8"/>
  <c r="T74" i="8"/>
  <c r="V74" i="8"/>
  <c r="X74" i="8"/>
  <c r="Y74" i="8"/>
  <c r="Z74" i="8"/>
  <c r="AA74" i="8"/>
  <c r="F75" i="8"/>
  <c r="L75" i="8"/>
  <c r="P75" i="8"/>
  <c r="R75" i="8"/>
  <c r="T75" i="8"/>
  <c r="V75" i="8"/>
  <c r="X75" i="8"/>
  <c r="Y75" i="8"/>
  <c r="Z75" i="8"/>
  <c r="AA75" i="8"/>
  <c r="F76" i="8"/>
  <c r="L76" i="8"/>
  <c r="P76" i="8"/>
  <c r="R76" i="8"/>
  <c r="T76" i="8"/>
  <c r="V76" i="8"/>
  <c r="X76" i="8"/>
  <c r="Y76" i="8"/>
  <c r="Z76" i="8"/>
  <c r="AA76" i="8"/>
  <c r="F77" i="8"/>
  <c r="L77" i="8"/>
  <c r="P77" i="8"/>
  <c r="R77" i="8"/>
  <c r="T77" i="8"/>
  <c r="V77" i="8"/>
  <c r="X77" i="8"/>
  <c r="Y77" i="8"/>
  <c r="Z77" i="8"/>
  <c r="AA77" i="8"/>
  <c r="F78" i="8"/>
  <c r="L78" i="8"/>
  <c r="P78" i="8"/>
  <c r="R78" i="8"/>
  <c r="T78" i="8"/>
  <c r="V78" i="8"/>
  <c r="X78" i="8"/>
  <c r="Y78" i="8"/>
  <c r="Z78" i="8"/>
  <c r="AA78" i="8"/>
  <c r="F79" i="8"/>
  <c r="L79" i="8"/>
  <c r="P79" i="8"/>
  <c r="R79" i="8"/>
  <c r="T79" i="8"/>
  <c r="V79" i="8"/>
  <c r="X79" i="8"/>
  <c r="Y79" i="8"/>
  <c r="Z79" i="8"/>
  <c r="AA79" i="8"/>
  <c r="F80" i="8"/>
  <c r="L80" i="8"/>
  <c r="P80" i="8"/>
  <c r="R80" i="8"/>
  <c r="T80" i="8"/>
  <c r="V80" i="8"/>
  <c r="X80" i="8"/>
  <c r="Y80" i="8"/>
  <c r="Z80" i="8"/>
  <c r="AA80" i="8"/>
  <c r="F81" i="8"/>
  <c r="L81" i="8"/>
  <c r="P81" i="8"/>
  <c r="R81" i="8"/>
  <c r="T81" i="8"/>
  <c r="V81" i="8"/>
  <c r="X81" i="8"/>
  <c r="Y81" i="8"/>
  <c r="Z81" i="8"/>
  <c r="AA81" i="8"/>
  <c r="F82" i="8"/>
  <c r="L82" i="8"/>
  <c r="P82" i="8"/>
  <c r="R82" i="8"/>
  <c r="T82" i="8"/>
  <c r="V82" i="8"/>
  <c r="X82" i="8"/>
  <c r="Y82" i="8"/>
  <c r="Z82" i="8"/>
  <c r="AA82" i="8"/>
  <c r="F83" i="8"/>
  <c r="L83" i="8"/>
  <c r="P83" i="8"/>
  <c r="R83" i="8"/>
  <c r="T83" i="8"/>
  <c r="V83" i="8"/>
  <c r="X83" i="8"/>
  <c r="Y83" i="8"/>
  <c r="Z83" i="8"/>
  <c r="AA83" i="8"/>
  <c r="F84" i="8"/>
  <c r="L84" i="8"/>
  <c r="P84" i="8"/>
  <c r="R84" i="8"/>
  <c r="T84" i="8"/>
  <c r="V84" i="8"/>
  <c r="X84" i="8"/>
  <c r="Y84" i="8"/>
  <c r="Z84" i="8"/>
  <c r="AA84" i="8"/>
  <c r="F85" i="8"/>
  <c r="L85" i="8"/>
  <c r="P85" i="8"/>
  <c r="R85" i="8"/>
  <c r="T85" i="8"/>
  <c r="V85" i="8"/>
  <c r="X85" i="8"/>
  <c r="Y85" i="8"/>
  <c r="Z85" i="8"/>
  <c r="AA85" i="8"/>
  <c r="F86" i="8"/>
  <c r="L86" i="8"/>
  <c r="P86" i="8"/>
  <c r="R86" i="8"/>
  <c r="T86" i="8"/>
  <c r="V86" i="8"/>
  <c r="X86" i="8"/>
  <c r="Y86" i="8"/>
  <c r="Z86" i="8"/>
  <c r="AA86" i="8"/>
  <c r="F87" i="8"/>
  <c r="L87" i="8"/>
  <c r="P87" i="8"/>
  <c r="R87" i="8"/>
  <c r="T87" i="8"/>
  <c r="V87" i="8"/>
  <c r="X87" i="8"/>
  <c r="Y87" i="8"/>
  <c r="Z87" i="8"/>
  <c r="AA87" i="8"/>
  <c r="F88" i="8"/>
  <c r="L88" i="8"/>
  <c r="P88" i="8"/>
  <c r="R88" i="8"/>
  <c r="T88" i="8"/>
  <c r="V88" i="8"/>
  <c r="X88" i="8"/>
  <c r="Y88" i="8"/>
  <c r="Z88" i="8"/>
  <c r="AA88" i="8"/>
  <c r="F89" i="8"/>
  <c r="L89" i="8"/>
  <c r="P89" i="8"/>
  <c r="R89" i="8"/>
  <c r="T89" i="8"/>
  <c r="V89" i="8"/>
  <c r="X89" i="8"/>
  <c r="Y89" i="8"/>
  <c r="Z89" i="8"/>
  <c r="AA89" i="8"/>
  <c r="F90" i="8"/>
  <c r="L90" i="8"/>
  <c r="P90" i="8"/>
  <c r="R90" i="8"/>
  <c r="T90" i="8"/>
  <c r="V90" i="8"/>
  <c r="X90" i="8"/>
  <c r="Y90" i="8"/>
  <c r="Z90" i="8"/>
  <c r="AA90" i="8"/>
  <c r="F91" i="8"/>
  <c r="L91" i="8"/>
  <c r="P91" i="8"/>
  <c r="R91" i="8"/>
  <c r="T91" i="8"/>
  <c r="V91" i="8"/>
  <c r="X91" i="8"/>
  <c r="Y91" i="8"/>
  <c r="Z91" i="8"/>
  <c r="AA91" i="8"/>
  <c r="BR92" i="8"/>
  <c r="F97" i="8"/>
  <c r="L97" i="8"/>
  <c r="P97" i="8"/>
  <c r="R97" i="8"/>
  <c r="T97" i="8"/>
  <c r="V97" i="8"/>
  <c r="X97" i="8"/>
  <c r="Y97" i="8"/>
  <c r="Z97" i="8"/>
  <c r="AA97" i="8"/>
  <c r="F98" i="8"/>
  <c r="L98" i="8"/>
  <c r="P98" i="8"/>
  <c r="R98" i="8"/>
  <c r="T98" i="8"/>
  <c r="V98" i="8"/>
  <c r="X98" i="8"/>
  <c r="Y98" i="8"/>
  <c r="Z98" i="8"/>
  <c r="AA98" i="8"/>
  <c r="F99" i="8"/>
  <c r="L99" i="8"/>
  <c r="P99" i="8"/>
  <c r="R99" i="8"/>
  <c r="T99" i="8"/>
  <c r="V99" i="8"/>
  <c r="X99" i="8"/>
  <c r="Y99" i="8"/>
  <c r="Z99" i="8"/>
  <c r="AA99" i="8"/>
  <c r="F100" i="8"/>
  <c r="L100" i="8"/>
  <c r="P100" i="8"/>
  <c r="R100" i="8"/>
  <c r="T100" i="8"/>
  <c r="V100" i="8"/>
  <c r="X100" i="8"/>
  <c r="Y100" i="8"/>
  <c r="Z100" i="8"/>
  <c r="AA100" i="8"/>
  <c r="F101" i="8"/>
  <c r="L101" i="8"/>
  <c r="P101" i="8"/>
  <c r="R101" i="8"/>
  <c r="T101" i="8"/>
  <c r="V101" i="8"/>
  <c r="X101" i="8"/>
  <c r="Y101" i="8"/>
  <c r="Z101" i="8"/>
  <c r="AA101" i="8"/>
  <c r="F102" i="8"/>
  <c r="L102" i="8"/>
  <c r="P102" i="8"/>
  <c r="R102" i="8"/>
  <c r="T102" i="8"/>
  <c r="V102" i="8"/>
  <c r="X102" i="8"/>
  <c r="Y102" i="8"/>
  <c r="Z102" i="8"/>
  <c r="AA102" i="8"/>
  <c r="F103" i="8"/>
  <c r="L103" i="8"/>
  <c r="P103" i="8"/>
  <c r="R103" i="8"/>
  <c r="T103" i="8"/>
  <c r="V103" i="8"/>
  <c r="X103" i="8"/>
  <c r="Y103" i="8"/>
  <c r="Z103" i="8"/>
  <c r="AA103" i="8"/>
  <c r="F104" i="8"/>
  <c r="L104" i="8"/>
  <c r="P104" i="8"/>
  <c r="R104" i="8"/>
  <c r="T104" i="8"/>
  <c r="V104" i="8"/>
  <c r="X104" i="8"/>
  <c r="Y104" i="8"/>
  <c r="Z104" i="8"/>
  <c r="AA104" i="8"/>
  <c r="F105" i="8"/>
  <c r="L105" i="8"/>
  <c r="P105" i="8"/>
  <c r="R105" i="8"/>
  <c r="T105" i="8"/>
  <c r="V105" i="8"/>
  <c r="X105" i="8"/>
  <c r="Y105" i="8"/>
  <c r="Z105" i="8"/>
  <c r="AA105" i="8"/>
  <c r="F106" i="8"/>
  <c r="L106" i="8"/>
  <c r="P106" i="8"/>
  <c r="R106" i="8"/>
  <c r="T106" i="8"/>
  <c r="V106" i="8"/>
  <c r="X106" i="8"/>
  <c r="Y106" i="8"/>
  <c r="Z106" i="8"/>
  <c r="AA106" i="8"/>
  <c r="F107" i="8"/>
  <c r="L107" i="8"/>
  <c r="P107" i="8"/>
  <c r="R107" i="8"/>
  <c r="T107" i="8"/>
  <c r="V107" i="8"/>
  <c r="X107" i="8"/>
  <c r="Y107" i="8"/>
  <c r="Z107" i="8"/>
  <c r="AA107" i="8"/>
  <c r="F108" i="8"/>
  <c r="L108" i="8"/>
  <c r="P108" i="8"/>
  <c r="R108" i="8"/>
  <c r="T108" i="8"/>
  <c r="V108" i="8"/>
  <c r="X108" i="8"/>
  <c r="Y108" i="8"/>
  <c r="Z108" i="8"/>
  <c r="AA108" i="8"/>
  <c r="F109" i="8"/>
  <c r="L109" i="8"/>
  <c r="P109" i="8"/>
  <c r="R109" i="8"/>
  <c r="T109" i="8"/>
  <c r="V109" i="8"/>
  <c r="X109" i="8"/>
  <c r="Y109" i="8"/>
  <c r="Z109" i="8"/>
  <c r="AA109" i="8"/>
  <c r="F110" i="8"/>
  <c r="L110" i="8"/>
  <c r="P110" i="8"/>
  <c r="R110" i="8"/>
  <c r="T110" i="8"/>
  <c r="V110" i="8"/>
  <c r="X110" i="8"/>
  <c r="Y110" i="8"/>
  <c r="Z110" i="8"/>
  <c r="AA110" i="8"/>
  <c r="F111" i="8"/>
  <c r="L111" i="8"/>
  <c r="P111" i="8"/>
  <c r="R111" i="8"/>
  <c r="T111" i="8"/>
  <c r="V111" i="8"/>
  <c r="X111" i="8"/>
  <c r="Y111" i="8"/>
  <c r="Z111" i="8"/>
  <c r="AA111" i="8"/>
  <c r="F112" i="8"/>
  <c r="L112" i="8"/>
  <c r="P112" i="8"/>
  <c r="R112" i="8"/>
  <c r="T112" i="8"/>
  <c r="V112" i="8"/>
  <c r="X112" i="8"/>
  <c r="Y112" i="8"/>
  <c r="Z112" i="8"/>
  <c r="AA112" i="8"/>
  <c r="F113" i="8"/>
  <c r="L113" i="8"/>
  <c r="P113" i="8"/>
  <c r="R113" i="8"/>
  <c r="T113" i="8"/>
  <c r="V113" i="8"/>
  <c r="X113" i="8"/>
  <c r="Y113" i="8"/>
  <c r="Z113" i="8"/>
  <c r="AA113" i="8"/>
  <c r="F114" i="8"/>
  <c r="L114" i="8"/>
  <c r="P114" i="8"/>
  <c r="R114" i="8"/>
  <c r="T114" i="8"/>
  <c r="V114" i="8"/>
  <c r="X114" i="8"/>
  <c r="Y114" i="8"/>
  <c r="Z114" i="8"/>
  <c r="AA114" i="8"/>
  <c r="F117" i="8"/>
  <c r="L117" i="8"/>
  <c r="P117" i="8"/>
  <c r="R117" i="8"/>
  <c r="T117" i="8"/>
  <c r="V117" i="8"/>
  <c r="X117" i="8"/>
  <c r="Y117" i="8"/>
  <c r="Z117" i="8"/>
  <c r="AA117" i="8"/>
  <c r="F118" i="8"/>
  <c r="L118" i="8"/>
  <c r="P118" i="8"/>
  <c r="R118" i="8"/>
  <c r="T118" i="8"/>
  <c r="V118" i="8"/>
  <c r="X118" i="8"/>
  <c r="Y118" i="8"/>
  <c r="Z118" i="8"/>
  <c r="AA118" i="8"/>
  <c r="F151" i="8"/>
  <c r="L151" i="8"/>
  <c r="P151" i="8"/>
  <c r="R151" i="8"/>
  <c r="T151" i="8"/>
  <c r="V151" i="8"/>
  <c r="X151" i="8"/>
  <c r="Y151" i="8"/>
  <c r="Z151" i="8"/>
  <c r="AA151" i="8"/>
  <c r="F152" i="8"/>
  <c r="L152" i="8"/>
  <c r="P152" i="8"/>
  <c r="R152" i="8"/>
  <c r="T152" i="8"/>
  <c r="V152" i="8"/>
  <c r="X152" i="8"/>
  <c r="Y152" i="8"/>
  <c r="Z152" i="8"/>
  <c r="AA152" i="8"/>
  <c r="F153" i="8"/>
  <c r="L153" i="8"/>
  <c r="P153" i="8"/>
  <c r="R153" i="8"/>
  <c r="T153" i="8"/>
  <c r="V153" i="8"/>
  <c r="X153" i="8"/>
  <c r="Y153" i="8"/>
  <c r="Z153" i="8"/>
  <c r="AA153" i="8"/>
  <c r="F154" i="8"/>
  <c r="L154" i="8"/>
  <c r="P154" i="8"/>
  <c r="R154" i="8"/>
  <c r="T154" i="8"/>
  <c r="V154" i="8"/>
  <c r="X154" i="8"/>
  <c r="Y154" i="8"/>
  <c r="Z154" i="8"/>
  <c r="AA154" i="8"/>
  <c r="F155" i="8"/>
  <c r="L155" i="8"/>
  <c r="P155" i="8"/>
  <c r="R155" i="8"/>
  <c r="T155" i="8"/>
  <c r="V155" i="8"/>
  <c r="X155" i="8"/>
  <c r="Y155" i="8"/>
  <c r="Z155" i="8"/>
  <c r="AA155" i="8"/>
  <c r="F156" i="8"/>
  <c r="L156" i="8"/>
  <c r="P156" i="8"/>
  <c r="R156" i="8"/>
  <c r="T156" i="8"/>
  <c r="V156" i="8"/>
  <c r="X156" i="8"/>
  <c r="Y156" i="8"/>
  <c r="Z156" i="8"/>
  <c r="AA156" i="8"/>
  <c r="F157" i="8"/>
  <c r="L157" i="8"/>
  <c r="P157" i="8"/>
  <c r="R157" i="8"/>
  <c r="T157" i="8"/>
  <c r="V157" i="8"/>
  <c r="X157" i="8"/>
  <c r="Y157" i="8"/>
  <c r="Z157" i="8"/>
  <c r="AA157" i="8"/>
  <c r="F158" i="8"/>
  <c r="L158" i="8"/>
  <c r="P158" i="8"/>
  <c r="R158" i="8"/>
  <c r="T158" i="8"/>
  <c r="V158" i="8"/>
  <c r="X158" i="8"/>
  <c r="Y158" i="8"/>
  <c r="Z158" i="8"/>
  <c r="AA158" i="8"/>
  <c r="F159" i="8"/>
  <c r="L159" i="8"/>
  <c r="P159" i="8"/>
  <c r="R159" i="8"/>
  <c r="T159" i="8"/>
  <c r="V159" i="8"/>
  <c r="X159" i="8"/>
  <c r="Y159" i="8"/>
  <c r="Z159" i="8"/>
  <c r="AA159" i="8"/>
  <c r="F160" i="8"/>
  <c r="L160" i="8"/>
  <c r="P160" i="8"/>
  <c r="R160" i="8"/>
  <c r="T160" i="8"/>
  <c r="V160" i="8"/>
  <c r="X160" i="8"/>
  <c r="Y160" i="8"/>
  <c r="Z160" i="8"/>
  <c r="AA160" i="8"/>
  <c r="F161" i="8"/>
  <c r="L161" i="8"/>
  <c r="P161" i="8"/>
  <c r="R161" i="8"/>
  <c r="T161" i="8"/>
  <c r="V161" i="8"/>
  <c r="X161" i="8"/>
  <c r="Y161" i="8"/>
  <c r="Z161" i="8"/>
  <c r="AA161" i="8"/>
  <c r="F162" i="8"/>
  <c r="L162" i="8"/>
  <c r="P162" i="8"/>
  <c r="R162" i="8"/>
  <c r="T162" i="8"/>
  <c r="V162" i="8"/>
  <c r="X162" i="8"/>
  <c r="Y162" i="8"/>
  <c r="Z162" i="8"/>
  <c r="AA162" i="8"/>
  <c r="F163" i="8"/>
  <c r="L163" i="8"/>
  <c r="P163" i="8"/>
  <c r="R163" i="8"/>
  <c r="T163" i="8"/>
  <c r="V163" i="8"/>
  <c r="X163" i="8"/>
  <c r="Y163" i="8"/>
  <c r="Z163" i="8"/>
  <c r="AA163" i="8"/>
  <c r="F164" i="8"/>
  <c r="L164" i="8"/>
  <c r="P164" i="8"/>
  <c r="R164" i="8"/>
  <c r="T164" i="8"/>
  <c r="V164" i="8"/>
  <c r="X164" i="8"/>
  <c r="Y164" i="8"/>
  <c r="Z164" i="8"/>
  <c r="AA164" i="8"/>
  <c r="F165" i="8"/>
  <c r="L165" i="8"/>
  <c r="P165" i="8"/>
  <c r="R165" i="8"/>
  <c r="T165" i="8"/>
  <c r="V165" i="8"/>
  <c r="X165" i="8"/>
  <c r="Y165" i="8"/>
  <c r="Z165" i="8"/>
  <c r="AA165" i="8"/>
  <c r="F166" i="8"/>
  <c r="L166" i="8"/>
  <c r="P166" i="8"/>
  <c r="R166" i="8"/>
  <c r="T166" i="8"/>
  <c r="V166" i="8"/>
  <c r="X166" i="8"/>
  <c r="Y166" i="8"/>
  <c r="Z166" i="8"/>
  <c r="AA166" i="8"/>
  <c r="F167" i="8"/>
  <c r="L167" i="8"/>
  <c r="P167" i="8"/>
  <c r="R167" i="8"/>
  <c r="T167" i="8"/>
  <c r="V167" i="8"/>
  <c r="X167" i="8"/>
  <c r="Y167" i="8"/>
  <c r="Z167" i="8"/>
  <c r="AA167" i="8"/>
  <c r="F168" i="8"/>
  <c r="L168" i="8"/>
  <c r="P168" i="8"/>
  <c r="R168" i="8"/>
  <c r="T168" i="8"/>
  <c r="V168" i="8"/>
  <c r="X168" i="8"/>
  <c r="Y168" i="8"/>
  <c r="Z168" i="8"/>
  <c r="AA168" i="8"/>
  <c r="F169" i="8"/>
  <c r="L169" i="8"/>
  <c r="P169" i="8"/>
  <c r="R169" i="8"/>
  <c r="T169" i="8"/>
  <c r="V169" i="8"/>
  <c r="X169" i="8"/>
  <c r="Y169" i="8"/>
  <c r="Z169" i="8"/>
  <c r="AA169" i="8"/>
  <c r="F170" i="8"/>
  <c r="L170" i="8"/>
  <c r="P170" i="8"/>
  <c r="R170" i="8"/>
  <c r="T170" i="8"/>
  <c r="V170" i="8"/>
  <c r="X170" i="8"/>
  <c r="Y170" i="8"/>
  <c r="Z170" i="8"/>
  <c r="AA170" i="8"/>
  <c r="F171" i="8"/>
  <c r="L171" i="8"/>
  <c r="P171" i="8"/>
  <c r="R171" i="8"/>
  <c r="T171" i="8"/>
  <c r="V171" i="8"/>
  <c r="X171" i="8"/>
  <c r="Y171" i="8"/>
  <c r="Z171" i="8"/>
  <c r="AA171" i="8"/>
  <c r="F172" i="8"/>
  <c r="L172" i="8"/>
  <c r="P172" i="8"/>
  <c r="R172" i="8"/>
  <c r="T172" i="8"/>
  <c r="V172" i="8"/>
  <c r="X172" i="8"/>
  <c r="Y172" i="8"/>
  <c r="Z172" i="8"/>
  <c r="AA172" i="8"/>
  <c r="AN173" i="8"/>
  <c r="AO173" i="8"/>
  <c r="AP173" i="8"/>
  <c r="AQ173" i="8"/>
  <c r="AR173" i="8"/>
  <c r="AS173" i="8"/>
  <c r="AT173" i="8"/>
  <c r="AU173" i="8"/>
  <c r="AV173" i="8"/>
  <c r="AW173" i="8"/>
  <c r="AX173" i="8"/>
  <c r="AY173" i="8"/>
  <c r="AZ173" i="8"/>
  <c r="BA173" i="8"/>
  <c r="BB173" i="8"/>
  <c r="BC173" i="8"/>
  <c r="BD173" i="8"/>
  <c r="BE173" i="8"/>
  <c r="BF173" i="8"/>
  <c r="BG173" i="8"/>
  <c r="BH173" i="8"/>
  <c r="BI173" i="8"/>
  <c r="BJ173" i="8"/>
  <c r="BK173" i="8"/>
  <c r="BL173" i="8"/>
  <c r="BM173" i="8"/>
  <c r="BN173" i="8"/>
  <c r="BO173" i="8"/>
  <c r="BP173" i="8"/>
  <c r="BQ173" i="8"/>
  <c r="BR173" i="8"/>
  <c r="F3" i="7"/>
  <c r="F4" i="7"/>
  <c r="F5" i="7"/>
  <c r="F9" i="7"/>
  <c r="F10" i="7"/>
  <c r="F11" i="7"/>
  <c r="F13" i="7"/>
  <c r="F14" i="7"/>
  <c r="F16" i="7"/>
  <c r="L16" i="7"/>
  <c r="P16" i="7"/>
  <c r="R16" i="7"/>
  <c r="T16" i="7"/>
  <c r="V16" i="7"/>
  <c r="X16" i="7"/>
  <c r="Y16" i="7"/>
  <c r="Z16" i="7"/>
  <c r="AA16" i="7"/>
  <c r="F17" i="7"/>
  <c r="L17" i="7"/>
  <c r="P17" i="7"/>
  <c r="R17" i="7"/>
  <c r="T17" i="7"/>
  <c r="V17" i="7"/>
  <c r="X17" i="7"/>
  <c r="Y17" i="7"/>
  <c r="Z17" i="7"/>
  <c r="AA17" i="7"/>
  <c r="F19" i="7"/>
  <c r="L19" i="7"/>
  <c r="P19" i="7"/>
  <c r="R19" i="7"/>
  <c r="T19" i="7"/>
  <c r="V19" i="7"/>
  <c r="X19" i="7"/>
  <c r="Y19" i="7"/>
  <c r="Z19" i="7"/>
  <c r="AA19" i="7"/>
  <c r="L20" i="7"/>
  <c r="P20" i="7"/>
  <c r="R20" i="7"/>
  <c r="T20" i="7"/>
  <c r="V20" i="7"/>
  <c r="X20" i="7"/>
  <c r="Y20" i="7"/>
  <c r="Z20" i="7"/>
  <c r="AA20" i="7"/>
  <c r="L21" i="7"/>
  <c r="P21" i="7"/>
  <c r="R21" i="7"/>
  <c r="T21" i="7"/>
  <c r="V21" i="7"/>
  <c r="X21" i="7"/>
  <c r="Y21" i="7"/>
  <c r="Z21" i="7"/>
  <c r="AA21" i="7"/>
  <c r="L22" i="7"/>
  <c r="P22" i="7"/>
  <c r="R22" i="7"/>
  <c r="T22" i="7"/>
  <c r="V22" i="7"/>
  <c r="X22" i="7"/>
  <c r="Y22" i="7"/>
  <c r="Z22" i="7"/>
  <c r="AA22" i="7"/>
  <c r="L23" i="7"/>
  <c r="P23" i="7"/>
  <c r="R23" i="7"/>
  <c r="T23" i="7"/>
  <c r="V23" i="7"/>
  <c r="X23" i="7"/>
  <c r="Y23" i="7"/>
  <c r="Z23" i="7"/>
  <c r="AA23" i="7"/>
  <c r="L24" i="7"/>
  <c r="P24" i="7"/>
  <c r="R24" i="7"/>
  <c r="T24" i="7"/>
  <c r="V24" i="7"/>
  <c r="X24" i="7"/>
  <c r="Y24" i="7"/>
  <c r="Z24" i="7"/>
  <c r="AA24" i="7"/>
  <c r="L27" i="7"/>
  <c r="P27" i="7"/>
  <c r="R27" i="7"/>
  <c r="T27" i="7"/>
  <c r="V27" i="7"/>
  <c r="X27" i="7"/>
  <c r="Y27" i="7"/>
  <c r="Z27" i="7"/>
  <c r="AA27" i="7"/>
  <c r="L30" i="7"/>
  <c r="P30" i="7"/>
  <c r="R30" i="7"/>
  <c r="T30" i="7"/>
  <c r="V30" i="7"/>
  <c r="X30" i="7"/>
  <c r="Y30" i="7"/>
  <c r="Z30" i="7"/>
  <c r="AA30" i="7"/>
  <c r="L31" i="7"/>
  <c r="P31" i="7"/>
  <c r="R31" i="7"/>
  <c r="T31" i="7"/>
  <c r="V31" i="7"/>
  <c r="X31" i="7"/>
  <c r="Y31" i="7"/>
  <c r="Z31" i="7"/>
  <c r="AA31" i="7"/>
  <c r="L32" i="7"/>
  <c r="P32" i="7"/>
  <c r="R32" i="7"/>
  <c r="T32" i="7"/>
  <c r="V32" i="7"/>
  <c r="X32" i="7"/>
  <c r="Y32" i="7"/>
  <c r="Z32" i="7"/>
  <c r="AA32" i="7"/>
  <c r="F33" i="7"/>
  <c r="L33" i="7"/>
  <c r="P33" i="7"/>
  <c r="R33" i="7"/>
  <c r="T33" i="7"/>
  <c r="V33" i="7"/>
  <c r="X33" i="7"/>
  <c r="Y33" i="7"/>
  <c r="Z33" i="7"/>
  <c r="AA33" i="7"/>
  <c r="F34" i="7"/>
  <c r="L34" i="7"/>
  <c r="P34" i="7"/>
  <c r="R34" i="7"/>
  <c r="T34" i="7"/>
  <c r="V34" i="7"/>
  <c r="X34" i="7"/>
  <c r="Y34" i="7"/>
  <c r="Z34" i="7"/>
  <c r="AA34" i="7"/>
  <c r="F35" i="7"/>
  <c r="L35" i="7"/>
  <c r="P35" i="7"/>
  <c r="R35" i="7"/>
  <c r="T35" i="7"/>
  <c r="V35" i="7"/>
  <c r="X35" i="7"/>
  <c r="Y35" i="7"/>
  <c r="Z35" i="7"/>
  <c r="AA35" i="7"/>
  <c r="F36" i="7"/>
  <c r="L36" i="7"/>
  <c r="P36" i="7"/>
  <c r="R36" i="7"/>
  <c r="T36" i="7"/>
  <c r="V36" i="7"/>
  <c r="X36" i="7"/>
  <c r="Y36" i="7"/>
  <c r="Z36" i="7"/>
  <c r="AA36" i="7"/>
  <c r="F39" i="7"/>
  <c r="L39" i="7"/>
  <c r="P39" i="7"/>
  <c r="R39" i="7"/>
  <c r="T39" i="7"/>
  <c r="V39" i="7"/>
  <c r="X39" i="7"/>
  <c r="Y39" i="7"/>
  <c r="Z39" i="7"/>
  <c r="AA39" i="7"/>
  <c r="F40" i="7"/>
  <c r="L40" i="7"/>
  <c r="P40" i="7"/>
  <c r="R40" i="7"/>
  <c r="T40" i="7"/>
  <c r="V40" i="7"/>
  <c r="X40" i="7"/>
  <c r="Y40" i="7"/>
  <c r="Z40" i="7"/>
  <c r="AA40" i="7"/>
  <c r="F41" i="7"/>
  <c r="L41" i="7"/>
  <c r="P41" i="7"/>
  <c r="R41" i="7"/>
  <c r="T41" i="7"/>
  <c r="V41" i="7"/>
  <c r="X41" i="7"/>
  <c r="Y41" i="7"/>
  <c r="Z41" i="7"/>
  <c r="AA41" i="7"/>
  <c r="F43" i="7"/>
  <c r="L43" i="7"/>
  <c r="P43" i="7"/>
  <c r="R43" i="7"/>
  <c r="T43" i="7"/>
  <c r="V43" i="7"/>
  <c r="X43" i="7"/>
  <c r="Y43" i="7"/>
  <c r="Z43" i="7"/>
  <c r="AA43" i="7"/>
  <c r="F45" i="7"/>
  <c r="L45" i="7"/>
  <c r="P45" i="7"/>
  <c r="R45" i="7"/>
  <c r="T45" i="7"/>
  <c r="V45" i="7"/>
  <c r="X45" i="7"/>
  <c r="Y45" i="7"/>
  <c r="Z45" i="7"/>
  <c r="AA45" i="7"/>
  <c r="F46" i="7"/>
  <c r="L46" i="7"/>
  <c r="P46" i="7"/>
  <c r="R46" i="7"/>
  <c r="T46" i="7"/>
  <c r="V46" i="7"/>
  <c r="X46" i="7"/>
  <c r="Y46" i="7"/>
  <c r="Z46" i="7"/>
  <c r="AA46" i="7"/>
  <c r="F47" i="7"/>
  <c r="L47" i="7"/>
  <c r="P47" i="7"/>
  <c r="R47" i="7"/>
  <c r="T47" i="7"/>
  <c r="V47" i="7"/>
  <c r="X47" i="7"/>
  <c r="Y47" i="7"/>
  <c r="Z47" i="7"/>
  <c r="AA47" i="7"/>
  <c r="F48" i="7"/>
  <c r="L48" i="7"/>
  <c r="P48" i="7"/>
  <c r="R48" i="7"/>
  <c r="T48" i="7"/>
  <c r="V48" i="7"/>
  <c r="X48" i="7"/>
  <c r="Y48" i="7"/>
  <c r="Z48" i="7"/>
  <c r="AA48" i="7"/>
  <c r="F49" i="7"/>
  <c r="L49" i="7"/>
  <c r="P49" i="7"/>
  <c r="R49" i="7"/>
  <c r="T49" i="7"/>
  <c r="V49" i="7"/>
  <c r="X49" i="7"/>
  <c r="Y49" i="7"/>
  <c r="Z49" i="7"/>
  <c r="AA49" i="7"/>
  <c r="F50" i="7"/>
  <c r="L50" i="7"/>
  <c r="P50" i="7"/>
  <c r="R50" i="7"/>
  <c r="T50" i="7"/>
  <c r="V50" i="7"/>
  <c r="X50" i="7"/>
  <c r="Y50" i="7"/>
  <c r="Z50" i="7"/>
  <c r="AA50" i="7"/>
  <c r="F51" i="7"/>
  <c r="L51" i="7"/>
  <c r="P51" i="7"/>
  <c r="R51" i="7"/>
  <c r="T51" i="7"/>
  <c r="V51" i="7"/>
  <c r="X51" i="7"/>
  <c r="Y51" i="7"/>
  <c r="Z51" i="7"/>
  <c r="AA51" i="7"/>
  <c r="F52" i="7"/>
  <c r="L52" i="7"/>
  <c r="P52" i="7"/>
  <c r="R52" i="7"/>
  <c r="T52" i="7"/>
  <c r="V52" i="7"/>
  <c r="X52" i="7"/>
  <c r="Y52" i="7"/>
  <c r="Z52" i="7"/>
  <c r="AA52" i="7"/>
  <c r="F53" i="7"/>
  <c r="L53" i="7"/>
  <c r="P53" i="7"/>
  <c r="R53" i="7"/>
  <c r="T53" i="7"/>
  <c r="V53" i="7"/>
  <c r="X53" i="7"/>
  <c r="Y53" i="7"/>
  <c r="Z53" i="7"/>
  <c r="AA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F59" i="7"/>
  <c r="L59" i="7"/>
  <c r="P59" i="7"/>
  <c r="R59" i="7"/>
  <c r="T59" i="7"/>
  <c r="V59" i="7"/>
  <c r="X59" i="7"/>
  <c r="Y59" i="7"/>
  <c r="Z59" i="7"/>
  <c r="AA59" i="7"/>
  <c r="F60" i="7"/>
  <c r="L60" i="7"/>
  <c r="P60" i="7"/>
  <c r="R60" i="7"/>
  <c r="T60" i="7"/>
  <c r="V60" i="7"/>
  <c r="X60" i="7"/>
  <c r="Y60" i="7"/>
  <c r="Z60" i="7"/>
  <c r="AA60" i="7"/>
  <c r="F61" i="7"/>
  <c r="L61" i="7"/>
  <c r="P61" i="7"/>
  <c r="R61" i="7"/>
  <c r="T61" i="7"/>
  <c r="V61" i="7"/>
  <c r="X61" i="7"/>
  <c r="Y61" i="7"/>
  <c r="Z61" i="7"/>
  <c r="AA61" i="7"/>
  <c r="F62" i="7"/>
  <c r="L62" i="7"/>
  <c r="P62" i="7"/>
  <c r="R62" i="7"/>
  <c r="T62" i="7"/>
  <c r="V62" i="7"/>
  <c r="X62" i="7"/>
  <c r="Y62" i="7"/>
  <c r="Z62" i="7"/>
  <c r="AA62" i="7"/>
  <c r="F64" i="7"/>
  <c r="L64" i="7"/>
  <c r="P64" i="7"/>
  <c r="R64" i="7"/>
  <c r="T64" i="7"/>
  <c r="V64" i="7"/>
  <c r="X64" i="7"/>
  <c r="Y64" i="7"/>
  <c r="Z64" i="7"/>
  <c r="AA64" i="7"/>
  <c r="L65" i="7"/>
  <c r="P65" i="7"/>
  <c r="R65" i="7"/>
  <c r="T65" i="7"/>
  <c r="V65" i="7"/>
  <c r="X65" i="7"/>
  <c r="Y65" i="7"/>
  <c r="Z65" i="7"/>
  <c r="AA65" i="7"/>
  <c r="F71" i="7"/>
  <c r="L71" i="7"/>
  <c r="P71" i="7"/>
  <c r="R71" i="7"/>
  <c r="T71" i="7"/>
  <c r="V71" i="7"/>
  <c r="X71" i="7"/>
  <c r="Y71" i="7"/>
  <c r="Z71" i="7"/>
  <c r="AA71" i="7"/>
  <c r="F74" i="7"/>
  <c r="L74" i="7"/>
  <c r="P74" i="7"/>
  <c r="R74" i="7"/>
  <c r="T74" i="7"/>
  <c r="V74" i="7"/>
  <c r="X74" i="7"/>
  <c r="Y74" i="7"/>
  <c r="Z74" i="7"/>
  <c r="AA74" i="7"/>
  <c r="F76" i="7"/>
  <c r="L76" i="7"/>
  <c r="P76" i="7"/>
  <c r="R76" i="7"/>
  <c r="T76" i="7"/>
  <c r="V76" i="7"/>
  <c r="X76" i="7"/>
  <c r="Y76" i="7"/>
  <c r="Z76" i="7"/>
  <c r="AA76" i="7"/>
  <c r="F77" i="7"/>
  <c r="L77" i="7"/>
  <c r="P77" i="7"/>
  <c r="R77" i="7"/>
  <c r="T77" i="7"/>
  <c r="V77" i="7"/>
  <c r="X77" i="7"/>
  <c r="Y77" i="7"/>
  <c r="Z77" i="7"/>
  <c r="AA77" i="7"/>
  <c r="F78" i="7"/>
  <c r="L78" i="7"/>
  <c r="P78" i="7"/>
  <c r="R78" i="7"/>
  <c r="T78" i="7"/>
  <c r="V78" i="7"/>
  <c r="X78" i="7"/>
  <c r="Y78" i="7"/>
  <c r="Z78" i="7"/>
  <c r="AA78" i="7"/>
  <c r="F79" i="7"/>
  <c r="L79" i="7"/>
  <c r="P79" i="7"/>
  <c r="R79" i="7"/>
  <c r="T79" i="7"/>
  <c r="V79" i="7"/>
  <c r="X79" i="7"/>
  <c r="Y79" i="7"/>
  <c r="Z79" i="7"/>
  <c r="AA79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F100" i="7"/>
  <c r="L100" i="7"/>
  <c r="P100" i="7"/>
  <c r="R100" i="7"/>
  <c r="T100" i="7"/>
  <c r="V100" i="7"/>
  <c r="X100" i="7"/>
  <c r="Y100" i="7"/>
  <c r="Z100" i="7"/>
  <c r="AA100" i="7"/>
  <c r="F103" i="7"/>
  <c r="L103" i="7"/>
  <c r="P103" i="7"/>
  <c r="R103" i="7"/>
  <c r="T103" i="7"/>
  <c r="V103" i="7"/>
  <c r="X103" i="7"/>
  <c r="Y103" i="7"/>
  <c r="Z103" i="7"/>
  <c r="AA103" i="7"/>
  <c r="F104" i="7"/>
  <c r="L104" i="7"/>
  <c r="P104" i="7"/>
  <c r="R104" i="7"/>
  <c r="T104" i="7"/>
  <c r="V104" i="7"/>
  <c r="X104" i="7"/>
  <c r="Y104" i="7"/>
  <c r="Z104" i="7"/>
  <c r="AA104" i="7"/>
  <c r="F105" i="7"/>
  <c r="L105" i="7"/>
  <c r="P105" i="7"/>
  <c r="R105" i="7"/>
  <c r="T105" i="7"/>
  <c r="V105" i="7"/>
  <c r="X105" i="7"/>
  <c r="Y105" i="7"/>
  <c r="Z105" i="7"/>
  <c r="AA105" i="7"/>
  <c r="F107" i="7"/>
  <c r="L107" i="7"/>
  <c r="P107" i="7"/>
  <c r="R107" i="7"/>
  <c r="T107" i="7"/>
  <c r="V107" i="7"/>
  <c r="X107" i="7"/>
  <c r="Y107" i="7"/>
  <c r="Z107" i="7"/>
  <c r="AA107" i="7"/>
  <c r="F108" i="7"/>
  <c r="L108" i="7"/>
  <c r="P108" i="7"/>
  <c r="R108" i="7"/>
  <c r="T108" i="7"/>
  <c r="V108" i="7"/>
  <c r="X108" i="7"/>
  <c r="Y108" i="7"/>
  <c r="Z108" i="7"/>
  <c r="AA108" i="7"/>
  <c r="F109" i="7"/>
  <c r="L109" i="7"/>
  <c r="P109" i="7"/>
  <c r="R109" i="7"/>
  <c r="T109" i="7"/>
  <c r="V109" i="7"/>
  <c r="X109" i="7"/>
  <c r="Y109" i="7"/>
  <c r="Z109" i="7"/>
  <c r="AA109" i="7"/>
  <c r="F110" i="7"/>
  <c r="L110" i="7"/>
  <c r="P110" i="7"/>
  <c r="R110" i="7"/>
  <c r="T110" i="7"/>
  <c r="V110" i="7"/>
  <c r="X110" i="7"/>
  <c r="Y110" i="7"/>
  <c r="Z110" i="7"/>
  <c r="AA110" i="7"/>
  <c r="F111" i="7"/>
  <c r="L111" i="7"/>
  <c r="P111" i="7"/>
  <c r="R111" i="7"/>
  <c r="T111" i="7"/>
  <c r="V111" i="7"/>
  <c r="X111" i="7"/>
  <c r="Y111" i="7"/>
  <c r="Z111" i="7"/>
  <c r="AA111" i="7"/>
  <c r="F112" i="7"/>
  <c r="L112" i="7"/>
  <c r="P112" i="7"/>
  <c r="R112" i="7"/>
  <c r="T112" i="7"/>
  <c r="V112" i="7"/>
  <c r="X112" i="7"/>
  <c r="Y112" i="7"/>
  <c r="Z112" i="7"/>
  <c r="AA112" i="7"/>
  <c r="F113" i="7"/>
  <c r="L113" i="7"/>
  <c r="P113" i="7"/>
  <c r="R113" i="7"/>
  <c r="T113" i="7"/>
  <c r="V113" i="7"/>
  <c r="X113" i="7"/>
  <c r="Y113" i="7"/>
  <c r="Z113" i="7"/>
  <c r="AA113" i="7"/>
  <c r="F114" i="7"/>
  <c r="P114" i="7"/>
  <c r="R114" i="7"/>
  <c r="T114" i="7"/>
  <c r="V114" i="7"/>
  <c r="X114" i="7"/>
  <c r="Y114" i="7"/>
  <c r="Z114" i="7"/>
  <c r="AA114" i="7"/>
  <c r="F115" i="7"/>
  <c r="P115" i="7"/>
  <c r="R115" i="7"/>
  <c r="T115" i="7"/>
  <c r="V115" i="7"/>
  <c r="X115" i="7"/>
  <c r="Y115" i="7"/>
  <c r="Z115" i="7"/>
  <c r="AA115" i="7"/>
  <c r="F116" i="7"/>
  <c r="P116" i="7"/>
  <c r="R116" i="7"/>
  <c r="T116" i="7"/>
  <c r="V116" i="7"/>
  <c r="X116" i="7"/>
  <c r="Y116" i="7"/>
  <c r="Z116" i="7"/>
  <c r="AA116" i="7"/>
  <c r="F117" i="7"/>
  <c r="P117" i="7"/>
  <c r="R117" i="7"/>
  <c r="T117" i="7"/>
  <c r="V117" i="7"/>
  <c r="X117" i="7"/>
  <c r="Y117" i="7"/>
  <c r="Z117" i="7"/>
  <c r="AA117" i="7"/>
  <c r="F122" i="7"/>
  <c r="L122" i="7"/>
  <c r="P122" i="7"/>
  <c r="R122" i="7"/>
  <c r="T122" i="7"/>
  <c r="V122" i="7"/>
  <c r="X122" i="7"/>
  <c r="Y122" i="7"/>
  <c r="Z122" i="7"/>
  <c r="AA122" i="7"/>
  <c r="F124" i="7"/>
  <c r="L124" i="7"/>
  <c r="P124" i="7"/>
  <c r="R124" i="7"/>
  <c r="T124" i="7"/>
  <c r="V124" i="7"/>
  <c r="X124" i="7"/>
  <c r="Y124" i="7"/>
  <c r="Z124" i="7"/>
  <c r="AA124" i="7"/>
  <c r="AN125" i="7"/>
  <c r="AO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F130" i="7"/>
  <c r="L130" i="7"/>
  <c r="P130" i="7"/>
  <c r="AC130" i="7" s="1"/>
  <c r="R130" i="7"/>
  <c r="T130" i="7"/>
  <c r="V130" i="7"/>
  <c r="X130" i="7"/>
  <c r="Y130" i="7"/>
  <c r="Z130" i="7"/>
  <c r="AA130" i="7"/>
  <c r="M130" i="7"/>
  <c r="F131" i="7"/>
  <c r="L131" i="7"/>
  <c r="P131" i="7"/>
  <c r="R131" i="7"/>
  <c r="T131" i="7"/>
  <c r="V131" i="7"/>
  <c r="X131" i="7"/>
  <c r="Y131" i="7"/>
  <c r="Z131" i="7"/>
  <c r="AA131" i="7"/>
  <c r="M131" i="7"/>
  <c r="F132" i="7"/>
  <c r="L132" i="7"/>
  <c r="P132" i="7"/>
  <c r="R132" i="7"/>
  <c r="T132" i="7"/>
  <c r="V132" i="7"/>
  <c r="X132" i="7"/>
  <c r="Y132" i="7"/>
  <c r="Z132" i="7"/>
  <c r="AA132" i="7"/>
  <c r="M132" i="7"/>
  <c r="F133" i="7"/>
  <c r="L133" i="7"/>
  <c r="P133" i="7"/>
  <c r="R133" i="7"/>
  <c r="T133" i="7"/>
  <c r="V133" i="7"/>
  <c r="X133" i="7"/>
  <c r="Y133" i="7"/>
  <c r="Z133" i="7"/>
  <c r="AA133" i="7"/>
  <c r="M133" i="7"/>
  <c r="F134" i="7"/>
  <c r="L134" i="7"/>
  <c r="P134" i="7"/>
  <c r="R134" i="7"/>
  <c r="T134" i="7"/>
  <c r="V134" i="7"/>
  <c r="X134" i="7"/>
  <c r="Y134" i="7"/>
  <c r="Z134" i="7"/>
  <c r="AA134" i="7"/>
  <c r="M134" i="7"/>
  <c r="F135" i="7"/>
  <c r="L135" i="7"/>
  <c r="P135" i="7"/>
  <c r="R135" i="7"/>
  <c r="T135" i="7"/>
  <c r="V135" i="7"/>
  <c r="X135" i="7"/>
  <c r="Y135" i="7"/>
  <c r="Z135" i="7"/>
  <c r="AA135" i="7"/>
  <c r="M135" i="7"/>
  <c r="F136" i="7"/>
  <c r="L136" i="7"/>
  <c r="P136" i="7"/>
  <c r="R136" i="7"/>
  <c r="T136" i="7"/>
  <c r="V136" i="7"/>
  <c r="X136" i="7"/>
  <c r="Y136" i="7"/>
  <c r="Z136" i="7"/>
  <c r="AA136" i="7"/>
  <c r="M136" i="7"/>
  <c r="F137" i="7"/>
  <c r="L137" i="7"/>
  <c r="P137" i="7"/>
  <c r="R137" i="7"/>
  <c r="T137" i="7"/>
  <c r="V137" i="7"/>
  <c r="X137" i="7"/>
  <c r="Y137" i="7"/>
  <c r="Z137" i="7"/>
  <c r="AA137" i="7"/>
  <c r="M137" i="7"/>
  <c r="F138" i="7"/>
  <c r="L138" i="7"/>
  <c r="P138" i="7"/>
  <c r="R138" i="7"/>
  <c r="T138" i="7"/>
  <c r="V138" i="7"/>
  <c r="X138" i="7"/>
  <c r="Y138" i="7"/>
  <c r="Z138" i="7"/>
  <c r="AA138" i="7"/>
  <c r="M138" i="7"/>
  <c r="F139" i="7"/>
  <c r="L139" i="7"/>
  <c r="P139" i="7"/>
  <c r="R139" i="7"/>
  <c r="T139" i="7"/>
  <c r="V139" i="7"/>
  <c r="X139" i="7"/>
  <c r="Y139" i="7"/>
  <c r="Z139" i="7"/>
  <c r="AA139" i="7"/>
  <c r="M139" i="7"/>
  <c r="F140" i="7"/>
  <c r="L140" i="7"/>
  <c r="P140" i="7"/>
  <c r="R140" i="7"/>
  <c r="T140" i="7"/>
  <c r="V140" i="7"/>
  <c r="X140" i="7"/>
  <c r="Y140" i="7"/>
  <c r="Z140" i="7"/>
  <c r="AA140" i="7"/>
  <c r="M140" i="7"/>
  <c r="F141" i="7"/>
  <c r="L141" i="7"/>
  <c r="P141" i="7"/>
  <c r="R141" i="7"/>
  <c r="T141" i="7"/>
  <c r="V141" i="7"/>
  <c r="X141" i="7"/>
  <c r="Y141" i="7"/>
  <c r="Z141" i="7"/>
  <c r="AA141" i="7"/>
  <c r="M141" i="7"/>
  <c r="F142" i="7"/>
  <c r="L142" i="7"/>
  <c r="P142" i="7"/>
  <c r="R142" i="7"/>
  <c r="T142" i="7"/>
  <c r="V142" i="7"/>
  <c r="X142" i="7"/>
  <c r="Y142" i="7"/>
  <c r="Z142" i="7"/>
  <c r="AA142" i="7"/>
  <c r="M142" i="7"/>
  <c r="F143" i="7"/>
  <c r="L143" i="7"/>
  <c r="P143" i="7"/>
  <c r="R143" i="7"/>
  <c r="T143" i="7"/>
  <c r="V143" i="7"/>
  <c r="X143" i="7"/>
  <c r="Y143" i="7"/>
  <c r="Z143" i="7"/>
  <c r="AA143" i="7"/>
  <c r="M143" i="7"/>
  <c r="F144" i="7"/>
  <c r="L144" i="7"/>
  <c r="P144" i="7"/>
  <c r="R144" i="7"/>
  <c r="T144" i="7"/>
  <c r="V144" i="7"/>
  <c r="X144" i="7"/>
  <c r="Y144" i="7"/>
  <c r="Z144" i="7"/>
  <c r="AA144" i="7"/>
  <c r="M144" i="7"/>
  <c r="F145" i="7"/>
  <c r="L145" i="7"/>
  <c r="P145" i="7"/>
  <c r="R145" i="7"/>
  <c r="T145" i="7"/>
  <c r="V145" i="7"/>
  <c r="X145" i="7"/>
  <c r="Y145" i="7"/>
  <c r="Z145" i="7"/>
  <c r="AA145" i="7"/>
  <c r="M145" i="7"/>
  <c r="F146" i="7"/>
  <c r="L146" i="7"/>
  <c r="P146" i="7"/>
  <c r="R146" i="7"/>
  <c r="T146" i="7"/>
  <c r="V146" i="7"/>
  <c r="X146" i="7"/>
  <c r="Y146" i="7"/>
  <c r="Z146" i="7"/>
  <c r="AA146" i="7"/>
  <c r="M146" i="7"/>
  <c r="F147" i="7"/>
  <c r="L147" i="7"/>
  <c r="P147" i="7"/>
  <c r="R147" i="7"/>
  <c r="T147" i="7"/>
  <c r="V147" i="7"/>
  <c r="X147" i="7"/>
  <c r="Y147" i="7"/>
  <c r="Z147" i="7"/>
  <c r="AA147" i="7"/>
  <c r="M147" i="7"/>
  <c r="F148" i="7"/>
  <c r="L148" i="7"/>
  <c r="P148" i="7"/>
  <c r="R148" i="7"/>
  <c r="T148" i="7"/>
  <c r="V148" i="7"/>
  <c r="X148" i="7"/>
  <c r="Y148" i="7"/>
  <c r="Z148" i="7"/>
  <c r="AA148" i="7"/>
  <c r="M148" i="7"/>
  <c r="F149" i="7"/>
  <c r="L149" i="7"/>
  <c r="P149" i="7"/>
  <c r="R149" i="7"/>
  <c r="T149" i="7"/>
  <c r="V149" i="7"/>
  <c r="X149" i="7"/>
  <c r="Y149" i="7"/>
  <c r="Z149" i="7"/>
  <c r="AA149" i="7"/>
  <c r="M149" i="7"/>
  <c r="F150" i="7"/>
  <c r="L150" i="7"/>
  <c r="P150" i="7"/>
  <c r="R150" i="7"/>
  <c r="T150" i="7"/>
  <c r="V150" i="7"/>
  <c r="X150" i="7"/>
  <c r="Y150" i="7"/>
  <c r="Z150" i="7"/>
  <c r="AA150" i="7"/>
  <c r="AM150" i="7"/>
  <c r="M150" i="7" s="1"/>
  <c r="BU150" i="7"/>
  <c r="BV150" i="7"/>
  <c r="BW150" i="7"/>
  <c r="BX150" i="7"/>
  <c r="BY150" i="7"/>
  <c r="F151" i="7"/>
  <c r="L151" i="7"/>
  <c r="P151" i="7"/>
  <c r="R151" i="7"/>
  <c r="T151" i="7"/>
  <c r="V151" i="7"/>
  <c r="X151" i="7"/>
  <c r="Y151" i="7"/>
  <c r="Z151" i="7"/>
  <c r="AA151" i="7"/>
  <c r="AM151" i="7"/>
  <c r="M151" i="7" s="1"/>
  <c r="BU151" i="7"/>
  <c r="BV151" i="7"/>
  <c r="BW151" i="7"/>
  <c r="BX151" i="7"/>
  <c r="BY151" i="7"/>
  <c r="K152" i="7"/>
  <c r="F3" i="6"/>
  <c r="F4" i="6"/>
  <c r="F5" i="6"/>
  <c r="L5" i="6"/>
  <c r="L6" i="6"/>
  <c r="L7" i="6"/>
  <c r="F10" i="6"/>
  <c r="L8" i="6"/>
  <c r="F11" i="6"/>
  <c r="L9" i="6"/>
  <c r="L10" i="6"/>
  <c r="F13" i="6"/>
  <c r="F14" i="6"/>
  <c r="P20" i="6"/>
  <c r="R20" i="6"/>
  <c r="T20" i="6"/>
  <c r="V20" i="6"/>
  <c r="X20" i="6"/>
  <c r="Y20" i="6"/>
  <c r="Z20" i="6"/>
  <c r="AA20" i="6"/>
  <c r="P21" i="6"/>
  <c r="R21" i="6"/>
  <c r="T21" i="6"/>
  <c r="V21" i="6"/>
  <c r="X21" i="6"/>
  <c r="Y21" i="6"/>
  <c r="Z21" i="6"/>
  <c r="AA21" i="6"/>
  <c r="P23" i="6"/>
  <c r="R23" i="6"/>
  <c r="T23" i="6"/>
  <c r="V23" i="6"/>
  <c r="X23" i="6"/>
  <c r="Y23" i="6"/>
  <c r="Z23" i="6"/>
  <c r="AA23" i="6"/>
  <c r="P24" i="6"/>
  <c r="R24" i="6"/>
  <c r="T24" i="6"/>
  <c r="V24" i="6"/>
  <c r="X24" i="6"/>
  <c r="Y24" i="6"/>
  <c r="Z24" i="6"/>
  <c r="AA24" i="6"/>
  <c r="P26" i="6"/>
  <c r="R26" i="6"/>
  <c r="T26" i="6"/>
  <c r="V26" i="6"/>
  <c r="X26" i="6"/>
  <c r="Y26" i="6"/>
  <c r="Z26" i="6"/>
  <c r="AA26" i="6"/>
  <c r="L38" i="6"/>
  <c r="P38" i="6"/>
  <c r="R38" i="6"/>
  <c r="T38" i="6"/>
  <c r="V38" i="6"/>
  <c r="X38" i="6"/>
  <c r="Y38" i="6"/>
  <c r="Z38" i="6"/>
  <c r="AA38" i="6"/>
  <c r="F39" i="6"/>
  <c r="L39" i="6"/>
  <c r="P39" i="6"/>
  <c r="R39" i="6"/>
  <c r="T39" i="6"/>
  <c r="V39" i="6"/>
  <c r="X39" i="6"/>
  <c r="Y39" i="6"/>
  <c r="Z39" i="6"/>
  <c r="AA39" i="6"/>
  <c r="F40" i="6"/>
  <c r="L40" i="6"/>
  <c r="P40" i="6"/>
  <c r="R40" i="6"/>
  <c r="T40" i="6"/>
  <c r="V40" i="6"/>
  <c r="X40" i="6"/>
  <c r="Y40" i="6"/>
  <c r="Z40" i="6"/>
  <c r="AA40" i="6"/>
  <c r="F41" i="6"/>
  <c r="L41" i="6"/>
  <c r="P41" i="6"/>
  <c r="R41" i="6"/>
  <c r="T41" i="6"/>
  <c r="V41" i="6"/>
  <c r="X41" i="6"/>
  <c r="Y41" i="6"/>
  <c r="Z41" i="6"/>
  <c r="AA41" i="6"/>
  <c r="F42" i="6"/>
  <c r="L42" i="6"/>
  <c r="P42" i="6"/>
  <c r="R42" i="6"/>
  <c r="T42" i="6"/>
  <c r="V42" i="6"/>
  <c r="X42" i="6"/>
  <c r="Y42" i="6"/>
  <c r="Z42" i="6"/>
  <c r="AA42" i="6"/>
  <c r="F53" i="6"/>
  <c r="L53" i="6"/>
  <c r="P53" i="6"/>
  <c r="R53" i="6"/>
  <c r="T53" i="6"/>
  <c r="V53" i="6"/>
  <c r="X53" i="6"/>
  <c r="Y53" i="6"/>
  <c r="Z53" i="6"/>
  <c r="AA53" i="6"/>
  <c r="F54" i="6"/>
  <c r="L54" i="6"/>
  <c r="P54" i="6"/>
  <c r="R54" i="6"/>
  <c r="T54" i="6"/>
  <c r="V54" i="6"/>
  <c r="X54" i="6"/>
  <c r="Y54" i="6"/>
  <c r="Z54" i="6"/>
  <c r="AA54" i="6"/>
  <c r="F56" i="6"/>
  <c r="L56" i="6"/>
  <c r="P56" i="6"/>
  <c r="R56" i="6"/>
  <c r="T56" i="6"/>
  <c r="V56" i="6"/>
  <c r="X56" i="6"/>
  <c r="Y56" i="6"/>
  <c r="Z56" i="6"/>
  <c r="AA56" i="6"/>
  <c r="F57" i="6"/>
  <c r="L57" i="6"/>
  <c r="P57" i="6"/>
  <c r="R57" i="6"/>
  <c r="T57" i="6"/>
  <c r="V57" i="6"/>
  <c r="X57" i="6"/>
  <c r="Y57" i="6"/>
  <c r="Z57" i="6"/>
  <c r="AA57" i="6"/>
  <c r="F58" i="6"/>
  <c r="L58" i="6"/>
  <c r="P58" i="6"/>
  <c r="R58" i="6"/>
  <c r="T58" i="6"/>
  <c r="V58" i="6"/>
  <c r="X58" i="6"/>
  <c r="Y58" i="6"/>
  <c r="Z58" i="6"/>
  <c r="AA58" i="6"/>
  <c r="AQ67" i="6"/>
  <c r="AR67" i="6"/>
  <c r="AS67" i="6"/>
  <c r="AT67" i="6"/>
  <c r="AU67" i="6"/>
  <c r="AV67" i="6"/>
  <c r="AW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K4" i="1"/>
  <c r="K4" i="7" s="1"/>
  <c r="AG22" i="6" l="1"/>
  <c r="W22" i="6"/>
  <c r="M62" i="6"/>
  <c r="M22" i="6"/>
  <c r="AF22" i="6"/>
  <c r="U22" i="6"/>
  <c r="S22" i="6"/>
  <c r="AE22" i="6"/>
  <c r="Q22" i="6"/>
  <c r="AD22" i="6"/>
  <c r="AL62" i="6"/>
  <c r="AK62" i="6"/>
  <c r="AI62" i="6"/>
  <c r="AJ62" i="6"/>
  <c r="AH62" i="6"/>
  <c r="CE62" i="6" s="1"/>
  <c r="AF62" i="6"/>
  <c r="U62" i="6"/>
  <c r="AE62" i="6"/>
  <c r="S62" i="6"/>
  <c r="AD62" i="6"/>
  <c r="Q62" i="6"/>
  <c r="W62" i="6"/>
  <c r="AG62" i="6"/>
  <c r="M58" i="6"/>
  <c r="M50" i="6"/>
  <c r="M42" i="6"/>
  <c r="M32" i="6"/>
  <c r="M24" i="6"/>
  <c r="M27" i="6"/>
  <c r="M66" i="6"/>
  <c r="M57" i="6"/>
  <c r="M49" i="6"/>
  <c r="M41" i="6"/>
  <c r="M31" i="6"/>
  <c r="M23" i="6"/>
  <c r="M65" i="6"/>
  <c r="M56" i="6"/>
  <c r="M48" i="6"/>
  <c r="M40" i="6"/>
  <c r="M30" i="6"/>
  <c r="M21" i="6"/>
  <c r="M63" i="6"/>
  <c r="M54" i="6"/>
  <c r="M46" i="6"/>
  <c r="M38" i="6"/>
  <c r="M28" i="6"/>
  <c r="M19" i="6"/>
  <c r="M61" i="6"/>
  <c r="M53" i="6"/>
  <c r="M45" i="6"/>
  <c r="M37" i="6"/>
  <c r="M18" i="6"/>
  <c r="M64" i="6"/>
  <c r="M55" i="6"/>
  <c r="M47" i="6"/>
  <c r="M39" i="6"/>
  <c r="M29" i="6"/>
  <c r="M20" i="6"/>
  <c r="M60" i="6"/>
  <c r="M52" i="6"/>
  <c r="M44" i="6"/>
  <c r="M36" i="6"/>
  <c r="M34" i="6"/>
  <c r="M26" i="6"/>
  <c r="M17" i="6"/>
  <c r="M59" i="6"/>
  <c r="M51" i="6"/>
  <c r="M43" i="6"/>
  <c r="M35" i="6"/>
  <c r="M33" i="6"/>
  <c r="M25" i="6"/>
  <c r="AH25" i="6" s="1"/>
  <c r="M16" i="6"/>
  <c r="F109" i="6"/>
  <c r="F40" i="1" s="1"/>
  <c r="AF25" i="6"/>
  <c r="EZ95" i="7"/>
  <c r="FD95" i="7"/>
  <c r="EX95" i="7"/>
  <c r="FC95" i="7"/>
  <c r="FE95" i="7"/>
  <c r="EY95" i="7"/>
  <c r="FB95" i="7"/>
  <c r="FA95" i="7"/>
  <c r="EH125" i="7"/>
  <c r="EL125" i="7"/>
  <c r="EG125" i="7"/>
  <c r="EM125" i="7"/>
  <c r="EI125" i="7"/>
  <c r="EK125" i="7"/>
  <c r="EF125" i="7"/>
  <c r="EJ125" i="7"/>
  <c r="AF46" i="6"/>
  <c r="DY93" i="7"/>
  <c r="FJ93" i="7"/>
  <c r="CI93" i="7"/>
  <c r="EO93" i="7"/>
  <c r="DE93" i="7"/>
  <c r="EC93" i="7"/>
  <c r="FH93" i="7"/>
  <c r="GA93" i="7"/>
  <c r="FN93" i="7"/>
  <c r="DF93" i="7"/>
  <c r="AF33" i="6"/>
  <c r="L65" i="8"/>
  <c r="L119" i="8"/>
  <c r="H141" i="10"/>
  <c r="M9" i="10"/>
  <c r="M5" i="8"/>
  <c r="AD145" i="8" s="1"/>
  <c r="Q25" i="6"/>
  <c r="N5" i="6"/>
  <c r="AE25" i="6"/>
  <c r="AC37" i="10"/>
  <c r="AF52" i="10"/>
  <c r="AF51" i="10"/>
  <c r="AF50" i="10"/>
  <c r="AF49" i="10"/>
  <c r="AF48" i="10"/>
  <c r="AF47" i="10"/>
  <c r="AF46" i="10"/>
  <c r="AF45" i="10"/>
  <c r="AF44" i="10"/>
  <c r="AF43" i="10"/>
  <c r="AF42" i="10"/>
  <c r="AF41" i="10"/>
  <c r="AF40" i="10"/>
  <c r="AF39" i="10"/>
  <c r="AF37" i="10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39" i="10"/>
  <c r="U38" i="10"/>
  <c r="U37" i="10"/>
  <c r="AF38" i="10"/>
  <c r="AG52" i="10"/>
  <c r="W52" i="10"/>
  <c r="AG51" i="10"/>
  <c r="W51" i="10"/>
  <c r="AG50" i="10"/>
  <c r="W50" i="10"/>
  <c r="AG49" i="10"/>
  <c r="W49" i="10"/>
  <c r="AG48" i="10"/>
  <c r="W48" i="10"/>
  <c r="AG47" i="10"/>
  <c r="W47" i="10"/>
  <c r="AG46" i="10"/>
  <c r="W46" i="10"/>
  <c r="AG45" i="10"/>
  <c r="W45" i="10"/>
  <c r="AG44" i="10"/>
  <c r="W44" i="10"/>
  <c r="AG43" i="10"/>
  <c r="W43" i="10"/>
  <c r="AG42" i="10"/>
  <c r="W42" i="10"/>
  <c r="AG41" i="10"/>
  <c r="W41" i="10"/>
  <c r="AG40" i="10"/>
  <c r="W40" i="10"/>
  <c r="AG39" i="10"/>
  <c r="W39" i="10"/>
  <c r="AG38" i="10"/>
  <c r="W38" i="10"/>
  <c r="AG37" i="10"/>
  <c r="W37" i="10"/>
  <c r="AE52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D52" i="10"/>
  <c r="AD51" i="10"/>
  <c r="AD50" i="10"/>
  <c r="AD49" i="10"/>
  <c r="AD48" i="10"/>
  <c r="AD47" i="10"/>
  <c r="AD46" i="10"/>
  <c r="AD45" i="10"/>
  <c r="AD44" i="10"/>
  <c r="AD43" i="10"/>
  <c r="AD42" i="10"/>
  <c r="AD41" i="10"/>
  <c r="AD40" i="10"/>
  <c r="AD39" i="10"/>
  <c r="AD38" i="10"/>
  <c r="AD37" i="10"/>
  <c r="W30" i="6"/>
  <c r="AG30" i="6"/>
  <c r="U34" i="6"/>
  <c r="W34" i="6"/>
  <c r="AG34" i="6"/>
  <c r="AG44" i="7"/>
  <c r="AE44" i="7"/>
  <c r="AD44" i="7"/>
  <c r="AF44" i="7"/>
  <c r="H52" i="10"/>
  <c r="DF52" i="10" s="1"/>
  <c r="H48" i="10"/>
  <c r="DE48" i="10" s="1"/>
  <c r="H44" i="10"/>
  <c r="DE44" i="10" s="1"/>
  <c r="H40" i="10"/>
  <c r="FG40" i="10" s="1"/>
  <c r="H50" i="10"/>
  <c r="DW50" i="10" s="1"/>
  <c r="H42" i="10"/>
  <c r="FY42" i="10" s="1"/>
  <c r="H45" i="10"/>
  <c r="H37" i="10"/>
  <c r="H51" i="10"/>
  <c r="DW51" i="10" s="1"/>
  <c r="H47" i="10"/>
  <c r="FY47" i="10" s="1"/>
  <c r="H43" i="10"/>
  <c r="DW43" i="10" s="1"/>
  <c r="H39" i="10"/>
  <c r="EP39" i="10" s="1"/>
  <c r="H46" i="10"/>
  <c r="EO46" i="10" s="1"/>
  <c r="H38" i="10"/>
  <c r="EO38" i="10" s="1"/>
  <c r="H49" i="10"/>
  <c r="H41" i="10"/>
  <c r="EO41" i="10" s="1"/>
  <c r="W37" i="6"/>
  <c r="AG37" i="6"/>
  <c r="U55" i="6"/>
  <c r="AE19" i="6"/>
  <c r="AF19" i="6"/>
  <c r="W18" i="6"/>
  <c r="AD65" i="6"/>
  <c r="W27" i="6"/>
  <c r="AG27" i="6"/>
  <c r="AG38" i="7"/>
  <c r="AE38" i="7"/>
  <c r="AD38" i="7"/>
  <c r="AF38" i="7"/>
  <c r="F228" i="10"/>
  <c r="H228" i="10"/>
  <c r="L53" i="10"/>
  <c r="AE72" i="7"/>
  <c r="AD72" i="7"/>
  <c r="AF72" i="7"/>
  <c r="AF73" i="7"/>
  <c r="AE73" i="7"/>
  <c r="AD73" i="7"/>
  <c r="AE28" i="7"/>
  <c r="AF28" i="7"/>
  <c r="AD28" i="7"/>
  <c r="AF26" i="7"/>
  <c r="AC28" i="7"/>
  <c r="AL132" i="7"/>
  <c r="AG26" i="7"/>
  <c r="AJ150" i="7"/>
  <c r="AE26" i="7"/>
  <c r="AD26" i="7"/>
  <c r="AG144" i="8"/>
  <c r="AF60" i="6"/>
  <c r="AG60" i="6"/>
  <c r="AF42" i="7"/>
  <c r="AD42" i="7"/>
  <c r="AG42" i="7"/>
  <c r="AE42" i="7"/>
  <c r="AD101" i="7"/>
  <c r="AD102" i="7"/>
  <c r="AF102" i="7"/>
  <c r="AF101" i="7"/>
  <c r="AG102" i="7"/>
  <c r="AG101" i="7"/>
  <c r="AE101" i="7"/>
  <c r="AE102" i="7"/>
  <c r="H153" i="8"/>
  <c r="H157" i="8"/>
  <c r="H161" i="8"/>
  <c r="H165" i="8"/>
  <c r="H154" i="8"/>
  <c r="FG154" i="8" s="1"/>
  <c r="H158" i="8"/>
  <c r="FY158" i="8" s="1"/>
  <c r="H162" i="8"/>
  <c r="FY162" i="8" s="1"/>
  <c r="H166" i="8"/>
  <c r="H159" i="8"/>
  <c r="H167" i="8"/>
  <c r="EO167" i="8" s="1"/>
  <c r="H171" i="8"/>
  <c r="H152" i="8"/>
  <c r="H160" i="8"/>
  <c r="EO160" i="8" s="1"/>
  <c r="H168" i="8"/>
  <c r="H172" i="8"/>
  <c r="DW172" i="8" s="1"/>
  <c r="H155" i="8"/>
  <c r="H169" i="8"/>
  <c r="H156" i="8"/>
  <c r="DW156" i="8" s="1"/>
  <c r="H170" i="8"/>
  <c r="H163" i="8"/>
  <c r="H164" i="8"/>
  <c r="EO164" i="8" s="1"/>
  <c r="H151" i="8"/>
  <c r="AO185" i="8"/>
  <c r="AO197" i="8" s="1"/>
  <c r="AO233" i="8" s="1"/>
  <c r="AO186" i="8"/>
  <c r="AO198" i="8" s="1"/>
  <c r="AO234" i="8" s="1"/>
  <c r="H136" i="8"/>
  <c r="EO136" i="8" s="1"/>
  <c r="H140" i="8"/>
  <c r="DW140" i="8" s="1"/>
  <c r="H144" i="8"/>
  <c r="H127" i="8"/>
  <c r="H131" i="8"/>
  <c r="H124" i="8"/>
  <c r="H137" i="8"/>
  <c r="H141" i="8"/>
  <c r="H132" i="8"/>
  <c r="H138" i="8"/>
  <c r="H129" i="8"/>
  <c r="FY129" i="8" s="1"/>
  <c r="H135" i="8"/>
  <c r="H139" i="8"/>
  <c r="EO139" i="8" s="1"/>
  <c r="H143" i="8"/>
  <c r="H126" i="8"/>
  <c r="H130" i="8"/>
  <c r="H134" i="8"/>
  <c r="H145" i="8"/>
  <c r="DE145" i="8" s="1"/>
  <c r="H128" i="8"/>
  <c r="H97" i="8"/>
  <c r="H142" i="8"/>
  <c r="H125" i="8"/>
  <c r="FY125" i="8" s="1"/>
  <c r="H133" i="8"/>
  <c r="FG133" i="8" s="1"/>
  <c r="AO187" i="10"/>
  <c r="AO247" i="10" s="1"/>
  <c r="AO185" i="10"/>
  <c r="AO245" i="10" s="1"/>
  <c r="AO186" i="10"/>
  <c r="AO246" i="10" s="1"/>
  <c r="AO184" i="10"/>
  <c r="AO244" i="10" s="1"/>
  <c r="AO188" i="10"/>
  <c r="AO248" i="10" s="1"/>
  <c r="AO183" i="10"/>
  <c r="AO243" i="10" s="1"/>
  <c r="AO182" i="10"/>
  <c r="AO242" i="10" s="1"/>
  <c r="U145" i="8"/>
  <c r="U144" i="8"/>
  <c r="U143" i="8"/>
  <c r="U142" i="8"/>
  <c r="U141" i="8"/>
  <c r="U140" i="8"/>
  <c r="AF145" i="8"/>
  <c r="AF144" i="8"/>
  <c r="AF143" i="8"/>
  <c r="AF142" i="8"/>
  <c r="AF141" i="8"/>
  <c r="AF140" i="8"/>
  <c r="U137" i="8"/>
  <c r="AF136" i="8"/>
  <c r="AF135" i="8"/>
  <c r="AF134" i="8"/>
  <c r="AF133" i="8"/>
  <c r="U139" i="8"/>
  <c r="AF138" i="8"/>
  <c r="U138" i="8"/>
  <c r="U136" i="8"/>
  <c r="U133" i="8"/>
  <c r="AF132" i="8"/>
  <c r="U131" i="8"/>
  <c r="AF139" i="8"/>
  <c r="AF137" i="8"/>
  <c r="U132" i="8"/>
  <c r="AF131" i="8"/>
  <c r="U130" i="8"/>
  <c r="AF129" i="8"/>
  <c r="U128" i="8"/>
  <c r="AF127" i="8"/>
  <c r="U129" i="8"/>
  <c r="AF128" i="8"/>
  <c r="U125" i="8"/>
  <c r="AF124" i="8"/>
  <c r="U135" i="8"/>
  <c r="U134" i="8"/>
  <c r="AF130" i="8"/>
  <c r="U127" i="8"/>
  <c r="AF126" i="8"/>
  <c r="U126" i="8"/>
  <c r="AF125" i="8"/>
  <c r="U124" i="8"/>
  <c r="AG145" i="8"/>
  <c r="AG143" i="8"/>
  <c r="AG142" i="8"/>
  <c r="AG141" i="8"/>
  <c r="AG139" i="8"/>
  <c r="W139" i="8"/>
  <c r="W138" i="8"/>
  <c r="W136" i="8"/>
  <c r="W143" i="8"/>
  <c r="W141" i="8"/>
  <c r="W144" i="8"/>
  <c r="AG138" i="8"/>
  <c r="AG136" i="8"/>
  <c r="W132" i="8"/>
  <c r="W145" i="8"/>
  <c r="W142" i="8"/>
  <c r="AG133" i="8"/>
  <c r="W133" i="8"/>
  <c r="W131" i="8"/>
  <c r="W127" i="8"/>
  <c r="W126" i="8"/>
  <c r="W125" i="8"/>
  <c r="W140" i="8"/>
  <c r="W135" i="8"/>
  <c r="W134" i="8"/>
  <c r="W130" i="8"/>
  <c r="AG132" i="8"/>
  <c r="AG131" i="8"/>
  <c r="AG129" i="8"/>
  <c r="AG128" i="8"/>
  <c r="W128" i="8"/>
  <c r="AG127" i="8"/>
  <c r="AG126" i="8"/>
  <c r="AE145" i="8"/>
  <c r="AE140" i="8"/>
  <c r="AE139" i="8"/>
  <c r="AE138" i="8"/>
  <c r="AE137" i="8"/>
  <c r="AE136" i="8"/>
  <c r="AE141" i="8"/>
  <c r="AE143" i="8"/>
  <c r="AE126" i="8"/>
  <c r="AE125" i="8"/>
  <c r="AE124" i="8"/>
  <c r="AE144" i="8"/>
  <c r="AE129" i="8"/>
  <c r="AE127" i="8"/>
  <c r="AE142" i="8"/>
  <c r="AE135" i="8"/>
  <c r="AE134" i="8"/>
  <c r="AE133" i="8"/>
  <c r="AE132" i="8"/>
  <c r="AE131" i="8"/>
  <c r="AE130" i="8"/>
  <c r="AE128" i="8"/>
  <c r="AG25" i="7"/>
  <c r="AE25" i="7"/>
  <c r="AF25" i="7"/>
  <c r="AD25" i="7"/>
  <c r="AG66" i="6"/>
  <c r="U66" i="6"/>
  <c r="AG64" i="6"/>
  <c r="AF64" i="6"/>
  <c r="AG45" i="6"/>
  <c r="U45" i="6"/>
  <c r="AB147" i="7"/>
  <c r="AB143" i="7"/>
  <c r="AB139" i="7"/>
  <c r="AB135" i="7"/>
  <c r="AB131" i="7"/>
  <c r="AB148" i="7"/>
  <c r="AB144" i="7"/>
  <c r="AB132" i="7"/>
  <c r="AB140" i="7"/>
  <c r="AB136" i="7"/>
  <c r="AB149" i="7"/>
  <c r="AB145" i="7"/>
  <c r="AB141" i="7"/>
  <c r="AB137" i="7"/>
  <c r="AB133" i="7"/>
  <c r="AB146" i="7"/>
  <c r="AB142" i="7"/>
  <c r="AB138" i="7"/>
  <c r="AB134" i="7"/>
  <c r="AB130" i="7"/>
  <c r="H112" i="10"/>
  <c r="H108" i="10"/>
  <c r="H104" i="10"/>
  <c r="H100" i="10"/>
  <c r="H110" i="10"/>
  <c r="H102" i="10"/>
  <c r="H98" i="10"/>
  <c r="H113" i="10"/>
  <c r="H105" i="10"/>
  <c r="H111" i="10"/>
  <c r="H107" i="10"/>
  <c r="H103" i="10"/>
  <c r="H99" i="10"/>
  <c r="H106" i="10"/>
  <c r="H109" i="10"/>
  <c r="H101" i="10"/>
  <c r="AG73" i="10"/>
  <c r="AG72" i="10"/>
  <c r="AG71" i="10"/>
  <c r="AG70" i="10"/>
  <c r="AG69" i="10"/>
  <c r="AG68" i="10"/>
  <c r="AG67" i="10"/>
  <c r="W73" i="10"/>
  <c r="W72" i="10"/>
  <c r="W71" i="10"/>
  <c r="W70" i="10"/>
  <c r="W69" i="10"/>
  <c r="W68" i="10"/>
  <c r="AG66" i="10"/>
  <c r="W63" i="10"/>
  <c r="AG62" i="10"/>
  <c r="W65" i="10"/>
  <c r="AG64" i="10"/>
  <c r="W67" i="10"/>
  <c r="W66" i="10"/>
  <c r="AG65" i="10"/>
  <c r="W64" i="10"/>
  <c r="AG63" i="10"/>
  <c r="W62" i="10"/>
  <c r="W60" i="10"/>
  <c r="AG59" i="10"/>
  <c r="W61" i="10"/>
  <c r="AG60" i="10"/>
  <c r="W59" i="10"/>
  <c r="AG58" i="10"/>
  <c r="AG61" i="10"/>
  <c r="W58" i="10"/>
  <c r="AE73" i="10"/>
  <c r="AE72" i="10"/>
  <c r="AE71" i="10"/>
  <c r="AE70" i="10"/>
  <c r="AE69" i="10"/>
  <c r="AE65" i="10"/>
  <c r="AE61" i="10"/>
  <c r="AE60" i="10"/>
  <c r="AE59" i="10"/>
  <c r="AE58" i="10"/>
  <c r="AE67" i="10"/>
  <c r="AE63" i="10"/>
  <c r="AE68" i="10"/>
  <c r="AE64" i="10"/>
  <c r="AE66" i="10"/>
  <c r="AE62" i="10"/>
  <c r="U73" i="10"/>
  <c r="U72" i="10"/>
  <c r="U71" i="10"/>
  <c r="U70" i="10"/>
  <c r="U69" i="10"/>
  <c r="U68" i="10"/>
  <c r="AF73" i="10"/>
  <c r="AF72" i="10"/>
  <c r="AF71" i="10"/>
  <c r="AF70" i="10"/>
  <c r="AF69" i="10"/>
  <c r="AF68" i="10"/>
  <c r="AF67" i="10"/>
  <c r="AF66" i="10"/>
  <c r="AF65" i="10"/>
  <c r="AF64" i="10"/>
  <c r="AF63" i="10"/>
  <c r="AF62" i="10"/>
  <c r="AF61" i="10"/>
  <c r="AF60" i="10"/>
  <c r="AF59" i="10"/>
  <c r="AF58" i="10"/>
  <c r="U67" i="10"/>
  <c r="U65" i="10"/>
  <c r="U63" i="10"/>
  <c r="U66" i="10"/>
  <c r="U62" i="10"/>
  <c r="U61" i="10"/>
  <c r="U60" i="10"/>
  <c r="U59" i="10"/>
  <c r="U58" i="10"/>
  <c r="U64" i="10"/>
  <c r="AD67" i="10"/>
  <c r="AD73" i="10"/>
  <c r="AD71" i="10"/>
  <c r="AD68" i="10"/>
  <c r="AD64" i="10"/>
  <c r="AD66" i="10"/>
  <c r="AD62" i="10"/>
  <c r="AD65" i="10"/>
  <c r="AD61" i="10"/>
  <c r="AD60" i="10"/>
  <c r="AD59" i="10"/>
  <c r="AD58" i="10"/>
  <c r="AD72" i="10"/>
  <c r="AD69" i="10"/>
  <c r="AD70" i="10"/>
  <c r="AD63" i="10"/>
  <c r="W113" i="10"/>
  <c r="W112" i="10"/>
  <c r="W111" i="10"/>
  <c r="W110" i="10"/>
  <c r="W109" i="10"/>
  <c r="W108" i="10"/>
  <c r="W107" i="10"/>
  <c r="AG112" i="10"/>
  <c r="AG108" i="10"/>
  <c r="AG111" i="10"/>
  <c r="W105" i="10"/>
  <c r="W103" i="10"/>
  <c r="W101" i="10"/>
  <c r="W99" i="10"/>
  <c r="AG113" i="10"/>
  <c r="AG110" i="10"/>
  <c r="AG106" i="10"/>
  <c r="AG104" i="10"/>
  <c r="AG102" i="10"/>
  <c r="AG107" i="10"/>
  <c r="W102" i="10"/>
  <c r="AG101" i="10"/>
  <c r="AG99" i="10"/>
  <c r="AG98" i="10"/>
  <c r="W98" i="10"/>
  <c r="AG109" i="10"/>
  <c r="W106" i="10"/>
  <c r="AG105" i="10"/>
  <c r="AG100" i="10"/>
  <c r="W100" i="10"/>
  <c r="AG103" i="10"/>
  <c r="W104" i="10"/>
  <c r="AE113" i="10"/>
  <c r="AE112" i="10"/>
  <c r="AE111" i="10"/>
  <c r="AE110" i="10"/>
  <c r="AE109" i="10"/>
  <c r="AE108" i="10"/>
  <c r="AE107" i="10"/>
  <c r="AE105" i="10"/>
  <c r="AE103" i="10"/>
  <c r="AE101" i="10"/>
  <c r="AE100" i="10"/>
  <c r="AE98" i="10"/>
  <c r="AE106" i="10"/>
  <c r="AE99" i="10"/>
  <c r="AE104" i="10"/>
  <c r="AE102" i="10"/>
  <c r="AD110" i="10"/>
  <c r="AD106" i="10"/>
  <c r="AD105" i="10"/>
  <c r="AD104" i="10"/>
  <c r="AD103" i="10"/>
  <c r="AD102" i="10"/>
  <c r="AD101" i="10"/>
  <c r="AD100" i="10"/>
  <c r="AD99" i="10"/>
  <c r="AD98" i="10"/>
  <c r="AD113" i="10"/>
  <c r="AD107" i="10"/>
  <c r="AD108" i="10"/>
  <c r="AD112" i="10"/>
  <c r="AD111" i="10"/>
  <c r="AD109" i="10"/>
  <c r="AF113" i="10"/>
  <c r="U110" i="10"/>
  <c r="AF109" i="10"/>
  <c r="U113" i="10"/>
  <c r="AF112" i="10"/>
  <c r="AF108" i="10"/>
  <c r="U108" i="10"/>
  <c r="U106" i="10"/>
  <c r="AF105" i="10"/>
  <c r="U104" i="10"/>
  <c r="AF103" i="10"/>
  <c r="U102" i="10"/>
  <c r="AF101" i="10"/>
  <c r="U100" i="10"/>
  <c r="AF99" i="10"/>
  <c r="U98" i="10"/>
  <c r="AF111" i="10"/>
  <c r="U111" i="10"/>
  <c r="AF106" i="10"/>
  <c r="U101" i="10"/>
  <c r="AF110" i="10"/>
  <c r="U109" i="10"/>
  <c r="AF107" i="10"/>
  <c r="AF104" i="10"/>
  <c r="U99" i="10"/>
  <c r="AF98" i="10"/>
  <c r="U112" i="10"/>
  <c r="U105" i="10"/>
  <c r="AF102" i="10"/>
  <c r="U107" i="10"/>
  <c r="U103" i="10"/>
  <c r="AF100" i="10"/>
  <c r="AD93" i="10"/>
  <c r="AD92" i="10"/>
  <c r="AD91" i="10"/>
  <c r="AD88" i="10"/>
  <c r="AD87" i="10"/>
  <c r="AD90" i="10"/>
  <c r="AD89" i="10"/>
  <c r="AD80" i="10"/>
  <c r="AD86" i="10"/>
  <c r="AD85" i="10"/>
  <c r="AD84" i="10"/>
  <c r="AD83" i="10"/>
  <c r="AD81" i="10"/>
  <c r="AD79" i="10"/>
  <c r="AD82" i="10"/>
  <c r="AD78" i="10"/>
  <c r="U93" i="10"/>
  <c r="U92" i="10"/>
  <c r="U91" i="10"/>
  <c r="U90" i="10"/>
  <c r="U89" i="10"/>
  <c r="AF93" i="10"/>
  <c r="AF92" i="10"/>
  <c r="AF91" i="10"/>
  <c r="AF90" i="10"/>
  <c r="AF89" i="10"/>
  <c r="AF88" i="10"/>
  <c r="AF87" i="10"/>
  <c r="AF86" i="10"/>
  <c r="AF85" i="10"/>
  <c r="AF84" i="10"/>
  <c r="U88" i="10"/>
  <c r="AF82" i="10"/>
  <c r="AF81" i="10"/>
  <c r="AF80" i="10"/>
  <c r="AF79" i="10"/>
  <c r="AF78" i="10"/>
  <c r="U87" i="10"/>
  <c r="U83" i="10"/>
  <c r="U84" i="10"/>
  <c r="AF83" i="10"/>
  <c r="U80" i="10"/>
  <c r="U79" i="10"/>
  <c r="U82" i="10"/>
  <c r="U78" i="10"/>
  <c r="U86" i="10"/>
  <c r="U85" i="10"/>
  <c r="U81" i="10"/>
  <c r="AG93" i="10"/>
  <c r="AG92" i="10"/>
  <c r="AG91" i="10"/>
  <c r="AG90" i="10"/>
  <c r="AG89" i="10"/>
  <c r="W93" i="10"/>
  <c r="W91" i="10"/>
  <c r="W90" i="10"/>
  <c r="W89" i="10"/>
  <c r="W84" i="10"/>
  <c r="W83" i="10"/>
  <c r="AG86" i="10"/>
  <c r="AG85" i="10"/>
  <c r="AG84" i="10"/>
  <c r="AG83" i="10"/>
  <c r="W82" i="10"/>
  <c r="W81" i="10"/>
  <c r="AG88" i="10"/>
  <c r="W87" i="10"/>
  <c r="W86" i="10"/>
  <c r="W85" i="10"/>
  <c r="W80" i="10"/>
  <c r="W79" i="10"/>
  <c r="W78" i="10"/>
  <c r="W88" i="10"/>
  <c r="AG87" i="10"/>
  <c r="W92" i="10"/>
  <c r="AG80" i="10"/>
  <c r="AG79" i="10"/>
  <c r="AG82" i="10"/>
  <c r="AG78" i="10"/>
  <c r="AG81" i="10"/>
  <c r="AE93" i="10"/>
  <c r="AE91" i="10"/>
  <c r="AE88" i="10"/>
  <c r="AE87" i="10"/>
  <c r="AE86" i="10"/>
  <c r="AE85" i="10"/>
  <c r="AE84" i="10"/>
  <c r="AE83" i="10"/>
  <c r="AE89" i="10"/>
  <c r="AE82" i="10"/>
  <c r="AE81" i="10"/>
  <c r="AE80" i="10"/>
  <c r="AE79" i="10"/>
  <c r="AE90" i="10"/>
  <c r="AE78" i="10"/>
  <c r="AE92" i="10"/>
  <c r="W35" i="6"/>
  <c r="AF35" i="6"/>
  <c r="K4" i="6"/>
  <c r="N4" i="6" s="1"/>
  <c r="AD29" i="7"/>
  <c r="AG29" i="7"/>
  <c r="AE29" i="7"/>
  <c r="AF29" i="7"/>
  <c r="AG106" i="7"/>
  <c r="AE106" i="7"/>
  <c r="AD106" i="7"/>
  <c r="AF106" i="7"/>
  <c r="H31" i="10"/>
  <c r="H174" i="10"/>
  <c r="FY174" i="10" s="1"/>
  <c r="H170" i="10"/>
  <c r="H166" i="10"/>
  <c r="DW166" i="10" s="1"/>
  <c r="H162" i="10"/>
  <c r="H168" i="10"/>
  <c r="FZ168" i="10" s="1"/>
  <c r="H173" i="10"/>
  <c r="FH173" i="10" s="1"/>
  <c r="H169" i="10"/>
  <c r="EO169" i="10" s="1"/>
  <c r="H165" i="10"/>
  <c r="H161" i="10"/>
  <c r="H172" i="10"/>
  <c r="FG172" i="10" s="1"/>
  <c r="H164" i="10"/>
  <c r="DE164" i="10" s="1"/>
  <c r="H160" i="10"/>
  <c r="H171" i="10"/>
  <c r="DF171" i="10" s="1"/>
  <c r="H159" i="10"/>
  <c r="H167" i="10"/>
  <c r="FH167" i="10" s="1"/>
  <c r="H163" i="10"/>
  <c r="AE26" i="8"/>
  <c r="H116" i="8"/>
  <c r="H115" i="8"/>
  <c r="DE115" i="8" s="1"/>
  <c r="W115" i="8"/>
  <c r="AG115" i="8"/>
  <c r="AE115" i="8"/>
  <c r="W116" i="8"/>
  <c r="AG116" i="8"/>
  <c r="AE116" i="8"/>
  <c r="AG37" i="7"/>
  <c r="AE37" i="7"/>
  <c r="AG59" i="6"/>
  <c r="AE172" i="8"/>
  <c r="AE171" i="8"/>
  <c r="AE90" i="8"/>
  <c r="AE113" i="8"/>
  <c r="AE112" i="8"/>
  <c r="AE157" i="8"/>
  <c r="AE156" i="8"/>
  <c r="AE99" i="8"/>
  <c r="AE79" i="8"/>
  <c r="AE74" i="8"/>
  <c r="AE57" i="8"/>
  <c r="AE50" i="8"/>
  <c r="AE33" i="8"/>
  <c r="AE165" i="8"/>
  <c r="AE106" i="8"/>
  <c r="AE105" i="8"/>
  <c r="AE98" i="8"/>
  <c r="AE97" i="8"/>
  <c r="AE81" i="8"/>
  <c r="AE61" i="8"/>
  <c r="AE46" i="8"/>
  <c r="AE37" i="8"/>
  <c r="AE29" i="8"/>
  <c r="AE158" i="8"/>
  <c r="AG165" i="10"/>
  <c r="W166" i="10"/>
  <c r="AG166" i="10"/>
  <c r="W173" i="10"/>
  <c r="W174" i="10"/>
  <c r="AG173" i="10"/>
  <c r="AG174" i="10"/>
  <c r="W165" i="10"/>
  <c r="AE173" i="10"/>
  <c r="AE174" i="10"/>
  <c r="AE165" i="10"/>
  <c r="AE166" i="10"/>
  <c r="AE164" i="8"/>
  <c r="AE163" i="8"/>
  <c r="AE114" i="8"/>
  <c r="AE107" i="8"/>
  <c r="AE86" i="8"/>
  <c r="AE71" i="8"/>
  <c r="AG134" i="10"/>
  <c r="W127" i="10"/>
  <c r="W126" i="10"/>
  <c r="AG126" i="10"/>
  <c r="AG127" i="10"/>
  <c r="W134" i="10"/>
  <c r="AG135" i="10"/>
  <c r="W135" i="10"/>
  <c r="AE135" i="10"/>
  <c r="AE126" i="10"/>
  <c r="AE127" i="10"/>
  <c r="AE134" i="10"/>
  <c r="H135" i="10"/>
  <c r="FY135" i="10" s="1"/>
  <c r="H127" i="10"/>
  <c r="H134" i="10"/>
  <c r="DX134" i="10" s="1"/>
  <c r="H126" i="10"/>
  <c r="EO126" i="10" s="1"/>
  <c r="AG30" i="10"/>
  <c r="W22" i="10"/>
  <c r="AG23" i="10"/>
  <c r="W31" i="10"/>
  <c r="AG22" i="10"/>
  <c r="AG31" i="10"/>
  <c r="W30" i="10"/>
  <c r="W23" i="10"/>
  <c r="AE31" i="10"/>
  <c r="AE30" i="10"/>
  <c r="AE23" i="10"/>
  <c r="AE22" i="10"/>
  <c r="H22" i="10"/>
  <c r="H30" i="10"/>
  <c r="H23" i="10"/>
  <c r="AG167" i="10"/>
  <c r="AO180" i="8"/>
  <c r="AO181" i="8"/>
  <c r="AO193" i="8" s="1"/>
  <c r="AO229" i="8" s="1"/>
  <c r="AO183" i="8"/>
  <c r="AO207" i="8" s="1"/>
  <c r="AO243" i="8" s="1"/>
  <c r="AE169" i="8"/>
  <c r="AE168" i="8"/>
  <c r="AE167" i="8"/>
  <c r="AE154" i="8"/>
  <c r="AE152" i="8"/>
  <c r="AE118" i="8"/>
  <c r="AE110" i="8"/>
  <c r="AE109" i="8"/>
  <c r="AE108" i="8"/>
  <c r="AE103" i="8"/>
  <c r="AE102" i="8"/>
  <c r="AE101" i="8"/>
  <c r="AE91" i="8"/>
  <c r="AE85" i="8"/>
  <c r="AE82" i="8"/>
  <c r="AE78" i="8"/>
  <c r="AE75" i="8"/>
  <c r="AE72" i="8"/>
  <c r="AE63" i="8"/>
  <c r="AE59" i="8"/>
  <c r="AE55" i="8"/>
  <c r="AE52" i="8"/>
  <c r="AE48" i="8"/>
  <c r="AE44" i="8"/>
  <c r="AE35" i="8"/>
  <c r="AE31" i="8"/>
  <c r="AE27" i="8"/>
  <c r="AE22" i="8"/>
  <c r="AE21" i="8"/>
  <c r="AE161" i="8"/>
  <c r="AE160" i="8"/>
  <c r="AE153" i="8"/>
  <c r="AO182" i="8"/>
  <c r="AO254" i="8" s="1"/>
  <c r="AE170" i="8"/>
  <c r="AE162" i="8"/>
  <c r="AE155" i="8"/>
  <c r="AE111" i="8"/>
  <c r="AE104" i="8"/>
  <c r="AE89" i="8"/>
  <c r="AE87" i="8"/>
  <c r="AE84" i="8"/>
  <c r="AE80" i="8"/>
  <c r="AE77" i="8"/>
  <c r="AE70" i="8"/>
  <c r="AE62" i="8"/>
  <c r="AE58" i="8"/>
  <c r="AE54" i="8"/>
  <c r="AE51" i="8"/>
  <c r="AE47" i="8"/>
  <c r="AE43" i="8"/>
  <c r="AE34" i="8"/>
  <c r="AE30" i="8"/>
  <c r="AE20" i="8"/>
  <c r="AE19" i="8"/>
  <c r="AE18" i="8"/>
  <c r="AE17" i="8"/>
  <c r="AE16" i="8"/>
  <c r="AE166" i="8"/>
  <c r="AE159" i="8"/>
  <c r="AE151" i="8"/>
  <c r="AE117" i="8"/>
  <c r="AE100" i="8"/>
  <c r="AE88" i="8"/>
  <c r="AE83" i="8"/>
  <c r="AE76" i="8"/>
  <c r="AE73" i="8"/>
  <c r="AE64" i="8"/>
  <c r="AE60" i="8"/>
  <c r="AE56" i="8"/>
  <c r="AE53" i="8"/>
  <c r="AE49" i="8"/>
  <c r="AE45" i="8"/>
  <c r="AE36" i="8"/>
  <c r="AE32" i="8"/>
  <c r="AE28" i="8"/>
  <c r="AE25" i="8"/>
  <c r="AE24" i="8"/>
  <c r="AE23" i="8"/>
  <c r="AC115" i="8"/>
  <c r="AO187" i="8"/>
  <c r="AO199" i="8" s="1"/>
  <c r="AO235" i="8" s="1"/>
  <c r="AG159" i="8"/>
  <c r="W159" i="8"/>
  <c r="H143" i="10"/>
  <c r="AG130" i="10"/>
  <c r="W129" i="10"/>
  <c r="W128" i="10"/>
  <c r="W167" i="10"/>
  <c r="W164" i="10"/>
  <c r="AE163" i="10"/>
  <c r="AG133" i="10"/>
  <c r="AE172" i="10"/>
  <c r="AE162" i="10"/>
  <c r="AG152" i="10"/>
  <c r="AG150" i="10"/>
  <c r="AG148" i="10"/>
  <c r="AG146" i="10"/>
  <c r="AG144" i="10"/>
  <c r="AG142" i="10"/>
  <c r="W141" i="10"/>
  <c r="W25" i="10"/>
  <c r="AG171" i="10"/>
  <c r="AE170" i="10"/>
  <c r="AE169" i="10"/>
  <c r="AG168" i="10"/>
  <c r="AG161" i="10"/>
  <c r="AG159" i="10"/>
  <c r="W171" i="10"/>
  <c r="AG170" i="10"/>
  <c r="AE168" i="10"/>
  <c r="AE164" i="10"/>
  <c r="W163" i="10"/>
  <c r="W161" i="10"/>
  <c r="AE160" i="10"/>
  <c r="W150" i="10"/>
  <c r="AE149" i="10"/>
  <c r="W146" i="10"/>
  <c r="AE145" i="10"/>
  <c r="W142" i="10"/>
  <c r="AG141" i="10"/>
  <c r="AE133" i="10"/>
  <c r="AE132" i="10"/>
  <c r="AE131" i="10"/>
  <c r="W125" i="10"/>
  <c r="AG124" i="10"/>
  <c r="W123" i="10"/>
  <c r="AG122" i="10"/>
  <c r="W121" i="10"/>
  <c r="AG120" i="10"/>
  <c r="W21" i="10"/>
  <c r="AG20" i="10"/>
  <c r="W19" i="10"/>
  <c r="AG18" i="10"/>
  <c r="W17" i="10"/>
  <c r="AG16" i="10"/>
  <c r="W172" i="10"/>
  <c r="AG169" i="10"/>
  <c r="AE167" i="10"/>
  <c r="AG163" i="10"/>
  <c r="W162" i="10"/>
  <c r="W159" i="10"/>
  <c r="W152" i="10"/>
  <c r="AE151" i="10"/>
  <c r="AE148" i="10"/>
  <c r="AE147" i="10"/>
  <c r="AE144" i="10"/>
  <c r="AE143" i="10"/>
  <c r="AG129" i="10"/>
  <c r="W29" i="10"/>
  <c r="AG28" i="10"/>
  <c r="W27" i="10"/>
  <c r="AG172" i="10"/>
  <c r="AE171" i="10"/>
  <c r="W170" i="10"/>
  <c r="W169" i="10"/>
  <c r="W168" i="10"/>
  <c r="AG164" i="10"/>
  <c r="AG162" i="10"/>
  <c r="AE161" i="10"/>
  <c r="W160" i="10"/>
  <c r="AE152" i="10"/>
  <c r="W151" i="10"/>
  <c r="AG149" i="10"/>
  <c r="AG147" i="10"/>
  <c r="AE146" i="10"/>
  <c r="W145" i="10"/>
  <c r="W144" i="10"/>
  <c r="W143" i="10"/>
  <c r="AE141" i="10"/>
  <c r="AG132" i="10"/>
  <c r="W131" i="10"/>
  <c r="AE129" i="10"/>
  <c r="W124" i="10"/>
  <c r="AG123" i="10"/>
  <c r="W120" i="10"/>
  <c r="W28" i="10"/>
  <c r="AG27" i="10"/>
  <c r="W26" i="10"/>
  <c r="AG25" i="10"/>
  <c r="W24" i="10"/>
  <c r="W20" i="10"/>
  <c r="AG19" i="10"/>
  <c r="W16" i="10"/>
  <c r="AG160" i="10"/>
  <c r="AE159" i="10"/>
  <c r="AG151" i="10"/>
  <c r="AE150" i="10"/>
  <c r="W149" i="10"/>
  <c r="W148" i="10"/>
  <c r="W147" i="10"/>
  <c r="AG145" i="10"/>
  <c r="AG143" i="10"/>
  <c r="AE142" i="10"/>
  <c r="W133" i="10"/>
  <c r="W132" i="10"/>
  <c r="AG131" i="10"/>
  <c r="W130" i="10"/>
  <c r="AG128" i="10"/>
  <c r="AG125" i="10"/>
  <c r="W122" i="10"/>
  <c r="AG121" i="10"/>
  <c r="AG29" i="10"/>
  <c r="AG26" i="10"/>
  <c r="AG24" i="10"/>
  <c r="AG21" i="10"/>
  <c r="W18" i="10"/>
  <c r="AG17" i="10"/>
  <c r="H132" i="10"/>
  <c r="H149" i="10"/>
  <c r="DX149" i="10" s="1"/>
  <c r="H123" i="10"/>
  <c r="FY123" i="10" s="1"/>
  <c r="H24" i="10"/>
  <c r="FZ24" i="10" s="1"/>
  <c r="H148" i="10"/>
  <c r="H29" i="10"/>
  <c r="H16" i="10"/>
  <c r="FY16" i="10" s="1"/>
  <c r="H28" i="10"/>
  <c r="DW28" i="10" s="1"/>
  <c r="H122" i="10"/>
  <c r="FY122" i="10" s="1"/>
  <c r="H152" i="10"/>
  <c r="H146" i="10"/>
  <c r="H27" i="10"/>
  <c r="H142" i="10"/>
  <c r="H21" i="10"/>
  <c r="H20" i="10"/>
  <c r="EP20" i="10" s="1"/>
  <c r="H120" i="10"/>
  <c r="H129" i="10"/>
  <c r="EO129" i="10" s="1"/>
  <c r="H147" i="10"/>
  <c r="DE147" i="10" s="1"/>
  <c r="H145" i="10"/>
  <c r="H18" i="10"/>
  <c r="DW18" i="10" s="1"/>
  <c r="H125" i="10"/>
  <c r="DF125" i="10" s="1"/>
  <c r="H17" i="10"/>
  <c r="H128" i="10"/>
  <c r="FY128" i="10" s="1"/>
  <c r="H26" i="10"/>
  <c r="FH26" i="10" s="1"/>
  <c r="H151" i="10"/>
  <c r="H25" i="10"/>
  <c r="H121" i="10"/>
  <c r="DE121" i="10" s="1"/>
  <c r="H131" i="10"/>
  <c r="FH131" i="10" s="1"/>
  <c r="AG63" i="6"/>
  <c r="W63" i="6"/>
  <c r="AG51" i="6"/>
  <c r="W51" i="6"/>
  <c r="W50" i="6"/>
  <c r="AG50" i="6"/>
  <c r="W49" i="6"/>
  <c r="AG49" i="6"/>
  <c r="AG48" i="6"/>
  <c r="W48" i="6"/>
  <c r="W29" i="6"/>
  <c r="AG29" i="6"/>
  <c r="W28" i="6"/>
  <c r="AG28" i="6"/>
  <c r="W16" i="6"/>
  <c r="AG16" i="6"/>
  <c r="W17" i="6"/>
  <c r="AG17" i="6"/>
  <c r="W52" i="6"/>
  <c r="AG52" i="6"/>
  <c r="AG44" i="6"/>
  <c r="W44" i="6"/>
  <c r="W43" i="6"/>
  <c r="AG43" i="6"/>
  <c r="W43" i="8"/>
  <c r="F229" i="10"/>
  <c r="Z153" i="10"/>
  <c r="F225" i="10"/>
  <c r="F224" i="8"/>
  <c r="T38" i="8"/>
  <c r="AA175" i="10"/>
  <c r="F227" i="10"/>
  <c r="AA153" i="10"/>
  <c r="R153" i="10"/>
  <c r="P153" i="10"/>
  <c r="V153" i="10"/>
  <c r="Y153" i="10"/>
  <c r="X153" i="10"/>
  <c r="H227" i="10"/>
  <c r="AA136" i="10"/>
  <c r="Y136" i="10"/>
  <c r="L136" i="10"/>
  <c r="T136" i="10"/>
  <c r="H226" i="10"/>
  <c r="Z136" i="10"/>
  <c r="V136" i="10"/>
  <c r="P136" i="10"/>
  <c r="X136" i="10"/>
  <c r="V173" i="8"/>
  <c r="Y173" i="8"/>
  <c r="T173" i="8"/>
  <c r="AA173" i="8"/>
  <c r="L173" i="8"/>
  <c r="H228" i="8"/>
  <c r="X173" i="8"/>
  <c r="F228" i="8"/>
  <c r="R173" i="8"/>
  <c r="Z173" i="8"/>
  <c r="F226" i="8"/>
  <c r="H226" i="8"/>
  <c r="P92" i="8"/>
  <c r="AA92" i="8"/>
  <c r="Z92" i="8"/>
  <c r="F225" i="8"/>
  <c r="T92" i="8"/>
  <c r="X92" i="8"/>
  <c r="L92" i="8"/>
  <c r="V92" i="8"/>
  <c r="R92" i="8"/>
  <c r="R38" i="8"/>
  <c r="F223" i="8"/>
  <c r="AA38" i="8"/>
  <c r="X38" i="8"/>
  <c r="Y38" i="8"/>
  <c r="H113" i="8"/>
  <c r="H82" i="8"/>
  <c r="H32" i="8"/>
  <c r="H46" i="8"/>
  <c r="EO46" i="8" s="1"/>
  <c r="H56" i="8"/>
  <c r="H124" i="10"/>
  <c r="DW124" i="10" s="1"/>
  <c r="H19" i="10"/>
  <c r="DE19" i="10" s="1"/>
  <c r="H98" i="8"/>
  <c r="EO98" i="8" s="1"/>
  <c r="H133" i="10"/>
  <c r="FG133" i="10" s="1"/>
  <c r="H144" i="10"/>
  <c r="EP144" i="10" s="1"/>
  <c r="H130" i="10"/>
  <c r="FY130" i="10" s="1"/>
  <c r="H150" i="10"/>
  <c r="DF150" i="10" s="1"/>
  <c r="H19" i="8"/>
  <c r="H35" i="8"/>
  <c r="H45" i="8"/>
  <c r="FY45" i="8" s="1"/>
  <c r="H58" i="8"/>
  <c r="H76" i="8"/>
  <c r="H99" i="8"/>
  <c r="H31" i="8"/>
  <c r="H57" i="8"/>
  <c r="H77" i="8"/>
  <c r="H83" i="8"/>
  <c r="H111" i="8"/>
  <c r="EO111" i="8" s="1"/>
  <c r="H25" i="8"/>
  <c r="H63" i="8"/>
  <c r="H73" i="8"/>
  <c r="DE73" i="8" s="1"/>
  <c r="H50" i="8"/>
  <c r="DW50" i="8" s="1"/>
  <c r="H64" i="8"/>
  <c r="FY64" i="8" s="1"/>
  <c r="H101" i="8"/>
  <c r="H103" i="8"/>
  <c r="H23" i="8"/>
  <c r="H36" i="8"/>
  <c r="H49" i="8"/>
  <c r="H16" i="8"/>
  <c r="H74" i="8"/>
  <c r="H26" i="8"/>
  <c r="H80" i="8"/>
  <c r="H118" i="8"/>
  <c r="H44" i="8"/>
  <c r="EO44" i="8" s="1"/>
  <c r="H102" i="8"/>
  <c r="H55" i="8"/>
  <c r="H79" i="8"/>
  <c r="H85" i="8"/>
  <c r="DW85" i="8" s="1"/>
  <c r="H24" i="8"/>
  <c r="H54" i="8"/>
  <c r="H89" i="8"/>
  <c r="H27" i="8"/>
  <c r="H61" i="8"/>
  <c r="DW61" i="8" s="1"/>
  <c r="H81" i="8"/>
  <c r="H105" i="8"/>
  <c r="DE105" i="8" s="1"/>
  <c r="H52" i="8"/>
  <c r="FY52" i="8" s="1"/>
  <c r="H108" i="8"/>
  <c r="EO108" i="8" s="1"/>
  <c r="H28" i="8"/>
  <c r="H62" i="8"/>
  <c r="H110" i="8"/>
  <c r="H34" i="8"/>
  <c r="H18" i="8"/>
  <c r="H88" i="8"/>
  <c r="H117" i="8"/>
  <c r="FG117" i="8" s="1"/>
  <c r="H75" i="8"/>
  <c r="H22" i="8"/>
  <c r="H37" i="8"/>
  <c r="FG37" i="8" s="1"/>
  <c r="H47" i="8"/>
  <c r="FG47" i="8" s="1"/>
  <c r="H43" i="8"/>
  <c r="EO43" i="8" s="1"/>
  <c r="H21" i="8"/>
  <c r="H86" i="8"/>
  <c r="H112" i="8"/>
  <c r="H20" i="8"/>
  <c r="H114" i="8"/>
  <c r="H72" i="8"/>
  <c r="FG72" i="8" s="1"/>
  <c r="H90" i="8"/>
  <c r="FY90" i="8" s="1"/>
  <c r="F12" i="10"/>
  <c r="F12" i="6"/>
  <c r="H48" i="8"/>
  <c r="H78" i="8"/>
  <c r="H87" i="8"/>
  <c r="H51" i="8"/>
  <c r="H70" i="8"/>
  <c r="H17" i="8"/>
  <c r="EO17" i="8" s="1"/>
  <c r="AG18" i="7"/>
  <c r="AE18" i="7"/>
  <c r="R175" i="10"/>
  <c r="T175" i="10"/>
  <c r="Z175" i="10"/>
  <c r="P175" i="10"/>
  <c r="L175" i="10"/>
  <c r="Y175" i="10"/>
  <c r="H229" i="10"/>
  <c r="L153" i="10"/>
  <c r="T153" i="10"/>
  <c r="H225" i="10"/>
  <c r="P173" i="8"/>
  <c r="Y92" i="8"/>
  <c r="H225" i="8"/>
  <c r="V38" i="8"/>
  <c r="P38" i="8"/>
  <c r="H223" i="8"/>
  <c r="R152" i="7"/>
  <c r="H200" i="7"/>
  <c r="F200" i="7"/>
  <c r="X152" i="7"/>
  <c r="P152" i="7"/>
  <c r="AA152" i="7"/>
  <c r="V152" i="7"/>
  <c r="L152" i="7"/>
  <c r="Z152" i="7"/>
  <c r="T152" i="7"/>
  <c r="AB150" i="7"/>
  <c r="AG107" i="7"/>
  <c r="AG132" i="7"/>
  <c r="AE117" i="7"/>
  <c r="AG142" i="7"/>
  <c r="AG51" i="7"/>
  <c r="W147" i="7"/>
  <c r="AE60" i="7"/>
  <c r="S150" i="7"/>
  <c r="AE20" i="7"/>
  <c r="AF142" i="7"/>
  <c r="AF74" i="7"/>
  <c r="AF47" i="7"/>
  <c r="AA125" i="7"/>
  <c r="AE27" i="7"/>
  <c r="S149" i="7"/>
  <c r="S130" i="7"/>
  <c r="AE64" i="7"/>
  <c r="W151" i="7"/>
  <c r="AG47" i="7"/>
  <c r="AG71" i="7"/>
  <c r="AE136" i="7"/>
  <c r="R54" i="7"/>
  <c r="L95" i="7"/>
  <c r="Z95" i="7"/>
  <c r="X95" i="7"/>
  <c r="AE34" i="7"/>
  <c r="AG64" i="7"/>
  <c r="W131" i="7"/>
  <c r="AG45" i="7"/>
  <c r="AG65" i="7"/>
  <c r="AG46" i="7"/>
  <c r="AG33" i="7"/>
  <c r="AG150" i="7"/>
  <c r="AE145" i="7"/>
  <c r="AE135" i="7"/>
  <c r="S147" i="7"/>
  <c r="AE103" i="7"/>
  <c r="Y125" i="7"/>
  <c r="X54" i="7"/>
  <c r="H198" i="7"/>
  <c r="AG131" i="7"/>
  <c r="W149" i="7"/>
  <c r="AG117" i="7"/>
  <c r="AG43" i="7"/>
  <c r="AG31" i="7"/>
  <c r="AG20" i="7"/>
  <c r="AE151" i="7"/>
  <c r="AE46" i="7"/>
  <c r="AE104" i="7"/>
  <c r="AE132" i="7"/>
  <c r="AE76" i="7"/>
  <c r="AE61" i="7"/>
  <c r="Y152" i="7"/>
  <c r="T125" i="7"/>
  <c r="V125" i="7"/>
  <c r="L125" i="7"/>
  <c r="P125" i="7"/>
  <c r="X125" i="7"/>
  <c r="R125" i="7"/>
  <c r="Z125" i="7"/>
  <c r="AA95" i="7"/>
  <c r="P95" i="7"/>
  <c r="T95" i="7"/>
  <c r="V95" i="7"/>
  <c r="R95" i="7"/>
  <c r="Y95" i="7"/>
  <c r="Y54" i="7"/>
  <c r="F197" i="7"/>
  <c r="H197" i="7"/>
  <c r="T54" i="7"/>
  <c r="Z54" i="7"/>
  <c r="L54" i="7"/>
  <c r="W58" i="6"/>
  <c r="W21" i="6"/>
  <c r="W56" i="6"/>
  <c r="W26" i="6"/>
  <c r="W42" i="6"/>
  <c r="AG39" i="6"/>
  <c r="AG21" i="6"/>
  <c r="AG56" i="6"/>
  <c r="W54" i="6"/>
  <c r="AG24" i="6"/>
  <c r="X67" i="6"/>
  <c r="P67" i="6"/>
  <c r="Y67" i="6"/>
  <c r="AA67" i="6"/>
  <c r="V67" i="6"/>
  <c r="W40" i="6"/>
  <c r="W24" i="6"/>
  <c r="AG40" i="6"/>
  <c r="AG20" i="6"/>
  <c r="W23" i="6"/>
  <c r="T67" i="6"/>
  <c r="W41" i="6"/>
  <c r="AG41" i="6"/>
  <c r="AG57" i="6"/>
  <c r="R67" i="6"/>
  <c r="AF24" i="6"/>
  <c r="AG58" i="6"/>
  <c r="W20" i="6"/>
  <c r="W53" i="6"/>
  <c r="W38" i="6"/>
  <c r="AG26" i="6"/>
  <c r="AG38" i="6"/>
  <c r="W39" i="6"/>
  <c r="AG54" i="6"/>
  <c r="AG53" i="6"/>
  <c r="W57" i="6"/>
  <c r="AG23" i="6"/>
  <c r="AG42" i="6"/>
  <c r="AE41" i="6"/>
  <c r="AF40" i="6"/>
  <c r="AF54" i="6"/>
  <c r="Z38" i="8"/>
  <c r="L38" i="8"/>
  <c r="H224" i="8"/>
  <c r="F198" i="7"/>
  <c r="AG115" i="7"/>
  <c r="W130" i="7"/>
  <c r="W144" i="7"/>
  <c r="AG110" i="7"/>
  <c r="AG135" i="7"/>
  <c r="W146" i="7"/>
  <c r="W132" i="7"/>
  <c r="W137" i="7"/>
  <c r="AG53" i="7"/>
  <c r="AG19" i="7"/>
  <c r="AG23" i="7"/>
  <c r="AG30" i="7"/>
  <c r="AG41" i="7"/>
  <c r="AG32" i="7"/>
  <c r="AG40" i="7"/>
  <c r="AG21" i="7"/>
  <c r="AG49" i="7"/>
  <c r="AG35" i="7"/>
  <c r="AG108" i="7"/>
  <c r="AG114" i="7"/>
  <c r="AG138" i="7"/>
  <c r="AG136" i="7"/>
  <c r="AG143" i="7"/>
  <c r="AG148" i="7"/>
  <c r="AG151" i="7"/>
  <c r="AG48" i="7"/>
  <c r="AG112" i="7"/>
  <c r="W134" i="7"/>
  <c r="W148" i="7"/>
  <c r="AG60" i="7"/>
  <c r="AG111" i="7"/>
  <c r="AG133" i="7"/>
  <c r="AG145" i="7"/>
  <c r="AG39" i="7"/>
  <c r="AG104" i="7"/>
  <c r="W133" i="7"/>
  <c r="AG149" i="7"/>
  <c r="AG78" i="7"/>
  <c r="AG144" i="7"/>
  <c r="AG116" i="7"/>
  <c r="W142" i="7"/>
  <c r="AG122" i="7"/>
  <c r="AG27" i="7"/>
  <c r="AG61" i="7"/>
  <c r="AG76" i="7"/>
  <c r="AG100" i="7"/>
  <c r="AG113" i="7"/>
  <c r="W138" i="7"/>
  <c r="AG146" i="7"/>
  <c r="W150" i="7"/>
  <c r="AG52" i="7"/>
  <c r="AG134" i="7"/>
  <c r="AG22" i="7"/>
  <c r="AG59" i="7"/>
  <c r="W145" i="7"/>
  <c r="AG147" i="7"/>
  <c r="W141" i="7"/>
  <c r="AG24" i="7"/>
  <c r="AG79" i="7"/>
  <c r="W136" i="7"/>
  <c r="AG77" i="7"/>
  <c r="AG105" i="7"/>
  <c r="W139" i="7"/>
  <c r="AG17" i="7"/>
  <c r="W140" i="7"/>
  <c r="W135" i="7"/>
  <c r="AG140" i="7"/>
  <c r="AG36" i="7"/>
  <c r="AG62" i="7"/>
  <c r="AG137" i="7"/>
  <c r="AG139" i="7"/>
  <c r="AG103" i="7"/>
  <c r="AG141" i="7"/>
  <c r="AE33" i="7"/>
  <c r="AE108" i="7"/>
  <c r="AE32" i="7"/>
  <c r="AE41" i="7"/>
  <c r="AE36" i="7"/>
  <c r="AE65" i="7"/>
  <c r="AE24" i="7"/>
  <c r="AE130" i="7"/>
  <c r="S139" i="7"/>
  <c r="S146" i="7"/>
  <c r="S148" i="7"/>
  <c r="AE150" i="7"/>
  <c r="AE19" i="7"/>
  <c r="AE17" i="7"/>
  <c r="AE40" i="7"/>
  <c r="AE77" i="7"/>
  <c r="AE79" i="7"/>
  <c r="S131" i="7"/>
  <c r="AE137" i="7"/>
  <c r="AE105" i="7"/>
  <c r="AE112" i="7"/>
  <c r="AE140" i="7"/>
  <c r="AE146" i="7"/>
  <c r="S144" i="7"/>
  <c r="AE148" i="7"/>
  <c r="AE138" i="7"/>
  <c r="S135" i="7"/>
  <c r="AE23" i="7"/>
  <c r="S143" i="7"/>
  <c r="AE133" i="7"/>
  <c r="AE122" i="7"/>
  <c r="AE113" i="7"/>
  <c r="AE50" i="7"/>
  <c r="AE74" i="7"/>
  <c r="S133" i="7"/>
  <c r="S142" i="7"/>
  <c r="AE116" i="7"/>
  <c r="AE139" i="7"/>
  <c r="AE143" i="7"/>
  <c r="AE134" i="7"/>
  <c r="S145" i="7"/>
  <c r="AE144" i="7"/>
  <c r="S132" i="7"/>
  <c r="AE107" i="7"/>
  <c r="S140" i="7"/>
  <c r="AE114" i="7"/>
  <c r="AE110" i="7"/>
  <c r="AE49" i="7"/>
  <c r="AE52" i="7"/>
  <c r="AE71" i="7"/>
  <c r="S137" i="7"/>
  <c r="AE43" i="7"/>
  <c r="AE78" i="7"/>
  <c r="AE147" i="7"/>
  <c r="AE149" i="7"/>
  <c r="AE62" i="7"/>
  <c r="AE30" i="7"/>
  <c r="S141" i="7"/>
  <c r="AE45" i="7"/>
  <c r="AE21" i="7"/>
  <c r="AE16" i="7"/>
  <c r="AE31" i="7"/>
  <c r="AE35" i="7"/>
  <c r="AE39" i="7"/>
  <c r="AE48" i="7"/>
  <c r="AE59" i="7"/>
  <c r="AE47" i="7"/>
  <c r="AE115" i="7"/>
  <c r="S138" i="7"/>
  <c r="AE109" i="7"/>
  <c r="AE141" i="7"/>
  <c r="AE100" i="7"/>
  <c r="S136" i="7"/>
  <c r="AE111" i="7"/>
  <c r="AE22" i="7"/>
  <c r="AE53" i="7"/>
  <c r="AE142" i="7"/>
  <c r="S151" i="7"/>
  <c r="AE124" i="7"/>
  <c r="S134" i="7"/>
  <c r="AE131" i="7"/>
  <c r="AE51" i="7"/>
  <c r="AG17" i="8"/>
  <c r="AG23" i="8"/>
  <c r="W26" i="8"/>
  <c r="AG18" i="8"/>
  <c r="AG21" i="8"/>
  <c r="W23" i="8"/>
  <c r="AG24" i="8"/>
  <c r="W28" i="8"/>
  <c r="AG30" i="8"/>
  <c r="AG31" i="8"/>
  <c r="AG32" i="8"/>
  <c r="AG19" i="8"/>
  <c r="W21" i="8"/>
  <c r="AG22" i="8"/>
  <c r="W27" i="8"/>
  <c r="AG27" i="8"/>
  <c r="AG28" i="8"/>
  <c r="W33" i="8"/>
  <c r="AG20" i="8"/>
  <c r="W29" i="8"/>
  <c r="AG29" i="8"/>
  <c r="W34" i="8"/>
  <c r="AG34" i="8"/>
  <c r="AG35" i="8"/>
  <c r="AG43" i="8"/>
  <c r="AG44" i="8"/>
  <c r="AG45" i="8"/>
  <c r="AG46" i="8"/>
  <c r="W47" i="8"/>
  <c r="W48" i="8"/>
  <c r="W49" i="8"/>
  <c r="W50" i="8"/>
  <c r="W51" i="8"/>
  <c r="W52" i="8"/>
  <c r="AG53" i="8"/>
  <c r="W57" i="8"/>
  <c r="W58" i="8"/>
  <c r="W60" i="8"/>
  <c r="W61" i="8"/>
  <c r="AG61" i="8"/>
  <c r="AG62" i="8"/>
  <c r="W79" i="8"/>
  <c r="AG79" i="8"/>
  <c r="AG80" i="8"/>
  <c r="AG81" i="8"/>
  <c r="W89" i="8"/>
  <c r="W90" i="8"/>
  <c r="AG101" i="8"/>
  <c r="AG102" i="8"/>
  <c r="W103" i="8"/>
  <c r="W105" i="8"/>
  <c r="W107" i="8"/>
  <c r="W109" i="8"/>
  <c r="W112" i="8"/>
  <c r="W113" i="8"/>
  <c r="W114" i="8"/>
  <c r="W117" i="8"/>
  <c r="W118" i="8"/>
  <c r="W32" i="8"/>
  <c r="AG33" i="8"/>
  <c r="AG47" i="8"/>
  <c r="AG48" i="8"/>
  <c r="AG49" i="8"/>
  <c r="AG50" i="8"/>
  <c r="AG51" i="8"/>
  <c r="AG52" i="8"/>
  <c r="W53" i="8"/>
  <c r="W55" i="8"/>
  <c r="W56" i="8"/>
  <c r="AG56" i="8"/>
  <c r="AG57" i="8"/>
  <c r="AG58" i="8"/>
  <c r="AG60" i="8"/>
  <c r="W64" i="8"/>
  <c r="W70" i="8"/>
  <c r="W85" i="8"/>
  <c r="W87" i="8"/>
  <c r="W88" i="8"/>
  <c r="AG88" i="8"/>
  <c r="AG89" i="8"/>
  <c r="AG90" i="8"/>
  <c r="W91" i="8"/>
  <c r="W97" i="8"/>
  <c r="W98" i="8"/>
  <c r="W99" i="8"/>
  <c r="AG103" i="8"/>
  <c r="W104" i="8"/>
  <c r="AG104" i="8"/>
  <c r="AG105" i="8"/>
  <c r="W106" i="8"/>
  <c r="AG107" i="8"/>
  <c r="W108" i="8"/>
  <c r="AG108" i="8"/>
  <c r="W110" i="8"/>
  <c r="W111" i="8"/>
  <c r="AG111" i="8"/>
  <c r="AG112" i="8"/>
  <c r="AG113" i="8"/>
  <c r="AG114" i="8"/>
  <c r="AG117" i="8"/>
  <c r="AG118" i="8"/>
  <c r="W36" i="8"/>
  <c r="AG36" i="8"/>
  <c r="AG37" i="8"/>
  <c r="W46" i="8"/>
  <c r="AG70" i="8"/>
  <c r="AG71" i="8"/>
  <c r="AG72" i="8"/>
  <c r="AG73" i="8"/>
  <c r="AG74" i="8"/>
  <c r="AG75" i="8"/>
  <c r="AG76" i="8"/>
  <c r="W80" i="8"/>
  <c r="W81" i="8"/>
  <c r="W86" i="8"/>
  <c r="AG86" i="8"/>
  <c r="W100" i="8"/>
  <c r="W102" i="8"/>
  <c r="AG109" i="8"/>
  <c r="AG151" i="8"/>
  <c r="W152" i="8"/>
  <c r="W156" i="8"/>
  <c r="AG156" i="8"/>
  <c r="W161" i="8"/>
  <c r="AG161" i="8"/>
  <c r="W164" i="8"/>
  <c r="W165" i="8"/>
  <c r="W166" i="8"/>
  <c r="AG166" i="8"/>
  <c r="W167" i="8"/>
  <c r="W172" i="8"/>
  <c r="AO184" i="8"/>
  <c r="AG16" i="8"/>
  <c r="W30" i="8"/>
  <c r="W44" i="8"/>
  <c r="W54" i="8"/>
  <c r="AG54" i="8"/>
  <c r="W63" i="8"/>
  <c r="AG63" i="8"/>
  <c r="AG64" i="8"/>
  <c r="W78" i="8"/>
  <c r="W83" i="8"/>
  <c r="AG83" i="8"/>
  <c r="AG98" i="8"/>
  <c r="W153" i="8"/>
  <c r="AG154" i="8"/>
  <c r="W155" i="8"/>
  <c r="W158" i="8"/>
  <c r="W163" i="8"/>
  <c r="AG163" i="8"/>
  <c r="AG169" i="8"/>
  <c r="W170" i="8"/>
  <c r="AG170" i="8"/>
  <c r="AG172" i="8"/>
  <c r="W45" i="8"/>
  <c r="W62" i="8"/>
  <c r="W71" i="8"/>
  <c r="W75" i="8"/>
  <c r="W82" i="8"/>
  <c r="AG82" i="8"/>
  <c r="W84" i="8"/>
  <c r="AG84" i="8"/>
  <c r="AG85" i="8"/>
  <c r="AG87" i="8"/>
  <c r="AG91" i="8"/>
  <c r="AG100" i="8"/>
  <c r="W101" i="8"/>
  <c r="AG158" i="8"/>
  <c r="AG165" i="8"/>
  <c r="AG167" i="8"/>
  <c r="W74" i="8"/>
  <c r="AG78" i="8"/>
  <c r="AG97" i="8"/>
  <c r="AG99" i="8"/>
  <c r="AG110" i="8"/>
  <c r="AG155" i="8"/>
  <c r="W157" i="8"/>
  <c r="AG157" i="8"/>
  <c r="W160" i="8"/>
  <c r="AG160" i="8"/>
  <c r="AG164" i="8"/>
  <c r="W171" i="8"/>
  <c r="AG171" i="8"/>
  <c r="W31" i="8"/>
  <c r="W35" i="8"/>
  <c r="W37" i="8"/>
  <c r="AG55" i="8"/>
  <c r="W59" i="8"/>
  <c r="AG59" i="8"/>
  <c r="W76" i="8"/>
  <c r="W162" i="8"/>
  <c r="AG162" i="8"/>
  <c r="W168" i="8"/>
  <c r="AG168" i="8"/>
  <c r="W169" i="8"/>
  <c r="W73" i="8"/>
  <c r="W72" i="8"/>
  <c r="W154" i="8"/>
  <c r="F12" i="8"/>
  <c r="F12" i="7"/>
  <c r="AG153" i="8"/>
  <c r="AG152" i="8"/>
  <c r="W151" i="8"/>
  <c r="AG77" i="8"/>
  <c r="W77" i="8"/>
  <c r="N5" i="7"/>
  <c r="X175" i="10"/>
  <c r="AF122" i="7"/>
  <c r="AB151" i="7"/>
  <c r="F199" i="7"/>
  <c r="H29" i="8"/>
  <c r="H30" i="8"/>
  <c r="FG30" i="8" s="1"/>
  <c r="H33" i="8"/>
  <c r="H53" i="8"/>
  <c r="DW53" i="8" s="1"/>
  <c r="H59" i="8"/>
  <c r="H91" i="8"/>
  <c r="H104" i="8"/>
  <c r="DE104" i="8" s="1"/>
  <c r="H106" i="8"/>
  <c r="DE106" i="8" s="1"/>
  <c r="H109" i="8"/>
  <c r="H60" i="8"/>
  <c r="H71" i="8"/>
  <c r="FG71" i="8" s="1"/>
  <c r="H84" i="8"/>
  <c r="FY84" i="8" s="1"/>
  <c r="H100" i="8"/>
  <c r="H107" i="8"/>
  <c r="FG107" i="8" s="1"/>
  <c r="AQ186" i="8"/>
  <c r="AQ222" i="8" s="1"/>
  <c r="AE128" i="10"/>
  <c r="AE124" i="10"/>
  <c r="AE27" i="10"/>
  <c r="AF18" i="10"/>
  <c r="AF19" i="10"/>
  <c r="AQ187" i="8"/>
  <c r="AE122" i="10"/>
  <c r="AE26" i="10"/>
  <c r="AE120" i="10"/>
  <c r="AE125" i="10"/>
  <c r="AE130" i="10"/>
  <c r="P54" i="7"/>
  <c r="AN187" i="8"/>
  <c r="K10" i="10"/>
  <c r="N10" i="10" s="1"/>
  <c r="K10" i="7"/>
  <c r="K10" i="8"/>
  <c r="AN186" i="8" s="1"/>
  <c r="K10" i="6"/>
  <c r="H109" i="6"/>
  <c r="Z67" i="6"/>
  <c r="V54" i="7"/>
  <c r="H199" i="7"/>
  <c r="L67" i="6"/>
  <c r="K4" i="10"/>
  <c r="N4" i="10" s="1"/>
  <c r="K4" i="8"/>
  <c r="N4" i="8" s="1"/>
  <c r="K9" i="10"/>
  <c r="N9" i="10" s="1"/>
  <c r="K9" i="8"/>
  <c r="AN185" i="8" s="1"/>
  <c r="K8" i="10"/>
  <c r="N8" i="10" s="1"/>
  <c r="K8" i="8"/>
  <c r="AN184" i="8" s="1"/>
  <c r="K7" i="10"/>
  <c r="N7" i="10" s="1"/>
  <c r="K7" i="8"/>
  <c r="AN183" i="8" s="1"/>
  <c r="K7" i="6"/>
  <c r="K6" i="10"/>
  <c r="N6" i="10" s="1"/>
  <c r="K6" i="8"/>
  <c r="AN182" i="8" s="1"/>
  <c r="K9" i="6"/>
  <c r="K8" i="6"/>
  <c r="K6" i="6"/>
  <c r="AG34" i="7"/>
  <c r="AG50" i="7"/>
  <c r="AG74" i="7"/>
  <c r="AG109" i="7"/>
  <c r="AG16" i="7"/>
  <c r="AG124" i="7"/>
  <c r="AG130" i="7"/>
  <c r="W143" i="7"/>
  <c r="K5" i="10"/>
  <c r="N5" i="10" s="1"/>
  <c r="K5" i="8"/>
  <c r="AN181" i="8" s="1"/>
  <c r="AA54" i="7"/>
  <c r="AQ185" i="8"/>
  <c r="AF23" i="8"/>
  <c r="V175" i="10"/>
  <c r="AG26" i="8"/>
  <c r="AG25" i="8"/>
  <c r="W25" i="8"/>
  <c r="W24" i="8"/>
  <c r="W22" i="8"/>
  <c r="W20" i="8"/>
  <c r="AF19" i="8"/>
  <c r="W19" i="8"/>
  <c r="W18" i="8"/>
  <c r="W17" i="8"/>
  <c r="W16" i="8"/>
  <c r="AE17" i="10"/>
  <c r="AE18" i="10"/>
  <c r="AE19" i="10"/>
  <c r="AE28" i="10"/>
  <c r="AE29" i="10"/>
  <c r="AE24" i="10"/>
  <c r="AE25" i="10"/>
  <c r="AE16" i="10"/>
  <c r="AE21" i="10"/>
  <c r="AE20" i="10"/>
  <c r="AE121" i="10"/>
  <c r="R136" i="10"/>
  <c r="F226" i="10"/>
  <c r="AE123" i="10"/>
  <c r="N62" i="6" l="1"/>
  <c r="AH22" i="6"/>
  <c r="AL22" i="6"/>
  <c r="AJ22" i="6"/>
  <c r="AI22" i="6"/>
  <c r="AK22" i="6"/>
  <c r="N22" i="6"/>
  <c r="CF62" i="6"/>
  <c r="AG61" i="6"/>
  <c r="AG25" i="6"/>
  <c r="AG31" i="6"/>
  <c r="W61" i="6"/>
  <c r="W33" i="6"/>
  <c r="W46" i="6"/>
  <c r="W31" i="6"/>
  <c r="W47" i="6"/>
  <c r="AG33" i="6"/>
  <c r="AG46" i="6"/>
  <c r="AG32" i="6"/>
  <c r="W25" i="6"/>
  <c r="U33" i="6"/>
  <c r="U46" i="6"/>
  <c r="U25" i="6"/>
  <c r="AE33" i="6"/>
  <c r="AE46" i="6"/>
  <c r="AE61" i="6"/>
  <c r="S25" i="6"/>
  <c r="S33" i="6"/>
  <c r="S46" i="6"/>
  <c r="Q46" i="6"/>
  <c r="Q33" i="6"/>
  <c r="AD25" i="6"/>
  <c r="AD140" i="8"/>
  <c r="AD46" i="6"/>
  <c r="AD134" i="8"/>
  <c r="AD33" i="6"/>
  <c r="F44" i="1"/>
  <c r="H44" i="1"/>
  <c r="F43" i="1"/>
  <c r="H41" i="1"/>
  <c r="FJ25" i="6"/>
  <c r="AK25" i="6"/>
  <c r="GB25" i="6"/>
  <c r="DH25" i="6"/>
  <c r="ER25" i="6"/>
  <c r="DZ25" i="6"/>
  <c r="AJ25" i="6"/>
  <c r="DY25" i="6"/>
  <c r="FI25" i="6"/>
  <c r="EQ25" i="6"/>
  <c r="DG25" i="6"/>
  <c r="GA25" i="6"/>
  <c r="FL25" i="6"/>
  <c r="GD25" i="6"/>
  <c r="DJ25" i="6"/>
  <c r="EB25" i="6"/>
  <c r="ET25" i="6"/>
  <c r="AI25" i="6"/>
  <c r="CE25" i="6" s="1"/>
  <c r="FH25" i="6"/>
  <c r="DX25" i="6"/>
  <c r="DF25" i="6"/>
  <c r="FZ25" i="6"/>
  <c r="EP25" i="6"/>
  <c r="O25" i="6"/>
  <c r="ED25" i="6" s="1"/>
  <c r="EC25" i="6"/>
  <c r="FM25" i="6"/>
  <c r="DK25" i="6"/>
  <c r="EU25" i="6"/>
  <c r="GE25" i="6"/>
  <c r="AL25" i="6"/>
  <c r="GC25" i="6"/>
  <c r="DI25" i="6"/>
  <c r="ES25" i="6"/>
  <c r="EA25" i="6"/>
  <c r="FK25" i="6"/>
  <c r="F42" i="1"/>
  <c r="DX131" i="10"/>
  <c r="DW43" i="8"/>
  <c r="DE52" i="8"/>
  <c r="DE53" i="8"/>
  <c r="DX135" i="10"/>
  <c r="DW73" i="8"/>
  <c r="DF164" i="10"/>
  <c r="FJ100" i="7"/>
  <c r="DL100" i="7"/>
  <c r="EC100" i="7"/>
  <c r="GC100" i="7"/>
  <c r="DG100" i="7"/>
  <c r="DZ100" i="7"/>
  <c r="FL100" i="7"/>
  <c r="DF100" i="7"/>
  <c r="EQ100" i="7"/>
  <c r="GA100" i="7"/>
  <c r="GB100" i="7"/>
  <c r="FN100" i="7"/>
  <c r="DE100" i="7"/>
  <c r="DW100" i="7"/>
  <c r="FG100" i="7"/>
  <c r="DK100" i="7"/>
  <c r="DI100" i="7"/>
  <c r="FH100" i="7"/>
  <c r="EB100" i="7"/>
  <c r="FM100" i="7"/>
  <c r="FK100" i="7"/>
  <c r="EV100" i="7"/>
  <c r="EA100" i="7"/>
  <c r="FY100" i="7"/>
  <c r="EO100" i="7"/>
  <c r="FZ100" i="7"/>
  <c r="DJ100" i="7"/>
  <c r="EU100" i="7"/>
  <c r="GE100" i="7"/>
  <c r="ES100" i="7"/>
  <c r="GF100" i="7"/>
  <c r="DX100" i="7"/>
  <c r="ET100" i="7"/>
  <c r="GD100" i="7"/>
  <c r="FI100" i="7"/>
  <c r="DH100" i="7"/>
  <c r="ER100" i="7"/>
  <c r="EP100" i="7"/>
  <c r="DY100" i="7"/>
  <c r="EQ93" i="7"/>
  <c r="DL93" i="7"/>
  <c r="DL87" i="7"/>
  <c r="DL83" i="7"/>
  <c r="FJ59" i="7"/>
  <c r="FK59" i="7"/>
  <c r="EA59" i="7"/>
  <c r="GD59" i="7"/>
  <c r="DH59" i="7"/>
  <c r="DL59" i="7"/>
  <c r="DG59" i="7"/>
  <c r="EP59" i="7"/>
  <c r="FY59" i="7"/>
  <c r="FI59" i="7"/>
  <c r="DZ59" i="7"/>
  <c r="FN59" i="7"/>
  <c r="EU59" i="7"/>
  <c r="DW59" i="7"/>
  <c r="GB59" i="7"/>
  <c r="DK59" i="7"/>
  <c r="EO59" i="7"/>
  <c r="DX59" i="7"/>
  <c r="DY59" i="7"/>
  <c r="DE59" i="7"/>
  <c r="GE59" i="7"/>
  <c r="ES59" i="7"/>
  <c r="EB59" i="7"/>
  <c r="FL59" i="7"/>
  <c r="EQ59" i="7"/>
  <c r="DI59" i="7"/>
  <c r="EV59" i="7"/>
  <c r="EC59" i="7"/>
  <c r="DJ59" i="7"/>
  <c r="FG59" i="7"/>
  <c r="ET59" i="7"/>
  <c r="GC59" i="7"/>
  <c r="FZ59" i="7"/>
  <c r="GA59" i="7"/>
  <c r="FM59" i="7"/>
  <c r="GF59" i="7"/>
  <c r="FH59" i="7"/>
  <c r="ER59" i="7"/>
  <c r="DF59" i="7"/>
  <c r="GE46" i="6"/>
  <c r="FM46" i="6"/>
  <c r="DK46" i="6"/>
  <c r="EC46" i="6"/>
  <c r="EU46" i="6"/>
  <c r="DZ46" i="6"/>
  <c r="ER46" i="6"/>
  <c r="GB46" i="6"/>
  <c r="FJ46" i="6"/>
  <c r="DH46" i="6"/>
  <c r="GD46" i="6"/>
  <c r="DJ46" i="6"/>
  <c r="EB46" i="6"/>
  <c r="FL46" i="6"/>
  <c r="ET46" i="6"/>
  <c r="EP46" i="6"/>
  <c r="FH46" i="6"/>
  <c r="DF46" i="6"/>
  <c r="FZ46" i="6"/>
  <c r="DX46" i="6"/>
  <c r="ES46" i="6"/>
  <c r="FK46" i="6"/>
  <c r="DI46" i="6"/>
  <c r="GC46" i="6"/>
  <c r="EA46" i="6"/>
  <c r="EQ46" i="6"/>
  <c r="DG46" i="6"/>
  <c r="GA46" i="6"/>
  <c r="DY46" i="6"/>
  <c r="FI46" i="6"/>
  <c r="EP174" i="10"/>
  <c r="EO172" i="10"/>
  <c r="EO168" i="10"/>
  <c r="DX173" i="10"/>
  <c r="DW168" i="10"/>
  <c r="FZ174" i="10"/>
  <c r="DE174" i="10"/>
  <c r="FG147" i="10"/>
  <c r="DE144" i="10"/>
  <c r="FH149" i="10"/>
  <c r="DW131" i="10"/>
  <c r="FG135" i="10"/>
  <c r="DX51" i="10"/>
  <c r="EP50" i="10"/>
  <c r="FH41" i="10"/>
  <c r="DX52" i="10"/>
  <c r="DW41" i="10"/>
  <c r="DF51" i="10"/>
  <c r="FG38" i="10"/>
  <c r="DE51" i="10"/>
  <c r="FZ19" i="10"/>
  <c r="DE160" i="8"/>
  <c r="EO156" i="8"/>
  <c r="FY154" i="8"/>
  <c r="DW133" i="8"/>
  <c r="FY140" i="8"/>
  <c r="DE140" i="8"/>
  <c r="FG108" i="8"/>
  <c r="EO85" i="8"/>
  <c r="FG43" i="8"/>
  <c r="EO50" i="8"/>
  <c r="GD93" i="7"/>
  <c r="DH93" i="7"/>
  <c r="CL93" i="7"/>
  <c r="DX93" i="7"/>
  <c r="DJ93" i="7"/>
  <c r="ES93" i="7"/>
  <c r="CK93" i="7"/>
  <c r="GE93" i="7"/>
  <c r="DZ93" i="7"/>
  <c r="FG93" i="7"/>
  <c r="CO93" i="7"/>
  <c r="EB93" i="7"/>
  <c r="CM93" i="7"/>
  <c r="DH89" i="7"/>
  <c r="FL89" i="7"/>
  <c r="GB93" i="7"/>
  <c r="EU93" i="7"/>
  <c r="FK93" i="7"/>
  <c r="FZ93" i="7"/>
  <c r="DG93" i="7"/>
  <c r="DW93" i="7"/>
  <c r="FY93" i="7"/>
  <c r="ET93" i="7"/>
  <c r="GF93" i="7"/>
  <c r="DI93" i="7"/>
  <c r="EP93" i="7"/>
  <c r="AB93" i="7"/>
  <c r="O93" i="7"/>
  <c r="ED93" i="7" s="1"/>
  <c r="DE89" i="7"/>
  <c r="DG89" i="7"/>
  <c r="GC89" i="7"/>
  <c r="CH93" i="7"/>
  <c r="DK93" i="7"/>
  <c r="EA93" i="7"/>
  <c r="CJ93" i="7"/>
  <c r="FL93" i="7"/>
  <c r="EV93" i="7"/>
  <c r="FM93" i="7"/>
  <c r="CN93" i="7"/>
  <c r="ER93" i="7"/>
  <c r="FI93" i="7"/>
  <c r="GC93" i="7"/>
  <c r="FJ92" i="7"/>
  <c r="DL92" i="7"/>
  <c r="CI92" i="7"/>
  <c r="AB92" i="7"/>
  <c r="DI92" i="7"/>
  <c r="ES92" i="7"/>
  <c r="GC92" i="7"/>
  <c r="DJ92" i="7"/>
  <c r="ET92" i="7"/>
  <c r="GD92" i="7"/>
  <c r="DK92" i="7"/>
  <c r="EU92" i="7"/>
  <c r="GE92" i="7"/>
  <c r="DZ92" i="7"/>
  <c r="FN92" i="7"/>
  <c r="DW92" i="7"/>
  <c r="FG92" i="7"/>
  <c r="CJ92" i="7"/>
  <c r="DX92" i="7"/>
  <c r="FH92" i="7"/>
  <c r="CK92" i="7"/>
  <c r="DY92" i="7"/>
  <c r="FI92" i="7"/>
  <c r="CH92" i="7"/>
  <c r="GB92" i="7"/>
  <c r="CM92" i="7"/>
  <c r="EA92" i="7"/>
  <c r="FK92" i="7"/>
  <c r="CN92" i="7"/>
  <c r="EB92" i="7"/>
  <c r="FL92" i="7"/>
  <c r="CO92" i="7"/>
  <c r="EC92" i="7"/>
  <c r="FM92" i="7"/>
  <c r="CL92" i="7"/>
  <c r="ER92" i="7"/>
  <c r="GF92" i="7"/>
  <c r="DE92" i="7"/>
  <c r="EO92" i="7"/>
  <c r="FY92" i="7"/>
  <c r="DF92" i="7"/>
  <c r="EP92" i="7"/>
  <c r="FZ92" i="7"/>
  <c r="DG92" i="7"/>
  <c r="EQ92" i="7"/>
  <c r="GA92" i="7"/>
  <c r="DH92" i="7"/>
  <c r="EV92" i="7"/>
  <c r="DJ89" i="7"/>
  <c r="ER89" i="7"/>
  <c r="FH89" i="7"/>
  <c r="DK89" i="7"/>
  <c r="FG89" i="7"/>
  <c r="FI89" i="7"/>
  <c r="FN87" i="7"/>
  <c r="EA86" i="7"/>
  <c r="EU89" i="7"/>
  <c r="EV89" i="7"/>
  <c r="CM89" i="7"/>
  <c r="CO89" i="7"/>
  <c r="CH89" i="7"/>
  <c r="CI89" i="7"/>
  <c r="FZ87" i="7"/>
  <c r="FN86" i="7"/>
  <c r="EA87" i="7"/>
  <c r="FN89" i="7"/>
  <c r="FK89" i="7"/>
  <c r="FZ89" i="7"/>
  <c r="CL89" i="7"/>
  <c r="ES89" i="7"/>
  <c r="DX89" i="7"/>
  <c r="DL89" i="7"/>
  <c r="O94" i="7"/>
  <c r="GD87" i="7"/>
  <c r="DE87" i="7"/>
  <c r="FY89" i="7"/>
  <c r="DZ89" i="7"/>
  <c r="GD89" i="7"/>
  <c r="EA89" i="7"/>
  <c r="GA89" i="7"/>
  <c r="EP89" i="7"/>
  <c r="DW89" i="7"/>
  <c r="FM89" i="7"/>
  <c r="EB89" i="7"/>
  <c r="DI89" i="7"/>
  <c r="DY89" i="7"/>
  <c r="CJ89" i="7"/>
  <c r="FJ89" i="7"/>
  <c r="FI87" i="7"/>
  <c r="GC87" i="7"/>
  <c r="CL87" i="7"/>
  <c r="EO89" i="7"/>
  <c r="GE89" i="7"/>
  <c r="ET89" i="7"/>
  <c r="AB89" i="7"/>
  <c r="EQ89" i="7"/>
  <c r="DF89" i="7"/>
  <c r="GF89" i="7"/>
  <c r="EC89" i="7"/>
  <c r="CN89" i="7"/>
  <c r="GB89" i="7"/>
  <c r="CK89" i="7"/>
  <c r="CJ87" i="7"/>
  <c r="GA87" i="7"/>
  <c r="EB87" i="7"/>
  <c r="FJ94" i="7"/>
  <c r="DL94" i="7"/>
  <c r="CI94" i="7"/>
  <c r="FH94" i="7"/>
  <c r="DI94" i="7"/>
  <c r="ES94" i="7"/>
  <c r="GC94" i="7"/>
  <c r="ET94" i="7"/>
  <c r="DG94" i="7"/>
  <c r="EQ94" i="7"/>
  <c r="GA94" i="7"/>
  <c r="CH94" i="7"/>
  <c r="GB94" i="7"/>
  <c r="CJ94" i="7"/>
  <c r="FZ94" i="7"/>
  <c r="DW94" i="7"/>
  <c r="FG94" i="7"/>
  <c r="CN94" i="7"/>
  <c r="GD94" i="7"/>
  <c r="DK94" i="7"/>
  <c r="EU94" i="7"/>
  <c r="GE94" i="7"/>
  <c r="CL94" i="7"/>
  <c r="ER94" i="7"/>
  <c r="GF94" i="7"/>
  <c r="DJ94" i="7"/>
  <c r="CM94" i="7"/>
  <c r="EA94" i="7"/>
  <c r="FK94" i="7"/>
  <c r="DX94" i="7"/>
  <c r="CK94" i="7"/>
  <c r="DY94" i="7"/>
  <c r="FI94" i="7"/>
  <c r="DF94" i="7"/>
  <c r="DH94" i="7"/>
  <c r="EV94" i="7"/>
  <c r="AB94" i="7"/>
  <c r="EB94" i="7"/>
  <c r="DE94" i="7"/>
  <c r="EO94" i="7"/>
  <c r="FY94" i="7"/>
  <c r="EP94" i="7"/>
  <c r="CO94" i="7"/>
  <c r="EC94" i="7"/>
  <c r="FM94" i="7"/>
  <c r="FL94" i="7"/>
  <c r="DZ94" i="7"/>
  <c r="FN94" i="7"/>
  <c r="FZ86" i="7"/>
  <c r="DX87" i="7"/>
  <c r="DK87" i="7"/>
  <c r="DH87" i="7"/>
  <c r="EO87" i="7"/>
  <c r="FL87" i="7"/>
  <c r="FJ87" i="7"/>
  <c r="DY87" i="7"/>
  <c r="DZ87" i="7"/>
  <c r="ES87" i="7"/>
  <c r="EP87" i="7"/>
  <c r="FM87" i="7"/>
  <c r="CM87" i="7"/>
  <c r="FG91" i="7"/>
  <c r="EP91" i="7"/>
  <c r="EC91" i="7"/>
  <c r="ET91" i="7"/>
  <c r="EU91" i="7"/>
  <c r="CJ91" i="7"/>
  <c r="GB87" i="7"/>
  <c r="CK87" i="7"/>
  <c r="FG87" i="7"/>
  <c r="GE87" i="7"/>
  <c r="ET87" i="7"/>
  <c r="DI87" i="7"/>
  <c r="EQ87" i="7"/>
  <c r="DF87" i="7"/>
  <c r="GF87" i="7"/>
  <c r="EC87" i="7"/>
  <c r="CN87" i="7"/>
  <c r="AB87" i="7"/>
  <c r="O87" i="7"/>
  <c r="ED87" i="7" s="1"/>
  <c r="CO86" i="7"/>
  <c r="FM91" i="7"/>
  <c r="GC91" i="7"/>
  <c r="EV91" i="7"/>
  <c r="CH87" i="7"/>
  <c r="FH87" i="7"/>
  <c r="DW87" i="7"/>
  <c r="EU87" i="7"/>
  <c r="DJ87" i="7"/>
  <c r="EV87" i="7"/>
  <c r="DG87" i="7"/>
  <c r="FY87" i="7"/>
  <c r="ER87" i="7"/>
  <c r="CO87" i="7"/>
  <c r="FK87" i="7"/>
  <c r="CI87" i="7"/>
  <c r="CK90" i="7"/>
  <c r="FJ90" i="7"/>
  <c r="DL90" i="7"/>
  <c r="CM90" i="7"/>
  <c r="GC90" i="7"/>
  <c r="DJ90" i="7"/>
  <c r="ET90" i="7"/>
  <c r="GD90" i="7"/>
  <c r="FY90" i="7"/>
  <c r="DY90" i="7"/>
  <c r="FI90" i="7"/>
  <c r="CI90" i="7"/>
  <c r="CL90" i="7"/>
  <c r="ER90" i="7"/>
  <c r="GF90" i="7"/>
  <c r="EA90" i="7"/>
  <c r="CJ90" i="7"/>
  <c r="DX90" i="7"/>
  <c r="FH90" i="7"/>
  <c r="DI90" i="7"/>
  <c r="CO90" i="7"/>
  <c r="EC90" i="7"/>
  <c r="FM90" i="7"/>
  <c r="DE90" i="7"/>
  <c r="DH90" i="7"/>
  <c r="EV90" i="7"/>
  <c r="AB90" i="7"/>
  <c r="FL90" i="7"/>
  <c r="GA90" i="7"/>
  <c r="DZ90" i="7"/>
  <c r="FG90" i="7"/>
  <c r="DF90" i="7"/>
  <c r="FZ90" i="7"/>
  <c r="EO90" i="7"/>
  <c r="EU90" i="7"/>
  <c r="GE90" i="7"/>
  <c r="ES90" i="7"/>
  <c r="CN90" i="7"/>
  <c r="EB90" i="7"/>
  <c r="DW90" i="7"/>
  <c r="DG90" i="7"/>
  <c r="EQ90" i="7"/>
  <c r="FK90" i="7"/>
  <c r="FN90" i="7"/>
  <c r="EP90" i="7"/>
  <c r="DK90" i="7"/>
  <c r="CH90" i="7"/>
  <c r="GB90" i="7"/>
  <c r="CL91" i="7"/>
  <c r="EB91" i="7"/>
  <c r="DX91" i="7"/>
  <c r="GF91" i="7"/>
  <c r="FL91" i="7"/>
  <c r="GA91" i="7"/>
  <c r="CH91" i="7"/>
  <c r="DI91" i="7"/>
  <c r="GE91" i="7"/>
  <c r="EO91" i="7"/>
  <c r="DJ91" i="7"/>
  <c r="FI91" i="7"/>
  <c r="EA91" i="7"/>
  <c r="CN91" i="7"/>
  <c r="FJ91" i="7"/>
  <c r="EB121" i="7"/>
  <c r="DE86" i="7"/>
  <c r="EV86" i="7"/>
  <c r="FI86" i="7"/>
  <c r="FH91" i="7"/>
  <c r="ER91" i="7"/>
  <c r="DF91" i="7"/>
  <c r="DY91" i="7"/>
  <c r="DK91" i="7"/>
  <c r="DG91" i="7"/>
  <c r="CO91" i="7"/>
  <c r="DE91" i="7"/>
  <c r="CM91" i="7"/>
  <c r="FZ91" i="7"/>
  <c r="AB91" i="7"/>
  <c r="CI91" i="7"/>
  <c r="GD86" i="7"/>
  <c r="DW86" i="7"/>
  <c r="FN91" i="7"/>
  <c r="EQ91" i="7"/>
  <c r="DW91" i="7"/>
  <c r="GB91" i="7"/>
  <c r="ES91" i="7"/>
  <c r="DZ91" i="7"/>
  <c r="FY91" i="7"/>
  <c r="CK91" i="7"/>
  <c r="DH91" i="7"/>
  <c r="FK91" i="7"/>
  <c r="GD91" i="7"/>
  <c r="DL91" i="7"/>
  <c r="EO121" i="7"/>
  <c r="DK86" i="7"/>
  <c r="DG86" i="7"/>
  <c r="FM86" i="7"/>
  <c r="AB121" i="7"/>
  <c r="GD121" i="7"/>
  <c r="FG86" i="7"/>
  <c r="GC86" i="7"/>
  <c r="FJ88" i="7"/>
  <c r="DL88" i="7"/>
  <c r="CJ88" i="7"/>
  <c r="CI88" i="7"/>
  <c r="DW88" i="7"/>
  <c r="FG88" i="7"/>
  <c r="AB88" i="7"/>
  <c r="EB88" i="7"/>
  <c r="FL88" i="7"/>
  <c r="CO88" i="7"/>
  <c r="EC88" i="7"/>
  <c r="FM88" i="7"/>
  <c r="CL88" i="7"/>
  <c r="ER88" i="7"/>
  <c r="GF88" i="7"/>
  <c r="CM88" i="7"/>
  <c r="EA88" i="7"/>
  <c r="FK88" i="7"/>
  <c r="DF88" i="7"/>
  <c r="EP88" i="7"/>
  <c r="FZ88" i="7"/>
  <c r="DG88" i="7"/>
  <c r="EQ88" i="7"/>
  <c r="GA88" i="7"/>
  <c r="DH88" i="7"/>
  <c r="EV88" i="7"/>
  <c r="CN88" i="7"/>
  <c r="DE88" i="7"/>
  <c r="EO88" i="7"/>
  <c r="FY88" i="7"/>
  <c r="DJ88" i="7"/>
  <c r="ET88" i="7"/>
  <c r="GD88" i="7"/>
  <c r="DK88" i="7"/>
  <c r="EU88" i="7"/>
  <c r="GE88" i="7"/>
  <c r="DZ88" i="7"/>
  <c r="FN88" i="7"/>
  <c r="DI88" i="7"/>
  <c r="ES88" i="7"/>
  <c r="GC88" i="7"/>
  <c r="DX88" i="7"/>
  <c r="FH88" i="7"/>
  <c r="CK88" i="7"/>
  <c r="DY88" i="7"/>
  <c r="FI88" i="7"/>
  <c r="CH88" i="7"/>
  <c r="GB88" i="7"/>
  <c r="CL121" i="7"/>
  <c r="FY121" i="7"/>
  <c r="FL121" i="7"/>
  <c r="FY86" i="7"/>
  <c r="EU86" i="7"/>
  <c r="FK86" i="7"/>
  <c r="GA86" i="7"/>
  <c r="CM86" i="7"/>
  <c r="CL86" i="7"/>
  <c r="EB86" i="7"/>
  <c r="CH86" i="7"/>
  <c r="DX86" i="7"/>
  <c r="CJ86" i="7"/>
  <c r="ES86" i="7"/>
  <c r="DY86" i="7"/>
  <c r="CI86" i="7"/>
  <c r="DL86" i="7"/>
  <c r="DZ86" i="7"/>
  <c r="DJ86" i="7"/>
  <c r="DH86" i="7"/>
  <c r="EP86" i="7"/>
  <c r="ER86" i="7"/>
  <c r="FL86" i="7"/>
  <c r="DI86" i="7"/>
  <c r="FH86" i="7"/>
  <c r="FJ86" i="7"/>
  <c r="GD83" i="7"/>
  <c r="FY83" i="7"/>
  <c r="CK83" i="7"/>
  <c r="GC83" i="7"/>
  <c r="DF83" i="7"/>
  <c r="O86" i="7"/>
  <c r="ED86" i="7" s="1"/>
  <c r="DH121" i="7"/>
  <c r="GB83" i="7"/>
  <c r="DI83" i="7"/>
  <c r="ER83" i="7"/>
  <c r="EO86" i="7"/>
  <c r="GE86" i="7"/>
  <c r="ET86" i="7"/>
  <c r="AB86" i="7"/>
  <c r="EQ86" i="7"/>
  <c r="DF86" i="7"/>
  <c r="GF86" i="7"/>
  <c r="EC86" i="7"/>
  <c r="CN86" i="7"/>
  <c r="GB86" i="7"/>
  <c r="CK86" i="7"/>
  <c r="CI85" i="7"/>
  <c r="FJ85" i="7"/>
  <c r="DL85" i="7"/>
  <c r="CK85" i="7"/>
  <c r="CL85" i="7"/>
  <c r="ER85" i="7"/>
  <c r="GF85" i="7"/>
  <c r="DW85" i="7"/>
  <c r="FG85" i="7"/>
  <c r="CJ85" i="7"/>
  <c r="DX85" i="7"/>
  <c r="FH85" i="7"/>
  <c r="AB85" i="7"/>
  <c r="EC85" i="7"/>
  <c r="FM85" i="7"/>
  <c r="DH85" i="7"/>
  <c r="EV85" i="7"/>
  <c r="CM85" i="7"/>
  <c r="EA85" i="7"/>
  <c r="FK85" i="7"/>
  <c r="CN85" i="7"/>
  <c r="EB85" i="7"/>
  <c r="FL85" i="7"/>
  <c r="DG85" i="7"/>
  <c r="EQ85" i="7"/>
  <c r="GA85" i="7"/>
  <c r="DZ85" i="7"/>
  <c r="FN85" i="7"/>
  <c r="DE85" i="7"/>
  <c r="EO85" i="7"/>
  <c r="FY85" i="7"/>
  <c r="DF85" i="7"/>
  <c r="EP85" i="7"/>
  <c r="FZ85" i="7"/>
  <c r="DK85" i="7"/>
  <c r="EU85" i="7"/>
  <c r="GE85" i="7"/>
  <c r="CH85" i="7"/>
  <c r="GB85" i="7"/>
  <c r="DI85" i="7"/>
  <c r="ES85" i="7"/>
  <c r="GC85" i="7"/>
  <c r="DJ85" i="7"/>
  <c r="ET85" i="7"/>
  <c r="GD85" i="7"/>
  <c r="DY85" i="7"/>
  <c r="FI85" i="7"/>
  <c r="CO85" i="7"/>
  <c r="GA83" i="7"/>
  <c r="EU83" i="7"/>
  <c r="CM83" i="7"/>
  <c r="ET121" i="7"/>
  <c r="GB121" i="7"/>
  <c r="FG83" i="7"/>
  <c r="GE83" i="7"/>
  <c r="EV83" i="7"/>
  <c r="CO83" i="7"/>
  <c r="FK83" i="7"/>
  <c r="AB83" i="7"/>
  <c r="FJ83" i="7"/>
  <c r="DG83" i="7"/>
  <c r="FN83" i="7"/>
  <c r="DK83" i="7"/>
  <c r="DE83" i="7"/>
  <c r="DY83" i="7"/>
  <c r="CN83" i="7"/>
  <c r="FL83" i="7"/>
  <c r="CJ83" i="7"/>
  <c r="EC83" i="7"/>
  <c r="DZ83" i="7"/>
  <c r="ES83" i="7"/>
  <c r="DX83" i="7"/>
  <c r="ET83" i="7"/>
  <c r="FI83" i="7"/>
  <c r="GF83" i="7"/>
  <c r="DJ83" i="7"/>
  <c r="EQ83" i="7"/>
  <c r="CH83" i="7"/>
  <c r="DW83" i="7"/>
  <c r="EB83" i="7"/>
  <c r="FZ83" i="7"/>
  <c r="FM83" i="7"/>
  <c r="DH83" i="7"/>
  <c r="EO83" i="7"/>
  <c r="FH83" i="7"/>
  <c r="CL83" i="7"/>
  <c r="EA83" i="7"/>
  <c r="EP83" i="7"/>
  <c r="CI83" i="7"/>
  <c r="FG81" i="7"/>
  <c r="FY81" i="7"/>
  <c r="O83" i="7"/>
  <c r="ED83" i="7" s="1"/>
  <c r="DW81" i="7"/>
  <c r="DI81" i="7"/>
  <c r="EO81" i="7"/>
  <c r="FK81" i="7"/>
  <c r="FJ82" i="7"/>
  <c r="DL82" i="7"/>
  <c r="CI82" i="7"/>
  <c r="DW82" i="7"/>
  <c r="FG82" i="7"/>
  <c r="CJ82" i="7"/>
  <c r="DX82" i="7"/>
  <c r="FH82" i="7"/>
  <c r="CK82" i="7"/>
  <c r="DY82" i="7"/>
  <c r="FI82" i="7"/>
  <c r="CH82" i="7"/>
  <c r="GB82" i="7"/>
  <c r="CM82" i="7"/>
  <c r="EA82" i="7"/>
  <c r="FK82" i="7"/>
  <c r="CN82" i="7"/>
  <c r="EB82" i="7"/>
  <c r="FL82" i="7"/>
  <c r="CO82" i="7"/>
  <c r="EC82" i="7"/>
  <c r="FM82" i="7"/>
  <c r="CL82" i="7"/>
  <c r="ER82" i="7"/>
  <c r="GF82" i="7"/>
  <c r="ES82" i="7"/>
  <c r="GC82" i="7"/>
  <c r="DJ82" i="7"/>
  <c r="ET82" i="7"/>
  <c r="GD82" i="7"/>
  <c r="DK82" i="7"/>
  <c r="GE82" i="7"/>
  <c r="DZ82" i="7"/>
  <c r="FN82" i="7"/>
  <c r="DE82" i="7"/>
  <c r="EO82" i="7"/>
  <c r="FY82" i="7"/>
  <c r="DF82" i="7"/>
  <c r="EP82" i="7"/>
  <c r="FZ82" i="7"/>
  <c r="DG82" i="7"/>
  <c r="EQ82" i="7"/>
  <c r="GA82" i="7"/>
  <c r="DH82" i="7"/>
  <c r="EV82" i="7"/>
  <c r="AB82" i="7"/>
  <c r="DI82" i="7"/>
  <c r="EU82" i="7"/>
  <c r="CK81" i="7"/>
  <c r="DK81" i="7"/>
  <c r="DG81" i="7"/>
  <c r="EC81" i="7"/>
  <c r="GC81" i="7"/>
  <c r="CN81" i="7"/>
  <c r="FI81" i="7"/>
  <c r="EU81" i="7"/>
  <c r="EQ81" i="7"/>
  <c r="CL81" i="7"/>
  <c r="CK121" i="7"/>
  <c r="DF121" i="7"/>
  <c r="DJ121" i="7"/>
  <c r="DK121" i="7"/>
  <c r="FJ121" i="7"/>
  <c r="CH81" i="7"/>
  <c r="DX81" i="7"/>
  <c r="GE81" i="7"/>
  <c r="DJ81" i="7"/>
  <c r="DH81" i="7"/>
  <c r="DF81" i="7"/>
  <c r="ER81" i="7"/>
  <c r="FL81" i="7"/>
  <c r="AB81" i="7"/>
  <c r="CI81" i="7"/>
  <c r="FJ81" i="7"/>
  <c r="CM121" i="7"/>
  <c r="CI121" i="7"/>
  <c r="DE121" i="7"/>
  <c r="GE121" i="7"/>
  <c r="FN121" i="7"/>
  <c r="GB81" i="7"/>
  <c r="FH81" i="7"/>
  <c r="FN81" i="7"/>
  <c r="ET81" i="7"/>
  <c r="EV81" i="7"/>
  <c r="FZ81" i="7"/>
  <c r="GF81" i="7"/>
  <c r="CO81" i="7"/>
  <c r="EA81" i="7"/>
  <c r="DL81" i="7"/>
  <c r="DW121" i="7"/>
  <c r="DI121" i="7"/>
  <c r="ES121" i="7"/>
  <c r="FM121" i="7"/>
  <c r="DG121" i="7"/>
  <c r="DY81" i="7"/>
  <c r="CJ81" i="7"/>
  <c r="DZ81" i="7"/>
  <c r="GD81" i="7"/>
  <c r="ES81" i="7"/>
  <c r="GA81" i="7"/>
  <c r="EP81" i="7"/>
  <c r="DE81" i="7"/>
  <c r="FM81" i="7"/>
  <c r="EB81" i="7"/>
  <c r="CM81" i="7"/>
  <c r="FJ84" i="7"/>
  <c r="DL84" i="7"/>
  <c r="CI84" i="7"/>
  <c r="AB84" i="7"/>
  <c r="CM84" i="7"/>
  <c r="EA84" i="7"/>
  <c r="FK84" i="7"/>
  <c r="CN84" i="7"/>
  <c r="EB84" i="7"/>
  <c r="FL84" i="7"/>
  <c r="CO84" i="7"/>
  <c r="EC84" i="7"/>
  <c r="FM84" i="7"/>
  <c r="CL84" i="7"/>
  <c r="ER84" i="7"/>
  <c r="GF84" i="7"/>
  <c r="DE84" i="7"/>
  <c r="EO84" i="7"/>
  <c r="FY84" i="7"/>
  <c r="DF84" i="7"/>
  <c r="EP84" i="7"/>
  <c r="FZ84" i="7"/>
  <c r="DG84" i="7"/>
  <c r="EQ84" i="7"/>
  <c r="GA84" i="7"/>
  <c r="DH84" i="7"/>
  <c r="EV84" i="7"/>
  <c r="DI84" i="7"/>
  <c r="ES84" i="7"/>
  <c r="GC84" i="7"/>
  <c r="DJ84" i="7"/>
  <c r="ET84" i="7"/>
  <c r="GD84" i="7"/>
  <c r="DK84" i="7"/>
  <c r="EU84" i="7"/>
  <c r="GE84" i="7"/>
  <c r="DZ84" i="7"/>
  <c r="FN84" i="7"/>
  <c r="DW84" i="7"/>
  <c r="FG84" i="7"/>
  <c r="CJ84" i="7"/>
  <c r="DX84" i="7"/>
  <c r="FH84" i="7"/>
  <c r="CK84" i="7"/>
  <c r="DY84" i="7"/>
  <c r="FI84" i="7"/>
  <c r="CH84" i="7"/>
  <c r="GB84" i="7"/>
  <c r="O81" i="7"/>
  <c r="O84" i="7"/>
  <c r="FJ80" i="7"/>
  <c r="DL80" i="7"/>
  <c r="CJ80" i="7"/>
  <c r="CI80" i="7"/>
  <c r="DX80" i="7"/>
  <c r="FH80" i="7"/>
  <c r="CK80" i="7"/>
  <c r="DY80" i="7"/>
  <c r="FI80" i="7"/>
  <c r="CH80" i="7"/>
  <c r="GB80" i="7"/>
  <c r="DI80" i="7"/>
  <c r="ES80" i="7"/>
  <c r="GC80" i="7"/>
  <c r="CN80" i="7"/>
  <c r="EB80" i="7"/>
  <c r="FL80" i="7"/>
  <c r="CO80" i="7"/>
  <c r="EC80" i="7"/>
  <c r="FM80" i="7"/>
  <c r="CL80" i="7"/>
  <c r="ER80" i="7"/>
  <c r="GF80" i="7"/>
  <c r="DW80" i="7"/>
  <c r="FG80" i="7"/>
  <c r="CM80" i="7"/>
  <c r="DF80" i="7"/>
  <c r="EP80" i="7"/>
  <c r="FZ80" i="7"/>
  <c r="DG80" i="7"/>
  <c r="EQ80" i="7"/>
  <c r="GA80" i="7"/>
  <c r="DH80" i="7"/>
  <c r="EV80" i="7"/>
  <c r="AB80" i="7"/>
  <c r="EA80" i="7"/>
  <c r="FK80" i="7"/>
  <c r="DJ80" i="7"/>
  <c r="ET80" i="7"/>
  <c r="GD80" i="7"/>
  <c r="DK80" i="7"/>
  <c r="EU80" i="7"/>
  <c r="GE80" i="7"/>
  <c r="DZ80" i="7"/>
  <c r="FN80" i="7"/>
  <c r="DE80" i="7"/>
  <c r="EO80" i="7"/>
  <c r="FY80" i="7"/>
  <c r="CO121" i="7"/>
  <c r="CN121" i="7"/>
  <c r="EP121" i="7"/>
  <c r="DX121" i="7"/>
  <c r="GA121" i="7"/>
  <c r="FK121" i="7"/>
  <c r="EU121" i="7"/>
  <c r="GC121" i="7"/>
  <c r="EV121" i="7"/>
  <c r="DL121" i="7"/>
  <c r="ER121" i="7"/>
  <c r="O121" i="7"/>
  <c r="ED121" i="7" s="1"/>
  <c r="O80" i="7"/>
  <c r="CJ121" i="7"/>
  <c r="CH121" i="7"/>
  <c r="FG121" i="7"/>
  <c r="FH121" i="7"/>
  <c r="FZ121" i="7"/>
  <c r="EC121" i="7"/>
  <c r="EQ121" i="7"/>
  <c r="EA121" i="7"/>
  <c r="GF121" i="7"/>
  <c r="FI121" i="7"/>
  <c r="DZ121" i="7"/>
  <c r="DY121" i="7"/>
  <c r="BX170" i="8"/>
  <c r="BW170" i="8"/>
  <c r="BT170" i="8"/>
  <c r="BV170" i="8"/>
  <c r="BY170" i="8"/>
  <c r="BU170" i="8"/>
  <c r="DW171" i="8"/>
  <c r="BW171" i="8"/>
  <c r="BT171" i="8"/>
  <c r="BX171" i="8"/>
  <c r="BY171" i="8"/>
  <c r="BU171" i="8"/>
  <c r="BV171" i="8"/>
  <c r="FY161" i="8"/>
  <c r="BU161" i="8"/>
  <c r="BY161" i="8"/>
  <c r="BV161" i="8"/>
  <c r="BW161" i="8"/>
  <c r="BT161" i="8"/>
  <c r="BX161" i="8"/>
  <c r="DW170" i="8"/>
  <c r="FG161" i="8"/>
  <c r="DW151" i="8"/>
  <c r="BT151" i="8"/>
  <c r="BW151" i="8"/>
  <c r="BU151" i="8"/>
  <c r="BV151" i="8"/>
  <c r="BY151" i="8"/>
  <c r="BX151" i="8"/>
  <c r="FY168" i="8"/>
  <c r="BV168" i="8"/>
  <c r="BW168" i="8"/>
  <c r="BY168" i="8"/>
  <c r="BT168" i="8"/>
  <c r="BU168" i="8"/>
  <c r="BX168" i="8"/>
  <c r="FY167" i="8"/>
  <c r="BW167" i="8"/>
  <c r="BT167" i="8"/>
  <c r="BV167" i="8"/>
  <c r="BX167" i="8"/>
  <c r="BU167" i="8"/>
  <c r="BY167" i="8"/>
  <c r="FY157" i="8"/>
  <c r="BU157" i="8"/>
  <c r="BY157" i="8"/>
  <c r="BX157" i="8"/>
  <c r="BV157" i="8"/>
  <c r="BW157" i="8"/>
  <c r="BT157" i="8"/>
  <c r="EO151" i="8"/>
  <c r="FG163" i="8"/>
  <c r="BW163" i="8"/>
  <c r="BT163" i="8"/>
  <c r="BU163" i="8"/>
  <c r="BV163" i="8"/>
  <c r="BX163" i="8"/>
  <c r="BY163" i="8"/>
  <c r="DE155" i="8"/>
  <c r="BW155" i="8"/>
  <c r="BT155" i="8"/>
  <c r="BX155" i="8"/>
  <c r="BY155" i="8"/>
  <c r="BU155" i="8"/>
  <c r="BV155" i="8"/>
  <c r="BV152" i="8"/>
  <c r="BW152" i="8"/>
  <c r="BX152" i="8"/>
  <c r="BU152" i="8"/>
  <c r="BT152" i="8"/>
  <c r="BY152" i="8"/>
  <c r="BX166" i="8"/>
  <c r="BV166" i="8"/>
  <c r="BW166" i="8"/>
  <c r="BT166" i="8"/>
  <c r="BU166" i="8"/>
  <c r="BY166" i="8"/>
  <c r="DW165" i="8"/>
  <c r="BU165" i="8"/>
  <c r="BY165" i="8"/>
  <c r="BV165" i="8"/>
  <c r="BT165" i="8"/>
  <c r="BW165" i="8"/>
  <c r="BX165" i="8"/>
  <c r="FY171" i="8"/>
  <c r="DW162" i="8"/>
  <c r="BX162" i="8"/>
  <c r="BU162" i="8"/>
  <c r="BV162" i="8"/>
  <c r="BY162" i="8"/>
  <c r="BT162" i="8"/>
  <c r="BW162" i="8"/>
  <c r="FG172" i="8"/>
  <c r="BV172" i="8"/>
  <c r="BX172" i="8"/>
  <c r="BU172" i="8"/>
  <c r="BW172" i="8"/>
  <c r="BY172" i="8"/>
  <c r="BT172" i="8"/>
  <c r="FG156" i="8"/>
  <c r="BV156" i="8"/>
  <c r="BX156" i="8"/>
  <c r="BY156" i="8"/>
  <c r="BW156" i="8"/>
  <c r="BT156" i="8"/>
  <c r="BU156" i="8"/>
  <c r="FG158" i="8"/>
  <c r="BX158" i="8"/>
  <c r="BY158" i="8"/>
  <c r="BU158" i="8"/>
  <c r="BW158" i="8"/>
  <c r="BT158" i="8"/>
  <c r="BV158" i="8"/>
  <c r="BV164" i="8"/>
  <c r="BU164" i="8"/>
  <c r="BW164" i="8"/>
  <c r="BY164" i="8"/>
  <c r="BX164" i="8"/>
  <c r="BT164" i="8"/>
  <c r="BU169" i="8"/>
  <c r="BY169" i="8"/>
  <c r="BW169" i="8"/>
  <c r="BV169" i="8"/>
  <c r="BX169" i="8"/>
  <c r="BT169" i="8"/>
  <c r="BV160" i="8"/>
  <c r="BY160" i="8"/>
  <c r="BT160" i="8"/>
  <c r="BU160" i="8"/>
  <c r="BX160" i="8"/>
  <c r="BW160" i="8"/>
  <c r="BW159" i="8"/>
  <c r="BT159" i="8"/>
  <c r="BY159" i="8"/>
  <c r="BU159" i="8"/>
  <c r="BV159" i="8"/>
  <c r="BX159" i="8"/>
  <c r="BX154" i="8"/>
  <c r="BW154" i="8"/>
  <c r="BT154" i="8"/>
  <c r="BY154" i="8"/>
  <c r="BV154" i="8"/>
  <c r="BU154" i="8"/>
  <c r="BU153" i="8"/>
  <c r="BY153" i="8"/>
  <c r="BW153" i="8"/>
  <c r="BX153" i="8"/>
  <c r="BT153" i="8"/>
  <c r="BV153" i="8"/>
  <c r="DE161" i="8"/>
  <c r="FY172" i="8"/>
  <c r="EO171" i="8"/>
  <c r="EO157" i="8"/>
  <c r="EP48" i="10"/>
  <c r="DX47" i="10"/>
  <c r="DF48" i="10"/>
  <c r="FZ38" i="10"/>
  <c r="FH42" i="10"/>
  <c r="FY51" i="10"/>
  <c r="DE50" i="10"/>
  <c r="EO52" i="10"/>
  <c r="EO47" i="10"/>
  <c r="GC37" i="10"/>
  <c r="FY37" i="10"/>
  <c r="FH37" i="10"/>
  <c r="EC37" i="10"/>
  <c r="DX37" i="10"/>
  <c r="BZ37" i="10"/>
  <c r="BV37" i="10"/>
  <c r="GA37" i="10"/>
  <c r="EQ37" i="10"/>
  <c r="DH37" i="10"/>
  <c r="BX37" i="10"/>
  <c r="FZ37" i="10"/>
  <c r="BW37" i="10"/>
  <c r="GF37" i="10"/>
  <c r="GB37" i="10"/>
  <c r="FJ37" i="10"/>
  <c r="EU37" i="10"/>
  <c r="EB37" i="10"/>
  <c r="DL37" i="10"/>
  <c r="BY37" i="10"/>
  <c r="BU37" i="10"/>
  <c r="GE37" i="10"/>
  <c r="FN37" i="10"/>
  <c r="DZ37" i="10"/>
  <c r="GD37" i="10"/>
  <c r="FI37" i="10"/>
  <c r="DY37" i="10"/>
  <c r="DJ37" i="10"/>
  <c r="ER37" i="10"/>
  <c r="DK37" i="10"/>
  <c r="DW37" i="10"/>
  <c r="FG37" i="10"/>
  <c r="DF37" i="10"/>
  <c r="DE37" i="10"/>
  <c r="EO37" i="10"/>
  <c r="DG37" i="10"/>
  <c r="DI37" i="10"/>
  <c r="ES37" i="10"/>
  <c r="EP37" i="10"/>
  <c r="EV37" i="10"/>
  <c r="FM37" i="10"/>
  <c r="EA37" i="10"/>
  <c r="FK37" i="10"/>
  <c r="FL37" i="10"/>
  <c r="ET37" i="10"/>
  <c r="DX46" i="10"/>
  <c r="FH40" i="10"/>
  <c r="DW52" i="10"/>
  <c r="DW40" i="10"/>
  <c r="DE47" i="10"/>
  <c r="FY163" i="10"/>
  <c r="BV163" i="10"/>
  <c r="BZ163" i="10"/>
  <c r="BY163" i="10"/>
  <c r="BU163" i="10"/>
  <c r="BW163" i="10"/>
  <c r="BX163" i="10"/>
  <c r="BW162" i="10"/>
  <c r="BY162" i="10"/>
  <c r="BU162" i="10"/>
  <c r="BZ162" i="10"/>
  <c r="BV162" i="10"/>
  <c r="BX162" i="10"/>
  <c r="FG167" i="10"/>
  <c r="BV167" i="10"/>
  <c r="BZ167" i="10"/>
  <c r="BU167" i="10"/>
  <c r="BW167" i="10"/>
  <c r="BX167" i="10"/>
  <c r="BY167" i="10"/>
  <c r="FY169" i="10"/>
  <c r="BX169" i="10"/>
  <c r="BV169" i="10"/>
  <c r="BW169" i="10"/>
  <c r="BU169" i="10"/>
  <c r="BY169" i="10"/>
  <c r="BZ169" i="10"/>
  <c r="FH164" i="10"/>
  <c r="GD159" i="10"/>
  <c r="FZ159" i="10"/>
  <c r="FM159" i="10"/>
  <c r="ES159" i="10"/>
  <c r="DY159" i="10"/>
  <c r="DJ159" i="10"/>
  <c r="BW159" i="10"/>
  <c r="FK159" i="10"/>
  <c r="GC159" i="10"/>
  <c r="FY159" i="10"/>
  <c r="FI159" i="10"/>
  <c r="ER159" i="10"/>
  <c r="EC159" i="10"/>
  <c r="DX159" i="10"/>
  <c r="DH159" i="10"/>
  <c r="GA159" i="10"/>
  <c r="EU159" i="10"/>
  <c r="DZ159" i="10"/>
  <c r="DF159" i="10"/>
  <c r="BX159" i="10"/>
  <c r="GF159" i="10"/>
  <c r="FJ159" i="10"/>
  <c r="EQ159" i="10"/>
  <c r="DL159" i="10"/>
  <c r="BV159" i="10"/>
  <c r="GE159" i="10"/>
  <c r="FN159" i="10"/>
  <c r="EO159" i="10"/>
  <c r="DK159" i="10"/>
  <c r="BZ159" i="10"/>
  <c r="BU159" i="10"/>
  <c r="GB159" i="10"/>
  <c r="EV159" i="10"/>
  <c r="EB159" i="10"/>
  <c r="DG159" i="10"/>
  <c r="BY159" i="10"/>
  <c r="DE159" i="10"/>
  <c r="FG159" i="10"/>
  <c r="FL159" i="10"/>
  <c r="EP159" i="10"/>
  <c r="DW159" i="10"/>
  <c r="EA159" i="10"/>
  <c r="FH159" i="10"/>
  <c r="DI159" i="10"/>
  <c r="ET159" i="10"/>
  <c r="FY172" i="10"/>
  <c r="BY172" i="10"/>
  <c r="BU172" i="10"/>
  <c r="BW172" i="10"/>
  <c r="BX172" i="10"/>
  <c r="BZ172" i="10"/>
  <c r="BV172" i="10"/>
  <c r="DE173" i="10"/>
  <c r="BX173" i="10"/>
  <c r="BW173" i="10"/>
  <c r="BU173" i="10"/>
  <c r="BY173" i="10"/>
  <c r="BZ173" i="10"/>
  <c r="BV173" i="10"/>
  <c r="EO170" i="10"/>
  <c r="BW170" i="10"/>
  <c r="BV170" i="10"/>
  <c r="BX170" i="10"/>
  <c r="BY170" i="10"/>
  <c r="BU170" i="10"/>
  <c r="BZ170" i="10"/>
  <c r="EP173" i="10"/>
  <c r="FZ172" i="10"/>
  <c r="DF167" i="10"/>
  <c r="EO173" i="10"/>
  <c r="BY160" i="10"/>
  <c r="BU160" i="10"/>
  <c r="BX160" i="10"/>
  <c r="BZ160" i="10"/>
  <c r="BV160" i="10"/>
  <c r="BW160" i="10"/>
  <c r="FY165" i="10"/>
  <c r="BX165" i="10"/>
  <c r="BZ165" i="10"/>
  <c r="BV165" i="10"/>
  <c r="BW165" i="10"/>
  <c r="BU165" i="10"/>
  <c r="BY165" i="10"/>
  <c r="DW164" i="10"/>
  <c r="BY164" i="10"/>
  <c r="BU164" i="10"/>
  <c r="BZ164" i="10"/>
  <c r="BV164" i="10"/>
  <c r="BW164" i="10"/>
  <c r="BX164" i="10"/>
  <c r="FG166" i="10"/>
  <c r="BW166" i="10"/>
  <c r="BZ166" i="10"/>
  <c r="BV166" i="10"/>
  <c r="BX166" i="10"/>
  <c r="BY166" i="10"/>
  <c r="BU166" i="10"/>
  <c r="BV171" i="10"/>
  <c r="BZ171" i="10"/>
  <c r="BW171" i="10"/>
  <c r="BX171" i="10"/>
  <c r="BY171" i="10"/>
  <c r="BU171" i="10"/>
  <c r="BX161" i="10"/>
  <c r="BY161" i="10"/>
  <c r="BZ161" i="10"/>
  <c r="BV161" i="10"/>
  <c r="BW161" i="10"/>
  <c r="BU161" i="10"/>
  <c r="BY168" i="10"/>
  <c r="BU168" i="10"/>
  <c r="BV168" i="10"/>
  <c r="BW168" i="10"/>
  <c r="BX168" i="10"/>
  <c r="BZ168" i="10"/>
  <c r="BW174" i="10"/>
  <c r="BX174" i="10"/>
  <c r="BY174" i="10"/>
  <c r="BU174" i="10"/>
  <c r="BZ174" i="10"/>
  <c r="BV174" i="10"/>
  <c r="FZ170" i="10"/>
  <c r="FZ171" i="10"/>
  <c r="FZ166" i="10"/>
  <c r="EO166" i="10"/>
  <c r="FY168" i="10"/>
  <c r="DW161" i="10"/>
  <c r="DE171" i="10"/>
  <c r="FY161" i="10"/>
  <c r="FG128" i="10"/>
  <c r="DE123" i="10"/>
  <c r="EO121" i="10"/>
  <c r="DF124" i="10"/>
  <c r="FH128" i="10"/>
  <c r="EP130" i="10"/>
  <c r="DF121" i="10"/>
  <c r="DF135" i="10"/>
  <c r="FY134" i="10"/>
  <c r="DW130" i="10"/>
  <c r="FZ123" i="10"/>
  <c r="DF128" i="10"/>
  <c r="FH124" i="10"/>
  <c r="FG123" i="10"/>
  <c r="FN120" i="10"/>
  <c r="GE120" i="10"/>
  <c r="GA120" i="10"/>
  <c r="FM120" i="10"/>
  <c r="EU120" i="10"/>
  <c r="EQ120" i="10"/>
  <c r="EC120" i="10"/>
  <c r="DK120" i="10"/>
  <c r="DE120" i="10"/>
  <c r="BW120" i="10"/>
  <c r="GD120" i="10"/>
  <c r="FZ120" i="10"/>
  <c r="FI120" i="10"/>
  <c r="ET120" i="10"/>
  <c r="EP120" i="10"/>
  <c r="DZ120" i="10"/>
  <c r="DI120" i="10"/>
  <c r="BZ120" i="10"/>
  <c r="BV120" i="10"/>
  <c r="GC120" i="10"/>
  <c r="FY120" i="10"/>
  <c r="FH120" i="10"/>
  <c r="ES120" i="10"/>
  <c r="EO120" i="10"/>
  <c r="DY120" i="10"/>
  <c r="DH120" i="10"/>
  <c r="BY120" i="10"/>
  <c r="BU120" i="10"/>
  <c r="GF120" i="10"/>
  <c r="GB120" i="10"/>
  <c r="FJ120" i="10"/>
  <c r="EV120" i="10"/>
  <c r="ER120" i="10"/>
  <c r="DL120" i="10"/>
  <c r="DG120" i="10"/>
  <c r="BX120" i="10"/>
  <c r="DF120" i="10"/>
  <c r="FG120" i="10"/>
  <c r="EA120" i="10"/>
  <c r="DX120" i="10"/>
  <c r="EB120" i="10"/>
  <c r="DJ120" i="10"/>
  <c r="FK120" i="10"/>
  <c r="FL120" i="10"/>
  <c r="DW120" i="10"/>
  <c r="DX121" i="10"/>
  <c r="EO135" i="10"/>
  <c r="DW81" i="8"/>
  <c r="BX81" i="8"/>
  <c r="BU81" i="8"/>
  <c r="BY81" i="8"/>
  <c r="BV81" i="8"/>
  <c r="BT81" i="8"/>
  <c r="BW81" i="8"/>
  <c r="BX77" i="8"/>
  <c r="BU77" i="8"/>
  <c r="BY77" i="8"/>
  <c r="BV77" i="8"/>
  <c r="BT77" i="8"/>
  <c r="BW77" i="8"/>
  <c r="BV91" i="8"/>
  <c r="BT91" i="8"/>
  <c r="BW91" i="8"/>
  <c r="BX91" i="8"/>
  <c r="BY91" i="8"/>
  <c r="BU91" i="8"/>
  <c r="BY70" i="8"/>
  <c r="BU70" i="8"/>
  <c r="BX70" i="8"/>
  <c r="BT70" i="8"/>
  <c r="BW70" i="8"/>
  <c r="BV70" i="8"/>
  <c r="BU72" i="8"/>
  <c r="BY72" i="8"/>
  <c r="BV72" i="8"/>
  <c r="BT72" i="8"/>
  <c r="BW72" i="8"/>
  <c r="BX72" i="8"/>
  <c r="BW86" i="8"/>
  <c r="BX86" i="8"/>
  <c r="BU86" i="8"/>
  <c r="BY86" i="8"/>
  <c r="BT86" i="8"/>
  <c r="BV86" i="8"/>
  <c r="BU88" i="8"/>
  <c r="BY88" i="8"/>
  <c r="BV88" i="8"/>
  <c r="BT88" i="8"/>
  <c r="BW88" i="8"/>
  <c r="BX88" i="8"/>
  <c r="BX89" i="8"/>
  <c r="BU89" i="8"/>
  <c r="BY89" i="8"/>
  <c r="BV89" i="8"/>
  <c r="BT89" i="8"/>
  <c r="BW89" i="8"/>
  <c r="BV79" i="8"/>
  <c r="BT79" i="8"/>
  <c r="BW79" i="8"/>
  <c r="BX79" i="8"/>
  <c r="BU79" i="8"/>
  <c r="BY79" i="8"/>
  <c r="BX73" i="8"/>
  <c r="BU73" i="8"/>
  <c r="BY73" i="8"/>
  <c r="BW73" i="8"/>
  <c r="BV73" i="8"/>
  <c r="BT73" i="8"/>
  <c r="BV83" i="8"/>
  <c r="BT83" i="8"/>
  <c r="BW83" i="8"/>
  <c r="BX83" i="8"/>
  <c r="BU83" i="8"/>
  <c r="BY83" i="8"/>
  <c r="BW82" i="8"/>
  <c r="BX82" i="8"/>
  <c r="BU82" i="8"/>
  <c r="BY82" i="8"/>
  <c r="BV82" i="8"/>
  <c r="BT82" i="8"/>
  <c r="FY82" i="8"/>
  <c r="DW72" i="8"/>
  <c r="DE79" i="8"/>
  <c r="FG82" i="8"/>
  <c r="FG91" i="8"/>
  <c r="FG80" i="8"/>
  <c r="BU80" i="8"/>
  <c r="BY80" i="8"/>
  <c r="BV80" i="8"/>
  <c r="BT80" i="8"/>
  <c r="BW80" i="8"/>
  <c r="BX80" i="8"/>
  <c r="BU84" i="8"/>
  <c r="BY84" i="8"/>
  <c r="BV84" i="8"/>
  <c r="BT84" i="8"/>
  <c r="BW84" i="8"/>
  <c r="BX84" i="8"/>
  <c r="FG87" i="8"/>
  <c r="BV87" i="8"/>
  <c r="BT87" i="8"/>
  <c r="BW87" i="8"/>
  <c r="BX87" i="8"/>
  <c r="BU87" i="8"/>
  <c r="BY87" i="8"/>
  <c r="FG75" i="8"/>
  <c r="BV75" i="8"/>
  <c r="BT75" i="8"/>
  <c r="BW75" i="8"/>
  <c r="BX75" i="8"/>
  <c r="BY75" i="8"/>
  <c r="BU75" i="8"/>
  <c r="DW87" i="8"/>
  <c r="FY73" i="8"/>
  <c r="DW76" i="8"/>
  <c r="BU76" i="8"/>
  <c r="BY76" i="8"/>
  <c r="BV76" i="8"/>
  <c r="BT76" i="8"/>
  <c r="BW76" i="8"/>
  <c r="BX76" i="8"/>
  <c r="FY71" i="8"/>
  <c r="BV71" i="8"/>
  <c r="BT71" i="8"/>
  <c r="BY71" i="8"/>
  <c r="BW71" i="8"/>
  <c r="BX71" i="8"/>
  <c r="BU71" i="8"/>
  <c r="FG78" i="8"/>
  <c r="BW78" i="8"/>
  <c r="BX78" i="8"/>
  <c r="BU78" i="8"/>
  <c r="BY78" i="8"/>
  <c r="BV78" i="8"/>
  <c r="BT78" i="8"/>
  <c r="DE90" i="8"/>
  <c r="BW90" i="8"/>
  <c r="BX90" i="8"/>
  <c r="BU90" i="8"/>
  <c r="BY90" i="8"/>
  <c r="BT90" i="8"/>
  <c r="BV90" i="8"/>
  <c r="DE85" i="8"/>
  <c r="BX85" i="8"/>
  <c r="BU85" i="8"/>
  <c r="BY85" i="8"/>
  <c r="BV85" i="8"/>
  <c r="BT85" i="8"/>
  <c r="BW85" i="8"/>
  <c r="DE74" i="8"/>
  <c r="BW74" i="8"/>
  <c r="BV74" i="8"/>
  <c r="BX74" i="8"/>
  <c r="BU74" i="8"/>
  <c r="BY74" i="8"/>
  <c r="BT74" i="8"/>
  <c r="EO70" i="8"/>
  <c r="DE84" i="8"/>
  <c r="DW88" i="8"/>
  <c r="EO90" i="8"/>
  <c r="EO84" i="8"/>
  <c r="DE88" i="8"/>
  <c r="EO88" i="8"/>
  <c r="BV25" i="10"/>
  <c r="BZ25" i="10"/>
  <c r="BX25" i="10"/>
  <c r="BY25" i="10"/>
  <c r="BU25" i="10"/>
  <c r="BW25" i="10"/>
  <c r="BV17" i="10"/>
  <c r="BZ17" i="10"/>
  <c r="BW17" i="10"/>
  <c r="BX17" i="10"/>
  <c r="BY17" i="10"/>
  <c r="BU17" i="10"/>
  <c r="BV21" i="10"/>
  <c r="BZ21" i="10"/>
  <c r="BX21" i="10"/>
  <c r="BY21" i="10"/>
  <c r="BW21" i="10"/>
  <c r="BU21" i="10"/>
  <c r="BV29" i="10"/>
  <c r="BZ29" i="10"/>
  <c r="BX29" i="10"/>
  <c r="BU29" i="10"/>
  <c r="BW29" i="10"/>
  <c r="BY29" i="10"/>
  <c r="BX23" i="10"/>
  <c r="BV23" i="10"/>
  <c r="BZ23" i="10"/>
  <c r="BW23" i="10"/>
  <c r="BY23" i="10"/>
  <c r="BU23" i="10"/>
  <c r="DF17" i="10"/>
  <c r="EO26" i="10"/>
  <c r="EO17" i="10"/>
  <c r="EO30" i="10"/>
  <c r="BY30" i="10"/>
  <c r="BU30" i="10"/>
  <c r="BW30" i="10"/>
  <c r="BX30" i="10"/>
  <c r="BV30" i="10"/>
  <c r="BZ30" i="10"/>
  <c r="DW31" i="10"/>
  <c r="BX31" i="10"/>
  <c r="BV31" i="10"/>
  <c r="BZ31" i="10"/>
  <c r="BW31" i="10"/>
  <c r="BY31" i="10"/>
  <c r="BU31" i="10"/>
  <c r="FH17" i="10"/>
  <c r="DF23" i="10"/>
  <c r="EO29" i="10"/>
  <c r="DE29" i="10"/>
  <c r="DW26" i="10"/>
  <c r="BY26" i="10"/>
  <c r="BU26" i="10"/>
  <c r="BW26" i="10"/>
  <c r="BZ26" i="10"/>
  <c r="BV26" i="10"/>
  <c r="BX26" i="10"/>
  <c r="DE18" i="10"/>
  <c r="BY18" i="10"/>
  <c r="BU18" i="10"/>
  <c r="BV18" i="10"/>
  <c r="BZ18" i="10"/>
  <c r="BW18" i="10"/>
  <c r="BX18" i="10"/>
  <c r="EP27" i="10"/>
  <c r="BX27" i="10"/>
  <c r="BV27" i="10"/>
  <c r="BZ27" i="10"/>
  <c r="BW27" i="10"/>
  <c r="BY27" i="10"/>
  <c r="BU27" i="10"/>
  <c r="FY28" i="10"/>
  <c r="BW28" i="10"/>
  <c r="BY28" i="10"/>
  <c r="BU28" i="10"/>
  <c r="BZ28" i="10"/>
  <c r="BV28" i="10"/>
  <c r="BX28" i="10"/>
  <c r="DF24" i="10"/>
  <c r="BW24" i="10"/>
  <c r="BY24" i="10"/>
  <c r="BU24" i="10"/>
  <c r="BV24" i="10"/>
  <c r="BZ24" i="10"/>
  <c r="BX24" i="10"/>
  <c r="DW22" i="10"/>
  <c r="BY22" i="10"/>
  <c r="BU22" i="10"/>
  <c r="BW22" i="10"/>
  <c r="BX22" i="10"/>
  <c r="BZ22" i="10"/>
  <c r="BV22" i="10"/>
  <c r="DX22" i="10"/>
  <c r="DX28" i="10"/>
  <c r="DF29" i="10"/>
  <c r="FZ23" i="10"/>
  <c r="DX21" i="10"/>
  <c r="DF22" i="10"/>
  <c r="DE25" i="10"/>
  <c r="FY22" i="10"/>
  <c r="EO25" i="10"/>
  <c r="FY25" i="10"/>
  <c r="FY19" i="10"/>
  <c r="BX19" i="10"/>
  <c r="BY19" i="10"/>
  <c r="BV19" i="10"/>
  <c r="BZ19" i="10"/>
  <c r="BW19" i="10"/>
  <c r="BU19" i="10"/>
  <c r="DW20" i="10"/>
  <c r="BW20" i="10"/>
  <c r="BY20" i="10"/>
  <c r="BU20" i="10"/>
  <c r="BV20" i="10"/>
  <c r="BZ20" i="10"/>
  <c r="BX20" i="10"/>
  <c r="FG16" i="10"/>
  <c r="GA16" i="10"/>
  <c r="BZ16" i="10"/>
  <c r="BV16" i="10"/>
  <c r="BX16" i="10"/>
  <c r="BW16" i="10"/>
  <c r="BY16" i="10"/>
  <c r="BU16" i="10"/>
  <c r="EP25" i="10"/>
  <c r="DX27" i="10"/>
  <c r="FZ18" i="10"/>
  <c r="FZ29" i="10"/>
  <c r="EO16" i="10"/>
  <c r="DW29" i="10"/>
  <c r="DW17" i="10"/>
  <c r="FY21" i="10"/>
  <c r="FG20" i="10"/>
  <c r="DE23" i="10"/>
  <c r="EO20" i="10"/>
  <c r="DE112" i="8"/>
  <c r="BW112" i="8"/>
  <c r="BX112" i="8"/>
  <c r="BY112" i="8"/>
  <c r="BU112" i="8"/>
  <c r="BV112" i="8"/>
  <c r="BT112" i="8"/>
  <c r="FY110" i="8"/>
  <c r="BU110" i="8"/>
  <c r="BY110" i="8"/>
  <c r="BW110" i="8"/>
  <c r="BX110" i="8"/>
  <c r="BT110" i="8"/>
  <c r="BV110" i="8"/>
  <c r="BX107" i="8"/>
  <c r="BV107" i="8"/>
  <c r="BW107" i="8"/>
  <c r="BY107" i="8"/>
  <c r="BT107" i="8"/>
  <c r="BU107" i="8"/>
  <c r="BU118" i="8"/>
  <c r="BY118" i="8"/>
  <c r="BV118" i="8"/>
  <c r="BW118" i="8"/>
  <c r="BX118" i="8"/>
  <c r="BT118" i="8"/>
  <c r="BX103" i="8"/>
  <c r="BU103" i="8"/>
  <c r="BT103" i="8"/>
  <c r="BV103" i="8"/>
  <c r="BW103" i="8"/>
  <c r="BY103" i="8"/>
  <c r="BX99" i="8"/>
  <c r="BY99" i="8"/>
  <c r="BU99" i="8"/>
  <c r="BT99" i="8"/>
  <c r="BV99" i="8"/>
  <c r="BW99" i="8"/>
  <c r="BX115" i="8"/>
  <c r="BY115" i="8"/>
  <c r="BU115" i="8"/>
  <c r="BT115" i="8"/>
  <c r="BV115" i="8"/>
  <c r="BW115" i="8"/>
  <c r="DE110" i="8"/>
  <c r="FY104" i="8"/>
  <c r="EO106" i="8"/>
  <c r="BU106" i="8"/>
  <c r="BY106" i="8"/>
  <c r="BV106" i="8"/>
  <c r="BW106" i="8"/>
  <c r="BX106" i="8"/>
  <c r="BT106" i="8"/>
  <c r="DW108" i="8"/>
  <c r="BW108" i="8"/>
  <c r="BV108" i="8"/>
  <c r="BT108" i="8"/>
  <c r="BX108" i="8"/>
  <c r="BY108" i="8"/>
  <c r="BU108" i="8"/>
  <c r="DE102" i="8"/>
  <c r="BU102" i="8"/>
  <c r="BY102" i="8"/>
  <c r="BV102" i="8"/>
  <c r="BW102" i="8"/>
  <c r="BX102" i="8"/>
  <c r="BT102" i="8"/>
  <c r="FY98" i="8"/>
  <c r="BU98" i="8"/>
  <c r="BY98" i="8"/>
  <c r="BX98" i="8"/>
  <c r="BT98" i="8"/>
  <c r="BV98" i="8"/>
  <c r="BW98" i="8"/>
  <c r="FG106" i="8"/>
  <c r="FG118" i="8"/>
  <c r="FY117" i="8"/>
  <c r="FY106" i="8"/>
  <c r="EO104" i="8"/>
  <c r="BW104" i="8"/>
  <c r="BU104" i="8"/>
  <c r="BV104" i="8"/>
  <c r="BT104" i="8"/>
  <c r="BX104" i="8"/>
  <c r="BY104" i="8"/>
  <c r="DW117" i="8"/>
  <c r="BV117" i="8"/>
  <c r="BT117" i="8"/>
  <c r="BY117" i="8"/>
  <c r="BU117" i="8"/>
  <c r="BW117" i="8"/>
  <c r="BX117" i="8"/>
  <c r="FG111" i="8"/>
  <c r="BX111" i="8"/>
  <c r="BW111" i="8"/>
  <c r="BY111" i="8"/>
  <c r="BU111" i="8"/>
  <c r="BT111" i="8"/>
  <c r="BV111" i="8"/>
  <c r="DW110" i="8"/>
  <c r="BV105" i="8"/>
  <c r="BT105" i="8"/>
  <c r="BU105" i="8"/>
  <c r="BW105" i="8"/>
  <c r="BX105" i="8"/>
  <c r="BY105" i="8"/>
  <c r="DE100" i="8"/>
  <c r="BW100" i="8"/>
  <c r="BY100" i="8"/>
  <c r="BU100" i="8"/>
  <c r="BV100" i="8"/>
  <c r="BT100" i="8"/>
  <c r="BX100" i="8"/>
  <c r="FY109" i="8"/>
  <c r="BV109" i="8"/>
  <c r="BT109" i="8"/>
  <c r="BW109" i="8"/>
  <c r="BX109" i="8"/>
  <c r="BY109" i="8"/>
  <c r="BU109" i="8"/>
  <c r="BU114" i="8"/>
  <c r="BY114" i="8"/>
  <c r="BX114" i="8"/>
  <c r="BT114" i="8"/>
  <c r="BV114" i="8"/>
  <c r="BW114" i="8"/>
  <c r="FY101" i="8"/>
  <c r="BV101" i="8"/>
  <c r="BT101" i="8"/>
  <c r="BY101" i="8"/>
  <c r="BU101" i="8"/>
  <c r="BW101" i="8"/>
  <c r="BX101" i="8"/>
  <c r="BV113" i="8"/>
  <c r="BT113" i="8"/>
  <c r="BX113" i="8"/>
  <c r="BY113" i="8"/>
  <c r="BU113" i="8"/>
  <c r="BW113" i="8"/>
  <c r="EO116" i="8"/>
  <c r="BW116" i="8"/>
  <c r="BY116" i="8"/>
  <c r="BU116" i="8"/>
  <c r="BV116" i="8"/>
  <c r="BT116" i="8"/>
  <c r="BX116" i="8"/>
  <c r="EO97" i="8"/>
  <c r="BV97" i="8"/>
  <c r="BU97" i="8"/>
  <c r="BY97" i="8"/>
  <c r="BT97" i="8"/>
  <c r="BX97" i="8"/>
  <c r="BW97" i="8"/>
  <c r="DW112" i="8"/>
  <c r="DE111" i="8"/>
  <c r="EO102" i="8"/>
  <c r="DW111" i="8"/>
  <c r="FY111" i="8"/>
  <c r="DE98" i="8"/>
  <c r="BV134" i="8"/>
  <c r="BT134" i="8"/>
  <c r="BY134" i="8"/>
  <c r="BU134" i="8"/>
  <c r="BW134" i="8"/>
  <c r="BX134" i="8"/>
  <c r="BX132" i="8"/>
  <c r="BY132" i="8"/>
  <c r="BU132" i="8"/>
  <c r="BV132" i="8"/>
  <c r="BW132" i="8"/>
  <c r="BT132" i="8"/>
  <c r="BU131" i="8"/>
  <c r="BY131" i="8"/>
  <c r="BX131" i="8"/>
  <c r="BV131" i="8"/>
  <c r="BT131" i="8"/>
  <c r="BW131" i="8"/>
  <c r="BV130" i="8"/>
  <c r="BT130" i="8"/>
  <c r="BX130" i="8"/>
  <c r="BY130" i="8"/>
  <c r="BU130" i="8"/>
  <c r="BW130" i="8"/>
  <c r="DE141" i="8"/>
  <c r="BW141" i="8"/>
  <c r="BV141" i="8"/>
  <c r="BX141" i="8"/>
  <c r="BY141" i="8"/>
  <c r="BT141" i="8"/>
  <c r="BU141" i="8"/>
  <c r="BW133" i="8"/>
  <c r="BY133" i="8"/>
  <c r="BT133" i="8"/>
  <c r="BU133" i="8"/>
  <c r="BV133" i="8"/>
  <c r="BX133" i="8"/>
  <c r="BX128" i="8"/>
  <c r="BW128" i="8"/>
  <c r="BT128" i="8"/>
  <c r="BY128" i="8"/>
  <c r="BU128" i="8"/>
  <c r="BV128" i="8"/>
  <c r="DW126" i="8"/>
  <c r="BV126" i="8"/>
  <c r="BT126" i="8"/>
  <c r="BW126" i="8"/>
  <c r="BX126" i="8"/>
  <c r="BY126" i="8"/>
  <c r="BU126" i="8"/>
  <c r="FG129" i="8"/>
  <c r="BW129" i="8"/>
  <c r="BX129" i="8"/>
  <c r="BY129" i="8"/>
  <c r="BT129" i="8"/>
  <c r="BU129" i="8"/>
  <c r="BV129" i="8"/>
  <c r="FY137" i="8"/>
  <c r="BW137" i="8"/>
  <c r="BU137" i="8"/>
  <c r="BV137" i="8"/>
  <c r="BX137" i="8"/>
  <c r="BT137" i="8"/>
  <c r="BY137" i="8"/>
  <c r="FY144" i="8"/>
  <c r="BX144" i="8"/>
  <c r="BW144" i="8"/>
  <c r="BT144" i="8"/>
  <c r="BY144" i="8"/>
  <c r="BU144" i="8"/>
  <c r="BV144" i="8"/>
  <c r="DW131" i="8"/>
  <c r="EO137" i="8"/>
  <c r="EO133" i="8"/>
  <c r="BV142" i="8"/>
  <c r="BT142" i="8"/>
  <c r="BW142" i="8"/>
  <c r="BX142" i="8"/>
  <c r="BY142" i="8"/>
  <c r="BU142" i="8"/>
  <c r="BU139" i="8"/>
  <c r="BY139" i="8"/>
  <c r="BV139" i="8"/>
  <c r="BT139" i="8"/>
  <c r="BW139" i="8"/>
  <c r="BX139" i="8"/>
  <c r="BX136" i="8"/>
  <c r="BU136" i="8"/>
  <c r="BV136" i="8"/>
  <c r="BW136" i="8"/>
  <c r="BT136" i="8"/>
  <c r="BY136" i="8"/>
  <c r="DW136" i="8"/>
  <c r="FG136" i="8"/>
  <c r="EO135" i="8"/>
  <c r="BU135" i="8"/>
  <c r="BY135" i="8"/>
  <c r="BV135" i="8"/>
  <c r="BT135" i="8"/>
  <c r="BW135" i="8"/>
  <c r="BX135" i="8"/>
  <c r="BU127" i="8"/>
  <c r="BY127" i="8"/>
  <c r="BW127" i="8"/>
  <c r="BX127" i="8"/>
  <c r="BV127" i="8"/>
  <c r="BT127" i="8"/>
  <c r="DE142" i="8"/>
  <c r="FG125" i="8"/>
  <c r="BW125" i="8"/>
  <c r="BV125" i="8"/>
  <c r="BX125" i="8"/>
  <c r="BY125" i="8"/>
  <c r="BT125" i="8"/>
  <c r="BU125" i="8"/>
  <c r="FG145" i="8"/>
  <c r="BW145" i="8"/>
  <c r="BX145" i="8"/>
  <c r="BY145" i="8"/>
  <c r="BT145" i="8"/>
  <c r="BU145" i="8"/>
  <c r="BV145" i="8"/>
  <c r="DE143" i="8"/>
  <c r="BU143" i="8"/>
  <c r="BY143" i="8"/>
  <c r="BW143" i="8"/>
  <c r="BX143" i="8"/>
  <c r="BT143" i="8"/>
  <c r="BV143" i="8"/>
  <c r="BV138" i="8"/>
  <c r="BT138" i="8"/>
  <c r="BU138" i="8"/>
  <c r="BW138" i="8"/>
  <c r="BX138" i="8"/>
  <c r="BY138" i="8"/>
  <c r="FY124" i="8"/>
  <c r="BT124" i="8"/>
  <c r="BV124" i="8"/>
  <c r="BU124" i="8"/>
  <c r="BX124" i="8"/>
  <c r="BY124" i="8"/>
  <c r="BW124" i="8"/>
  <c r="FG140" i="8"/>
  <c r="BX140" i="8"/>
  <c r="BV140" i="8"/>
  <c r="BW140" i="8"/>
  <c r="BT140" i="8"/>
  <c r="BY140" i="8"/>
  <c r="BU140" i="8"/>
  <c r="DW134" i="8"/>
  <c r="DW139" i="8"/>
  <c r="FY133" i="8"/>
  <c r="FY145" i="8"/>
  <c r="FG134" i="8"/>
  <c r="FY139" i="8"/>
  <c r="BX60" i="8"/>
  <c r="BW60" i="8"/>
  <c r="BY60" i="8"/>
  <c r="BT60" i="8"/>
  <c r="BU60" i="8"/>
  <c r="BV60" i="8"/>
  <c r="BX48" i="8"/>
  <c r="BY48" i="8"/>
  <c r="BT48" i="8"/>
  <c r="BU48" i="8"/>
  <c r="BV48" i="8"/>
  <c r="BW48" i="8"/>
  <c r="BV62" i="8"/>
  <c r="BT62" i="8"/>
  <c r="BX62" i="8"/>
  <c r="BY62" i="8"/>
  <c r="BU62" i="8"/>
  <c r="BW62" i="8"/>
  <c r="BU59" i="8"/>
  <c r="BY59" i="8"/>
  <c r="BW59" i="8"/>
  <c r="BT59" i="8"/>
  <c r="BX59" i="8"/>
  <c r="BV59" i="8"/>
  <c r="BU51" i="8"/>
  <c r="BY51" i="8"/>
  <c r="BV51" i="8"/>
  <c r="BW51" i="8"/>
  <c r="BT51" i="8"/>
  <c r="BX51" i="8"/>
  <c r="BV54" i="8"/>
  <c r="BT54" i="8"/>
  <c r="BU54" i="8"/>
  <c r="BW54" i="8"/>
  <c r="BX54" i="8"/>
  <c r="BY54" i="8"/>
  <c r="FG55" i="8"/>
  <c r="BU55" i="8"/>
  <c r="BY55" i="8"/>
  <c r="BV55" i="8"/>
  <c r="BW55" i="8"/>
  <c r="BT55" i="8"/>
  <c r="BX55" i="8"/>
  <c r="BW49" i="8"/>
  <c r="BY49" i="8"/>
  <c r="BU49" i="8"/>
  <c r="BT49" i="8"/>
  <c r="BV49" i="8"/>
  <c r="BX49" i="8"/>
  <c r="DE63" i="8"/>
  <c r="BU63" i="8"/>
  <c r="BY63" i="8"/>
  <c r="BX63" i="8"/>
  <c r="BV63" i="8"/>
  <c r="BW63" i="8"/>
  <c r="BT63" i="8"/>
  <c r="BX56" i="8"/>
  <c r="BV56" i="8"/>
  <c r="BW56" i="8"/>
  <c r="BY56" i="8"/>
  <c r="BT56" i="8"/>
  <c r="BU56" i="8"/>
  <c r="DE60" i="8"/>
  <c r="FG53" i="8"/>
  <c r="BW53" i="8"/>
  <c r="BU53" i="8"/>
  <c r="BT53" i="8"/>
  <c r="BV53" i="8"/>
  <c r="BX53" i="8"/>
  <c r="BY53" i="8"/>
  <c r="BW43" i="8"/>
  <c r="BV43" i="8"/>
  <c r="BU43" i="8"/>
  <c r="BY43" i="8"/>
  <c r="BT43" i="8"/>
  <c r="BX43" i="8"/>
  <c r="FY61" i="8"/>
  <c r="BW61" i="8"/>
  <c r="BX61" i="8"/>
  <c r="BY61" i="8"/>
  <c r="BU61" i="8"/>
  <c r="BT61" i="8"/>
  <c r="BV61" i="8"/>
  <c r="DE64" i="8"/>
  <c r="BX64" i="8"/>
  <c r="BY64" i="8"/>
  <c r="BT64" i="8"/>
  <c r="BU64" i="8"/>
  <c r="BV64" i="8"/>
  <c r="BW64" i="8"/>
  <c r="DE57" i="8"/>
  <c r="BW57" i="8"/>
  <c r="BV57" i="8"/>
  <c r="BX57" i="8"/>
  <c r="BY57" i="8"/>
  <c r="BT57" i="8"/>
  <c r="BU57" i="8"/>
  <c r="DW58" i="8"/>
  <c r="BV58" i="8"/>
  <c r="BT58" i="8"/>
  <c r="BW58" i="8"/>
  <c r="BX58" i="8"/>
  <c r="BY58" i="8"/>
  <c r="BU58" i="8"/>
  <c r="DE46" i="8"/>
  <c r="BV46" i="8"/>
  <c r="BT46" i="8"/>
  <c r="BX46" i="8"/>
  <c r="BY46" i="8"/>
  <c r="BU46" i="8"/>
  <c r="BW46" i="8"/>
  <c r="FY58" i="8"/>
  <c r="DE62" i="8"/>
  <c r="FG58" i="8"/>
  <c r="EO47" i="8"/>
  <c r="BU47" i="8"/>
  <c r="BY47" i="8"/>
  <c r="BX47" i="8"/>
  <c r="BV47" i="8"/>
  <c r="BW47" i="8"/>
  <c r="BT47" i="8"/>
  <c r="DW52" i="8"/>
  <c r="BX52" i="8"/>
  <c r="BU52" i="8"/>
  <c r="BV52" i="8"/>
  <c r="BW52" i="8"/>
  <c r="BT52" i="8"/>
  <c r="BY52" i="8"/>
  <c r="FG44" i="8"/>
  <c r="BX44" i="8"/>
  <c r="BW44" i="8"/>
  <c r="BY44" i="8"/>
  <c r="BT44" i="8"/>
  <c r="BU44" i="8"/>
  <c r="BV44" i="8"/>
  <c r="FY50" i="8"/>
  <c r="BV50" i="8"/>
  <c r="BT50" i="8"/>
  <c r="BY50" i="8"/>
  <c r="BU50" i="8"/>
  <c r="BW50" i="8"/>
  <c r="BX50" i="8"/>
  <c r="DE45" i="8"/>
  <c r="BW45" i="8"/>
  <c r="BX45" i="8"/>
  <c r="BY45" i="8"/>
  <c r="BU45" i="8"/>
  <c r="BT45" i="8"/>
  <c r="BV45" i="8"/>
  <c r="FY57" i="8"/>
  <c r="DE50" i="8"/>
  <c r="FG50" i="8"/>
  <c r="EO62" i="8"/>
  <c r="FG48" i="8"/>
  <c r="EO20" i="8"/>
  <c r="BX20" i="8"/>
  <c r="BU20" i="8"/>
  <c r="BV20" i="8"/>
  <c r="BY20" i="8"/>
  <c r="BW20" i="8"/>
  <c r="BT20" i="8"/>
  <c r="DE34" i="8"/>
  <c r="BV34" i="8"/>
  <c r="BT34" i="8"/>
  <c r="BY34" i="8"/>
  <c r="BX34" i="8"/>
  <c r="BU34" i="8"/>
  <c r="BW34" i="8"/>
  <c r="DW24" i="8"/>
  <c r="BX24" i="8"/>
  <c r="BV24" i="8"/>
  <c r="BW24" i="8"/>
  <c r="BT24" i="8"/>
  <c r="BU24" i="8"/>
  <c r="BY24" i="8"/>
  <c r="DW26" i="8"/>
  <c r="BV26" i="8"/>
  <c r="BT26" i="8"/>
  <c r="BW26" i="8"/>
  <c r="BX26" i="8"/>
  <c r="BU26" i="8"/>
  <c r="BY26" i="8"/>
  <c r="FY36" i="8"/>
  <c r="BX36" i="8"/>
  <c r="BU36" i="8"/>
  <c r="BT36" i="8"/>
  <c r="BW36" i="8"/>
  <c r="BY36" i="8"/>
  <c r="BV36" i="8"/>
  <c r="BW25" i="8"/>
  <c r="BV25" i="8"/>
  <c r="BX25" i="8"/>
  <c r="BU25" i="8"/>
  <c r="BY25" i="8"/>
  <c r="BT25" i="8"/>
  <c r="EO36" i="8"/>
  <c r="FY33" i="8"/>
  <c r="BW33" i="8"/>
  <c r="BY33" i="8"/>
  <c r="BT33" i="8"/>
  <c r="BV33" i="8"/>
  <c r="BX33" i="8"/>
  <c r="BU33" i="8"/>
  <c r="FY27" i="8"/>
  <c r="BU27" i="8"/>
  <c r="BY27" i="8"/>
  <c r="BW27" i="8"/>
  <c r="BX27" i="8"/>
  <c r="BV27" i="8"/>
  <c r="BT27" i="8"/>
  <c r="FY23" i="8"/>
  <c r="BU23" i="8"/>
  <c r="BY23" i="8"/>
  <c r="BV23" i="8"/>
  <c r="BT23" i="8"/>
  <c r="BW23" i="8"/>
  <c r="BX23" i="8"/>
  <c r="EO31" i="8"/>
  <c r="BU31" i="8"/>
  <c r="BY31" i="8"/>
  <c r="BX31" i="8"/>
  <c r="BW31" i="8"/>
  <c r="BT31" i="8"/>
  <c r="BV31" i="8"/>
  <c r="FG32" i="8"/>
  <c r="BX32" i="8"/>
  <c r="BY32" i="8"/>
  <c r="BU32" i="8"/>
  <c r="BV32" i="8"/>
  <c r="BW32" i="8"/>
  <c r="BT32" i="8"/>
  <c r="FG23" i="8"/>
  <c r="FY29" i="8"/>
  <c r="BW29" i="8"/>
  <c r="BX29" i="8"/>
  <c r="BY29" i="8"/>
  <c r="BV29" i="8"/>
  <c r="BT29" i="8"/>
  <c r="BU29" i="8"/>
  <c r="FG21" i="8"/>
  <c r="BW21" i="8"/>
  <c r="BU21" i="8"/>
  <c r="BV21" i="8"/>
  <c r="BT21" i="8"/>
  <c r="BX21" i="8"/>
  <c r="BY21" i="8"/>
  <c r="DE22" i="8"/>
  <c r="BV22" i="8"/>
  <c r="BT22" i="8"/>
  <c r="BU22" i="8"/>
  <c r="BW22" i="8"/>
  <c r="BY22" i="8"/>
  <c r="BX22" i="8"/>
  <c r="BV18" i="8"/>
  <c r="BT18" i="8"/>
  <c r="BY18" i="8"/>
  <c r="BU18" i="8"/>
  <c r="BX18" i="8"/>
  <c r="BW18" i="8"/>
  <c r="FG28" i="8"/>
  <c r="BX28" i="8"/>
  <c r="BW28" i="8"/>
  <c r="BT28" i="8"/>
  <c r="BY28" i="8"/>
  <c r="BU28" i="8"/>
  <c r="BV28" i="8"/>
  <c r="BU19" i="8"/>
  <c r="BY19" i="8"/>
  <c r="BV19" i="8"/>
  <c r="BW19" i="8"/>
  <c r="BX19" i="8"/>
  <c r="BT19" i="8"/>
  <c r="EO27" i="8"/>
  <c r="EO34" i="8"/>
  <c r="DW32" i="8"/>
  <c r="DW17" i="8"/>
  <c r="BW17" i="8"/>
  <c r="BY17" i="8"/>
  <c r="BT17" i="8"/>
  <c r="BU17" i="8"/>
  <c r="BV17" i="8"/>
  <c r="BX17" i="8"/>
  <c r="BV30" i="8"/>
  <c r="BT30" i="8"/>
  <c r="BX30" i="8"/>
  <c r="BY30" i="8"/>
  <c r="BU30" i="8"/>
  <c r="BW30" i="8"/>
  <c r="BW37" i="8"/>
  <c r="BU37" i="8"/>
  <c r="BX37" i="8"/>
  <c r="BY37" i="8"/>
  <c r="BT37" i="8"/>
  <c r="BV37" i="8"/>
  <c r="BW16" i="8"/>
  <c r="BY16" i="8"/>
  <c r="BT16" i="8"/>
  <c r="BX16" i="8"/>
  <c r="BV16" i="8"/>
  <c r="BU16" i="8"/>
  <c r="BU35" i="8"/>
  <c r="BY35" i="8"/>
  <c r="BV35" i="8"/>
  <c r="BW35" i="8"/>
  <c r="BX35" i="8"/>
  <c r="BT35" i="8"/>
  <c r="FG16" i="8"/>
  <c r="FG33" i="8"/>
  <c r="DE37" i="8"/>
  <c r="DE32" i="8"/>
  <c r="DE24" i="8"/>
  <c r="DW31" i="8"/>
  <c r="DE30" i="8"/>
  <c r="FY20" i="8"/>
  <c r="FG25" i="8"/>
  <c r="FY32" i="8"/>
  <c r="FH145" i="10"/>
  <c r="BX145" i="10"/>
  <c r="BY145" i="10"/>
  <c r="BU145" i="10"/>
  <c r="BV145" i="10"/>
  <c r="BW145" i="10"/>
  <c r="BZ145" i="10"/>
  <c r="FY150" i="10"/>
  <c r="BW150" i="10"/>
  <c r="BX150" i="10"/>
  <c r="BU150" i="10"/>
  <c r="BV150" i="10"/>
  <c r="BY150" i="10"/>
  <c r="BZ150" i="10"/>
  <c r="FY141" i="10"/>
  <c r="FL141" i="10"/>
  <c r="ER141" i="10"/>
  <c r="EB141" i="10"/>
  <c r="DX141" i="10"/>
  <c r="DJ141" i="10"/>
  <c r="BW141" i="10"/>
  <c r="FG141" i="10"/>
  <c r="GF141" i="10"/>
  <c r="FJ141" i="10"/>
  <c r="FK141" i="10"/>
  <c r="EO141" i="10"/>
  <c r="EA141" i="10"/>
  <c r="DW141" i="10"/>
  <c r="DG141" i="10"/>
  <c r="BU141" i="10"/>
  <c r="BZ141" i="10"/>
  <c r="GC141" i="10"/>
  <c r="FN141" i="10"/>
  <c r="EV141" i="10"/>
  <c r="DZ141" i="10"/>
  <c r="DL141" i="10"/>
  <c r="DF141" i="10"/>
  <c r="BV141" i="10"/>
  <c r="FM141" i="10"/>
  <c r="DK141" i="10"/>
  <c r="ES141" i="10"/>
  <c r="EC141" i="10"/>
  <c r="BY141" i="10"/>
  <c r="GB141" i="10"/>
  <c r="DY141" i="10"/>
  <c r="BX141" i="10"/>
  <c r="FH141" i="10"/>
  <c r="FI141" i="10"/>
  <c r="GD141" i="10"/>
  <c r="GE141" i="10"/>
  <c r="DH141" i="10"/>
  <c r="EQ141" i="10"/>
  <c r="DE141" i="10"/>
  <c r="EU141" i="10"/>
  <c r="DI141" i="10"/>
  <c r="FZ141" i="10"/>
  <c r="GA141" i="10"/>
  <c r="EP141" i="10"/>
  <c r="ET141" i="10"/>
  <c r="FY146" i="10"/>
  <c r="BW146" i="10"/>
  <c r="BX146" i="10"/>
  <c r="BY146" i="10"/>
  <c r="BZ146" i="10"/>
  <c r="BU146" i="10"/>
  <c r="BV146" i="10"/>
  <c r="BY144" i="10"/>
  <c r="BU144" i="10"/>
  <c r="BV144" i="10"/>
  <c r="BZ144" i="10"/>
  <c r="BW144" i="10"/>
  <c r="BX144" i="10"/>
  <c r="BV147" i="10"/>
  <c r="BZ147" i="10"/>
  <c r="BW147" i="10"/>
  <c r="BX147" i="10"/>
  <c r="BY147" i="10"/>
  <c r="BU147" i="10"/>
  <c r="BY152" i="10"/>
  <c r="BU152" i="10"/>
  <c r="BV152" i="10"/>
  <c r="BZ152" i="10"/>
  <c r="BW152" i="10"/>
  <c r="BX152" i="10"/>
  <c r="BX149" i="10"/>
  <c r="BY149" i="10"/>
  <c r="BU149" i="10"/>
  <c r="BZ149" i="10"/>
  <c r="BV149" i="10"/>
  <c r="BW149" i="10"/>
  <c r="DF147" i="10"/>
  <c r="FZ152" i="10"/>
  <c r="EP146" i="10"/>
  <c r="EP147" i="10"/>
  <c r="FY144" i="10"/>
  <c r="DE152" i="10"/>
  <c r="DW144" i="10"/>
  <c r="BV151" i="10"/>
  <c r="BZ151" i="10"/>
  <c r="BW151" i="10"/>
  <c r="BX151" i="10"/>
  <c r="BY151" i="10"/>
  <c r="BU151" i="10"/>
  <c r="BW142" i="10"/>
  <c r="BX142" i="10"/>
  <c r="BY142" i="10"/>
  <c r="BV142" i="10"/>
  <c r="BU142" i="10"/>
  <c r="BZ142" i="10"/>
  <c r="DW148" i="10"/>
  <c r="BY148" i="10"/>
  <c r="BU148" i="10"/>
  <c r="BV148" i="10"/>
  <c r="BZ148" i="10"/>
  <c r="BW148" i="10"/>
  <c r="BX148" i="10"/>
  <c r="FY143" i="10"/>
  <c r="BV143" i="10"/>
  <c r="BZ143" i="10"/>
  <c r="BW143" i="10"/>
  <c r="BX143" i="10"/>
  <c r="BU143" i="10"/>
  <c r="BY143" i="10"/>
  <c r="FZ145" i="10"/>
  <c r="DF145" i="10"/>
  <c r="DW146" i="10"/>
  <c r="FG152" i="10"/>
  <c r="GD101" i="7"/>
  <c r="GF78" i="7"/>
  <c r="FY78" i="7"/>
  <c r="DX78" i="7"/>
  <c r="GA78" i="7"/>
  <c r="FZ78" i="7"/>
  <c r="FH78" i="7"/>
  <c r="FN78" i="7"/>
  <c r="FG78" i="7"/>
  <c r="EP78" i="7"/>
  <c r="ET78" i="7"/>
  <c r="FJ78" i="7"/>
  <c r="GC78" i="7"/>
  <c r="FK78" i="7"/>
  <c r="GE78" i="7"/>
  <c r="ER78" i="7"/>
  <c r="EA78" i="7"/>
  <c r="DJ78" i="7"/>
  <c r="GB78" i="7"/>
  <c r="FL78" i="7"/>
  <c r="ES78" i="7"/>
  <c r="DL78" i="7"/>
  <c r="GD78" i="7"/>
  <c r="EQ78" i="7"/>
  <c r="EV78" i="7"/>
  <c r="DF78" i="7"/>
  <c r="EU78" i="7"/>
  <c r="EO78" i="7"/>
  <c r="DZ78" i="7"/>
  <c r="EC78" i="7"/>
  <c r="DH78" i="7"/>
  <c r="FM78" i="7"/>
  <c r="DY78" i="7"/>
  <c r="DI78" i="7"/>
  <c r="EB78" i="7"/>
  <c r="DW78" i="7"/>
  <c r="DK78" i="7"/>
  <c r="DG78" i="7"/>
  <c r="DE78" i="7"/>
  <c r="FI78" i="7"/>
  <c r="GA77" i="7"/>
  <c r="GC77" i="7"/>
  <c r="FZ77" i="7"/>
  <c r="FJ77" i="7"/>
  <c r="ES77" i="7"/>
  <c r="GF77" i="7"/>
  <c r="FI77" i="7"/>
  <c r="FY77" i="7"/>
  <c r="FK77" i="7"/>
  <c r="GE77" i="7"/>
  <c r="FN77" i="7"/>
  <c r="ET77" i="7"/>
  <c r="DZ77" i="7"/>
  <c r="DG77" i="7"/>
  <c r="GB77" i="7"/>
  <c r="EP77" i="7"/>
  <c r="EU77" i="7"/>
  <c r="EC77" i="7"/>
  <c r="DH77" i="7"/>
  <c r="FM77" i="7"/>
  <c r="ER77" i="7"/>
  <c r="EV77" i="7"/>
  <c r="EO77" i="7"/>
  <c r="DW77" i="7"/>
  <c r="GD77" i="7"/>
  <c r="DF77" i="7"/>
  <c r="EQ77" i="7"/>
  <c r="DY77" i="7"/>
  <c r="DL77" i="7"/>
  <c r="DE77" i="7"/>
  <c r="DJ77" i="7"/>
  <c r="FL77" i="7"/>
  <c r="DK77" i="7"/>
  <c r="FH77" i="7"/>
  <c r="DI77" i="7"/>
  <c r="DX77" i="7"/>
  <c r="FG77" i="7"/>
  <c r="EB77" i="7"/>
  <c r="EA77" i="7"/>
  <c r="CN59" i="7"/>
  <c r="CJ59" i="7"/>
  <c r="CM59" i="7"/>
  <c r="CI59" i="7"/>
  <c r="CK59" i="7"/>
  <c r="CH59" i="7"/>
  <c r="CL59" i="7"/>
  <c r="CO59" i="7"/>
  <c r="GA66" i="7"/>
  <c r="GE66" i="7"/>
  <c r="DW66" i="7"/>
  <c r="FZ66" i="7"/>
  <c r="GF66" i="7"/>
  <c r="EA66" i="7"/>
  <c r="GB66" i="7"/>
  <c r="GC66" i="7"/>
  <c r="GD66" i="7"/>
  <c r="FM66" i="7"/>
  <c r="ES66" i="7"/>
  <c r="FK66" i="7"/>
  <c r="FN66" i="7"/>
  <c r="EQ66" i="7"/>
  <c r="EV66" i="7"/>
  <c r="ER66" i="7"/>
  <c r="DF66" i="7"/>
  <c r="FI66" i="7"/>
  <c r="ET66" i="7"/>
  <c r="DY66" i="7"/>
  <c r="DG66" i="7"/>
  <c r="FY66" i="7"/>
  <c r="EP66" i="7"/>
  <c r="EO66" i="7"/>
  <c r="FJ66" i="7"/>
  <c r="EU66" i="7"/>
  <c r="DH66" i="7"/>
  <c r="DZ66" i="7"/>
  <c r="DL66" i="7"/>
  <c r="EC66" i="7"/>
  <c r="DX66" i="7"/>
  <c r="FL66" i="7"/>
  <c r="FG66" i="7"/>
  <c r="DK66" i="7"/>
  <c r="EB66" i="7"/>
  <c r="DE66" i="7"/>
  <c r="DJ66" i="7"/>
  <c r="FH66" i="7"/>
  <c r="DI66" i="7"/>
  <c r="GA62" i="7"/>
  <c r="GE62" i="7"/>
  <c r="GB62" i="7"/>
  <c r="GC62" i="7"/>
  <c r="DW62" i="7"/>
  <c r="FZ62" i="7"/>
  <c r="FJ62" i="7"/>
  <c r="ES62" i="7"/>
  <c r="FY62" i="7"/>
  <c r="FM62" i="7"/>
  <c r="EQ62" i="7"/>
  <c r="EV62" i="7"/>
  <c r="FN62" i="7"/>
  <c r="ER62" i="7"/>
  <c r="GF62" i="7"/>
  <c r="EP62" i="7"/>
  <c r="DZ62" i="7"/>
  <c r="DG62" i="7"/>
  <c r="FI62" i="7"/>
  <c r="ET62" i="7"/>
  <c r="EC62" i="7"/>
  <c r="DH62" i="7"/>
  <c r="GD62" i="7"/>
  <c r="EO62" i="7"/>
  <c r="DF62" i="7"/>
  <c r="EU62" i="7"/>
  <c r="DL62" i="7"/>
  <c r="FK62" i="7"/>
  <c r="DY62" i="7"/>
  <c r="DE62" i="7"/>
  <c r="DJ62" i="7"/>
  <c r="EA62" i="7"/>
  <c r="FL62" i="7"/>
  <c r="DK62" i="7"/>
  <c r="FH62" i="7"/>
  <c r="FG62" i="7"/>
  <c r="EB62" i="7"/>
  <c r="DI62" i="7"/>
  <c r="DX62" i="7"/>
  <c r="DZ65" i="7"/>
  <c r="GB65" i="7"/>
  <c r="GC65" i="7"/>
  <c r="FZ65" i="7"/>
  <c r="GD65" i="7"/>
  <c r="GA65" i="7"/>
  <c r="FI65" i="7"/>
  <c r="FN65" i="7"/>
  <c r="ER65" i="7"/>
  <c r="EV65" i="7"/>
  <c r="FL65" i="7"/>
  <c r="EQ65" i="7"/>
  <c r="FY65" i="7"/>
  <c r="FM65" i="7"/>
  <c r="ES65" i="7"/>
  <c r="FJ65" i="7"/>
  <c r="EP65" i="7"/>
  <c r="EC65" i="7"/>
  <c r="DW65" i="7"/>
  <c r="DH65" i="7"/>
  <c r="GE65" i="7"/>
  <c r="ET65" i="7"/>
  <c r="EO65" i="7"/>
  <c r="DX65" i="7"/>
  <c r="DJ65" i="7"/>
  <c r="FH65" i="7"/>
  <c r="EU65" i="7"/>
  <c r="DY65" i="7"/>
  <c r="DL65" i="7"/>
  <c r="DG65" i="7"/>
  <c r="EB65" i="7"/>
  <c r="DE65" i="7"/>
  <c r="GF65" i="7"/>
  <c r="DK65" i="7"/>
  <c r="DI65" i="7"/>
  <c r="FK65" i="7"/>
  <c r="EA65" i="7"/>
  <c r="DF65" i="7"/>
  <c r="FG65" i="7"/>
  <c r="GE70" i="7"/>
  <c r="GD70" i="7"/>
  <c r="DW70" i="7"/>
  <c r="FZ70" i="7"/>
  <c r="GF70" i="7"/>
  <c r="FJ70" i="7"/>
  <c r="ES70" i="7"/>
  <c r="GB70" i="7"/>
  <c r="FY70" i="7"/>
  <c r="FK70" i="7"/>
  <c r="GA70" i="7"/>
  <c r="GC70" i="7"/>
  <c r="FM70" i="7"/>
  <c r="EQ70" i="7"/>
  <c r="EV70" i="7"/>
  <c r="DZ70" i="7"/>
  <c r="DL70" i="7"/>
  <c r="ER70" i="7"/>
  <c r="EC70" i="7"/>
  <c r="DF70" i="7"/>
  <c r="FN70" i="7"/>
  <c r="EP70" i="7"/>
  <c r="EU70" i="7"/>
  <c r="EO70" i="7"/>
  <c r="DH70" i="7"/>
  <c r="ET70" i="7"/>
  <c r="DY70" i="7"/>
  <c r="DG70" i="7"/>
  <c r="FI70" i="7"/>
  <c r="FG70" i="7"/>
  <c r="EB70" i="7"/>
  <c r="FL70" i="7"/>
  <c r="DJ70" i="7"/>
  <c r="DI70" i="7"/>
  <c r="DX70" i="7"/>
  <c r="DK70" i="7"/>
  <c r="EA70" i="7"/>
  <c r="FH70" i="7"/>
  <c r="DE70" i="7"/>
  <c r="GD61" i="7"/>
  <c r="GC61" i="7"/>
  <c r="GE61" i="7"/>
  <c r="GF61" i="7"/>
  <c r="FL61" i="7"/>
  <c r="ER61" i="7"/>
  <c r="EV61" i="7"/>
  <c r="GA61" i="7"/>
  <c r="FM61" i="7"/>
  <c r="ES61" i="7"/>
  <c r="GB61" i="7"/>
  <c r="FH61" i="7"/>
  <c r="FN61" i="7"/>
  <c r="ET61" i="7"/>
  <c r="FJ61" i="7"/>
  <c r="DY61" i="7"/>
  <c r="DJ61" i="7"/>
  <c r="DE61" i="7"/>
  <c r="EP61" i="7"/>
  <c r="EO61" i="7"/>
  <c r="EB61" i="7"/>
  <c r="DK61" i="7"/>
  <c r="FZ61" i="7"/>
  <c r="FI61" i="7"/>
  <c r="EU61" i="7"/>
  <c r="EC61" i="7"/>
  <c r="EQ61" i="7"/>
  <c r="DX61" i="7"/>
  <c r="DW61" i="7"/>
  <c r="DG61" i="7"/>
  <c r="DH61" i="7"/>
  <c r="FY61" i="7"/>
  <c r="DL61" i="7"/>
  <c r="EA61" i="7"/>
  <c r="FG61" i="7"/>
  <c r="DI61" i="7"/>
  <c r="DZ61" i="7"/>
  <c r="FK61" i="7"/>
  <c r="DF61" i="7"/>
  <c r="GB71" i="7"/>
  <c r="GF71" i="7"/>
  <c r="GC71" i="7"/>
  <c r="DX71" i="7"/>
  <c r="GD71" i="7"/>
  <c r="FY71" i="7"/>
  <c r="GA71" i="7"/>
  <c r="FH71" i="7"/>
  <c r="FN71" i="7"/>
  <c r="FG71" i="7"/>
  <c r="EP71" i="7"/>
  <c r="ET71" i="7"/>
  <c r="FK71" i="7"/>
  <c r="FL71" i="7"/>
  <c r="FJ71" i="7"/>
  <c r="EU71" i="7"/>
  <c r="EA71" i="7"/>
  <c r="FZ71" i="7"/>
  <c r="EQ71" i="7"/>
  <c r="EV71" i="7"/>
  <c r="DF71" i="7"/>
  <c r="ES71" i="7"/>
  <c r="GE71" i="7"/>
  <c r="DL71" i="7"/>
  <c r="ER71" i="7"/>
  <c r="EO71" i="7"/>
  <c r="DZ71" i="7"/>
  <c r="DW71" i="7"/>
  <c r="DJ71" i="7"/>
  <c r="DK71" i="7"/>
  <c r="DH71" i="7"/>
  <c r="EB71" i="7"/>
  <c r="DG71" i="7"/>
  <c r="DE71" i="7"/>
  <c r="EC71" i="7"/>
  <c r="DY71" i="7"/>
  <c r="DI71" i="7"/>
  <c r="FI71" i="7"/>
  <c r="FM71" i="7"/>
  <c r="EC60" i="7"/>
  <c r="FZ60" i="7"/>
  <c r="GE60" i="7"/>
  <c r="GA60" i="7"/>
  <c r="GF60" i="7"/>
  <c r="GB60" i="7"/>
  <c r="GD60" i="7"/>
  <c r="FI60" i="7"/>
  <c r="FM60" i="7"/>
  <c r="EQ60" i="7"/>
  <c r="EU60" i="7"/>
  <c r="FL60" i="7"/>
  <c r="ET60" i="7"/>
  <c r="FH60" i="7"/>
  <c r="EP60" i="7"/>
  <c r="EV60" i="7"/>
  <c r="ES60" i="7"/>
  <c r="EO60" i="7"/>
  <c r="DX60" i="7"/>
  <c r="DK60" i="7"/>
  <c r="FY60" i="7"/>
  <c r="FJ60" i="7"/>
  <c r="EA60" i="7"/>
  <c r="DF60" i="7"/>
  <c r="DL60" i="7"/>
  <c r="FG60" i="7"/>
  <c r="ER60" i="7"/>
  <c r="EB60" i="7"/>
  <c r="DJ60" i="7"/>
  <c r="DE60" i="7"/>
  <c r="GC60" i="7"/>
  <c r="DG60" i="7"/>
  <c r="FK60" i="7"/>
  <c r="DI60" i="7"/>
  <c r="DW60" i="7"/>
  <c r="FN60" i="7"/>
  <c r="DZ60" i="7"/>
  <c r="DH60" i="7"/>
  <c r="DY60" i="7"/>
  <c r="GA72" i="7"/>
  <c r="GF72" i="7"/>
  <c r="GC72" i="7"/>
  <c r="GB72" i="7"/>
  <c r="DY72" i="7"/>
  <c r="GE72" i="7"/>
  <c r="FK72" i="7"/>
  <c r="EQ72" i="7"/>
  <c r="EU72" i="7"/>
  <c r="FZ72" i="7"/>
  <c r="FJ72" i="7"/>
  <c r="GD72" i="7"/>
  <c r="FY72" i="7"/>
  <c r="FL72" i="7"/>
  <c r="ES72" i="7"/>
  <c r="EO72" i="7"/>
  <c r="EB72" i="7"/>
  <c r="DW72" i="7"/>
  <c r="DF72" i="7"/>
  <c r="DL72" i="7"/>
  <c r="FH72" i="7"/>
  <c r="FG72" i="7"/>
  <c r="ET72" i="7"/>
  <c r="DG72" i="7"/>
  <c r="DE72" i="7"/>
  <c r="FM72" i="7"/>
  <c r="ER72" i="7"/>
  <c r="FI72" i="7"/>
  <c r="EV72" i="7"/>
  <c r="DX72" i="7"/>
  <c r="EA72" i="7"/>
  <c r="DJ72" i="7"/>
  <c r="DK72" i="7"/>
  <c r="EP72" i="7"/>
  <c r="DZ72" i="7"/>
  <c r="FN72" i="7"/>
  <c r="DH72" i="7"/>
  <c r="DI72" i="7"/>
  <c r="EC72" i="7"/>
  <c r="GF63" i="7"/>
  <c r="FY63" i="7"/>
  <c r="FZ63" i="7"/>
  <c r="GE63" i="7"/>
  <c r="GB63" i="7"/>
  <c r="GA63" i="7"/>
  <c r="DX63" i="7"/>
  <c r="GC63" i="7"/>
  <c r="GD63" i="7"/>
  <c r="FH63" i="7"/>
  <c r="FN63" i="7"/>
  <c r="FG63" i="7"/>
  <c r="EP63" i="7"/>
  <c r="ET63" i="7"/>
  <c r="FL63" i="7"/>
  <c r="EU63" i="7"/>
  <c r="EQ63" i="7"/>
  <c r="EV63" i="7"/>
  <c r="FK63" i="7"/>
  <c r="ES63" i="7"/>
  <c r="EA63" i="7"/>
  <c r="DJ63" i="7"/>
  <c r="DL63" i="7"/>
  <c r="FJ63" i="7"/>
  <c r="ER63" i="7"/>
  <c r="EO63" i="7"/>
  <c r="DZ63" i="7"/>
  <c r="DF63" i="7"/>
  <c r="DW63" i="7"/>
  <c r="EC63" i="7"/>
  <c r="DH63" i="7"/>
  <c r="DY63" i="7"/>
  <c r="DI63" i="7"/>
  <c r="DK63" i="7"/>
  <c r="DG63" i="7"/>
  <c r="DE63" i="7"/>
  <c r="EB63" i="7"/>
  <c r="FI63" i="7"/>
  <c r="FM63" i="7"/>
  <c r="FZ69" i="7"/>
  <c r="GA69" i="7"/>
  <c r="GF69" i="7"/>
  <c r="GB69" i="7"/>
  <c r="GC69" i="7"/>
  <c r="GE69" i="7"/>
  <c r="FY69" i="7"/>
  <c r="FL69" i="7"/>
  <c r="ER69" i="7"/>
  <c r="EV69" i="7"/>
  <c r="GD69" i="7"/>
  <c r="FJ69" i="7"/>
  <c r="FM69" i="7"/>
  <c r="EQ69" i="7"/>
  <c r="FI69" i="7"/>
  <c r="ES69" i="7"/>
  <c r="DY69" i="7"/>
  <c r="DG69" i="7"/>
  <c r="DL69" i="7"/>
  <c r="DE69" i="7"/>
  <c r="FN69" i="7"/>
  <c r="ET69" i="7"/>
  <c r="EO69" i="7"/>
  <c r="EB69" i="7"/>
  <c r="DH69" i="7"/>
  <c r="FH69" i="7"/>
  <c r="EP69" i="7"/>
  <c r="EU69" i="7"/>
  <c r="EC69" i="7"/>
  <c r="DK69" i="7"/>
  <c r="DX69" i="7"/>
  <c r="DJ69" i="7"/>
  <c r="DW69" i="7"/>
  <c r="FG69" i="7"/>
  <c r="FK69" i="7"/>
  <c r="DI69" i="7"/>
  <c r="EA69" i="7"/>
  <c r="DF69" i="7"/>
  <c r="DZ69" i="7"/>
  <c r="GB74" i="7"/>
  <c r="GF74" i="7"/>
  <c r="GA74" i="7"/>
  <c r="EB74" i="7"/>
  <c r="GC74" i="7"/>
  <c r="FY74" i="7"/>
  <c r="GE74" i="7"/>
  <c r="FK74" i="7"/>
  <c r="EP74" i="7"/>
  <c r="ET74" i="7"/>
  <c r="FJ74" i="7"/>
  <c r="FL74" i="7"/>
  <c r="FH74" i="7"/>
  <c r="ES74" i="7"/>
  <c r="DL74" i="7"/>
  <c r="FZ74" i="7"/>
  <c r="FN74" i="7"/>
  <c r="EU74" i="7"/>
  <c r="DZ74" i="7"/>
  <c r="ER74" i="7"/>
  <c r="EV74" i="7"/>
  <c r="DJ74" i="7"/>
  <c r="EA74" i="7"/>
  <c r="GD74" i="7"/>
  <c r="FG74" i="7"/>
  <c r="EQ74" i="7"/>
  <c r="EO74" i="7"/>
  <c r="DF74" i="7"/>
  <c r="DY74" i="7"/>
  <c r="DG74" i="7"/>
  <c r="DE74" i="7"/>
  <c r="DH74" i="7"/>
  <c r="FM74" i="7"/>
  <c r="DX74" i="7"/>
  <c r="FI74" i="7"/>
  <c r="DI74" i="7"/>
  <c r="DW74" i="7"/>
  <c r="EC74" i="7"/>
  <c r="DK74" i="7"/>
  <c r="GC79" i="7"/>
  <c r="DY79" i="7"/>
  <c r="FZ79" i="7"/>
  <c r="GE79" i="7"/>
  <c r="GA79" i="7"/>
  <c r="FY79" i="7"/>
  <c r="FK79" i="7"/>
  <c r="EQ79" i="7"/>
  <c r="EU79" i="7"/>
  <c r="GB79" i="7"/>
  <c r="FI79" i="7"/>
  <c r="GD79" i="7"/>
  <c r="FJ79" i="7"/>
  <c r="FG79" i="7"/>
  <c r="FM79" i="7"/>
  <c r="EP79" i="7"/>
  <c r="EV79" i="7"/>
  <c r="EO79" i="7"/>
  <c r="EB79" i="7"/>
  <c r="DJ79" i="7"/>
  <c r="GF79" i="7"/>
  <c r="ER79" i="7"/>
  <c r="DK79" i="7"/>
  <c r="DE79" i="7"/>
  <c r="FL79" i="7"/>
  <c r="ET79" i="7"/>
  <c r="FH79" i="7"/>
  <c r="ES79" i="7"/>
  <c r="DF79" i="7"/>
  <c r="DX79" i="7"/>
  <c r="EA79" i="7"/>
  <c r="DL79" i="7"/>
  <c r="DG79" i="7"/>
  <c r="EC79" i="7"/>
  <c r="DH79" i="7"/>
  <c r="FN79" i="7"/>
  <c r="DZ79" i="7"/>
  <c r="DI79" i="7"/>
  <c r="DW79" i="7"/>
  <c r="GC68" i="7"/>
  <c r="GB68" i="7"/>
  <c r="GD68" i="7"/>
  <c r="FZ68" i="7"/>
  <c r="GA68" i="7"/>
  <c r="FI68" i="7"/>
  <c r="FM68" i="7"/>
  <c r="EQ68" i="7"/>
  <c r="EU68" i="7"/>
  <c r="FK68" i="7"/>
  <c r="FL68" i="7"/>
  <c r="FG68" i="7"/>
  <c r="ES68" i="7"/>
  <c r="GF68" i="7"/>
  <c r="FY68" i="7"/>
  <c r="ER68" i="7"/>
  <c r="EO68" i="7"/>
  <c r="DX68" i="7"/>
  <c r="DG68" i="7"/>
  <c r="FH68" i="7"/>
  <c r="ET68" i="7"/>
  <c r="EA68" i="7"/>
  <c r="DJ68" i="7"/>
  <c r="GE68" i="7"/>
  <c r="EP68" i="7"/>
  <c r="DF68" i="7"/>
  <c r="EB68" i="7"/>
  <c r="EC68" i="7"/>
  <c r="DK68" i="7"/>
  <c r="FJ68" i="7"/>
  <c r="DE68" i="7"/>
  <c r="EV68" i="7"/>
  <c r="DL68" i="7"/>
  <c r="DZ68" i="7"/>
  <c r="DH68" i="7"/>
  <c r="DW68" i="7"/>
  <c r="DI68" i="7"/>
  <c r="DY68" i="7"/>
  <c r="FN68" i="7"/>
  <c r="GC64" i="7"/>
  <c r="GD64" i="7"/>
  <c r="FZ64" i="7"/>
  <c r="GE64" i="7"/>
  <c r="GF64" i="7"/>
  <c r="DY64" i="7"/>
  <c r="FY64" i="7"/>
  <c r="FK64" i="7"/>
  <c r="EQ64" i="7"/>
  <c r="EU64" i="7"/>
  <c r="GA64" i="7"/>
  <c r="FL64" i="7"/>
  <c r="ES64" i="7"/>
  <c r="GB64" i="7"/>
  <c r="FH64" i="7"/>
  <c r="FM64" i="7"/>
  <c r="ET64" i="7"/>
  <c r="FG64" i="7"/>
  <c r="EO64" i="7"/>
  <c r="EB64" i="7"/>
  <c r="DJ64" i="7"/>
  <c r="FI64" i="7"/>
  <c r="EP64" i="7"/>
  <c r="DK64" i="7"/>
  <c r="DE64" i="7"/>
  <c r="EV64" i="7"/>
  <c r="FJ64" i="7"/>
  <c r="DG64" i="7"/>
  <c r="DL64" i="7"/>
  <c r="ER64" i="7"/>
  <c r="EA64" i="7"/>
  <c r="DF64" i="7"/>
  <c r="DX64" i="7"/>
  <c r="DH64" i="7"/>
  <c r="FN64" i="7"/>
  <c r="EC64" i="7"/>
  <c r="DW64" i="7"/>
  <c r="DZ64" i="7"/>
  <c r="DI64" i="7"/>
  <c r="GD76" i="7"/>
  <c r="FZ76" i="7"/>
  <c r="GE76" i="7"/>
  <c r="GA76" i="7"/>
  <c r="FL76" i="7"/>
  <c r="ER76" i="7"/>
  <c r="EV76" i="7"/>
  <c r="GC76" i="7"/>
  <c r="FY76" i="7"/>
  <c r="FI76" i="7"/>
  <c r="GF76" i="7"/>
  <c r="FJ76" i="7"/>
  <c r="GB76" i="7"/>
  <c r="FH76" i="7"/>
  <c r="EP76" i="7"/>
  <c r="EU76" i="7"/>
  <c r="DY76" i="7"/>
  <c r="DJ76" i="7"/>
  <c r="DE76" i="7"/>
  <c r="FM76" i="7"/>
  <c r="EQ76" i="7"/>
  <c r="EO76" i="7"/>
  <c r="EB76" i="7"/>
  <c r="DK76" i="7"/>
  <c r="ET76" i="7"/>
  <c r="DW76" i="7"/>
  <c r="DH76" i="7"/>
  <c r="ES76" i="7"/>
  <c r="DX76" i="7"/>
  <c r="DL76" i="7"/>
  <c r="FN76" i="7"/>
  <c r="DG76" i="7"/>
  <c r="EC76" i="7"/>
  <c r="EA76" i="7"/>
  <c r="FG76" i="7"/>
  <c r="DI76" i="7"/>
  <c r="DZ76" i="7"/>
  <c r="DF76" i="7"/>
  <c r="FK76" i="7"/>
  <c r="FZ73" i="7"/>
  <c r="GD73" i="7"/>
  <c r="GE73" i="7"/>
  <c r="GA73" i="7"/>
  <c r="GF73" i="7"/>
  <c r="DZ73" i="7"/>
  <c r="FI73" i="7"/>
  <c r="FN73" i="7"/>
  <c r="ER73" i="7"/>
  <c r="EV73" i="7"/>
  <c r="FJ73" i="7"/>
  <c r="FL73" i="7"/>
  <c r="GC73" i="7"/>
  <c r="FH73" i="7"/>
  <c r="EQ73" i="7"/>
  <c r="EC73" i="7"/>
  <c r="DK73" i="7"/>
  <c r="FY73" i="7"/>
  <c r="FM73" i="7"/>
  <c r="ES73" i="7"/>
  <c r="EO73" i="7"/>
  <c r="DX73" i="7"/>
  <c r="DW73" i="7"/>
  <c r="DG73" i="7"/>
  <c r="DL73" i="7"/>
  <c r="GB73" i="7"/>
  <c r="EP73" i="7"/>
  <c r="EU73" i="7"/>
  <c r="DJ73" i="7"/>
  <c r="ET73" i="7"/>
  <c r="DY73" i="7"/>
  <c r="EB73" i="7"/>
  <c r="DH73" i="7"/>
  <c r="DE73" i="7"/>
  <c r="FK73" i="7"/>
  <c r="FG73" i="7"/>
  <c r="DI73" i="7"/>
  <c r="DF73" i="7"/>
  <c r="EA73" i="7"/>
  <c r="GC75" i="7"/>
  <c r="FZ75" i="7"/>
  <c r="GA75" i="7"/>
  <c r="GF75" i="7"/>
  <c r="FI75" i="7"/>
  <c r="FM75" i="7"/>
  <c r="EQ75" i="7"/>
  <c r="EU75" i="7"/>
  <c r="EC75" i="7"/>
  <c r="GB75" i="7"/>
  <c r="FJ75" i="7"/>
  <c r="FG75" i="7"/>
  <c r="GD75" i="7"/>
  <c r="FK75" i="7"/>
  <c r="ER75" i="7"/>
  <c r="EO75" i="7"/>
  <c r="DX75" i="7"/>
  <c r="DK75" i="7"/>
  <c r="ES75" i="7"/>
  <c r="EA75" i="7"/>
  <c r="DF75" i="7"/>
  <c r="DL75" i="7"/>
  <c r="GE75" i="7"/>
  <c r="FL75" i="7"/>
  <c r="EP75" i="7"/>
  <c r="EV75" i="7"/>
  <c r="FY75" i="7"/>
  <c r="EB75" i="7"/>
  <c r="DE75" i="7"/>
  <c r="FH75" i="7"/>
  <c r="DJ75" i="7"/>
  <c r="ET75" i="7"/>
  <c r="DG75" i="7"/>
  <c r="DY75" i="7"/>
  <c r="DW75" i="7"/>
  <c r="DZ75" i="7"/>
  <c r="DI75" i="7"/>
  <c r="FN75" i="7"/>
  <c r="DH75" i="7"/>
  <c r="FY67" i="7"/>
  <c r="GB67" i="7"/>
  <c r="GD67" i="7"/>
  <c r="GF67" i="7"/>
  <c r="FZ67" i="7"/>
  <c r="GE67" i="7"/>
  <c r="FK67" i="7"/>
  <c r="EP67" i="7"/>
  <c r="ET67" i="7"/>
  <c r="GA67" i="7"/>
  <c r="FL67" i="7"/>
  <c r="FG67" i="7"/>
  <c r="GC67" i="7"/>
  <c r="FN67" i="7"/>
  <c r="EU67" i="7"/>
  <c r="FJ67" i="7"/>
  <c r="ER67" i="7"/>
  <c r="DF67" i="7"/>
  <c r="EB67" i="7"/>
  <c r="ES67" i="7"/>
  <c r="DZ67" i="7"/>
  <c r="DW67" i="7"/>
  <c r="DJ67" i="7"/>
  <c r="FH67" i="7"/>
  <c r="EQ67" i="7"/>
  <c r="EA67" i="7"/>
  <c r="EV67" i="7"/>
  <c r="EO67" i="7"/>
  <c r="DL67" i="7"/>
  <c r="DI67" i="7"/>
  <c r="DH67" i="7"/>
  <c r="DX67" i="7"/>
  <c r="FM67" i="7"/>
  <c r="EC67" i="7"/>
  <c r="DK67" i="7"/>
  <c r="FI67" i="7"/>
  <c r="DY67" i="7"/>
  <c r="DG67" i="7"/>
  <c r="DE67" i="7"/>
  <c r="EO16" i="7"/>
  <c r="FI33" i="6"/>
  <c r="DG33" i="6"/>
  <c r="EQ33" i="6"/>
  <c r="DY33" i="6"/>
  <c r="GA33" i="6"/>
  <c r="FL33" i="6"/>
  <c r="DJ33" i="6"/>
  <c r="ET33" i="6"/>
  <c r="GD33" i="6"/>
  <c r="EB33" i="6"/>
  <c r="DX33" i="6"/>
  <c r="FZ33" i="6"/>
  <c r="EP33" i="6"/>
  <c r="FH33" i="6"/>
  <c r="DF33" i="6"/>
  <c r="DK33" i="6"/>
  <c r="FM33" i="6"/>
  <c r="EU33" i="6"/>
  <c r="GE33" i="6"/>
  <c r="EC33" i="6"/>
  <c r="EA33" i="6"/>
  <c r="GC33" i="6"/>
  <c r="DI33" i="6"/>
  <c r="FK33" i="6"/>
  <c r="ES33" i="6"/>
  <c r="FJ33" i="6"/>
  <c r="DH33" i="6"/>
  <c r="ER33" i="6"/>
  <c r="GB33" i="6"/>
  <c r="DZ33" i="6"/>
  <c r="AD47" i="6"/>
  <c r="DW16" i="6"/>
  <c r="DE16" i="6"/>
  <c r="CC16" i="6"/>
  <c r="ER42" i="6"/>
  <c r="GB42" i="6"/>
  <c r="EV42" i="6"/>
  <c r="GC42" i="6"/>
  <c r="FJ42" i="6"/>
  <c r="DL42" i="6"/>
  <c r="FN42" i="6"/>
  <c r="FL42" i="6"/>
  <c r="GF42" i="6"/>
  <c r="EB42" i="6"/>
  <c r="ES42" i="6"/>
  <c r="DZ42" i="6"/>
  <c r="EQ42" i="6"/>
  <c r="DJ42" i="6"/>
  <c r="FM42" i="6"/>
  <c r="ET42" i="6"/>
  <c r="GE42" i="6"/>
  <c r="DH42" i="6"/>
  <c r="EA42" i="6"/>
  <c r="DG42" i="6"/>
  <c r="DY42" i="6"/>
  <c r="EU42" i="6"/>
  <c r="FK42" i="6"/>
  <c r="GA42" i="6"/>
  <c r="FI42" i="6"/>
  <c r="DI42" i="6"/>
  <c r="DK42" i="6"/>
  <c r="EC42" i="6"/>
  <c r="GD42" i="6"/>
  <c r="DE42" i="6"/>
  <c r="DW42" i="6"/>
  <c r="FY42" i="6"/>
  <c r="FG42" i="6"/>
  <c r="EO42" i="6"/>
  <c r="FL59" i="8"/>
  <c r="EB59" i="8"/>
  <c r="FK59" i="8"/>
  <c r="DH59" i="8"/>
  <c r="EA59" i="8"/>
  <c r="EQ59" i="8"/>
  <c r="FN59" i="8"/>
  <c r="GC59" i="8"/>
  <c r="DL59" i="8"/>
  <c r="FI59" i="8"/>
  <c r="GD59" i="8"/>
  <c r="DG59" i="8"/>
  <c r="FM59" i="8"/>
  <c r="FJ59" i="8"/>
  <c r="GE59" i="8"/>
  <c r="GA59" i="8"/>
  <c r="GB59" i="8"/>
  <c r="DZ59" i="8"/>
  <c r="ET59" i="8"/>
  <c r="GF59" i="8"/>
  <c r="DY59" i="8"/>
  <c r="ER59" i="8"/>
  <c r="EU59" i="8"/>
  <c r="EV59" i="8"/>
  <c r="DK59" i="8"/>
  <c r="DJ59" i="8"/>
  <c r="EC59" i="8"/>
  <c r="ES59" i="8"/>
  <c r="DI59" i="8"/>
  <c r="GD16" i="7"/>
  <c r="FJ16" i="7"/>
  <c r="EV16" i="7"/>
  <c r="ER16" i="7"/>
  <c r="GB16" i="7"/>
  <c r="ET16" i="7"/>
  <c r="GE16" i="7"/>
  <c r="DL16" i="7"/>
  <c r="GF16" i="7"/>
  <c r="EU16" i="7"/>
  <c r="ES16" i="7"/>
  <c r="GA16" i="7"/>
  <c r="DG16" i="7"/>
  <c r="EB16" i="7"/>
  <c r="DH16" i="7"/>
  <c r="FI16" i="7"/>
  <c r="FK16" i="7"/>
  <c r="FN16" i="7"/>
  <c r="EC16" i="7"/>
  <c r="DY16" i="7"/>
  <c r="DJ16" i="7"/>
  <c r="EA16" i="7"/>
  <c r="GC16" i="7"/>
  <c r="FM16" i="7"/>
  <c r="EQ16" i="7"/>
  <c r="DK16" i="7"/>
  <c r="FL16" i="7"/>
  <c r="DZ16" i="7"/>
  <c r="DI16" i="7"/>
  <c r="DW16" i="7"/>
  <c r="FG16" i="7"/>
  <c r="FZ16" i="7"/>
  <c r="FY16" i="7"/>
  <c r="DX16" i="7"/>
  <c r="EP16" i="7"/>
  <c r="DE16" i="7"/>
  <c r="DF16" i="7"/>
  <c r="FH16" i="7"/>
  <c r="GC50" i="7"/>
  <c r="FJ50" i="7"/>
  <c r="EV50" i="7"/>
  <c r="ER50" i="7"/>
  <c r="GF50" i="7"/>
  <c r="EC50" i="7"/>
  <c r="EA50" i="7"/>
  <c r="GB50" i="7"/>
  <c r="DL50" i="7"/>
  <c r="FM50" i="7"/>
  <c r="EB50" i="7"/>
  <c r="DH50" i="7"/>
  <c r="DY50" i="7"/>
  <c r="ES50" i="7"/>
  <c r="DJ50" i="7"/>
  <c r="FI50" i="7"/>
  <c r="DK50" i="7"/>
  <c r="GA50" i="7"/>
  <c r="FK50" i="7"/>
  <c r="FN50" i="7"/>
  <c r="GD50" i="7"/>
  <c r="DZ50" i="7"/>
  <c r="FL50" i="7"/>
  <c r="DG50" i="7"/>
  <c r="ET50" i="7"/>
  <c r="GE50" i="7"/>
  <c r="DI50" i="7"/>
  <c r="EQ50" i="7"/>
  <c r="EU50" i="7"/>
  <c r="DW50" i="7"/>
  <c r="DF50" i="7"/>
  <c r="EP50" i="7"/>
  <c r="FZ50" i="7"/>
  <c r="FY50" i="7"/>
  <c r="FG50" i="7"/>
  <c r="FH50" i="7"/>
  <c r="DE50" i="7"/>
  <c r="DX50" i="7"/>
  <c r="GE124" i="7"/>
  <c r="FJ124" i="7"/>
  <c r="DH124" i="7"/>
  <c r="GA124" i="7"/>
  <c r="FK124" i="7"/>
  <c r="EQ124" i="7"/>
  <c r="GD124" i="7"/>
  <c r="GB124" i="7"/>
  <c r="EU124" i="7"/>
  <c r="DY124" i="7"/>
  <c r="DL124" i="7"/>
  <c r="FL124" i="7"/>
  <c r="DK124" i="7"/>
  <c r="DG124" i="7"/>
  <c r="GF124" i="7"/>
  <c r="FI124" i="7"/>
  <c r="GC124" i="7"/>
  <c r="EA124" i="7"/>
  <c r="EV124" i="7"/>
  <c r="DJ124" i="7"/>
  <c r="EB124" i="7"/>
  <c r="ET124" i="7"/>
  <c r="FN124" i="7"/>
  <c r="DZ124" i="7"/>
  <c r="EC124" i="7"/>
  <c r="FM124" i="7"/>
  <c r="ES124" i="7"/>
  <c r="DI124" i="7"/>
  <c r="ER124" i="7"/>
  <c r="FZ124" i="7"/>
  <c r="FY124" i="7"/>
  <c r="EO124" i="7"/>
  <c r="DW124" i="7"/>
  <c r="FH124" i="7"/>
  <c r="EP124" i="7"/>
  <c r="DE124" i="7"/>
  <c r="DX124" i="7"/>
  <c r="DF124" i="7"/>
  <c r="FG124" i="7"/>
  <c r="FL114" i="8"/>
  <c r="FJ114" i="8"/>
  <c r="FI114" i="8"/>
  <c r="GF114" i="8"/>
  <c r="EC114" i="8"/>
  <c r="FN114" i="8"/>
  <c r="GE114" i="8"/>
  <c r="GB114" i="8"/>
  <c r="DG114" i="8"/>
  <c r="DK114" i="8"/>
  <c r="DY114" i="8"/>
  <c r="DL114" i="8"/>
  <c r="GA114" i="8"/>
  <c r="EB114" i="8"/>
  <c r="FM114" i="8"/>
  <c r="DJ114" i="8"/>
  <c r="GD114" i="8"/>
  <c r="GC114" i="8"/>
  <c r="DZ114" i="8"/>
  <c r="DI114" i="8"/>
  <c r="FK114" i="8"/>
  <c r="DH114" i="8"/>
  <c r="EA114" i="8"/>
  <c r="EV114" i="8"/>
  <c r="ES114" i="8"/>
  <c r="ET114" i="8"/>
  <c r="EQ114" i="8"/>
  <c r="ER114" i="8"/>
  <c r="EU114" i="8"/>
  <c r="DY18" i="8"/>
  <c r="EC18" i="8"/>
  <c r="GA18" i="8"/>
  <c r="GF18" i="8"/>
  <c r="FJ18" i="8"/>
  <c r="ER18" i="8"/>
  <c r="DZ18" i="8"/>
  <c r="GB18" i="8"/>
  <c r="FN18" i="8"/>
  <c r="EV18" i="8"/>
  <c r="DL18" i="8"/>
  <c r="EU18" i="8"/>
  <c r="EB18" i="8"/>
  <c r="DH18" i="8"/>
  <c r="FM18" i="8"/>
  <c r="EA18" i="8"/>
  <c r="GD18" i="8"/>
  <c r="DK18" i="8"/>
  <c r="ES18" i="8"/>
  <c r="FI18" i="8"/>
  <c r="EQ18" i="8"/>
  <c r="FK18" i="8"/>
  <c r="FL18" i="8"/>
  <c r="GE18" i="8"/>
  <c r="ET18" i="8"/>
  <c r="GC18" i="8"/>
  <c r="DJ18" i="8"/>
  <c r="DG18" i="8"/>
  <c r="DI18" i="8"/>
  <c r="EQ54" i="8"/>
  <c r="EU54" i="8"/>
  <c r="FJ54" i="8"/>
  <c r="EA54" i="8"/>
  <c r="ET54" i="8"/>
  <c r="DZ54" i="8"/>
  <c r="FL54" i="8"/>
  <c r="GC54" i="8"/>
  <c r="DK54" i="8"/>
  <c r="ER54" i="8"/>
  <c r="FK54" i="8"/>
  <c r="DL54" i="8"/>
  <c r="ES54" i="8"/>
  <c r="GF54" i="8"/>
  <c r="DY54" i="8"/>
  <c r="GB54" i="8"/>
  <c r="FI54" i="8"/>
  <c r="DJ54" i="8"/>
  <c r="GE54" i="8"/>
  <c r="EC54" i="8"/>
  <c r="EV54" i="8"/>
  <c r="FN54" i="8"/>
  <c r="FM54" i="8"/>
  <c r="GD54" i="8"/>
  <c r="GA54" i="8"/>
  <c r="DI54" i="8"/>
  <c r="DG54" i="8"/>
  <c r="DH54" i="8"/>
  <c r="EB54" i="8"/>
  <c r="DH49" i="8"/>
  <c r="DL49" i="8"/>
  <c r="FJ49" i="8"/>
  <c r="GE49" i="8"/>
  <c r="ES49" i="8"/>
  <c r="FM49" i="8"/>
  <c r="DZ49" i="8"/>
  <c r="FI49" i="8"/>
  <c r="GD49" i="8"/>
  <c r="GA49" i="8"/>
  <c r="ET49" i="8"/>
  <c r="FN49" i="8"/>
  <c r="GC49" i="8"/>
  <c r="ER49" i="8"/>
  <c r="FL49" i="8"/>
  <c r="GB49" i="8"/>
  <c r="EA49" i="8"/>
  <c r="FK49" i="8"/>
  <c r="EC49" i="8"/>
  <c r="EU49" i="8"/>
  <c r="DJ49" i="8"/>
  <c r="DK49" i="8"/>
  <c r="EV49" i="8"/>
  <c r="GF49" i="8"/>
  <c r="EQ49" i="8"/>
  <c r="DI49" i="8"/>
  <c r="EB49" i="8"/>
  <c r="DG49" i="8"/>
  <c r="DY49" i="8"/>
  <c r="FJ77" i="8"/>
  <c r="ET77" i="8"/>
  <c r="DL77" i="8"/>
  <c r="GD77" i="8"/>
  <c r="GC77" i="8"/>
  <c r="EU77" i="8"/>
  <c r="FN77" i="8"/>
  <c r="EQ77" i="8"/>
  <c r="DJ77" i="8"/>
  <c r="EA77" i="8"/>
  <c r="DH77" i="8"/>
  <c r="EV77" i="8"/>
  <c r="EB77" i="8"/>
  <c r="FK77" i="8"/>
  <c r="ER77" i="8"/>
  <c r="GE77" i="8"/>
  <c r="GF77" i="8"/>
  <c r="DG77" i="8"/>
  <c r="DK77" i="8"/>
  <c r="DY77" i="8"/>
  <c r="FL77" i="8"/>
  <c r="FI77" i="8"/>
  <c r="DZ77" i="8"/>
  <c r="DI77" i="8"/>
  <c r="EC77" i="8"/>
  <c r="FM77" i="8"/>
  <c r="GA77" i="8"/>
  <c r="GB77" i="8"/>
  <c r="ES77" i="8"/>
  <c r="FJ19" i="8"/>
  <c r="EB19" i="8"/>
  <c r="GF19" i="8"/>
  <c r="EQ19" i="8"/>
  <c r="DZ19" i="8"/>
  <c r="GB19" i="8"/>
  <c r="FK19" i="8"/>
  <c r="ES19" i="8"/>
  <c r="DY19" i="8"/>
  <c r="DL19" i="8"/>
  <c r="FL19" i="8"/>
  <c r="DK19" i="8"/>
  <c r="ET19" i="8"/>
  <c r="EA19" i="8"/>
  <c r="GC19" i="8"/>
  <c r="EC19" i="8"/>
  <c r="GD19" i="8"/>
  <c r="GE19" i="8"/>
  <c r="FN19" i="8"/>
  <c r="EV19" i="8"/>
  <c r="FI19" i="8"/>
  <c r="DG19" i="8"/>
  <c r="DH19" i="8"/>
  <c r="EU19" i="8"/>
  <c r="GA19" i="8"/>
  <c r="DI19" i="8"/>
  <c r="FM19" i="8"/>
  <c r="DJ19" i="8"/>
  <c r="ER19" i="8"/>
  <c r="DL56" i="8"/>
  <c r="FJ56" i="8"/>
  <c r="GA56" i="8"/>
  <c r="GE56" i="8"/>
  <c r="DK56" i="8"/>
  <c r="DY56" i="8"/>
  <c r="EC56" i="8"/>
  <c r="FI56" i="8"/>
  <c r="FM56" i="8"/>
  <c r="ES56" i="8"/>
  <c r="EV56" i="8"/>
  <c r="FK56" i="8"/>
  <c r="GC56" i="8"/>
  <c r="ER56" i="8"/>
  <c r="GD56" i="8"/>
  <c r="DJ56" i="8"/>
  <c r="FL56" i="8"/>
  <c r="EB56" i="8"/>
  <c r="DH56" i="8"/>
  <c r="GB56" i="8"/>
  <c r="EA56" i="8"/>
  <c r="DZ56" i="8"/>
  <c r="DG56" i="8"/>
  <c r="GF56" i="8"/>
  <c r="EQ56" i="8"/>
  <c r="ET56" i="8"/>
  <c r="EU56" i="8"/>
  <c r="DI56" i="8"/>
  <c r="FN56" i="8"/>
  <c r="GA113" i="8"/>
  <c r="GE113" i="8"/>
  <c r="FJ113" i="8"/>
  <c r="EC113" i="8"/>
  <c r="DL113" i="8"/>
  <c r="GC113" i="8"/>
  <c r="DY113" i="8"/>
  <c r="EB113" i="8"/>
  <c r="GB113" i="8"/>
  <c r="EA113" i="8"/>
  <c r="GD113" i="8"/>
  <c r="DJ113" i="8"/>
  <c r="FM113" i="8"/>
  <c r="DK113" i="8"/>
  <c r="DZ113" i="8"/>
  <c r="GF113" i="8"/>
  <c r="FN113" i="8"/>
  <c r="DH113" i="8"/>
  <c r="FI113" i="8"/>
  <c r="DI113" i="8"/>
  <c r="FK113" i="8"/>
  <c r="DG113" i="8"/>
  <c r="FL113" i="8"/>
  <c r="EV113" i="8"/>
  <c r="EU113" i="8"/>
  <c r="EQ113" i="8"/>
  <c r="ER113" i="8"/>
  <c r="ES113" i="8"/>
  <c r="ET113" i="8"/>
  <c r="FI49" i="6"/>
  <c r="EU49" i="6"/>
  <c r="GF49" i="6"/>
  <c r="FM49" i="6"/>
  <c r="ET49" i="6"/>
  <c r="DG49" i="6"/>
  <c r="DL49" i="6"/>
  <c r="GA49" i="6"/>
  <c r="EB49" i="6"/>
  <c r="DH49" i="6"/>
  <c r="GE49" i="6"/>
  <c r="EQ49" i="6"/>
  <c r="FJ49" i="6"/>
  <c r="GD49" i="6"/>
  <c r="DJ49" i="6"/>
  <c r="EC49" i="6"/>
  <c r="DY49" i="6"/>
  <c r="ES49" i="6"/>
  <c r="GB49" i="6"/>
  <c r="GC49" i="6"/>
  <c r="EV49" i="6"/>
  <c r="FK49" i="6"/>
  <c r="EA49" i="6"/>
  <c r="DK49" i="6"/>
  <c r="DZ49" i="6"/>
  <c r="DI49" i="6"/>
  <c r="FN49" i="6"/>
  <c r="FL49" i="6"/>
  <c r="ER49" i="6"/>
  <c r="FG49" i="6"/>
  <c r="FY49" i="6"/>
  <c r="DW49" i="6"/>
  <c r="EO49" i="6"/>
  <c r="DE49" i="6"/>
  <c r="DL151" i="10"/>
  <c r="DK151" i="10"/>
  <c r="EC151" i="10"/>
  <c r="FI151" i="10"/>
  <c r="FN151" i="10"/>
  <c r="DJ151" i="10"/>
  <c r="FM151" i="10"/>
  <c r="EQ151" i="10"/>
  <c r="GB151" i="10"/>
  <c r="DZ151" i="10"/>
  <c r="FL151" i="10"/>
  <c r="FJ151" i="10"/>
  <c r="ES151" i="10"/>
  <c r="GC151" i="10"/>
  <c r="DY151" i="10"/>
  <c r="DH151" i="10"/>
  <c r="EA151" i="10"/>
  <c r="EV151" i="10"/>
  <c r="ER151" i="10"/>
  <c r="EU151" i="10"/>
  <c r="DG151" i="10"/>
  <c r="GE151" i="10"/>
  <c r="GF151" i="10"/>
  <c r="DI151" i="10"/>
  <c r="EB151" i="10"/>
  <c r="GD151" i="10"/>
  <c r="GA151" i="10"/>
  <c r="FK151" i="10"/>
  <c r="ET151" i="10"/>
  <c r="DJ142" i="10"/>
  <c r="ES142" i="10"/>
  <c r="FJ142" i="10"/>
  <c r="EB142" i="10"/>
  <c r="FM142" i="10"/>
  <c r="DL142" i="10"/>
  <c r="FI142" i="10"/>
  <c r="ET142" i="10"/>
  <c r="DK142" i="10"/>
  <c r="GE142" i="10"/>
  <c r="GA142" i="10"/>
  <c r="EC142" i="10"/>
  <c r="ER142" i="10"/>
  <c r="EA142" i="10"/>
  <c r="DZ142" i="10"/>
  <c r="EU142" i="10"/>
  <c r="FN142" i="10"/>
  <c r="DI142" i="10"/>
  <c r="EV142" i="10"/>
  <c r="GF142" i="10"/>
  <c r="EQ142" i="10"/>
  <c r="DG142" i="10"/>
  <c r="DY142" i="10"/>
  <c r="GC142" i="10"/>
  <c r="GD142" i="10"/>
  <c r="FK142" i="10"/>
  <c r="GB142" i="10"/>
  <c r="DH142" i="10"/>
  <c r="FL142" i="10"/>
  <c r="FJ132" i="10"/>
  <c r="EA132" i="10"/>
  <c r="FL132" i="10"/>
  <c r="DL132" i="10"/>
  <c r="FI132" i="10"/>
  <c r="GF132" i="10"/>
  <c r="ES132" i="10"/>
  <c r="EB132" i="10"/>
  <c r="DG132" i="10"/>
  <c r="GD132" i="10"/>
  <c r="DK132" i="10"/>
  <c r="GA132" i="10"/>
  <c r="DJ132" i="10"/>
  <c r="GC132" i="10"/>
  <c r="EC132" i="10"/>
  <c r="DH132" i="10"/>
  <c r="EV132" i="10"/>
  <c r="GE132" i="10"/>
  <c r="GB132" i="10"/>
  <c r="FN132" i="10"/>
  <c r="FK132" i="10"/>
  <c r="EQ132" i="10"/>
  <c r="FM132" i="10"/>
  <c r="EU132" i="10"/>
  <c r="DY132" i="10"/>
  <c r="ET132" i="10"/>
  <c r="DZ132" i="10"/>
  <c r="ER132" i="10"/>
  <c r="DI132" i="10"/>
  <c r="DJ127" i="10"/>
  <c r="EC127" i="10"/>
  <c r="EV127" i="10"/>
  <c r="FN127" i="10"/>
  <c r="DH127" i="10"/>
  <c r="EB127" i="10"/>
  <c r="GD127" i="10"/>
  <c r="ER127" i="10"/>
  <c r="GA127" i="10"/>
  <c r="EA127" i="10"/>
  <c r="FJ127" i="10"/>
  <c r="GC127" i="10"/>
  <c r="FI127" i="10"/>
  <c r="ES127" i="10"/>
  <c r="DL127" i="10"/>
  <c r="DZ127" i="10"/>
  <c r="GE127" i="10"/>
  <c r="ET127" i="10"/>
  <c r="DG127" i="10"/>
  <c r="FL127" i="10"/>
  <c r="EQ127" i="10"/>
  <c r="FK127" i="10"/>
  <c r="DK127" i="10"/>
  <c r="GB127" i="10"/>
  <c r="DI127" i="10"/>
  <c r="DY127" i="10"/>
  <c r="FM127" i="10"/>
  <c r="GF127" i="10"/>
  <c r="EU127" i="10"/>
  <c r="GC27" i="7"/>
  <c r="GD27" i="7"/>
  <c r="GE27" i="7"/>
  <c r="EB27" i="7"/>
  <c r="DL27" i="7"/>
  <c r="FJ27" i="7"/>
  <c r="FL27" i="7"/>
  <c r="ER27" i="7"/>
  <c r="DK27" i="7"/>
  <c r="EA27" i="7"/>
  <c r="GA27" i="7"/>
  <c r="ES27" i="7"/>
  <c r="EU27" i="7"/>
  <c r="DY27" i="7"/>
  <c r="DZ27" i="7"/>
  <c r="FM27" i="7"/>
  <c r="DJ27" i="7"/>
  <c r="EC27" i="7"/>
  <c r="EQ27" i="7"/>
  <c r="FK27" i="7"/>
  <c r="DG27" i="7"/>
  <c r="EV27" i="7"/>
  <c r="GB27" i="7"/>
  <c r="FN27" i="7"/>
  <c r="ET27" i="7"/>
  <c r="FI27" i="7"/>
  <c r="DH27" i="7"/>
  <c r="GF27" i="7"/>
  <c r="DI27" i="7"/>
  <c r="FG27" i="7"/>
  <c r="FY27" i="7"/>
  <c r="DW27" i="7"/>
  <c r="DE27" i="7"/>
  <c r="FH27" i="7"/>
  <c r="EP27" i="7"/>
  <c r="FZ27" i="7"/>
  <c r="DF27" i="7"/>
  <c r="DX27" i="7"/>
  <c r="GB26" i="6"/>
  <c r="FN26" i="6"/>
  <c r="EV26" i="6"/>
  <c r="GC26" i="6"/>
  <c r="FJ26" i="6"/>
  <c r="DL26" i="6"/>
  <c r="GF26" i="6"/>
  <c r="GD26" i="6"/>
  <c r="FK26" i="6"/>
  <c r="ER26" i="6"/>
  <c r="EB26" i="6"/>
  <c r="DK26" i="6"/>
  <c r="FI26" i="6"/>
  <c r="ET26" i="6"/>
  <c r="GE26" i="6"/>
  <c r="EC26" i="6"/>
  <c r="GA26" i="6"/>
  <c r="DJ26" i="6"/>
  <c r="FM26" i="6"/>
  <c r="EA26" i="6"/>
  <c r="EQ26" i="6"/>
  <c r="FL26" i="6"/>
  <c r="DG26" i="6"/>
  <c r="EU26" i="6"/>
  <c r="DH26" i="6"/>
  <c r="DZ26" i="6"/>
  <c r="DY26" i="6"/>
  <c r="ES26" i="6"/>
  <c r="DI26" i="6"/>
  <c r="FY26" i="6"/>
  <c r="DW26" i="6"/>
  <c r="FG26" i="6"/>
  <c r="EO26" i="6"/>
  <c r="DE26" i="6"/>
  <c r="GC160" i="10"/>
  <c r="DJ160" i="10"/>
  <c r="EA160" i="10"/>
  <c r="ET160" i="10"/>
  <c r="FL160" i="10"/>
  <c r="FJ160" i="10"/>
  <c r="EV160" i="10"/>
  <c r="ER160" i="10"/>
  <c r="FN160" i="10"/>
  <c r="FI160" i="10"/>
  <c r="EB160" i="10"/>
  <c r="DL160" i="10"/>
  <c r="FM160" i="10"/>
  <c r="GF160" i="10"/>
  <c r="DZ160" i="10"/>
  <c r="GD160" i="10"/>
  <c r="DK160" i="10"/>
  <c r="DG160" i="10"/>
  <c r="EC160" i="10"/>
  <c r="EU160" i="10"/>
  <c r="GA160" i="10"/>
  <c r="DY160" i="10"/>
  <c r="DH160" i="10"/>
  <c r="ES160" i="10"/>
  <c r="DI160" i="10"/>
  <c r="FK160" i="10"/>
  <c r="GB160" i="10"/>
  <c r="GE160" i="10"/>
  <c r="EQ160" i="10"/>
  <c r="DG162" i="10"/>
  <c r="DZ162" i="10"/>
  <c r="ER162" i="10"/>
  <c r="FL162" i="10"/>
  <c r="GF162" i="10"/>
  <c r="DL162" i="10"/>
  <c r="FJ162" i="10"/>
  <c r="EV162" i="10"/>
  <c r="DJ162" i="10"/>
  <c r="ES162" i="10"/>
  <c r="EA162" i="10"/>
  <c r="GB162" i="10"/>
  <c r="GA162" i="10"/>
  <c r="EB162" i="10"/>
  <c r="FI162" i="10"/>
  <c r="GC162" i="10"/>
  <c r="EU162" i="10"/>
  <c r="FM162" i="10"/>
  <c r="EQ162" i="10"/>
  <c r="FN162" i="10"/>
  <c r="GE162" i="10"/>
  <c r="GD162" i="10"/>
  <c r="DI162" i="10"/>
  <c r="DY162" i="10"/>
  <c r="DH162" i="10"/>
  <c r="DK162" i="10"/>
  <c r="EC162" i="10"/>
  <c r="FK162" i="10"/>
  <c r="ET162" i="10"/>
  <c r="FJ35" i="6"/>
  <c r="DZ35" i="6"/>
  <c r="EA35" i="6"/>
  <c r="DL35" i="6"/>
  <c r="FL35" i="6"/>
  <c r="ER35" i="6"/>
  <c r="GE35" i="6"/>
  <c r="DG35" i="6"/>
  <c r="EC35" i="6"/>
  <c r="FI35" i="6"/>
  <c r="EQ35" i="6"/>
  <c r="DJ35" i="6"/>
  <c r="ET35" i="6"/>
  <c r="GF35" i="6"/>
  <c r="EV35" i="6"/>
  <c r="DH35" i="6"/>
  <c r="DY35" i="6"/>
  <c r="DK35" i="6"/>
  <c r="EB35" i="6"/>
  <c r="FM35" i="6"/>
  <c r="GB35" i="6"/>
  <c r="GD35" i="6"/>
  <c r="GA35" i="6"/>
  <c r="EU35" i="6"/>
  <c r="GC35" i="6"/>
  <c r="ES35" i="6"/>
  <c r="FK35" i="6"/>
  <c r="DI35" i="6"/>
  <c r="FN35" i="6"/>
  <c r="EO35" i="6"/>
  <c r="DW35" i="6"/>
  <c r="FG35" i="6"/>
  <c r="DE35" i="6"/>
  <c r="FY35" i="6"/>
  <c r="ER130" i="8"/>
  <c r="EV130" i="8"/>
  <c r="GD130" i="8"/>
  <c r="FJ130" i="8"/>
  <c r="EU130" i="8"/>
  <c r="GA130" i="8"/>
  <c r="ET130" i="8"/>
  <c r="EB130" i="8"/>
  <c r="ES130" i="8"/>
  <c r="FN130" i="8"/>
  <c r="GE130" i="8"/>
  <c r="FM130" i="8"/>
  <c r="DL130" i="8"/>
  <c r="DZ130" i="8"/>
  <c r="DK130" i="8"/>
  <c r="DG130" i="8"/>
  <c r="EQ130" i="8"/>
  <c r="EA130" i="8"/>
  <c r="GC130" i="8"/>
  <c r="FK130" i="8"/>
  <c r="EC130" i="8"/>
  <c r="GF130" i="8"/>
  <c r="DH130" i="8"/>
  <c r="DJ130" i="8"/>
  <c r="FI130" i="8"/>
  <c r="DY130" i="8"/>
  <c r="GB130" i="8"/>
  <c r="DI130" i="8"/>
  <c r="FL130" i="8"/>
  <c r="FJ127" i="8"/>
  <c r="GF127" i="8"/>
  <c r="FM127" i="8"/>
  <c r="DL127" i="8"/>
  <c r="ER127" i="8"/>
  <c r="EQ127" i="8"/>
  <c r="FK127" i="8"/>
  <c r="GB127" i="8"/>
  <c r="FI127" i="8"/>
  <c r="EU127" i="8"/>
  <c r="GC127" i="8"/>
  <c r="EV127" i="8"/>
  <c r="EC127" i="8"/>
  <c r="DK127" i="8"/>
  <c r="DY127" i="8"/>
  <c r="FN127" i="8"/>
  <c r="GE127" i="8"/>
  <c r="GD127" i="8"/>
  <c r="DZ127" i="8"/>
  <c r="DG127" i="8"/>
  <c r="EB127" i="8"/>
  <c r="ES127" i="8"/>
  <c r="GA127" i="8"/>
  <c r="DJ127" i="8"/>
  <c r="EA127" i="8"/>
  <c r="DH127" i="8"/>
  <c r="FL127" i="8"/>
  <c r="DI127" i="8"/>
  <c r="ET127" i="8"/>
  <c r="GB64" i="6"/>
  <c r="FN64" i="6"/>
  <c r="ER64" i="6"/>
  <c r="GF64" i="6"/>
  <c r="DL64" i="6"/>
  <c r="GC64" i="6"/>
  <c r="FJ64" i="6"/>
  <c r="EV64" i="6"/>
  <c r="DK64" i="6"/>
  <c r="FI64" i="6"/>
  <c r="GD64" i="6"/>
  <c r="FK64" i="6"/>
  <c r="GE64" i="6"/>
  <c r="EA64" i="6"/>
  <c r="EC64" i="6"/>
  <c r="GA64" i="6"/>
  <c r="DH64" i="6"/>
  <c r="FM64" i="6"/>
  <c r="FL64" i="6"/>
  <c r="ES64" i="6"/>
  <c r="EQ64" i="6"/>
  <c r="DZ64" i="6"/>
  <c r="EB64" i="6"/>
  <c r="DY64" i="6"/>
  <c r="ET64" i="6"/>
  <c r="DJ64" i="6"/>
  <c r="DG64" i="6"/>
  <c r="EU64" i="6"/>
  <c r="DI64" i="6"/>
  <c r="EO64" i="6"/>
  <c r="FG64" i="6"/>
  <c r="DW64" i="6"/>
  <c r="DE64" i="6"/>
  <c r="FY64" i="6"/>
  <c r="GD42" i="7"/>
  <c r="GC42" i="7"/>
  <c r="GA42" i="7"/>
  <c r="ER42" i="7"/>
  <c r="GE42" i="7"/>
  <c r="EB42" i="7"/>
  <c r="DL42" i="7"/>
  <c r="FJ42" i="7"/>
  <c r="FL42" i="7"/>
  <c r="ET42" i="7"/>
  <c r="DK42" i="7"/>
  <c r="EA42" i="7"/>
  <c r="EC42" i="7"/>
  <c r="EU42" i="7"/>
  <c r="GB42" i="7"/>
  <c r="DZ42" i="7"/>
  <c r="FM42" i="7"/>
  <c r="DJ42" i="7"/>
  <c r="ES42" i="7"/>
  <c r="DY42" i="7"/>
  <c r="FK42" i="7"/>
  <c r="EQ42" i="7"/>
  <c r="DG42" i="7"/>
  <c r="EV42" i="7"/>
  <c r="GF42" i="7"/>
  <c r="FI42" i="7"/>
  <c r="DH42" i="7"/>
  <c r="FN42" i="7"/>
  <c r="DI42" i="7"/>
  <c r="DE42" i="7"/>
  <c r="FH42" i="7"/>
  <c r="DW42" i="7"/>
  <c r="DX42" i="7"/>
  <c r="DF42" i="7"/>
  <c r="FG42" i="7"/>
  <c r="FZ42" i="7"/>
  <c r="FY42" i="7"/>
  <c r="EP42" i="7"/>
  <c r="DL49" i="10"/>
  <c r="EU49" i="10"/>
  <c r="DK49" i="10"/>
  <c r="FJ49" i="10"/>
  <c r="FN49" i="10"/>
  <c r="GD49" i="10"/>
  <c r="EQ49" i="10"/>
  <c r="GC49" i="10"/>
  <c r="DZ49" i="10"/>
  <c r="DY49" i="10"/>
  <c r="FK49" i="10"/>
  <c r="FM49" i="10"/>
  <c r="GE49" i="10"/>
  <c r="EB49" i="10"/>
  <c r="FI49" i="10"/>
  <c r="ET49" i="10"/>
  <c r="GF49" i="10"/>
  <c r="ES49" i="10"/>
  <c r="DH49" i="10"/>
  <c r="DJ49" i="10"/>
  <c r="EA49" i="10"/>
  <c r="EC49" i="10"/>
  <c r="DG49" i="10"/>
  <c r="GB49" i="10"/>
  <c r="DI49" i="10"/>
  <c r="GA49" i="10"/>
  <c r="EV49" i="10"/>
  <c r="FL49" i="10"/>
  <c r="ER49" i="10"/>
  <c r="DL45" i="10"/>
  <c r="FK45" i="10"/>
  <c r="DJ45" i="10"/>
  <c r="FJ45" i="10"/>
  <c r="GA45" i="10"/>
  <c r="DH45" i="10"/>
  <c r="GE45" i="10"/>
  <c r="ES45" i="10"/>
  <c r="GD45" i="10"/>
  <c r="FL45" i="10"/>
  <c r="EA45" i="10"/>
  <c r="DZ45" i="10"/>
  <c r="FN45" i="10"/>
  <c r="GF45" i="10"/>
  <c r="EU45" i="10"/>
  <c r="GB45" i="10"/>
  <c r="EB45" i="10"/>
  <c r="FI45" i="10"/>
  <c r="ET45" i="10"/>
  <c r="DY45" i="10"/>
  <c r="GC45" i="10"/>
  <c r="DI45" i="10"/>
  <c r="EQ45" i="10"/>
  <c r="FM45" i="10"/>
  <c r="EC45" i="10"/>
  <c r="EV45" i="10"/>
  <c r="DG45" i="10"/>
  <c r="DK45" i="10"/>
  <c r="ER45" i="10"/>
  <c r="FZ49" i="10"/>
  <c r="EP44" i="10"/>
  <c r="DX31" i="10"/>
  <c r="EP45" i="10"/>
  <c r="DF129" i="10"/>
  <c r="EP163" i="10"/>
  <c r="DX129" i="10"/>
  <c r="DE81" i="8"/>
  <c r="EO76" i="8"/>
  <c r="FY49" i="8"/>
  <c r="FY141" i="8"/>
  <c r="DW21" i="8"/>
  <c r="FG56" i="8"/>
  <c r="EO81" i="8"/>
  <c r="FY19" i="8"/>
  <c r="FG76" i="8"/>
  <c r="DW80" i="8"/>
  <c r="EO100" i="8"/>
  <c r="FG142" i="10"/>
  <c r="FG148" i="10"/>
  <c r="DE133" i="10"/>
  <c r="FG132" i="10"/>
  <c r="FG49" i="10"/>
  <c r="EO44" i="10"/>
  <c r="DE43" i="10"/>
  <c r="EO132" i="10"/>
  <c r="DE129" i="10"/>
  <c r="FY125" i="10"/>
  <c r="EO151" i="10"/>
  <c r="FY162" i="10"/>
  <c r="FY45" i="10"/>
  <c r="DW129" i="10"/>
  <c r="GE53" i="6"/>
  <c r="FJ53" i="6"/>
  <c r="EQ53" i="6"/>
  <c r="DG53" i="6"/>
  <c r="DL53" i="6"/>
  <c r="GF53" i="6"/>
  <c r="FM53" i="6"/>
  <c r="ET53" i="6"/>
  <c r="EB53" i="6"/>
  <c r="DH53" i="6"/>
  <c r="GB53" i="6"/>
  <c r="FI53" i="6"/>
  <c r="EU53" i="6"/>
  <c r="EC53" i="6"/>
  <c r="GA53" i="6"/>
  <c r="FN53" i="6"/>
  <c r="DY53" i="6"/>
  <c r="DJ53" i="6"/>
  <c r="EA53" i="6"/>
  <c r="DK53" i="6"/>
  <c r="ER53" i="6"/>
  <c r="FL53" i="6"/>
  <c r="GD53" i="6"/>
  <c r="GC53" i="6"/>
  <c r="DZ53" i="6"/>
  <c r="EV53" i="6"/>
  <c r="FK53" i="6"/>
  <c r="DI53" i="6"/>
  <c r="ES53" i="6"/>
  <c r="DW53" i="6"/>
  <c r="FG53" i="6"/>
  <c r="EO53" i="6"/>
  <c r="FY53" i="6"/>
  <c r="DE53" i="6"/>
  <c r="FI107" i="8"/>
  <c r="FM107" i="8"/>
  <c r="GC107" i="8"/>
  <c r="GF107" i="8"/>
  <c r="DJ107" i="8"/>
  <c r="FJ107" i="8"/>
  <c r="FK107" i="8"/>
  <c r="GB107" i="8"/>
  <c r="DG107" i="8"/>
  <c r="DL107" i="8"/>
  <c r="DH107" i="8"/>
  <c r="GD107" i="8"/>
  <c r="DK107" i="8"/>
  <c r="EB107" i="8"/>
  <c r="EC107" i="8"/>
  <c r="GA107" i="8"/>
  <c r="FN107" i="8"/>
  <c r="DY107" i="8"/>
  <c r="DZ107" i="8"/>
  <c r="DI107" i="8"/>
  <c r="GE107" i="8"/>
  <c r="EA107" i="8"/>
  <c r="FL107" i="8"/>
  <c r="ER107" i="8"/>
  <c r="ES107" i="8"/>
  <c r="ET107" i="8"/>
  <c r="EV107" i="8"/>
  <c r="EQ107" i="8"/>
  <c r="EU107" i="8"/>
  <c r="DY60" i="8"/>
  <c r="EC60" i="8"/>
  <c r="FJ60" i="8"/>
  <c r="EB60" i="8"/>
  <c r="ES60" i="8"/>
  <c r="FI60" i="8"/>
  <c r="FM60" i="8"/>
  <c r="DL60" i="8"/>
  <c r="EV60" i="8"/>
  <c r="GD60" i="8"/>
  <c r="DZ60" i="8"/>
  <c r="FK60" i="8"/>
  <c r="DK60" i="8"/>
  <c r="DG60" i="8"/>
  <c r="ER60" i="8"/>
  <c r="FL60" i="8"/>
  <c r="EA60" i="8"/>
  <c r="FN60" i="8"/>
  <c r="DH60" i="8"/>
  <c r="EU60" i="8"/>
  <c r="ET60" i="8"/>
  <c r="GE60" i="8"/>
  <c r="GB60" i="8"/>
  <c r="DJ60" i="8"/>
  <c r="DI60" i="8"/>
  <c r="GF60" i="8"/>
  <c r="EQ60" i="8"/>
  <c r="GC60" i="8"/>
  <c r="GA60" i="8"/>
  <c r="GC91" i="8"/>
  <c r="FN91" i="8"/>
  <c r="EB91" i="8"/>
  <c r="DL91" i="8"/>
  <c r="ES91" i="8"/>
  <c r="GE91" i="8"/>
  <c r="EV91" i="8"/>
  <c r="EC91" i="8"/>
  <c r="DY91" i="8"/>
  <c r="DJ91" i="8"/>
  <c r="FJ91" i="8"/>
  <c r="DH91" i="8"/>
  <c r="ER91" i="8"/>
  <c r="FL91" i="8"/>
  <c r="EU91" i="8"/>
  <c r="FM91" i="8"/>
  <c r="DZ91" i="8"/>
  <c r="DG91" i="8"/>
  <c r="DK91" i="8"/>
  <c r="GA91" i="8"/>
  <c r="GD91" i="8"/>
  <c r="GF91" i="8"/>
  <c r="FI91" i="8"/>
  <c r="EA91" i="8"/>
  <c r="FK91" i="8"/>
  <c r="DI91" i="8"/>
  <c r="EQ91" i="8"/>
  <c r="ET91" i="8"/>
  <c r="GB91" i="8"/>
  <c r="FJ30" i="8"/>
  <c r="DL30" i="8"/>
  <c r="GB30" i="8"/>
  <c r="ET30" i="8"/>
  <c r="EA30" i="8"/>
  <c r="FM30" i="8"/>
  <c r="EU30" i="8"/>
  <c r="GF30" i="8"/>
  <c r="ER30" i="8"/>
  <c r="DZ30" i="8"/>
  <c r="DY30" i="8"/>
  <c r="EC30" i="8"/>
  <c r="DH30" i="8"/>
  <c r="EV30" i="8"/>
  <c r="FI30" i="8"/>
  <c r="DJ30" i="8"/>
  <c r="EQ30" i="8"/>
  <c r="GE30" i="8"/>
  <c r="ES30" i="8"/>
  <c r="GD30" i="8"/>
  <c r="FN30" i="8"/>
  <c r="EB30" i="8"/>
  <c r="FK30" i="8"/>
  <c r="DK30" i="8"/>
  <c r="DI30" i="8"/>
  <c r="DG30" i="8"/>
  <c r="GA30" i="8"/>
  <c r="GC30" i="8"/>
  <c r="FL30" i="8"/>
  <c r="ER54" i="6"/>
  <c r="GF54" i="6"/>
  <c r="FN54" i="6"/>
  <c r="DL54" i="6"/>
  <c r="GC54" i="6"/>
  <c r="FJ54" i="6"/>
  <c r="EV54" i="6"/>
  <c r="GB54" i="6"/>
  <c r="DH54" i="6"/>
  <c r="FI54" i="6"/>
  <c r="DZ54" i="6"/>
  <c r="EQ54" i="6"/>
  <c r="GD54" i="6"/>
  <c r="FL54" i="6"/>
  <c r="ET54" i="6"/>
  <c r="GE54" i="6"/>
  <c r="EB54" i="6"/>
  <c r="EA54" i="6"/>
  <c r="FM54" i="6"/>
  <c r="DG54" i="6"/>
  <c r="DY54" i="6"/>
  <c r="EU54" i="6"/>
  <c r="FK54" i="6"/>
  <c r="DK54" i="6"/>
  <c r="EC54" i="6"/>
  <c r="DI54" i="6"/>
  <c r="DJ54" i="6"/>
  <c r="ES54" i="6"/>
  <c r="GA54" i="6"/>
  <c r="DE54" i="6"/>
  <c r="FG54" i="6"/>
  <c r="FY54" i="6"/>
  <c r="EO54" i="6"/>
  <c r="DW54" i="6"/>
  <c r="FJ108" i="7"/>
  <c r="ET108" i="7"/>
  <c r="DL108" i="7"/>
  <c r="EB108" i="7"/>
  <c r="DG108" i="7"/>
  <c r="FK108" i="7"/>
  <c r="EQ108" i="7"/>
  <c r="DZ108" i="7"/>
  <c r="ER108" i="7"/>
  <c r="EU108" i="7"/>
  <c r="FI108" i="7"/>
  <c r="FN108" i="7"/>
  <c r="DJ108" i="7"/>
  <c r="GB108" i="7"/>
  <c r="DK108" i="7"/>
  <c r="FL108" i="7"/>
  <c r="DH108" i="7"/>
  <c r="FM108" i="7"/>
  <c r="DY108" i="7"/>
  <c r="EC108" i="7"/>
  <c r="GD108" i="7"/>
  <c r="EV108" i="7"/>
  <c r="GF108" i="7"/>
  <c r="GA108" i="7"/>
  <c r="GE108" i="7"/>
  <c r="DI108" i="7"/>
  <c r="EA108" i="7"/>
  <c r="GC108" i="7"/>
  <c r="ES108" i="7"/>
  <c r="DE108" i="7"/>
  <c r="DX108" i="7"/>
  <c r="FH108" i="7"/>
  <c r="FG108" i="7"/>
  <c r="EO108" i="7"/>
  <c r="DW108" i="7"/>
  <c r="FY108" i="7"/>
  <c r="FZ108" i="7"/>
  <c r="EP108" i="7"/>
  <c r="DF108" i="7"/>
  <c r="GA110" i="7"/>
  <c r="ER110" i="7"/>
  <c r="EA110" i="7"/>
  <c r="DY110" i="7"/>
  <c r="GD110" i="7"/>
  <c r="GE110" i="7"/>
  <c r="DL110" i="7"/>
  <c r="DG110" i="7"/>
  <c r="EV110" i="7"/>
  <c r="FJ110" i="7"/>
  <c r="EQ110" i="7"/>
  <c r="FL110" i="7"/>
  <c r="GC110" i="7"/>
  <c r="DK110" i="7"/>
  <c r="EC110" i="7"/>
  <c r="GB110" i="7"/>
  <c r="DZ110" i="7"/>
  <c r="ES110" i="7"/>
  <c r="EB110" i="7"/>
  <c r="DJ110" i="7"/>
  <c r="ET110" i="7"/>
  <c r="FN110" i="7"/>
  <c r="DH110" i="7"/>
  <c r="FK110" i="7"/>
  <c r="EU110" i="7"/>
  <c r="GF110" i="7"/>
  <c r="FI110" i="7"/>
  <c r="FM110" i="7"/>
  <c r="DI110" i="7"/>
  <c r="EO110" i="7"/>
  <c r="DE110" i="7"/>
  <c r="FZ110" i="7"/>
  <c r="DF110" i="7"/>
  <c r="FY110" i="7"/>
  <c r="FH110" i="7"/>
  <c r="DX110" i="7"/>
  <c r="EP110" i="7"/>
  <c r="FG110" i="7"/>
  <c r="DW110" i="7"/>
  <c r="GE17" i="7"/>
  <c r="FJ17" i="7"/>
  <c r="GA17" i="7"/>
  <c r="GF17" i="7"/>
  <c r="DL17" i="7"/>
  <c r="DK17" i="7"/>
  <c r="FI17" i="7"/>
  <c r="FM17" i="7"/>
  <c r="FN17" i="7"/>
  <c r="GC17" i="7"/>
  <c r="DH17" i="7"/>
  <c r="FK17" i="7"/>
  <c r="GB17" i="7"/>
  <c r="ER17" i="7"/>
  <c r="ET17" i="7"/>
  <c r="EU17" i="7"/>
  <c r="FL17" i="7"/>
  <c r="DJ17" i="7"/>
  <c r="ES17" i="7"/>
  <c r="EV17" i="7"/>
  <c r="EC17" i="7"/>
  <c r="GD17" i="7"/>
  <c r="DZ17" i="7"/>
  <c r="DY17" i="7"/>
  <c r="DG17" i="7"/>
  <c r="EA17" i="7"/>
  <c r="EQ17" i="7"/>
  <c r="EB17" i="7"/>
  <c r="DI17" i="7"/>
  <c r="FY17" i="7"/>
  <c r="DE17" i="7"/>
  <c r="DW17" i="7"/>
  <c r="DX17" i="7"/>
  <c r="FG17" i="7"/>
  <c r="EP17" i="7"/>
  <c r="DF17" i="7"/>
  <c r="FH17" i="7"/>
  <c r="FZ17" i="7"/>
  <c r="GC49" i="7"/>
  <c r="GB49" i="7"/>
  <c r="GF49" i="7"/>
  <c r="GA49" i="7"/>
  <c r="FN49" i="7"/>
  <c r="FL49" i="7"/>
  <c r="DZ49" i="7"/>
  <c r="GD49" i="7"/>
  <c r="FM49" i="7"/>
  <c r="DY49" i="7"/>
  <c r="FJ49" i="7"/>
  <c r="FI49" i="7"/>
  <c r="DL49" i="7"/>
  <c r="GE49" i="7"/>
  <c r="EQ49" i="7"/>
  <c r="DK49" i="7"/>
  <c r="FK49" i="7"/>
  <c r="EU49" i="7"/>
  <c r="DG49" i="7"/>
  <c r="DH49" i="7"/>
  <c r="EC49" i="7"/>
  <c r="ET49" i="7"/>
  <c r="DJ49" i="7"/>
  <c r="EA49" i="7"/>
  <c r="DI49" i="7"/>
  <c r="ES49" i="7"/>
  <c r="EV49" i="7"/>
  <c r="ER49" i="7"/>
  <c r="EB49" i="7"/>
  <c r="DE49" i="7"/>
  <c r="FG49" i="7"/>
  <c r="DX49" i="7"/>
  <c r="FY49" i="7"/>
  <c r="DW49" i="7"/>
  <c r="FZ49" i="7"/>
  <c r="EP49" i="7"/>
  <c r="FH49" i="7"/>
  <c r="DF49" i="7"/>
  <c r="GD34" i="7"/>
  <c r="FJ34" i="7"/>
  <c r="DL34" i="7"/>
  <c r="GC34" i="7"/>
  <c r="EB34" i="7"/>
  <c r="ER34" i="7"/>
  <c r="EQ34" i="7"/>
  <c r="EC34" i="7"/>
  <c r="DY34" i="7"/>
  <c r="FI34" i="7"/>
  <c r="FN34" i="7"/>
  <c r="DH34" i="7"/>
  <c r="GE34" i="7"/>
  <c r="ET34" i="7"/>
  <c r="GB34" i="7"/>
  <c r="FK34" i="7"/>
  <c r="DG34" i="7"/>
  <c r="GA34" i="7"/>
  <c r="EV34" i="7"/>
  <c r="DZ34" i="7"/>
  <c r="FM34" i="7"/>
  <c r="DJ34" i="7"/>
  <c r="GF34" i="7"/>
  <c r="DK34" i="7"/>
  <c r="EA34" i="7"/>
  <c r="ES34" i="7"/>
  <c r="EU34" i="7"/>
  <c r="DI34" i="7"/>
  <c r="FL34" i="7"/>
  <c r="DW34" i="7"/>
  <c r="FY34" i="7"/>
  <c r="DF34" i="7"/>
  <c r="EP34" i="7"/>
  <c r="FH34" i="7"/>
  <c r="DX34" i="7"/>
  <c r="DE34" i="7"/>
  <c r="FZ34" i="7"/>
  <c r="FG34" i="7"/>
  <c r="GA48" i="7"/>
  <c r="GE48" i="7"/>
  <c r="FJ48" i="7"/>
  <c r="GB48" i="7"/>
  <c r="EU48" i="7"/>
  <c r="EQ48" i="7"/>
  <c r="GC48" i="7"/>
  <c r="GF48" i="7"/>
  <c r="DL48" i="7"/>
  <c r="DG48" i="7"/>
  <c r="DH48" i="7"/>
  <c r="DK48" i="7"/>
  <c r="EA48" i="7"/>
  <c r="EC48" i="7"/>
  <c r="FM48" i="7"/>
  <c r="ET48" i="7"/>
  <c r="GD48" i="7"/>
  <c r="ER48" i="7"/>
  <c r="DJ48" i="7"/>
  <c r="EB48" i="7"/>
  <c r="FK48" i="7"/>
  <c r="ES48" i="7"/>
  <c r="EV48" i="7"/>
  <c r="FL48" i="7"/>
  <c r="DY48" i="7"/>
  <c r="FN48" i="7"/>
  <c r="DI48" i="7"/>
  <c r="FI48" i="7"/>
  <c r="DZ48" i="7"/>
  <c r="FY48" i="7"/>
  <c r="DX48" i="7"/>
  <c r="FZ48" i="7"/>
  <c r="DE48" i="7"/>
  <c r="DW48" i="7"/>
  <c r="FH48" i="7"/>
  <c r="EP48" i="7"/>
  <c r="DF48" i="7"/>
  <c r="FG48" i="7"/>
  <c r="GC53" i="7"/>
  <c r="ET53" i="7"/>
  <c r="DL53" i="7"/>
  <c r="GF53" i="7"/>
  <c r="EC53" i="7"/>
  <c r="EA53" i="7"/>
  <c r="GB53" i="7"/>
  <c r="FJ53" i="7"/>
  <c r="FK53" i="7"/>
  <c r="EQ53" i="7"/>
  <c r="EB53" i="7"/>
  <c r="DJ53" i="7"/>
  <c r="DH53" i="7"/>
  <c r="DY53" i="7"/>
  <c r="FN53" i="7"/>
  <c r="GA53" i="7"/>
  <c r="GD53" i="7"/>
  <c r="DK53" i="7"/>
  <c r="ER53" i="7"/>
  <c r="ES53" i="7"/>
  <c r="EV53" i="7"/>
  <c r="EU53" i="7"/>
  <c r="FI53" i="7"/>
  <c r="FM53" i="7"/>
  <c r="DZ53" i="7"/>
  <c r="GE53" i="7"/>
  <c r="FL53" i="7"/>
  <c r="DI53" i="7"/>
  <c r="DG53" i="7"/>
  <c r="FG53" i="7"/>
  <c r="DE53" i="7"/>
  <c r="FY53" i="7"/>
  <c r="FH53" i="7"/>
  <c r="FZ53" i="7"/>
  <c r="DW53" i="7"/>
  <c r="DF53" i="7"/>
  <c r="DX53" i="7"/>
  <c r="EP53" i="7"/>
  <c r="GF36" i="7"/>
  <c r="GE36" i="7"/>
  <c r="FJ36" i="7"/>
  <c r="DL36" i="7"/>
  <c r="FN36" i="7"/>
  <c r="DY36" i="7"/>
  <c r="ET36" i="7"/>
  <c r="EU36" i="7"/>
  <c r="FI36" i="7"/>
  <c r="FM36" i="7"/>
  <c r="GB36" i="7"/>
  <c r="DJ36" i="7"/>
  <c r="EQ36" i="7"/>
  <c r="ER36" i="7"/>
  <c r="EA36" i="7"/>
  <c r="EB36" i="7"/>
  <c r="EC36" i="7"/>
  <c r="FL36" i="7"/>
  <c r="GD36" i="7"/>
  <c r="GA36" i="7"/>
  <c r="DH36" i="7"/>
  <c r="DZ36" i="7"/>
  <c r="DG36" i="7"/>
  <c r="DK36" i="7"/>
  <c r="DI36" i="7"/>
  <c r="EV36" i="7"/>
  <c r="FK36" i="7"/>
  <c r="ES36" i="7"/>
  <c r="GC36" i="7"/>
  <c r="DW36" i="7"/>
  <c r="FG36" i="7"/>
  <c r="DX36" i="7"/>
  <c r="FY36" i="7"/>
  <c r="DF36" i="7"/>
  <c r="FZ36" i="7"/>
  <c r="FH36" i="7"/>
  <c r="DE36" i="7"/>
  <c r="EP36" i="7"/>
  <c r="GE47" i="7"/>
  <c r="EU47" i="7"/>
  <c r="ES47" i="7"/>
  <c r="GD47" i="7"/>
  <c r="ET47" i="7"/>
  <c r="DL47" i="7"/>
  <c r="GA47" i="7"/>
  <c r="FJ47" i="7"/>
  <c r="ER47" i="7"/>
  <c r="DZ47" i="7"/>
  <c r="FI47" i="7"/>
  <c r="EC47" i="7"/>
  <c r="EA47" i="7"/>
  <c r="EV47" i="7"/>
  <c r="DJ47" i="7"/>
  <c r="EQ47" i="7"/>
  <c r="FM47" i="7"/>
  <c r="DK47" i="7"/>
  <c r="EB47" i="7"/>
  <c r="GF47" i="7"/>
  <c r="DH47" i="7"/>
  <c r="FL47" i="7"/>
  <c r="FK47" i="7"/>
  <c r="DI47" i="7"/>
  <c r="GC47" i="7"/>
  <c r="GB47" i="7"/>
  <c r="DG47" i="7"/>
  <c r="DY47" i="7"/>
  <c r="FN47" i="7"/>
  <c r="DW47" i="7"/>
  <c r="DE47" i="7"/>
  <c r="FY47" i="7"/>
  <c r="FG47" i="7"/>
  <c r="EP47" i="7"/>
  <c r="FH47" i="7"/>
  <c r="FZ47" i="7"/>
  <c r="DF47" i="7"/>
  <c r="DX47" i="7"/>
  <c r="GE117" i="7"/>
  <c r="FJ117" i="7"/>
  <c r="EU117" i="7"/>
  <c r="GA117" i="7"/>
  <c r="FK117" i="7"/>
  <c r="DG117" i="7"/>
  <c r="GD117" i="7"/>
  <c r="EQ117" i="7"/>
  <c r="DH117" i="7"/>
  <c r="GB117" i="7"/>
  <c r="DL117" i="7"/>
  <c r="FL117" i="7"/>
  <c r="EB117" i="7"/>
  <c r="DK117" i="7"/>
  <c r="DJ117" i="7"/>
  <c r="EV117" i="7"/>
  <c r="ET117" i="7"/>
  <c r="FN117" i="7"/>
  <c r="DZ117" i="7"/>
  <c r="EC117" i="7"/>
  <c r="FM117" i="7"/>
  <c r="EA117" i="7"/>
  <c r="ES117" i="7"/>
  <c r="GC117" i="7"/>
  <c r="DI117" i="7"/>
  <c r="FI117" i="7"/>
  <c r="GF117" i="7"/>
  <c r="ER117" i="7"/>
  <c r="DY117" i="7"/>
  <c r="FG117" i="7"/>
  <c r="FH117" i="7"/>
  <c r="FY117" i="7"/>
  <c r="DW117" i="7"/>
  <c r="EP117" i="7"/>
  <c r="FZ117" i="7"/>
  <c r="EO117" i="7"/>
  <c r="DF117" i="7"/>
  <c r="DE117" i="7"/>
  <c r="DX117" i="7"/>
  <c r="GC46" i="7"/>
  <c r="EQ46" i="7"/>
  <c r="GF46" i="7"/>
  <c r="FJ46" i="7"/>
  <c r="EC46" i="7"/>
  <c r="EA46" i="7"/>
  <c r="GB46" i="7"/>
  <c r="DL46" i="7"/>
  <c r="DH46" i="7"/>
  <c r="FN46" i="7"/>
  <c r="FL46" i="7"/>
  <c r="ET46" i="7"/>
  <c r="DY46" i="7"/>
  <c r="EB46" i="7"/>
  <c r="DJ46" i="7"/>
  <c r="DK46" i="7"/>
  <c r="DZ46" i="7"/>
  <c r="FM46" i="7"/>
  <c r="GA46" i="7"/>
  <c r="FI46" i="7"/>
  <c r="DG46" i="7"/>
  <c r="GE46" i="7"/>
  <c r="EU46" i="7"/>
  <c r="ER46" i="7"/>
  <c r="FK46" i="7"/>
  <c r="EV46" i="7"/>
  <c r="GD46" i="7"/>
  <c r="DI46" i="7"/>
  <c r="ES46" i="7"/>
  <c r="DW46" i="7"/>
  <c r="EP46" i="7"/>
  <c r="FG46" i="7"/>
  <c r="DF46" i="7"/>
  <c r="DX46" i="7"/>
  <c r="FZ46" i="7"/>
  <c r="FH46" i="7"/>
  <c r="DE46" i="7"/>
  <c r="FY46" i="7"/>
  <c r="FJ70" i="8"/>
  <c r="DL70" i="8"/>
  <c r="DZ70" i="8"/>
  <c r="GD70" i="8"/>
  <c r="DY70" i="8"/>
  <c r="FI70" i="8"/>
  <c r="FK70" i="8"/>
  <c r="FL70" i="8"/>
  <c r="ER70" i="8"/>
  <c r="EC70" i="8"/>
  <c r="FM70" i="8"/>
  <c r="DJ70" i="8"/>
  <c r="GB70" i="8"/>
  <c r="DK70" i="8"/>
  <c r="GC70" i="8"/>
  <c r="DH70" i="8"/>
  <c r="FN70" i="8"/>
  <c r="DG70" i="8"/>
  <c r="EU70" i="8"/>
  <c r="GE70" i="8"/>
  <c r="ES70" i="8"/>
  <c r="ET70" i="8"/>
  <c r="EQ70" i="8"/>
  <c r="EA70" i="8"/>
  <c r="EV70" i="8"/>
  <c r="EB70" i="8"/>
  <c r="GA70" i="8"/>
  <c r="DI70" i="8"/>
  <c r="GF70" i="8"/>
  <c r="FJ48" i="8"/>
  <c r="DL48" i="8"/>
  <c r="DY48" i="8"/>
  <c r="EC48" i="8"/>
  <c r="ES48" i="8"/>
  <c r="FI48" i="8"/>
  <c r="FM48" i="8"/>
  <c r="EV48" i="8"/>
  <c r="GD48" i="8"/>
  <c r="DJ48" i="8"/>
  <c r="FK48" i="8"/>
  <c r="GE48" i="8"/>
  <c r="GC48" i="8"/>
  <c r="DK48" i="8"/>
  <c r="EB48" i="8"/>
  <c r="FL48" i="8"/>
  <c r="GA48" i="8"/>
  <c r="ER48" i="8"/>
  <c r="DH48" i="8"/>
  <c r="GF48" i="8"/>
  <c r="EU48" i="8"/>
  <c r="DZ48" i="8"/>
  <c r="EA48" i="8"/>
  <c r="ET48" i="8"/>
  <c r="GB48" i="8"/>
  <c r="EQ48" i="8"/>
  <c r="FN48" i="8"/>
  <c r="DG48" i="8"/>
  <c r="DI48" i="8"/>
  <c r="FJ72" i="8"/>
  <c r="FM72" i="8"/>
  <c r="ET72" i="8"/>
  <c r="FL72" i="8"/>
  <c r="ES72" i="8"/>
  <c r="DY72" i="8"/>
  <c r="DG72" i="8"/>
  <c r="DL72" i="8"/>
  <c r="GB72" i="8"/>
  <c r="GD72" i="8"/>
  <c r="DK72" i="8"/>
  <c r="EC72" i="8"/>
  <c r="ER72" i="8"/>
  <c r="FI72" i="8"/>
  <c r="DJ72" i="8"/>
  <c r="EA72" i="8"/>
  <c r="EB72" i="8"/>
  <c r="GA72" i="8"/>
  <c r="EV72" i="8"/>
  <c r="EU72" i="8"/>
  <c r="GF72" i="8"/>
  <c r="DZ72" i="8"/>
  <c r="FK72" i="8"/>
  <c r="FN72" i="8"/>
  <c r="GE72" i="8"/>
  <c r="GC72" i="8"/>
  <c r="EQ72" i="8"/>
  <c r="DI72" i="8"/>
  <c r="DH72" i="8"/>
  <c r="GB86" i="8"/>
  <c r="GE86" i="8"/>
  <c r="FJ86" i="8"/>
  <c r="ER86" i="8"/>
  <c r="DY86" i="8"/>
  <c r="DG86" i="8"/>
  <c r="DL86" i="8"/>
  <c r="GF86" i="8"/>
  <c r="GA86" i="8"/>
  <c r="EV86" i="8"/>
  <c r="EB86" i="8"/>
  <c r="EC86" i="8"/>
  <c r="DK86" i="8"/>
  <c r="DH86" i="8"/>
  <c r="FK86" i="8"/>
  <c r="GD86" i="8"/>
  <c r="GC86" i="8"/>
  <c r="FN86" i="8"/>
  <c r="EU86" i="8"/>
  <c r="FM86" i="8"/>
  <c r="ES86" i="8"/>
  <c r="DZ86" i="8"/>
  <c r="DI86" i="8"/>
  <c r="ET86" i="8"/>
  <c r="FI86" i="8"/>
  <c r="DJ86" i="8"/>
  <c r="EA86" i="8"/>
  <c r="EQ86" i="8"/>
  <c r="FL86" i="8"/>
  <c r="GE37" i="8"/>
  <c r="FM37" i="8"/>
  <c r="FJ37" i="8"/>
  <c r="EQ37" i="8"/>
  <c r="EB37" i="8"/>
  <c r="GA37" i="8"/>
  <c r="EU37" i="8"/>
  <c r="DL37" i="8"/>
  <c r="GF37" i="8"/>
  <c r="FI37" i="8"/>
  <c r="DZ37" i="8"/>
  <c r="ES37" i="8"/>
  <c r="DK37" i="8"/>
  <c r="FN37" i="8"/>
  <c r="EA37" i="8"/>
  <c r="DH37" i="8"/>
  <c r="EV37" i="8"/>
  <c r="GB37" i="8"/>
  <c r="FL37" i="8"/>
  <c r="ET37" i="8"/>
  <c r="ER37" i="8"/>
  <c r="EC37" i="8"/>
  <c r="DG37" i="8"/>
  <c r="FK37" i="8"/>
  <c r="DJ37" i="8"/>
  <c r="GD37" i="8"/>
  <c r="DI37" i="8"/>
  <c r="DY37" i="8"/>
  <c r="GC37" i="8"/>
  <c r="GC88" i="8"/>
  <c r="FJ88" i="8"/>
  <c r="ES88" i="8"/>
  <c r="GB88" i="8"/>
  <c r="EB88" i="8"/>
  <c r="FM88" i="8"/>
  <c r="DL88" i="8"/>
  <c r="ET88" i="8"/>
  <c r="DG88" i="8"/>
  <c r="DJ88" i="8"/>
  <c r="DH88" i="8"/>
  <c r="EC88" i="8"/>
  <c r="EU88" i="8"/>
  <c r="GE88" i="8"/>
  <c r="EA88" i="8"/>
  <c r="DY88" i="8"/>
  <c r="DZ88" i="8"/>
  <c r="EQ88" i="8"/>
  <c r="GA88" i="8"/>
  <c r="DK88" i="8"/>
  <c r="FI88" i="8"/>
  <c r="GD88" i="8"/>
  <c r="ER88" i="8"/>
  <c r="FN88" i="8"/>
  <c r="GF88" i="8"/>
  <c r="DI88" i="8"/>
  <c r="EV88" i="8"/>
  <c r="FK88" i="8"/>
  <c r="FL88" i="8"/>
  <c r="DL62" i="8"/>
  <c r="EA62" i="8"/>
  <c r="GC62" i="8"/>
  <c r="DK62" i="8"/>
  <c r="DZ62" i="8"/>
  <c r="DJ62" i="8"/>
  <c r="FK62" i="8"/>
  <c r="EU62" i="8"/>
  <c r="FM62" i="8"/>
  <c r="GE62" i="8"/>
  <c r="EQ62" i="8"/>
  <c r="FJ62" i="8"/>
  <c r="EV62" i="8"/>
  <c r="FN62" i="8"/>
  <c r="GA62" i="8"/>
  <c r="FI62" i="8"/>
  <c r="GF62" i="8"/>
  <c r="ER62" i="8"/>
  <c r="GD62" i="8"/>
  <c r="EC62" i="8"/>
  <c r="EB62" i="8"/>
  <c r="ET62" i="8"/>
  <c r="DG62" i="8"/>
  <c r="DH62" i="8"/>
  <c r="DI62" i="8"/>
  <c r="GB62" i="8"/>
  <c r="DY62" i="8"/>
  <c r="FL62" i="8"/>
  <c r="ES62" i="8"/>
  <c r="GA105" i="8"/>
  <c r="GE105" i="8"/>
  <c r="FJ105" i="8"/>
  <c r="EC105" i="8"/>
  <c r="FL105" i="8"/>
  <c r="FK105" i="8"/>
  <c r="DY105" i="8"/>
  <c r="DZ105" i="8"/>
  <c r="DL105" i="8"/>
  <c r="EA105" i="8"/>
  <c r="FN105" i="8"/>
  <c r="GC105" i="8"/>
  <c r="GD105" i="8"/>
  <c r="GB105" i="8"/>
  <c r="DG105" i="8"/>
  <c r="DJ105" i="8"/>
  <c r="EB105" i="8"/>
  <c r="FM105" i="8"/>
  <c r="DK105" i="8"/>
  <c r="GF105" i="8"/>
  <c r="DH105" i="8"/>
  <c r="DI105" i="8"/>
  <c r="FI105" i="8"/>
  <c r="ER105" i="8"/>
  <c r="EU105" i="8"/>
  <c r="EV105" i="8"/>
  <c r="EQ105" i="8"/>
  <c r="ES105" i="8"/>
  <c r="ET105" i="8"/>
  <c r="GE89" i="8"/>
  <c r="ET89" i="8"/>
  <c r="GA89" i="8"/>
  <c r="FL89" i="8"/>
  <c r="EQ89" i="8"/>
  <c r="FJ89" i="8"/>
  <c r="EU89" i="8"/>
  <c r="DZ89" i="8"/>
  <c r="GC89" i="8"/>
  <c r="GD89" i="8"/>
  <c r="FM89" i="8"/>
  <c r="ER89" i="8"/>
  <c r="ES89" i="8"/>
  <c r="DL89" i="8"/>
  <c r="DY89" i="8"/>
  <c r="DJ89" i="8"/>
  <c r="EA89" i="8"/>
  <c r="EB89" i="8"/>
  <c r="FI89" i="8"/>
  <c r="DG89" i="8"/>
  <c r="DK89" i="8"/>
  <c r="EV89" i="8"/>
  <c r="GB89" i="8"/>
  <c r="FN89" i="8"/>
  <c r="FK89" i="8"/>
  <c r="EC89" i="8"/>
  <c r="GF89" i="8"/>
  <c r="DH89" i="8"/>
  <c r="DI89" i="8"/>
  <c r="GC79" i="8"/>
  <c r="ER79" i="8"/>
  <c r="EV79" i="8"/>
  <c r="ES79" i="8"/>
  <c r="DL79" i="8"/>
  <c r="GB79" i="8"/>
  <c r="FJ79" i="8"/>
  <c r="GF79" i="8"/>
  <c r="FN79" i="8"/>
  <c r="GA79" i="8"/>
  <c r="DJ79" i="8"/>
  <c r="EU79" i="8"/>
  <c r="EB79" i="8"/>
  <c r="DH79" i="8"/>
  <c r="ET79" i="8"/>
  <c r="FL79" i="8"/>
  <c r="GE79" i="8"/>
  <c r="EQ79" i="8"/>
  <c r="GD79" i="8"/>
  <c r="DG79" i="8"/>
  <c r="FM79" i="8"/>
  <c r="EC79" i="8"/>
  <c r="FK79" i="8"/>
  <c r="EA79" i="8"/>
  <c r="FI79" i="8"/>
  <c r="DI79" i="8"/>
  <c r="DZ79" i="8"/>
  <c r="DY79" i="8"/>
  <c r="DK79" i="8"/>
  <c r="FL118" i="8"/>
  <c r="GF118" i="8"/>
  <c r="FJ118" i="8"/>
  <c r="DZ118" i="8"/>
  <c r="DY118" i="8"/>
  <c r="GB118" i="8"/>
  <c r="DL118" i="8"/>
  <c r="FN118" i="8"/>
  <c r="EC118" i="8"/>
  <c r="DK118" i="8"/>
  <c r="DG118" i="8"/>
  <c r="DH118" i="8"/>
  <c r="GC118" i="8"/>
  <c r="GD118" i="8"/>
  <c r="GE118" i="8"/>
  <c r="FK118" i="8"/>
  <c r="FM118" i="8"/>
  <c r="DJ118" i="8"/>
  <c r="GA118" i="8"/>
  <c r="FI118" i="8"/>
  <c r="DI118" i="8"/>
  <c r="EA118" i="8"/>
  <c r="EB118" i="8"/>
  <c r="ET118" i="8"/>
  <c r="EQ118" i="8"/>
  <c r="ES118" i="8"/>
  <c r="EU118" i="8"/>
  <c r="EV118" i="8"/>
  <c r="ER118" i="8"/>
  <c r="DL16" i="8"/>
  <c r="FJ16" i="8"/>
  <c r="DJ16" i="8"/>
  <c r="GC16" i="8"/>
  <c r="ES16" i="8"/>
  <c r="DK16" i="8"/>
  <c r="EU16" i="8"/>
  <c r="ER16" i="8"/>
  <c r="GE16" i="8"/>
  <c r="EB16" i="8"/>
  <c r="FK16" i="8"/>
  <c r="DY16" i="8"/>
  <c r="FI16" i="8"/>
  <c r="EV16" i="8"/>
  <c r="FL16" i="8"/>
  <c r="DG16" i="8"/>
  <c r="EA16" i="8"/>
  <c r="GF16" i="8"/>
  <c r="EQ16" i="8"/>
  <c r="GD16" i="8"/>
  <c r="DZ16" i="8"/>
  <c r="GA16" i="8"/>
  <c r="DI16" i="8"/>
  <c r="GB16" i="8"/>
  <c r="EC16" i="8"/>
  <c r="DH16" i="8"/>
  <c r="ET16" i="8"/>
  <c r="FM16" i="8"/>
  <c r="FN16" i="8"/>
  <c r="FI103" i="8"/>
  <c r="FM103" i="8"/>
  <c r="GC103" i="8"/>
  <c r="GB103" i="8"/>
  <c r="EA103" i="8"/>
  <c r="DL103" i="8"/>
  <c r="EC103" i="8"/>
  <c r="FL103" i="8"/>
  <c r="DK103" i="8"/>
  <c r="FJ103" i="8"/>
  <c r="DJ103" i="8"/>
  <c r="DY103" i="8"/>
  <c r="DG103" i="8"/>
  <c r="GA103" i="8"/>
  <c r="DZ103" i="8"/>
  <c r="EB103" i="8"/>
  <c r="DH103" i="8"/>
  <c r="GD103" i="8"/>
  <c r="FN103" i="8"/>
  <c r="GE103" i="8"/>
  <c r="FK103" i="8"/>
  <c r="GF103" i="8"/>
  <c r="DI103" i="8"/>
  <c r="ER103" i="8"/>
  <c r="ES103" i="8"/>
  <c r="ET103" i="8"/>
  <c r="EV103" i="8"/>
  <c r="EQ103" i="8"/>
  <c r="EU103" i="8"/>
  <c r="FJ73" i="8"/>
  <c r="ET73" i="8"/>
  <c r="DL73" i="8"/>
  <c r="FM73" i="8"/>
  <c r="DZ73" i="8"/>
  <c r="GC73" i="8"/>
  <c r="EU73" i="8"/>
  <c r="FI73" i="8"/>
  <c r="EB73" i="8"/>
  <c r="EQ73" i="8"/>
  <c r="EV73" i="8"/>
  <c r="DH73" i="8"/>
  <c r="DJ73" i="8"/>
  <c r="GF73" i="8"/>
  <c r="ER73" i="8"/>
  <c r="GA73" i="8"/>
  <c r="DY73" i="8"/>
  <c r="DK73" i="8"/>
  <c r="EA73" i="8"/>
  <c r="FN73" i="8"/>
  <c r="DG73" i="8"/>
  <c r="GE73" i="8"/>
  <c r="EC73" i="8"/>
  <c r="FK73" i="8"/>
  <c r="ES73" i="8"/>
  <c r="FL73" i="8"/>
  <c r="DI73" i="8"/>
  <c r="GB73" i="8"/>
  <c r="GD73" i="8"/>
  <c r="GC83" i="8"/>
  <c r="FJ83" i="8"/>
  <c r="ER83" i="8"/>
  <c r="EV83" i="8"/>
  <c r="GB83" i="8"/>
  <c r="DL83" i="8"/>
  <c r="ES83" i="8"/>
  <c r="GE83" i="8"/>
  <c r="GF83" i="8"/>
  <c r="EB83" i="8"/>
  <c r="DJ83" i="8"/>
  <c r="DH83" i="8"/>
  <c r="EQ83" i="8"/>
  <c r="EC83" i="8"/>
  <c r="FL83" i="8"/>
  <c r="DG83" i="8"/>
  <c r="ET83" i="8"/>
  <c r="EA83" i="8"/>
  <c r="FM83" i="8"/>
  <c r="DZ83" i="8"/>
  <c r="EU83" i="8"/>
  <c r="DK83" i="8"/>
  <c r="DY83" i="8"/>
  <c r="GA83" i="8"/>
  <c r="GD83" i="8"/>
  <c r="FK83" i="8"/>
  <c r="FN83" i="8"/>
  <c r="FI83" i="8"/>
  <c r="DI83" i="8"/>
  <c r="GC99" i="8"/>
  <c r="DL99" i="8"/>
  <c r="FJ99" i="8"/>
  <c r="FI99" i="8"/>
  <c r="GF99" i="8"/>
  <c r="FM99" i="8"/>
  <c r="GB99" i="8"/>
  <c r="FN99" i="8"/>
  <c r="DY99" i="8"/>
  <c r="DJ99" i="8"/>
  <c r="DZ99" i="8"/>
  <c r="DH99" i="8"/>
  <c r="DK99" i="8"/>
  <c r="GE99" i="8"/>
  <c r="EC99" i="8"/>
  <c r="GA99" i="8"/>
  <c r="GD99" i="8"/>
  <c r="DG99" i="8"/>
  <c r="FL99" i="8"/>
  <c r="FK99" i="8"/>
  <c r="EA99" i="8"/>
  <c r="EB99" i="8"/>
  <c r="DI99" i="8"/>
  <c r="ER99" i="8"/>
  <c r="ES99" i="8"/>
  <c r="ET99" i="8"/>
  <c r="EV99" i="8"/>
  <c r="EQ99" i="8"/>
  <c r="EU99" i="8"/>
  <c r="ES35" i="8"/>
  <c r="EC35" i="8"/>
  <c r="GF35" i="8"/>
  <c r="FN35" i="8"/>
  <c r="GC35" i="8"/>
  <c r="FK35" i="8"/>
  <c r="EB35" i="8"/>
  <c r="EV35" i="8"/>
  <c r="DL35" i="8"/>
  <c r="DY35" i="8"/>
  <c r="FJ35" i="8"/>
  <c r="EU35" i="8"/>
  <c r="GB35" i="8"/>
  <c r="DZ35" i="8"/>
  <c r="EQ35" i="8"/>
  <c r="FM35" i="8"/>
  <c r="DG35" i="8"/>
  <c r="ER35" i="8"/>
  <c r="FL35" i="8"/>
  <c r="DJ35" i="8"/>
  <c r="DH35" i="8"/>
  <c r="GE35" i="8"/>
  <c r="GD35" i="8"/>
  <c r="FI35" i="8"/>
  <c r="ET35" i="8"/>
  <c r="DK35" i="8"/>
  <c r="EA35" i="8"/>
  <c r="DI35" i="8"/>
  <c r="GA35" i="8"/>
  <c r="EB144" i="10"/>
  <c r="FJ144" i="10"/>
  <c r="GB144" i="10"/>
  <c r="DL144" i="10"/>
  <c r="EU144" i="10"/>
  <c r="ES144" i="10"/>
  <c r="EQ144" i="10"/>
  <c r="GC144" i="10"/>
  <c r="DH144" i="10"/>
  <c r="FL144" i="10"/>
  <c r="FK144" i="10"/>
  <c r="DK144" i="10"/>
  <c r="GE144" i="10"/>
  <c r="DZ144" i="10"/>
  <c r="EC144" i="10"/>
  <c r="FI144" i="10"/>
  <c r="FN144" i="10"/>
  <c r="GD144" i="10"/>
  <c r="GF144" i="10"/>
  <c r="DJ144" i="10"/>
  <c r="EA144" i="10"/>
  <c r="GA144" i="10"/>
  <c r="FM144" i="10"/>
  <c r="DY144" i="10"/>
  <c r="DG144" i="10"/>
  <c r="ER144" i="10"/>
  <c r="DI144" i="10"/>
  <c r="ET144" i="10"/>
  <c r="EV144" i="10"/>
  <c r="DJ124" i="10"/>
  <c r="FK124" i="10"/>
  <c r="DL124" i="10"/>
  <c r="GC124" i="10"/>
  <c r="EC124" i="10"/>
  <c r="FL124" i="10"/>
  <c r="FJ124" i="10"/>
  <c r="DZ124" i="10"/>
  <c r="DY124" i="10"/>
  <c r="EA124" i="10"/>
  <c r="ER124" i="10"/>
  <c r="GF124" i="10"/>
  <c r="FM124" i="10"/>
  <c r="FN124" i="10"/>
  <c r="GA124" i="10"/>
  <c r="ET124" i="10"/>
  <c r="DI124" i="10"/>
  <c r="GB124" i="10"/>
  <c r="ES124" i="10"/>
  <c r="EQ124" i="10"/>
  <c r="FI124" i="10"/>
  <c r="DH124" i="10"/>
  <c r="EV124" i="10"/>
  <c r="EB124" i="10"/>
  <c r="DK124" i="10"/>
  <c r="DG124" i="10"/>
  <c r="GD124" i="10"/>
  <c r="EU124" i="10"/>
  <c r="GE124" i="10"/>
  <c r="FJ82" i="8"/>
  <c r="DG82" i="8"/>
  <c r="DL82" i="8"/>
  <c r="EV82" i="8"/>
  <c r="FN82" i="8"/>
  <c r="DK82" i="8"/>
  <c r="FL82" i="8"/>
  <c r="DH82" i="8"/>
  <c r="GC82" i="8"/>
  <c r="FK82" i="8"/>
  <c r="ET82" i="8"/>
  <c r="GD82" i="8"/>
  <c r="EU82" i="8"/>
  <c r="EB82" i="8"/>
  <c r="DY82" i="8"/>
  <c r="ER82" i="8"/>
  <c r="FM82" i="8"/>
  <c r="GA82" i="8"/>
  <c r="GF82" i="8"/>
  <c r="EC82" i="8"/>
  <c r="EA82" i="8"/>
  <c r="GE82" i="8"/>
  <c r="DZ82" i="8"/>
  <c r="ES82" i="8"/>
  <c r="DI82" i="8"/>
  <c r="DJ82" i="8"/>
  <c r="FI82" i="8"/>
  <c r="GB82" i="8"/>
  <c r="EQ82" i="8"/>
  <c r="FJ43" i="6"/>
  <c r="ER43" i="6"/>
  <c r="DZ43" i="6"/>
  <c r="ET43" i="6"/>
  <c r="FM43" i="6"/>
  <c r="DG43" i="6"/>
  <c r="DL43" i="6"/>
  <c r="GF43" i="6"/>
  <c r="EA43" i="6"/>
  <c r="FN43" i="6"/>
  <c r="EB43" i="6"/>
  <c r="EQ43" i="6"/>
  <c r="DH43" i="6"/>
  <c r="GE43" i="6"/>
  <c r="FL43" i="6"/>
  <c r="GC43" i="6"/>
  <c r="ES43" i="6"/>
  <c r="FK43" i="6"/>
  <c r="DY43" i="6"/>
  <c r="DK43" i="6"/>
  <c r="EU43" i="6"/>
  <c r="GD43" i="6"/>
  <c r="GA43" i="6"/>
  <c r="FI43" i="6"/>
  <c r="DJ43" i="6"/>
  <c r="EV43" i="6"/>
  <c r="DI43" i="6"/>
  <c r="GB43" i="6"/>
  <c r="EC43" i="6"/>
  <c r="FY43" i="6"/>
  <c r="EO43" i="6"/>
  <c r="DW43" i="6"/>
  <c r="DE43" i="6"/>
  <c r="FG43" i="6"/>
  <c r="FL52" i="6"/>
  <c r="FJ52" i="6"/>
  <c r="GD52" i="6"/>
  <c r="DJ52" i="6"/>
  <c r="DL52" i="6"/>
  <c r="FN52" i="6"/>
  <c r="DZ52" i="6"/>
  <c r="ET52" i="6"/>
  <c r="DK52" i="6"/>
  <c r="EC52" i="6"/>
  <c r="ER52" i="6"/>
  <c r="DG52" i="6"/>
  <c r="EA52" i="6"/>
  <c r="FM52" i="6"/>
  <c r="GE52" i="6"/>
  <c r="GB52" i="6"/>
  <c r="DH52" i="6"/>
  <c r="EB52" i="6"/>
  <c r="DY52" i="6"/>
  <c r="ES52" i="6"/>
  <c r="EU52" i="6"/>
  <c r="FI52" i="6"/>
  <c r="GA52" i="6"/>
  <c r="EV52" i="6"/>
  <c r="GF52" i="6"/>
  <c r="FK52" i="6"/>
  <c r="DI52" i="6"/>
  <c r="GC52" i="6"/>
  <c r="EQ52" i="6"/>
  <c r="DW52" i="6"/>
  <c r="EO52" i="6"/>
  <c r="DE52" i="6"/>
  <c r="FY52" i="6"/>
  <c r="FG52" i="6"/>
  <c r="FJ16" i="6"/>
  <c r="DL16" i="6"/>
  <c r="GE16" i="6"/>
  <c r="DZ16" i="6"/>
  <c r="DG16" i="6"/>
  <c r="EU16" i="6"/>
  <c r="FK16" i="6"/>
  <c r="EB16" i="6"/>
  <c r="ER16" i="6"/>
  <c r="DY16" i="6"/>
  <c r="FI16" i="6"/>
  <c r="DJ16" i="6"/>
  <c r="GB16" i="6"/>
  <c r="ET16" i="6"/>
  <c r="GA16" i="6"/>
  <c r="DH16" i="6"/>
  <c r="FN16" i="6"/>
  <c r="EQ16" i="6"/>
  <c r="GD16" i="6"/>
  <c r="ES16" i="6"/>
  <c r="DK16" i="6"/>
  <c r="GC16" i="6"/>
  <c r="FM16" i="6"/>
  <c r="EA16" i="6"/>
  <c r="FL16" i="6"/>
  <c r="DI16" i="6"/>
  <c r="GF16" i="6"/>
  <c r="EV16" i="6"/>
  <c r="EC16" i="6"/>
  <c r="EO16" i="6"/>
  <c r="FY16" i="6"/>
  <c r="FG16" i="6"/>
  <c r="GB50" i="6"/>
  <c r="FN50" i="6"/>
  <c r="EV50" i="6"/>
  <c r="GC50" i="6"/>
  <c r="FJ50" i="6"/>
  <c r="DL50" i="6"/>
  <c r="GF50" i="6"/>
  <c r="FK50" i="6"/>
  <c r="ER50" i="6"/>
  <c r="GD50" i="6"/>
  <c r="EB50" i="6"/>
  <c r="DJ50" i="6"/>
  <c r="DK50" i="6"/>
  <c r="FM50" i="6"/>
  <c r="EA50" i="6"/>
  <c r="ES50" i="6"/>
  <c r="GE50" i="6"/>
  <c r="FI50" i="6"/>
  <c r="EC50" i="6"/>
  <c r="GA50" i="6"/>
  <c r="ET50" i="6"/>
  <c r="EQ50" i="6"/>
  <c r="DY50" i="6"/>
  <c r="DZ50" i="6"/>
  <c r="DG50" i="6"/>
  <c r="EU50" i="6"/>
  <c r="DI50" i="6"/>
  <c r="DH50" i="6"/>
  <c r="FL50" i="6"/>
  <c r="FY50" i="6"/>
  <c r="FG50" i="6"/>
  <c r="DW50" i="6"/>
  <c r="EO50" i="6"/>
  <c r="DE50" i="6"/>
  <c r="DL25" i="10"/>
  <c r="DK25" i="10"/>
  <c r="FM25" i="10"/>
  <c r="DJ25" i="10"/>
  <c r="GC25" i="10"/>
  <c r="FI25" i="10"/>
  <c r="EB25" i="10"/>
  <c r="FN25" i="10"/>
  <c r="FJ25" i="10"/>
  <c r="DZ25" i="10"/>
  <c r="EU25" i="10"/>
  <c r="EA25" i="10"/>
  <c r="EQ25" i="10"/>
  <c r="FL25" i="10"/>
  <c r="GD25" i="10"/>
  <c r="DH25" i="10"/>
  <c r="GF25" i="10"/>
  <c r="EV25" i="10"/>
  <c r="EC25" i="10"/>
  <c r="GE25" i="10"/>
  <c r="ET25" i="10"/>
  <c r="DI25" i="10"/>
  <c r="DG25" i="10"/>
  <c r="GB25" i="10"/>
  <c r="FK25" i="10"/>
  <c r="ES25" i="10"/>
  <c r="ER25" i="10"/>
  <c r="DY25" i="10"/>
  <c r="GA25" i="10"/>
  <c r="DG17" i="10"/>
  <c r="DY17" i="10"/>
  <c r="FN17" i="10"/>
  <c r="DL17" i="10"/>
  <c r="EC17" i="10"/>
  <c r="GD17" i="10"/>
  <c r="DZ17" i="10"/>
  <c r="FJ17" i="10"/>
  <c r="DJ17" i="10"/>
  <c r="ET17" i="10"/>
  <c r="FK17" i="10"/>
  <c r="ES17" i="10"/>
  <c r="GA17" i="10"/>
  <c r="EB17" i="10"/>
  <c r="DH17" i="10"/>
  <c r="GC17" i="10"/>
  <c r="FL17" i="10"/>
  <c r="EQ17" i="10"/>
  <c r="ER17" i="10"/>
  <c r="FI17" i="10"/>
  <c r="GE17" i="10"/>
  <c r="GB17" i="10"/>
  <c r="EU17" i="10"/>
  <c r="DI17" i="10"/>
  <c r="GF17" i="10"/>
  <c r="FM17" i="10"/>
  <c r="EV17" i="10"/>
  <c r="EA17" i="10"/>
  <c r="DK17" i="10"/>
  <c r="DL147" i="10"/>
  <c r="DH147" i="10"/>
  <c r="EC147" i="10"/>
  <c r="FJ147" i="10"/>
  <c r="GD147" i="10"/>
  <c r="DZ147" i="10"/>
  <c r="FI147" i="10"/>
  <c r="FL147" i="10"/>
  <c r="ET147" i="10"/>
  <c r="DY147" i="10"/>
  <c r="GA147" i="10"/>
  <c r="EQ147" i="10"/>
  <c r="ES147" i="10"/>
  <c r="DJ147" i="10"/>
  <c r="GF147" i="10"/>
  <c r="ER147" i="10"/>
  <c r="EU147" i="10"/>
  <c r="DI147" i="10"/>
  <c r="GB147" i="10"/>
  <c r="GE147" i="10"/>
  <c r="EA147" i="10"/>
  <c r="DK147" i="10"/>
  <c r="EB147" i="10"/>
  <c r="FK147" i="10"/>
  <c r="EV147" i="10"/>
  <c r="FM147" i="10"/>
  <c r="GC147" i="10"/>
  <c r="FN147" i="10"/>
  <c r="DG147" i="10"/>
  <c r="FJ21" i="10"/>
  <c r="EU21" i="10"/>
  <c r="GB21" i="10"/>
  <c r="DG21" i="10"/>
  <c r="EQ21" i="10"/>
  <c r="GF21" i="10"/>
  <c r="EC21" i="10"/>
  <c r="GE21" i="10"/>
  <c r="DY21" i="10"/>
  <c r="DL21" i="10"/>
  <c r="GA21" i="10"/>
  <c r="FL21" i="10"/>
  <c r="EA21" i="10"/>
  <c r="EV21" i="10"/>
  <c r="DH21" i="10"/>
  <c r="FN21" i="10"/>
  <c r="EB21" i="10"/>
  <c r="DK21" i="10"/>
  <c r="ET21" i="10"/>
  <c r="DJ21" i="10"/>
  <c r="ER21" i="10"/>
  <c r="FK21" i="10"/>
  <c r="FM21" i="10"/>
  <c r="DI21" i="10"/>
  <c r="GC21" i="10"/>
  <c r="FI21" i="10"/>
  <c r="DZ21" i="10"/>
  <c r="ES21" i="10"/>
  <c r="GD21" i="10"/>
  <c r="DL152" i="10"/>
  <c r="DJ152" i="10"/>
  <c r="EB152" i="10"/>
  <c r="FJ152" i="10"/>
  <c r="GB152" i="10"/>
  <c r="DH152" i="10"/>
  <c r="ES152" i="10"/>
  <c r="ER152" i="10"/>
  <c r="GC152" i="10"/>
  <c r="FL152" i="10"/>
  <c r="FK152" i="10"/>
  <c r="DY152" i="10"/>
  <c r="DK152" i="10"/>
  <c r="EA152" i="10"/>
  <c r="GA152" i="10"/>
  <c r="EQ152" i="10"/>
  <c r="EV152" i="10"/>
  <c r="FI152" i="10"/>
  <c r="ET152" i="10"/>
  <c r="GF152" i="10"/>
  <c r="DI152" i="10"/>
  <c r="FM152" i="10"/>
  <c r="DG152" i="10"/>
  <c r="EU152" i="10"/>
  <c r="EC152" i="10"/>
  <c r="DZ152" i="10"/>
  <c r="GE152" i="10"/>
  <c r="GD152" i="10"/>
  <c r="FN152" i="10"/>
  <c r="DL29" i="10"/>
  <c r="ES29" i="10"/>
  <c r="FM29" i="10"/>
  <c r="EC29" i="10"/>
  <c r="FJ29" i="10"/>
  <c r="GD29" i="10"/>
  <c r="DY29" i="10"/>
  <c r="FN29" i="10"/>
  <c r="DG29" i="10"/>
  <c r="FI29" i="10"/>
  <c r="GC29" i="10"/>
  <c r="ET29" i="10"/>
  <c r="EB29" i="10"/>
  <c r="FK29" i="10"/>
  <c r="EU29" i="10"/>
  <c r="EV29" i="10"/>
  <c r="GA29" i="10"/>
  <c r="GF29" i="10"/>
  <c r="EA29" i="10"/>
  <c r="DJ29" i="10"/>
  <c r="DK29" i="10"/>
  <c r="DH29" i="10"/>
  <c r="EQ29" i="10"/>
  <c r="FL29" i="10"/>
  <c r="GE29" i="10"/>
  <c r="DZ29" i="10"/>
  <c r="GB29" i="10"/>
  <c r="ER29" i="10"/>
  <c r="DI29" i="10"/>
  <c r="ES149" i="10"/>
  <c r="DH149" i="10"/>
  <c r="EA149" i="10"/>
  <c r="GC149" i="10"/>
  <c r="FJ149" i="10"/>
  <c r="EB149" i="10"/>
  <c r="DL149" i="10"/>
  <c r="GD149" i="10"/>
  <c r="DK149" i="10"/>
  <c r="DZ149" i="10"/>
  <c r="DJ149" i="10"/>
  <c r="FL149" i="10"/>
  <c r="EQ149" i="10"/>
  <c r="GE149" i="10"/>
  <c r="ER149" i="10"/>
  <c r="FK149" i="10"/>
  <c r="GF149" i="10"/>
  <c r="FN149" i="10"/>
  <c r="GA149" i="10"/>
  <c r="GB149" i="10"/>
  <c r="FM149" i="10"/>
  <c r="ET149" i="10"/>
  <c r="FI149" i="10"/>
  <c r="EC149" i="10"/>
  <c r="DI149" i="10"/>
  <c r="EV149" i="10"/>
  <c r="DG149" i="10"/>
  <c r="EU149" i="10"/>
  <c r="DY149" i="10"/>
  <c r="FI23" i="10"/>
  <c r="GF23" i="10"/>
  <c r="DL23" i="10"/>
  <c r="EV23" i="10"/>
  <c r="FM23" i="10"/>
  <c r="DH23" i="10"/>
  <c r="ES23" i="10"/>
  <c r="GB23" i="10"/>
  <c r="EB23" i="10"/>
  <c r="FL23" i="10"/>
  <c r="FJ23" i="10"/>
  <c r="ET23" i="10"/>
  <c r="DK23" i="10"/>
  <c r="GC23" i="10"/>
  <c r="EA23" i="10"/>
  <c r="DJ23" i="10"/>
  <c r="EQ23" i="10"/>
  <c r="GD23" i="10"/>
  <c r="FN23" i="10"/>
  <c r="DY23" i="10"/>
  <c r="DZ23" i="10"/>
  <c r="EU23" i="10"/>
  <c r="ER23" i="10"/>
  <c r="GE23" i="10"/>
  <c r="FK23" i="10"/>
  <c r="DG23" i="10"/>
  <c r="GA23" i="10"/>
  <c r="DI23" i="10"/>
  <c r="EC23" i="10"/>
  <c r="DG134" i="10"/>
  <c r="EC134" i="10"/>
  <c r="FJ134" i="10"/>
  <c r="DY134" i="10"/>
  <c r="EU134" i="10"/>
  <c r="GA134" i="10"/>
  <c r="ET134" i="10"/>
  <c r="EQ134" i="10"/>
  <c r="DH134" i="10"/>
  <c r="FN134" i="10"/>
  <c r="DL134" i="10"/>
  <c r="FK134" i="10"/>
  <c r="DJ134" i="10"/>
  <c r="DZ134" i="10"/>
  <c r="GF134" i="10"/>
  <c r="GB134" i="10"/>
  <c r="FI134" i="10"/>
  <c r="DK134" i="10"/>
  <c r="EV134" i="10"/>
  <c r="ES134" i="10"/>
  <c r="GD134" i="10"/>
  <c r="DI134" i="10"/>
  <c r="FL134" i="10"/>
  <c r="ER134" i="10"/>
  <c r="FM134" i="10"/>
  <c r="EA134" i="10"/>
  <c r="GE134" i="10"/>
  <c r="GC134" i="10"/>
  <c r="EB134" i="10"/>
  <c r="FI115" i="8"/>
  <c r="FM115" i="8"/>
  <c r="GC115" i="8"/>
  <c r="FK115" i="8"/>
  <c r="FN115" i="8"/>
  <c r="DL115" i="8"/>
  <c r="FJ115" i="8"/>
  <c r="GF115" i="8"/>
  <c r="DZ115" i="8"/>
  <c r="EB115" i="8"/>
  <c r="DJ115" i="8"/>
  <c r="DK115" i="8"/>
  <c r="DH115" i="8"/>
  <c r="DG115" i="8"/>
  <c r="DY115" i="8"/>
  <c r="GE115" i="8"/>
  <c r="EA115" i="8"/>
  <c r="GD115" i="8"/>
  <c r="GA115" i="8"/>
  <c r="FL115" i="8"/>
  <c r="EC115" i="8"/>
  <c r="GB115" i="8"/>
  <c r="DI115" i="8"/>
  <c r="EV115" i="8"/>
  <c r="ES115" i="8"/>
  <c r="ET115" i="8"/>
  <c r="ER115" i="8"/>
  <c r="EQ115" i="8"/>
  <c r="EU115" i="8"/>
  <c r="GD32" i="7"/>
  <c r="DL32" i="7"/>
  <c r="GE32" i="7"/>
  <c r="FJ32" i="7"/>
  <c r="DZ32" i="7"/>
  <c r="DH32" i="7"/>
  <c r="FI32" i="7"/>
  <c r="FM32" i="7"/>
  <c r="EB32" i="7"/>
  <c r="ET32" i="7"/>
  <c r="DK32" i="7"/>
  <c r="DJ32" i="7"/>
  <c r="ES32" i="7"/>
  <c r="GA32" i="7"/>
  <c r="DG32" i="7"/>
  <c r="EA32" i="7"/>
  <c r="EC32" i="7"/>
  <c r="GB32" i="7"/>
  <c r="DY32" i="7"/>
  <c r="GC32" i="7"/>
  <c r="EQ32" i="7"/>
  <c r="EU32" i="7"/>
  <c r="FN32" i="7"/>
  <c r="GF32" i="7"/>
  <c r="EV32" i="7"/>
  <c r="FK32" i="7"/>
  <c r="FL32" i="7"/>
  <c r="ER32" i="7"/>
  <c r="DI32" i="7"/>
  <c r="DE32" i="7"/>
  <c r="FG32" i="7"/>
  <c r="FZ32" i="7"/>
  <c r="DW32" i="7"/>
  <c r="DF32" i="7"/>
  <c r="FH32" i="7"/>
  <c r="FY32" i="7"/>
  <c r="DX32" i="7"/>
  <c r="EP32" i="7"/>
  <c r="GD31" i="7"/>
  <c r="FJ31" i="7"/>
  <c r="EC31" i="7"/>
  <c r="GA31" i="7"/>
  <c r="DL31" i="7"/>
  <c r="DY31" i="7"/>
  <c r="EB31" i="7"/>
  <c r="DZ31" i="7"/>
  <c r="FM31" i="7"/>
  <c r="DJ31" i="7"/>
  <c r="EQ31" i="7"/>
  <c r="GF31" i="7"/>
  <c r="FI31" i="7"/>
  <c r="FN31" i="7"/>
  <c r="DH31" i="7"/>
  <c r="ET31" i="7"/>
  <c r="GB31" i="7"/>
  <c r="FL31" i="7"/>
  <c r="DK31" i="7"/>
  <c r="EA31" i="7"/>
  <c r="ER31" i="7"/>
  <c r="ES31" i="7"/>
  <c r="EU31" i="7"/>
  <c r="GE31" i="7"/>
  <c r="EV31" i="7"/>
  <c r="GC31" i="7"/>
  <c r="DI31" i="7"/>
  <c r="FK31" i="7"/>
  <c r="DG31" i="7"/>
  <c r="FY31" i="7"/>
  <c r="EP31" i="7"/>
  <c r="DW31" i="7"/>
  <c r="FG31" i="7"/>
  <c r="DX31" i="7"/>
  <c r="FH31" i="7"/>
  <c r="DE31" i="7"/>
  <c r="FZ31" i="7"/>
  <c r="DF31" i="7"/>
  <c r="GA20" i="7"/>
  <c r="GD20" i="7"/>
  <c r="FJ20" i="7"/>
  <c r="DL20" i="7"/>
  <c r="GE20" i="7"/>
  <c r="ES20" i="7"/>
  <c r="DZ20" i="7"/>
  <c r="DG20" i="7"/>
  <c r="EA20" i="7"/>
  <c r="EC20" i="7"/>
  <c r="FK20" i="7"/>
  <c r="FL20" i="7"/>
  <c r="FN20" i="7"/>
  <c r="EB20" i="7"/>
  <c r="GC20" i="7"/>
  <c r="ER20" i="7"/>
  <c r="EV20" i="7"/>
  <c r="GF20" i="7"/>
  <c r="DK20" i="7"/>
  <c r="FI20" i="7"/>
  <c r="FM20" i="7"/>
  <c r="ET20" i="7"/>
  <c r="DI20" i="7"/>
  <c r="DJ20" i="7"/>
  <c r="EQ20" i="7"/>
  <c r="EU20" i="7"/>
  <c r="DH20" i="7"/>
  <c r="DY20" i="7"/>
  <c r="GB20" i="7"/>
  <c r="FY20" i="7"/>
  <c r="FH20" i="7"/>
  <c r="DW20" i="7"/>
  <c r="DE20" i="7"/>
  <c r="FG20" i="7"/>
  <c r="DX20" i="7"/>
  <c r="DF20" i="7"/>
  <c r="EP20" i="7"/>
  <c r="FZ20" i="7"/>
  <c r="FJ20" i="6"/>
  <c r="GE20" i="6"/>
  <c r="DL20" i="6"/>
  <c r="GF20" i="6"/>
  <c r="FI20" i="6"/>
  <c r="FM20" i="6"/>
  <c r="GA20" i="6"/>
  <c r="FL20" i="6"/>
  <c r="DH20" i="6"/>
  <c r="DY20" i="6"/>
  <c r="DJ20" i="6"/>
  <c r="FK20" i="6"/>
  <c r="EU20" i="6"/>
  <c r="DZ20" i="6"/>
  <c r="DK20" i="6"/>
  <c r="ES20" i="6"/>
  <c r="FN20" i="6"/>
  <c r="EB20" i="6"/>
  <c r="DG20" i="6"/>
  <c r="GC20" i="6"/>
  <c r="EQ20" i="6"/>
  <c r="EA20" i="6"/>
  <c r="EC20" i="6"/>
  <c r="GD20" i="6"/>
  <c r="ER20" i="6"/>
  <c r="ET20" i="6"/>
  <c r="GB20" i="6"/>
  <c r="EV20" i="6"/>
  <c r="DI20" i="6"/>
  <c r="FY20" i="6"/>
  <c r="FG20" i="6"/>
  <c r="EO20" i="6"/>
  <c r="DW20" i="6"/>
  <c r="DE20" i="6"/>
  <c r="FL21" i="6"/>
  <c r="EA21" i="6"/>
  <c r="DJ21" i="6"/>
  <c r="FJ21" i="6"/>
  <c r="DL21" i="6"/>
  <c r="DK21" i="6"/>
  <c r="EU21" i="6"/>
  <c r="GD21" i="6"/>
  <c r="EB21" i="6"/>
  <c r="EC21" i="6"/>
  <c r="EV21" i="6"/>
  <c r="GE21" i="6"/>
  <c r="GB21" i="6"/>
  <c r="DY21" i="6"/>
  <c r="ER21" i="6"/>
  <c r="DG21" i="6"/>
  <c r="GC21" i="6"/>
  <c r="GA21" i="6"/>
  <c r="DZ21" i="6"/>
  <c r="DH21" i="6"/>
  <c r="ET21" i="6"/>
  <c r="FI21" i="6"/>
  <c r="GF21" i="6"/>
  <c r="DI21" i="6"/>
  <c r="EQ21" i="6"/>
  <c r="FK21" i="6"/>
  <c r="ES21" i="6"/>
  <c r="FM21" i="6"/>
  <c r="FN21" i="6"/>
  <c r="FY21" i="6"/>
  <c r="DE21" i="6"/>
  <c r="FG21" i="6"/>
  <c r="DW21" i="6"/>
  <c r="EO21" i="6"/>
  <c r="DL171" i="10"/>
  <c r="GF171" i="10"/>
  <c r="DK171" i="10"/>
  <c r="FL171" i="10"/>
  <c r="DY171" i="10"/>
  <c r="ET171" i="10"/>
  <c r="DJ171" i="10"/>
  <c r="EQ171" i="10"/>
  <c r="GC171" i="10"/>
  <c r="FJ171" i="10"/>
  <c r="EC171" i="10"/>
  <c r="GB171" i="10"/>
  <c r="DZ171" i="10"/>
  <c r="DG171" i="10"/>
  <c r="EV171" i="10"/>
  <c r="GA171" i="10"/>
  <c r="EU171" i="10"/>
  <c r="EB171" i="10"/>
  <c r="FK171" i="10"/>
  <c r="GD171" i="10"/>
  <c r="GE171" i="10"/>
  <c r="FI171" i="10"/>
  <c r="DH171" i="10"/>
  <c r="ES171" i="10"/>
  <c r="FN171" i="10"/>
  <c r="ER171" i="10"/>
  <c r="FM171" i="10"/>
  <c r="DI171" i="10"/>
  <c r="EA171" i="10"/>
  <c r="FJ161" i="10"/>
  <c r="ES161" i="10"/>
  <c r="FL161" i="10"/>
  <c r="GD161" i="10"/>
  <c r="DY161" i="10"/>
  <c r="GC161" i="10"/>
  <c r="DJ161" i="10"/>
  <c r="ET161" i="10"/>
  <c r="EC161" i="10"/>
  <c r="FN161" i="10"/>
  <c r="FI161" i="10"/>
  <c r="EB161" i="10"/>
  <c r="DL161" i="10"/>
  <c r="DZ161" i="10"/>
  <c r="EU161" i="10"/>
  <c r="GB161" i="10"/>
  <c r="EV161" i="10"/>
  <c r="EA161" i="10"/>
  <c r="GE161" i="10"/>
  <c r="ER161" i="10"/>
  <c r="GA161" i="10"/>
  <c r="GF161" i="10"/>
  <c r="FM161" i="10"/>
  <c r="EQ161" i="10"/>
  <c r="FK161" i="10"/>
  <c r="DH161" i="10"/>
  <c r="DK161" i="10"/>
  <c r="DI161" i="10"/>
  <c r="DG161" i="10"/>
  <c r="FJ168" i="10"/>
  <c r="FL168" i="10"/>
  <c r="EA168" i="10"/>
  <c r="GB168" i="10"/>
  <c r="DL168" i="10"/>
  <c r="GA168" i="10"/>
  <c r="DG168" i="10"/>
  <c r="FM168" i="10"/>
  <c r="GE168" i="10"/>
  <c r="FI168" i="10"/>
  <c r="EV168" i="10"/>
  <c r="DY168" i="10"/>
  <c r="DJ168" i="10"/>
  <c r="ER168" i="10"/>
  <c r="GF168" i="10"/>
  <c r="DH168" i="10"/>
  <c r="FN168" i="10"/>
  <c r="DI168" i="10"/>
  <c r="ET168" i="10"/>
  <c r="DZ168" i="10"/>
  <c r="ES168" i="10"/>
  <c r="FK168" i="10"/>
  <c r="EU168" i="10"/>
  <c r="GC168" i="10"/>
  <c r="EC168" i="10"/>
  <c r="DK168" i="10"/>
  <c r="EB168" i="10"/>
  <c r="EQ168" i="10"/>
  <c r="GD168" i="10"/>
  <c r="DL174" i="10"/>
  <c r="DJ174" i="10"/>
  <c r="ET174" i="10"/>
  <c r="FK174" i="10"/>
  <c r="DH174" i="10"/>
  <c r="DZ174" i="10"/>
  <c r="FJ174" i="10"/>
  <c r="GA174" i="10"/>
  <c r="DY174" i="10"/>
  <c r="GE174" i="10"/>
  <c r="EU174" i="10"/>
  <c r="GD174" i="10"/>
  <c r="EQ174" i="10"/>
  <c r="EC174" i="10"/>
  <c r="FN174" i="10"/>
  <c r="FL174" i="10"/>
  <c r="DK174" i="10"/>
  <c r="EB174" i="10"/>
  <c r="GB174" i="10"/>
  <c r="EV174" i="10"/>
  <c r="FI174" i="10"/>
  <c r="ER174" i="10"/>
  <c r="EA174" i="10"/>
  <c r="GC174" i="10"/>
  <c r="DG174" i="10"/>
  <c r="GF174" i="10"/>
  <c r="FM174" i="10"/>
  <c r="DI174" i="10"/>
  <c r="ES174" i="10"/>
  <c r="GE29" i="7"/>
  <c r="FJ29" i="7"/>
  <c r="GA29" i="7"/>
  <c r="GF29" i="7"/>
  <c r="DL29" i="7"/>
  <c r="FI29" i="7"/>
  <c r="DH29" i="7"/>
  <c r="DK29" i="7"/>
  <c r="ES29" i="7"/>
  <c r="EV29" i="7"/>
  <c r="DG29" i="7"/>
  <c r="GD29" i="7"/>
  <c r="DZ29" i="7"/>
  <c r="DY29" i="7"/>
  <c r="FN29" i="7"/>
  <c r="FM29" i="7"/>
  <c r="GC29" i="7"/>
  <c r="FL29" i="7"/>
  <c r="EQ29" i="7"/>
  <c r="ER29" i="7"/>
  <c r="EA29" i="7"/>
  <c r="EB29" i="7"/>
  <c r="EC29" i="7"/>
  <c r="DJ29" i="7"/>
  <c r="FK29" i="7"/>
  <c r="ET29" i="7"/>
  <c r="GB29" i="7"/>
  <c r="DI29" i="7"/>
  <c r="EU29" i="7"/>
  <c r="FG29" i="7"/>
  <c r="FZ29" i="7"/>
  <c r="DE29" i="7"/>
  <c r="FY29" i="7"/>
  <c r="DX29" i="7"/>
  <c r="DF29" i="7"/>
  <c r="DW29" i="7"/>
  <c r="FH29" i="7"/>
  <c r="EP29" i="7"/>
  <c r="FI45" i="6"/>
  <c r="EU45" i="6"/>
  <c r="GE45" i="6"/>
  <c r="DG45" i="6"/>
  <c r="DL45" i="6"/>
  <c r="GF45" i="6"/>
  <c r="FM45" i="6"/>
  <c r="ET45" i="6"/>
  <c r="EB45" i="6"/>
  <c r="DH45" i="6"/>
  <c r="FJ45" i="6"/>
  <c r="EQ45" i="6"/>
  <c r="DY45" i="6"/>
  <c r="DJ45" i="6"/>
  <c r="EV45" i="6"/>
  <c r="EC45" i="6"/>
  <c r="GA45" i="6"/>
  <c r="ES45" i="6"/>
  <c r="FK45" i="6"/>
  <c r="FN45" i="6"/>
  <c r="EA45" i="6"/>
  <c r="DK45" i="6"/>
  <c r="GD45" i="6"/>
  <c r="GC45" i="6"/>
  <c r="DZ45" i="6"/>
  <c r="ER45" i="6"/>
  <c r="GB45" i="6"/>
  <c r="FL45" i="6"/>
  <c r="DI45" i="6"/>
  <c r="FY45" i="6"/>
  <c r="DW45" i="6"/>
  <c r="DE45" i="6"/>
  <c r="FG45" i="6"/>
  <c r="EO45" i="6"/>
  <c r="GD142" i="8"/>
  <c r="FJ142" i="8"/>
  <c r="ER142" i="8"/>
  <c r="DL142" i="8"/>
  <c r="EQ142" i="8"/>
  <c r="EV142" i="8"/>
  <c r="GA142" i="8"/>
  <c r="EU142" i="8"/>
  <c r="FK142" i="8"/>
  <c r="ET142" i="8"/>
  <c r="DH142" i="8"/>
  <c r="DK142" i="8"/>
  <c r="GE142" i="8"/>
  <c r="DY142" i="8"/>
  <c r="DZ142" i="8"/>
  <c r="EA142" i="8"/>
  <c r="FM142" i="8"/>
  <c r="ES142" i="8"/>
  <c r="GF142" i="8"/>
  <c r="EB142" i="8"/>
  <c r="EC142" i="8"/>
  <c r="DG142" i="8"/>
  <c r="GB142" i="8"/>
  <c r="FN142" i="8"/>
  <c r="GC142" i="8"/>
  <c r="DJ142" i="8"/>
  <c r="FL142" i="8"/>
  <c r="DI142" i="8"/>
  <c r="FI142" i="8"/>
  <c r="FJ134" i="8"/>
  <c r="ER134" i="8"/>
  <c r="EV134" i="8"/>
  <c r="ET134" i="8"/>
  <c r="ES134" i="8"/>
  <c r="EB134" i="8"/>
  <c r="DL134" i="8"/>
  <c r="FM134" i="8"/>
  <c r="GC134" i="8"/>
  <c r="FL134" i="8"/>
  <c r="GD134" i="8"/>
  <c r="EA134" i="8"/>
  <c r="DH134" i="8"/>
  <c r="DJ134" i="8"/>
  <c r="DY134" i="8"/>
  <c r="DZ134" i="8"/>
  <c r="EC134" i="8"/>
  <c r="FN134" i="8"/>
  <c r="EQ134" i="8"/>
  <c r="FK134" i="8"/>
  <c r="FI134" i="8"/>
  <c r="GA134" i="8"/>
  <c r="GF134" i="8"/>
  <c r="GE134" i="8"/>
  <c r="DK134" i="8"/>
  <c r="DI134" i="8"/>
  <c r="EU134" i="8"/>
  <c r="GB134" i="8"/>
  <c r="DG134" i="8"/>
  <c r="GF139" i="8"/>
  <c r="FJ139" i="8"/>
  <c r="DL139" i="8"/>
  <c r="FI139" i="8"/>
  <c r="ER139" i="8"/>
  <c r="EV139" i="8"/>
  <c r="EC139" i="8"/>
  <c r="DK139" i="8"/>
  <c r="EU139" i="8"/>
  <c r="FM139" i="8"/>
  <c r="FK139" i="8"/>
  <c r="GB139" i="8"/>
  <c r="GC139" i="8"/>
  <c r="EQ139" i="8"/>
  <c r="DY139" i="8"/>
  <c r="DZ139" i="8"/>
  <c r="DH139" i="8"/>
  <c r="EA139" i="8"/>
  <c r="DJ139" i="8"/>
  <c r="GA139" i="8"/>
  <c r="ES139" i="8"/>
  <c r="FN139" i="8"/>
  <c r="GE139" i="8"/>
  <c r="ET139" i="8"/>
  <c r="GD139" i="8"/>
  <c r="FL139" i="8"/>
  <c r="DG139" i="8"/>
  <c r="EB139" i="8"/>
  <c r="DI139" i="8"/>
  <c r="ER132" i="8"/>
  <c r="EV132" i="8"/>
  <c r="FJ132" i="8"/>
  <c r="FN132" i="8"/>
  <c r="DL132" i="8"/>
  <c r="EQ132" i="8"/>
  <c r="DK132" i="8"/>
  <c r="GE132" i="8"/>
  <c r="GD132" i="8"/>
  <c r="FK132" i="8"/>
  <c r="FM132" i="8"/>
  <c r="DY132" i="8"/>
  <c r="DZ132" i="8"/>
  <c r="DJ132" i="8"/>
  <c r="FI132" i="8"/>
  <c r="GA132" i="8"/>
  <c r="EB132" i="8"/>
  <c r="EA132" i="8"/>
  <c r="EC132" i="8"/>
  <c r="GC132" i="8"/>
  <c r="ET132" i="8"/>
  <c r="FL132" i="8"/>
  <c r="GB132" i="8"/>
  <c r="DI132" i="8"/>
  <c r="GF132" i="8"/>
  <c r="DH132" i="8"/>
  <c r="EU132" i="8"/>
  <c r="ES132" i="8"/>
  <c r="DG132" i="8"/>
  <c r="FJ131" i="8"/>
  <c r="EV131" i="8"/>
  <c r="GB131" i="8"/>
  <c r="FI131" i="8"/>
  <c r="EU131" i="8"/>
  <c r="GF131" i="8"/>
  <c r="FM131" i="8"/>
  <c r="DL131" i="8"/>
  <c r="GE131" i="8"/>
  <c r="FL131" i="8"/>
  <c r="DK131" i="8"/>
  <c r="ES131" i="8"/>
  <c r="GA131" i="8"/>
  <c r="ER131" i="8"/>
  <c r="EA131" i="8"/>
  <c r="DZ131" i="8"/>
  <c r="DG131" i="8"/>
  <c r="ET131" i="8"/>
  <c r="FK131" i="8"/>
  <c r="GC131" i="8"/>
  <c r="FN131" i="8"/>
  <c r="GD131" i="8"/>
  <c r="DY131" i="8"/>
  <c r="DJ131" i="8"/>
  <c r="EQ131" i="8"/>
  <c r="EB131" i="8"/>
  <c r="DH131" i="8"/>
  <c r="EC131" i="8"/>
  <c r="DI131" i="8"/>
  <c r="FJ136" i="8"/>
  <c r="GE136" i="8"/>
  <c r="EV136" i="8"/>
  <c r="GB136" i="8"/>
  <c r="GA136" i="8"/>
  <c r="ER136" i="8"/>
  <c r="DH136" i="8"/>
  <c r="GF136" i="8"/>
  <c r="FL136" i="8"/>
  <c r="DZ136" i="8"/>
  <c r="FK136" i="8"/>
  <c r="DL136" i="8"/>
  <c r="EA136" i="8"/>
  <c r="EC136" i="8"/>
  <c r="DK136" i="8"/>
  <c r="GD136" i="8"/>
  <c r="DJ136" i="8"/>
  <c r="FM136" i="8"/>
  <c r="DY136" i="8"/>
  <c r="ES136" i="8"/>
  <c r="GC136" i="8"/>
  <c r="FN136" i="8"/>
  <c r="DG136" i="8"/>
  <c r="EB136" i="8"/>
  <c r="EQ136" i="8"/>
  <c r="EU136" i="8"/>
  <c r="ET136" i="8"/>
  <c r="FI136" i="8"/>
  <c r="DI136" i="8"/>
  <c r="GE164" i="8"/>
  <c r="DL164" i="8"/>
  <c r="EQ164" i="8"/>
  <c r="FJ164" i="8"/>
  <c r="FI164" i="8"/>
  <c r="EC164" i="8"/>
  <c r="ET164" i="8"/>
  <c r="GF164" i="8"/>
  <c r="GA164" i="8"/>
  <c r="DH164" i="8"/>
  <c r="GB164" i="8"/>
  <c r="DY164" i="8"/>
  <c r="DJ164" i="8"/>
  <c r="DG164" i="8"/>
  <c r="GD164" i="8"/>
  <c r="ER164" i="8"/>
  <c r="FN164" i="8"/>
  <c r="DK164" i="8"/>
  <c r="DZ164" i="8"/>
  <c r="GC164" i="8"/>
  <c r="EV164" i="8"/>
  <c r="FK164" i="8"/>
  <c r="ES164" i="8"/>
  <c r="EA164" i="8"/>
  <c r="EB164" i="8"/>
  <c r="EU164" i="8"/>
  <c r="DI164" i="8"/>
  <c r="FL164" i="8"/>
  <c r="FM164" i="8"/>
  <c r="GB169" i="8"/>
  <c r="ES169" i="8"/>
  <c r="ER169" i="8"/>
  <c r="GC169" i="8"/>
  <c r="DJ169" i="8"/>
  <c r="FJ169" i="8"/>
  <c r="FK169" i="8"/>
  <c r="DG169" i="8"/>
  <c r="EB169" i="8"/>
  <c r="DL169" i="8"/>
  <c r="DH169" i="8"/>
  <c r="DK169" i="8"/>
  <c r="DY169" i="8"/>
  <c r="GE169" i="8"/>
  <c r="FI169" i="8"/>
  <c r="FL169" i="8"/>
  <c r="GA169" i="8"/>
  <c r="EU169" i="8"/>
  <c r="EC169" i="8"/>
  <c r="FM169" i="8"/>
  <c r="EV169" i="8"/>
  <c r="DZ169" i="8"/>
  <c r="ET169" i="8"/>
  <c r="EQ169" i="8"/>
  <c r="GD169" i="8"/>
  <c r="GF169" i="8"/>
  <c r="EA169" i="8"/>
  <c r="FN169" i="8"/>
  <c r="DI169" i="8"/>
  <c r="FJ160" i="8"/>
  <c r="FI160" i="8"/>
  <c r="GD160" i="8"/>
  <c r="ET160" i="8"/>
  <c r="GC160" i="8"/>
  <c r="FL160" i="8"/>
  <c r="FN160" i="8"/>
  <c r="EC160" i="8"/>
  <c r="DL160" i="8"/>
  <c r="DY160" i="8"/>
  <c r="GA160" i="8"/>
  <c r="DJ160" i="8"/>
  <c r="DK160" i="8"/>
  <c r="DZ160" i="8"/>
  <c r="GF160" i="8"/>
  <c r="GE160" i="8"/>
  <c r="ES160" i="8"/>
  <c r="FK160" i="8"/>
  <c r="EU160" i="8"/>
  <c r="EV160" i="8"/>
  <c r="DG160" i="8"/>
  <c r="EB160" i="8"/>
  <c r="DI160" i="8"/>
  <c r="FM160" i="8"/>
  <c r="GB160" i="8"/>
  <c r="EQ160" i="8"/>
  <c r="EA160" i="8"/>
  <c r="DH160" i="8"/>
  <c r="ER160" i="8"/>
  <c r="GE159" i="8"/>
  <c r="FK159" i="8"/>
  <c r="FJ159" i="8"/>
  <c r="GA159" i="8"/>
  <c r="DL159" i="8"/>
  <c r="FN159" i="8"/>
  <c r="ET159" i="8"/>
  <c r="ES159" i="8"/>
  <c r="DG159" i="8"/>
  <c r="EB159" i="8"/>
  <c r="DJ159" i="8"/>
  <c r="DK159" i="8"/>
  <c r="GF159" i="8"/>
  <c r="EQ159" i="8"/>
  <c r="ER159" i="8"/>
  <c r="GD159" i="8"/>
  <c r="DZ159" i="8"/>
  <c r="DY159" i="8"/>
  <c r="FI159" i="8"/>
  <c r="GC159" i="8"/>
  <c r="DI159" i="8"/>
  <c r="EC159" i="8"/>
  <c r="FL159" i="8"/>
  <c r="EA159" i="8"/>
  <c r="DH159" i="8"/>
  <c r="FM159" i="8"/>
  <c r="EV159" i="8"/>
  <c r="GB159" i="8"/>
  <c r="EU159" i="8"/>
  <c r="FJ154" i="8"/>
  <c r="FI154" i="8"/>
  <c r="GD154" i="8"/>
  <c r="ES154" i="8"/>
  <c r="DL154" i="8"/>
  <c r="ER154" i="8"/>
  <c r="EA154" i="8"/>
  <c r="GA154" i="8"/>
  <c r="FN154" i="8"/>
  <c r="DG154" i="8"/>
  <c r="DZ154" i="8"/>
  <c r="DH154" i="8"/>
  <c r="GF154" i="8"/>
  <c r="EQ154" i="8"/>
  <c r="EV154" i="8"/>
  <c r="DY154" i="8"/>
  <c r="EB154" i="8"/>
  <c r="DK154" i="8"/>
  <c r="GC154" i="8"/>
  <c r="DJ154" i="8"/>
  <c r="FK154" i="8"/>
  <c r="EU154" i="8"/>
  <c r="ET154" i="8"/>
  <c r="EC154" i="8"/>
  <c r="GB154" i="8"/>
  <c r="FM154" i="8"/>
  <c r="GE154" i="8"/>
  <c r="DI154" i="8"/>
  <c r="FL154" i="8"/>
  <c r="FJ153" i="8"/>
  <c r="EV153" i="8"/>
  <c r="GD153" i="8"/>
  <c r="EU153" i="8"/>
  <c r="GC153" i="8"/>
  <c r="ER153" i="8"/>
  <c r="DL153" i="8"/>
  <c r="EQ153" i="8"/>
  <c r="DJ153" i="8"/>
  <c r="FK153" i="8"/>
  <c r="DG153" i="8"/>
  <c r="DZ153" i="8"/>
  <c r="FL153" i="8"/>
  <c r="DH153" i="8"/>
  <c r="GB153" i="8"/>
  <c r="EB153" i="8"/>
  <c r="EA153" i="8"/>
  <c r="GE153" i="8"/>
  <c r="DK153" i="8"/>
  <c r="DY153" i="8"/>
  <c r="GA153" i="8"/>
  <c r="GF153" i="8"/>
  <c r="EC153" i="8"/>
  <c r="ES153" i="8"/>
  <c r="ET153" i="8"/>
  <c r="FI153" i="8"/>
  <c r="FN153" i="8"/>
  <c r="FM153" i="8"/>
  <c r="DI153" i="8"/>
  <c r="GB102" i="7"/>
  <c r="FJ102" i="7"/>
  <c r="EC102" i="7"/>
  <c r="GD102" i="7"/>
  <c r="EV102" i="7"/>
  <c r="FI102" i="7"/>
  <c r="DZ102" i="7"/>
  <c r="DL102" i="7"/>
  <c r="FM102" i="7"/>
  <c r="EU102" i="7"/>
  <c r="DG102" i="7"/>
  <c r="ET102" i="7"/>
  <c r="ES102" i="7"/>
  <c r="ER102" i="7"/>
  <c r="EQ102" i="7"/>
  <c r="EB102" i="7"/>
  <c r="GA102" i="7"/>
  <c r="FK102" i="7"/>
  <c r="DJ102" i="7"/>
  <c r="GC102" i="7"/>
  <c r="DY102" i="7"/>
  <c r="FL102" i="7"/>
  <c r="EA102" i="7"/>
  <c r="DI102" i="7"/>
  <c r="GF102" i="7"/>
  <c r="GE102" i="7"/>
  <c r="DK102" i="7"/>
  <c r="FN102" i="7"/>
  <c r="DH102" i="7"/>
  <c r="DW102" i="7"/>
  <c r="FY102" i="7"/>
  <c r="DE102" i="7"/>
  <c r="DF102" i="7"/>
  <c r="FG102" i="7"/>
  <c r="FH102" i="7"/>
  <c r="DX102" i="7"/>
  <c r="EO102" i="7"/>
  <c r="EP102" i="7"/>
  <c r="FZ102" i="7"/>
  <c r="DL41" i="10"/>
  <c r="EU41" i="10"/>
  <c r="DJ41" i="10"/>
  <c r="ET41" i="10"/>
  <c r="FN41" i="10"/>
  <c r="EC41" i="10"/>
  <c r="GB41" i="10"/>
  <c r="DZ41" i="10"/>
  <c r="FL41" i="10"/>
  <c r="DH41" i="10"/>
  <c r="GC41" i="10"/>
  <c r="FJ41" i="10"/>
  <c r="DY41" i="10"/>
  <c r="EQ41" i="10"/>
  <c r="GF41" i="10"/>
  <c r="GA41" i="10"/>
  <c r="EV41" i="10"/>
  <c r="FM41" i="10"/>
  <c r="ES41" i="10"/>
  <c r="FK41" i="10"/>
  <c r="FI41" i="10"/>
  <c r="GE41" i="10"/>
  <c r="EB41" i="10"/>
  <c r="ER41" i="10"/>
  <c r="DK41" i="10"/>
  <c r="DG41" i="10"/>
  <c r="GD41" i="10"/>
  <c r="DI41" i="10"/>
  <c r="EA41" i="10"/>
  <c r="FJ39" i="10"/>
  <c r="DK39" i="10"/>
  <c r="ER39" i="10"/>
  <c r="FL39" i="10"/>
  <c r="GF39" i="10"/>
  <c r="EB39" i="10"/>
  <c r="FI39" i="10"/>
  <c r="GC39" i="10"/>
  <c r="EV39" i="10"/>
  <c r="ES39" i="10"/>
  <c r="EA39" i="10"/>
  <c r="DL39" i="10"/>
  <c r="GB39" i="10"/>
  <c r="FM39" i="10"/>
  <c r="EQ39" i="10"/>
  <c r="DZ39" i="10"/>
  <c r="FN39" i="10"/>
  <c r="EU39" i="10"/>
  <c r="DG39" i="10"/>
  <c r="GE39" i="10"/>
  <c r="DJ39" i="10"/>
  <c r="GD39" i="10"/>
  <c r="GA39" i="10"/>
  <c r="EC39" i="10"/>
  <c r="ET39" i="10"/>
  <c r="DH39" i="10"/>
  <c r="FK39" i="10"/>
  <c r="DI39" i="10"/>
  <c r="DY39" i="10"/>
  <c r="EC40" i="10"/>
  <c r="FJ40" i="10"/>
  <c r="DG40" i="10"/>
  <c r="EQ40" i="10"/>
  <c r="FK40" i="10"/>
  <c r="GE40" i="10"/>
  <c r="DY40" i="10"/>
  <c r="EV40" i="10"/>
  <c r="GB40" i="10"/>
  <c r="ER40" i="10"/>
  <c r="GF40" i="10"/>
  <c r="DL40" i="10"/>
  <c r="GA40" i="10"/>
  <c r="FL40" i="10"/>
  <c r="EU40" i="10"/>
  <c r="DH40" i="10"/>
  <c r="DJ40" i="10"/>
  <c r="ET40" i="10"/>
  <c r="GC40" i="10"/>
  <c r="FI40" i="10"/>
  <c r="EA40" i="10"/>
  <c r="FM40" i="10"/>
  <c r="DZ40" i="10"/>
  <c r="DI40" i="10"/>
  <c r="DK40" i="10"/>
  <c r="EB40" i="10"/>
  <c r="FN40" i="10"/>
  <c r="ES40" i="10"/>
  <c r="GD40" i="10"/>
  <c r="GF44" i="7"/>
  <c r="GE44" i="7"/>
  <c r="FJ44" i="7"/>
  <c r="GB44" i="7"/>
  <c r="GA44" i="7"/>
  <c r="DK44" i="7"/>
  <c r="DL44" i="7"/>
  <c r="DY44" i="7"/>
  <c r="ES44" i="7"/>
  <c r="EV44" i="7"/>
  <c r="DH44" i="7"/>
  <c r="FI44" i="7"/>
  <c r="FK44" i="7"/>
  <c r="GD44" i="7"/>
  <c r="DZ44" i="7"/>
  <c r="FN44" i="7"/>
  <c r="EQ44" i="7"/>
  <c r="ER44" i="7"/>
  <c r="EA44" i="7"/>
  <c r="EB44" i="7"/>
  <c r="EC44" i="7"/>
  <c r="DG44" i="7"/>
  <c r="DI44" i="7"/>
  <c r="EU44" i="7"/>
  <c r="DJ44" i="7"/>
  <c r="FL44" i="7"/>
  <c r="ET44" i="7"/>
  <c r="GC44" i="7"/>
  <c r="FM44" i="7"/>
  <c r="DW44" i="7"/>
  <c r="FZ44" i="7"/>
  <c r="FH44" i="7"/>
  <c r="FY44" i="7"/>
  <c r="FG44" i="7"/>
  <c r="DF44" i="7"/>
  <c r="DE44" i="7"/>
  <c r="DX44" i="7"/>
  <c r="EP44" i="7"/>
  <c r="FL37" i="6"/>
  <c r="FL27" i="6"/>
  <c r="ET55" i="6"/>
  <c r="FL47" i="6"/>
  <c r="DJ18" i="6"/>
  <c r="FL18" i="6"/>
  <c r="EB65" i="6"/>
  <c r="EB34" i="6"/>
  <c r="DJ31" i="6"/>
  <c r="GD31" i="6"/>
  <c r="EB31" i="6"/>
  <c r="EB32" i="6"/>
  <c r="GD32" i="6"/>
  <c r="ET60" i="6"/>
  <c r="GD36" i="6"/>
  <c r="FL36" i="6"/>
  <c r="EB36" i="6"/>
  <c r="DJ19" i="6"/>
  <c r="FL19" i="6"/>
  <c r="GD61" i="6"/>
  <c r="ET37" i="6"/>
  <c r="GD27" i="6"/>
  <c r="DJ27" i="6"/>
  <c r="ET27" i="6"/>
  <c r="FL30" i="6"/>
  <c r="ET30" i="6"/>
  <c r="DJ47" i="6"/>
  <c r="EB18" i="6"/>
  <c r="GD34" i="6"/>
  <c r="FL31" i="6"/>
  <c r="EB60" i="6"/>
  <c r="FL60" i="6"/>
  <c r="DJ36" i="6"/>
  <c r="GD19" i="6"/>
  <c r="EB61" i="6"/>
  <c r="ET61" i="6"/>
  <c r="EB37" i="6"/>
  <c r="DJ37" i="6"/>
  <c r="EB27" i="6"/>
  <c r="GD55" i="6"/>
  <c r="EB47" i="6"/>
  <c r="ET18" i="6"/>
  <c r="ET65" i="6"/>
  <c r="ET31" i="6"/>
  <c r="GD60" i="6"/>
  <c r="DJ61" i="6"/>
  <c r="GD37" i="6"/>
  <c r="EB55" i="6"/>
  <c r="EB30" i="6"/>
  <c r="GD30" i="6"/>
  <c r="DJ30" i="6"/>
  <c r="GD47" i="6"/>
  <c r="GD18" i="6"/>
  <c r="GD65" i="6"/>
  <c r="DJ65" i="6"/>
  <c r="FL65" i="6"/>
  <c r="FL34" i="6"/>
  <c r="ET34" i="6"/>
  <c r="DJ32" i="6"/>
  <c r="ET32" i="6"/>
  <c r="ET36" i="6"/>
  <c r="EB19" i="6"/>
  <c r="FL61" i="6"/>
  <c r="FL55" i="6"/>
  <c r="DJ55" i="6"/>
  <c r="ET47" i="6"/>
  <c r="DJ34" i="6"/>
  <c r="FL32" i="6"/>
  <c r="DJ60" i="6"/>
  <c r="ET19" i="6"/>
  <c r="FI118" i="7"/>
  <c r="EC118" i="7"/>
  <c r="DZ118" i="7"/>
  <c r="GF118" i="7"/>
  <c r="FJ118" i="7"/>
  <c r="EV118" i="7"/>
  <c r="DL118" i="7"/>
  <c r="GB118" i="7"/>
  <c r="ER118" i="7"/>
  <c r="FL118" i="7"/>
  <c r="ET118" i="7"/>
  <c r="DG118" i="7"/>
  <c r="FN118" i="7"/>
  <c r="GA118" i="7"/>
  <c r="ES118" i="7"/>
  <c r="EQ118" i="7"/>
  <c r="GC118" i="7"/>
  <c r="DY118" i="7"/>
  <c r="DH118" i="7"/>
  <c r="EB118" i="7"/>
  <c r="GE118" i="7"/>
  <c r="DJ118" i="7"/>
  <c r="FK118" i="7"/>
  <c r="DI118" i="7"/>
  <c r="FM118" i="7"/>
  <c r="GD118" i="7"/>
  <c r="DK118" i="7"/>
  <c r="EA118" i="7"/>
  <c r="EU118" i="7"/>
  <c r="DW118" i="7"/>
  <c r="FZ118" i="7"/>
  <c r="DF118" i="7"/>
  <c r="FY118" i="7"/>
  <c r="FG118" i="7"/>
  <c r="FH118" i="7"/>
  <c r="EP118" i="7"/>
  <c r="DE118" i="7"/>
  <c r="EO118" i="7"/>
  <c r="DX118" i="7"/>
  <c r="FN119" i="7"/>
  <c r="FJ119" i="7"/>
  <c r="EB119" i="7"/>
  <c r="EA119" i="7"/>
  <c r="DH119" i="7"/>
  <c r="GB119" i="7"/>
  <c r="DL119" i="7"/>
  <c r="DK119" i="7"/>
  <c r="DJ119" i="7"/>
  <c r="FK119" i="7"/>
  <c r="GA119" i="7"/>
  <c r="GF119" i="7"/>
  <c r="GD119" i="7"/>
  <c r="DY119" i="7"/>
  <c r="ET119" i="7"/>
  <c r="EC119" i="7"/>
  <c r="GE119" i="7"/>
  <c r="EQ119" i="7"/>
  <c r="FM119" i="7"/>
  <c r="DZ119" i="7"/>
  <c r="ES119" i="7"/>
  <c r="GC119" i="7"/>
  <c r="ER119" i="7"/>
  <c r="DI119" i="7"/>
  <c r="EU119" i="7"/>
  <c r="DG119" i="7"/>
  <c r="FL119" i="7"/>
  <c r="EV119" i="7"/>
  <c r="FI119" i="7"/>
  <c r="DW119" i="7"/>
  <c r="FY119" i="7"/>
  <c r="EO119" i="7"/>
  <c r="EP119" i="7"/>
  <c r="DE119" i="7"/>
  <c r="FH119" i="7"/>
  <c r="DX119" i="7"/>
  <c r="DF119" i="7"/>
  <c r="FG119" i="7"/>
  <c r="FZ119" i="7"/>
  <c r="DX16" i="10"/>
  <c r="FH22" i="10"/>
  <c r="EP165" i="10"/>
  <c r="DF148" i="10"/>
  <c r="DX168" i="10"/>
  <c r="DX49" i="10"/>
  <c r="EP46" i="10"/>
  <c r="DX126" i="10"/>
  <c r="DF21" i="10"/>
  <c r="FH174" i="10"/>
  <c r="EP168" i="10"/>
  <c r="DX151" i="10"/>
  <c r="EP28" i="10"/>
  <c r="FH25" i="10"/>
  <c r="DX124" i="10"/>
  <c r="DF166" i="10"/>
  <c r="FH43" i="10"/>
  <c r="FZ40" i="10"/>
  <c r="EP133" i="10"/>
  <c r="FH148" i="10"/>
  <c r="DX145" i="10"/>
  <c r="DF168" i="10"/>
  <c r="FH20" i="10"/>
  <c r="FZ17" i="10"/>
  <c r="FZ41" i="10"/>
  <c r="DF40" i="10"/>
  <c r="DX38" i="10"/>
  <c r="FH122" i="10"/>
  <c r="DX143" i="10"/>
  <c r="DX163" i="10"/>
  <c r="DX30" i="10"/>
  <c r="EP51" i="10"/>
  <c r="FH48" i="10"/>
  <c r="EP127" i="10"/>
  <c r="DF122" i="10"/>
  <c r="FH142" i="10"/>
  <c r="DX166" i="10"/>
  <c r="FZ26" i="10"/>
  <c r="DF25" i="10"/>
  <c r="DX23" i="10"/>
  <c r="DX18" i="10"/>
  <c r="EP52" i="10"/>
  <c r="EP47" i="10"/>
  <c r="FH44" i="10"/>
  <c r="FH39" i="10"/>
  <c r="FH135" i="10"/>
  <c r="DF130" i="10"/>
  <c r="FZ121" i="10"/>
  <c r="EP150" i="10"/>
  <c r="FH143" i="10"/>
  <c r="DX172" i="10"/>
  <c r="FH169" i="10"/>
  <c r="DF165" i="10"/>
  <c r="DX161" i="10"/>
  <c r="DX29" i="10"/>
  <c r="DX24" i="10"/>
  <c r="EP21" i="10"/>
  <c r="EP31" i="10"/>
  <c r="FH50" i="10"/>
  <c r="FH45" i="10"/>
  <c r="FZ42" i="10"/>
  <c r="EP135" i="10"/>
  <c r="DF132" i="10"/>
  <c r="FH129" i="10"/>
  <c r="FH121" i="10"/>
  <c r="FH147" i="10"/>
  <c r="FH171" i="10"/>
  <c r="DF169" i="10"/>
  <c r="FZ163" i="10"/>
  <c r="DX160" i="10"/>
  <c r="DF31" i="10"/>
  <c r="DF45" i="10"/>
  <c r="FZ135" i="10"/>
  <c r="EP134" i="10"/>
  <c r="EP132" i="10"/>
  <c r="EP129" i="10"/>
  <c r="DX128" i="10"/>
  <c r="EP121" i="10"/>
  <c r="FZ149" i="10"/>
  <c r="FZ147" i="10"/>
  <c r="DX146" i="10"/>
  <c r="DF142" i="10"/>
  <c r="DX169" i="10"/>
  <c r="EP167" i="10"/>
  <c r="FZ164" i="10"/>
  <c r="FZ160" i="10"/>
  <c r="EO113" i="8"/>
  <c r="FY70" i="8"/>
  <c r="EO124" i="8"/>
  <c r="FG83" i="8"/>
  <c r="DE157" i="8"/>
  <c r="FY151" i="8"/>
  <c r="DE28" i="8"/>
  <c r="EO33" i="8"/>
  <c r="FY16" i="8"/>
  <c r="FG61" i="8"/>
  <c r="FG59" i="8"/>
  <c r="EO82" i="8"/>
  <c r="DW30" i="8"/>
  <c r="DE49" i="8"/>
  <c r="FY85" i="8"/>
  <c r="FG151" i="8"/>
  <c r="DW137" i="8"/>
  <c r="FY103" i="8"/>
  <c r="DW16" i="8"/>
  <c r="DE151" i="8"/>
  <c r="DE70" i="8"/>
  <c r="FG124" i="8"/>
  <c r="DW47" i="8"/>
  <c r="EO32" i="8"/>
  <c r="DW83" i="8"/>
  <c r="EO91" i="8"/>
  <c r="DW18" i="8"/>
  <c r="EO64" i="8"/>
  <c r="FG74" i="8"/>
  <c r="FG26" i="8"/>
  <c r="FY163" i="8"/>
  <c r="FG62" i="8"/>
  <c r="DE86" i="8"/>
  <c r="DE31" i="8"/>
  <c r="EO23" i="8"/>
  <c r="FY48" i="8"/>
  <c r="DE58" i="8"/>
  <c r="DE158" i="8"/>
  <c r="FY105" i="8"/>
  <c r="EO145" i="8"/>
  <c r="DE35" i="8"/>
  <c r="DW37" i="8"/>
  <c r="EO35" i="8"/>
  <c r="FG17" i="8"/>
  <c r="FG52" i="8"/>
  <c r="DE76" i="8"/>
  <c r="DE153" i="8"/>
  <c r="DW143" i="8"/>
  <c r="FY80" i="8"/>
  <c r="FG98" i="8"/>
  <c r="FY130" i="8"/>
  <c r="FG34" i="8"/>
  <c r="FY62" i="8"/>
  <c r="EO59" i="8"/>
  <c r="DE59" i="8"/>
  <c r="DE114" i="8"/>
  <c r="DE169" i="8"/>
  <c r="DW144" i="8"/>
  <c r="DW157" i="8"/>
  <c r="FY72" i="8"/>
  <c r="FG115" i="8"/>
  <c r="EO107" i="8"/>
  <c r="FG160" i="8"/>
  <c r="DW36" i="8"/>
  <c r="DW19" i="8"/>
  <c r="FY30" i="8"/>
  <c r="FG60" i="8"/>
  <c r="EO45" i="8"/>
  <c r="DE82" i="8"/>
  <c r="DE156" i="8"/>
  <c r="DW99" i="8"/>
  <c r="DW153" i="8"/>
  <c r="FG85" i="8"/>
  <c r="FY112" i="8"/>
  <c r="EO112" i="8"/>
  <c r="FY142" i="8"/>
  <c r="FG31" i="8"/>
  <c r="FG64" i="8"/>
  <c r="FG45" i="8"/>
  <c r="EO48" i="8"/>
  <c r="DW55" i="8"/>
  <c r="DE117" i="8"/>
  <c r="DE99" i="8"/>
  <c r="DE131" i="8"/>
  <c r="DE164" i="8"/>
  <c r="DW86" i="8"/>
  <c r="DW142" i="8"/>
  <c r="EO89" i="8"/>
  <c r="FY89" i="8"/>
  <c r="FY115" i="8"/>
  <c r="FG105" i="8"/>
  <c r="EO105" i="8"/>
  <c r="EO140" i="8"/>
  <c r="FG132" i="8"/>
  <c r="FY126" i="8"/>
  <c r="EO168" i="8"/>
  <c r="EO155" i="8"/>
  <c r="FY17" i="8"/>
  <c r="EO56" i="8"/>
  <c r="DE134" i="8"/>
  <c r="DE167" i="8"/>
  <c r="DW89" i="8"/>
  <c r="DW116" i="8"/>
  <c r="DW145" i="8"/>
  <c r="DW154" i="8"/>
  <c r="EO73" i="8"/>
  <c r="FG77" i="8"/>
  <c r="FY77" i="8"/>
  <c r="FG112" i="8"/>
  <c r="EO114" i="8"/>
  <c r="EO143" i="8"/>
  <c r="FY165" i="8"/>
  <c r="EO134" i="8"/>
  <c r="FG142" i="8"/>
  <c r="FY143" i="8"/>
  <c r="FY127" i="8"/>
  <c r="FG167" i="8"/>
  <c r="FG155" i="8"/>
  <c r="FG143" i="8"/>
  <c r="FY160" i="8"/>
  <c r="EO158" i="8"/>
  <c r="DE168" i="10"/>
  <c r="DE45" i="10"/>
  <c r="DE16" i="10"/>
  <c r="DE143" i="10"/>
  <c r="DW167" i="10"/>
  <c r="FG41" i="10"/>
  <c r="FG163" i="10"/>
  <c r="FG26" i="10"/>
  <c r="DE40" i="10"/>
  <c r="DW23" i="10"/>
  <c r="FG122" i="10"/>
  <c r="DW19" i="10"/>
  <c r="FG45" i="10"/>
  <c r="EO134" i="10"/>
  <c r="FG28" i="10"/>
  <c r="DW25" i="10"/>
  <c r="EO22" i="10"/>
  <c r="EO19" i="10"/>
  <c r="DW42" i="10"/>
  <c r="DE128" i="10"/>
  <c r="FG121" i="10"/>
  <c r="FY40" i="10"/>
  <c r="FG129" i="10"/>
  <c r="DW152" i="10"/>
  <c r="DW149" i="10"/>
  <c r="DE145" i="10"/>
  <c r="EO165" i="10"/>
  <c r="DE30" i="10"/>
  <c r="FG25" i="10"/>
  <c r="FG19" i="10"/>
  <c r="EO50" i="10"/>
  <c r="EO40" i="10"/>
  <c r="DW134" i="10"/>
  <c r="EO123" i="10"/>
  <c r="FY152" i="10"/>
  <c r="EO147" i="10"/>
  <c r="FG173" i="10"/>
  <c r="EO163" i="10"/>
  <c r="FG29" i="10"/>
  <c r="FG23" i="10"/>
  <c r="FY48" i="10"/>
  <c r="DE42" i="10"/>
  <c r="FG124" i="10"/>
  <c r="FY121" i="10"/>
  <c r="FY142" i="10"/>
  <c r="FG170" i="10"/>
  <c r="EO160" i="10"/>
  <c r="DE31" i="10"/>
  <c r="FG50" i="10"/>
  <c r="FY44" i="10"/>
  <c r="FY132" i="10"/>
  <c r="FY129" i="10"/>
  <c r="DW127" i="10"/>
  <c r="FY124" i="10"/>
  <c r="FY151" i="10"/>
  <c r="DE149" i="10"/>
  <c r="EO145" i="10"/>
  <c r="DW173" i="10"/>
  <c r="FG169" i="10"/>
  <c r="EO164" i="10"/>
  <c r="FG161" i="10"/>
  <c r="DW160" i="10"/>
  <c r="FY20" i="10"/>
  <c r="FG51" i="10"/>
  <c r="DW46" i="10"/>
  <c r="DW132" i="10"/>
  <c r="DW121" i="10"/>
  <c r="EO148" i="10"/>
  <c r="EO146" i="10"/>
  <c r="DW142" i="10"/>
  <c r="EO171" i="10"/>
  <c r="FG168" i="10"/>
  <c r="DE162" i="10"/>
  <c r="FJ100" i="8"/>
  <c r="FN100" i="8"/>
  <c r="FL100" i="8"/>
  <c r="EB100" i="8"/>
  <c r="DL100" i="8"/>
  <c r="EA100" i="8"/>
  <c r="DH100" i="8"/>
  <c r="GD100" i="8"/>
  <c r="DJ100" i="8"/>
  <c r="EC100" i="8"/>
  <c r="DZ100" i="8"/>
  <c r="DG100" i="8"/>
  <c r="DY100" i="8"/>
  <c r="GE100" i="8"/>
  <c r="FM100" i="8"/>
  <c r="GB100" i="8"/>
  <c r="DK100" i="8"/>
  <c r="GF100" i="8"/>
  <c r="FI100" i="8"/>
  <c r="GA100" i="8"/>
  <c r="DI100" i="8"/>
  <c r="FK100" i="8"/>
  <c r="GC100" i="8"/>
  <c r="EQ100" i="8"/>
  <c r="EU100" i="8"/>
  <c r="ER100" i="8"/>
  <c r="ES100" i="8"/>
  <c r="ET100" i="8"/>
  <c r="EV100" i="8"/>
  <c r="FJ29" i="8"/>
  <c r="DY29" i="8"/>
  <c r="EC29" i="8"/>
  <c r="EQ29" i="8"/>
  <c r="EA29" i="8"/>
  <c r="DL29" i="8"/>
  <c r="GD29" i="8"/>
  <c r="FL29" i="8"/>
  <c r="EU29" i="8"/>
  <c r="GA29" i="8"/>
  <c r="DZ29" i="8"/>
  <c r="DK29" i="8"/>
  <c r="GE29" i="8"/>
  <c r="EB29" i="8"/>
  <c r="DG29" i="8"/>
  <c r="DJ29" i="8"/>
  <c r="DH29" i="8"/>
  <c r="GB29" i="8"/>
  <c r="FM29" i="8"/>
  <c r="EV29" i="8"/>
  <c r="GC29" i="8"/>
  <c r="FI29" i="8"/>
  <c r="FN29" i="8"/>
  <c r="GF29" i="8"/>
  <c r="ER29" i="8"/>
  <c r="ES29" i="8"/>
  <c r="ET29" i="8"/>
  <c r="DI29" i="8"/>
  <c r="FK29" i="8"/>
  <c r="GA35" i="7"/>
  <c r="GD35" i="7"/>
  <c r="FJ35" i="7"/>
  <c r="DL35" i="7"/>
  <c r="GE35" i="7"/>
  <c r="DJ35" i="7"/>
  <c r="ES35" i="7"/>
  <c r="GB35" i="7"/>
  <c r="FK35" i="7"/>
  <c r="FL35" i="7"/>
  <c r="FN35" i="7"/>
  <c r="ER35" i="7"/>
  <c r="EV35" i="7"/>
  <c r="DH35" i="7"/>
  <c r="EB35" i="7"/>
  <c r="FI35" i="7"/>
  <c r="FM35" i="7"/>
  <c r="DK35" i="7"/>
  <c r="ET35" i="7"/>
  <c r="GF35" i="7"/>
  <c r="DI35" i="7"/>
  <c r="DG35" i="7"/>
  <c r="EU35" i="7"/>
  <c r="DY35" i="7"/>
  <c r="EC35" i="7"/>
  <c r="EA35" i="7"/>
  <c r="EQ35" i="7"/>
  <c r="GC35" i="7"/>
  <c r="DZ35" i="7"/>
  <c r="DW35" i="7"/>
  <c r="DE35" i="7"/>
  <c r="FG35" i="7"/>
  <c r="FH35" i="7"/>
  <c r="EP35" i="7"/>
  <c r="FZ35" i="7"/>
  <c r="DF35" i="7"/>
  <c r="DX35" i="7"/>
  <c r="FY35" i="7"/>
  <c r="GE105" i="7"/>
  <c r="FJ105" i="7"/>
  <c r="EU105" i="7"/>
  <c r="GA105" i="7"/>
  <c r="FK105" i="7"/>
  <c r="DY105" i="7"/>
  <c r="DK105" i="7"/>
  <c r="GD105" i="7"/>
  <c r="EQ105" i="7"/>
  <c r="DG105" i="7"/>
  <c r="GB105" i="7"/>
  <c r="FM105" i="7"/>
  <c r="DL105" i="7"/>
  <c r="EC105" i="7"/>
  <c r="DJ105" i="7"/>
  <c r="GF105" i="7"/>
  <c r="EA105" i="7"/>
  <c r="ES105" i="7"/>
  <c r="FI105" i="7"/>
  <c r="EB105" i="7"/>
  <c r="DH105" i="7"/>
  <c r="GC105" i="7"/>
  <c r="ER105" i="7"/>
  <c r="FN105" i="7"/>
  <c r="DZ105" i="7"/>
  <c r="FL105" i="7"/>
  <c r="ET105" i="7"/>
  <c r="DI105" i="7"/>
  <c r="EV105" i="7"/>
  <c r="FG105" i="7"/>
  <c r="FZ105" i="7"/>
  <c r="DW105" i="7"/>
  <c r="FH105" i="7"/>
  <c r="DX105" i="7"/>
  <c r="EP105" i="7"/>
  <c r="DE105" i="7"/>
  <c r="DF105" i="7"/>
  <c r="EO105" i="7"/>
  <c r="FY105" i="7"/>
  <c r="GF111" i="7"/>
  <c r="FI111" i="7"/>
  <c r="FN111" i="7"/>
  <c r="GB111" i="7"/>
  <c r="FJ111" i="7"/>
  <c r="EA111" i="7"/>
  <c r="FM111" i="7"/>
  <c r="ES111" i="7"/>
  <c r="DL111" i="7"/>
  <c r="DK111" i="7"/>
  <c r="DJ111" i="7"/>
  <c r="GC111" i="7"/>
  <c r="FK111" i="7"/>
  <c r="DG111" i="7"/>
  <c r="GA111" i="7"/>
  <c r="FL111" i="7"/>
  <c r="ER111" i="7"/>
  <c r="GD111" i="7"/>
  <c r="EC111" i="7"/>
  <c r="EU111" i="7"/>
  <c r="EV111" i="7"/>
  <c r="GE111" i="7"/>
  <c r="EB111" i="7"/>
  <c r="DH111" i="7"/>
  <c r="EQ111" i="7"/>
  <c r="ET111" i="7"/>
  <c r="DZ111" i="7"/>
  <c r="DY111" i="7"/>
  <c r="DI111" i="7"/>
  <c r="DE111" i="7"/>
  <c r="FY111" i="7"/>
  <c r="DW111" i="7"/>
  <c r="DF111" i="7"/>
  <c r="EO111" i="7"/>
  <c r="FG111" i="7"/>
  <c r="FZ111" i="7"/>
  <c r="EP111" i="7"/>
  <c r="FH111" i="7"/>
  <c r="DX111" i="7"/>
  <c r="DL51" i="8"/>
  <c r="ER51" i="8"/>
  <c r="EV51" i="8"/>
  <c r="FL51" i="8"/>
  <c r="EQ51" i="8"/>
  <c r="EU51" i="8"/>
  <c r="FK51" i="8"/>
  <c r="FN51" i="8"/>
  <c r="EB51" i="8"/>
  <c r="FI51" i="8"/>
  <c r="GF51" i="8"/>
  <c r="DH51" i="8"/>
  <c r="FM51" i="8"/>
  <c r="GD51" i="8"/>
  <c r="EC51" i="8"/>
  <c r="FJ51" i="8"/>
  <c r="GB51" i="8"/>
  <c r="DY51" i="8"/>
  <c r="EA51" i="8"/>
  <c r="DG51" i="8"/>
  <c r="GC51" i="8"/>
  <c r="DK51" i="8"/>
  <c r="ES51" i="8"/>
  <c r="GE51" i="8"/>
  <c r="DJ51" i="8"/>
  <c r="ET51" i="8"/>
  <c r="DZ51" i="8"/>
  <c r="DI51" i="8"/>
  <c r="GA51" i="8"/>
  <c r="DY22" i="8"/>
  <c r="DL22" i="8"/>
  <c r="EC22" i="8"/>
  <c r="FN22" i="8"/>
  <c r="EQ22" i="8"/>
  <c r="EA22" i="8"/>
  <c r="DH22" i="8"/>
  <c r="FJ22" i="8"/>
  <c r="GA22" i="8"/>
  <c r="ER22" i="8"/>
  <c r="EU22" i="8"/>
  <c r="GC22" i="8"/>
  <c r="GB22" i="8"/>
  <c r="FL22" i="8"/>
  <c r="DJ22" i="8"/>
  <c r="DK22" i="8"/>
  <c r="DZ22" i="8"/>
  <c r="EV22" i="8"/>
  <c r="DG22" i="8"/>
  <c r="FI22" i="8"/>
  <c r="GE22" i="8"/>
  <c r="GF22" i="8"/>
  <c r="ES22" i="8"/>
  <c r="ET22" i="8"/>
  <c r="FK22" i="8"/>
  <c r="DI22" i="8"/>
  <c r="GD22" i="8"/>
  <c r="FM22" i="8"/>
  <c r="EB22" i="8"/>
  <c r="GE81" i="8"/>
  <c r="DZ81" i="8"/>
  <c r="GA81" i="8"/>
  <c r="EQ81" i="8"/>
  <c r="FM81" i="8"/>
  <c r="GD81" i="8"/>
  <c r="ET81" i="8"/>
  <c r="EB81" i="8"/>
  <c r="FJ81" i="8"/>
  <c r="DL81" i="8"/>
  <c r="EU81" i="8"/>
  <c r="EC81" i="8"/>
  <c r="GF81" i="8"/>
  <c r="FI81" i="8"/>
  <c r="ER81" i="8"/>
  <c r="EA81" i="8"/>
  <c r="DJ81" i="8"/>
  <c r="DK81" i="8"/>
  <c r="GB81" i="8"/>
  <c r="DH81" i="8"/>
  <c r="DG81" i="8"/>
  <c r="EV81" i="8"/>
  <c r="DY81" i="8"/>
  <c r="FK81" i="8"/>
  <c r="ES81" i="8"/>
  <c r="GC81" i="8"/>
  <c r="DI81" i="8"/>
  <c r="FL81" i="8"/>
  <c r="FN81" i="8"/>
  <c r="FJ80" i="8"/>
  <c r="DY80" i="8"/>
  <c r="GB80" i="8"/>
  <c r="ES80" i="8"/>
  <c r="EA80" i="8"/>
  <c r="EV80" i="8"/>
  <c r="EC80" i="8"/>
  <c r="FI80" i="8"/>
  <c r="DG80" i="8"/>
  <c r="DL80" i="8"/>
  <c r="DH80" i="8"/>
  <c r="DJ80" i="8"/>
  <c r="DK80" i="8"/>
  <c r="DZ80" i="8"/>
  <c r="GD80" i="8"/>
  <c r="EB80" i="8"/>
  <c r="FN80" i="8"/>
  <c r="ET80" i="8"/>
  <c r="FL80" i="8"/>
  <c r="EU80" i="8"/>
  <c r="FK80" i="8"/>
  <c r="FM80" i="8"/>
  <c r="ER80" i="8"/>
  <c r="GA80" i="8"/>
  <c r="GF80" i="8"/>
  <c r="DI80" i="8"/>
  <c r="GE80" i="8"/>
  <c r="GC80" i="8"/>
  <c r="EQ80" i="8"/>
  <c r="ER63" i="8"/>
  <c r="EV63" i="8"/>
  <c r="FJ63" i="8"/>
  <c r="EQ63" i="8"/>
  <c r="EU63" i="8"/>
  <c r="FK63" i="8"/>
  <c r="GC63" i="8"/>
  <c r="DG63" i="8"/>
  <c r="EA63" i="8"/>
  <c r="FL63" i="8"/>
  <c r="GD63" i="8"/>
  <c r="DL63" i="8"/>
  <c r="FI63" i="8"/>
  <c r="GB63" i="8"/>
  <c r="DH63" i="8"/>
  <c r="FM63" i="8"/>
  <c r="GF63" i="8"/>
  <c r="EB63" i="8"/>
  <c r="DZ63" i="8"/>
  <c r="DY63" i="8"/>
  <c r="DJ63" i="8"/>
  <c r="ET63" i="8"/>
  <c r="ES63" i="8"/>
  <c r="GA63" i="8"/>
  <c r="EC63" i="8"/>
  <c r="FN63" i="8"/>
  <c r="DK63" i="8"/>
  <c r="GE63" i="8"/>
  <c r="DI63" i="8"/>
  <c r="DK133" i="10"/>
  <c r="DJ133" i="10"/>
  <c r="FJ133" i="10"/>
  <c r="DL133" i="10"/>
  <c r="ET133" i="10"/>
  <c r="GF133" i="10"/>
  <c r="DH133" i="10"/>
  <c r="EQ133" i="10"/>
  <c r="GB133" i="10"/>
  <c r="EU133" i="10"/>
  <c r="EC133" i="10"/>
  <c r="GA133" i="10"/>
  <c r="DZ133" i="10"/>
  <c r="DG133" i="10"/>
  <c r="ER133" i="10"/>
  <c r="EA133" i="10"/>
  <c r="GC133" i="10"/>
  <c r="FN133" i="10"/>
  <c r="ES133" i="10"/>
  <c r="FI133" i="10"/>
  <c r="GD133" i="10"/>
  <c r="FL133" i="10"/>
  <c r="DI133" i="10"/>
  <c r="FK133" i="10"/>
  <c r="EV133" i="10"/>
  <c r="DY133" i="10"/>
  <c r="FM133" i="10"/>
  <c r="EB133" i="10"/>
  <c r="GE133" i="10"/>
  <c r="DH125" i="10"/>
  <c r="EC125" i="10"/>
  <c r="DL125" i="10"/>
  <c r="ER125" i="10"/>
  <c r="FL125" i="10"/>
  <c r="DY125" i="10"/>
  <c r="GC125" i="10"/>
  <c r="FJ125" i="10"/>
  <c r="EA125" i="10"/>
  <c r="ES125" i="10"/>
  <c r="GD125" i="10"/>
  <c r="DJ125" i="10"/>
  <c r="DK125" i="10"/>
  <c r="GE125" i="10"/>
  <c r="FI125" i="10"/>
  <c r="DG125" i="10"/>
  <c r="FM125" i="10"/>
  <c r="FN125" i="10"/>
  <c r="EV125" i="10"/>
  <c r="EB125" i="10"/>
  <c r="FK125" i="10"/>
  <c r="GF125" i="10"/>
  <c r="ET125" i="10"/>
  <c r="EQ125" i="10"/>
  <c r="GB125" i="10"/>
  <c r="DI125" i="10"/>
  <c r="GA125" i="10"/>
  <c r="EU125" i="10"/>
  <c r="DZ125" i="10"/>
  <c r="FJ135" i="8"/>
  <c r="EV135" i="8"/>
  <c r="DL135" i="8"/>
  <c r="FI135" i="8"/>
  <c r="EU135" i="8"/>
  <c r="FM135" i="8"/>
  <c r="FK135" i="8"/>
  <c r="ER135" i="8"/>
  <c r="ET135" i="8"/>
  <c r="EA135" i="8"/>
  <c r="DJ135" i="8"/>
  <c r="GE135" i="8"/>
  <c r="EQ135" i="8"/>
  <c r="DH135" i="8"/>
  <c r="GD135" i="8"/>
  <c r="GC135" i="8"/>
  <c r="DZ135" i="8"/>
  <c r="DY135" i="8"/>
  <c r="GB135" i="8"/>
  <c r="EB135" i="8"/>
  <c r="FN135" i="8"/>
  <c r="FL135" i="8"/>
  <c r="ES135" i="8"/>
  <c r="DG135" i="8"/>
  <c r="GF135" i="8"/>
  <c r="DI135" i="8"/>
  <c r="GA135" i="8"/>
  <c r="EC135" i="8"/>
  <c r="DK135" i="8"/>
  <c r="EV163" i="8"/>
  <c r="FM163" i="8"/>
  <c r="FJ163" i="8"/>
  <c r="DL163" i="8"/>
  <c r="FI163" i="8"/>
  <c r="GE163" i="8"/>
  <c r="EQ163" i="8"/>
  <c r="FN163" i="8"/>
  <c r="EB163" i="8"/>
  <c r="DG163" i="8"/>
  <c r="ER163" i="8"/>
  <c r="DJ163" i="8"/>
  <c r="FL163" i="8"/>
  <c r="EA163" i="8"/>
  <c r="FK163" i="8"/>
  <c r="EU163" i="8"/>
  <c r="DK163" i="8"/>
  <c r="DZ163" i="8"/>
  <c r="DY163" i="8"/>
  <c r="ET163" i="8"/>
  <c r="GB163" i="8"/>
  <c r="GC163" i="8"/>
  <c r="DH163" i="8"/>
  <c r="EC163" i="8"/>
  <c r="GF163" i="8"/>
  <c r="ES163" i="8"/>
  <c r="GD163" i="8"/>
  <c r="DI163" i="8"/>
  <c r="GA163" i="8"/>
  <c r="FJ152" i="8"/>
  <c r="FI152" i="8"/>
  <c r="GC152" i="8"/>
  <c r="DL152" i="8"/>
  <c r="EU152" i="8"/>
  <c r="GB152" i="8"/>
  <c r="ER152" i="8"/>
  <c r="EQ152" i="8"/>
  <c r="DJ152" i="8"/>
  <c r="FM152" i="8"/>
  <c r="FL152" i="8"/>
  <c r="EC152" i="8"/>
  <c r="DH152" i="8"/>
  <c r="DY152" i="8"/>
  <c r="DG152" i="8"/>
  <c r="DK152" i="8"/>
  <c r="EB152" i="8"/>
  <c r="GA152" i="8"/>
  <c r="GF152" i="8"/>
  <c r="ES152" i="8"/>
  <c r="ET152" i="8"/>
  <c r="EA152" i="8"/>
  <c r="DZ152" i="8"/>
  <c r="FK152" i="8"/>
  <c r="GE152" i="8"/>
  <c r="EV152" i="8"/>
  <c r="DI152" i="8"/>
  <c r="FN152" i="8"/>
  <c r="GD152" i="8"/>
  <c r="ET166" i="8"/>
  <c r="DL166" i="8"/>
  <c r="FJ166" i="8"/>
  <c r="FN166" i="8"/>
  <c r="FM166" i="8"/>
  <c r="GF166" i="8"/>
  <c r="ER166" i="8"/>
  <c r="GD166" i="8"/>
  <c r="FI166" i="8"/>
  <c r="DZ166" i="8"/>
  <c r="EA166" i="8"/>
  <c r="DY166" i="8"/>
  <c r="EB166" i="8"/>
  <c r="GC166" i="8"/>
  <c r="ES166" i="8"/>
  <c r="GE166" i="8"/>
  <c r="DJ166" i="8"/>
  <c r="GA166" i="8"/>
  <c r="GB166" i="8"/>
  <c r="DK166" i="8"/>
  <c r="DG166" i="8"/>
  <c r="EC166" i="8"/>
  <c r="FK166" i="8"/>
  <c r="EU166" i="8"/>
  <c r="EV166" i="8"/>
  <c r="FL166" i="8"/>
  <c r="DI166" i="8"/>
  <c r="DH166" i="8"/>
  <c r="EQ166" i="8"/>
  <c r="GF25" i="7"/>
  <c r="GE25" i="7"/>
  <c r="FJ25" i="7"/>
  <c r="GA25" i="7"/>
  <c r="GB25" i="7"/>
  <c r="DL25" i="7"/>
  <c r="DZ25" i="7"/>
  <c r="DG25" i="7"/>
  <c r="EQ25" i="7"/>
  <c r="ER25" i="7"/>
  <c r="EA25" i="7"/>
  <c r="EB25" i="7"/>
  <c r="EC25" i="7"/>
  <c r="FK25" i="7"/>
  <c r="DY25" i="7"/>
  <c r="ES25" i="7"/>
  <c r="EV25" i="7"/>
  <c r="GC25" i="7"/>
  <c r="ET25" i="7"/>
  <c r="EU25" i="7"/>
  <c r="DK25" i="7"/>
  <c r="FL25" i="7"/>
  <c r="FN25" i="7"/>
  <c r="FM25" i="7"/>
  <c r="DH25" i="7"/>
  <c r="GD25" i="7"/>
  <c r="DI25" i="7"/>
  <c r="DJ25" i="7"/>
  <c r="FI25" i="7"/>
  <c r="DW25" i="7"/>
  <c r="FG25" i="7"/>
  <c r="FY25" i="7"/>
  <c r="DE25" i="7"/>
  <c r="DF25" i="7"/>
  <c r="DX25" i="7"/>
  <c r="FH25" i="7"/>
  <c r="EP25" i="7"/>
  <c r="FZ25" i="7"/>
  <c r="FJ43" i="10"/>
  <c r="DL43" i="10"/>
  <c r="DZ43" i="10"/>
  <c r="EU43" i="10"/>
  <c r="GA43" i="10"/>
  <c r="DK43" i="10"/>
  <c r="ER43" i="10"/>
  <c r="FL43" i="10"/>
  <c r="GF43" i="10"/>
  <c r="EA43" i="10"/>
  <c r="GB43" i="10"/>
  <c r="DJ43" i="10"/>
  <c r="FK43" i="10"/>
  <c r="GE43" i="10"/>
  <c r="EV43" i="10"/>
  <c r="EQ43" i="10"/>
  <c r="DY43" i="10"/>
  <c r="FN43" i="10"/>
  <c r="ET43" i="10"/>
  <c r="ES43" i="10"/>
  <c r="EC43" i="10"/>
  <c r="GD43" i="10"/>
  <c r="DH43" i="10"/>
  <c r="FI43" i="10"/>
  <c r="GC43" i="10"/>
  <c r="DG43" i="10"/>
  <c r="DI43" i="10"/>
  <c r="FM43" i="10"/>
  <c r="EB43" i="10"/>
  <c r="DK37" i="6"/>
  <c r="EC27" i="6"/>
  <c r="EU27" i="6"/>
  <c r="GE55" i="6"/>
  <c r="EC55" i="6"/>
  <c r="EU30" i="6"/>
  <c r="DK30" i="6"/>
  <c r="EC30" i="6"/>
  <c r="GE47" i="6"/>
  <c r="FM47" i="6"/>
  <c r="FM18" i="6"/>
  <c r="DK18" i="6"/>
  <c r="FM34" i="6"/>
  <c r="GE34" i="6"/>
  <c r="EC31" i="6"/>
  <c r="GE32" i="6"/>
  <c r="EU60" i="6"/>
  <c r="EU19" i="6"/>
  <c r="GE61" i="6"/>
  <c r="EU61" i="6"/>
  <c r="EU37" i="6"/>
  <c r="DK55" i="6"/>
  <c r="FM55" i="6"/>
  <c r="DK47" i="6"/>
  <c r="EC18" i="6"/>
  <c r="GE65" i="6"/>
  <c r="DK65" i="6"/>
  <c r="FM31" i="6"/>
  <c r="GE31" i="6"/>
  <c r="GE60" i="6"/>
  <c r="GE36" i="6"/>
  <c r="DK19" i="6"/>
  <c r="GE19" i="6"/>
  <c r="EC19" i="6"/>
  <c r="EC61" i="6"/>
  <c r="FM27" i="6"/>
  <c r="EU34" i="6"/>
  <c r="EC34" i="6"/>
  <c r="FM32" i="6"/>
  <c r="DK32" i="6"/>
  <c r="FM19" i="6"/>
  <c r="GE37" i="6"/>
  <c r="FM37" i="6"/>
  <c r="EC37" i="6"/>
  <c r="GE27" i="6"/>
  <c r="EU55" i="6"/>
  <c r="FM30" i="6"/>
  <c r="EU47" i="6"/>
  <c r="EC47" i="6"/>
  <c r="EU18" i="6"/>
  <c r="GE18" i="6"/>
  <c r="EU65" i="6"/>
  <c r="FM65" i="6"/>
  <c r="DK31" i="6"/>
  <c r="EU31" i="6"/>
  <c r="EU32" i="6"/>
  <c r="EC60" i="6"/>
  <c r="DK36" i="6"/>
  <c r="EU36" i="6"/>
  <c r="FM61" i="6"/>
  <c r="DK27" i="6"/>
  <c r="GE30" i="6"/>
  <c r="EC65" i="6"/>
  <c r="DK34" i="6"/>
  <c r="EC32" i="6"/>
  <c r="FM60" i="6"/>
  <c r="DK60" i="6"/>
  <c r="FM36" i="6"/>
  <c r="EC36" i="6"/>
  <c r="DK61" i="6"/>
  <c r="FZ125" i="10"/>
  <c r="EP43" i="10"/>
  <c r="EP162" i="10"/>
  <c r="FZ30" i="10"/>
  <c r="DF143" i="10"/>
  <c r="FZ133" i="10"/>
  <c r="DX127" i="10"/>
  <c r="FH163" i="10"/>
  <c r="FH160" i="10"/>
  <c r="DE97" i="8"/>
  <c r="DW152" i="8"/>
  <c r="DE29" i="8"/>
  <c r="EO28" i="8"/>
  <c r="EO49" i="8"/>
  <c r="FY116" i="8"/>
  <c r="DE55" i="8"/>
  <c r="FY28" i="8"/>
  <c r="FI57" i="6"/>
  <c r="EU57" i="6"/>
  <c r="GA57" i="6"/>
  <c r="DG57" i="6"/>
  <c r="DL57" i="6"/>
  <c r="FJ57" i="6"/>
  <c r="EQ57" i="6"/>
  <c r="EB57" i="6"/>
  <c r="DH57" i="6"/>
  <c r="GF57" i="6"/>
  <c r="FM57" i="6"/>
  <c r="FL57" i="6"/>
  <c r="DY57" i="6"/>
  <c r="DJ57" i="6"/>
  <c r="GE57" i="6"/>
  <c r="EC57" i="6"/>
  <c r="ER57" i="6"/>
  <c r="EV57" i="6"/>
  <c r="FN57" i="6"/>
  <c r="EA57" i="6"/>
  <c r="DZ57" i="6"/>
  <c r="DK57" i="6"/>
  <c r="ES57" i="6"/>
  <c r="ET57" i="6"/>
  <c r="GD57" i="6"/>
  <c r="GC57" i="6"/>
  <c r="DI57" i="6"/>
  <c r="FK57" i="6"/>
  <c r="GB57" i="6"/>
  <c r="FY57" i="6"/>
  <c r="EO57" i="6"/>
  <c r="DW57" i="6"/>
  <c r="FG57" i="6"/>
  <c r="DE57" i="6"/>
  <c r="ER39" i="6"/>
  <c r="DZ39" i="6"/>
  <c r="GD39" i="6"/>
  <c r="FJ39" i="6"/>
  <c r="DG39" i="6"/>
  <c r="FI39" i="6"/>
  <c r="EV39" i="6"/>
  <c r="EA39" i="6"/>
  <c r="DL39" i="6"/>
  <c r="GB39" i="6"/>
  <c r="GE39" i="6"/>
  <c r="EB39" i="6"/>
  <c r="EC39" i="6"/>
  <c r="FN39" i="6"/>
  <c r="EU39" i="6"/>
  <c r="DJ39" i="6"/>
  <c r="GA39" i="6"/>
  <c r="DH39" i="6"/>
  <c r="FL39" i="6"/>
  <c r="ET39" i="6"/>
  <c r="GF39" i="6"/>
  <c r="DI39" i="6"/>
  <c r="DY39" i="6"/>
  <c r="FK39" i="6"/>
  <c r="DK39" i="6"/>
  <c r="GC39" i="6"/>
  <c r="ES39" i="6"/>
  <c r="EQ39" i="6"/>
  <c r="FM39" i="6"/>
  <c r="FG39" i="6"/>
  <c r="EO39" i="6"/>
  <c r="FY39" i="6"/>
  <c r="DW39" i="6"/>
  <c r="DE39" i="6"/>
  <c r="GD84" i="8"/>
  <c r="ES84" i="8"/>
  <c r="FJ84" i="8"/>
  <c r="EU84" i="8"/>
  <c r="EV84" i="8"/>
  <c r="DL84" i="8"/>
  <c r="EQ84" i="8"/>
  <c r="DJ84" i="8"/>
  <c r="EB84" i="8"/>
  <c r="ER84" i="8"/>
  <c r="FN84" i="8"/>
  <c r="DK84" i="8"/>
  <c r="GB84" i="8"/>
  <c r="EA84" i="8"/>
  <c r="GC84" i="8"/>
  <c r="EC84" i="8"/>
  <c r="FK84" i="8"/>
  <c r="DY84" i="8"/>
  <c r="FM84" i="8"/>
  <c r="GF84" i="8"/>
  <c r="DG84" i="8"/>
  <c r="GA84" i="8"/>
  <c r="DZ84" i="8"/>
  <c r="FL84" i="8"/>
  <c r="DI84" i="8"/>
  <c r="GE84" i="8"/>
  <c r="DH84" i="8"/>
  <c r="ET84" i="8"/>
  <c r="FI84" i="8"/>
  <c r="FN106" i="8"/>
  <c r="FM106" i="8"/>
  <c r="FL106" i="8"/>
  <c r="GF106" i="8"/>
  <c r="DL106" i="8"/>
  <c r="FJ106" i="8"/>
  <c r="GE106" i="8"/>
  <c r="GA106" i="8"/>
  <c r="GB106" i="8"/>
  <c r="DY106" i="8"/>
  <c r="DZ106" i="8"/>
  <c r="GD106" i="8"/>
  <c r="FI106" i="8"/>
  <c r="GC106" i="8"/>
  <c r="DK106" i="8"/>
  <c r="DH106" i="8"/>
  <c r="EB106" i="8"/>
  <c r="FK106" i="8"/>
  <c r="EA106" i="8"/>
  <c r="DJ106" i="8"/>
  <c r="DG106" i="8"/>
  <c r="EC106" i="8"/>
  <c r="DI106" i="8"/>
  <c r="ES106" i="8"/>
  <c r="ET106" i="8"/>
  <c r="EQ106" i="8"/>
  <c r="EU106" i="8"/>
  <c r="ER106" i="8"/>
  <c r="EV106" i="8"/>
  <c r="DL53" i="8"/>
  <c r="FJ53" i="8"/>
  <c r="GD53" i="8"/>
  <c r="DZ53" i="8"/>
  <c r="FM53" i="8"/>
  <c r="GE53" i="8"/>
  <c r="ET53" i="8"/>
  <c r="FI53" i="8"/>
  <c r="GB53" i="8"/>
  <c r="EA53" i="8"/>
  <c r="GA53" i="8"/>
  <c r="EQ53" i="8"/>
  <c r="FN53" i="8"/>
  <c r="GF53" i="8"/>
  <c r="EU53" i="8"/>
  <c r="ES53" i="8"/>
  <c r="EB53" i="8"/>
  <c r="EV53" i="8"/>
  <c r="FL53" i="8"/>
  <c r="DG53" i="8"/>
  <c r="DH53" i="8"/>
  <c r="DK53" i="8"/>
  <c r="GC53" i="8"/>
  <c r="FK53" i="8"/>
  <c r="DY53" i="8"/>
  <c r="DJ53" i="8"/>
  <c r="DI53" i="8"/>
  <c r="ER53" i="8"/>
  <c r="EC53" i="8"/>
  <c r="FJ56" i="6"/>
  <c r="ET56" i="6"/>
  <c r="DJ56" i="6"/>
  <c r="FL56" i="6"/>
  <c r="DL56" i="6"/>
  <c r="GD56" i="6"/>
  <c r="ER56" i="6"/>
  <c r="DK56" i="6"/>
  <c r="DY56" i="6"/>
  <c r="GC56" i="6"/>
  <c r="GF56" i="6"/>
  <c r="FN56" i="6"/>
  <c r="DG56" i="6"/>
  <c r="EA56" i="6"/>
  <c r="FM56" i="6"/>
  <c r="FK56" i="6"/>
  <c r="ES56" i="6"/>
  <c r="EB56" i="6"/>
  <c r="EQ56" i="6"/>
  <c r="GA56" i="6"/>
  <c r="EV56" i="6"/>
  <c r="FI56" i="6"/>
  <c r="DI56" i="6"/>
  <c r="DH56" i="6"/>
  <c r="EU56" i="6"/>
  <c r="GB56" i="6"/>
  <c r="EC56" i="6"/>
  <c r="DZ56" i="6"/>
  <c r="GE56" i="6"/>
  <c r="FY56" i="6"/>
  <c r="DW56" i="6"/>
  <c r="FG56" i="6"/>
  <c r="EO56" i="6"/>
  <c r="DE56" i="6"/>
  <c r="GE43" i="7"/>
  <c r="GD43" i="7"/>
  <c r="DL43" i="7"/>
  <c r="GA43" i="7"/>
  <c r="FJ43" i="7"/>
  <c r="GB43" i="7"/>
  <c r="DY43" i="7"/>
  <c r="DJ43" i="7"/>
  <c r="EQ43" i="7"/>
  <c r="EU43" i="7"/>
  <c r="DG43" i="7"/>
  <c r="EA43" i="7"/>
  <c r="FI43" i="7"/>
  <c r="FM43" i="7"/>
  <c r="ET43" i="7"/>
  <c r="DZ43" i="7"/>
  <c r="DK43" i="7"/>
  <c r="FK43" i="7"/>
  <c r="FL43" i="7"/>
  <c r="FN43" i="7"/>
  <c r="GF43" i="7"/>
  <c r="EB43" i="7"/>
  <c r="ER43" i="7"/>
  <c r="EV43" i="7"/>
  <c r="ES43" i="7"/>
  <c r="DI43" i="7"/>
  <c r="DH43" i="7"/>
  <c r="EC43" i="7"/>
  <c r="GC43" i="7"/>
  <c r="FG43" i="7"/>
  <c r="DW43" i="7"/>
  <c r="FZ43" i="7"/>
  <c r="FH43" i="7"/>
  <c r="EP43" i="7"/>
  <c r="DF43" i="7"/>
  <c r="DE43" i="7"/>
  <c r="FY43" i="7"/>
  <c r="DX43" i="7"/>
  <c r="GF45" i="7"/>
  <c r="FJ45" i="7"/>
  <c r="GC45" i="7"/>
  <c r="GB45" i="7"/>
  <c r="DY45" i="7"/>
  <c r="DL45" i="7"/>
  <c r="EA45" i="7"/>
  <c r="EU45" i="7"/>
  <c r="EB45" i="7"/>
  <c r="DZ45" i="7"/>
  <c r="GA45" i="7"/>
  <c r="FK45" i="7"/>
  <c r="FN45" i="7"/>
  <c r="DH45" i="7"/>
  <c r="DK45" i="7"/>
  <c r="GD45" i="7"/>
  <c r="EQ45" i="7"/>
  <c r="FM45" i="7"/>
  <c r="EV45" i="7"/>
  <c r="EC45" i="7"/>
  <c r="ER45" i="7"/>
  <c r="ES45" i="7"/>
  <c r="ET45" i="7"/>
  <c r="GE45" i="7"/>
  <c r="FL45" i="7"/>
  <c r="DI45" i="7"/>
  <c r="DG45" i="7"/>
  <c r="DJ45" i="7"/>
  <c r="FI45" i="7"/>
  <c r="FG45" i="7"/>
  <c r="DE45" i="7"/>
  <c r="EP45" i="7"/>
  <c r="FY45" i="7"/>
  <c r="DF45" i="7"/>
  <c r="FZ45" i="7"/>
  <c r="FH45" i="7"/>
  <c r="DX45" i="7"/>
  <c r="DW45" i="7"/>
  <c r="GA33" i="7"/>
  <c r="GF33" i="7"/>
  <c r="GE33" i="7"/>
  <c r="FJ33" i="7"/>
  <c r="GD33" i="7"/>
  <c r="GB33" i="7"/>
  <c r="FK33" i="7"/>
  <c r="DL33" i="7"/>
  <c r="FM33" i="7"/>
  <c r="DH33" i="7"/>
  <c r="DY33" i="7"/>
  <c r="DG33" i="7"/>
  <c r="ET33" i="7"/>
  <c r="EU33" i="7"/>
  <c r="FI33" i="7"/>
  <c r="DK33" i="7"/>
  <c r="DZ33" i="7"/>
  <c r="ES33" i="7"/>
  <c r="EV33" i="7"/>
  <c r="DJ33" i="7"/>
  <c r="EA33" i="7"/>
  <c r="EC33" i="7"/>
  <c r="GC33" i="7"/>
  <c r="DI33" i="7"/>
  <c r="FN33" i="7"/>
  <c r="EQ33" i="7"/>
  <c r="EB33" i="7"/>
  <c r="FL33" i="7"/>
  <c r="ER33" i="7"/>
  <c r="DX33" i="7"/>
  <c r="DE33" i="7"/>
  <c r="DW33" i="7"/>
  <c r="FZ33" i="7"/>
  <c r="FG33" i="7"/>
  <c r="DF33" i="7"/>
  <c r="EP33" i="7"/>
  <c r="FY33" i="7"/>
  <c r="FH33" i="7"/>
  <c r="FJ103" i="7"/>
  <c r="GF103" i="7"/>
  <c r="FI103" i="7"/>
  <c r="EB103" i="7"/>
  <c r="DZ103" i="7"/>
  <c r="GB103" i="7"/>
  <c r="FM103" i="7"/>
  <c r="ES103" i="7"/>
  <c r="DJ103" i="7"/>
  <c r="DH103" i="7"/>
  <c r="DL103" i="7"/>
  <c r="DK103" i="7"/>
  <c r="GD103" i="7"/>
  <c r="FN103" i="7"/>
  <c r="DY103" i="7"/>
  <c r="EQ103" i="7"/>
  <c r="EU103" i="7"/>
  <c r="FL103" i="7"/>
  <c r="EC103" i="7"/>
  <c r="FK103" i="7"/>
  <c r="EV103" i="7"/>
  <c r="GA103" i="7"/>
  <c r="GC103" i="7"/>
  <c r="ER103" i="7"/>
  <c r="EA103" i="7"/>
  <c r="DI103" i="7"/>
  <c r="DG103" i="7"/>
  <c r="ET103" i="7"/>
  <c r="GE103" i="7"/>
  <c r="FY103" i="7"/>
  <c r="EO103" i="7"/>
  <c r="DW103" i="7"/>
  <c r="FG103" i="7"/>
  <c r="EP103" i="7"/>
  <c r="FZ103" i="7"/>
  <c r="DE103" i="7"/>
  <c r="DF103" i="7"/>
  <c r="FH103" i="7"/>
  <c r="DX103" i="7"/>
  <c r="GB40" i="7"/>
  <c r="GA40" i="7"/>
  <c r="FJ40" i="7"/>
  <c r="GE40" i="7"/>
  <c r="GF40" i="7"/>
  <c r="DL40" i="7"/>
  <c r="DG40" i="7"/>
  <c r="DZ40" i="7"/>
  <c r="DJ40" i="7"/>
  <c r="FK40" i="7"/>
  <c r="EQ40" i="7"/>
  <c r="ER40" i="7"/>
  <c r="EA40" i="7"/>
  <c r="EB40" i="7"/>
  <c r="EC40" i="7"/>
  <c r="FL40" i="7"/>
  <c r="ES40" i="7"/>
  <c r="EV40" i="7"/>
  <c r="FN40" i="7"/>
  <c r="DY40" i="7"/>
  <c r="ET40" i="7"/>
  <c r="EU40" i="7"/>
  <c r="FI40" i="7"/>
  <c r="FM40" i="7"/>
  <c r="GD40" i="7"/>
  <c r="GC40" i="7"/>
  <c r="DH40" i="7"/>
  <c r="DK40" i="7"/>
  <c r="DI40" i="7"/>
  <c r="FY40" i="7"/>
  <c r="FG40" i="7"/>
  <c r="DW40" i="7"/>
  <c r="EP40" i="7"/>
  <c r="DX40" i="7"/>
  <c r="FH40" i="7"/>
  <c r="DF40" i="7"/>
  <c r="FZ40" i="7"/>
  <c r="DE40" i="7"/>
  <c r="GF115" i="7"/>
  <c r="EA115" i="7"/>
  <c r="DL115" i="7"/>
  <c r="GB115" i="7"/>
  <c r="FJ115" i="7"/>
  <c r="FN115" i="7"/>
  <c r="GD115" i="7"/>
  <c r="EB115" i="7"/>
  <c r="DJ115" i="7"/>
  <c r="DK115" i="7"/>
  <c r="FM115" i="7"/>
  <c r="DZ115" i="7"/>
  <c r="GC115" i="7"/>
  <c r="FK115" i="7"/>
  <c r="ER115" i="7"/>
  <c r="DY115" i="7"/>
  <c r="GE115" i="7"/>
  <c r="ET115" i="7"/>
  <c r="DH115" i="7"/>
  <c r="DG115" i="7"/>
  <c r="FI115" i="7"/>
  <c r="EV115" i="7"/>
  <c r="ES115" i="7"/>
  <c r="EC115" i="7"/>
  <c r="EU115" i="7"/>
  <c r="GA115" i="7"/>
  <c r="FL115" i="7"/>
  <c r="DI115" i="7"/>
  <c r="EQ115" i="7"/>
  <c r="DW115" i="7"/>
  <c r="EO115" i="7"/>
  <c r="EP115" i="7"/>
  <c r="FY115" i="7"/>
  <c r="FZ115" i="7"/>
  <c r="FH115" i="7"/>
  <c r="FG115" i="7"/>
  <c r="DE115" i="7"/>
  <c r="DX115" i="7"/>
  <c r="DF115" i="7"/>
  <c r="GB114" i="7"/>
  <c r="EV114" i="7"/>
  <c r="ER114" i="7"/>
  <c r="DL114" i="7"/>
  <c r="GD114" i="7"/>
  <c r="FJ114" i="7"/>
  <c r="DZ114" i="7"/>
  <c r="EU114" i="7"/>
  <c r="ES114" i="7"/>
  <c r="EB114" i="7"/>
  <c r="DJ114" i="7"/>
  <c r="ET114" i="7"/>
  <c r="FK114" i="7"/>
  <c r="EA114" i="7"/>
  <c r="FN114" i="7"/>
  <c r="GE114" i="7"/>
  <c r="EQ114" i="7"/>
  <c r="FL114" i="7"/>
  <c r="DY114" i="7"/>
  <c r="FI114" i="7"/>
  <c r="GF114" i="7"/>
  <c r="GC114" i="7"/>
  <c r="DK114" i="7"/>
  <c r="EC114" i="7"/>
  <c r="FM114" i="7"/>
  <c r="DG114" i="7"/>
  <c r="GA114" i="7"/>
  <c r="DI114" i="7"/>
  <c r="DH114" i="7"/>
  <c r="DE114" i="7"/>
  <c r="EO114" i="7"/>
  <c r="DX114" i="7"/>
  <c r="DF114" i="7"/>
  <c r="FY114" i="7"/>
  <c r="FH114" i="7"/>
  <c r="DW114" i="7"/>
  <c r="FG114" i="7"/>
  <c r="EP114" i="7"/>
  <c r="FZ114" i="7"/>
  <c r="ER87" i="8"/>
  <c r="DL87" i="8"/>
  <c r="EV87" i="8"/>
  <c r="FK87" i="8"/>
  <c r="EB87" i="8"/>
  <c r="FJ87" i="8"/>
  <c r="GC87" i="8"/>
  <c r="EC87" i="8"/>
  <c r="DH87" i="8"/>
  <c r="ET87" i="8"/>
  <c r="DJ87" i="8"/>
  <c r="FL87" i="8"/>
  <c r="EU87" i="8"/>
  <c r="FM87" i="8"/>
  <c r="GA87" i="8"/>
  <c r="DG87" i="8"/>
  <c r="EA87" i="8"/>
  <c r="EQ87" i="8"/>
  <c r="FI87" i="8"/>
  <c r="FN87" i="8"/>
  <c r="ES87" i="8"/>
  <c r="DK87" i="8"/>
  <c r="GF87" i="8"/>
  <c r="DY87" i="8"/>
  <c r="GE87" i="8"/>
  <c r="GD87" i="8"/>
  <c r="DZ87" i="8"/>
  <c r="GB87" i="8"/>
  <c r="DI87" i="8"/>
  <c r="EA20" i="8"/>
  <c r="DL20" i="8"/>
  <c r="EV20" i="8"/>
  <c r="DZ20" i="8"/>
  <c r="DH20" i="8"/>
  <c r="FJ20" i="8"/>
  <c r="ER20" i="8"/>
  <c r="GD20" i="8"/>
  <c r="DY20" i="8"/>
  <c r="EC20" i="8"/>
  <c r="FK20" i="8"/>
  <c r="DJ20" i="8"/>
  <c r="EB20" i="8"/>
  <c r="DK20" i="8"/>
  <c r="ES20" i="8"/>
  <c r="EQ20" i="8"/>
  <c r="FI20" i="8"/>
  <c r="GF20" i="8"/>
  <c r="GC20" i="8"/>
  <c r="ET20" i="8"/>
  <c r="DG20" i="8"/>
  <c r="GB20" i="8"/>
  <c r="EU20" i="8"/>
  <c r="FM20" i="8"/>
  <c r="GA20" i="8"/>
  <c r="FL20" i="8"/>
  <c r="FN20" i="8"/>
  <c r="GE20" i="8"/>
  <c r="DI20" i="8"/>
  <c r="DL43" i="8"/>
  <c r="FJ43" i="8"/>
  <c r="FK43" i="8"/>
  <c r="DH43" i="8"/>
  <c r="FN43" i="8"/>
  <c r="DK43" i="8"/>
  <c r="GC43" i="8"/>
  <c r="EQ43" i="8"/>
  <c r="GD43" i="8"/>
  <c r="DJ43" i="8"/>
  <c r="GB43" i="8"/>
  <c r="DZ43" i="8"/>
  <c r="GA43" i="8"/>
  <c r="EB43" i="8"/>
  <c r="DG43" i="8"/>
  <c r="EU43" i="8"/>
  <c r="ES43" i="8"/>
  <c r="EV43" i="8"/>
  <c r="FL43" i="8"/>
  <c r="EC43" i="8"/>
  <c r="FM43" i="8"/>
  <c r="EA43" i="8"/>
  <c r="ET43" i="8"/>
  <c r="DY43" i="8"/>
  <c r="DI43" i="8"/>
  <c r="GF43" i="8"/>
  <c r="FI43" i="8"/>
  <c r="ER43" i="8"/>
  <c r="GE43" i="8"/>
  <c r="GC75" i="8"/>
  <c r="FJ75" i="8"/>
  <c r="ER75" i="8"/>
  <c r="EB75" i="8"/>
  <c r="GB75" i="8"/>
  <c r="EV75" i="8"/>
  <c r="DZ75" i="8"/>
  <c r="GF75" i="8"/>
  <c r="EC75" i="8"/>
  <c r="DL75" i="8"/>
  <c r="EU75" i="8"/>
  <c r="DY75" i="8"/>
  <c r="FL75" i="8"/>
  <c r="GD75" i="8"/>
  <c r="FK75" i="8"/>
  <c r="DG75" i="8"/>
  <c r="DK75" i="8"/>
  <c r="ET75" i="8"/>
  <c r="DH75" i="8"/>
  <c r="DJ75" i="8"/>
  <c r="EA75" i="8"/>
  <c r="EQ75" i="8"/>
  <c r="FM75" i="8"/>
  <c r="ES75" i="8"/>
  <c r="GA75" i="8"/>
  <c r="FN75" i="8"/>
  <c r="FI75" i="8"/>
  <c r="GE75" i="8"/>
  <c r="DI75" i="8"/>
  <c r="FJ34" i="8"/>
  <c r="DL34" i="8"/>
  <c r="GE34" i="8"/>
  <c r="FM34" i="8"/>
  <c r="ET34" i="8"/>
  <c r="EC34" i="8"/>
  <c r="DH34" i="8"/>
  <c r="GA34" i="8"/>
  <c r="FI34" i="8"/>
  <c r="EA34" i="8"/>
  <c r="EQ34" i="8"/>
  <c r="DZ34" i="8"/>
  <c r="GC34" i="8"/>
  <c r="EU34" i="8"/>
  <c r="DJ34" i="8"/>
  <c r="DY34" i="8"/>
  <c r="FK34" i="8"/>
  <c r="DK34" i="8"/>
  <c r="FL34" i="8"/>
  <c r="ES34" i="8"/>
  <c r="DG34" i="8"/>
  <c r="GF34" i="8"/>
  <c r="EV34" i="8"/>
  <c r="GB34" i="8"/>
  <c r="GD34" i="8"/>
  <c r="FN34" i="8"/>
  <c r="DI34" i="8"/>
  <c r="ER34" i="8"/>
  <c r="EB34" i="8"/>
  <c r="FL108" i="8"/>
  <c r="FJ108" i="8"/>
  <c r="EB108" i="8"/>
  <c r="FN108" i="8"/>
  <c r="GD108" i="8"/>
  <c r="DG108" i="8"/>
  <c r="DK108" i="8"/>
  <c r="EA108" i="8"/>
  <c r="DL108" i="8"/>
  <c r="DH108" i="8"/>
  <c r="DY108" i="8"/>
  <c r="GF108" i="8"/>
  <c r="FM108" i="8"/>
  <c r="DZ108" i="8"/>
  <c r="DJ108" i="8"/>
  <c r="GB108" i="8"/>
  <c r="FI108" i="8"/>
  <c r="EC108" i="8"/>
  <c r="GA108" i="8"/>
  <c r="DI108" i="8"/>
  <c r="GC108" i="8"/>
  <c r="FK108" i="8"/>
  <c r="GE108" i="8"/>
  <c r="EQ108" i="8"/>
  <c r="ER108" i="8"/>
  <c r="EU108" i="8"/>
  <c r="ES108" i="8"/>
  <c r="ET108" i="8"/>
  <c r="EV108" i="8"/>
  <c r="DH61" i="8"/>
  <c r="DG61" i="8"/>
  <c r="DL61" i="8"/>
  <c r="DZ61" i="8"/>
  <c r="FJ61" i="8"/>
  <c r="GD61" i="8"/>
  <c r="DJ61" i="8"/>
  <c r="EC61" i="8"/>
  <c r="ES61" i="8"/>
  <c r="FL61" i="8"/>
  <c r="GF61" i="8"/>
  <c r="DY61" i="8"/>
  <c r="FI61" i="8"/>
  <c r="GB61" i="8"/>
  <c r="ET61" i="8"/>
  <c r="DK61" i="8"/>
  <c r="ER61" i="8"/>
  <c r="EQ61" i="8"/>
  <c r="GA61" i="8"/>
  <c r="GC61" i="8"/>
  <c r="FM61" i="8"/>
  <c r="EA61" i="8"/>
  <c r="FN61" i="8"/>
  <c r="EB61" i="8"/>
  <c r="EV61" i="8"/>
  <c r="FK61" i="8"/>
  <c r="EU61" i="8"/>
  <c r="GE61" i="8"/>
  <c r="DI61" i="8"/>
  <c r="DY24" i="8"/>
  <c r="EC24" i="8"/>
  <c r="DL24" i="8"/>
  <c r="FK24" i="8"/>
  <c r="ET24" i="8"/>
  <c r="FL24" i="8"/>
  <c r="GD24" i="8"/>
  <c r="FJ24" i="8"/>
  <c r="EB24" i="8"/>
  <c r="GC24" i="8"/>
  <c r="DJ24" i="8"/>
  <c r="EQ24" i="8"/>
  <c r="DZ24" i="8"/>
  <c r="EA24" i="8"/>
  <c r="FN24" i="8"/>
  <c r="DK24" i="8"/>
  <c r="EV24" i="8"/>
  <c r="DG24" i="8"/>
  <c r="ER24" i="8"/>
  <c r="FM24" i="8"/>
  <c r="EU24" i="8"/>
  <c r="ES24" i="8"/>
  <c r="GB24" i="8"/>
  <c r="GA24" i="8"/>
  <c r="DH24" i="8"/>
  <c r="GF24" i="8"/>
  <c r="FI24" i="8"/>
  <c r="DI24" i="8"/>
  <c r="GE24" i="8"/>
  <c r="FJ102" i="8"/>
  <c r="GF102" i="8"/>
  <c r="FN102" i="8"/>
  <c r="FL102" i="8"/>
  <c r="GB102" i="8"/>
  <c r="DZ102" i="8"/>
  <c r="GE102" i="8"/>
  <c r="DK102" i="8"/>
  <c r="DL102" i="8"/>
  <c r="DG102" i="8"/>
  <c r="DJ102" i="8"/>
  <c r="EC102" i="8"/>
  <c r="DH102" i="8"/>
  <c r="FK102" i="8"/>
  <c r="EB102" i="8"/>
  <c r="GA102" i="8"/>
  <c r="FM102" i="8"/>
  <c r="GD102" i="8"/>
  <c r="DI102" i="8"/>
  <c r="GC102" i="8"/>
  <c r="EA102" i="8"/>
  <c r="DY102" i="8"/>
  <c r="FI102" i="8"/>
  <c r="ES102" i="8"/>
  <c r="ET102" i="8"/>
  <c r="EQ102" i="8"/>
  <c r="ER102" i="8"/>
  <c r="EU102" i="8"/>
  <c r="EV102" i="8"/>
  <c r="EA26" i="8"/>
  <c r="FJ26" i="8"/>
  <c r="DY26" i="8"/>
  <c r="DH26" i="8"/>
  <c r="FN26" i="8"/>
  <c r="EC26" i="8"/>
  <c r="DL26" i="8"/>
  <c r="DZ26" i="8"/>
  <c r="EB26" i="8"/>
  <c r="GD26" i="8"/>
  <c r="FM26" i="8"/>
  <c r="GE26" i="8"/>
  <c r="ER26" i="8"/>
  <c r="FL26" i="8"/>
  <c r="DK26" i="8"/>
  <c r="ES26" i="8"/>
  <c r="DG26" i="8"/>
  <c r="FI26" i="8"/>
  <c r="GA26" i="8"/>
  <c r="GC26" i="8"/>
  <c r="EU26" i="8"/>
  <c r="GF26" i="8"/>
  <c r="FK26" i="8"/>
  <c r="ET26" i="8"/>
  <c r="EV26" i="8"/>
  <c r="DJ26" i="8"/>
  <c r="GB26" i="8"/>
  <c r="DI26" i="8"/>
  <c r="EQ26" i="8"/>
  <c r="FJ36" i="8"/>
  <c r="GD36" i="8"/>
  <c r="FL36" i="8"/>
  <c r="EC36" i="8"/>
  <c r="DH36" i="8"/>
  <c r="EB36" i="8"/>
  <c r="FI36" i="8"/>
  <c r="EA36" i="8"/>
  <c r="ET36" i="8"/>
  <c r="DK36" i="8"/>
  <c r="GA36" i="8"/>
  <c r="DY36" i="8"/>
  <c r="EU36" i="8"/>
  <c r="DL36" i="8"/>
  <c r="FK36" i="8"/>
  <c r="GB36" i="8"/>
  <c r="GC36" i="8"/>
  <c r="GE36" i="8"/>
  <c r="EV36" i="8"/>
  <c r="DZ36" i="8"/>
  <c r="ES36" i="8"/>
  <c r="GF36" i="8"/>
  <c r="DG36" i="8"/>
  <c r="DJ36" i="8"/>
  <c r="FN36" i="8"/>
  <c r="EQ36" i="8"/>
  <c r="FM36" i="8"/>
  <c r="ER36" i="8"/>
  <c r="DI36" i="8"/>
  <c r="DY64" i="8"/>
  <c r="EC64" i="8"/>
  <c r="EB64" i="8"/>
  <c r="ES64" i="8"/>
  <c r="EV64" i="8"/>
  <c r="FJ64" i="8"/>
  <c r="DK64" i="8"/>
  <c r="FK64" i="8"/>
  <c r="GD64" i="8"/>
  <c r="FI64" i="8"/>
  <c r="FN64" i="8"/>
  <c r="GA64" i="8"/>
  <c r="GE64" i="8"/>
  <c r="ER64" i="8"/>
  <c r="FM64" i="8"/>
  <c r="DL64" i="8"/>
  <c r="GF64" i="8"/>
  <c r="DZ64" i="8"/>
  <c r="EQ64" i="8"/>
  <c r="FL64" i="8"/>
  <c r="DH64" i="8"/>
  <c r="GB64" i="8"/>
  <c r="GC64" i="8"/>
  <c r="EA64" i="8"/>
  <c r="DG64" i="8"/>
  <c r="EU64" i="8"/>
  <c r="DJ64" i="8"/>
  <c r="ET64" i="8"/>
  <c r="DI64" i="8"/>
  <c r="EB25" i="8"/>
  <c r="GE25" i="8"/>
  <c r="FJ25" i="8"/>
  <c r="ES25" i="8"/>
  <c r="DY25" i="8"/>
  <c r="GA25" i="8"/>
  <c r="FL25" i="8"/>
  <c r="EU25" i="8"/>
  <c r="FI25" i="8"/>
  <c r="EC25" i="8"/>
  <c r="EA25" i="8"/>
  <c r="GB25" i="8"/>
  <c r="DJ25" i="8"/>
  <c r="DZ25" i="8"/>
  <c r="EQ25" i="8"/>
  <c r="DL25" i="8"/>
  <c r="FM25" i="8"/>
  <c r="DG25" i="8"/>
  <c r="FN25" i="8"/>
  <c r="EV25" i="8"/>
  <c r="GC25" i="8"/>
  <c r="GF25" i="8"/>
  <c r="DH25" i="8"/>
  <c r="ET25" i="8"/>
  <c r="FK25" i="8"/>
  <c r="DK25" i="8"/>
  <c r="ER25" i="8"/>
  <c r="GD25" i="8"/>
  <c r="DI25" i="8"/>
  <c r="GF57" i="8"/>
  <c r="DH57" i="8"/>
  <c r="FJ57" i="8"/>
  <c r="GB57" i="8"/>
  <c r="DL57" i="8"/>
  <c r="FM57" i="8"/>
  <c r="GD57" i="8"/>
  <c r="DG57" i="8"/>
  <c r="DZ57" i="8"/>
  <c r="ET57" i="8"/>
  <c r="FI57" i="8"/>
  <c r="EQ57" i="8"/>
  <c r="FN57" i="8"/>
  <c r="EB57" i="8"/>
  <c r="EV57" i="8"/>
  <c r="DY57" i="8"/>
  <c r="DJ57" i="8"/>
  <c r="ER57" i="8"/>
  <c r="FK57" i="8"/>
  <c r="GE57" i="8"/>
  <c r="DK57" i="8"/>
  <c r="ES57" i="8"/>
  <c r="EC57" i="8"/>
  <c r="DI57" i="8"/>
  <c r="EA57" i="8"/>
  <c r="FL57" i="8"/>
  <c r="EU57" i="8"/>
  <c r="GC57" i="8"/>
  <c r="GA57" i="8"/>
  <c r="DL58" i="8"/>
  <c r="EQ58" i="8"/>
  <c r="EU58" i="8"/>
  <c r="FJ58" i="8"/>
  <c r="DK58" i="8"/>
  <c r="EA58" i="8"/>
  <c r="ET58" i="8"/>
  <c r="FL58" i="8"/>
  <c r="GC58" i="8"/>
  <c r="ER58" i="8"/>
  <c r="GE58" i="8"/>
  <c r="FK58" i="8"/>
  <c r="GA58" i="8"/>
  <c r="DZ58" i="8"/>
  <c r="DH58" i="8"/>
  <c r="GF58" i="8"/>
  <c r="ES58" i="8"/>
  <c r="EB58" i="8"/>
  <c r="FM58" i="8"/>
  <c r="EV58" i="8"/>
  <c r="GD58" i="8"/>
  <c r="FI58" i="8"/>
  <c r="DY58" i="8"/>
  <c r="GB58" i="8"/>
  <c r="DG58" i="8"/>
  <c r="DJ58" i="8"/>
  <c r="DI58" i="8"/>
  <c r="FN58" i="8"/>
  <c r="EC58" i="8"/>
  <c r="DK150" i="10"/>
  <c r="EB150" i="10"/>
  <c r="FJ150" i="10"/>
  <c r="GC150" i="10"/>
  <c r="ET150" i="10"/>
  <c r="EQ150" i="10"/>
  <c r="GD150" i="10"/>
  <c r="DY150" i="10"/>
  <c r="FM150" i="10"/>
  <c r="FL150" i="10"/>
  <c r="ES150" i="10"/>
  <c r="DL150" i="10"/>
  <c r="DG150" i="10"/>
  <c r="GE150" i="10"/>
  <c r="DZ150" i="10"/>
  <c r="EA150" i="10"/>
  <c r="FI150" i="10"/>
  <c r="EU150" i="10"/>
  <c r="EC150" i="10"/>
  <c r="DI150" i="10"/>
  <c r="ER150" i="10"/>
  <c r="GA150" i="10"/>
  <c r="GB150" i="10"/>
  <c r="DJ150" i="10"/>
  <c r="EV150" i="10"/>
  <c r="DH150" i="10"/>
  <c r="GF150" i="10"/>
  <c r="FN150" i="10"/>
  <c r="FK150" i="10"/>
  <c r="FL98" i="8"/>
  <c r="GE98" i="8"/>
  <c r="DL98" i="8"/>
  <c r="FN98" i="8"/>
  <c r="GB98" i="8"/>
  <c r="FJ98" i="8"/>
  <c r="GF98" i="8"/>
  <c r="GA98" i="8"/>
  <c r="DY98" i="8"/>
  <c r="DG98" i="8"/>
  <c r="DJ98" i="8"/>
  <c r="DZ98" i="8"/>
  <c r="GC98" i="8"/>
  <c r="FK98" i="8"/>
  <c r="DH98" i="8"/>
  <c r="EB98" i="8"/>
  <c r="FM98" i="8"/>
  <c r="EA98" i="8"/>
  <c r="EC98" i="8"/>
  <c r="FI98" i="8"/>
  <c r="GD98" i="8"/>
  <c r="DI98" i="8"/>
  <c r="DK98" i="8"/>
  <c r="ER98" i="8"/>
  <c r="ES98" i="8"/>
  <c r="EQ98" i="8"/>
  <c r="EV98" i="8"/>
  <c r="EU98" i="8"/>
  <c r="ET98" i="8"/>
  <c r="DK46" i="8"/>
  <c r="FJ46" i="8"/>
  <c r="DJ46" i="8"/>
  <c r="EA46" i="8"/>
  <c r="DZ46" i="8"/>
  <c r="FL46" i="8"/>
  <c r="GE46" i="8"/>
  <c r="DL46" i="8"/>
  <c r="EU46" i="8"/>
  <c r="GA46" i="8"/>
  <c r="EQ46" i="8"/>
  <c r="FK46" i="8"/>
  <c r="EV46" i="8"/>
  <c r="GC46" i="8"/>
  <c r="ER46" i="8"/>
  <c r="ES46" i="8"/>
  <c r="EC46" i="8"/>
  <c r="GD46" i="8"/>
  <c r="FN46" i="8"/>
  <c r="GF46" i="8"/>
  <c r="FM46" i="8"/>
  <c r="DI46" i="8"/>
  <c r="DH46" i="8"/>
  <c r="EB46" i="8"/>
  <c r="GB46" i="8"/>
  <c r="ET46" i="8"/>
  <c r="DY46" i="8"/>
  <c r="DG46" i="8"/>
  <c r="FI46" i="8"/>
  <c r="FJ48" i="6"/>
  <c r="FL48" i="6"/>
  <c r="ES48" i="6"/>
  <c r="ET48" i="6"/>
  <c r="DJ48" i="6"/>
  <c r="GD48" i="6"/>
  <c r="DL48" i="6"/>
  <c r="GB48" i="6"/>
  <c r="DZ48" i="6"/>
  <c r="DK48" i="6"/>
  <c r="DH48" i="6"/>
  <c r="EU48" i="6"/>
  <c r="FI48" i="6"/>
  <c r="DY48" i="6"/>
  <c r="EV48" i="6"/>
  <c r="EQ48" i="6"/>
  <c r="FN48" i="6"/>
  <c r="FK48" i="6"/>
  <c r="EB48" i="6"/>
  <c r="DG48" i="6"/>
  <c r="EA48" i="6"/>
  <c r="FM48" i="6"/>
  <c r="GA48" i="6"/>
  <c r="GE48" i="6"/>
  <c r="GF48" i="6"/>
  <c r="EC48" i="6"/>
  <c r="ER48" i="6"/>
  <c r="GC48" i="6"/>
  <c r="DI48" i="6"/>
  <c r="EO48" i="6"/>
  <c r="FY48" i="6"/>
  <c r="FG48" i="6"/>
  <c r="DE48" i="6"/>
  <c r="DW48" i="6"/>
  <c r="EA131" i="10"/>
  <c r="FL131" i="10"/>
  <c r="DL131" i="10"/>
  <c r="FJ131" i="10"/>
  <c r="ET131" i="10"/>
  <c r="GD131" i="10"/>
  <c r="EQ131" i="10"/>
  <c r="GA131" i="10"/>
  <c r="EU131" i="10"/>
  <c r="GF131" i="10"/>
  <c r="EB131" i="10"/>
  <c r="DG131" i="10"/>
  <c r="FN131" i="10"/>
  <c r="EV131" i="10"/>
  <c r="GB131" i="10"/>
  <c r="GC131" i="10"/>
  <c r="FM131" i="10"/>
  <c r="DJ131" i="10"/>
  <c r="ES131" i="10"/>
  <c r="EC131" i="10"/>
  <c r="FK131" i="10"/>
  <c r="DK131" i="10"/>
  <c r="DY131" i="10"/>
  <c r="DZ131" i="10"/>
  <c r="ER131" i="10"/>
  <c r="DH131" i="10"/>
  <c r="FI131" i="10"/>
  <c r="GE131" i="10"/>
  <c r="DI131" i="10"/>
  <c r="FL26" i="10"/>
  <c r="DL26" i="10"/>
  <c r="ES26" i="10"/>
  <c r="GA26" i="10"/>
  <c r="DG26" i="10"/>
  <c r="FJ26" i="10"/>
  <c r="EB26" i="10"/>
  <c r="GE26" i="10"/>
  <c r="DH26" i="10"/>
  <c r="GD26" i="10"/>
  <c r="FN26" i="10"/>
  <c r="DZ26" i="10"/>
  <c r="EA26" i="10"/>
  <c r="GF26" i="10"/>
  <c r="EU26" i="10"/>
  <c r="EV26" i="10"/>
  <c r="DK26" i="10"/>
  <c r="DJ26" i="10"/>
  <c r="FM26" i="10"/>
  <c r="DI26" i="10"/>
  <c r="EQ26" i="10"/>
  <c r="GC26" i="10"/>
  <c r="FK26" i="10"/>
  <c r="ET26" i="10"/>
  <c r="DY26" i="10"/>
  <c r="GB26" i="10"/>
  <c r="FI26" i="10"/>
  <c r="EC26" i="10"/>
  <c r="ER26" i="10"/>
  <c r="DL18" i="10"/>
  <c r="DH18" i="10"/>
  <c r="DZ18" i="10"/>
  <c r="FJ18" i="10"/>
  <c r="GA18" i="10"/>
  <c r="EQ18" i="10"/>
  <c r="FN18" i="10"/>
  <c r="GE18" i="10"/>
  <c r="EU18" i="10"/>
  <c r="GD18" i="10"/>
  <c r="DJ18" i="10"/>
  <c r="ET18" i="10"/>
  <c r="GB18" i="10"/>
  <c r="FL18" i="10"/>
  <c r="FK18" i="10"/>
  <c r="EA18" i="10"/>
  <c r="EC18" i="10"/>
  <c r="ER18" i="10"/>
  <c r="GF18" i="10"/>
  <c r="EV18" i="10"/>
  <c r="FI18" i="10"/>
  <c r="DG18" i="10"/>
  <c r="GC18" i="10"/>
  <c r="DI18" i="10"/>
  <c r="EB18" i="10"/>
  <c r="DK18" i="10"/>
  <c r="DY18" i="10"/>
  <c r="FM18" i="10"/>
  <c r="ES18" i="10"/>
  <c r="FJ27" i="10"/>
  <c r="DJ27" i="10"/>
  <c r="EA27" i="10"/>
  <c r="GB27" i="10"/>
  <c r="ER27" i="10"/>
  <c r="GF27" i="10"/>
  <c r="DL27" i="10"/>
  <c r="EV27" i="10"/>
  <c r="EU27" i="10"/>
  <c r="GC27" i="10"/>
  <c r="EQ27" i="10"/>
  <c r="EB27" i="10"/>
  <c r="FM27" i="10"/>
  <c r="FL27" i="10"/>
  <c r="FK27" i="10"/>
  <c r="DH27" i="10"/>
  <c r="DG27" i="10"/>
  <c r="GA27" i="10"/>
  <c r="DK27" i="10"/>
  <c r="EC27" i="10"/>
  <c r="DZ27" i="10"/>
  <c r="GE27" i="10"/>
  <c r="FI27" i="10"/>
  <c r="FN27" i="10"/>
  <c r="DI27" i="10"/>
  <c r="GD27" i="10"/>
  <c r="DY27" i="10"/>
  <c r="ES27" i="10"/>
  <c r="ET27" i="10"/>
  <c r="DL28" i="10"/>
  <c r="DK28" i="10"/>
  <c r="EU28" i="10"/>
  <c r="DJ28" i="10"/>
  <c r="FJ28" i="10"/>
  <c r="DY28" i="10"/>
  <c r="EV28" i="10"/>
  <c r="GB28" i="10"/>
  <c r="ER28" i="10"/>
  <c r="FM28" i="10"/>
  <c r="FI28" i="10"/>
  <c r="EQ28" i="10"/>
  <c r="GF28" i="10"/>
  <c r="DZ28" i="10"/>
  <c r="FL28" i="10"/>
  <c r="GC28" i="10"/>
  <c r="ES28" i="10"/>
  <c r="EB28" i="10"/>
  <c r="GA28" i="10"/>
  <c r="DG28" i="10"/>
  <c r="EA28" i="10"/>
  <c r="GD28" i="10"/>
  <c r="EC28" i="10"/>
  <c r="DH28" i="10"/>
  <c r="GE28" i="10"/>
  <c r="FK28" i="10"/>
  <c r="DI28" i="10"/>
  <c r="ET28" i="10"/>
  <c r="FN28" i="10"/>
  <c r="FJ24" i="10"/>
  <c r="DG24" i="10"/>
  <c r="EA24" i="10"/>
  <c r="GB24" i="10"/>
  <c r="ER24" i="10"/>
  <c r="GF24" i="10"/>
  <c r="EQ24" i="10"/>
  <c r="EB24" i="10"/>
  <c r="FL24" i="10"/>
  <c r="EV24" i="10"/>
  <c r="EU24" i="10"/>
  <c r="DL24" i="10"/>
  <c r="GC24" i="10"/>
  <c r="DK24" i="10"/>
  <c r="GE24" i="10"/>
  <c r="EC24" i="10"/>
  <c r="DY24" i="10"/>
  <c r="GA24" i="10"/>
  <c r="DJ24" i="10"/>
  <c r="FI24" i="10"/>
  <c r="ES24" i="10"/>
  <c r="DZ24" i="10"/>
  <c r="FK24" i="10"/>
  <c r="ET24" i="10"/>
  <c r="GD24" i="10"/>
  <c r="FM24" i="10"/>
  <c r="DI24" i="10"/>
  <c r="FN24" i="10"/>
  <c r="DH24" i="10"/>
  <c r="FJ22" i="10"/>
  <c r="DK22" i="10"/>
  <c r="EB22" i="10"/>
  <c r="GF22" i="10"/>
  <c r="ET22" i="10"/>
  <c r="GC22" i="10"/>
  <c r="EC22" i="10"/>
  <c r="GB22" i="10"/>
  <c r="FK22" i="10"/>
  <c r="DY22" i="10"/>
  <c r="DL22" i="10"/>
  <c r="FL22" i="10"/>
  <c r="DZ22" i="10"/>
  <c r="EA22" i="10"/>
  <c r="FM22" i="10"/>
  <c r="GE22" i="10"/>
  <c r="EV22" i="10"/>
  <c r="DH22" i="10"/>
  <c r="DJ22" i="10"/>
  <c r="GD22" i="10"/>
  <c r="DG22" i="10"/>
  <c r="FI22" i="10"/>
  <c r="FN22" i="10"/>
  <c r="EU22" i="10"/>
  <c r="GA22" i="10"/>
  <c r="ER22" i="10"/>
  <c r="EQ22" i="10"/>
  <c r="ES22" i="10"/>
  <c r="DI22" i="10"/>
  <c r="DL135" i="10"/>
  <c r="FJ135" i="10"/>
  <c r="DJ135" i="10"/>
  <c r="DH135" i="10"/>
  <c r="EQ135" i="10"/>
  <c r="FL135" i="10"/>
  <c r="EV135" i="10"/>
  <c r="EA135" i="10"/>
  <c r="GD135" i="10"/>
  <c r="FI135" i="10"/>
  <c r="DZ135" i="10"/>
  <c r="GC135" i="10"/>
  <c r="ES135" i="10"/>
  <c r="DG135" i="10"/>
  <c r="EU135" i="10"/>
  <c r="EB135" i="10"/>
  <c r="DY135" i="10"/>
  <c r="GF135" i="10"/>
  <c r="ER135" i="10"/>
  <c r="DI135" i="10"/>
  <c r="FK135" i="10"/>
  <c r="DK135" i="10"/>
  <c r="GA135" i="10"/>
  <c r="EC135" i="10"/>
  <c r="GB135" i="10"/>
  <c r="FM135" i="10"/>
  <c r="FN135" i="10"/>
  <c r="GE135" i="10"/>
  <c r="ET135" i="10"/>
  <c r="GD59" i="6"/>
  <c r="FJ59" i="6"/>
  <c r="ER59" i="6"/>
  <c r="DZ59" i="6"/>
  <c r="DG59" i="6"/>
  <c r="EA59" i="6"/>
  <c r="DL59" i="6"/>
  <c r="FN59" i="6"/>
  <c r="EU59" i="6"/>
  <c r="DY59" i="6"/>
  <c r="EB59" i="6"/>
  <c r="DK59" i="6"/>
  <c r="GC59" i="6"/>
  <c r="ES59" i="6"/>
  <c r="FK59" i="6"/>
  <c r="FI59" i="6"/>
  <c r="ET59" i="6"/>
  <c r="FM59" i="6"/>
  <c r="GF59" i="6"/>
  <c r="DH59" i="6"/>
  <c r="EC59" i="6"/>
  <c r="GE59" i="6"/>
  <c r="EQ59" i="6"/>
  <c r="DJ59" i="6"/>
  <c r="DI59" i="6"/>
  <c r="EV59" i="6"/>
  <c r="GA59" i="6"/>
  <c r="GB59" i="6"/>
  <c r="FL59" i="6"/>
  <c r="FG59" i="6"/>
  <c r="DE59" i="6"/>
  <c r="FY59" i="6"/>
  <c r="DW59" i="6"/>
  <c r="EO59" i="6"/>
  <c r="GD23" i="7"/>
  <c r="GC23" i="7"/>
  <c r="ER23" i="7"/>
  <c r="GA23" i="7"/>
  <c r="FJ23" i="7"/>
  <c r="DL23" i="7"/>
  <c r="DY23" i="7"/>
  <c r="FK23" i="7"/>
  <c r="DZ23" i="7"/>
  <c r="DG23" i="7"/>
  <c r="EV23" i="7"/>
  <c r="GF23" i="7"/>
  <c r="FL23" i="7"/>
  <c r="DK23" i="7"/>
  <c r="EA23" i="7"/>
  <c r="ES23" i="7"/>
  <c r="EU23" i="7"/>
  <c r="GB23" i="7"/>
  <c r="FI23" i="7"/>
  <c r="FN23" i="7"/>
  <c r="DH23" i="7"/>
  <c r="EB23" i="7"/>
  <c r="ET23" i="7"/>
  <c r="FM23" i="7"/>
  <c r="DI23" i="7"/>
  <c r="EC23" i="7"/>
  <c r="GE23" i="7"/>
  <c r="DJ23" i="7"/>
  <c r="EQ23" i="7"/>
  <c r="DW23" i="7"/>
  <c r="FG23" i="7"/>
  <c r="FH23" i="7"/>
  <c r="DE23" i="7"/>
  <c r="DF23" i="7"/>
  <c r="FY23" i="7"/>
  <c r="FZ23" i="7"/>
  <c r="DX23" i="7"/>
  <c r="EP23" i="7"/>
  <c r="GD24" i="7"/>
  <c r="FJ24" i="7"/>
  <c r="DL24" i="7"/>
  <c r="GB24" i="7"/>
  <c r="DZ24" i="7"/>
  <c r="DG24" i="7"/>
  <c r="EA24" i="7"/>
  <c r="FK24" i="7"/>
  <c r="FL24" i="7"/>
  <c r="FN24" i="7"/>
  <c r="DK24" i="7"/>
  <c r="ER24" i="7"/>
  <c r="EV24" i="7"/>
  <c r="DH24" i="7"/>
  <c r="EB24" i="7"/>
  <c r="GF24" i="7"/>
  <c r="DY24" i="7"/>
  <c r="EQ24" i="7"/>
  <c r="EU24" i="7"/>
  <c r="GA24" i="7"/>
  <c r="GE24" i="7"/>
  <c r="GC24" i="7"/>
  <c r="ES24" i="7"/>
  <c r="DI24" i="7"/>
  <c r="FM24" i="7"/>
  <c r="EC24" i="7"/>
  <c r="DJ24" i="7"/>
  <c r="FI24" i="7"/>
  <c r="ET24" i="7"/>
  <c r="DE24" i="7"/>
  <c r="FZ24" i="7"/>
  <c r="FG24" i="7"/>
  <c r="DW24" i="7"/>
  <c r="FH24" i="7"/>
  <c r="EP24" i="7"/>
  <c r="DF24" i="7"/>
  <c r="FY24" i="7"/>
  <c r="DX24" i="7"/>
  <c r="ER29" i="6"/>
  <c r="GF29" i="6"/>
  <c r="FN29" i="6"/>
  <c r="DL29" i="6"/>
  <c r="GC29" i="6"/>
  <c r="FJ29" i="6"/>
  <c r="EV29" i="6"/>
  <c r="EB29" i="6"/>
  <c r="GB29" i="6"/>
  <c r="DH29" i="6"/>
  <c r="DZ29" i="6"/>
  <c r="ES29" i="6"/>
  <c r="EQ29" i="6"/>
  <c r="GD29" i="6"/>
  <c r="FL29" i="6"/>
  <c r="EA29" i="6"/>
  <c r="GE29" i="6"/>
  <c r="FI29" i="6"/>
  <c r="DJ29" i="6"/>
  <c r="DG29" i="6"/>
  <c r="DY29" i="6"/>
  <c r="EU29" i="6"/>
  <c r="FK29" i="6"/>
  <c r="DK29" i="6"/>
  <c r="GA29" i="6"/>
  <c r="DI29" i="6"/>
  <c r="EC29" i="6"/>
  <c r="FM29" i="6"/>
  <c r="ET29" i="6"/>
  <c r="DE29" i="6"/>
  <c r="FG29" i="6"/>
  <c r="FY29" i="6"/>
  <c r="EO29" i="6"/>
  <c r="DW29" i="6"/>
  <c r="FJ24" i="6"/>
  <c r="DL24" i="6"/>
  <c r="GA24" i="6"/>
  <c r="DY24" i="6"/>
  <c r="GE24" i="6"/>
  <c r="EU24" i="6"/>
  <c r="DG24" i="6"/>
  <c r="EV24" i="6"/>
  <c r="EB24" i="6"/>
  <c r="DH24" i="6"/>
  <c r="EC24" i="6"/>
  <c r="DK24" i="6"/>
  <c r="EQ24" i="6"/>
  <c r="DZ24" i="6"/>
  <c r="ER24" i="6"/>
  <c r="GD24" i="6"/>
  <c r="FL24" i="6"/>
  <c r="FN24" i="6"/>
  <c r="EA24" i="6"/>
  <c r="GC24" i="6"/>
  <c r="GB24" i="6"/>
  <c r="DJ24" i="6"/>
  <c r="FI24" i="6"/>
  <c r="ES24" i="6"/>
  <c r="FK24" i="6"/>
  <c r="GF24" i="6"/>
  <c r="DI24" i="6"/>
  <c r="FM24" i="6"/>
  <c r="ET24" i="6"/>
  <c r="DE24" i="6"/>
  <c r="FG24" i="6"/>
  <c r="FY24" i="6"/>
  <c r="EO24" i="6"/>
  <c r="DW24" i="6"/>
  <c r="DJ167" i="10"/>
  <c r="EB167" i="10"/>
  <c r="FI167" i="10"/>
  <c r="GB167" i="10"/>
  <c r="DG167" i="10"/>
  <c r="ER167" i="10"/>
  <c r="EQ167" i="10"/>
  <c r="GF167" i="10"/>
  <c r="FJ167" i="10"/>
  <c r="DY167" i="10"/>
  <c r="GA167" i="10"/>
  <c r="DL167" i="10"/>
  <c r="DZ167" i="10"/>
  <c r="GE167" i="10"/>
  <c r="EU167" i="10"/>
  <c r="EA167" i="10"/>
  <c r="DH167" i="10"/>
  <c r="GD167" i="10"/>
  <c r="FK167" i="10"/>
  <c r="FM167" i="10"/>
  <c r="DI167" i="10"/>
  <c r="ES167" i="10"/>
  <c r="DK167" i="10"/>
  <c r="FN167" i="10"/>
  <c r="EV167" i="10"/>
  <c r="EC167" i="10"/>
  <c r="GC167" i="10"/>
  <c r="FL167" i="10"/>
  <c r="ET167" i="10"/>
  <c r="ER164" i="10"/>
  <c r="FJ164" i="10"/>
  <c r="GC164" i="10"/>
  <c r="FI164" i="10"/>
  <c r="DL164" i="10"/>
  <c r="FM164" i="10"/>
  <c r="FL164" i="10"/>
  <c r="GE164" i="10"/>
  <c r="GD164" i="10"/>
  <c r="EV164" i="10"/>
  <c r="ES164" i="10"/>
  <c r="GA164" i="10"/>
  <c r="DY164" i="10"/>
  <c r="DJ164" i="10"/>
  <c r="EA164" i="10"/>
  <c r="FN164" i="10"/>
  <c r="EC164" i="10"/>
  <c r="DZ164" i="10"/>
  <c r="DH164" i="10"/>
  <c r="DI164" i="10"/>
  <c r="EU164" i="10"/>
  <c r="DK164" i="10"/>
  <c r="FK164" i="10"/>
  <c r="EQ164" i="10"/>
  <c r="GB164" i="10"/>
  <c r="EB164" i="10"/>
  <c r="DG164" i="10"/>
  <c r="GF164" i="10"/>
  <c r="ET164" i="10"/>
  <c r="EA169" i="10"/>
  <c r="ET169" i="10"/>
  <c r="FL169" i="10"/>
  <c r="DL169" i="10"/>
  <c r="FK169" i="10"/>
  <c r="EQ169" i="10"/>
  <c r="GB169" i="10"/>
  <c r="EB169" i="10"/>
  <c r="GA169" i="10"/>
  <c r="DH169" i="10"/>
  <c r="DG169" i="10"/>
  <c r="EU169" i="10"/>
  <c r="FJ169" i="10"/>
  <c r="FN169" i="10"/>
  <c r="ER169" i="10"/>
  <c r="GD169" i="10"/>
  <c r="GE169" i="10"/>
  <c r="EV169" i="10"/>
  <c r="ES169" i="10"/>
  <c r="DZ169" i="10"/>
  <c r="DI169" i="10"/>
  <c r="GF169" i="10"/>
  <c r="DK169" i="10"/>
  <c r="DY169" i="10"/>
  <c r="GC169" i="10"/>
  <c r="FI169" i="10"/>
  <c r="EC169" i="10"/>
  <c r="DJ169" i="10"/>
  <c r="FM169" i="10"/>
  <c r="DL166" i="10"/>
  <c r="ES166" i="10"/>
  <c r="GB166" i="10"/>
  <c r="DK166" i="10"/>
  <c r="EA166" i="10"/>
  <c r="DZ166" i="10"/>
  <c r="GC166" i="10"/>
  <c r="DJ166" i="10"/>
  <c r="DG166" i="10"/>
  <c r="FJ166" i="10"/>
  <c r="FK166" i="10"/>
  <c r="GA166" i="10"/>
  <c r="ET166" i="10"/>
  <c r="DH166" i="10"/>
  <c r="EQ166" i="10"/>
  <c r="EV166" i="10"/>
  <c r="GD166" i="10"/>
  <c r="FI166" i="10"/>
  <c r="DI166" i="10"/>
  <c r="GE166" i="10"/>
  <c r="DY166" i="10"/>
  <c r="EB166" i="10"/>
  <c r="ER166" i="10"/>
  <c r="EC166" i="10"/>
  <c r="FN166" i="10"/>
  <c r="FM166" i="10"/>
  <c r="FL166" i="10"/>
  <c r="EU166" i="10"/>
  <c r="GF166" i="10"/>
  <c r="FJ133" i="8"/>
  <c r="GB133" i="8"/>
  <c r="DL133" i="8"/>
  <c r="GF133" i="8"/>
  <c r="EV133" i="8"/>
  <c r="GC133" i="8"/>
  <c r="FK133" i="8"/>
  <c r="DK133" i="8"/>
  <c r="ET133" i="8"/>
  <c r="ER133" i="8"/>
  <c r="DZ133" i="8"/>
  <c r="DH133" i="8"/>
  <c r="FM133" i="8"/>
  <c r="FL133" i="8"/>
  <c r="EA133" i="8"/>
  <c r="DJ133" i="8"/>
  <c r="EC133" i="8"/>
  <c r="GE133" i="8"/>
  <c r="FN133" i="8"/>
  <c r="DG133" i="8"/>
  <c r="ES133" i="8"/>
  <c r="EQ133" i="8"/>
  <c r="EB133" i="8"/>
  <c r="FI133" i="8"/>
  <c r="DI133" i="8"/>
  <c r="GA133" i="8"/>
  <c r="GD133" i="8"/>
  <c r="EU133" i="8"/>
  <c r="DY133" i="8"/>
  <c r="ER128" i="8"/>
  <c r="EV128" i="8"/>
  <c r="GD128" i="8"/>
  <c r="EQ128" i="8"/>
  <c r="FJ128" i="8"/>
  <c r="EU128" i="8"/>
  <c r="DH128" i="8"/>
  <c r="GA128" i="8"/>
  <c r="FI128" i="8"/>
  <c r="ET128" i="8"/>
  <c r="DZ128" i="8"/>
  <c r="EC128" i="8"/>
  <c r="DL128" i="8"/>
  <c r="FN128" i="8"/>
  <c r="DY128" i="8"/>
  <c r="DJ128" i="8"/>
  <c r="EA128" i="8"/>
  <c r="ES128" i="8"/>
  <c r="DK128" i="8"/>
  <c r="GC128" i="8"/>
  <c r="FL128" i="8"/>
  <c r="GE128" i="8"/>
  <c r="FK128" i="8"/>
  <c r="GF128" i="8"/>
  <c r="DI128" i="8"/>
  <c r="EB128" i="8"/>
  <c r="DG128" i="8"/>
  <c r="FM128" i="8"/>
  <c r="GB128" i="8"/>
  <c r="ER126" i="8"/>
  <c r="EV126" i="8"/>
  <c r="GD126" i="8"/>
  <c r="FK126" i="8"/>
  <c r="GC126" i="8"/>
  <c r="FJ126" i="8"/>
  <c r="EU126" i="8"/>
  <c r="DL126" i="8"/>
  <c r="EQ126" i="8"/>
  <c r="EB126" i="8"/>
  <c r="DK126" i="8"/>
  <c r="DJ126" i="8"/>
  <c r="DH126" i="8"/>
  <c r="DZ126" i="8"/>
  <c r="EA126" i="8"/>
  <c r="FM126" i="8"/>
  <c r="DG126" i="8"/>
  <c r="DY126" i="8"/>
  <c r="GA126" i="8"/>
  <c r="ET126" i="8"/>
  <c r="GB126" i="8"/>
  <c r="FL126" i="8"/>
  <c r="EC126" i="8"/>
  <c r="ES126" i="8"/>
  <c r="FI126" i="8"/>
  <c r="FN126" i="8"/>
  <c r="GF126" i="8"/>
  <c r="GE126" i="8"/>
  <c r="DI126" i="8"/>
  <c r="FJ129" i="8"/>
  <c r="ER129" i="8"/>
  <c r="FK129" i="8"/>
  <c r="EQ129" i="8"/>
  <c r="EV129" i="8"/>
  <c r="GF129" i="8"/>
  <c r="FM129" i="8"/>
  <c r="EA129" i="8"/>
  <c r="GB129" i="8"/>
  <c r="EU129" i="8"/>
  <c r="GA129" i="8"/>
  <c r="ES129" i="8"/>
  <c r="FI129" i="8"/>
  <c r="DY129" i="8"/>
  <c r="DK129" i="8"/>
  <c r="DL129" i="8"/>
  <c r="DG129" i="8"/>
  <c r="GC129" i="8"/>
  <c r="DZ129" i="8"/>
  <c r="EC129" i="8"/>
  <c r="DJ129" i="8"/>
  <c r="ET129" i="8"/>
  <c r="EB129" i="8"/>
  <c r="GE129" i="8"/>
  <c r="DH129" i="8"/>
  <c r="GD129" i="8"/>
  <c r="FL129" i="8"/>
  <c r="DI129" i="8"/>
  <c r="FN129" i="8"/>
  <c r="FJ137" i="8"/>
  <c r="FN137" i="8"/>
  <c r="DK137" i="8"/>
  <c r="EV137" i="8"/>
  <c r="DH137" i="8"/>
  <c r="GD137" i="8"/>
  <c r="ER137" i="8"/>
  <c r="EQ137" i="8"/>
  <c r="DL137" i="8"/>
  <c r="DG137" i="8"/>
  <c r="EU137" i="8"/>
  <c r="GB137" i="8"/>
  <c r="FI137" i="8"/>
  <c r="EC137" i="8"/>
  <c r="DJ137" i="8"/>
  <c r="ES137" i="8"/>
  <c r="ET137" i="8"/>
  <c r="DZ137" i="8"/>
  <c r="GF137" i="8"/>
  <c r="FM137" i="8"/>
  <c r="EA137" i="8"/>
  <c r="GE137" i="8"/>
  <c r="EB137" i="8"/>
  <c r="FK137" i="8"/>
  <c r="DI137" i="8"/>
  <c r="DY137" i="8"/>
  <c r="GA137" i="8"/>
  <c r="GC137" i="8"/>
  <c r="FL137" i="8"/>
  <c r="FN144" i="8"/>
  <c r="EV144" i="8"/>
  <c r="EU144" i="8"/>
  <c r="ET144" i="8"/>
  <c r="FJ144" i="8"/>
  <c r="ER144" i="8"/>
  <c r="DH144" i="8"/>
  <c r="GE144" i="8"/>
  <c r="GD144" i="8"/>
  <c r="EC144" i="8"/>
  <c r="DY144" i="8"/>
  <c r="DL144" i="8"/>
  <c r="DG144" i="8"/>
  <c r="DK144" i="8"/>
  <c r="DJ144" i="8"/>
  <c r="GF144" i="8"/>
  <c r="FI144" i="8"/>
  <c r="EA144" i="8"/>
  <c r="FK144" i="8"/>
  <c r="ES144" i="8"/>
  <c r="GA144" i="8"/>
  <c r="DZ144" i="8"/>
  <c r="EB144" i="8"/>
  <c r="EQ144" i="8"/>
  <c r="GC144" i="8"/>
  <c r="DI144" i="8"/>
  <c r="FM144" i="8"/>
  <c r="FL144" i="8"/>
  <c r="GB144" i="8"/>
  <c r="GC170" i="8"/>
  <c r="DL170" i="8"/>
  <c r="ER170" i="8"/>
  <c r="FJ170" i="8"/>
  <c r="EQ170" i="8"/>
  <c r="FM170" i="8"/>
  <c r="DJ170" i="8"/>
  <c r="FI170" i="8"/>
  <c r="GD170" i="8"/>
  <c r="EU170" i="8"/>
  <c r="EA170" i="8"/>
  <c r="DH170" i="8"/>
  <c r="EB170" i="8"/>
  <c r="DY170" i="8"/>
  <c r="FK170" i="8"/>
  <c r="GE170" i="8"/>
  <c r="GB170" i="8"/>
  <c r="FN170" i="8"/>
  <c r="GA170" i="8"/>
  <c r="ES170" i="8"/>
  <c r="DK170" i="8"/>
  <c r="EC170" i="8"/>
  <c r="GF170" i="8"/>
  <c r="EV170" i="8"/>
  <c r="DZ170" i="8"/>
  <c r="ET170" i="8"/>
  <c r="DG170" i="8"/>
  <c r="FL170" i="8"/>
  <c r="DI170" i="8"/>
  <c r="EV172" i="8"/>
  <c r="ET172" i="8"/>
  <c r="GC172" i="8"/>
  <c r="DL172" i="8"/>
  <c r="EQ172" i="8"/>
  <c r="GB172" i="8"/>
  <c r="DY172" i="8"/>
  <c r="FJ172" i="8"/>
  <c r="FK172" i="8"/>
  <c r="EB172" i="8"/>
  <c r="EC172" i="8"/>
  <c r="DG172" i="8"/>
  <c r="DH172" i="8"/>
  <c r="DZ172" i="8"/>
  <c r="GE172" i="8"/>
  <c r="DK172" i="8"/>
  <c r="EA172" i="8"/>
  <c r="GA172" i="8"/>
  <c r="DJ172" i="8"/>
  <c r="GD172" i="8"/>
  <c r="FI172" i="8"/>
  <c r="FL172" i="8"/>
  <c r="ER172" i="8"/>
  <c r="ES172" i="8"/>
  <c r="EU172" i="8"/>
  <c r="FN172" i="8"/>
  <c r="FM172" i="8"/>
  <c r="GF172" i="8"/>
  <c r="DI172" i="8"/>
  <c r="GE171" i="8"/>
  <c r="ER171" i="8"/>
  <c r="FJ171" i="8"/>
  <c r="DL171" i="8"/>
  <c r="FI171" i="8"/>
  <c r="DJ171" i="8"/>
  <c r="GB171" i="8"/>
  <c r="GA171" i="8"/>
  <c r="EA171" i="8"/>
  <c r="DG171" i="8"/>
  <c r="EQ171" i="8"/>
  <c r="EC171" i="8"/>
  <c r="ES171" i="8"/>
  <c r="GC171" i="8"/>
  <c r="DY171" i="8"/>
  <c r="EB171" i="8"/>
  <c r="EU171" i="8"/>
  <c r="FM171" i="8"/>
  <c r="GD171" i="8"/>
  <c r="FK171" i="8"/>
  <c r="ET171" i="8"/>
  <c r="FN171" i="8"/>
  <c r="GF171" i="8"/>
  <c r="EV171" i="8"/>
  <c r="DI171" i="8"/>
  <c r="DH171" i="8"/>
  <c r="DK171" i="8"/>
  <c r="FL171" i="8"/>
  <c r="DZ171" i="8"/>
  <c r="FJ162" i="8"/>
  <c r="EU162" i="8"/>
  <c r="GC162" i="8"/>
  <c r="ET162" i="8"/>
  <c r="GB162" i="8"/>
  <c r="FL162" i="8"/>
  <c r="EA162" i="8"/>
  <c r="DL162" i="8"/>
  <c r="FK162" i="8"/>
  <c r="EQ162" i="8"/>
  <c r="DG162" i="8"/>
  <c r="DH162" i="8"/>
  <c r="EB162" i="8"/>
  <c r="DY162" i="8"/>
  <c r="EV162" i="8"/>
  <c r="ER162" i="8"/>
  <c r="ES162" i="8"/>
  <c r="GF162" i="8"/>
  <c r="EC162" i="8"/>
  <c r="DK162" i="8"/>
  <c r="DZ162" i="8"/>
  <c r="GA162" i="8"/>
  <c r="DJ162" i="8"/>
  <c r="FI162" i="8"/>
  <c r="GD162" i="8"/>
  <c r="FM162" i="8"/>
  <c r="DI162" i="8"/>
  <c r="GE162" i="8"/>
  <c r="FN162" i="8"/>
  <c r="FJ161" i="8"/>
  <c r="GB161" i="8"/>
  <c r="GA161" i="8"/>
  <c r="FI161" i="8"/>
  <c r="DL161" i="8"/>
  <c r="ET161" i="8"/>
  <c r="DG161" i="8"/>
  <c r="GF161" i="8"/>
  <c r="DZ161" i="8"/>
  <c r="DH161" i="8"/>
  <c r="EA161" i="8"/>
  <c r="EC161" i="8"/>
  <c r="FN161" i="8"/>
  <c r="DJ161" i="8"/>
  <c r="EB161" i="8"/>
  <c r="DK161" i="8"/>
  <c r="DY161" i="8"/>
  <c r="EU161" i="8"/>
  <c r="GD161" i="8"/>
  <c r="FL161" i="8"/>
  <c r="FK161" i="8"/>
  <c r="ER161" i="8"/>
  <c r="EV161" i="8"/>
  <c r="FM161" i="8"/>
  <c r="GC161" i="8"/>
  <c r="EQ161" i="8"/>
  <c r="ES161" i="8"/>
  <c r="DI161" i="8"/>
  <c r="GE161" i="8"/>
  <c r="FL66" i="6"/>
  <c r="ET66" i="6"/>
  <c r="DJ66" i="6"/>
  <c r="GD66" i="6"/>
  <c r="DL66" i="6"/>
  <c r="FJ66" i="6"/>
  <c r="GC66" i="6"/>
  <c r="DK66" i="6"/>
  <c r="DZ66" i="6"/>
  <c r="EC66" i="6"/>
  <c r="DY66" i="6"/>
  <c r="DG66" i="6"/>
  <c r="EA66" i="6"/>
  <c r="FM66" i="6"/>
  <c r="GF66" i="6"/>
  <c r="GE66" i="6"/>
  <c r="FK66" i="6"/>
  <c r="DH66" i="6"/>
  <c r="EB66" i="6"/>
  <c r="ES66" i="6"/>
  <c r="EU66" i="6"/>
  <c r="FI66" i="6"/>
  <c r="GA66" i="6"/>
  <c r="ER66" i="6"/>
  <c r="EV66" i="6"/>
  <c r="EQ66" i="6"/>
  <c r="FN66" i="6"/>
  <c r="GB66" i="6"/>
  <c r="DI66" i="6"/>
  <c r="DW66" i="6"/>
  <c r="EO66" i="6"/>
  <c r="FY66" i="6"/>
  <c r="FG66" i="6"/>
  <c r="DE66" i="6"/>
  <c r="GD28" i="7"/>
  <c r="DL28" i="7"/>
  <c r="GE28" i="7"/>
  <c r="FJ28" i="7"/>
  <c r="DZ28" i="7"/>
  <c r="EB28" i="7"/>
  <c r="EC28" i="7"/>
  <c r="DY28" i="7"/>
  <c r="EQ28" i="7"/>
  <c r="EU28" i="7"/>
  <c r="DJ28" i="7"/>
  <c r="FI28" i="7"/>
  <c r="FM28" i="7"/>
  <c r="DG28" i="7"/>
  <c r="GC28" i="7"/>
  <c r="ET28" i="7"/>
  <c r="FK28" i="7"/>
  <c r="FL28" i="7"/>
  <c r="FN28" i="7"/>
  <c r="DH28" i="7"/>
  <c r="ER28" i="7"/>
  <c r="EV28" i="7"/>
  <c r="GB28" i="7"/>
  <c r="DK28" i="7"/>
  <c r="DI28" i="7"/>
  <c r="EA28" i="7"/>
  <c r="GA28" i="7"/>
  <c r="ES28" i="7"/>
  <c r="GF28" i="7"/>
  <c r="DE28" i="7"/>
  <c r="FG28" i="7"/>
  <c r="FZ28" i="7"/>
  <c r="FY28" i="7"/>
  <c r="DX28" i="7"/>
  <c r="DF28" i="7"/>
  <c r="FH28" i="7"/>
  <c r="DW28" i="7"/>
  <c r="EP28" i="7"/>
  <c r="GD38" i="7"/>
  <c r="GC38" i="7"/>
  <c r="FJ38" i="7"/>
  <c r="DL38" i="7"/>
  <c r="ES38" i="7"/>
  <c r="DY38" i="7"/>
  <c r="EB38" i="7"/>
  <c r="FK38" i="7"/>
  <c r="DG38" i="7"/>
  <c r="EV38" i="7"/>
  <c r="GE38" i="7"/>
  <c r="FL38" i="7"/>
  <c r="DK38" i="7"/>
  <c r="EA38" i="7"/>
  <c r="EU38" i="7"/>
  <c r="GF38" i="7"/>
  <c r="FI38" i="7"/>
  <c r="FN38" i="7"/>
  <c r="ER38" i="7"/>
  <c r="DH38" i="7"/>
  <c r="GA38" i="7"/>
  <c r="EQ38" i="7"/>
  <c r="ET38" i="7"/>
  <c r="EC38" i="7"/>
  <c r="DZ38" i="7"/>
  <c r="DI38" i="7"/>
  <c r="GB38" i="7"/>
  <c r="DJ38" i="7"/>
  <c r="FM38" i="7"/>
  <c r="DE38" i="7"/>
  <c r="FH38" i="7"/>
  <c r="FY38" i="7"/>
  <c r="DF38" i="7"/>
  <c r="FZ38" i="7"/>
  <c r="DW38" i="7"/>
  <c r="FG38" i="7"/>
  <c r="EP38" i="7"/>
  <c r="DX38" i="7"/>
  <c r="FJ38" i="10"/>
  <c r="DL38" i="10"/>
  <c r="DZ38" i="10"/>
  <c r="EU38" i="10"/>
  <c r="GA38" i="10"/>
  <c r="DK38" i="10"/>
  <c r="ER38" i="10"/>
  <c r="FL38" i="10"/>
  <c r="GF38" i="10"/>
  <c r="EA38" i="10"/>
  <c r="GB38" i="10"/>
  <c r="DJ38" i="10"/>
  <c r="FK38" i="10"/>
  <c r="GE38" i="10"/>
  <c r="EV38" i="10"/>
  <c r="EQ38" i="10"/>
  <c r="EB38" i="10"/>
  <c r="DG38" i="10"/>
  <c r="FN38" i="10"/>
  <c r="DY38" i="10"/>
  <c r="ET38" i="10"/>
  <c r="EC38" i="10"/>
  <c r="FM38" i="10"/>
  <c r="DI38" i="10"/>
  <c r="ES38" i="10"/>
  <c r="FI38" i="10"/>
  <c r="GD38" i="10"/>
  <c r="GC38" i="10"/>
  <c r="DH38" i="10"/>
  <c r="FK47" i="10"/>
  <c r="DL47" i="10"/>
  <c r="FJ47" i="10"/>
  <c r="GA47" i="10"/>
  <c r="DK47" i="10"/>
  <c r="GE47" i="10"/>
  <c r="DH47" i="10"/>
  <c r="EU47" i="10"/>
  <c r="GD47" i="10"/>
  <c r="EC47" i="10"/>
  <c r="FN47" i="10"/>
  <c r="FL47" i="10"/>
  <c r="EQ47" i="10"/>
  <c r="ES47" i="10"/>
  <c r="GF47" i="10"/>
  <c r="GB47" i="10"/>
  <c r="FM47" i="10"/>
  <c r="ER47" i="10"/>
  <c r="ET47" i="10"/>
  <c r="DZ47" i="10"/>
  <c r="EB47" i="10"/>
  <c r="EA47" i="10"/>
  <c r="EV47" i="10"/>
  <c r="DJ47" i="10"/>
  <c r="DG47" i="10"/>
  <c r="GC47" i="10"/>
  <c r="DY47" i="10"/>
  <c r="DI47" i="10"/>
  <c r="FI47" i="10"/>
  <c r="ET42" i="10"/>
  <c r="FJ42" i="10"/>
  <c r="DL42" i="10"/>
  <c r="GB42" i="10"/>
  <c r="EC42" i="10"/>
  <c r="FM42" i="10"/>
  <c r="FI42" i="10"/>
  <c r="EB42" i="10"/>
  <c r="GF42" i="10"/>
  <c r="FL42" i="10"/>
  <c r="DY42" i="10"/>
  <c r="DG42" i="10"/>
  <c r="GC42" i="10"/>
  <c r="EU42" i="10"/>
  <c r="EQ42" i="10"/>
  <c r="EA42" i="10"/>
  <c r="EV42" i="10"/>
  <c r="FK42" i="10"/>
  <c r="GE42" i="10"/>
  <c r="DJ42" i="10"/>
  <c r="ER42" i="10"/>
  <c r="DK42" i="10"/>
  <c r="DH42" i="10"/>
  <c r="DI42" i="10"/>
  <c r="FN42" i="10"/>
  <c r="GD42" i="10"/>
  <c r="GA42" i="10"/>
  <c r="DZ42" i="10"/>
  <c r="ES42" i="10"/>
  <c r="FJ48" i="10"/>
  <c r="DJ48" i="10"/>
  <c r="EA48" i="10"/>
  <c r="GB48" i="10"/>
  <c r="ER48" i="10"/>
  <c r="GF48" i="10"/>
  <c r="EU48" i="10"/>
  <c r="GC48" i="10"/>
  <c r="EQ48" i="10"/>
  <c r="FM48" i="10"/>
  <c r="EB48" i="10"/>
  <c r="DL48" i="10"/>
  <c r="FL48" i="10"/>
  <c r="EV48" i="10"/>
  <c r="FN48" i="10"/>
  <c r="FK48" i="10"/>
  <c r="DY48" i="10"/>
  <c r="DH48" i="10"/>
  <c r="GA48" i="10"/>
  <c r="DZ48" i="10"/>
  <c r="ES48" i="10"/>
  <c r="FI48" i="10"/>
  <c r="GE48" i="10"/>
  <c r="DK48" i="10"/>
  <c r="GD48" i="10"/>
  <c r="DG48" i="10"/>
  <c r="EC48" i="10"/>
  <c r="ET48" i="10"/>
  <c r="DI48" i="10"/>
  <c r="DH37" i="6"/>
  <c r="ER55" i="6"/>
  <c r="FJ30" i="6"/>
  <c r="DH47" i="6"/>
  <c r="GB18" i="6"/>
  <c r="ER65" i="6"/>
  <c r="DH65" i="6"/>
  <c r="GB34" i="6"/>
  <c r="ER34" i="6"/>
  <c r="DH34" i="6"/>
  <c r="ER32" i="6"/>
  <c r="GB32" i="6"/>
  <c r="DZ60" i="6"/>
  <c r="DH19" i="6"/>
  <c r="FJ65" i="6"/>
  <c r="ER37" i="6"/>
  <c r="ER27" i="6"/>
  <c r="DZ30" i="6"/>
  <c r="ER30" i="6"/>
  <c r="GB47" i="6"/>
  <c r="FJ47" i="6"/>
  <c r="DZ47" i="6"/>
  <c r="DH18" i="6"/>
  <c r="DZ65" i="6"/>
  <c r="ER31" i="6"/>
  <c r="DH31" i="6"/>
  <c r="DH32" i="6"/>
  <c r="DZ32" i="6"/>
  <c r="GB60" i="6"/>
  <c r="DZ36" i="6"/>
  <c r="DH36" i="6"/>
  <c r="ER36" i="6"/>
  <c r="DZ19" i="6"/>
  <c r="ER19" i="6"/>
  <c r="FJ61" i="6"/>
  <c r="DH61" i="6"/>
  <c r="DZ27" i="6"/>
  <c r="DZ55" i="6"/>
  <c r="GB55" i="6"/>
  <c r="DH30" i="6"/>
  <c r="ER47" i="6"/>
  <c r="ER18" i="6"/>
  <c r="DZ18" i="6"/>
  <c r="GB65" i="6"/>
  <c r="FJ34" i="6"/>
  <c r="GB31" i="6"/>
  <c r="FJ60" i="6"/>
  <c r="ER61" i="6"/>
  <c r="FJ37" i="6"/>
  <c r="GB37" i="6"/>
  <c r="FJ27" i="6"/>
  <c r="GB27" i="6"/>
  <c r="FJ55" i="6"/>
  <c r="DH55" i="6"/>
  <c r="GB30" i="6"/>
  <c r="FJ18" i="6"/>
  <c r="DZ34" i="6"/>
  <c r="FJ31" i="6"/>
  <c r="DZ31" i="6"/>
  <c r="FJ32" i="6"/>
  <c r="DH60" i="6"/>
  <c r="ER60" i="6"/>
  <c r="GB36" i="6"/>
  <c r="FJ19" i="6"/>
  <c r="GB19" i="6"/>
  <c r="DZ61" i="6"/>
  <c r="GB61" i="6"/>
  <c r="DZ37" i="6"/>
  <c r="DH27" i="6"/>
  <c r="FJ36" i="6"/>
  <c r="FJ123" i="7"/>
  <c r="FL123" i="7"/>
  <c r="EC123" i="7"/>
  <c r="DY123" i="7"/>
  <c r="DL123" i="7"/>
  <c r="ET123" i="7"/>
  <c r="ER123" i="7"/>
  <c r="GC123" i="7"/>
  <c r="DG123" i="7"/>
  <c r="FM123" i="7"/>
  <c r="GD123" i="7"/>
  <c r="FI123" i="7"/>
  <c r="GF123" i="7"/>
  <c r="DK123" i="7"/>
  <c r="DJ123" i="7"/>
  <c r="GA123" i="7"/>
  <c r="DZ123" i="7"/>
  <c r="EV123" i="7"/>
  <c r="EA123" i="7"/>
  <c r="GB123" i="7"/>
  <c r="EQ123" i="7"/>
  <c r="DH123" i="7"/>
  <c r="EU123" i="7"/>
  <c r="ES123" i="7"/>
  <c r="EB123" i="7"/>
  <c r="GE123" i="7"/>
  <c r="FK123" i="7"/>
  <c r="DI123" i="7"/>
  <c r="FN123" i="7"/>
  <c r="DE123" i="7"/>
  <c r="DW123" i="7"/>
  <c r="FG123" i="7"/>
  <c r="FY123" i="7"/>
  <c r="DX123" i="7"/>
  <c r="FZ123" i="7"/>
  <c r="EO123" i="7"/>
  <c r="EP123" i="7"/>
  <c r="DF123" i="7"/>
  <c r="FH123" i="7"/>
  <c r="EP16" i="10"/>
  <c r="FZ16" i="10"/>
  <c r="FH19" i="10"/>
  <c r="DX174" i="10"/>
  <c r="FZ144" i="10"/>
  <c r="FH49" i="10"/>
  <c r="FZ46" i="10"/>
  <c r="DF133" i="10"/>
  <c r="FZ22" i="10"/>
  <c r="EP19" i="10"/>
  <c r="FH150" i="10"/>
  <c r="FZ122" i="10"/>
  <c r="FZ28" i="10"/>
  <c r="DF27" i="10"/>
  <c r="DX25" i="10"/>
  <c r="DF144" i="10"/>
  <c r="DF160" i="10"/>
  <c r="DX43" i="10"/>
  <c r="EP40" i="10"/>
  <c r="EP123" i="10"/>
  <c r="DX144" i="10"/>
  <c r="DX162" i="10"/>
  <c r="DX20" i="10"/>
  <c r="EP17" i="10"/>
  <c r="EP41" i="10"/>
  <c r="FH38" i="10"/>
  <c r="EP125" i="10"/>
  <c r="EP152" i="10"/>
  <c r="EP171" i="10"/>
  <c r="FH30" i="10"/>
  <c r="FZ27" i="10"/>
  <c r="FZ51" i="10"/>
  <c r="DF50" i="10"/>
  <c r="DX48" i="10"/>
  <c r="FZ130" i="10"/>
  <c r="DX125" i="10"/>
  <c r="EP149" i="10"/>
  <c r="EP172" i="10"/>
  <c r="FH162" i="10"/>
  <c r="EP26" i="10"/>
  <c r="FH23" i="10"/>
  <c r="FH18" i="10"/>
  <c r="FZ52" i="10"/>
  <c r="FZ47" i="10"/>
  <c r="DF46" i="10"/>
  <c r="DX44" i="10"/>
  <c r="DX39" i="10"/>
  <c r="FH132" i="10"/>
  <c r="DF126" i="10"/>
  <c r="FH123" i="10"/>
  <c r="FH151" i="10"/>
  <c r="FH146" i="10"/>
  <c r="EP142" i="10"/>
  <c r="DX171" i="10"/>
  <c r="DX167" i="10"/>
  <c r="FZ161" i="10"/>
  <c r="FH29" i="10"/>
  <c r="FH24" i="10"/>
  <c r="FZ21" i="10"/>
  <c r="FZ31" i="10"/>
  <c r="DX50" i="10"/>
  <c r="DX45" i="10"/>
  <c r="EP42" i="10"/>
  <c r="DF134" i="10"/>
  <c r="DX130" i="10"/>
  <c r="FZ127" i="10"/>
  <c r="FH152" i="10"/>
  <c r="FZ173" i="10"/>
  <c r="FH170" i="10"/>
  <c r="EP164" i="10"/>
  <c r="FZ162" i="10"/>
  <c r="DF28" i="10"/>
  <c r="DF20" i="10"/>
  <c r="DF49" i="10"/>
  <c r="DF41" i="10"/>
  <c r="FZ134" i="10"/>
  <c r="DX133" i="10"/>
  <c r="EP131" i="10"/>
  <c r="FZ128" i="10"/>
  <c r="EP126" i="10"/>
  <c r="DX152" i="10"/>
  <c r="EP148" i="10"/>
  <c r="DX147" i="10"/>
  <c r="FH144" i="10"/>
  <c r="FH172" i="10"/>
  <c r="FH168" i="10"/>
  <c r="EP166" i="10"/>
  <c r="DF162" i="10"/>
  <c r="DF174" i="10"/>
  <c r="DW82" i="8"/>
  <c r="FY26" i="8"/>
  <c r="FG70" i="8"/>
  <c r="DW164" i="8"/>
  <c r="EO58" i="8"/>
  <c r="FG51" i="8"/>
  <c r="DE135" i="8"/>
  <c r="DE124" i="8"/>
  <c r="DW158" i="8"/>
  <c r="FY60" i="8"/>
  <c r="EO16" i="8"/>
  <c r="EO52" i="8"/>
  <c r="DE16" i="8"/>
  <c r="FY43" i="8"/>
  <c r="FY31" i="8"/>
  <c r="EO86" i="8"/>
  <c r="FY78" i="8"/>
  <c r="DE43" i="8"/>
  <c r="DE27" i="8"/>
  <c r="DE129" i="8"/>
  <c r="DW113" i="8"/>
  <c r="DE72" i="8"/>
  <c r="EO18" i="8"/>
  <c r="DE26" i="8"/>
  <c r="DE125" i="8"/>
  <c r="DW168" i="8"/>
  <c r="FY113" i="8"/>
  <c r="FY153" i="8"/>
  <c r="DW64" i="8"/>
  <c r="EO72" i="8"/>
  <c r="EO101" i="8"/>
  <c r="DE19" i="8"/>
  <c r="EO19" i="8"/>
  <c r="DW60" i="8"/>
  <c r="EO161" i="8"/>
  <c r="DE18" i="8"/>
  <c r="EO37" i="8"/>
  <c r="FG22" i="8"/>
  <c r="EO60" i="8"/>
  <c r="DE101" i="8"/>
  <c r="DW103" i="8"/>
  <c r="FG89" i="8"/>
  <c r="FG102" i="8"/>
  <c r="EO132" i="8"/>
  <c r="DE23" i="8"/>
  <c r="DW25" i="8"/>
  <c r="EO22" i="8"/>
  <c r="FY63" i="8"/>
  <c r="DW51" i="8"/>
  <c r="DE133" i="8"/>
  <c r="DW118" i="8"/>
  <c r="EO77" i="8"/>
  <c r="FY100" i="8"/>
  <c r="EO128" i="8"/>
  <c r="EO153" i="8"/>
  <c r="FY35" i="8"/>
  <c r="DW57" i="8"/>
  <c r="DE87" i="8"/>
  <c r="DE137" i="8"/>
  <c r="DE152" i="8"/>
  <c r="DW115" i="8"/>
  <c r="DW125" i="8"/>
  <c r="EO75" i="8"/>
  <c r="FY91" i="8"/>
  <c r="FY108" i="8"/>
  <c r="FG99" i="8"/>
  <c r="EO144" i="8"/>
  <c r="EO169" i="8"/>
  <c r="DE25" i="8"/>
  <c r="DW27" i="8"/>
  <c r="FY56" i="8"/>
  <c r="EO63" i="8"/>
  <c r="DE118" i="8"/>
  <c r="DE132" i="8"/>
  <c r="DW129" i="8"/>
  <c r="EO80" i="8"/>
  <c r="FY87" i="8"/>
  <c r="EO131" i="8"/>
  <c r="FG171" i="8"/>
  <c r="FG153" i="8"/>
  <c r="FG20" i="8"/>
  <c r="FY51" i="8"/>
  <c r="FG54" i="8"/>
  <c r="EO57" i="8"/>
  <c r="DW63" i="8"/>
  <c r="DW46" i="8"/>
  <c r="DE47" i="8"/>
  <c r="DE75" i="8"/>
  <c r="DE108" i="8"/>
  <c r="DE172" i="8"/>
  <c r="DW75" i="8"/>
  <c r="DW106" i="8"/>
  <c r="DW132" i="8"/>
  <c r="DW160" i="8"/>
  <c r="EO79" i="8"/>
  <c r="FY79" i="8"/>
  <c r="FY107" i="8"/>
  <c r="FG113" i="8"/>
  <c r="EO115" i="8"/>
  <c r="EO142" i="8"/>
  <c r="EO126" i="8"/>
  <c r="FY136" i="8"/>
  <c r="FY170" i="8"/>
  <c r="FG164" i="8"/>
  <c r="FG24" i="8"/>
  <c r="FY59" i="8"/>
  <c r="FG63" i="8"/>
  <c r="DW49" i="8"/>
  <c r="DE56" i="8"/>
  <c r="DE83" i="8"/>
  <c r="DE144" i="8"/>
  <c r="DE126" i="8"/>
  <c r="DE159" i="8"/>
  <c r="DW79" i="8"/>
  <c r="DW105" i="8"/>
  <c r="DW135" i="8"/>
  <c r="EO83" i="8"/>
  <c r="FG86" i="8"/>
  <c r="FY88" i="8"/>
  <c r="FY118" i="8"/>
  <c r="FG104" i="8"/>
  <c r="EO130" i="8"/>
  <c r="EO129" i="8"/>
  <c r="FG130" i="8"/>
  <c r="FY135" i="8"/>
  <c r="FY169" i="8"/>
  <c r="EO163" i="8"/>
  <c r="FG159" i="8"/>
  <c r="EO154" i="8"/>
  <c r="FG131" i="8"/>
  <c r="FY132" i="8"/>
  <c r="FG170" i="8"/>
  <c r="EO166" i="8"/>
  <c r="FY159" i="8"/>
  <c r="DE148" i="10"/>
  <c r="DE131" i="10"/>
  <c r="DE125" i="10"/>
  <c r="DE49" i="10"/>
  <c r="FG43" i="10"/>
  <c r="DE127" i="10"/>
  <c r="EO27" i="10"/>
  <c r="DE26" i="10"/>
  <c r="EO150" i="10"/>
  <c r="FY131" i="10"/>
  <c r="DE142" i="10"/>
  <c r="EO31" i="10"/>
  <c r="DE38" i="10"/>
  <c r="DE28" i="10"/>
  <c r="FY23" i="10"/>
  <c r="FG21" i="10"/>
  <c r="EO51" i="10"/>
  <c r="DE130" i="10"/>
  <c r="EO124" i="10"/>
  <c r="FG174" i="10"/>
  <c r="FY18" i="10"/>
  <c r="DE134" i="10"/>
  <c r="DE126" i="10"/>
  <c r="DE150" i="10"/>
  <c r="FY147" i="10"/>
  <c r="FG171" i="10"/>
  <c r="FG160" i="10"/>
  <c r="FG27" i="10"/>
  <c r="FG24" i="10"/>
  <c r="DE17" i="10"/>
  <c r="FG47" i="10"/>
  <c r="FY39" i="10"/>
  <c r="EO131" i="10"/>
  <c r="DE151" i="10"/>
  <c r="FG144" i="10"/>
  <c r="DW165" i="10"/>
  <c r="DW174" i="10"/>
  <c r="EO28" i="10"/>
  <c r="FY24" i="10"/>
  <c r="FG17" i="10"/>
  <c r="FG42" i="10"/>
  <c r="DE41" i="10"/>
  <c r="DE124" i="10"/>
  <c r="DW172" i="10"/>
  <c r="DE167" i="10"/>
  <c r="FY17" i="10"/>
  <c r="EO49" i="10"/>
  <c r="DW44" i="10"/>
  <c r="FG39" i="10"/>
  <c r="FG134" i="10"/>
  <c r="DE132" i="10"/>
  <c r="EO125" i="10"/>
  <c r="FG150" i="10"/>
  <c r="DW147" i="10"/>
  <c r="EO143" i="10"/>
  <c r="DW171" i="10"/>
  <c r="EO167" i="10"/>
  <c r="FG162" i="10"/>
  <c r="DE161" i="10"/>
  <c r="DE22" i="10"/>
  <c r="DW49" i="10"/>
  <c r="DW47" i="10"/>
  <c r="DW39" i="10"/>
  <c r="DE135" i="10"/>
  <c r="EO127" i="10"/>
  <c r="EO149" i="10"/>
  <c r="DW169" i="10"/>
  <c r="DE166" i="10"/>
  <c r="DE160" i="10"/>
  <c r="GA109" i="8"/>
  <c r="GE109" i="8"/>
  <c r="FK109" i="8"/>
  <c r="EB109" i="8"/>
  <c r="DL109" i="8"/>
  <c r="FJ109" i="8"/>
  <c r="GD109" i="8"/>
  <c r="GF109" i="8"/>
  <c r="EA109" i="8"/>
  <c r="DJ109" i="8"/>
  <c r="DG109" i="8"/>
  <c r="GB109" i="8"/>
  <c r="FM109" i="8"/>
  <c r="DH109" i="8"/>
  <c r="GC109" i="8"/>
  <c r="DY109" i="8"/>
  <c r="FN109" i="8"/>
  <c r="DI109" i="8"/>
  <c r="DK109" i="8"/>
  <c r="DZ109" i="8"/>
  <c r="EC109" i="8"/>
  <c r="FL109" i="8"/>
  <c r="FI109" i="8"/>
  <c r="ER109" i="8"/>
  <c r="EV109" i="8"/>
  <c r="EU109" i="8"/>
  <c r="EQ109" i="8"/>
  <c r="ES109" i="8"/>
  <c r="ET109" i="8"/>
  <c r="GC41" i="7"/>
  <c r="GB41" i="7"/>
  <c r="FJ41" i="7"/>
  <c r="GF41" i="7"/>
  <c r="DL41" i="7"/>
  <c r="DJ41" i="7"/>
  <c r="ER41" i="7"/>
  <c r="ES41" i="7"/>
  <c r="ET41" i="7"/>
  <c r="FL41" i="7"/>
  <c r="EC41" i="7"/>
  <c r="DY41" i="7"/>
  <c r="EA41" i="7"/>
  <c r="DZ41" i="7"/>
  <c r="GD41" i="7"/>
  <c r="EU41" i="7"/>
  <c r="GE41" i="7"/>
  <c r="FK41" i="7"/>
  <c r="FN41" i="7"/>
  <c r="DG41" i="7"/>
  <c r="EB41" i="7"/>
  <c r="DH41" i="7"/>
  <c r="FI41" i="7"/>
  <c r="EQ41" i="7"/>
  <c r="GA41" i="7"/>
  <c r="FM41" i="7"/>
  <c r="DI41" i="7"/>
  <c r="DK41" i="7"/>
  <c r="EV41" i="7"/>
  <c r="DE41" i="7"/>
  <c r="FY41" i="7"/>
  <c r="FH41" i="7"/>
  <c r="EP41" i="7"/>
  <c r="DW41" i="7"/>
  <c r="FG41" i="7"/>
  <c r="DF41" i="7"/>
  <c r="DX41" i="7"/>
  <c r="FZ41" i="7"/>
  <c r="DZ109" i="7"/>
  <c r="GE109" i="7"/>
  <c r="FJ109" i="7"/>
  <c r="ES109" i="7"/>
  <c r="DL109" i="7"/>
  <c r="EA109" i="7"/>
  <c r="DH109" i="7"/>
  <c r="FK109" i="7"/>
  <c r="EU109" i="7"/>
  <c r="DG109" i="7"/>
  <c r="GF109" i="7"/>
  <c r="EV109" i="7"/>
  <c r="GA109" i="7"/>
  <c r="GC109" i="7"/>
  <c r="FL109" i="7"/>
  <c r="DJ109" i="7"/>
  <c r="GD109" i="7"/>
  <c r="ER109" i="7"/>
  <c r="FI109" i="7"/>
  <c r="FN109" i="7"/>
  <c r="DY109" i="7"/>
  <c r="EC109" i="7"/>
  <c r="FM109" i="7"/>
  <c r="DI109" i="7"/>
  <c r="ET109" i="7"/>
  <c r="DK109" i="7"/>
  <c r="EB109" i="7"/>
  <c r="GB109" i="7"/>
  <c r="EQ109" i="7"/>
  <c r="FY109" i="7"/>
  <c r="EO109" i="7"/>
  <c r="FZ109" i="7"/>
  <c r="FH109" i="7"/>
  <c r="EP109" i="7"/>
  <c r="DE109" i="7"/>
  <c r="FG109" i="7"/>
  <c r="DF109" i="7"/>
  <c r="DW109" i="7"/>
  <c r="DX109" i="7"/>
  <c r="FJ104" i="7"/>
  <c r="FK104" i="7"/>
  <c r="EA104" i="7"/>
  <c r="GC104" i="7"/>
  <c r="FL104" i="7"/>
  <c r="ET104" i="7"/>
  <c r="DL104" i="7"/>
  <c r="DG104" i="7"/>
  <c r="EV104" i="7"/>
  <c r="ES104" i="7"/>
  <c r="FM104" i="7"/>
  <c r="EQ104" i="7"/>
  <c r="GD104" i="7"/>
  <c r="GF104" i="7"/>
  <c r="GE104" i="7"/>
  <c r="DZ104" i="7"/>
  <c r="ER104" i="7"/>
  <c r="FI104" i="7"/>
  <c r="GB104" i="7"/>
  <c r="FN104" i="7"/>
  <c r="DJ104" i="7"/>
  <c r="GA104" i="7"/>
  <c r="DK104" i="7"/>
  <c r="DI104" i="7"/>
  <c r="EC104" i="7"/>
  <c r="EU104" i="7"/>
  <c r="DY104" i="7"/>
  <c r="DH104" i="7"/>
  <c r="EB104" i="7"/>
  <c r="FG104" i="7"/>
  <c r="EO104" i="7"/>
  <c r="DE104" i="7"/>
  <c r="DW104" i="7"/>
  <c r="FH104" i="7"/>
  <c r="FY104" i="7"/>
  <c r="DX104" i="7"/>
  <c r="FZ104" i="7"/>
  <c r="EP104" i="7"/>
  <c r="DF104" i="7"/>
  <c r="DZ21" i="8"/>
  <c r="GD21" i="8"/>
  <c r="EA21" i="8"/>
  <c r="FJ21" i="8"/>
  <c r="DY21" i="8"/>
  <c r="GB21" i="8"/>
  <c r="EB21" i="8"/>
  <c r="DL21" i="8"/>
  <c r="EC21" i="8"/>
  <c r="DJ21" i="8"/>
  <c r="FL21" i="8"/>
  <c r="ET21" i="8"/>
  <c r="GA21" i="8"/>
  <c r="DK21" i="8"/>
  <c r="FK21" i="8"/>
  <c r="EV21" i="8"/>
  <c r="GF21" i="8"/>
  <c r="EU21" i="8"/>
  <c r="GC21" i="8"/>
  <c r="FN21" i="8"/>
  <c r="GE21" i="8"/>
  <c r="FI21" i="8"/>
  <c r="EQ21" i="8"/>
  <c r="DG21" i="8"/>
  <c r="DH21" i="8"/>
  <c r="ES21" i="8"/>
  <c r="DI21" i="8"/>
  <c r="FM21" i="8"/>
  <c r="ER21" i="8"/>
  <c r="GC28" i="8"/>
  <c r="FJ28" i="8"/>
  <c r="ER28" i="8"/>
  <c r="EA28" i="8"/>
  <c r="DL28" i="8"/>
  <c r="FL28" i="8"/>
  <c r="ES28" i="8"/>
  <c r="DY28" i="8"/>
  <c r="FM28" i="8"/>
  <c r="EU28" i="8"/>
  <c r="EB28" i="8"/>
  <c r="GA28" i="8"/>
  <c r="EC28" i="8"/>
  <c r="EV28" i="8"/>
  <c r="DK28" i="8"/>
  <c r="DH28" i="8"/>
  <c r="DJ28" i="8"/>
  <c r="DZ28" i="8"/>
  <c r="ET28" i="8"/>
  <c r="FN28" i="8"/>
  <c r="EQ28" i="8"/>
  <c r="DG28" i="8"/>
  <c r="GE28" i="8"/>
  <c r="FI28" i="8"/>
  <c r="DI28" i="8"/>
  <c r="FK28" i="8"/>
  <c r="GB28" i="8"/>
  <c r="GD28" i="8"/>
  <c r="GF28" i="8"/>
  <c r="DH55" i="8"/>
  <c r="FL55" i="8"/>
  <c r="DG55" i="8"/>
  <c r="DL55" i="8"/>
  <c r="ER55" i="8"/>
  <c r="EV55" i="8"/>
  <c r="FK55" i="8"/>
  <c r="EQ55" i="8"/>
  <c r="FN55" i="8"/>
  <c r="GB55" i="8"/>
  <c r="FI55" i="8"/>
  <c r="GD55" i="8"/>
  <c r="EB55" i="8"/>
  <c r="FM55" i="8"/>
  <c r="GF55" i="8"/>
  <c r="DY55" i="8"/>
  <c r="EU55" i="8"/>
  <c r="FJ55" i="8"/>
  <c r="DJ55" i="8"/>
  <c r="ET55" i="8"/>
  <c r="ES55" i="8"/>
  <c r="GE55" i="8"/>
  <c r="DK55" i="8"/>
  <c r="GA55" i="8"/>
  <c r="EA55" i="8"/>
  <c r="EC55" i="8"/>
  <c r="GC55" i="8"/>
  <c r="DI55" i="8"/>
  <c r="DZ55" i="8"/>
  <c r="FK101" i="8"/>
  <c r="GA101" i="8"/>
  <c r="GE101" i="8"/>
  <c r="FJ101" i="8"/>
  <c r="FI101" i="8"/>
  <c r="EB101" i="8"/>
  <c r="DL101" i="8"/>
  <c r="FM101" i="8"/>
  <c r="FL101" i="8"/>
  <c r="GD101" i="8"/>
  <c r="DK101" i="8"/>
  <c r="EA101" i="8"/>
  <c r="DH101" i="8"/>
  <c r="GB101" i="8"/>
  <c r="EC101" i="8"/>
  <c r="FN101" i="8"/>
  <c r="GC101" i="8"/>
  <c r="DY101" i="8"/>
  <c r="DJ101" i="8"/>
  <c r="DZ101" i="8"/>
  <c r="GF101" i="8"/>
  <c r="DI101" i="8"/>
  <c r="DG101" i="8"/>
  <c r="ER101" i="8"/>
  <c r="ET101" i="8"/>
  <c r="EU101" i="8"/>
  <c r="EQ101" i="8"/>
  <c r="EV101" i="8"/>
  <c r="ES101" i="8"/>
  <c r="ET76" i="8"/>
  <c r="GD76" i="8"/>
  <c r="EA76" i="8"/>
  <c r="DG76" i="8"/>
  <c r="DL76" i="8"/>
  <c r="GF76" i="8"/>
  <c r="FL76" i="8"/>
  <c r="EC76" i="8"/>
  <c r="FJ76" i="8"/>
  <c r="EU76" i="8"/>
  <c r="DY76" i="8"/>
  <c r="DK76" i="8"/>
  <c r="DJ76" i="8"/>
  <c r="DH76" i="8"/>
  <c r="EB76" i="8"/>
  <c r="ER76" i="8"/>
  <c r="FN76" i="8"/>
  <c r="GB76" i="8"/>
  <c r="GA76" i="8"/>
  <c r="FI76" i="8"/>
  <c r="EV76" i="8"/>
  <c r="GE76" i="8"/>
  <c r="DZ76" i="8"/>
  <c r="ES76" i="8"/>
  <c r="FM76" i="8"/>
  <c r="FK76" i="8"/>
  <c r="DI76" i="8"/>
  <c r="GC76" i="8"/>
  <c r="EQ76" i="8"/>
  <c r="GB17" i="6"/>
  <c r="FJ17" i="6"/>
  <c r="EV17" i="6"/>
  <c r="DL17" i="6"/>
  <c r="GC17" i="6"/>
  <c r="EQ17" i="6"/>
  <c r="EU17" i="6"/>
  <c r="ER17" i="6"/>
  <c r="EC17" i="6"/>
  <c r="DY17" i="6"/>
  <c r="GF17" i="6"/>
  <c r="DG17" i="6"/>
  <c r="EB17" i="6"/>
  <c r="FM17" i="6"/>
  <c r="DH17" i="6"/>
  <c r="FI17" i="6"/>
  <c r="DZ17" i="6"/>
  <c r="ES17" i="6"/>
  <c r="GE17" i="6"/>
  <c r="FN17" i="6"/>
  <c r="DJ17" i="6"/>
  <c r="FK17" i="6"/>
  <c r="GD17" i="6"/>
  <c r="DI17" i="6"/>
  <c r="DK17" i="6"/>
  <c r="EA17" i="6"/>
  <c r="ET17" i="6"/>
  <c r="FL17" i="6"/>
  <c r="GA17" i="6"/>
  <c r="FY17" i="6"/>
  <c r="DW17" i="6"/>
  <c r="FG17" i="6"/>
  <c r="DE17" i="6"/>
  <c r="EO17" i="6"/>
  <c r="GE129" i="10"/>
  <c r="DK129" i="10"/>
  <c r="EQ129" i="10"/>
  <c r="EC129" i="10"/>
  <c r="FK129" i="10"/>
  <c r="DY129" i="10"/>
  <c r="GA129" i="10"/>
  <c r="DL129" i="10"/>
  <c r="ES129" i="10"/>
  <c r="FJ129" i="10"/>
  <c r="DH129" i="10"/>
  <c r="DG129" i="10"/>
  <c r="DZ129" i="10"/>
  <c r="GC129" i="10"/>
  <c r="EV129" i="10"/>
  <c r="ET129" i="10"/>
  <c r="GB129" i="10"/>
  <c r="GD129" i="10"/>
  <c r="FL129" i="10"/>
  <c r="ER129" i="10"/>
  <c r="DJ129" i="10"/>
  <c r="EU129" i="10"/>
  <c r="DI129" i="10"/>
  <c r="FN129" i="10"/>
  <c r="GF129" i="10"/>
  <c r="FI129" i="10"/>
  <c r="EB129" i="10"/>
  <c r="EA129" i="10"/>
  <c r="FM129" i="10"/>
  <c r="DK122" i="10"/>
  <c r="EB122" i="10"/>
  <c r="DL122" i="10"/>
  <c r="FK122" i="10"/>
  <c r="DY122" i="10"/>
  <c r="GB122" i="10"/>
  <c r="FJ122" i="10"/>
  <c r="ET122" i="10"/>
  <c r="EA122" i="10"/>
  <c r="GC122" i="10"/>
  <c r="GD122" i="10"/>
  <c r="ES122" i="10"/>
  <c r="EQ122" i="10"/>
  <c r="GA122" i="10"/>
  <c r="FI122" i="10"/>
  <c r="EV122" i="10"/>
  <c r="GF122" i="10"/>
  <c r="DH122" i="10"/>
  <c r="FL122" i="10"/>
  <c r="FN122" i="10"/>
  <c r="EC122" i="10"/>
  <c r="EU122" i="10"/>
  <c r="ER122" i="10"/>
  <c r="DG122" i="10"/>
  <c r="DJ122" i="10"/>
  <c r="DZ122" i="10"/>
  <c r="DI122" i="10"/>
  <c r="GE122" i="10"/>
  <c r="FM122" i="10"/>
  <c r="EB148" i="10"/>
  <c r="ES148" i="10"/>
  <c r="ER148" i="10"/>
  <c r="FL148" i="10"/>
  <c r="FJ148" i="10"/>
  <c r="ET148" i="10"/>
  <c r="DL148" i="10"/>
  <c r="EU148" i="10"/>
  <c r="DZ148" i="10"/>
  <c r="DK148" i="10"/>
  <c r="GB148" i="10"/>
  <c r="EC148" i="10"/>
  <c r="EV148" i="10"/>
  <c r="EQ148" i="10"/>
  <c r="GF148" i="10"/>
  <c r="GC148" i="10"/>
  <c r="DH148" i="10"/>
  <c r="FM148" i="10"/>
  <c r="GD148" i="10"/>
  <c r="GA148" i="10"/>
  <c r="GE148" i="10"/>
  <c r="EA148" i="10"/>
  <c r="DI148" i="10"/>
  <c r="DJ148" i="10"/>
  <c r="FK148" i="10"/>
  <c r="DY148" i="10"/>
  <c r="DG148" i="10"/>
  <c r="FI148" i="10"/>
  <c r="FN148" i="10"/>
  <c r="DJ143" i="10"/>
  <c r="FJ143" i="10"/>
  <c r="DY143" i="10"/>
  <c r="GD143" i="10"/>
  <c r="DL143" i="10"/>
  <c r="EC143" i="10"/>
  <c r="DZ143" i="10"/>
  <c r="FL143" i="10"/>
  <c r="DH143" i="10"/>
  <c r="ET143" i="10"/>
  <c r="GA143" i="10"/>
  <c r="ES143" i="10"/>
  <c r="EB143" i="10"/>
  <c r="FM143" i="10"/>
  <c r="DG143" i="10"/>
  <c r="GF143" i="10"/>
  <c r="EQ143" i="10"/>
  <c r="DK143" i="10"/>
  <c r="GC143" i="10"/>
  <c r="GB143" i="10"/>
  <c r="EV143" i="10"/>
  <c r="FI143" i="10"/>
  <c r="FN143" i="10"/>
  <c r="EU143" i="10"/>
  <c r="EA143" i="10"/>
  <c r="FK143" i="10"/>
  <c r="ER143" i="10"/>
  <c r="GE143" i="10"/>
  <c r="DI143" i="10"/>
  <c r="DL30" i="10"/>
  <c r="DJ30" i="10"/>
  <c r="EQ30" i="10"/>
  <c r="FK30" i="10"/>
  <c r="GE30" i="10"/>
  <c r="DH30" i="10"/>
  <c r="EC30" i="10"/>
  <c r="FJ30" i="10"/>
  <c r="GD30" i="10"/>
  <c r="EU30" i="10"/>
  <c r="ET30" i="10"/>
  <c r="DY30" i="10"/>
  <c r="DZ30" i="10"/>
  <c r="GA30" i="10"/>
  <c r="FN30" i="10"/>
  <c r="DK30" i="10"/>
  <c r="GF30" i="10"/>
  <c r="GC30" i="10"/>
  <c r="EA30" i="10"/>
  <c r="FI30" i="10"/>
  <c r="ER30" i="10"/>
  <c r="ES30" i="10"/>
  <c r="EB30" i="10"/>
  <c r="EV30" i="10"/>
  <c r="FL30" i="10"/>
  <c r="DI30" i="10"/>
  <c r="GB30" i="10"/>
  <c r="DG30" i="10"/>
  <c r="FM30" i="10"/>
  <c r="FJ116" i="8"/>
  <c r="GD116" i="8"/>
  <c r="DL116" i="8"/>
  <c r="EA116" i="8"/>
  <c r="GF116" i="8"/>
  <c r="EB116" i="8"/>
  <c r="DH116" i="8"/>
  <c r="DJ116" i="8"/>
  <c r="EC116" i="8"/>
  <c r="GA116" i="8"/>
  <c r="FI116" i="8"/>
  <c r="GC116" i="8"/>
  <c r="GE116" i="8"/>
  <c r="DG116" i="8"/>
  <c r="DY116" i="8"/>
  <c r="DK116" i="8"/>
  <c r="GB116" i="8"/>
  <c r="FM116" i="8"/>
  <c r="DZ116" i="8"/>
  <c r="FK116" i="8"/>
  <c r="FN116" i="8"/>
  <c r="DI116" i="8"/>
  <c r="FL116" i="8"/>
  <c r="EV116" i="8"/>
  <c r="EQ116" i="8"/>
  <c r="EU116" i="8"/>
  <c r="ER116" i="8"/>
  <c r="ET116" i="8"/>
  <c r="ES116" i="8"/>
  <c r="GF30" i="7"/>
  <c r="FJ30" i="7"/>
  <c r="GB30" i="7"/>
  <c r="DY30" i="7"/>
  <c r="DL30" i="7"/>
  <c r="EV30" i="7"/>
  <c r="DK30" i="7"/>
  <c r="DH30" i="7"/>
  <c r="GC30" i="7"/>
  <c r="DZ30" i="7"/>
  <c r="FK30" i="7"/>
  <c r="GD30" i="7"/>
  <c r="DG30" i="7"/>
  <c r="EB30" i="7"/>
  <c r="EU30" i="7"/>
  <c r="EQ30" i="7"/>
  <c r="FI30" i="7"/>
  <c r="FM30" i="7"/>
  <c r="EC30" i="7"/>
  <c r="ER30" i="7"/>
  <c r="ES30" i="7"/>
  <c r="ET30" i="7"/>
  <c r="GA30" i="7"/>
  <c r="FN30" i="7"/>
  <c r="DJ30" i="7"/>
  <c r="GE30" i="7"/>
  <c r="EA30" i="7"/>
  <c r="FL30" i="7"/>
  <c r="DI30" i="7"/>
  <c r="FG30" i="7"/>
  <c r="FZ30" i="7"/>
  <c r="DF30" i="7"/>
  <c r="EP30" i="7"/>
  <c r="FY30" i="7"/>
  <c r="DE30" i="7"/>
  <c r="FH30" i="7"/>
  <c r="DX30" i="7"/>
  <c r="DW30" i="7"/>
  <c r="DG163" i="10"/>
  <c r="DY163" i="10"/>
  <c r="FJ163" i="10"/>
  <c r="GD163" i="10"/>
  <c r="DL163" i="10"/>
  <c r="FI163" i="10"/>
  <c r="EA163" i="10"/>
  <c r="DJ163" i="10"/>
  <c r="GA163" i="10"/>
  <c r="ES163" i="10"/>
  <c r="DH163" i="10"/>
  <c r="FL163" i="10"/>
  <c r="GB163" i="10"/>
  <c r="FN163" i="10"/>
  <c r="ET163" i="10"/>
  <c r="EU163" i="10"/>
  <c r="EV163" i="10"/>
  <c r="DZ163" i="10"/>
  <c r="GE163" i="10"/>
  <c r="EB163" i="10"/>
  <c r="GC163" i="10"/>
  <c r="DI163" i="10"/>
  <c r="DK163" i="10"/>
  <c r="EQ163" i="10"/>
  <c r="FM163" i="10"/>
  <c r="GF163" i="10"/>
  <c r="FK163" i="10"/>
  <c r="EC163" i="10"/>
  <c r="ER163" i="10"/>
  <c r="DY165" i="10"/>
  <c r="GE165" i="10"/>
  <c r="DL165" i="10"/>
  <c r="EC165" i="10"/>
  <c r="FJ165" i="10"/>
  <c r="EB165" i="10"/>
  <c r="GB165" i="10"/>
  <c r="DZ165" i="10"/>
  <c r="GA165" i="10"/>
  <c r="DG165" i="10"/>
  <c r="GF165" i="10"/>
  <c r="EV165" i="10"/>
  <c r="FI165" i="10"/>
  <c r="FN165" i="10"/>
  <c r="GD165" i="10"/>
  <c r="FL165" i="10"/>
  <c r="DK165" i="10"/>
  <c r="EU165" i="10"/>
  <c r="ES165" i="10"/>
  <c r="FM165" i="10"/>
  <c r="ER165" i="10"/>
  <c r="EA165" i="10"/>
  <c r="ET165" i="10"/>
  <c r="FK165" i="10"/>
  <c r="EQ165" i="10"/>
  <c r="DJ165" i="10"/>
  <c r="DI165" i="10"/>
  <c r="DH165" i="10"/>
  <c r="GC165" i="10"/>
  <c r="FI31" i="10"/>
  <c r="GF31" i="10"/>
  <c r="DL31" i="10"/>
  <c r="EV31" i="10"/>
  <c r="FM31" i="10"/>
  <c r="EB31" i="10"/>
  <c r="FL31" i="10"/>
  <c r="EA31" i="10"/>
  <c r="FJ31" i="10"/>
  <c r="DH31" i="10"/>
  <c r="GB31" i="10"/>
  <c r="ET31" i="10"/>
  <c r="DK31" i="10"/>
  <c r="ES31" i="10"/>
  <c r="GC31" i="10"/>
  <c r="GD31" i="10"/>
  <c r="EU31" i="10"/>
  <c r="FN31" i="10"/>
  <c r="DY31" i="10"/>
  <c r="ER31" i="10"/>
  <c r="GA31" i="10"/>
  <c r="EQ31" i="10"/>
  <c r="GE31" i="10"/>
  <c r="FK31" i="10"/>
  <c r="DZ31" i="10"/>
  <c r="EC31" i="10"/>
  <c r="DJ31" i="10"/>
  <c r="DG31" i="10"/>
  <c r="DI31" i="10"/>
  <c r="FJ97" i="8"/>
  <c r="DL97" i="8"/>
  <c r="GA97" i="8"/>
  <c r="GD97" i="8"/>
  <c r="GC97" i="8"/>
  <c r="EQ97" i="8"/>
  <c r="GE97" i="8"/>
  <c r="DG97" i="8"/>
  <c r="DZ97" i="8"/>
  <c r="ES97" i="8"/>
  <c r="EB97" i="8"/>
  <c r="DK97" i="8"/>
  <c r="EU97" i="8"/>
  <c r="ER97" i="8"/>
  <c r="FK97" i="8"/>
  <c r="FL97" i="8"/>
  <c r="EC97" i="8"/>
  <c r="FM97" i="8"/>
  <c r="DH97" i="8"/>
  <c r="FN97" i="8"/>
  <c r="EA97" i="8"/>
  <c r="GF97" i="8"/>
  <c r="DY97" i="8"/>
  <c r="GB97" i="8"/>
  <c r="FI97" i="8"/>
  <c r="DI97" i="8"/>
  <c r="ET97" i="8"/>
  <c r="EV97" i="8"/>
  <c r="DJ97" i="8"/>
  <c r="FJ141" i="8"/>
  <c r="FK141" i="8"/>
  <c r="GF141" i="8"/>
  <c r="GB141" i="8"/>
  <c r="EU141" i="8"/>
  <c r="GA141" i="8"/>
  <c r="EQ141" i="8"/>
  <c r="FL141" i="8"/>
  <c r="FM141" i="8"/>
  <c r="DZ141" i="8"/>
  <c r="DK141" i="8"/>
  <c r="DL141" i="8"/>
  <c r="FI141" i="8"/>
  <c r="EC141" i="8"/>
  <c r="EB141" i="8"/>
  <c r="GD141" i="8"/>
  <c r="ES141" i="8"/>
  <c r="EA141" i="8"/>
  <c r="ET141" i="8"/>
  <c r="FN141" i="8"/>
  <c r="DG141" i="8"/>
  <c r="GC141" i="8"/>
  <c r="DH141" i="8"/>
  <c r="ER141" i="8"/>
  <c r="DI141" i="8"/>
  <c r="EV141" i="8"/>
  <c r="DY141" i="8"/>
  <c r="DJ141" i="8"/>
  <c r="GE141" i="8"/>
  <c r="FK155" i="8"/>
  <c r="GF155" i="8"/>
  <c r="FJ155" i="8"/>
  <c r="GE155" i="8"/>
  <c r="ET155" i="8"/>
  <c r="DL155" i="8"/>
  <c r="ES155" i="8"/>
  <c r="EB155" i="8"/>
  <c r="GA155" i="8"/>
  <c r="GB155" i="8"/>
  <c r="DG155" i="8"/>
  <c r="DJ155" i="8"/>
  <c r="DZ155" i="8"/>
  <c r="DY155" i="8"/>
  <c r="DK155" i="8"/>
  <c r="FM155" i="8"/>
  <c r="FN155" i="8"/>
  <c r="EU155" i="8"/>
  <c r="ER155" i="8"/>
  <c r="GD155" i="8"/>
  <c r="GC155" i="8"/>
  <c r="FL155" i="8"/>
  <c r="EQ155" i="8"/>
  <c r="EA155" i="8"/>
  <c r="FI155" i="8"/>
  <c r="DH155" i="8"/>
  <c r="EV155" i="8"/>
  <c r="DI155" i="8"/>
  <c r="EC155" i="8"/>
  <c r="FN165" i="8"/>
  <c r="GF165" i="8"/>
  <c r="ES165" i="8"/>
  <c r="GB165" i="8"/>
  <c r="GA165" i="8"/>
  <c r="FJ165" i="8"/>
  <c r="FI165" i="8"/>
  <c r="DZ165" i="8"/>
  <c r="DJ165" i="8"/>
  <c r="DL165" i="8"/>
  <c r="EA165" i="8"/>
  <c r="DH165" i="8"/>
  <c r="DK165" i="8"/>
  <c r="EC165" i="8"/>
  <c r="EB165" i="8"/>
  <c r="FK165" i="8"/>
  <c r="FL165" i="8"/>
  <c r="DY165" i="8"/>
  <c r="FM165" i="8"/>
  <c r="EQ165" i="8"/>
  <c r="EV165" i="8"/>
  <c r="DI165" i="8"/>
  <c r="DG165" i="8"/>
  <c r="ET165" i="8"/>
  <c r="GC165" i="8"/>
  <c r="EU165" i="8"/>
  <c r="GE165" i="8"/>
  <c r="ER165" i="8"/>
  <c r="GD165" i="8"/>
  <c r="DK44" i="10"/>
  <c r="FJ44" i="10"/>
  <c r="GC44" i="10"/>
  <c r="EQ44" i="10"/>
  <c r="EU44" i="10"/>
  <c r="ET44" i="10"/>
  <c r="GD44" i="10"/>
  <c r="EC44" i="10"/>
  <c r="DL44" i="10"/>
  <c r="FM44" i="10"/>
  <c r="FK44" i="10"/>
  <c r="GA44" i="10"/>
  <c r="GF44" i="10"/>
  <c r="ER44" i="10"/>
  <c r="GE44" i="10"/>
  <c r="FL44" i="10"/>
  <c r="ES44" i="10"/>
  <c r="DY44" i="10"/>
  <c r="EB44" i="10"/>
  <c r="EA44" i="10"/>
  <c r="FN44" i="10"/>
  <c r="DI44" i="10"/>
  <c r="DZ44" i="10"/>
  <c r="FI44" i="10"/>
  <c r="DG44" i="10"/>
  <c r="GB44" i="10"/>
  <c r="EV44" i="10"/>
  <c r="DH44" i="10"/>
  <c r="DJ44" i="10"/>
  <c r="GC37" i="6"/>
  <c r="FK27" i="6"/>
  <c r="DI27" i="6"/>
  <c r="EA55" i="6"/>
  <c r="ES30" i="6"/>
  <c r="DI47" i="6"/>
  <c r="EA65" i="6"/>
  <c r="DI65" i="6"/>
  <c r="ES65" i="6"/>
  <c r="EA31" i="6"/>
  <c r="FK60" i="6"/>
  <c r="EA60" i="6"/>
  <c r="FK36" i="6"/>
  <c r="DI36" i="6"/>
  <c r="EA61" i="6"/>
  <c r="FK61" i="6"/>
  <c r="DI61" i="6"/>
  <c r="FK32" i="6"/>
  <c r="ES37" i="6"/>
  <c r="GC27" i="6"/>
  <c r="ES55" i="6"/>
  <c r="FK30" i="6"/>
  <c r="EA47" i="6"/>
  <c r="FK18" i="6"/>
  <c r="FK34" i="6"/>
  <c r="DI34" i="6"/>
  <c r="GC31" i="6"/>
  <c r="GC32" i="6"/>
  <c r="DI32" i="6"/>
  <c r="GC60" i="6"/>
  <c r="DI60" i="6"/>
  <c r="GC19" i="6"/>
  <c r="GC61" i="6"/>
  <c r="FK37" i="6"/>
  <c r="GC55" i="6"/>
  <c r="EA30" i="6"/>
  <c r="GC65" i="6"/>
  <c r="ES34" i="6"/>
  <c r="ES31" i="6"/>
  <c r="GC36" i="6"/>
  <c r="DI19" i="6"/>
  <c r="DI37" i="6"/>
  <c r="ES27" i="6"/>
  <c r="FK55" i="6"/>
  <c r="DI55" i="6"/>
  <c r="ES47" i="6"/>
  <c r="FK47" i="6"/>
  <c r="EA18" i="6"/>
  <c r="ES18" i="6"/>
  <c r="FK65" i="6"/>
  <c r="GC34" i="6"/>
  <c r="EA34" i="6"/>
  <c r="DI31" i="6"/>
  <c r="EA32" i="6"/>
  <c r="ES32" i="6"/>
  <c r="ES60" i="6"/>
  <c r="EA36" i="6"/>
  <c r="ES19" i="6"/>
  <c r="FK19" i="6"/>
  <c r="EA37" i="6"/>
  <c r="EA27" i="6"/>
  <c r="GC30" i="6"/>
  <c r="DI30" i="6"/>
  <c r="GC47" i="6"/>
  <c r="GC18" i="6"/>
  <c r="DI18" i="6"/>
  <c r="FK31" i="6"/>
  <c r="ES36" i="6"/>
  <c r="EA19" i="6"/>
  <c r="ES61" i="6"/>
  <c r="DF127" i="10"/>
  <c r="DF163" i="10"/>
  <c r="FZ151" i="10"/>
  <c r="DF30" i="10"/>
  <c r="DF43" i="10"/>
  <c r="DX132" i="10"/>
  <c r="EO109" i="8"/>
  <c r="DE21" i="8"/>
  <c r="EO29" i="8"/>
  <c r="DW28" i="8"/>
  <c r="DE80" i="8"/>
  <c r="EO55" i="8"/>
  <c r="FY55" i="8"/>
  <c r="DE113" i="8"/>
  <c r="DE127" i="8"/>
  <c r="DW166" i="8"/>
  <c r="FG101" i="8"/>
  <c r="EO165" i="8"/>
  <c r="EO51" i="8"/>
  <c r="DE116" i="8"/>
  <c r="DE130" i="8"/>
  <c r="DE163" i="8"/>
  <c r="FG135" i="8"/>
  <c r="FY31" i="10"/>
  <c r="DW151" i="10"/>
  <c r="EO45" i="10"/>
  <c r="FG127" i="10"/>
  <c r="FG125" i="10"/>
  <c r="FG143" i="10"/>
  <c r="FG151" i="10"/>
  <c r="DE163" i="10"/>
  <c r="DW163" i="10"/>
  <c r="FG44" i="10"/>
  <c r="EO142" i="10"/>
  <c r="GE41" i="6"/>
  <c r="GA41" i="6"/>
  <c r="EU41" i="6"/>
  <c r="DG41" i="6"/>
  <c r="DL41" i="6"/>
  <c r="GB41" i="6"/>
  <c r="FI41" i="6"/>
  <c r="EB41" i="6"/>
  <c r="DH41" i="6"/>
  <c r="GF41" i="6"/>
  <c r="FM41" i="6"/>
  <c r="GD41" i="6"/>
  <c r="EC41" i="6"/>
  <c r="FJ41" i="6"/>
  <c r="DY41" i="6"/>
  <c r="DJ41" i="6"/>
  <c r="EQ41" i="6"/>
  <c r="DZ41" i="6"/>
  <c r="EA41" i="6"/>
  <c r="DK41" i="6"/>
  <c r="EV41" i="6"/>
  <c r="ER41" i="6"/>
  <c r="ET41" i="6"/>
  <c r="FK41" i="6"/>
  <c r="FL41" i="6"/>
  <c r="GC41" i="6"/>
  <c r="FN41" i="6"/>
  <c r="DI41" i="6"/>
  <c r="ES41" i="6"/>
  <c r="DW41" i="6"/>
  <c r="DE41" i="6"/>
  <c r="FY41" i="6"/>
  <c r="FG41" i="6"/>
  <c r="EO41" i="6"/>
  <c r="FL40" i="6"/>
  <c r="ET40" i="6"/>
  <c r="DJ40" i="6"/>
  <c r="GD40" i="6"/>
  <c r="DL40" i="6"/>
  <c r="DK40" i="6"/>
  <c r="DZ40" i="6"/>
  <c r="GC40" i="6"/>
  <c r="FJ40" i="6"/>
  <c r="FK40" i="6"/>
  <c r="ER40" i="6"/>
  <c r="FN40" i="6"/>
  <c r="DG40" i="6"/>
  <c r="EA40" i="6"/>
  <c r="FM40" i="6"/>
  <c r="GF40" i="6"/>
  <c r="GE40" i="6"/>
  <c r="DY40" i="6"/>
  <c r="DH40" i="6"/>
  <c r="EB40" i="6"/>
  <c r="ES40" i="6"/>
  <c r="EU40" i="6"/>
  <c r="FI40" i="6"/>
  <c r="GA40" i="6"/>
  <c r="GB40" i="6"/>
  <c r="EV40" i="6"/>
  <c r="EC40" i="6"/>
  <c r="DI40" i="6"/>
  <c r="EQ40" i="6"/>
  <c r="DW40" i="6"/>
  <c r="EO40" i="6"/>
  <c r="DE40" i="6"/>
  <c r="FY40" i="6"/>
  <c r="FG40" i="6"/>
  <c r="FJ71" i="8"/>
  <c r="GB71" i="8"/>
  <c r="FN71" i="8"/>
  <c r="EV71" i="8"/>
  <c r="EB71" i="8"/>
  <c r="GC71" i="8"/>
  <c r="EC71" i="8"/>
  <c r="ER71" i="8"/>
  <c r="DL71" i="8"/>
  <c r="FM71" i="8"/>
  <c r="DG71" i="8"/>
  <c r="DZ71" i="8"/>
  <c r="EA71" i="8"/>
  <c r="GD71" i="8"/>
  <c r="GE71" i="8"/>
  <c r="DK71" i="8"/>
  <c r="DH71" i="8"/>
  <c r="FI71" i="8"/>
  <c r="ET71" i="8"/>
  <c r="EU71" i="8"/>
  <c r="GF71" i="8"/>
  <c r="DJ71" i="8"/>
  <c r="DY71" i="8"/>
  <c r="ES71" i="8"/>
  <c r="FL71" i="8"/>
  <c r="FK71" i="8"/>
  <c r="DI71" i="8"/>
  <c r="EQ71" i="8"/>
  <c r="GA71" i="8"/>
  <c r="FK104" i="8"/>
  <c r="GD104" i="8"/>
  <c r="EB104" i="8"/>
  <c r="DL104" i="8"/>
  <c r="FJ104" i="8"/>
  <c r="EA104" i="8"/>
  <c r="GF104" i="8"/>
  <c r="DH104" i="8"/>
  <c r="DZ104" i="8"/>
  <c r="DJ104" i="8"/>
  <c r="DG104" i="8"/>
  <c r="DY104" i="8"/>
  <c r="DK104" i="8"/>
  <c r="GE104" i="8"/>
  <c r="FM104" i="8"/>
  <c r="FL104" i="8"/>
  <c r="EC104" i="8"/>
  <c r="GC104" i="8"/>
  <c r="FI104" i="8"/>
  <c r="GA104" i="8"/>
  <c r="DI104" i="8"/>
  <c r="GB104" i="8"/>
  <c r="FN104" i="8"/>
  <c r="ER104" i="8"/>
  <c r="EQ104" i="8"/>
  <c r="EV104" i="8"/>
  <c r="EU104" i="8"/>
  <c r="ES104" i="8"/>
  <c r="ET104" i="8"/>
  <c r="FJ33" i="8"/>
  <c r="GA33" i="8"/>
  <c r="FM33" i="8"/>
  <c r="EB33" i="8"/>
  <c r="GE33" i="8"/>
  <c r="EA33" i="8"/>
  <c r="DL33" i="8"/>
  <c r="DK33" i="8"/>
  <c r="FI33" i="8"/>
  <c r="DZ33" i="8"/>
  <c r="EV33" i="8"/>
  <c r="EC33" i="8"/>
  <c r="DG33" i="8"/>
  <c r="GC33" i="8"/>
  <c r="ER33" i="8"/>
  <c r="ET33" i="8"/>
  <c r="FL33" i="8"/>
  <c r="FN33" i="8"/>
  <c r="DY33" i="8"/>
  <c r="EU33" i="8"/>
  <c r="FK33" i="8"/>
  <c r="GB33" i="8"/>
  <c r="ES33" i="8"/>
  <c r="GD33" i="8"/>
  <c r="DI33" i="8"/>
  <c r="GF33" i="8"/>
  <c r="DJ33" i="8"/>
  <c r="DH33" i="8"/>
  <c r="EQ33" i="8"/>
  <c r="GB38" i="6"/>
  <c r="FN38" i="6"/>
  <c r="ER38" i="6"/>
  <c r="GF38" i="6"/>
  <c r="DL38" i="6"/>
  <c r="GC38" i="6"/>
  <c r="FJ38" i="6"/>
  <c r="EV38" i="6"/>
  <c r="DH38" i="6"/>
  <c r="EB38" i="6"/>
  <c r="DK38" i="6"/>
  <c r="FK38" i="6"/>
  <c r="EA38" i="6"/>
  <c r="GE38" i="6"/>
  <c r="GD38" i="6"/>
  <c r="EC38" i="6"/>
  <c r="ES38" i="6"/>
  <c r="GA38" i="6"/>
  <c r="FI38" i="6"/>
  <c r="FL38" i="6"/>
  <c r="ET38" i="6"/>
  <c r="EQ38" i="6"/>
  <c r="DJ38" i="6"/>
  <c r="DZ38" i="6"/>
  <c r="DY38" i="6"/>
  <c r="DG38" i="6"/>
  <c r="EU38" i="6"/>
  <c r="DI38" i="6"/>
  <c r="FM38" i="6"/>
  <c r="FG38" i="6"/>
  <c r="EO38" i="6"/>
  <c r="DE38" i="6"/>
  <c r="FY38" i="6"/>
  <c r="DW38" i="6"/>
  <c r="GB58" i="6"/>
  <c r="FN58" i="6"/>
  <c r="GC58" i="6"/>
  <c r="FJ58" i="6"/>
  <c r="ER58" i="6"/>
  <c r="DL58" i="6"/>
  <c r="EV58" i="6"/>
  <c r="ES58" i="6"/>
  <c r="GF58" i="6"/>
  <c r="FL58" i="6"/>
  <c r="EB58" i="6"/>
  <c r="DK58" i="6"/>
  <c r="FM58" i="6"/>
  <c r="GD58" i="6"/>
  <c r="ET58" i="6"/>
  <c r="DG58" i="6"/>
  <c r="DY58" i="6"/>
  <c r="EU58" i="6"/>
  <c r="EA58" i="6"/>
  <c r="FI58" i="6"/>
  <c r="DJ58" i="6"/>
  <c r="EQ58" i="6"/>
  <c r="FK58" i="6"/>
  <c r="EC58" i="6"/>
  <c r="GA58" i="6"/>
  <c r="DI58" i="6"/>
  <c r="DZ58" i="6"/>
  <c r="DH58" i="6"/>
  <c r="GE58" i="6"/>
  <c r="EO58" i="6"/>
  <c r="DE58" i="6"/>
  <c r="FY58" i="6"/>
  <c r="DW58" i="6"/>
  <c r="FG58" i="6"/>
  <c r="FM113" i="7"/>
  <c r="EQ113" i="7"/>
  <c r="DK113" i="7"/>
  <c r="GD113" i="7"/>
  <c r="DY113" i="7"/>
  <c r="DL113" i="7"/>
  <c r="DG113" i="7"/>
  <c r="FJ113" i="7"/>
  <c r="EA113" i="7"/>
  <c r="EV113" i="7"/>
  <c r="GF113" i="7"/>
  <c r="ES113" i="7"/>
  <c r="FI113" i="7"/>
  <c r="EU113" i="7"/>
  <c r="GC113" i="7"/>
  <c r="ER113" i="7"/>
  <c r="FK113" i="7"/>
  <c r="GB113" i="7"/>
  <c r="GE113" i="7"/>
  <c r="EB113" i="7"/>
  <c r="DH113" i="7"/>
  <c r="FL113" i="7"/>
  <c r="DJ113" i="7"/>
  <c r="ET113" i="7"/>
  <c r="EC113" i="7"/>
  <c r="FN113" i="7"/>
  <c r="DZ113" i="7"/>
  <c r="GA113" i="7"/>
  <c r="DI113" i="7"/>
  <c r="DE113" i="7"/>
  <c r="FG113" i="7"/>
  <c r="FH113" i="7"/>
  <c r="EO113" i="7"/>
  <c r="FZ113" i="7"/>
  <c r="EP113" i="7"/>
  <c r="DF113" i="7"/>
  <c r="FY113" i="7"/>
  <c r="DW113" i="7"/>
  <c r="DX113" i="7"/>
  <c r="GA52" i="7"/>
  <c r="GE52" i="7"/>
  <c r="FJ52" i="7"/>
  <c r="EU52" i="7"/>
  <c r="EQ52" i="7"/>
  <c r="GB52" i="7"/>
  <c r="GF52" i="7"/>
  <c r="GC52" i="7"/>
  <c r="ER52" i="7"/>
  <c r="DL52" i="7"/>
  <c r="FN52" i="7"/>
  <c r="DK52" i="7"/>
  <c r="EA52" i="7"/>
  <c r="EC52" i="7"/>
  <c r="FM52" i="7"/>
  <c r="ET52" i="7"/>
  <c r="FI52" i="7"/>
  <c r="DG52" i="7"/>
  <c r="DH52" i="7"/>
  <c r="DY52" i="7"/>
  <c r="GD52" i="7"/>
  <c r="DI52" i="7"/>
  <c r="ES52" i="7"/>
  <c r="DZ52" i="7"/>
  <c r="FL52" i="7"/>
  <c r="FK52" i="7"/>
  <c r="DJ52" i="7"/>
  <c r="EB52" i="7"/>
  <c r="EV52" i="7"/>
  <c r="DE52" i="7"/>
  <c r="DX52" i="7"/>
  <c r="FY52" i="7"/>
  <c r="DW52" i="7"/>
  <c r="FH52" i="7"/>
  <c r="EP52" i="7"/>
  <c r="DF52" i="7"/>
  <c r="FG52" i="7"/>
  <c r="FZ52" i="7"/>
  <c r="FJ112" i="7"/>
  <c r="EB112" i="7"/>
  <c r="GC112" i="7"/>
  <c r="DY112" i="7"/>
  <c r="DL112" i="7"/>
  <c r="DG112" i="7"/>
  <c r="FK112" i="7"/>
  <c r="EC112" i="7"/>
  <c r="ET112" i="7"/>
  <c r="FM112" i="7"/>
  <c r="EA112" i="7"/>
  <c r="GD112" i="7"/>
  <c r="ES112" i="7"/>
  <c r="GF112" i="7"/>
  <c r="FL112" i="7"/>
  <c r="GA112" i="7"/>
  <c r="EU112" i="7"/>
  <c r="DZ112" i="7"/>
  <c r="ER112" i="7"/>
  <c r="DH112" i="7"/>
  <c r="FI112" i="7"/>
  <c r="FN112" i="7"/>
  <c r="DJ112" i="7"/>
  <c r="EV112" i="7"/>
  <c r="DI112" i="7"/>
  <c r="DK112" i="7"/>
  <c r="GB112" i="7"/>
  <c r="GE112" i="7"/>
  <c r="EQ112" i="7"/>
  <c r="FH112" i="7"/>
  <c r="FG112" i="7"/>
  <c r="DW112" i="7"/>
  <c r="DX112" i="7"/>
  <c r="EO112" i="7"/>
  <c r="DE112" i="7"/>
  <c r="FZ112" i="7"/>
  <c r="EP112" i="7"/>
  <c r="FY112" i="7"/>
  <c r="DF112" i="7"/>
  <c r="FI107" i="7"/>
  <c r="FN107" i="7"/>
  <c r="ES107" i="7"/>
  <c r="FJ107" i="7"/>
  <c r="GA107" i="7"/>
  <c r="GB107" i="7"/>
  <c r="FM107" i="7"/>
  <c r="DL107" i="7"/>
  <c r="GF107" i="7"/>
  <c r="DZ107" i="7"/>
  <c r="FK107" i="7"/>
  <c r="EU107" i="7"/>
  <c r="DH107" i="7"/>
  <c r="ER107" i="7"/>
  <c r="EB107" i="7"/>
  <c r="DK107" i="7"/>
  <c r="ET107" i="7"/>
  <c r="EC107" i="7"/>
  <c r="EV107" i="7"/>
  <c r="DG107" i="7"/>
  <c r="EA107" i="7"/>
  <c r="GD107" i="7"/>
  <c r="DY107" i="7"/>
  <c r="EQ107" i="7"/>
  <c r="GC107" i="7"/>
  <c r="DI107" i="7"/>
  <c r="DJ107" i="7"/>
  <c r="GE107" i="7"/>
  <c r="FL107" i="7"/>
  <c r="FG107" i="7"/>
  <c r="DE107" i="7"/>
  <c r="EO107" i="7"/>
  <c r="DW107" i="7"/>
  <c r="FH107" i="7"/>
  <c r="DF107" i="7"/>
  <c r="EP107" i="7"/>
  <c r="FZ107" i="7"/>
  <c r="FY107" i="7"/>
  <c r="DX107" i="7"/>
  <c r="GC19" i="7"/>
  <c r="FJ19" i="7"/>
  <c r="DL19" i="7"/>
  <c r="EB19" i="7"/>
  <c r="GA19" i="7"/>
  <c r="FI19" i="7"/>
  <c r="FN19" i="7"/>
  <c r="EQ19" i="7"/>
  <c r="DH19" i="7"/>
  <c r="ER19" i="7"/>
  <c r="ET19" i="7"/>
  <c r="FK19" i="7"/>
  <c r="DG19" i="7"/>
  <c r="EV19" i="7"/>
  <c r="EC19" i="7"/>
  <c r="FM19" i="7"/>
  <c r="DJ19" i="7"/>
  <c r="GB19" i="7"/>
  <c r="GF19" i="7"/>
  <c r="GD19" i="7"/>
  <c r="EU19" i="7"/>
  <c r="DI19" i="7"/>
  <c r="FL19" i="7"/>
  <c r="GE19" i="7"/>
  <c r="DZ19" i="7"/>
  <c r="DK19" i="7"/>
  <c r="EA19" i="7"/>
  <c r="ES19" i="7"/>
  <c r="DY19" i="7"/>
  <c r="DE19" i="7"/>
  <c r="DF19" i="7"/>
  <c r="FY19" i="7"/>
  <c r="EP19" i="7"/>
  <c r="FZ19" i="7"/>
  <c r="DX19" i="7"/>
  <c r="FG19" i="7"/>
  <c r="DW19" i="7"/>
  <c r="FH19" i="7"/>
  <c r="GD39" i="7"/>
  <c r="GF39" i="7"/>
  <c r="FJ39" i="7"/>
  <c r="GE39" i="7"/>
  <c r="DL39" i="7"/>
  <c r="DZ39" i="7"/>
  <c r="DK39" i="7"/>
  <c r="FK39" i="7"/>
  <c r="FL39" i="7"/>
  <c r="FN39" i="7"/>
  <c r="DG39" i="7"/>
  <c r="GC39" i="7"/>
  <c r="ER39" i="7"/>
  <c r="EV39" i="7"/>
  <c r="DY39" i="7"/>
  <c r="EA39" i="7"/>
  <c r="EQ39" i="7"/>
  <c r="EU39" i="7"/>
  <c r="DJ39" i="7"/>
  <c r="ES39" i="7"/>
  <c r="GA39" i="7"/>
  <c r="EC39" i="7"/>
  <c r="GB39" i="7"/>
  <c r="EB39" i="7"/>
  <c r="FI39" i="7"/>
  <c r="DI39" i="7"/>
  <c r="FM39" i="7"/>
  <c r="ET39" i="7"/>
  <c r="DH39" i="7"/>
  <c r="FG39" i="7"/>
  <c r="FZ39" i="7"/>
  <c r="DW39" i="7"/>
  <c r="EP39" i="7"/>
  <c r="DF39" i="7"/>
  <c r="DE39" i="7"/>
  <c r="DX39" i="7"/>
  <c r="FY39" i="7"/>
  <c r="FH39" i="7"/>
  <c r="GE51" i="7"/>
  <c r="DL51" i="7"/>
  <c r="GA51" i="7"/>
  <c r="FJ51" i="7"/>
  <c r="FI51" i="7"/>
  <c r="EV51" i="7"/>
  <c r="ER51" i="7"/>
  <c r="GD51" i="7"/>
  <c r="EU51" i="7"/>
  <c r="ES51" i="7"/>
  <c r="ET51" i="7"/>
  <c r="FL51" i="7"/>
  <c r="DZ51" i="7"/>
  <c r="EC51" i="7"/>
  <c r="EA51" i="7"/>
  <c r="GC51" i="7"/>
  <c r="DG51" i="7"/>
  <c r="DH51" i="7"/>
  <c r="DY51" i="7"/>
  <c r="EB51" i="7"/>
  <c r="FK51" i="7"/>
  <c r="FN51" i="7"/>
  <c r="GF51" i="7"/>
  <c r="DK51" i="7"/>
  <c r="EQ51" i="7"/>
  <c r="FM51" i="7"/>
  <c r="DI51" i="7"/>
  <c r="DJ51" i="7"/>
  <c r="GB51" i="7"/>
  <c r="FY51" i="7"/>
  <c r="DW51" i="7"/>
  <c r="DF51" i="7"/>
  <c r="FG51" i="7"/>
  <c r="EP51" i="7"/>
  <c r="FZ51" i="7"/>
  <c r="DE51" i="7"/>
  <c r="DX51" i="7"/>
  <c r="FH51" i="7"/>
  <c r="GF122" i="7"/>
  <c r="EB122" i="7"/>
  <c r="EA122" i="7"/>
  <c r="DZ122" i="7"/>
  <c r="GB122" i="7"/>
  <c r="FJ122" i="7"/>
  <c r="DL122" i="7"/>
  <c r="GD122" i="7"/>
  <c r="FN122" i="7"/>
  <c r="DJ122" i="7"/>
  <c r="DK122" i="7"/>
  <c r="EC122" i="7"/>
  <c r="FL122" i="7"/>
  <c r="EQ122" i="7"/>
  <c r="FM122" i="7"/>
  <c r="DG122" i="7"/>
  <c r="EU122" i="7"/>
  <c r="EV122" i="7"/>
  <c r="FI122" i="7"/>
  <c r="DY122" i="7"/>
  <c r="FK122" i="7"/>
  <c r="DH122" i="7"/>
  <c r="GA122" i="7"/>
  <c r="ET122" i="7"/>
  <c r="DI122" i="7"/>
  <c r="ES122" i="7"/>
  <c r="ER122" i="7"/>
  <c r="GC122" i="7"/>
  <c r="GE122" i="7"/>
  <c r="FY122" i="7"/>
  <c r="FG122" i="7"/>
  <c r="DW122" i="7"/>
  <c r="DF122" i="7"/>
  <c r="EO122" i="7"/>
  <c r="EP122" i="7"/>
  <c r="DX122" i="7"/>
  <c r="FH122" i="7"/>
  <c r="FZ122" i="7"/>
  <c r="DE122" i="7"/>
  <c r="FJ116" i="7"/>
  <c r="ET116" i="7"/>
  <c r="DY116" i="7"/>
  <c r="FL116" i="7"/>
  <c r="DL116" i="7"/>
  <c r="DG116" i="7"/>
  <c r="FM116" i="7"/>
  <c r="GC116" i="7"/>
  <c r="ES116" i="7"/>
  <c r="EV116" i="7"/>
  <c r="FK116" i="7"/>
  <c r="DH116" i="7"/>
  <c r="GB116" i="7"/>
  <c r="EC116" i="7"/>
  <c r="GA116" i="7"/>
  <c r="EU116" i="7"/>
  <c r="EB116" i="7"/>
  <c r="EQ116" i="7"/>
  <c r="FN116" i="7"/>
  <c r="GF116" i="7"/>
  <c r="EA116" i="7"/>
  <c r="DK116" i="7"/>
  <c r="GE116" i="7"/>
  <c r="GD116" i="7"/>
  <c r="DZ116" i="7"/>
  <c r="DJ116" i="7"/>
  <c r="FI116" i="7"/>
  <c r="ER116" i="7"/>
  <c r="DI116" i="7"/>
  <c r="EO116" i="7"/>
  <c r="FG116" i="7"/>
  <c r="DE116" i="7"/>
  <c r="DF116" i="7"/>
  <c r="DW116" i="7"/>
  <c r="DX116" i="7"/>
  <c r="FH116" i="7"/>
  <c r="FY116" i="7"/>
  <c r="FZ116" i="7"/>
  <c r="EP116" i="7"/>
  <c r="GF18" i="7"/>
  <c r="GB18" i="7"/>
  <c r="FJ18" i="7"/>
  <c r="DL18" i="7"/>
  <c r="DJ18" i="7"/>
  <c r="GC18" i="7"/>
  <c r="EQ18" i="7"/>
  <c r="ET18" i="7"/>
  <c r="GE18" i="7"/>
  <c r="FL18" i="7"/>
  <c r="EC18" i="7"/>
  <c r="DH18" i="7"/>
  <c r="EU18" i="7"/>
  <c r="GA18" i="7"/>
  <c r="FN18" i="7"/>
  <c r="DG18" i="7"/>
  <c r="EA18" i="7"/>
  <c r="DY18" i="7"/>
  <c r="DZ18" i="7"/>
  <c r="FI18" i="7"/>
  <c r="FM18" i="7"/>
  <c r="GD18" i="7"/>
  <c r="ER18" i="7"/>
  <c r="DK18" i="7"/>
  <c r="EB18" i="7"/>
  <c r="ES18" i="7"/>
  <c r="DI18" i="7"/>
  <c r="FK18" i="7"/>
  <c r="EV18" i="7"/>
  <c r="DW18" i="7"/>
  <c r="FG18" i="7"/>
  <c r="DE18" i="7"/>
  <c r="FZ18" i="7"/>
  <c r="FY18" i="7"/>
  <c r="FH18" i="7"/>
  <c r="EP18" i="7"/>
  <c r="DX18" i="7"/>
  <c r="DF18" i="7"/>
  <c r="FJ17" i="8"/>
  <c r="DZ17" i="8"/>
  <c r="ES17" i="8"/>
  <c r="DY17" i="8"/>
  <c r="FL17" i="8"/>
  <c r="ET17" i="8"/>
  <c r="FI17" i="8"/>
  <c r="EQ17" i="8"/>
  <c r="EC17" i="8"/>
  <c r="DL17" i="8"/>
  <c r="GD17" i="8"/>
  <c r="EA17" i="8"/>
  <c r="EU17" i="8"/>
  <c r="FM17" i="8"/>
  <c r="EB17" i="8"/>
  <c r="FK17" i="8"/>
  <c r="DG17" i="8"/>
  <c r="DK17" i="8"/>
  <c r="FN17" i="8"/>
  <c r="GF17" i="8"/>
  <c r="GE17" i="8"/>
  <c r="DJ17" i="8"/>
  <c r="ER17" i="8"/>
  <c r="GC17" i="8"/>
  <c r="GA17" i="8"/>
  <c r="GB17" i="8"/>
  <c r="DH17" i="8"/>
  <c r="EV17" i="8"/>
  <c r="DI17" i="8"/>
  <c r="FJ78" i="8"/>
  <c r="FI78" i="8"/>
  <c r="ER78" i="8"/>
  <c r="EC78" i="8"/>
  <c r="DL78" i="8"/>
  <c r="FN78" i="8"/>
  <c r="FM78" i="8"/>
  <c r="EU78" i="8"/>
  <c r="EA78" i="8"/>
  <c r="EQ78" i="8"/>
  <c r="DG78" i="8"/>
  <c r="EB78" i="8"/>
  <c r="EV78" i="8"/>
  <c r="DH78" i="8"/>
  <c r="GC78" i="8"/>
  <c r="GD78" i="8"/>
  <c r="FK78" i="8"/>
  <c r="DZ78" i="8"/>
  <c r="ET78" i="8"/>
  <c r="GA78" i="8"/>
  <c r="GE78" i="8"/>
  <c r="DY78" i="8"/>
  <c r="ES78" i="8"/>
  <c r="FL78" i="8"/>
  <c r="DJ78" i="8"/>
  <c r="GF78" i="8"/>
  <c r="DI78" i="8"/>
  <c r="GB78" i="8"/>
  <c r="DK78" i="8"/>
  <c r="GB90" i="8"/>
  <c r="EU90" i="8"/>
  <c r="GA90" i="8"/>
  <c r="DG90" i="8"/>
  <c r="DL90" i="8"/>
  <c r="FJ90" i="8"/>
  <c r="EQ90" i="8"/>
  <c r="GF90" i="8"/>
  <c r="EC90" i="8"/>
  <c r="GC90" i="8"/>
  <c r="ES90" i="8"/>
  <c r="DY90" i="8"/>
  <c r="DK90" i="8"/>
  <c r="DZ90" i="8"/>
  <c r="ER90" i="8"/>
  <c r="FN90" i="8"/>
  <c r="FK90" i="8"/>
  <c r="ET90" i="8"/>
  <c r="FL90" i="8"/>
  <c r="FI90" i="8"/>
  <c r="EA90" i="8"/>
  <c r="EB90" i="8"/>
  <c r="EV90" i="8"/>
  <c r="GE90" i="8"/>
  <c r="DH90" i="8"/>
  <c r="DJ90" i="8"/>
  <c r="GD90" i="8"/>
  <c r="FM90" i="8"/>
  <c r="DI90" i="8"/>
  <c r="FJ112" i="8"/>
  <c r="DL112" i="8"/>
  <c r="GD112" i="8"/>
  <c r="FN112" i="8"/>
  <c r="FM112" i="8"/>
  <c r="DH112" i="8"/>
  <c r="DJ112" i="8"/>
  <c r="EC112" i="8"/>
  <c r="FI112" i="8"/>
  <c r="GB112" i="8"/>
  <c r="DY112" i="8"/>
  <c r="DK112" i="8"/>
  <c r="GE112" i="8"/>
  <c r="FK112" i="8"/>
  <c r="EA112" i="8"/>
  <c r="EB112" i="8"/>
  <c r="GF112" i="8"/>
  <c r="FL112" i="8"/>
  <c r="GC112" i="8"/>
  <c r="DG112" i="8"/>
  <c r="GA112" i="8"/>
  <c r="DZ112" i="8"/>
  <c r="DI112" i="8"/>
  <c r="EQ112" i="8"/>
  <c r="EU112" i="8"/>
  <c r="ES112" i="8"/>
  <c r="ET112" i="8"/>
  <c r="ER112" i="8"/>
  <c r="EV112" i="8"/>
  <c r="ER47" i="8"/>
  <c r="EV47" i="8"/>
  <c r="FL47" i="8"/>
  <c r="GD47" i="8"/>
  <c r="DH47" i="8"/>
  <c r="EQ47" i="8"/>
  <c r="EU47" i="8"/>
  <c r="FK47" i="8"/>
  <c r="DL47" i="8"/>
  <c r="FN47" i="8"/>
  <c r="FI47" i="8"/>
  <c r="GF47" i="8"/>
  <c r="EB47" i="8"/>
  <c r="FM47" i="8"/>
  <c r="DG47" i="8"/>
  <c r="DY47" i="8"/>
  <c r="FJ47" i="8"/>
  <c r="GB47" i="8"/>
  <c r="DZ47" i="8"/>
  <c r="GA47" i="8"/>
  <c r="DK47" i="8"/>
  <c r="GC47" i="8"/>
  <c r="ES47" i="8"/>
  <c r="GE47" i="8"/>
  <c r="ET47" i="8"/>
  <c r="EA47" i="8"/>
  <c r="DJ47" i="8"/>
  <c r="EC47" i="8"/>
  <c r="DI47" i="8"/>
  <c r="FK117" i="8"/>
  <c r="GA117" i="8"/>
  <c r="GE117" i="8"/>
  <c r="FM117" i="8"/>
  <c r="FL117" i="8"/>
  <c r="DJ117" i="8"/>
  <c r="FJ117" i="8"/>
  <c r="FI117" i="8"/>
  <c r="EA117" i="8"/>
  <c r="DH117" i="8"/>
  <c r="DL117" i="8"/>
  <c r="EB117" i="8"/>
  <c r="DK117" i="8"/>
  <c r="DZ117" i="8"/>
  <c r="GB117" i="8"/>
  <c r="DY117" i="8"/>
  <c r="GF117" i="8"/>
  <c r="EC117" i="8"/>
  <c r="FN117" i="8"/>
  <c r="DG117" i="8"/>
  <c r="GC117" i="8"/>
  <c r="GD117" i="8"/>
  <c r="DI117" i="8"/>
  <c r="ES117" i="8"/>
  <c r="EV117" i="8"/>
  <c r="ET117" i="8"/>
  <c r="EU117" i="8"/>
  <c r="ER117" i="8"/>
  <c r="EQ117" i="8"/>
  <c r="FL110" i="8"/>
  <c r="GF110" i="8"/>
  <c r="FJ110" i="8"/>
  <c r="FI110" i="8"/>
  <c r="DL110" i="8"/>
  <c r="GB110" i="8"/>
  <c r="EC110" i="8"/>
  <c r="GE110" i="8"/>
  <c r="DZ110" i="8"/>
  <c r="FM110" i="8"/>
  <c r="EA110" i="8"/>
  <c r="DH110" i="8"/>
  <c r="DJ110" i="8"/>
  <c r="GC110" i="8"/>
  <c r="GA110" i="8"/>
  <c r="DY110" i="8"/>
  <c r="DG110" i="8"/>
  <c r="EB110" i="8"/>
  <c r="DK110" i="8"/>
  <c r="GD110" i="8"/>
  <c r="FN110" i="8"/>
  <c r="FK110" i="8"/>
  <c r="DI110" i="8"/>
  <c r="ES110" i="8"/>
  <c r="ET110" i="8"/>
  <c r="EV110" i="8"/>
  <c r="EQ110" i="8"/>
  <c r="ER110" i="8"/>
  <c r="EU110" i="8"/>
  <c r="DK52" i="8"/>
  <c r="FJ52" i="8"/>
  <c r="GA52" i="8"/>
  <c r="GE52" i="8"/>
  <c r="DJ52" i="8"/>
  <c r="DY52" i="8"/>
  <c r="EC52" i="8"/>
  <c r="FI52" i="8"/>
  <c r="FM52" i="8"/>
  <c r="EB52" i="8"/>
  <c r="GD52" i="8"/>
  <c r="DG52" i="8"/>
  <c r="ET52" i="8"/>
  <c r="FK52" i="8"/>
  <c r="DL52" i="8"/>
  <c r="GC52" i="8"/>
  <c r="FL52" i="8"/>
  <c r="DH52" i="8"/>
  <c r="GF52" i="8"/>
  <c r="EQ52" i="8"/>
  <c r="FN52" i="8"/>
  <c r="ES52" i="8"/>
  <c r="EV52" i="8"/>
  <c r="EU52" i="8"/>
  <c r="DZ52" i="8"/>
  <c r="EA52" i="8"/>
  <c r="DI52" i="8"/>
  <c r="ER52" i="8"/>
  <c r="GB52" i="8"/>
  <c r="EA27" i="8"/>
  <c r="ES27" i="8"/>
  <c r="DY27" i="8"/>
  <c r="FJ27" i="8"/>
  <c r="GC27" i="8"/>
  <c r="EU27" i="8"/>
  <c r="EC27" i="8"/>
  <c r="DK27" i="8"/>
  <c r="EB27" i="8"/>
  <c r="GA27" i="8"/>
  <c r="DL27" i="8"/>
  <c r="FM27" i="8"/>
  <c r="ET27" i="8"/>
  <c r="DJ27" i="8"/>
  <c r="GD27" i="8"/>
  <c r="FL27" i="8"/>
  <c r="ER27" i="8"/>
  <c r="EQ27" i="8"/>
  <c r="FK27" i="8"/>
  <c r="FI27" i="8"/>
  <c r="DG27" i="8"/>
  <c r="GE27" i="8"/>
  <c r="FN27" i="8"/>
  <c r="GB27" i="8"/>
  <c r="EV27" i="8"/>
  <c r="DH27" i="8"/>
  <c r="GF27" i="8"/>
  <c r="DZ27" i="8"/>
  <c r="DI27" i="8"/>
  <c r="DZ85" i="8"/>
  <c r="EQ85" i="8"/>
  <c r="FJ85" i="8"/>
  <c r="ET85" i="8"/>
  <c r="EA85" i="8"/>
  <c r="EU85" i="8"/>
  <c r="FL85" i="8"/>
  <c r="EC85" i="8"/>
  <c r="DL85" i="8"/>
  <c r="ER85" i="8"/>
  <c r="GF85" i="8"/>
  <c r="FM85" i="8"/>
  <c r="DK85" i="8"/>
  <c r="GB85" i="8"/>
  <c r="FI85" i="8"/>
  <c r="GD85" i="8"/>
  <c r="DG85" i="8"/>
  <c r="EV85" i="8"/>
  <c r="DY85" i="8"/>
  <c r="ES85" i="8"/>
  <c r="FK85" i="8"/>
  <c r="DH85" i="8"/>
  <c r="EB85" i="8"/>
  <c r="GC85" i="8"/>
  <c r="DI85" i="8"/>
  <c r="DJ85" i="8"/>
  <c r="GE85" i="8"/>
  <c r="FN85" i="8"/>
  <c r="GA85" i="8"/>
  <c r="FJ44" i="8"/>
  <c r="DL44" i="8"/>
  <c r="DY44" i="8"/>
  <c r="EC44" i="8"/>
  <c r="ES44" i="8"/>
  <c r="FI44" i="8"/>
  <c r="FM44" i="8"/>
  <c r="DK44" i="8"/>
  <c r="EB44" i="8"/>
  <c r="EV44" i="8"/>
  <c r="GA44" i="8"/>
  <c r="FK44" i="8"/>
  <c r="GC44" i="8"/>
  <c r="DJ44" i="8"/>
  <c r="GE44" i="8"/>
  <c r="ER44" i="8"/>
  <c r="GD44" i="8"/>
  <c r="FL44" i="8"/>
  <c r="EA44" i="8"/>
  <c r="DH44" i="8"/>
  <c r="EQ44" i="8"/>
  <c r="FN44" i="8"/>
  <c r="DG44" i="8"/>
  <c r="GB44" i="8"/>
  <c r="EU44" i="8"/>
  <c r="DZ44" i="8"/>
  <c r="DI44" i="8"/>
  <c r="ET44" i="8"/>
  <c r="GF44" i="8"/>
  <c r="FJ74" i="8"/>
  <c r="EQ74" i="8"/>
  <c r="EU74" i="8"/>
  <c r="GB74" i="8"/>
  <c r="EA74" i="8"/>
  <c r="GA74" i="8"/>
  <c r="FM74" i="8"/>
  <c r="ER74" i="8"/>
  <c r="GE74" i="8"/>
  <c r="EC74" i="8"/>
  <c r="GF74" i="8"/>
  <c r="DL74" i="8"/>
  <c r="FL74" i="8"/>
  <c r="DG74" i="8"/>
  <c r="DY74" i="8"/>
  <c r="EV74" i="8"/>
  <c r="ET74" i="8"/>
  <c r="EB74" i="8"/>
  <c r="FI74" i="8"/>
  <c r="GD74" i="8"/>
  <c r="GC74" i="8"/>
  <c r="FN74" i="8"/>
  <c r="FK74" i="8"/>
  <c r="ES74" i="8"/>
  <c r="DJ74" i="8"/>
  <c r="DK74" i="8"/>
  <c r="DH74" i="8"/>
  <c r="DZ74" i="8"/>
  <c r="DI74" i="8"/>
  <c r="DZ23" i="8"/>
  <c r="GF23" i="8"/>
  <c r="EU23" i="8"/>
  <c r="EC23" i="8"/>
  <c r="DL23" i="8"/>
  <c r="GB23" i="8"/>
  <c r="EQ23" i="8"/>
  <c r="EV23" i="8"/>
  <c r="FJ23" i="8"/>
  <c r="ES23" i="8"/>
  <c r="EB23" i="8"/>
  <c r="FN23" i="8"/>
  <c r="ER23" i="8"/>
  <c r="EA23" i="8"/>
  <c r="DG23" i="8"/>
  <c r="GC23" i="8"/>
  <c r="DY23" i="8"/>
  <c r="DH23" i="8"/>
  <c r="FI23" i="8"/>
  <c r="ET23" i="8"/>
  <c r="GE23" i="8"/>
  <c r="FL23" i="8"/>
  <c r="GA23" i="8"/>
  <c r="FM23" i="8"/>
  <c r="DK23" i="8"/>
  <c r="GD23" i="8"/>
  <c r="FK23" i="8"/>
  <c r="DI23" i="8"/>
  <c r="DJ23" i="8"/>
  <c r="FJ50" i="8"/>
  <c r="DL50" i="8"/>
  <c r="EA50" i="8"/>
  <c r="FL50" i="8"/>
  <c r="GF50" i="8"/>
  <c r="DJ50" i="8"/>
  <c r="EU50" i="8"/>
  <c r="GB50" i="8"/>
  <c r="EQ50" i="8"/>
  <c r="FK50" i="8"/>
  <c r="EV50" i="8"/>
  <c r="GC50" i="8"/>
  <c r="DZ50" i="8"/>
  <c r="DK50" i="8"/>
  <c r="EC50" i="8"/>
  <c r="GA50" i="8"/>
  <c r="FN50" i="8"/>
  <c r="EB50" i="8"/>
  <c r="DG50" i="8"/>
  <c r="DY50" i="8"/>
  <c r="ET50" i="8"/>
  <c r="GD50" i="8"/>
  <c r="GE50" i="8"/>
  <c r="FI50" i="8"/>
  <c r="ES50" i="8"/>
  <c r="FM50" i="8"/>
  <c r="DI50" i="8"/>
  <c r="DH50" i="8"/>
  <c r="ER50" i="8"/>
  <c r="FJ111" i="8"/>
  <c r="FK111" i="8"/>
  <c r="FM111" i="8"/>
  <c r="GC111" i="8"/>
  <c r="DL111" i="8"/>
  <c r="DZ111" i="8"/>
  <c r="FI111" i="8"/>
  <c r="GB111" i="8"/>
  <c r="EB111" i="8"/>
  <c r="DJ111" i="8"/>
  <c r="GE111" i="8"/>
  <c r="DH111" i="8"/>
  <c r="DK111" i="8"/>
  <c r="EC111" i="8"/>
  <c r="GA111" i="8"/>
  <c r="EA111" i="8"/>
  <c r="FL111" i="8"/>
  <c r="FN111" i="8"/>
  <c r="GD111" i="8"/>
  <c r="DG111" i="8"/>
  <c r="GF111" i="8"/>
  <c r="DI111" i="8"/>
  <c r="DY111" i="8"/>
  <c r="ES111" i="8"/>
  <c r="ET111" i="8"/>
  <c r="ER111" i="8"/>
  <c r="EV111" i="8"/>
  <c r="EQ111" i="8"/>
  <c r="EU111" i="8"/>
  <c r="FK31" i="8"/>
  <c r="ES31" i="8"/>
  <c r="EB31" i="8"/>
  <c r="FJ31" i="8"/>
  <c r="DZ31" i="8"/>
  <c r="DL31" i="8"/>
  <c r="FN31" i="8"/>
  <c r="EV31" i="8"/>
  <c r="EC31" i="8"/>
  <c r="DY31" i="8"/>
  <c r="DH31" i="8"/>
  <c r="FI31" i="8"/>
  <c r="DK31" i="8"/>
  <c r="EU31" i="8"/>
  <c r="GF31" i="8"/>
  <c r="GC31" i="8"/>
  <c r="FM31" i="8"/>
  <c r="EQ31" i="8"/>
  <c r="GB31" i="8"/>
  <c r="DJ31" i="8"/>
  <c r="ET31" i="8"/>
  <c r="GA31" i="8"/>
  <c r="DG31" i="8"/>
  <c r="GE31" i="8"/>
  <c r="FL31" i="8"/>
  <c r="ER31" i="8"/>
  <c r="EA31" i="8"/>
  <c r="DI31" i="8"/>
  <c r="GD31" i="8"/>
  <c r="DL45" i="8"/>
  <c r="FJ45" i="8"/>
  <c r="GA45" i="8"/>
  <c r="GF45" i="8"/>
  <c r="DH45" i="8"/>
  <c r="DZ45" i="8"/>
  <c r="ES45" i="8"/>
  <c r="FM45" i="8"/>
  <c r="GB45" i="8"/>
  <c r="FI45" i="8"/>
  <c r="ET45" i="8"/>
  <c r="GC45" i="8"/>
  <c r="DJ45" i="8"/>
  <c r="EA45" i="8"/>
  <c r="FN45" i="8"/>
  <c r="EC45" i="8"/>
  <c r="EU45" i="8"/>
  <c r="EV45" i="8"/>
  <c r="GD45" i="8"/>
  <c r="DY45" i="8"/>
  <c r="DG45" i="8"/>
  <c r="EQ45" i="8"/>
  <c r="EB45" i="8"/>
  <c r="DK45" i="8"/>
  <c r="FK45" i="8"/>
  <c r="FL45" i="8"/>
  <c r="ER45" i="8"/>
  <c r="DI45" i="8"/>
  <c r="GE45" i="8"/>
  <c r="DL130" i="10"/>
  <c r="DJ130" i="10"/>
  <c r="EB130" i="10"/>
  <c r="DY130" i="10"/>
  <c r="FJ130" i="10"/>
  <c r="GE130" i="10"/>
  <c r="ES130" i="10"/>
  <c r="GB130" i="10"/>
  <c r="GA130" i="10"/>
  <c r="FK130" i="10"/>
  <c r="EA130" i="10"/>
  <c r="ER130" i="10"/>
  <c r="GF130" i="10"/>
  <c r="FI130" i="10"/>
  <c r="EC130" i="10"/>
  <c r="FL130" i="10"/>
  <c r="DG130" i="10"/>
  <c r="EV130" i="10"/>
  <c r="DH130" i="10"/>
  <c r="DZ130" i="10"/>
  <c r="FN130" i="10"/>
  <c r="DI130" i="10"/>
  <c r="ET130" i="10"/>
  <c r="EU130" i="10"/>
  <c r="GD130" i="10"/>
  <c r="FM130" i="10"/>
  <c r="DK130" i="10"/>
  <c r="EQ130" i="10"/>
  <c r="GC130" i="10"/>
  <c r="FJ19" i="10"/>
  <c r="ER19" i="10"/>
  <c r="GF19" i="10"/>
  <c r="DL19" i="10"/>
  <c r="EV19" i="10"/>
  <c r="DJ19" i="10"/>
  <c r="ES19" i="10"/>
  <c r="GB19" i="10"/>
  <c r="EB19" i="10"/>
  <c r="FL19" i="10"/>
  <c r="GC19" i="10"/>
  <c r="FK19" i="10"/>
  <c r="EA19" i="10"/>
  <c r="EU19" i="10"/>
  <c r="DK19" i="10"/>
  <c r="GE19" i="10"/>
  <c r="DG19" i="10"/>
  <c r="EC19" i="10"/>
  <c r="FN19" i="10"/>
  <c r="GD19" i="10"/>
  <c r="EQ19" i="10"/>
  <c r="FM19" i="10"/>
  <c r="DH19" i="10"/>
  <c r="DY19" i="10"/>
  <c r="DI19" i="10"/>
  <c r="DZ19" i="10"/>
  <c r="GA19" i="10"/>
  <c r="FI19" i="10"/>
  <c r="ET19" i="10"/>
  <c r="FJ32" i="8"/>
  <c r="FK32" i="8"/>
  <c r="ER32" i="8"/>
  <c r="EB32" i="8"/>
  <c r="GC32" i="8"/>
  <c r="EA32" i="8"/>
  <c r="DL32" i="8"/>
  <c r="DY32" i="8"/>
  <c r="ET32" i="8"/>
  <c r="EC32" i="8"/>
  <c r="DH32" i="8"/>
  <c r="GD32" i="8"/>
  <c r="DK32" i="8"/>
  <c r="EU32" i="8"/>
  <c r="FI32" i="8"/>
  <c r="GF32" i="8"/>
  <c r="GE32" i="8"/>
  <c r="DJ32" i="8"/>
  <c r="FN32" i="8"/>
  <c r="GB32" i="8"/>
  <c r="DG32" i="8"/>
  <c r="GA32" i="8"/>
  <c r="ES32" i="8"/>
  <c r="FM32" i="8"/>
  <c r="EV32" i="8"/>
  <c r="DZ32" i="8"/>
  <c r="FL32" i="8"/>
  <c r="EQ32" i="8"/>
  <c r="DI32" i="8"/>
  <c r="FJ44" i="6"/>
  <c r="GD44" i="6"/>
  <c r="FL44" i="6"/>
  <c r="ES44" i="6"/>
  <c r="DJ44" i="6"/>
  <c r="DL44" i="6"/>
  <c r="ET44" i="6"/>
  <c r="FN44" i="6"/>
  <c r="DK44" i="6"/>
  <c r="GB44" i="6"/>
  <c r="GC44" i="6"/>
  <c r="EV44" i="6"/>
  <c r="DG44" i="6"/>
  <c r="EA44" i="6"/>
  <c r="FM44" i="6"/>
  <c r="DZ44" i="6"/>
  <c r="FK44" i="6"/>
  <c r="GF44" i="6"/>
  <c r="EB44" i="6"/>
  <c r="EQ44" i="6"/>
  <c r="GA44" i="6"/>
  <c r="EC44" i="6"/>
  <c r="FI44" i="6"/>
  <c r="DI44" i="6"/>
  <c r="DH44" i="6"/>
  <c r="DY44" i="6"/>
  <c r="EU44" i="6"/>
  <c r="GE44" i="6"/>
  <c r="ER44" i="6"/>
  <c r="FY44" i="6"/>
  <c r="DE44" i="6"/>
  <c r="DW44" i="6"/>
  <c r="EO44" i="6"/>
  <c r="FG44" i="6"/>
  <c r="EV51" i="6"/>
  <c r="GD51" i="6"/>
  <c r="FJ51" i="6"/>
  <c r="DZ51" i="6"/>
  <c r="GE51" i="6"/>
  <c r="DG51" i="6"/>
  <c r="EA51" i="6"/>
  <c r="DL51" i="6"/>
  <c r="FL51" i="6"/>
  <c r="ER51" i="6"/>
  <c r="FM51" i="6"/>
  <c r="EB51" i="6"/>
  <c r="EC51" i="6"/>
  <c r="EU51" i="6"/>
  <c r="DJ51" i="6"/>
  <c r="DH51" i="6"/>
  <c r="FN51" i="6"/>
  <c r="FI51" i="6"/>
  <c r="GB51" i="6"/>
  <c r="ET51" i="6"/>
  <c r="GF51" i="6"/>
  <c r="GA51" i="6"/>
  <c r="GC51" i="6"/>
  <c r="ES51" i="6"/>
  <c r="EQ51" i="6"/>
  <c r="DY51" i="6"/>
  <c r="DK51" i="6"/>
  <c r="FK51" i="6"/>
  <c r="DI51" i="6"/>
  <c r="FY51" i="6"/>
  <c r="DW51" i="6"/>
  <c r="FG51" i="6"/>
  <c r="EO51" i="6"/>
  <c r="DE51" i="6"/>
  <c r="FI63" i="6"/>
  <c r="EU63" i="6"/>
  <c r="FJ63" i="6"/>
  <c r="EQ63" i="6"/>
  <c r="DG63" i="6"/>
  <c r="DL63" i="6"/>
  <c r="GE63" i="6"/>
  <c r="EB63" i="6"/>
  <c r="DH63" i="6"/>
  <c r="GA63" i="6"/>
  <c r="GF63" i="6"/>
  <c r="DY63" i="6"/>
  <c r="DJ63" i="6"/>
  <c r="FM63" i="6"/>
  <c r="EC63" i="6"/>
  <c r="ET63" i="6"/>
  <c r="EV63" i="6"/>
  <c r="GB63" i="6"/>
  <c r="FL63" i="6"/>
  <c r="DZ63" i="6"/>
  <c r="ER63" i="6"/>
  <c r="GD63" i="6"/>
  <c r="EA63" i="6"/>
  <c r="DK63" i="6"/>
  <c r="ES63" i="6"/>
  <c r="FK63" i="6"/>
  <c r="DI63" i="6"/>
  <c r="FN63" i="6"/>
  <c r="GC63" i="6"/>
  <c r="FY63" i="6"/>
  <c r="EO63" i="6"/>
  <c r="FG63" i="6"/>
  <c r="DW63" i="6"/>
  <c r="DE63" i="6"/>
  <c r="ET121" i="10"/>
  <c r="FK121" i="10"/>
  <c r="DG121" i="10"/>
  <c r="EB121" i="10"/>
  <c r="GB121" i="10"/>
  <c r="DY121" i="10"/>
  <c r="EU121" i="10"/>
  <c r="GA121" i="10"/>
  <c r="DJ121" i="10"/>
  <c r="FJ121" i="10"/>
  <c r="EQ121" i="10"/>
  <c r="GF121" i="10"/>
  <c r="DL121" i="10"/>
  <c r="GE121" i="10"/>
  <c r="FL121" i="10"/>
  <c r="EC121" i="10"/>
  <c r="ER121" i="10"/>
  <c r="EV121" i="10"/>
  <c r="FI121" i="10"/>
  <c r="DH121" i="10"/>
  <c r="DZ121" i="10"/>
  <c r="GC121" i="10"/>
  <c r="GD121" i="10"/>
  <c r="FN121" i="10"/>
  <c r="EA121" i="10"/>
  <c r="DI121" i="10"/>
  <c r="ES121" i="10"/>
  <c r="FM121" i="10"/>
  <c r="DK121" i="10"/>
  <c r="EB128" i="10"/>
  <c r="DH128" i="10"/>
  <c r="ER128" i="10"/>
  <c r="FJ128" i="10"/>
  <c r="ES128" i="10"/>
  <c r="DL128" i="10"/>
  <c r="GD128" i="10"/>
  <c r="GC128" i="10"/>
  <c r="DZ128" i="10"/>
  <c r="EA128" i="10"/>
  <c r="EU128" i="10"/>
  <c r="GB128" i="10"/>
  <c r="FM128" i="10"/>
  <c r="DY128" i="10"/>
  <c r="EV128" i="10"/>
  <c r="DJ128" i="10"/>
  <c r="EQ128" i="10"/>
  <c r="DK128" i="10"/>
  <c r="FL128" i="10"/>
  <c r="FI128" i="10"/>
  <c r="FN128" i="10"/>
  <c r="EC128" i="10"/>
  <c r="DG128" i="10"/>
  <c r="ET128" i="10"/>
  <c r="DI128" i="10"/>
  <c r="GA128" i="10"/>
  <c r="FK128" i="10"/>
  <c r="GF128" i="10"/>
  <c r="GE128" i="10"/>
  <c r="EB145" i="10"/>
  <c r="FJ145" i="10"/>
  <c r="EV145" i="10"/>
  <c r="FM145" i="10"/>
  <c r="DL145" i="10"/>
  <c r="FK145" i="10"/>
  <c r="DK145" i="10"/>
  <c r="FI145" i="10"/>
  <c r="ES145" i="10"/>
  <c r="ER145" i="10"/>
  <c r="GF145" i="10"/>
  <c r="EQ145" i="10"/>
  <c r="DZ145" i="10"/>
  <c r="GE145" i="10"/>
  <c r="DY145" i="10"/>
  <c r="FL145" i="10"/>
  <c r="GA145" i="10"/>
  <c r="DJ145" i="10"/>
  <c r="GC145" i="10"/>
  <c r="ET145" i="10"/>
  <c r="DI145" i="10"/>
  <c r="DH145" i="10"/>
  <c r="GB145" i="10"/>
  <c r="EC145" i="10"/>
  <c r="EA145" i="10"/>
  <c r="DG145" i="10"/>
  <c r="GD145" i="10"/>
  <c r="EU145" i="10"/>
  <c r="FN145" i="10"/>
  <c r="DL20" i="10"/>
  <c r="FJ20" i="10"/>
  <c r="GC20" i="10"/>
  <c r="EQ20" i="10"/>
  <c r="EU20" i="10"/>
  <c r="ET20" i="10"/>
  <c r="GD20" i="10"/>
  <c r="DH20" i="10"/>
  <c r="FM20" i="10"/>
  <c r="FK20" i="10"/>
  <c r="DZ20" i="10"/>
  <c r="ER20" i="10"/>
  <c r="GB20" i="10"/>
  <c r="EA20" i="10"/>
  <c r="GE20" i="10"/>
  <c r="FL20" i="10"/>
  <c r="EV20" i="10"/>
  <c r="DJ20" i="10"/>
  <c r="GF20" i="10"/>
  <c r="ES20" i="10"/>
  <c r="FN20" i="10"/>
  <c r="EC20" i="10"/>
  <c r="DI20" i="10"/>
  <c r="GA20" i="10"/>
  <c r="DK20" i="10"/>
  <c r="FI20" i="10"/>
  <c r="EB20" i="10"/>
  <c r="DG20" i="10"/>
  <c r="DY20" i="10"/>
  <c r="DL146" i="10"/>
  <c r="EC146" i="10"/>
  <c r="FJ146" i="10"/>
  <c r="EA146" i="10"/>
  <c r="GB146" i="10"/>
  <c r="DY146" i="10"/>
  <c r="GA146" i="10"/>
  <c r="FI146" i="10"/>
  <c r="ET146" i="10"/>
  <c r="DG146" i="10"/>
  <c r="GC146" i="10"/>
  <c r="EV146" i="10"/>
  <c r="DZ146" i="10"/>
  <c r="EQ146" i="10"/>
  <c r="DH146" i="10"/>
  <c r="FN146" i="10"/>
  <c r="EB146" i="10"/>
  <c r="FL146" i="10"/>
  <c r="ES146" i="10"/>
  <c r="FK146" i="10"/>
  <c r="DK146" i="10"/>
  <c r="DI146" i="10"/>
  <c r="GD146" i="10"/>
  <c r="DJ146" i="10"/>
  <c r="ER146" i="10"/>
  <c r="GE146" i="10"/>
  <c r="FM146" i="10"/>
  <c r="GF146" i="10"/>
  <c r="EU146" i="10"/>
  <c r="FJ16" i="10"/>
  <c r="DL16" i="10"/>
  <c r="EV16" i="10"/>
  <c r="EQ16" i="10"/>
  <c r="DH16" i="10"/>
  <c r="FN16" i="10"/>
  <c r="DG16" i="10"/>
  <c r="EU16" i="10"/>
  <c r="GE16" i="10"/>
  <c r="GD16" i="10"/>
  <c r="FL16" i="10"/>
  <c r="ER16" i="10"/>
  <c r="EC16" i="10"/>
  <c r="FM16" i="10"/>
  <c r="EB16" i="10"/>
  <c r="DJ16" i="10"/>
  <c r="GB16" i="10"/>
  <c r="FI16" i="10"/>
  <c r="DK16" i="10"/>
  <c r="GF16" i="10"/>
  <c r="ET16" i="10"/>
  <c r="EA16" i="10"/>
  <c r="DZ16" i="10"/>
  <c r="DY16" i="10"/>
  <c r="FK16" i="10"/>
  <c r="DI16" i="10"/>
  <c r="GC16" i="10"/>
  <c r="ES16" i="10"/>
  <c r="DL123" i="10"/>
  <c r="DK123" i="10"/>
  <c r="FI123" i="10"/>
  <c r="ER123" i="10"/>
  <c r="GA123" i="10"/>
  <c r="DJ123" i="10"/>
  <c r="EQ123" i="10"/>
  <c r="FL123" i="10"/>
  <c r="ET123" i="10"/>
  <c r="EA123" i="10"/>
  <c r="FJ123" i="10"/>
  <c r="DH123" i="10"/>
  <c r="DZ123" i="10"/>
  <c r="EB123" i="10"/>
  <c r="DY123" i="10"/>
  <c r="GF123" i="10"/>
  <c r="GD123" i="10"/>
  <c r="GB123" i="10"/>
  <c r="EU123" i="10"/>
  <c r="DI123" i="10"/>
  <c r="FN123" i="10"/>
  <c r="GC123" i="10"/>
  <c r="EC123" i="10"/>
  <c r="ES123" i="10"/>
  <c r="DG123" i="10"/>
  <c r="EV123" i="10"/>
  <c r="FM123" i="10"/>
  <c r="FK123" i="10"/>
  <c r="GE123" i="10"/>
  <c r="DJ126" i="10"/>
  <c r="EB126" i="10"/>
  <c r="EA126" i="10"/>
  <c r="FJ126" i="10"/>
  <c r="FI126" i="10"/>
  <c r="EQ126" i="10"/>
  <c r="GA126" i="10"/>
  <c r="DL126" i="10"/>
  <c r="DK126" i="10"/>
  <c r="GB126" i="10"/>
  <c r="GD126" i="10"/>
  <c r="EC126" i="10"/>
  <c r="FK126" i="10"/>
  <c r="DH126" i="10"/>
  <c r="FM126" i="10"/>
  <c r="ET126" i="10"/>
  <c r="FL126" i="10"/>
  <c r="DY126" i="10"/>
  <c r="DZ126" i="10"/>
  <c r="GC126" i="10"/>
  <c r="ES126" i="10"/>
  <c r="EU126" i="10"/>
  <c r="DI126" i="10"/>
  <c r="GF126" i="10"/>
  <c r="DG126" i="10"/>
  <c r="GE126" i="10"/>
  <c r="ER126" i="10"/>
  <c r="FN126" i="10"/>
  <c r="EV126" i="10"/>
  <c r="GF37" i="7"/>
  <c r="GC37" i="7"/>
  <c r="DY37" i="7"/>
  <c r="GB37" i="7"/>
  <c r="DL37" i="7"/>
  <c r="FJ37" i="7"/>
  <c r="EB37" i="7"/>
  <c r="DG37" i="7"/>
  <c r="GA37" i="7"/>
  <c r="FI37" i="7"/>
  <c r="DJ37" i="7"/>
  <c r="EA37" i="7"/>
  <c r="DK37" i="7"/>
  <c r="ER37" i="7"/>
  <c r="ES37" i="7"/>
  <c r="ET37" i="7"/>
  <c r="FL37" i="7"/>
  <c r="GD37" i="7"/>
  <c r="EQ37" i="7"/>
  <c r="EV37" i="7"/>
  <c r="GE37" i="7"/>
  <c r="FM37" i="7"/>
  <c r="DI37" i="7"/>
  <c r="EU37" i="7"/>
  <c r="FK37" i="7"/>
  <c r="DH37" i="7"/>
  <c r="FN37" i="7"/>
  <c r="EC37" i="7"/>
  <c r="DZ37" i="7"/>
  <c r="FG37" i="7"/>
  <c r="DE37" i="7"/>
  <c r="DW37" i="7"/>
  <c r="EP37" i="7"/>
  <c r="FZ37" i="7"/>
  <c r="FH37" i="7"/>
  <c r="DF37" i="7"/>
  <c r="DX37" i="7"/>
  <c r="FY37" i="7"/>
  <c r="GB21" i="7"/>
  <c r="GA21" i="7"/>
  <c r="FJ21" i="7"/>
  <c r="GF21" i="7"/>
  <c r="GE21" i="7"/>
  <c r="DL21" i="7"/>
  <c r="DJ21" i="7"/>
  <c r="ER21" i="7"/>
  <c r="DZ21" i="7"/>
  <c r="DK21" i="7"/>
  <c r="ET21" i="7"/>
  <c r="EU21" i="7"/>
  <c r="FL21" i="7"/>
  <c r="GD21" i="7"/>
  <c r="GC21" i="7"/>
  <c r="DY21" i="7"/>
  <c r="DG21" i="7"/>
  <c r="EQ21" i="7"/>
  <c r="EA21" i="7"/>
  <c r="EB21" i="7"/>
  <c r="EC21" i="7"/>
  <c r="DH21" i="7"/>
  <c r="FK21" i="7"/>
  <c r="FI21" i="7"/>
  <c r="FM21" i="7"/>
  <c r="DI21" i="7"/>
  <c r="ES21" i="7"/>
  <c r="FN21" i="7"/>
  <c r="EV21" i="7"/>
  <c r="DE21" i="7"/>
  <c r="FY21" i="7"/>
  <c r="FG21" i="7"/>
  <c r="DX21" i="7"/>
  <c r="DW21" i="7"/>
  <c r="DF21" i="7"/>
  <c r="FZ21" i="7"/>
  <c r="EP21" i="7"/>
  <c r="FH21" i="7"/>
  <c r="GC22" i="7"/>
  <c r="GB22" i="7"/>
  <c r="GF22" i="7"/>
  <c r="FI22" i="7"/>
  <c r="DY22" i="7"/>
  <c r="DL22" i="7"/>
  <c r="FN22" i="7"/>
  <c r="FL22" i="7"/>
  <c r="EB22" i="7"/>
  <c r="FJ22" i="7"/>
  <c r="EA22" i="7"/>
  <c r="DJ22" i="7"/>
  <c r="EU22" i="7"/>
  <c r="EV22" i="7"/>
  <c r="DH22" i="7"/>
  <c r="DK22" i="7"/>
  <c r="EC22" i="7"/>
  <c r="ER22" i="7"/>
  <c r="ES22" i="7"/>
  <c r="FK22" i="7"/>
  <c r="EQ22" i="7"/>
  <c r="GA22" i="7"/>
  <c r="GD22" i="7"/>
  <c r="DG22" i="7"/>
  <c r="ET22" i="7"/>
  <c r="FM22" i="7"/>
  <c r="DZ22" i="7"/>
  <c r="GE22" i="7"/>
  <c r="DI22" i="7"/>
  <c r="DE22" i="7"/>
  <c r="FG22" i="7"/>
  <c r="DX22" i="7"/>
  <c r="DW22" i="7"/>
  <c r="EP22" i="7"/>
  <c r="FY22" i="7"/>
  <c r="FZ22" i="7"/>
  <c r="FH22" i="7"/>
  <c r="DF22" i="7"/>
  <c r="GE28" i="6"/>
  <c r="FJ28" i="6"/>
  <c r="EQ28" i="6"/>
  <c r="DG28" i="6"/>
  <c r="DL28" i="6"/>
  <c r="GF28" i="6"/>
  <c r="FM28" i="6"/>
  <c r="ET28" i="6"/>
  <c r="EB28" i="6"/>
  <c r="DH28" i="6"/>
  <c r="GB28" i="6"/>
  <c r="FI28" i="6"/>
  <c r="EC28" i="6"/>
  <c r="EU28" i="6"/>
  <c r="GA28" i="6"/>
  <c r="FN28" i="6"/>
  <c r="DY28" i="6"/>
  <c r="DJ28" i="6"/>
  <c r="DZ28" i="6"/>
  <c r="EA28" i="6"/>
  <c r="FL28" i="6"/>
  <c r="DK28" i="6"/>
  <c r="ER28" i="6"/>
  <c r="EV28" i="6"/>
  <c r="GC28" i="6"/>
  <c r="ES28" i="6"/>
  <c r="GD28" i="6"/>
  <c r="FK28" i="6"/>
  <c r="DI28" i="6"/>
  <c r="DW28" i="6"/>
  <c r="FG28" i="6"/>
  <c r="EO28" i="6"/>
  <c r="FY28" i="6"/>
  <c r="DE28" i="6"/>
  <c r="ER23" i="6"/>
  <c r="GC23" i="6"/>
  <c r="FN23" i="6"/>
  <c r="GF23" i="6"/>
  <c r="EU23" i="6"/>
  <c r="DY23" i="6"/>
  <c r="EC23" i="6"/>
  <c r="DL23" i="6"/>
  <c r="GB23" i="6"/>
  <c r="FJ23" i="6"/>
  <c r="EV23" i="6"/>
  <c r="DZ23" i="6"/>
  <c r="FI23" i="6"/>
  <c r="EA23" i="6"/>
  <c r="DG23" i="6"/>
  <c r="FL23" i="6"/>
  <c r="GA23" i="6"/>
  <c r="DH23" i="6"/>
  <c r="EQ23" i="6"/>
  <c r="DK23" i="6"/>
  <c r="FK23" i="6"/>
  <c r="ES23" i="6"/>
  <c r="GD23" i="6"/>
  <c r="FM23" i="6"/>
  <c r="DJ23" i="6"/>
  <c r="GE23" i="6"/>
  <c r="EB23" i="6"/>
  <c r="ET23" i="6"/>
  <c r="DI23" i="6"/>
  <c r="EO23" i="6"/>
  <c r="FY23" i="6"/>
  <c r="FG23" i="6"/>
  <c r="DE23" i="6"/>
  <c r="DW23" i="6"/>
  <c r="DG172" i="10"/>
  <c r="DL172" i="10"/>
  <c r="EC172" i="10"/>
  <c r="DJ172" i="10"/>
  <c r="FM172" i="10"/>
  <c r="GE172" i="10"/>
  <c r="DH172" i="10"/>
  <c r="EQ172" i="10"/>
  <c r="GD172" i="10"/>
  <c r="FJ172" i="10"/>
  <c r="DY172" i="10"/>
  <c r="FN172" i="10"/>
  <c r="EA172" i="10"/>
  <c r="ER172" i="10"/>
  <c r="GB172" i="10"/>
  <c r="FI172" i="10"/>
  <c r="EV172" i="10"/>
  <c r="EB172" i="10"/>
  <c r="GC172" i="10"/>
  <c r="DI172" i="10"/>
  <c r="EU172" i="10"/>
  <c r="DK172" i="10"/>
  <c r="DZ172" i="10"/>
  <c r="ES172" i="10"/>
  <c r="GA172" i="10"/>
  <c r="GF172" i="10"/>
  <c r="FK172" i="10"/>
  <c r="FL172" i="10"/>
  <c r="ET172" i="10"/>
  <c r="DJ173" i="10"/>
  <c r="FJ173" i="10"/>
  <c r="FL173" i="10"/>
  <c r="DL173" i="10"/>
  <c r="GD173" i="10"/>
  <c r="DK173" i="10"/>
  <c r="FI173" i="10"/>
  <c r="DG173" i="10"/>
  <c r="ET173" i="10"/>
  <c r="EB173" i="10"/>
  <c r="EA173" i="10"/>
  <c r="GA173" i="10"/>
  <c r="GC173" i="10"/>
  <c r="EV173" i="10"/>
  <c r="GE173" i="10"/>
  <c r="DY173" i="10"/>
  <c r="DZ173" i="10"/>
  <c r="FM173" i="10"/>
  <c r="DH173" i="10"/>
  <c r="GF173" i="10"/>
  <c r="FN173" i="10"/>
  <c r="GB173" i="10"/>
  <c r="ER173" i="10"/>
  <c r="DI173" i="10"/>
  <c r="EQ173" i="10"/>
  <c r="EC173" i="10"/>
  <c r="EU173" i="10"/>
  <c r="ES173" i="10"/>
  <c r="FK173" i="10"/>
  <c r="DL170" i="10"/>
  <c r="DJ170" i="10"/>
  <c r="FJ170" i="10"/>
  <c r="GD170" i="10"/>
  <c r="DH170" i="10"/>
  <c r="DZ170" i="10"/>
  <c r="ET170" i="10"/>
  <c r="FK170" i="10"/>
  <c r="EQ170" i="10"/>
  <c r="GA170" i="10"/>
  <c r="EC170" i="10"/>
  <c r="GF170" i="10"/>
  <c r="DY170" i="10"/>
  <c r="EA170" i="10"/>
  <c r="FL170" i="10"/>
  <c r="ER170" i="10"/>
  <c r="GC170" i="10"/>
  <c r="ES170" i="10"/>
  <c r="FI170" i="10"/>
  <c r="EU170" i="10"/>
  <c r="EV170" i="10"/>
  <c r="GE170" i="10"/>
  <c r="DG170" i="10"/>
  <c r="FN170" i="10"/>
  <c r="DK170" i="10"/>
  <c r="FM170" i="10"/>
  <c r="GB170" i="10"/>
  <c r="EB170" i="10"/>
  <c r="DI170" i="10"/>
  <c r="FJ106" i="7"/>
  <c r="FI106" i="7"/>
  <c r="EV106" i="7"/>
  <c r="GB106" i="7"/>
  <c r="GF106" i="7"/>
  <c r="DG106" i="7"/>
  <c r="DL106" i="7"/>
  <c r="FL106" i="7"/>
  <c r="ET106" i="7"/>
  <c r="EA106" i="7"/>
  <c r="DY106" i="7"/>
  <c r="GC106" i="7"/>
  <c r="ES106" i="7"/>
  <c r="GE106" i="7"/>
  <c r="EU106" i="7"/>
  <c r="ER106" i="7"/>
  <c r="EQ106" i="7"/>
  <c r="DZ106" i="7"/>
  <c r="DK106" i="7"/>
  <c r="GA106" i="7"/>
  <c r="EC106" i="7"/>
  <c r="GD106" i="7"/>
  <c r="DH106" i="7"/>
  <c r="FN106" i="7"/>
  <c r="DI106" i="7"/>
  <c r="DJ106" i="7"/>
  <c r="FM106" i="7"/>
  <c r="EB106" i="7"/>
  <c r="FK106" i="7"/>
  <c r="FY106" i="7"/>
  <c r="FG106" i="7"/>
  <c r="FZ106" i="7"/>
  <c r="DF106" i="7"/>
  <c r="DE106" i="7"/>
  <c r="DW106" i="7"/>
  <c r="DX106" i="7"/>
  <c r="EO106" i="7"/>
  <c r="EP106" i="7"/>
  <c r="FH106" i="7"/>
  <c r="FJ125" i="8"/>
  <c r="GB125" i="8"/>
  <c r="GF125" i="8"/>
  <c r="ER125" i="8"/>
  <c r="EA125" i="8"/>
  <c r="EQ125" i="8"/>
  <c r="DL125" i="8"/>
  <c r="GE125" i="8"/>
  <c r="GC125" i="8"/>
  <c r="EV125" i="8"/>
  <c r="FK125" i="8"/>
  <c r="FL125" i="8"/>
  <c r="EC125" i="8"/>
  <c r="DH125" i="8"/>
  <c r="DK125" i="8"/>
  <c r="DJ125" i="8"/>
  <c r="ET125" i="8"/>
  <c r="FI125" i="8"/>
  <c r="EB125" i="8"/>
  <c r="DG125" i="8"/>
  <c r="DY125" i="8"/>
  <c r="EU125" i="8"/>
  <c r="GD125" i="8"/>
  <c r="ES125" i="8"/>
  <c r="FM125" i="8"/>
  <c r="FN125" i="8"/>
  <c r="DI125" i="8"/>
  <c r="DZ125" i="8"/>
  <c r="GA125" i="8"/>
  <c r="FJ145" i="8"/>
  <c r="GB145" i="8"/>
  <c r="EV145" i="8"/>
  <c r="GF145" i="8"/>
  <c r="DK145" i="8"/>
  <c r="GC145" i="8"/>
  <c r="EA145" i="8"/>
  <c r="ES145" i="8"/>
  <c r="ER145" i="8"/>
  <c r="FK145" i="8"/>
  <c r="DG145" i="8"/>
  <c r="FI145" i="8"/>
  <c r="DZ145" i="8"/>
  <c r="DL145" i="8"/>
  <c r="EC145" i="8"/>
  <c r="GE145" i="8"/>
  <c r="FL145" i="8"/>
  <c r="ET145" i="8"/>
  <c r="DY145" i="8"/>
  <c r="GA145" i="8"/>
  <c r="FM145" i="8"/>
  <c r="DJ145" i="8"/>
  <c r="EU145" i="8"/>
  <c r="EQ145" i="8"/>
  <c r="EB145" i="8"/>
  <c r="DH145" i="8"/>
  <c r="FN145" i="8"/>
  <c r="GD145" i="8"/>
  <c r="DI145" i="8"/>
  <c r="FJ143" i="8"/>
  <c r="FI143" i="8"/>
  <c r="ER143" i="8"/>
  <c r="GB143" i="8"/>
  <c r="FM143" i="8"/>
  <c r="EV143" i="8"/>
  <c r="GF143" i="8"/>
  <c r="GE143" i="8"/>
  <c r="DH143" i="8"/>
  <c r="FL143" i="8"/>
  <c r="FK143" i="8"/>
  <c r="ES143" i="8"/>
  <c r="ET143" i="8"/>
  <c r="GA143" i="8"/>
  <c r="EC143" i="8"/>
  <c r="DG143" i="8"/>
  <c r="DL143" i="8"/>
  <c r="DY143" i="8"/>
  <c r="DK143" i="8"/>
  <c r="DJ143" i="8"/>
  <c r="DZ143" i="8"/>
  <c r="FN143" i="8"/>
  <c r="EU143" i="8"/>
  <c r="EA143" i="8"/>
  <c r="GC143" i="8"/>
  <c r="EB143" i="8"/>
  <c r="DI143" i="8"/>
  <c r="EQ143" i="8"/>
  <c r="GD143" i="8"/>
  <c r="FJ138" i="8"/>
  <c r="GD138" i="8"/>
  <c r="ER138" i="8"/>
  <c r="EB138" i="8"/>
  <c r="GC138" i="8"/>
  <c r="DL138" i="8"/>
  <c r="EV138" i="8"/>
  <c r="DZ138" i="8"/>
  <c r="DJ138" i="8"/>
  <c r="DY138" i="8"/>
  <c r="ES138" i="8"/>
  <c r="FM138" i="8"/>
  <c r="ET138" i="8"/>
  <c r="DH138" i="8"/>
  <c r="DK138" i="8"/>
  <c r="GE138" i="8"/>
  <c r="FI138" i="8"/>
  <c r="EQ138" i="8"/>
  <c r="GF138" i="8"/>
  <c r="EC138" i="8"/>
  <c r="FK138" i="8"/>
  <c r="FL138" i="8"/>
  <c r="FN138" i="8"/>
  <c r="GB138" i="8"/>
  <c r="DG138" i="8"/>
  <c r="GA138" i="8"/>
  <c r="EA138" i="8"/>
  <c r="EU138" i="8"/>
  <c r="DI138" i="8"/>
  <c r="DL124" i="8"/>
  <c r="FJ124" i="8"/>
  <c r="ES124" i="8"/>
  <c r="GF124" i="8"/>
  <c r="EV124" i="8"/>
  <c r="DG124" i="8"/>
  <c r="EU124" i="8"/>
  <c r="GB124" i="8"/>
  <c r="DH124" i="8"/>
  <c r="FN124" i="8"/>
  <c r="DK124" i="8"/>
  <c r="DY124" i="8"/>
  <c r="FI124" i="8"/>
  <c r="FK124" i="8"/>
  <c r="ER124" i="8"/>
  <c r="GE124" i="8"/>
  <c r="ET124" i="8"/>
  <c r="GC124" i="8"/>
  <c r="EQ124" i="8"/>
  <c r="GD124" i="8"/>
  <c r="GA124" i="8"/>
  <c r="EC124" i="8"/>
  <c r="EB124" i="8"/>
  <c r="FM124" i="8"/>
  <c r="DJ124" i="8"/>
  <c r="EA124" i="8"/>
  <c r="DZ124" i="8"/>
  <c r="FL124" i="8"/>
  <c r="DI124" i="8"/>
  <c r="FJ140" i="8"/>
  <c r="GD140" i="8"/>
  <c r="FM140" i="8"/>
  <c r="GA140" i="8"/>
  <c r="DY140" i="8"/>
  <c r="DL140" i="8"/>
  <c r="DZ140" i="8"/>
  <c r="DK140" i="8"/>
  <c r="FI140" i="8"/>
  <c r="GC140" i="8"/>
  <c r="EC140" i="8"/>
  <c r="FK140" i="8"/>
  <c r="DJ140" i="8"/>
  <c r="FL140" i="8"/>
  <c r="DH140" i="8"/>
  <c r="GF140" i="8"/>
  <c r="EB140" i="8"/>
  <c r="DG140" i="8"/>
  <c r="EU140" i="8"/>
  <c r="EQ140" i="8"/>
  <c r="GE140" i="8"/>
  <c r="ES140" i="8"/>
  <c r="ET140" i="8"/>
  <c r="GB140" i="8"/>
  <c r="EV140" i="8"/>
  <c r="DI140" i="8"/>
  <c r="EA140" i="8"/>
  <c r="FN140" i="8"/>
  <c r="ER140" i="8"/>
  <c r="FJ151" i="8"/>
  <c r="DL151" i="8"/>
  <c r="DG151" i="8"/>
  <c r="EB151" i="8"/>
  <c r="EQ151" i="8"/>
  <c r="GA151" i="8"/>
  <c r="GC151" i="8"/>
  <c r="DH151" i="8"/>
  <c r="FN151" i="8"/>
  <c r="DJ151" i="8"/>
  <c r="GB151" i="8"/>
  <c r="ET151" i="8"/>
  <c r="DK151" i="8"/>
  <c r="EU151" i="8"/>
  <c r="GE151" i="8"/>
  <c r="DZ151" i="8"/>
  <c r="EA151" i="8"/>
  <c r="GF151" i="8"/>
  <c r="GD151" i="8"/>
  <c r="EC151" i="8"/>
  <c r="FM151" i="8"/>
  <c r="EV151" i="8"/>
  <c r="FK151" i="8"/>
  <c r="ER151" i="8"/>
  <c r="DY151" i="8"/>
  <c r="DI151" i="8"/>
  <c r="FL151" i="8"/>
  <c r="FI151" i="8"/>
  <c r="ES151" i="8"/>
  <c r="FK156" i="8"/>
  <c r="DL156" i="8"/>
  <c r="FJ156" i="8"/>
  <c r="GF156" i="8"/>
  <c r="EU156" i="8"/>
  <c r="EC156" i="8"/>
  <c r="ET156" i="8"/>
  <c r="GB156" i="8"/>
  <c r="GA156" i="8"/>
  <c r="DY156" i="8"/>
  <c r="DH156" i="8"/>
  <c r="DJ156" i="8"/>
  <c r="EA156" i="8"/>
  <c r="GC156" i="8"/>
  <c r="ES156" i="8"/>
  <c r="FN156" i="8"/>
  <c r="DZ156" i="8"/>
  <c r="DK156" i="8"/>
  <c r="EV156" i="8"/>
  <c r="DG156" i="8"/>
  <c r="EB156" i="8"/>
  <c r="FI156" i="8"/>
  <c r="GE156" i="8"/>
  <c r="FM156" i="8"/>
  <c r="ER156" i="8"/>
  <c r="DI156" i="8"/>
  <c r="GD156" i="8"/>
  <c r="EQ156" i="8"/>
  <c r="FL156" i="8"/>
  <c r="FJ168" i="8"/>
  <c r="GE168" i="8"/>
  <c r="GD168" i="8"/>
  <c r="ET168" i="8"/>
  <c r="DY168" i="8"/>
  <c r="ES168" i="8"/>
  <c r="EC168" i="8"/>
  <c r="FN168" i="8"/>
  <c r="FK168" i="8"/>
  <c r="DL168" i="8"/>
  <c r="EB168" i="8"/>
  <c r="DG168" i="8"/>
  <c r="ER168" i="8"/>
  <c r="DK168" i="8"/>
  <c r="DH168" i="8"/>
  <c r="EA168" i="8"/>
  <c r="GF168" i="8"/>
  <c r="FM168" i="8"/>
  <c r="DZ168" i="8"/>
  <c r="EQ168" i="8"/>
  <c r="GC168" i="8"/>
  <c r="DI168" i="8"/>
  <c r="FI168" i="8"/>
  <c r="GA168" i="8"/>
  <c r="GB168" i="8"/>
  <c r="EU168" i="8"/>
  <c r="DJ168" i="8"/>
  <c r="EV168" i="8"/>
  <c r="FL168" i="8"/>
  <c r="FJ167" i="8"/>
  <c r="ES167" i="8"/>
  <c r="GA167" i="8"/>
  <c r="FL167" i="8"/>
  <c r="DJ167" i="8"/>
  <c r="ET167" i="8"/>
  <c r="GD167" i="8"/>
  <c r="GE167" i="8"/>
  <c r="DG167" i="8"/>
  <c r="DL167" i="8"/>
  <c r="ER167" i="8"/>
  <c r="GB167" i="8"/>
  <c r="GC167" i="8"/>
  <c r="FM167" i="8"/>
  <c r="DY167" i="8"/>
  <c r="EQ167" i="8"/>
  <c r="EV167" i="8"/>
  <c r="DK167" i="8"/>
  <c r="EA167" i="8"/>
  <c r="FN167" i="8"/>
  <c r="GF167" i="8"/>
  <c r="FK167" i="8"/>
  <c r="DZ167" i="8"/>
  <c r="EU167" i="8"/>
  <c r="EB167" i="8"/>
  <c r="FI167" i="8"/>
  <c r="DI167" i="8"/>
  <c r="DH167" i="8"/>
  <c r="EC167" i="8"/>
  <c r="FJ158" i="8"/>
  <c r="ET158" i="8"/>
  <c r="GD158" i="8"/>
  <c r="FN158" i="8"/>
  <c r="DL158" i="8"/>
  <c r="FM158" i="8"/>
  <c r="EA158" i="8"/>
  <c r="DG158" i="8"/>
  <c r="EC158" i="8"/>
  <c r="DH158" i="8"/>
  <c r="DY158" i="8"/>
  <c r="EB158" i="8"/>
  <c r="GA158" i="8"/>
  <c r="GF158" i="8"/>
  <c r="EV158" i="8"/>
  <c r="EU158" i="8"/>
  <c r="DJ158" i="8"/>
  <c r="GB158" i="8"/>
  <c r="DK158" i="8"/>
  <c r="DZ158" i="8"/>
  <c r="GE158" i="8"/>
  <c r="FI158" i="8"/>
  <c r="GC158" i="8"/>
  <c r="FK158" i="8"/>
  <c r="ER158" i="8"/>
  <c r="FL158" i="8"/>
  <c r="DI158" i="8"/>
  <c r="ES158" i="8"/>
  <c r="EQ158" i="8"/>
  <c r="FJ157" i="8"/>
  <c r="EQ157" i="8"/>
  <c r="GA157" i="8"/>
  <c r="FL157" i="8"/>
  <c r="FI157" i="8"/>
  <c r="DL157" i="8"/>
  <c r="ET157" i="8"/>
  <c r="GD157" i="8"/>
  <c r="GF157" i="8"/>
  <c r="DZ157" i="8"/>
  <c r="EA157" i="8"/>
  <c r="DH157" i="8"/>
  <c r="EC157" i="8"/>
  <c r="EB157" i="8"/>
  <c r="DY157" i="8"/>
  <c r="FN157" i="8"/>
  <c r="GB157" i="8"/>
  <c r="DK157" i="8"/>
  <c r="FK157" i="8"/>
  <c r="ER157" i="8"/>
  <c r="DJ157" i="8"/>
  <c r="ES157" i="8"/>
  <c r="FM157" i="8"/>
  <c r="DI157" i="8"/>
  <c r="GE157" i="8"/>
  <c r="DG157" i="8"/>
  <c r="GC157" i="8"/>
  <c r="EV157" i="8"/>
  <c r="EU157" i="8"/>
  <c r="FJ101" i="7"/>
  <c r="FK101" i="7"/>
  <c r="EQ101" i="7"/>
  <c r="GE101" i="7"/>
  <c r="EU101" i="7"/>
  <c r="DG101" i="7"/>
  <c r="EC101" i="7"/>
  <c r="DH101" i="7"/>
  <c r="EB101" i="7"/>
  <c r="DY101" i="7"/>
  <c r="FM101" i="7"/>
  <c r="DL101" i="7"/>
  <c r="GB101" i="7"/>
  <c r="DJ101" i="7"/>
  <c r="DZ101" i="7"/>
  <c r="ET101" i="7"/>
  <c r="FN101" i="7"/>
  <c r="EA101" i="7"/>
  <c r="EV101" i="7"/>
  <c r="GA101" i="7"/>
  <c r="DK101" i="7"/>
  <c r="GF101" i="7"/>
  <c r="FL101" i="7"/>
  <c r="DI101" i="7"/>
  <c r="FI101" i="7"/>
  <c r="ER101" i="7"/>
  <c r="ES101" i="7"/>
  <c r="GC101" i="7"/>
  <c r="FY101" i="7"/>
  <c r="DE101" i="7"/>
  <c r="EO101" i="7"/>
  <c r="DW101" i="7"/>
  <c r="FH101" i="7"/>
  <c r="DF101" i="7"/>
  <c r="FG101" i="7"/>
  <c r="EP101" i="7"/>
  <c r="FZ101" i="7"/>
  <c r="DX101" i="7"/>
  <c r="GF26" i="7"/>
  <c r="FM26" i="7"/>
  <c r="FJ26" i="7"/>
  <c r="GC26" i="7"/>
  <c r="DL26" i="7"/>
  <c r="DH26" i="7"/>
  <c r="EC26" i="7"/>
  <c r="ER26" i="7"/>
  <c r="ES26" i="7"/>
  <c r="GE26" i="7"/>
  <c r="FN26" i="7"/>
  <c r="GD26" i="7"/>
  <c r="ET26" i="7"/>
  <c r="EV26" i="7"/>
  <c r="DG26" i="7"/>
  <c r="DZ26" i="7"/>
  <c r="GA26" i="7"/>
  <c r="DJ26" i="7"/>
  <c r="EA26" i="7"/>
  <c r="DY26" i="7"/>
  <c r="EU26" i="7"/>
  <c r="FL26" i="7"/>
  <c r="GB26" i="7"/>
  <c r="EB26" i="7"/>
  <c r="DK26" i="7"/>
  <c r="FI26" i="7"/>
  <c r="DI26" i="7"/>
  <c r="EQ26" i="7"/>
  <c r="FK26" i="7"/>
  <c r="FY26" i="7"/>
  <c r="DW26" i="7"/>
  <c r="FG26" i="7"/>
  <c r="EP26" i="7"/>
  <c r="DE26" i="7"/>
  <c r="FZ26" i="7"/>
  <c r="DF26" i="7"/>
  <c r="FH26" i="7"/>
  <c r="DX26" i="7"/>
  <c r="DJ46" i="10"/>
  <c r="EA46" i="10"/>
  <c r="GF46" i="10"/>
  <c r="ER46" i="10"/>
  <c r="FJ46" i="10"/>
  <c r="EU46" i="10"/>
  <c r="EQ46" i="10"/>
  <c r="GC46" i="10"/>
  <c r="GB46" i="10"/>
  <c r="EV46" i="10"/>
  <c r="DL46" i="10"/>
  <c r="EB46" i="10"/>
  <c r="DK46" i="10"/>
  <c r="GD46" i="10"/>
  <c r="FM46" i="10"/>
  <c r="ET46" i="10"/>
  <c r="DZ46" i="10"/>
  <c r="FN46" i="10"/>
  <c r="DG46" i="10"/>
  <c r="GE46" i="10"/>
  <c r="EC46" i="10"/>
  <c r="FL46" i="10"/>
  <c r="DI46" i="10"/>
  <c r="ES46" i="10"/>
  <c r="FI46" i="10"/>
  <c r="DH46" i="10"/>
  <c r="DY46" i="10"/>
  <c r="GA46" i="10"/>
  <c r="FK46" i="10"/>
  <c r="DL51" i="10"/>
  <c r="DH51" i="10"/>
  <c r="DZ51" i="10"/>
  <c r="FJ51" i="10"/>
  <c r="GA51" i="10"/>
  <c r="EQ51" i="10"/>
  <c r="FN51" i="10"/>
  <c r="GE51" i="10"/>
  <c r="EU51" i="10"/>
  <c r="GD51" i="10"/>
  <c r="DJ51" i="10"/>
  <c r="ET51" i="10"/>
  <c r="GB51" i="10"/>
  <c r="FL51" i="10"/>
  <c r="FK51" i="10"/>
  <c r="EC51" i="10"/>
  <c r="EA51" i="10"/>
  <c r="EV51" i="10"/>
  <c r="DK51" i="10"/>
  <c r="ER51" i="10"/>
  <c r="FI51" i="10"/>
  <c r="DG51" i="10"/>
  <c r="GF51" i="10"/>
  <c r="FM51" i="10"/>
  <c r="DY51" i="10"/>
  <c r="DI51" i="10"/>
  <c r="EB51" i="10"/>
  <c r="ES51" i="10"/>
  <c r="GC51" i="10"/>
  <c r="DL50" i="10"/>
  <c r="FJ50" i="10"/>
  <c r="DJ50" i="10"/>
  <c r="DH50" i="10"/>
  <c r="DZ50" i="10"/>
  <c r="FL50" i="10"/>
  <c r="GD50" i="10"/>
  <c r="EU50" i="10"/>
  <c r="EQ50" i="10"/>
  <c r="EC50" i="10"/>
  <c r="DY50" i="10"/>
  <c r="GA50" i="10"/>
  <c r="EV50" i="10"/>
  <c r="EA50" i="10"/>
  <c r="ER50" i="10"/>
  <c r="GE50" i="10"/>
  <c r="FN50" i="10"/>
  <c r="ES50" i="10"/>
  <c r="FI50" i="10"/>
  <c r="GB50" i="10"/>
  <c r="GF50" i="10"/>
  <c r="DK50" i="10"/>
  <c r="FM50" i="10"/>
  <c r="GC50" i="10"/>
  <c r="DG50" i="10"/>
  <c r="ET50" i="10"/>
  <c r="EB50" i="10"/>
  <c r="FK50" i="10"/>
  <c r="DI50" i="10"/>
  <c r="FJ52" i="10"/>
  <c r="ER52" i="10"/>
  <c r="GF52" i="10"/>
  <c r="DL52" i="10"/>
  <c r="EV52" i="10"/>
  <c r="DJ52" i="10"/>
  <c r="ES52" i="10"/>
  <c r="GB52" i="10"/>
  <c r="EB52" i="10"/>
  <c r="FL52" i="10"/>
  <c r="GC52" i="10"/>
  <c r="FK52" i="10"/>
  <c r="EU52" i="10"/>
  <c r="EA52" i="10"/>
  <c r="DZ52" i="10"/>
  <c r="FM52" i="10"/>
  <c r="FN52" i="10"/>
  <c r="GD52" i="10"/>
  <c r="GA52" i="10"/>
  <c r="DK52" i="10"/>
  <c r="DG52" i="10"/>
  <c r="EC52" i="10"/>
  <c r="DH52" i="10"/>
  <c r="FI52" i="10"/>
  <c r="ET52" i="10"/>
  <c r="DY52" i="10"/>
  <c r="GE52" i="10"/>
  <c r="EQ52" i="10"/>
  <c r="DI52" i="10"/>
  <c r="FI37" i="6"/>
  <c r="DG37" i="6"/>
  <c r="EQ27" i="6"/>
  <c r="DG30" i="6"/>
  <c r="DY47" i="6"/>
  <c r="FI18" i="6"/>
  <c r="FI65" i="6"/>
  <c r="FI34" i="6"/>
  <c r="GA34" i="6"/>
  <c r="GA31" i="6"/>
  <c r="FI31" i="6"/>
  <c r="DG32" i="6"/>
  <c r="EQ60" i="6"/>
  <c r="FI60" i="6"/>
  <c r="GA36" i="6"/>
  <c r="FI19" i="6"/>
  <c r="EQ61" i="6"/>
  <c r="DY37" i="6"/>
  <c r="GA32" i="6"/>
  <c r="GA60" i="6"/>
  <c r="DY36" i="6"/>
  <c r="GA19" i="6"/>
  <c r="GA37" i="6"/>
  <c r="DG27" i="6"/>
  <c r="DY27" i="6"/>
  <c r="DG55" i="6"/>
  <c r="GA55" i="6"/>
  <c r="FI30" i="6"/>
  <c r="GA30" i="6"/>
  <c r="GA47" i="6"/>
  <c r="DY18" i="6"/>
  <c r="DG18" i="6"/>
  <c r="EQ65" i="6"/>
  <c r="DG34" i="6"/>
  <c r="FI32" i="6"/>
  <c r="DY32" i="6"/>
  <c r="DG60" i="6"/>
  <c r="DG36" i="6"/>
  <c r="EQ19" i="6"/>
  <c r="GA61" i="6"/>
  <c r="GA27" i="6"/>
  <c r="DY30" i="6"/>
  <c r="FI36" i="6"/>
  <c r="DG19" i="6"/>
  <c r="FI27" i="6"/>
  <c r="FI55" i="6"/>
  <c r="EQ55" i="6"/>
  <c r="EQ30" i="6"/>
  <c r="FI47" i="6"/>
  <c r="EQ47" i="6"/>
  <c r="EQ18" i="6"/>
  <c r="DG65" i="6"/>
  <c r="DY34" i="6"/>
  <c r="DY31" i="6"/>
  <c r="DY60" i="6"/>
  <c r="EQ36" i="6"/>
  <c r="DY19" i="6"/>
  <c r="DY61" i="6"/>
  <c r="FI61" i="6"/>
  <c r="EQ37" i="6"/>
  <c r="DY55" i="6"/>
  <c r="DG47" i="6"/>
  <c r="GA18" i="6"/>
  <c r="GA65" i="6"/>
  <c r="DY65" i="6"/>
  <c r="EQ34" i="6"/>
  <c r="DG31" i="6"/>
  <c r="EQ31" i="6"/>
  <c r="EQ32" i="6"/>
  <c r="DG61" i="6"/>
  <c r="GC120" i="7"/>
  <c r="GD120" i="7"/>
  <c r="FN120" i="7"/>
  <c r="DL120" i="7"/>
  <c r="ET120" i="7"/>
  <c r="DG120" i="7"/>
  <c r="EC120" i="7"/>
  <c r="EA120" i="7"/>
  <c r="DY120" i="7"/>
  <c r="FJ120" i="7"/>
  <c r="GF120" i="7"/>
  <c r="ES120" i="7"/>
  <c r="GB120" i="7"/>
  <c r="EB120" i="7"/>
  <c r="DH120" i="7"/>
  <c r="EQ120" i="7"/>
  <c r="ER120" i="7"/>
  <c r="FI120" i="7"/>
  <c r="FM120" i="7"/>
  <c r="DK120" i="7"/>
  <c r="DJ120" i="7"/>
  <c r="GE120" i="7"/>
  <c r="EU120" i="7"/>
  <c r="FK120" i="7"/>
  <c r="DI120" i="7"/>
  <c r="FL120" i="7"/>
  <c r="DZ120" i="7"/>
  <c r="EV120" i="7"/>
  <c r="GA120" i="7"/>
  <c r="EO120" i="7"/>
  <c r="DE120" i="7"/>
  <c r="FG120" i="7"/>
  <c r="FY120" i="7"/>
  <c r="FH120" i="7"/>
  <c r="EP120" i="7"/>
  <c r="DF120" i="7"/>
  <c r="DX120" i="7"/>
  <c r="FZ120" i="7"/>
  <c r="DW120" i="7"/>
  <c r="FH16" i="10"/>
  <c r="DF16" i="10"/>
  <c r="DX19" i="10"/>
  <c r="DF151" i="10"/>
  <c r="EP170" i="10"/>
  <c r="EP49" i="10"/>
  <c r="FH46" i="10"/>
  <c r="FH126" i="10"/>
  <c r="EP22" i="10"/>
  <c r="DX165" i="10"/>
  <c r="DX170" i="10"/>
  <c r="EP151" i="10"/>
  <c r="FH28" i="10"/>
  <c r="FZ25" i="10"/>
  <c r="EP124" i="10"/>
  <c r="EP143" i="10"/>
  <c r="FZ43" i="10"/>
  <c r="DF42" i="10"/>
  <c r="DX40" i="10"/>
  <c r="DX123" i="10"/>
  <c r="EP145" i="10"/>
  <c r="FZ143" i="10"/>
  <c r="FZ20" i="10"/>
  <c r="DF19" i="10"/>
  <c r="DX17" i="10"/>
  <c r="DX41" i="10"/>
  <c r="EP38" i="10"/>
  <c r="DF123" i="10"/>
  <c r="DF152" i="10"/>
  <c r="FZ169" i="10"/>
  <c r="EP30" i="10"/>
  <c r="FH27" i="10"/>
  <c r="FH51" i="10"/>
  <c r="FZ48" i="10"/>
  <c r="FZ131" i="10"/>
  <c r="FH127" i="10"/>
  <c r="FZ124" i="10"/>
  <c r="DF149" i="10"/>
  <c r="FH166" i="10"/>
  <c r="DF161" i="10"/>
  <c r="DX26" i="10"/>
  <c r="EP23" i="10"/>
  <c r="EP18" i="10"/>
  <c r="FH52" i="10"/>
  <c r="FH47" i="10"/>
  <c r="FZ44" i="10"/>
  <c r="FZ39" i="10"/>
  <c r="DF38" i="10"/>
  <c r="FH130" i="10"/>
  <c r="FH125" i="10"/>
  <c r="EP122" i="10"/>
  <c r="FZ150" i="10"/>
  <c r="DF146" i="10"/>
  <c r="DX142" i="10"/>
  <c r="DF170" i="10"/>
  <c r="FZ165" i="10"/>
  <c r="EP161" i="10"/>
  <c r="EP29" i="10"/>
  <c r="EP24" i="10"/>
  <c r="FH21" i="10"/>
  <c r="FH31" i="10"/>
  <c r="FZ50" i="10"/>
  <c r="FZ45" i="10"/>
  <c r="DF44" i="10"/>
  <c r="DX42" i="10"/>
  <c r="FH133" i="10"/>
  <c r="FZ129" i="10"/>
  <c r="FZ126" i="10"/>
  <c r="FZ148" i="10"/>
  <c r="DF173" i="10"/>
  <c r="EP169" i="10"/>
  <c r="DX164" i="10"/>
  <c r="EP160" i="10"/>
  <c r="DF26" i="10"/>
  <c r="DF18" i="10"/>
  <c r="DF47" i="10"/>
  <c r="DF39" i="10"/>
  <c r="FH134" i="10"/>
  <c r="FZ132" i="10"/>
  <c r="DF131" i="10"/>
  <c r="EP128" i="10"/>
  <c r="DX122" i="10"/>
  <c r="DX150" i="10"/>
  <c r="DX148" i="10"/>
  <c r="FZ146" i="10"/>
  <c r="FZ142" i="10"/>
  <c r="DF172" i="10"/>
  <c r="FZ167" i="10"/>
  <c r="FH165" i="10"/>
  <c r="FH161" i="10"/>
  <c r="EO103" i="8"/>
  <c r="DW161" i="8"/>
  <c r="FG97" i="8"/>
  <c r="FG27" i="8"/>
  <c r="FG138" i="8"/>
  <c r="FG88" i="8"/>
  <c r="FG29" i="8"/>
  <c r="DW114" i="8"/>
  <c r="DW84" i="8"/>
  <c r="DW124" i="8"/>
  <c r="DW77" i="8"/>
  <c r="DW107" i="8"/>
  <c r="DW54" i="8"/>
  <c r="DW97" i="8"/>
  <c r="DW70" i="8"/>
  <c r="DW141" i="8"/>
  <c r="DW102" i="8"/>
  <c r="FG137" i="8"/>
  <c r="DW167" i="8"/>
  <c r="FY97" i="8"/>
  <c r="FY22" i="8"/>
  <c r="EO21" i="8"/>
  <c r="EO26" i="8"/>
  <c r="DW34" i="8"/>
  <c r="DW22" i="8"/>
  <c r="FG79" i="8"/>
  <c r="DE162" i="8"/>
  <c r="DW138" i="8"/>
  <c r="DW29" i="8"/>
  <c r="FY53" i="8"/>
  <c r="DW78" i="8"/>
  <c r="EO87" i="8"/>
  <c r="FG110" i="8"/>
  <c r="DE33" i="8"/>
  <c r="EO24" i="8"/>
  <c r="DE48" i="8"/>
  <c r="FY75" i="8"/>
  <c r="EO172" i="8"/>
  <c r="DW35" i="8"/>
  <c r="FY34" i="8"/>
  <c r="DE44" i="8"/>
  <c r="DE166" i="8"/>
  <c r="DE36" i="8"/>
  <c r="DW33" i="8"/>
  <c r="EO30" i="8"/>
  <c r="FY24" i="8"/>
  <c r="DW56" i="8"/>
  <c r="DE138" i="8"/>
  <c r="DW128" i="8"/>
  <c r="FY86" i="8"/>
  <c r="EO117" i="8"/>
  <c r="FG139" i="8"/>
  <c r="DE17" i="8"/>
  <c r="DW20" i="8"/>
  <c r="FG35" i="8"/>
  <c r="FY44" i="8"/>
  <c r="DE54" i="8"/>
  <c r="DE170" i="8"/>
  <c r="DW98" i="8"/>
  <c r="FG84" i="8"/>
  <c r="FG114" i="8"/>
  <c r="FG128" i="8"/>
  <c r="FG152" i="8"/>
  <c r="FY25" i="8"/>
  <c r="FG46" i="8"/>
  <c r="DW48" i="8"/>
  <c r="DE77" i="8"/>
  <c r="DE128" i="8"/>
  <c r="DW91" i="8"/>
  <c r="DW104" i="8"/>
  <c r="DW169" i="8"/>
  <c r="FG90" i="8"/>
  <c r="FY81" i="8"/>
  <c r="FY99" i="8"/>
  <c r="EO118" i="8"/>
  <c r="EO138" i="8"/>
  <c r="FY164" i="8"/>
  <c r="FY156" i="8"/>
  <c r="DE20" i="8"/>
  <c r="DW23" i="8"/>
  <c r="EO25" i="8"/>
  <c r="FG18" i="8"/>
  <c r="FY47" i="8"/>
  <c r="EO54" i="8"/>
  <c r="DW44" i="8"/>
  <c r="DE91" i="8"/>
  <c r="DE109" i="8"/>
  <c r="DE165" i="8"/>
  <c r="DW109" i="8"/>
  <c r="DW163" i="8"/>
  <c r="EO71" i="8"/>
  <c r="FY76" i="8"/>
  <c r="FG103" i="8"/>
  <c r="FG141" i="8"/>
  <c r="FY166" i="8"/>
  <c r="FG36" i="8"/>
  <c r="FY37" i="8"/>
  <c r="FY18" i="8"/>
  <c r="FY46" i="8"/>
  <c r="FG49" i="8"/>
  <c r="EO53" i="8"/>
  <c r="DW59" i="8"/>
  <c r="DE61" i="8"/>
  <c r="DE89" i="8"/>
  <c r="DE71" i="8"/>
  <c r="DE103" i="8"/>
  <c r="DE136" i="8"/>
  <c r="DE168" i="8"/>
  <c r="DW90" i="8"/>
  <c r="DW71" i="8"/>
  <c r="DW101" i="8"/>
  <c r="DW127" i="8"/>
  <c r="DW155" i="8"/>
  <c r="EO74" i="8"/>
  <c r="FG73" i="8"/>
  <c r="FY74" i="8"/>
  <c r="FY102" i="8"/>
  <c r="FG109" i="8"/>
  <c r="EO110" i="8"/>
  <c r="EO141" i="8"/>
  <c r="FG144" i="8"/>
  <c r="FY134" i="8"/>
  <c r="EO170" i="8"/>
  <c r="EO162" i="8"/>
  <c r="FG19" i="8"/>
  <c r="FY21" i="8"/>
  <c r="FY54" i="8"/>
  <c r="FG57" i="8"/>
  <c r="EO61" i="8"/>
  <c r="DW62" i="8"/>
  <c r="DW45" i="8"/>
  <c r="DE51" i="8"/>
  <c r="DE78" i="8"/>
  <c r="DE107" i="8"/>
  <c r="DE139" i="8"/>
  <c r="DE171" i="8"/>
  <c r="DE154" i="8"/>
  <c r="DW74" i="8"/>
  <c r="DW100" i="8"/>
  <c r="DW130" i="8"/>
  <c r="DW159" i="8"/>
  <c r="EO78" i="8"/>
  <c r="FG81" i="8"/>
  <c r="FY83" i="8"/>
  <c r="FY114" i="8"/>
  <c r="FG116" i="8"/>
  <c r="FG100" i="8"/>
  <c r="EO99" i="8"/>
  <c r="EO127" i="8"/>
  <c r="FY138" i="8"/>
  <c r="FG166" i="8"/>
  <c r="FY155" i="8"/>
  <c r="EO125" i="8"/>
  <c r="FG126" i="8"/>
  <c r="FY131" i="8"/>
  <c r="FG168" i="8"/>
  <c r="FG162" i="8"/>
  <c r="FG157" i="8"/>
  <c r="FY152" i="8"/>
  <c r="FG127" i="8"/>
  <c r="FY128" i="8"/>
  <c r="FG169" i="8"/>
  <c r="FG165" i="8"/>
  <c r="EO159" i="8"/>
  <c r="EO152" i="8"/>
  <c r="DW16" i="10"/>
  <c r="DE24" i="10"/>
  <c r="FY41" i="10"/>
  <c r="FY126" i="10"/>
  <c r="DE146" i="10"/>
  <c r="FY26" i="10"/>
  <c r="EO18" i="10"/>
  <c r="DE172" i="10"/>
  <c r="FG131" i="10"/>
  <c r="EO24" i="10"/>
  <c r="FG46" i="10"/>
  <c r="DW135" i="10"/>
  <c r="FY167" i="10"/>
  <c r="DE21" i="10"/>
  <c r="FY29" i="10"/>
  <c r="DW27" i="10"/>
  <c r="FG22" i="10"/>
  <c r="EO21" i="10"/>
  <c r="EO48" i="10"/>
  <c r="DW128" i="10"/>
  <c r="DW123" i="10"/>
  <c r="DW30" i="10"/>
  <c r="FY49" i="10"/>
  <c r="EO133" i="10"/>
  <c r="DE122" i="10"/>
  <c r="FY149" i="10"/>
  <c r="DW145" i="10"/>
  <c r="FG165" i="10"/>
  <c r="FG30" i="10"/>
  <c r="DE27" i="10"/>
  <c r="EO23" i="10"/>
  <c r="DE20" i="10"/>
  <c r="DE52" i="10"/>
  <c r="DW45" i="10"/>
  <c r="DW38" i="10"/>
  <c r="FY127" i="10"/>
  <c r="EO122" i="10"/>
  <c r="DW150" i="10"/>
  <c r="EO144" i="10"/>
  <c r="DE165" i="10"/>
  <c r="FY30" i="10"/>
  <c r="FY27" i="10"/>
  <c r="DW24" i="10"/>
  <c r="FG52" i="10"/>
  <c r="EO42" i="10"/>
  <c r="EO39" i="10"/>
  <c r="DW126" i="10"/>
  <c r="DW122" i="10"/>
  <c r="FG145" i="10"/>
  <c r="FY170" i="10"/>
  <c r="EO161" i="10"/>
  <c r="FG31" i="10"/>
  <c r="FY50" i="10"/>
  <c r="DW48" i="10"/>
  <c r="DE46" i="10"/>
  <c r="FY43" i="10"/>
  <c r="DE39" i="10"/>
  <c r="FY133" i="10"/>
  <c r="FG130" i="10"/>
  <c r="EO128" i="10"/>
  <c r="DW125" i="10"/>
  <c r="EO152" i="10"/>
  <c r="FG149" i="10"/>
  <c r="FY145" i="10"/>
  <c r="FY173" i="10"/>
  <c r="DW170" i="10"/>
  <c r="FY166" i="10"/>
  <c r="FY164" i="10"/>
  <c r="DW162" i="10"/>
  <c r="FY160" i="10"/>
  <c r="DW21" i="10"/>
  <c r="FG18" i="10"/>
  <c r="FY52" i="10"/>
  <c r="FG48" i="10"/>
  <c r="FY46" i="10"/>
  <c r="EO43" i="10"/>
  <c r="FY38" i="10"/>
  <c r="DW133" i="10"/>
  <c r="EO130" i="10"/>
  <c r="FG126" i="10"/>
  <c r="FY148" i="10"/>
  <c r="FG146" i="10"/>
  <c r="DW143" i="10"/>
  <c r="FY171" i="10"/>
  <c r="DE170" i="10"/>
  <c r="DE169" i="10"/>
  <c r="FG164" i="10"/>
  <c r="EO162" i="10"/>
  <c r="EO174" i="10"/>
  <c r="AD44" i="8"/>
  <c r="AD143" i="8"/>
  <c r="AD129" i="8"/>
  <c r="AD142" i="8"/>
  <c r="AD126" i="8"/>
  <c r="AD130" i="8"/>
  <c r="AD137" i="8"/>
  <c r="AD141" i="8"/>
  <c r="AD133" i="8"/>
  <c r="AD35" i="6"/>
  <c r="AD138" i="8"/>
  <c r="AD136" i="8"/>
  <c r="AD128" i="8"/>
  <c r="AD132" i="8"/>
  <c r="AD139" i="8"/>
  <c r="FZ17" i="6"/>
  <c r="FZ23" i="6"/>
  <c r="FZ26" i="6"/>
  <c r="FZ29" i="6"/>
  <c r="FZ34" i="6"/>
  <c r="FZ38" i="6"/>
  <c r="FZ42" i="6"/>
  <c r="FZ50" i="6"/>
  <c r="FZ54" i="6"/>
  <c r="FZ58" i="6"/>
  <c r="FZ64" i="6"/>
  <c r="FH17" i="6"/>
  <c r="FH23" i="6"/>
  <c r="FH26" i="6"/>
  <c r="FH29" i="6"/>
  <c r="FH34" i="6"/>
  <c r="FH38" i="6"/>
  <c r="FH42" i="6"/>
  <c r="FH50" i="6"/>
  <c r="FH54" i="6"/>
  <c r="FH58" i="6"/>
  <c r="FH64" i="6"/>
  <c r="EP17" i="6"/>
  <c r="EP23" i="6"/>
  <c r="EP26" i="6"/>
  <c r="EP29" i="6"/>
  <c r="EP34" i="6"/>
  <c r="EP38" i="6"/>
  <c r="EP42" i="6"/>
  <c r="EP50" i="6"/>
  <c r="EP54" i="6"/>
  <c r="EP58" i="6"/>
  <c r="EP64" i="6"/>
  <c r="DX17" i="6"/>
  <c r="DX23" i="6"/>
  <c r="DX26" i="6"/>
  <c r="DX29" i="6"/>
  <c r="DX34" i="6"/>
  <c r="DX38" i="6"/>
  <c r="DX42" i="6"/>
  <c r="DX50" i="6"/>
  <c r="DX54" i="6"/>
  <c r="DX58" i="6"/>
  <c r="DX64" i="6"/>
  <c r="DF17" i="6"/>
  <c r="DF19" i="6"/>
  <c r="DF21" i="6"/>
  <c r="DF23" i="6"/>
  <c r="DF26" i="6"/>
  <c r="DF29" i="6"/>
  <c r="DF31" i="6"/>
  <c r="DF34" i="6"/>
  <c r="DF36" i="6"/>
  <c r="DF38" i="6"/>
  <c r="DF40" i="6"/>
  <c r="DF42" i="6"/>
  <c r="DF44" i="6"/>
  <c r="DF48" i="6"/>
  <c r="DF50" i="6"/>
  <c r="DF52" i="6"/>
  <c r="DF54" i="6"/>
  <c r="DF56" i="6"/>
  <c r="DF58" i="6"/>
  <c r="DF64" i="6"/>
  <c r="DF66" i="6"/>
  <c r="FZ20" i="6"/>
  <c r="FZ21" i="6"/>
  <c r="FZ24" i="6"/>
  <c r="FZ32" i="6"/>
  <c r="FZ35" i="6"/>
  <c r="FZ45" i="6"/>
  <c r="FZ57" i="6"/>
  <c r="FZ61" i="6"/>
  <c r="FH20" i="6"/>
  <c r="FH21" i="6"/>
  <c r="FH24" i="6"/>
  <c r="FH32" i="6"/>
  <c r="FH35" i="6"/>
  <c r="FH45" i="6"/>
  <c r="FH57" i="6"/>
  <c r="FH61" i="6"/>
  <c r="EP20" i="6"/>
  <c r="EP21" i="6"/>
  <c r="EP24" i="6"/>
  <c r="EP32" i="6"/>
  <c r="EP35" i="6"/>
  <c r="EP45" i="6"/>
  <c r="EP57" i="6"/>
  <c r="EP61" i="6"/>
  <c r="DX20" i="6"/>
  <c r="DX21" i="6"/>
  <c r="DX24" i="6"/>
  <c r="DX32" i="6"/>
  <c r="DX35" i="6"/>
  <c r="DX45" i="6"/>
  <c r="DX57" i="6"/>
  <c r="DX61" i="6"/>
  <c r="DF20" i="6"/>
  <c r="DF32" i="6"/>
  <c r="DF37" i="6"/>
  <c r="DF45" i="6"/>
  <c r="DF49" i="6"/>
  <c r="DF57" i="6"/>
  <c r="DF63" i="6"/>
  <c r="FZ27" i="6"/>
  <c r="FZ36" i="6"/>
  <c r="FZ39" i="6"/>
  <c r="FZ47" i="6"/>
  <c r="FZ48" i="6"/>
  <c r="FZ51" i="6"/>
  <c r="FZ60" i="6"/>
  <c r="FZ65" i="6"/>
  <c r="FH27" i="6"/>
  <c r="FH36" i="6"/>
  <c r="FH39" i="6"/>
  <c r="FH47" i="6"/>
  <c r="FH48" i="6"/>
  <c r="FH51" i="6"/>
  <c r="FH60" i="6"/>
  <c r="FH65" i="6"/>
  <c r="EP27" i="6"/>
  <c r="EP36" i="6"/>
  <c r="EP39" i="6"/>
  <c r="EP47" i="6"/>
  <c r="EP48" i="6"/>
  <c r="EP51" i="6"/>
  <c r="EP60" i="6"/>
  <c r="EP65" i="6"/>
  <c r="DX27" i="6"/>
  <c r="DX36" i="6"/>
  <c r="DX39" i="6"/>
  <c r="DX47" i="6"/>
  <c r="DX48" i="6"/>
  <c r="DX51" i="6"/>
  <c r="DX60" i="6"/>
  <c r="DX65" i="6"/>
  <c r="DF27" i="6"/>
  <c r="DF39" i="6"/>
  <c r="DF51" i="6"/>
  <c r="DF59" i="6"/>
  <c r="DF65" i="6"/>
  <c r="FZ30" i="6"/>
  <c r="FZ52" i="6"/>
  <c r="FZ55" i="6"/>
  <c r="FH30" i="6"/>
  <c r="FH52" i="6"/>
  <c r="FH55" i="6"/>
  <c r="EP30" i="6"/>
  <c r="EP52" i="6"/>
  <c r="EP55" i="6"/>
  <c r="DX30" i="6"/>
  <c r="DX52" i="6"/>
  <c r="DX55" i="6"/>
  <c r="DF47" i="6"/>
  <c r="DF60" i="6"/>
  <c r="FZ41" i="6"/>
  <c r="FH19" i="6"/>
  <c r="FH44" i="6"/>
  <c r="EP19" i="6"/>
  <c r="EP41" i="6"/>
  <c r="DX19" i="6"/>
  <c r="DX41" i="6"/>
  <c r="DF43" i="6"/>
  <c r="DF55" i="6"/>
  <c r="FZ40" i="6"/>
  <c r="FZ59" i="6"/>
  <c r="FH43" i="6"/>
  <c r="FH59" i="6"/>
  <c r="EP40" i="6"/>
  <c r="EP66" i="6"/>
  <c r="DX18" i="6"/>
  <c r="DX43" i="6"/>
  <c r="DX59" i="6"/>
  <c r="DF53" i="6"/>
  <c r="FZ28" i="6"/>
  <c r="FZ31" i="6"/>
  <c r="FZ37" i="6"/>
  <c r="FZ53" i="6"/>
  <c r="FZ56" i="6"/>
  <c r="FZ63" i="6"/>
  <c r="FH28" i="6"/>
  <c r="FH31" i="6"/>
  <c r="FH37" i="6"/>
  <c r="FH53" i="6"/>
  <c r="FH56" i="6"/>
  <c r="FH63" i="6"/>
  <c r="EP28" i="6"/>
  <c r="EP31" i="6"/>
  <c r="EP37" i="6"/>
  <c r="EP53" i="6"/>
  <c r="EP56" i="6"/>
  <c r="EP63" i="6"/>
  <c r="DX28" i="6"/>
  <c r="DX31" i="6"/>
  <c r="DX37" i="6"/>
  <c r="DX53" i="6"/>
  <c r="DX56" i="6"/>
  <c r="DX63" i="6"/>
  <c r="DF24" i="6"/>
  <c r="DF35" i="6"/>
  <c r="DF61" i="6"/>
  <c r="FZ19" i="6"/>
  <c r="FZ44" i="6"/>
  <c r="FZ49" i="6"/>
  <c r="FH41" i="6"/>
  <c r="FH49" i="6"/>
  <c r="EP44" i="6"/>
  <c r="EP49" i="6"/>
  <c r="DX44" i="6"/>
  <c r="DX49" i="6"/>
  <c r="DF18" i="6"/>
  <c r="DF30" i="6"/>
  <c r="FZ18" i="6"/>
  <c r="FZ43" i="6"/>
  <c r="FZ66" i="6"/>
  <c r="FH18" i="6"/>
  <c r="FH40" i="6"/>
  <c r="FH66" i="6"/>
  <c r="EP18" i="6"/>
  <c r="EP43" i="6"/>
  <c r="EP59" i="6"/>
  <c r="DX40" i="6"/>
  <c r="DX66" i="6"/>
  <c r="DF28" i="6"/>
  <c r="DF41" i="6"/>
  <c r="FH16" i="6"/>
  <c r="FZ16" i="6"/>
  <c r="DX16" i="6"/>
  <c r="EP16" i="6"/>
  <c r="DF16" i="6"/>
  <c r="EP152" i="8"/>
  <c r="FZ153" i="8"/>
  <c r="EP155" i="8"/>
  <c r="FZ156" i="8"/>
  <c r="FZ158" i="8"/>
  <c r="FH160" i="8"/>
  <c r="EP162" i="8"/>
  <c r="FH163" i="8"/>
  <c r="FZ163" i="8"/>
  <c r="EP164" i="8"/>
  <c r="FH165" i="8"/>
  <c r="EP167" i="8"/>
  <c r="FH168" i="8"/>
  <c r="FH169" i="8"/>
  <c r="FH152" i="8"/>
  <c r="FZ152" i="8"/>
  <c r="FH156" i="8"/>
  <c r="EP158" i="8"/>
  <c r="EP159" i="8"/>
  <c r="EP163" i="8"/>
  <c r="FH166" i="8"/>
  <c r="FZ166" i="8"/>
  <c r="FH167" i="8"/>
  <c r="FZ168" i="8"/>
  <c r="EP170" i="8"/>
  <c r="FH171" i="8"/>
  <c r="FZ172" i="8"/>
  <c r="EP99" i="8"/>
  <c r="EP153" i="8"/>
  <c r="FH153" i="8"/>
  <c r="EP154" i="8"/>
  <c r="FH157" i="8"/>
  <c r="FH158" i="8"/>
  <c r="FZ160" i="8"/>
  <c r="FZ167" i="8"/>
  <c r="EP168" i="8"/>
  <c r="FH170" i="8"/>
  <c r="FZ170" i="8"/>
  <c r="FZ171" i="8"/>
  <c r="EP100" i="8"/>
  <c r="FH154" i="8"/>
  <c r="FH155" i="8"/>
  <c r="FZ164" i="8"/>
  <c r="EP165" i="8"/>
  <c r="EP166" i="8"/>
  <c r="EP171" i="8"/>
  <c r="EP98" i="8"/>
  <c r="EP104" i="8"/>
  <c r="EP108" i="8"/>
  <c r="EP112" i="8"/>
  <c r="EP116" i="8"/>
  <c r="FH100" i="8"/>
  <c r="FH104" i="8"/>
  <c r="FH108" i="8"/>
  <c r="FH112" i="8"/>
  <c r="FH116" i="8"/>
  <c r="FZ100" i="8"/>
  <c r="FZ104" i="8"/>
  <c r="FZ108" i="8"/>
  <c r="FZ112" i="8"/>
  <c r="FZ116" i="8"/>
  <c r="FZ73" i="8"/>
  <c r="FZ77" i="8"/>
  <c r="FZ81" i="8"/>
  <c r="FZ85" i="8"/>
  <c r="FZ89" i="8"/>
  <c r="FH73" i="8"/>
  <c r="FH77" i="8"/>
  <c r="FH81" i="8"/>
  <c r="FH85" i="8"/>
  <c r="FH89" i="8"/>
  <c r="EP73" i="8"/>
  <c r="EP77" i="8"/>
  <c r="EP81" i="8"/>
  <c r="EP85" i="8"/>
  <c r="EP89" i="8"/>
  <c r="DX154" i="8"/>
  <c r="DX158" i="8"/>
  <c r="DX162" i="8"/>
  <c r="DX166" i="8"/>
  <c r="DX170" i="8"/>
  <c r="DX127" i="8"/>
  <c r="DX131" i="8"/>
  <c r="DX135" i="8"/>
  <c r="DX139" i="8"/>
  <c r="DX143" i="8"/>
  <c r="DX100" i="8"/>
  <c r="DX104" i="8"/>
  <c r="DX108" i="8"/>
  <c r="DX112" i="8"/>
  <c r="DX116" i="8"/>
  <c r="DX73" i="8"/>
  <c r="DX77" i="8"/>
  <c r="DX81" i="8"/>
  <c r="DX85" i="8"/>
  <c r="DX89" i="8"/>
  <c r="DF153" i="8"/>
  <c r="DF155" i="8"/>
  <c r="DF157" i="8"/>
  <c r="DF159" i="8"/>
  <c r="DF161" i="8"/>
  <c r="DF163" i="8"/>
  <c r="DF165" i="8"/>
  <c r="DF167" i="8"/>
  <c r="DF169" i="8"/>
  <c r="DF171" i="8"/>
  <c r="DF125" i="8"/>
  <c r="DF127" i="8"/>
  <c r="DF129" i="8"/>
  <c r="DF131" i="8"/>
  <c r="DF133" i="8"/>
  <c r="DF135" i="8"/>
  <c r="DF137" i="8"/>
  <c r="DF139" i="8"/>
  <c r="DF141" i="8"/>
  <c r="DF143" i="8"/>
  <c r="DF145" i="8"/>
  <c r="DF99" i="8"/>
  <c r="DF101" i="8"/>
  <c r="DF103" i="8"/>
  <c r="DF105" i="8"/>
  <c r="DF107" i="8"/>
  <c r="DF109" i="8"/>
  <c r="DF111" i="8"/>
  <c r="DF113" i="8"/>
  <c r="DF115" i="8"/>
  <c r="DF117" i="8"/>
  <c r="DF71" i="8"/>
  <c r="DF73" i="8"/>
  <c r="DF75" i="8"/>
  <c r="DF77" i="8"/>
  <c r="DF79" i="8"/>
  <c r="DF81" i="8"/>
  <c r="DF83" i="8"/>
  <c r="DF85" i="8"/>
  <c r="DF87" i="8"/>
  <c r="DF89" i="8"/>
  <c r="DF91" i="8"/>
  <c r="DX44" i="8"/>
  <c r="DX48" i="8"/>
  <c r="DX52" i="8"/>
  <c r="DX56" i="8"/>
  <c r="DX60" i="8"/>
  <c r="DX64" i="8"/>
  <c r="EP44" i="8"/>
  <c r="EP48" i="8"/>
  <c r="EP52" i="8"/>
  <c r="EP56" i="8"/>
  <c r="EP60" i="8"/>
  <c r="EP64" i="8"/>
  <c r="FH44" i="8"/>
  <c r="FH48" i="8"/>
  <c r="FH52" i="8"/>
  <c r="FH56" i="8"/>
  <c r="FH60" i="8"/>
  <c r="FH64" i="8"/>
  <c r="FZ44" i="8"/>
  <c r="FZ48" i="8"/>
  <c r="FZ52" i="8"/>
  <c r="FZ56" i="8"/>
  <c r="FZ60" i="8"/>
  <c r="FZ64" i="8"/>
  <c r="FZ17" i="8"/>
  <c r="FZ21" i="8"/>
  <c r="FZ25" i="8"/>
  <c r="FZ29" i="8"/>
  <c r="FZ33" i="8"/>
  <c r="FZ37" i="8"/>
  <c r="FH17" i="8"/>
  <c r="FH21" i="8"/>
  <c r="FH25" i="8"/>
  <c r="FZ154" i="8"/>
  <c r="FZ155" i="8"/>
  <c r="EP156" i="8"/>
  <c r="FH159" i="8"/>
  <c r="FZ159" i="8"/>
  <c r="EP160" i="8"/>
  <c r="EP169" i="8"/>
  <c r="FZ169" i="8"/>
  <c r="EP101" i="8"/>
  <c r="EP105" i="8"/>
  <c r="EP109" i="8"/>
  <c r="EP113" i="8"/>
  <c r="EP117" i="8"/>
  <c r="FH101" i="8"/>
  <c r="FH105" i="8"/>
  <c r="FH109" i="8"/>
  <c r="FH113" i="8"/>
  <c r="FH117" i="8"/>
  <c r="FZ101" i="8"/>
  <c r="FZ105" i="8"/>
  <c r="FZ109" i="8"/>
  <c r="FZ113" i="8"/>
  <c r="FZ117" i="8"/>
  <c r="FZ74" i="8"/>
  <c r="FZ78" i="8"/>
  <c r="FZ82" i="8"/>
  <c r="FZ86" i="8"/>
  <c r="FZ90" i="8"/>
  <c r="FH74" i="8"/>
  <c r="FH78" i="8"/>
  <c r="FH82" i="8"/>
  <c r="FH86" i="8"/>
  <c r="FH90" i="8"/>
  <c r="EP74" i="8"/>
  <c r="EP78" i="8"/>
  <c r="EP82" i="8"/>
  <c r="EP86" i="8"/>
  <c r="EP90" i="8"/>
  <c r="DX155" i="8"/>
  <c r="DX159" i="8"/>
  <c r="DX163" i="8"/>
  <c r="DX167" i="8"/>
  <c r="DX171" i="8"/>
  <c r="DX128" i="8"/>
  <c r="DX132" i="8"/>
  <c r="DX136" i="8"/>
  <c r="DX140" i="8"/>
  <c r="DX144" i="8"/>
  <c r="DX101" i="8"/>
  <c r="DX105" i="8"/>
  <c r="DX109" i="8"/>
  <c r="DX113" i="8"/>
  <c r="DX117" i="8"/>
  <c r="DX74" i="8"/>
  <c r="DX78" i="8"/>
  <c r="DX82" i="8"/>
  <c r="DX86" i="8"/>
  <c r="DX90" i="8"/>
  <c r="DF45" i="8"/>
  <c r="DF47" i="8"/>
  <c r="DF49" i="8"/>
  <c r="DF51" i="8"/>
  <c r="DF53" i="8"/>
  <c r="DF55" i="8"/>
  <c r="DF57" i="8"/>
  <c r="DF59" i="8"/>
  <c r="DF61" i="8"/>
  <c r="DF63" i="8"/>
  <c r="DX45" i="8"/>
  <c r="DX49" i="8"/>
  <c r="DX53" i="8"/>
  <c r="DX57" i="8"/>
  <c r="DX61" i="8"/>
  <c r="EP45" i="8"/>
  <c r="EP49" i="8"/>
  <c r="EP53" i="8"/>
  <c r="EP57" i="8"/>
  <c r="EP61" i="8"/>
  <c r="FH45" i="8"/>
  <c r="FH49" i="8"/>
  <c r="FH53" i="8"/>
  <c r="FH57" i="8"/>
  <c r="FH61" i="8"/>
  <c r="FZ45" i="8"/>
  <c r="FZ49" i="8"/>
  <c r="FZ53" i="8"/>
  <c r="FZ57" i="8"/>
  <c r="FZ61" i="8"/>
  <c r="FZ18" i="8"/>
  <c r="FZ22" i="8"/>
  <c r="FZ26" i="8"/>
  <c r="FZ30" i="8"/>
  <c r="FZ34" i="8"/>
  <c r="FH18" i="8"/>
  <c r="FH22" i="8"/>
  <c r="FH26" i="8"/>
  <c r="EP157" i="8"/>
  <c r="FH161" i="8"/>
  <c r="FZ161" i="8"/>
  <c r="FZ162" i="8"/>
  <c r="FH164" i="8"/>
  <c r="EP103" i="8"/>
  <c r="EP111" i="8"/>
  <c r="FH99" i="8"/>
  <c r="FH107" i="8"/>
  <c r="FH115" i="8"/>
  <c r="FZ103" i="8"/>
  <c r="FZ111" i="8"/>
  <c r="FZ72" i="8"/>
  <c r="FZ80" i="8"/>
  <c r="FZ88" i="8"/>
  <c r="FH76" i="8"/>
  <c r="FH84" i="8"/>
  <c r="EP72" i="8"/>
  <c r="EP80" i="8"/>
  <c r="EP88" i="8"/>
  <c r="DX157" i="8"/>
  <c r="DX165" i="8"/>
  <c r="DX126" i="8"/>
  <c r="DX134" i="8"/>
  <c r="DX142" i="8"/>
  <c r="DX103" i="8"/>
  <c r="DX111" i="8"/>
  <c r="DX72" i="8"/>
  <c r="DX80" i="8"/>
  <c r="DX88" i="8"/>
  <c r="DF158" i="8"/>
  <c r="DF166" i="8"/>
  <c r="DF126" i="8"/>
  <c r="DF134" i="8"/>
  <c r="DF142" i="8"/>
  <c r="DF102" i="8"/>
  <c r="DF110" i="8"/>
  <c r="DF118" i="8"/>
  <c r="DF78" i="8"/>
  <c r="DF86" i="8"/>
  <c r="DF44" i="8"/>
  <c r="DF52" i="8"/>
  <c r="DF60" i="8"/>
  <c r="DX47" i="8"/>
  <c r="DX55" i="8"/>
  <c r="DX63" i="8"/>
  <c r="EP50" i="8"/>
  <c r="EP58" i="8"/>
  <c r="FH51" i="8"/>
  <c r="FH59" i="8"/>
  <c r="FZ46" i="8"/>
  <c r="FZ54" i="8"/>
  <c r="FZ62" i="8"/>
  <c r="FZ20" i="8"/>
  <c r="FZ28" i="8"/>
  <c r="FZ36" i="8"/>
  <c r="FH23" i="8"/>
  <c r="FH29" i="8"/>
  <c r="FH33" i="8"/>
  <c r="FH37" i="8"/>
  <c r="EP17" i="8"/>
  <c r="EP21" i="8"/>
  <c r="EP25" i="8"/>
  <c r="EP29" i="8"/>
  <c r="EP33" i="8"/>
  <c r="EP37" i="8"/>
  <c r="DX17" i="8"/>
  <c r="DX21" i="8"/>
  <c r="DX25" i="8"/>
  <c r="DX29" i="8"/>
  <c r="DX33" i="8"/>
  <c r="DX37" i="8"/>
  <c r="DF17" i="8"/>
  <c r="DF19" i="8"/>
  <c r="DF21" i="8"/>
  <c r="DF23" i="8"/>
  <c r="DF25" i="8"/>
  <c r="DF27" i="8"/>
  <c r="DF29" i="8"/>
  <c r="DF31" i="8"/>
  <c r="DF33" i="8"/>
  <c r="DF35" i="8"/>
  <c r="DF37" i="8"/>
  <c r="FZ165" i="8"/>
  <c r="FH172" i="8"/>
  <c r="FZ125" i="8"/>
  <c r="FZ126" i="8"/>
  <c r="FZ127" i="8"/>
  <c r="FZ128" i="8"/>
  <c r="FZ129" i="8"/>
  <c r="FZ130" i="8"/>
  <c r="FZ131" i="8"/>
  <c r="FZ132" i="8"/>
  <c r="FZ133" i="8"/>
  <c r="FZ134" i="8"/>
  <c r="FZ135" i="8"/>
  <c r="FZ136" i="8"/>
  <c r="FZ137" i="8"/>
  <c r="FZ138" i="8"/>
  <c r="FZ139" i="8"/>
  <c r="FZ140" i="8"/>
  <c r="FZ141" i="8"/>
  <c r="FZ142" i="8"/>
  <c r="FZ143" i="8"/>
  <c r="FZ144" i="8"/>
  <c r="FZ145" i="8"/>
  <c r="FH125" i="8"/>
  <c r="FH126" i="8"/>
  <c r="FH127" i="8"/>
  <c r="FH128" i="8"/>
  <c r="FH129" i="8"/>
  <c r="FH130" i="8"/>
  <c r="FH131" i="8"/>
  <c r="FH132" i="8"/>
  <c r="FH133" i="8"/>
  <c r="FH134" i="8"/>
  <c r="FH135" i="8"/>
  <c r="FH136" i="8"/>
  <c r="FH137" i="8"/>
  <c r="FH138" i="8"/>
  <c r="FH139" i="8"/>
  <c r="FH140" i="8"/>
  <c r="FH141" i="8"/>
  <c r="FH142" i="8"/>
  <c r="FH143" i="8"/>
  <c r="FH144" i="8"/>
  <c r="FH145" i="8"/>
  <c r="EP125" i="8"/>
  <c r="EP126" i="8"/>
  <c r="EP127" i="8"/>
  <c r="EP128" i="8"/>
  <c r="EP129" i="8"/>
  <c r="EP130" i="8"/>
  <c r="EP131" i="8"/>
  <c r="EP132" i="8"/>
  <c r="EP133" i="8"/>
  <c r="EP134" i="8"/>
  <c r="EP135" i="8"/>
  <c r="EP136" i="8"/>
  <c r="EP137" i="8"/>
  <c r="EP138" i="8"/>
  <c r="EP139" i="8"/>
  <c r="EP140" i="8"/>
  <c r="EP141" i="8"/>
  <c r="EP142" i="8"/>
  <c r="EP143" i="8"/>
  <c r="EP144" i="8"/>
  <c r="EP145" i="8"/>
  <c r="EP106" i="8"/>
  <c r="FH106" i="8"/>
  <c r="FH111" i="8"/>
  <c r="FH118" i="8"/>
  <c r="FZ98" i="8"/>
  <c r="FZ118" i="8"/>
  <c r="FZ71" i="8"/>
  <c r="FZ76" i="8"/>
  <c r="FZ83" i="8"/>
  <c r="FH83" i="8"/>
  <c r="FH88" i="8"/>
  <c r="EP75" i="8"/>
  <c r="DX156" i="8"/>
  <c r="DX161" i="8"/>
  <c r="DX168" i="8"/>
  <c r="DX141" i="8"/>
  <c r="DX99" i="8"/>
  <c r="DX106" i="8"/>
  <c r="DX79" i="8"/>
  <c r="DX84" i="8"/>
  <c r="DX91" i="8"/>
  <c r="DF152" i="8"/>
  <c r="DF172" i="8"/>
  <c r="DF130" i="8"/>
  <c r="DF136" i="8"/>
  <c r="DF108" i="8"/>
  <c r="DF114" i="8"/>
  <c r="DF72" i="8"/>
  <c r="DF48" i="8"/>
  <c r="DF54" i="8"/>
  <c r="DX54" i="8"/>
  <c r="DX59" i="8"/>
  <c r="EP63" i="8"/>
  <c r="FH50" i="8"/>
  <c r="FH55" i="8"/>
  <c r="FH62" i="8"/>
  <c r="FZ59" i="8"/>
  <c r="FZ23" i="8"/>
  <c r="FH20" i="8"/>
  <c r="FH27" i="8"/>
  <c r="FH30" i="8"/>
  <c r="EP19" i="8"/>
  <c r="EP22" i="8"/>
  <c r="EP32" i="8"/>
  <c r="EP35" i="8"/>
  <c r="DX24" i="8"/>
  <c r="DX27" i="8"/>
  <c r="DX30" i="8"/>
  <c r="DF18" i="8"/>
  <c r="DF26" i="8"/>
  <c r="DF34" i="8"/>
  <c r="EP161" i="8"/>
  <c r="EP102" i="8"/>
  <c r="EP107" i="8"/>
  <c r="EP114" i="8"/>
  <c r="FH114" i="8"/>
  <c r="FZ99" i="8"/>
  <c r="FZ106" i="8"/>
  <c r="FZ79" i="8"/>
  <c r="FZ84" i="8"/>
  <c r="FZ91" i="8"/>
  <c r="FH71" i="8"/>
  <c r="FH91" i="8"/>
  <c r="EP71" i="8"/>
  <c r="EP76" i="8"/>
  <c r="EP83" i="8"/>
  <c r="DX164" i="8"/>
  <c r="DX169" i="8"/>
  <c r="DX129" i="8"/>
  <c r="DX102" i="8"/>
  <c r="DX107" i="8"/>
  <c r="DX114" i="8"/>
  <c r="DX87" i="8"/>
  <c r="DF154" i="8"/>
  <c r="DF160" i="8"/>
  <c r="DF132" i="8"/>
  <c r="DF138" i="8"/>
  <c r="DF144" i="8"/>
  <c r="DF116" i="8"/>
  <c r="DF74" i="8"/>
  <c r="DF80" i="8"/>
  <c r="DF50" i="8"/>
  <c r="DF56" i="8"/>
  <c r="DF62" i="8"/>
  <c r="DX62" i="8"/>
  <c r="EP46" i="8"/>
  <c r="EP51" i="8"/>
  <c r="FH58" i="8"/>
  <c r="FH63" i="8"/>
  <c r="FZ47" i="8"/>
  <c r="FZ19" i="8"/>
  <c r="FZ24" i="8"/>
  <c r="FZ31" i="8"/>
  <c r="FH28" i="8"/>
  <c r="FH31" i="8"/>
  <c r="FH34" i="8"/>
  <c r="EP20" i="8"/>
  <c r="EP23" i="8"/>
  <c r="EP26" i="8"/>
  <c r="EP36" i="8"/>
  <c r="DX18" i="8"/>
  <c r="DX28" i="8"/>
  <c r="DX31" i="8"/>
  <c r="DX34" i="8"/>
  <c r="DF20" i="8"/>
  <c r="DF28" i="8"/>
  <c r="DF36" i="8"/>
  <c r="FH162" i="8"/>
  <c r="EP115" i="8"/>
  <c r="FH102" i="8"/>
  <c r="FZ110" i="8"/>
  <c r="FZ115" i="8"/>
  <c r="FH75" i="8"/>
  <c r="FH80" i="8"/>
  <c r="DX160" i="8"/>
  <c r="DX130" i="8"/>
  <c r="DX137" i="8"/>
  <c r="DX83" i="8"/>
  <c r="DF156" i="8"/>
  <c r="DF100" i="8"/>
  <c r="DF106" i="8"/>
  <c r="DF76" i="8"/>
  <c r="DX58" i="8"/>
  <c r="EP55" i="8"/>
  <c r="EP62" i="8"/>
  <c r="FH46" i="8"/>
  <c r="FZ63" i="8"/>
  <c r="FZ35" i="8"/>
  <c r="FH19" i="8"/>
  <c r="FH32" i="8"/>
  <c r="EP34" i="8"/>
  <c r="DX26" i="8"/>
  <c r="DX35" i="8"/>
  <c r="DF30" i="8"/>
  <c r="FZ107" i="8"/>
  <c r="FH79" i="8"/>
  <c r="DX172" i="8"/>
  <c r="DX71" i="8"/>
  <c r="DX76" i="8"/>
  <c r="DF104" i="8"/>
  <c r="DX51" i="8"/>
  <c r="EP54" i="8"/>
  <c r="FZ58" i="8"/>
  <c r="FZ32" i="8"/>
  <c r="EP31" i="8"/>
  <c r="DX23" i="8"/>
  <c r="DX32" i="8"/>
  <c r="FH110" i="8"/>
  <c r="FZ102" i="8"/>
  <c r="FZ75" i="8"/>
  <c r="EP84" i="8"/>
  <c r="EP91" i="8"/>
  <c r="DX115" i="8"/>
  <c r="DX75" i="8"/>
  <c r="DF170" i="8"/>
  <c r="DF90" i="8"/>
  <c r="DF46" i="8"/>
  <c r="DF64" i="8"/>
  <c r="EP47" i="8"/>
  <c r="FZ50" i="8"/>
  <c r="EP18" i="8"/>
  <c r="DX19" i="8"/>
  <c r="EP172" i="8"/>
  <c r="EP118" i="8"/>
  <c r="FH98" i="8"/>
  <c r="FH103" i="8"/>
  <c r="FZ87" i="8"/>
  <c r="FH87" i="8"/>
  <c r="EP79" i="8"/>
  <c r="DX133" i="8"/>
  <c r="DX138" i="8"/>
  <c r="DX110" i="8"/>
  <c r="DF162" i="8"/>
  <c r="DF168" i="8"/>
  <c r="DF112" i="8"/>
  <c r="DF82" i="8"/>
  <c r="DF88" i="8"/>
  <c r="DF58" i="8"/>
  <c r="FH47" i="8"/>
  <c r="FH24" i="8"/>
  <c r="FH35" i="8"/>
  <c r="EP24" i="8"/>
  <c r="DX36" i="8"/>
  <c r="DF32" i="8"/>
  <c r="FZ157" i="8"/>
  <c r="EP110" i="8"/>
  <c r="FZ114" i="8"/>
  <c r="FH72" i="8"/>
  <c r="EP87" i="8"/>
  <c r="DX153" i="8"/>
  <c r="DX125" i="8"/>
  <c r="DX118" i="8"/>
  <c r="DF128" i="8"/>
  <c r="DF98" i="8"/>
  <c r="DX46" i="8"/>
  <c r="EP59" i="8"/>
  <c r="FZ51" i="8"/>
  <c r="EP28" i="8"/>
  <c r="DX20" i="8"/>
  <c r="DF24" i="8"/>
  <c r="DX152" i="8"/>
  <c r="DX145" i="8"/>
  <c r="DX98" i="8"/>
  <c r="DF164" i="8"/>
  <c r="DF140" i="8"/>
  <c r="DF84" i="8"/>
  <c r="DX50" i="8"/>
  <c r="FH54" i="8"/>
  <c r="FZ55" i="8"/>
  <c r="FZ27" i="8"/>
  <c r="FH36" i="8"/>
  <c r="EP27" i="8"/>
  <c r="EP30" i="8"/>
  <c r="DX22" i="8"/>
  <c r="DF22" i="8"/>
  <c r="DX16" i="8"/>
  <c r="FH124" i="8"/>
  <c r="DF16" i="8"/>
  <c r="DX43" i="8"/>
  <c r="FZ70" i="8"/>
  <c r="FH97" i="8"/>
  <c r="FH151" i="8"/>
  <c r="EP70" i="8"/>
  <c r="EP16" i="8"/>
  <c r="DF43" i="8"/>
  <c r="FH16" i="8"/>
  <c r="EP43" i="8"/>
  <c r="DF97" i="8"/>
  <c r="DF151" i="8"/>
  <c r="FZ43" i="8"/>
  <c r="FH70" i="8"/>
  <c r="FZ151" i="8"/>
  <c r="FH43" i="8"/>
  <c r="FZ97" i="8"/>
  <c r="DF124" i="8"/>
  <c r="DX97" i="8"/>
  <c r="DX151" i="8"/>
  <c r="DF70" i="8"/>
  <c r="FZ124" i="8"/>
  <c r="DX124" i="8"/>
  <c r="FZ16" i="8"/>
  <c r="EP124" i="8"/>
  <c r="EP97" i="8"/>
  <c r="EP151" i="8"/>
  <c r="DX70" i="8"/>
  <c r="AD167" i="8"/>
  <c r="AD124" i="8"/>
  <c r="AD125" i="8"/>
  <c r="AD127" i="8"/>
  <c r="AD131" i="8"/>
  <c r="AD135" i="8"/>
  <c r="AD144" i="8"/>
  <c r="N9" i="8"/>
  <c r="N9" i="6"/>
  <c r="EO50" i="7"/>
  <c r="EO20" i="7"/>
  <c r="EO43" i="7"/>
  <c r="EO45" i="7"/>
  <c r="EO33" i="7"/>
  <c r="EO40" i="7"/>
  <c r="EO30" i="7"/>
  <c r="EO27" i="7"/>
  <c r="EO26" i="7"/>
  <c r="EO35" i="7"/>
  <c r="EO32" i="7"/>
  <c r="EO41" i="7"/>
  <c r="EO46" i="7"/>
  <c r="EO31" i="7"/>
  <c r="EO29" i="7"/>
  <c r="EO28" i="7"/>
  <c r="EO38" i="7"/>
  <c r="EO52" i="7"/>
  <c r="EO19" i="7"/>
  <c r="EO39" i="7"/>
  <c r="EO51" i="7"/>
  <c r="EO23" i="7"/>
  <c r="EO24" i="7"/>
  <c r="EO17" i="7"/>
  <c r="EO49" i="7"/>
  <c r="EO34" i="7"/>
  <c r="EO48" i="7"/>
  <c r="EO53" i="7"/>
  <c r="EO36" i="7"/>
  <c r="EO47" i="7"/>
  <c r="EO18" i="7"/>
  <c r="EO37" i="7"/>
  <c r="EO21" i="7"/>
  <c r="EO22" i="7"/>
  <c r="EO25" i="7"/>
  <c r="EO42" i="7"/>
  <c r="EO44" i="7"/>
  <c r="CO68" i="7"/>
  <c r="N9" i="7"/>
  <c r="W121" i="7"/>
  <c r="S121" i="7"/>
  <c r="Q121" i="7"/>
  <c r="U121" i="7"/>
  <c r="N10" i="8"/>
  <c r="N10" i="6"/>
  <c r="AN9" i="10"/>
  <c r="N8" i="6"/>
  <c r="AG36" i="6"/>
  <c r="W32" i="6"/>
  <c r="W36" i="6"/>
  <c r="AG47" i="6"/>
  <c r="AF36" i="6"/>
  <c r="AF47" i="6"/>
  <c r="AF39" i="6"/>
  <c r="AF26" i="6"/>
  <c r="AF57" i="6"/>
  <c r="AF51" i="6"/>
  <c r="U35" i="6"/>
  <c r="AF45" i="6"/>
  <c r="U64" i="6"/>
  <c r="U60" i="6"/>
  <c r="AF18" i="6"/>
  <c r="U19" i="6"/>
  <c r="AF30" i="6"/>
  <c r="U36" i="6"/>
  <c r="U47" i="6"/>
  <c r="U32" i="6"/>
  <c r="AF20" i="6"/>
  <c r="N7" i="8"/>
  <c r="AF27" i="6"/>
  <c r="AF65" i="6"/>
  <c r="U18" i="6"/>
  <c r="AF37" i="6"/>
  <c r="U30" i="6"/>
  <c r="AF31" i="6"/>
  <c r="AF61" i="6"/>
  <c r="AF66" i="6"/>
  <c r="U27" i="6"/>
  <c r="U65" i="6"/>
  <c r="AF55" i="6"/>
  <c r="U37" i="6"/>
  <c r="AF34" i="6"/>
  <c r="N7" i="6"/>
  <c r="U31" i="6"/>
  <c r="AF32" i="6"/>
  <c r="U61" i="6"/>
  <c r="S61" i="6"/>
  <c r="AD32" i="6"/>
  <c r="AD61" i="6"/>
  <c r="Q61" i="6"/>
  <c r="BX39" i="10"/>
  <c r="BY39" i="10"/>
  <c r="BU39" i="10"/>
  <c r="BV39" i="10"/>
  <c r="BW39" i="10"/>
  <c r="BV49" i="10"/>
  <c r="BW49" i="10"/>
  <c r="BX49" i="10"/>
  <c r="BY49" i="10"/>
  <c r="BU49" i="10"/>
  <c r="BX43" i="10"/>
  <c r="BY43" i="10"/>
  <c r="BU43" i="10"/>
  <c r="BV43" i="10"/>
  <c r="BW43" i="10"/>
  <c r="BV45" i="10"/>
  <c r="BW45" i="10"/>
  <c r="BX45" i="10"/>
  <c r="BY45" i="10"/>
  <c r="BU45" i="10"/>
  <c r="BW44" i="10"/>
  <c r="BX44" i="10"/>
  <c r="BY44" i="10"/>
  <c r="BU44" i="10"/>
  <c r="BV44" i="10"/>
  <c r="BY46" i="10"/>
  <c r="BU46" i="10"/>
  <c r="BV46" i="10"/>
  <c r="BW46" i="10"/>
  <c r="BX46" i="10"/>
  <c r="BX51" i="10"/>
  <c r="BY51" i="10"/>
  <c r="BU51" i="10"/>
  <c r="BV51" i="10"/>
  <c r="BW51" i="10"/>
  <c r="BY50" i="10"/>
  <c r="BU50" i="10"/>
  <c r="BV50" i="10"/>
  <c r="BW50" i="10"/>
  <c r="BX50" i="10"/>
  <c r="BW52" i="10"/>
  <c r="BX52" i="10"/>
  <c r="BY52" i="10"/>
  <c r="BU52" i="10"/>
  <c r="BV52" i="10"/>
  <c r="BV41" i="10"/>
  <c r="BW41" i="10"/>
  <c r="BX41" i="10"/>
  <c r="BY41" i="10"/>
  <c r="BU41" i="10"/>
  <c r="BW40" i="10"/>
  <c r="BX40" i="10"/>
  <c r="BY40" i="10"/>
  <c r="BU40" i="10"/>
  <c r="BV40" i="10"/>
  <c r="BY38" i="10"/>
  <c r="BU38" i="10"/>
  <c r="BV38" i="10"/>
  <c r="BW38" i="10"/>
  <c r="BX38" i="10"/>
  <c r="BX47" i="10"/>
  <c r="BY47" i="10"/>
  <c r="BU47" i="10"/>
  <c r="BV47" i="10"/>
  <c r="BW47" i="10"/>
  <c r="BY42" i="10"/>
  <c r="BU42" i="10"/>
  <c r="BV42" i="10"/>
  <c r="BW42" i="10"/>
  <c r="BX42" i="10"/>
  <c r="BW48" i="10"/>
  <c r="BX48" i="10"/>
  <c r="BY48" i="10"/>
  <c r="BU48" i="10"/>
  <c r="BV48" i="10"/>
  <c r="BX125" i="10"/>
  <c r="BY125" i="10"/>
  <c r="BU125" i="10"/>
  <c r="BV125" i="10"/>
  <c r="BW125" i="10"/>
  <c r="BW122" i="10"/>
  <c r="BX122" i="10"/>
  <c r="BY122" i="10"/>
  <c r="BU122" i="10"/>
  <c r="BV122" i="10"/>
  <c r="BW134" i="10"/>
  <c r="BX134" i="10"/>
  <c r="BY134" i="10"/>
  <c r="BU134" i="10"/>
  <c r="BV134" i="10"/>
  <c r="BY132" i="10"/>
  <c r="BU132" i="10"/>
  <c r="BV132" i="10"/>
  <c r="BW132" i="10"/>
  <c r="BX132" i="10"/>
  <c r="BY124" i="10"/>
  <c r="BU124" i="10"/>
  <c r="BV124" i="10"/>
  <c r="BW124" i="10"/>
  <c r="BX124" i="10"/>
  <c r="BW126" i="10"/>
  <c r="BX126" i="10"/>
  <c r="BY126" i="10"/>
  <c r="BU126" i="10"/>
  <c r="BV126" i="10"/>
  <c r="BX133" i="10"/>
  <c r="BY133" i="10"/>
  <c r="BU133" i="10"/>
  <c r="BV133" i="10"/>
  <c r="BW133" i="10"/>
  <c r="BX129" i="10"/>
  <c r="BY129" i="10"/>
  <c r="BU129" i="10"/>
  <c r="BV129" i="10"/>
  <c r="BW129" i="10"/>
  <c r="BV131" i="10"/>
  <c r="BW131" i="10"/>
  <c r="BX131" i="10"/>
  <c r="BY131" i="10"/>
  <c r="BU131" i="10"/>
  <c r="BV127" i="10"/>
  <c r="BW127" i="10"/>
  <c r="BX127" i="10"/>
  <c r="BY127" i="10"/>
  <c r="BU127" i="10"/>
  <c r="BW130" i="10"/>
  <c r="BX130" i="10"/>
  <c r="BY130" i="10"/>
  <c r="BU130" i="10"/>
  <c r="BV130" i="10"/>
  <c r="BX121" i="10"/>
  <c r="BY121" i="10"/>
  <c r="BU121" i="10"/>
  <c r="BV121" i="10"/>
  <c r="BW121" i="10"/>
  <c r="BY128" i="10"/>
  <c r="BU128" i="10"/>
  <c r="BV128" i="10"/>
  <c r="BW128" i="10"/>
  <c r="BX128" i="10"/>
  <c r="BV123" i="10"/>
  <c r="BW123" i="10"/>
  <c r="BX123" i="10"/>
  <c r="BY123" i="10"/>
  <c r="BU123" i="10"/>
  <c r="BV135" i="10"/>
  <c r="BW135" i="10"/>
  <c r="BX135" i="10"/>
  <c r="BY135" i="10"/>
  <c r="BU135" i="10"/>
  <c r="CI119" i="7"/>
  <c r="AB68" i="7"/>
  <c r="CN68" i="7"/>
  <c r="CL66" i="7"/>
  <c r="CL68" i="7"/>
  <c r="CJ68" i="7"/>
  <c r="CJ67" i="7"/>
  <c r="CM68" i="7"/>
  <c r="CK68" i="7"/>
  <c r="CH68" i="7"/>
  <c r="CI68" i="7"/>
  <c r="CK66" i="7"/>
  <c r="CK67" i="7"/>
  <c r="CI67" i="7"/>
  <c r="CI69" i="7"/>
  <c r="AB69" i="7"/>
  <c r="CM69" i="7"/>
  <c r="CO69" i="7"/>
  <c r="CJ69" i="7"/>
  <c r="CH69" i="7"/>
  <c r="CN69" i="7"/>
  <c r="CL69" i="7"/>
  <c r="CK69" i="7"/>
  <c r="CL67" i="7"/>
  <c r="CO67" i="7"/>
  <c r="CN67" i="7"/>
  <c r="CM67" i="7"/>
  <c r="CH67" i="7"/>
  <c r="AB67" i="7"/>
  <c r="CJ66" i="7"/>
  <c r="CI66" i="7"/>
  <c r="CO66" i="7"/>
  <c r="CN66" i="7"/>
  <c r="CM66" i="7"/>
  <c r="CI70" i="7"/>
  <c r="AB70" i="7"/>
  <c r="CM70" i="7"/>
  <c r="CO70" i="7"/>
  <c r="CJ70" i="7"/>
  <c r="CH70" i="7"/>
  <c r="CN70" i="7"/>
  <c r="CL70" i="7"/>
  <c r="CK70" i="7"/>
  <c r="CH66" i="7"/>
  <c r="AB66" i="7"/>
  <c r="CL119" i="7"/>
  <c r="CN119" i="7"/>
  <c r="CO119" i="7"/>
  <c r="CM119" i="7"/>
  <c r="CJ63" i="7"/>
  <c r="CN63" i="7"/>
  <c r="CM63" i="7"/>
  <c r="CK63" i="7"/>
  <c r="CH63" i="7"/>
  <c r="CO63" i="7"/>
  <c r="CL63" i="7"/>
  <c r="CI63" i="7"/>
  <c r="AB63" i="7"/>
  <c r="S119" i="7"/>
  <c r="CH119" i="7"/>
  <c r="AB119" i="7"/>
  <c r="CO75" i="7"/>
  <c r="CK119" i="7"/>
  <c r="CJ119" i="7"/>
  <c r="CN75" i="7"/>
  <c r="Q119" i="7"/>
  <c r="CJ75" i="7"/>
  <c r="CM75" i="7"/>
  <c r="CL75" i="7"/>
  <c r="CI75" i="7"/>
  <c r="AB75" i="7"/>
  <c r="CK75" i="7"/>
  <c r="CH75" i="7"/>
  <c r="AE52" i="6"/>
  <c r="AE51" i="6"/>
  <c r="AE63" i="6"/>
  <c r="AE47" i="6"/>
  <c r="AD56" i="6"/>
  <c r="AD60" i="6"/>
  <c r="AD19" i="6"/>
  <c r="AD30" i="6"/>
  <c r="AD66" i="6"/>
  <c r="AD37" i="6"/>
  <c r="AD34" i="6"/>
  <c r="AE38" i="6"/>
  <c r="AE24" i="6"/>
  <c r="AE50" i="6"/>
  <c r="AE27" i="6"/>
  <c r="AE57" i="6"/>
  <c r="AE26" i="6"/>
  <c r="AE17" i="6"/>
  <c r="AE49" i="6"/>
  <c r="AE59" i="6"/>
  <c r="AE64" i="6"/>
  <c r="AE55" i="6"/>
  <c r="AE21" i="6"/>
  <c r="AE20" i="6"/>
  <c r="AE44" i="6"/>
  <c r="N6" i="6"/>
  <c r="AN6" i="10"/>
  <c r="N6" i="7"/>
  <c r="AE32" i="6"/>
  <c r="AE23" i="6"/>
  <c r="AE58" i="6"/>
  <c r="AE16" i="6"/>
  <c r="AE28" i="6"/>
  <c r="AE35" i="6"/>
  <c r="AE45" i="6"/>
  <c r="AE60" i="6"/>
  <c r="N6" i="8"/>
  <c r="AE34" i="6"/>
  <c r="AE31" i="6"/>
  <c r="AE56" i="6"/>
  <c r="AE40" i="6"/>
  <c r="AE42" i="6"/>
  <c r="AE39" i="6"/>
  <c r="AE53" i="6"/>
  <c r="AE54" i="6"/>
  <c r="AE43" i="6"/>
  <c r="AE29" i="6"/>
  <c r="AE48" i="6"/>
  <c r="AE66" i="6"/>
  <c r="AE65" i="6"/>
  <c r="AE18" i="6"/>
  <c r="AE37" i="6"/>
  <c r="AE30" i="6"/>
  <c r="AE36" i="6"/>
  <c r="S32" i="6"/>
  <c r="AD45" i="6"/>
  <c r="AD64" i="6"/>
  <c r="AD27" i="6"/>
  <c r="AD18" i="6"/>
  <c r="Q32" i="6"/>
  <c r="AD36" i="6"/>
  <c r="AD31" i="6"/>
  <c r="AD55" i="6"/>
  <c r="N5" i="8"/>
  <c r="CK123" i="7"/>
  <c r="CI123" i="7"/>
  <c r="CO123" i="7"/>
  <c r="CL123" i="7"/>
  <c r="CN123" i="7"/>
  <c r="CM123" i="7"/>
  <c r="CH123" i="7"/>
  <c r="CJ123" i="7"/>
  <c r="AB123" i="7"/>
  <c r="S36" i="6"/>
  <c r="Q31" i="6"/>
  <c r="CM118" i="7"/>
  <c r="CL118" i="7"/>
  <c r="CJ118" i="7"/>
  <c r="CH118" i="7"/>
  <c r="CJ120" i="7"/>
  <c r="CI120" i="7"/>
  <c r="CO120" i="7"/>
  <c r="CM120" i="7"/>
  <c r="CH120" i="7"/>
  <c r="AB120" i="7"/>
  <c r="CL120" i="7"/>
  <c r="CK120" i="7"/>
  <c r="CN120" i="7"/>
  <c r="CK118" i="7"/>
  <c r="CN118" i="7"/>
  <c r="CI118" i="7"/>
  <c r="CO118" i="7"/>
  <c r="AB118" i="7"/>
  <c r="BZ131" i="10"/>
  <c r="BZ122" i="10"/>
  <c r="BZ128" i="10"/>
  <c r="BZ132" i="10"/>
  <c r="BZ124" i="10"/>
  <c r="BZ123" i="10"/>
  <c r="BZ127" i="10"/>
  <c r="BZ129" i="10"/>
  <c r="BZ126" i="10"/>
  <c r="BZ130" i="10"/>
  <c r="BZ121" i="10"/>
  <c r="BZ134" i="10"/>
  <c r="BZ133" i="10"/>
  <c r="BZ125" i="10"/>
  <c r="BZ135" i="10"/>
  <c r="BZ51" i="10"/>
  <c r="BZ52" i="10"/>
  <c r="BZ41" i="10"/>
  <c r="BZ49" i="10"/>
  <c r="BZ43" i="10"/>
  <c r="BZ45" i="10"/>
  <c r="BZ44" i="10"/>
  <c r="BZ46" i="10"/>
  <c r="BZ50" i="10"/>
  <c r="BZ39" i="10"/>
  <c r="BZ40" i="10"/>
  <c r="BZ38" i="10"/>
  <c r="BZ47" i="10"/>
  <c r="BZ42" i="10"/>
  <c r="BZ48" i="10"/>
  <c r="AC45" i="10"/>
  <c r="AC52" i="10"/>
  <c r="AC43" i="10"/>
  <c r="AC46" i="10"/>
  <c r="AC38" i="10"/>
  <c r="AC48" i="10"/>
  <c r="AC42" i="10"/>
  <c r="AC47" i="10"/>
  <c r="AC49" i="10"/>
  <c r="AC39" i="10"/>
  <c r="AC40" i="10"/>
  <c r="AC44" i="10"/>
  <c r="AC41" i="10"/>
  <c r="AC51" i="10"/>
  <c r="AC50" i="10"/>
  <c r="BV99" i="10"/>
  <c r="BZ99" i="10"/>
  <c r="BW99" i="10"/>
  <c r="BX99" i="10"/>
  <c r="BY99" i="10"/>
  <c r="BU99" i="10"/>
  <c r="BX112" i="10"/>
  <c r="BU112" i="10"/>
  <c r="BY112" i="10"/>
  <c r="BZ112" i="10"/>
  <c r="BV112" i="10"/>
  <c r="BW112" i="10"/>
  <c r="BV103" i="10"/>
  <c r="BZ103" i="10"/>
  <c r="BW103" i="10"/>
  <c r="BX103" i="10"/>
  <c r="BY103" i="10"/>
  <c r="BU103" i="10"/>
  <c r="BX100" i="10"/>
  <c r="BU100" i="10"/>
  <c r="BY100" i="10"/>
  <c r="BZ100" i="10"/>
  <c r="BW100" i="10"/>
  <c r="BV100" i="10"/>
  <c r="BV109" i="10"/>
  <c r="BZ109" i="10"/>
  <c r="BW109" i="10"/>
  <c r="BX109" i="10"/>
  <c r="BY109" i="10"/>
  <c r="BU109" i="10"/>
  <c r="BV107" i="10"/>
  <c r="BZ107" i="10"/>
  <c r="BW107" i="10"/>
  <c r="BX107" i="10"/>
  <c r="BU107" i="10"/>
  <c r="BY107" i="10"/>
  <c r="BW98" i="10"/>
  <c r="BZ98" i="10"/>
  <c r="BV98" i="10"/>
  <c r="BY98" i="10"/>
  <c r="BU98" i="10"/>
  <c r="BX98" i="10"/>
  <c r="BX104" i="10"/>
  <c r="BU104" i="10"/>
  <c r="BY104" i="10"/>
  <c r="BZ104" i="10"/>
  <c r="BW104" i="10"/>
  <c r="BV104" i="10"/>
  <c r="BV105" i="10"/>
  <c r="BZ105" i="10"/>
  <c r="BW105" i="10"/>
  <c r="BX105" i="10"/>
  <c r="BU105" i="10"/>
  <c r="BY105" i="10"/>
  <c r="BX110" i="10"/>
  <c r="BU110" i="10"/>
  <c r="BY110" i="10"/>
  <c r="BV110" i="10"/>
  <c r="BW110" i="10"/>
  <c r="BZ110" i="10"/>
  <c r="BV101" i="10"/>
  <c r="BZ101" i="10"/>
  <c r="BW101" i="10"/>
  <c r="BX101" i="10"/>
  <c r="BY101" i="10"/>
  <c r="BU101" i="10"/>
  <c r="BV113" i="10"/>
  <c r="BZ113" i="10"/>
  <c r="BW113" i="10"/>
  <c r="BU113" i="10"/>
  <c r="BX113" i="10"/>
  <c r="BY113" i="10"/>
  <c r="BX106" i="10"/>
  <c r="BU106" i="10"/>
  <c r="BY106" i="10"/>
  <c r="BV106" i="10"/>
  <c r="BW106" i="10"/>
  <c r="BZ106" i="10"/>
  <c r="BV111" i="10"/>
  <c r="BZ111" i="10"/>
  <c r="BW111" i="10"/>
  <c r="BX111" i="10"/>
  <c r="BY111" i="10"/>
  <c r="BU111" i="10"/>
  <c r="BX102" i="10"/>
  <c r="BU102" i="10"/>
  <c r="BY102" i="10"/>
  <c r="BV102" i="10"/>
  <c r="BZ102" i="10"/>
  <c r="BW102" i="10"/>
  <c r="BX108" i="10"/>
  <c r="BU108" i="10"/>
  <c r="BY108" i="10"/>
  <c r="BZ108" i="10"/>
  <c r="BV108" i="10"/>
  <c r="BW108" i="10"/>
  <c r="CC42" i="6"/>
  <c r="CC50" i="6"/>
  <c r="CC24" i="6"/>
  <c r="CC64" i="6"/>
  <c r="CC57" i="6"/>
  <c r="CC39" i="6"/>
  <c r="CC49" i="6"/>
  <c r="CC23" i="6"/>
  <c r="CC66" i="6"/>
  <c r="CC53" i="6"/>
  <c r="CC17" i="6"/>
  <c r="CC51" i="6"/>
  <c r="CC26" i="6"/>
  <c r="CC35" i="6"/>
  <c r="CC45" i="6"/>
  <c r="CC38" i="6"/>
  <c r="CC43" i="6"/>
  <c r="CC29" i="6"/>
  <c r="CC56" i="6"/>
  <c r="CC44" i="6"/>
  <c r="CC28" i="6"/>
  <c r="CC41" i="6"/>
  <c r="CC40" i="6"/>
  <c r="CC54" i="6"/>
  <c r="CC58" i="6"/>
  <c r="CC52" i="6"/>
  <c r="CC48" i="6"/>
  <c r="CC63" i="6"/>
  <c r="CC59" i="6"/>
  <c r="CC20" i="6"/>
  <c r="CC21" i="6"/>
  <c r="Q34" i="6"/>
  <c r="S30" i="6"/>
  <c r="CJ44" i="7"/>
  <c r="CI44" i="7"/>
  <c r="CO44" i="7"/>
  <c r="CM44" i="7"/>
  <c r="CH44" i="7"/>
  <c r="AB44" i="7"/>
  <c r="CL44" i="7"/>
  <c r="CK44" i="7"/>
  <c r="CN44" i="7"/>
  <c r="AC44" i="7"/>
  <c r="N44" i="7" s="1"/>
  <c r="CO38" i="10"/>
  <c r="CN38" i="10"/>
  <c r="CI38" i="10"/>
  <c r="CJ38" i="10"/>
  <c r="CP38" i="10"/>
  <c r="CK38" i="10"/>
  <c r="AB38" i="10"/>
  <c r="CL38" i="10"/>
  <c r="CM38" i="10"/>
  <c r="CI47" i="10"/>
  <c r="CM47" i="10"/>
  <c r="CN47" i="10"/>
  <c r="CP47" i="10"/>
  <c r="CJ47" i="10"/>
  <c r="CL47" i="10"/>
  <c r="CK47" i="10"/>
  <c r="AB47" i="10"/>
  <c r="CO47" i="10"/>
  <c r="CM42" i="10"/>
  <c r="CK42" i="10"/>
  <c r="CI42" i="10"/>
  <c r="CJ42" i="10"/>
  <c r="CP42" i="10"/>
  <c r="CL42" i="10"/>
  <c r="CO42" i="10"/>
  <c r="AB42" i="10"/>
  <c r="CN42" i="10"/>
  <c r="CM48" i="10"/>
  <c r="CI48" i="10"/>
  <c r="CN48" i="10"/>
  <c r="CJ48" i="10"/>
  <c r="CP48" i="10"/>
  <c r="CL48" i="10"/>
  <c r="CO48" i="10"/>
  <c r="CK48" i="10"/>
  <c r="AB48" i="10"/>
  <c r="CJ46" i="10"/>
  <c r="CO46" i="10"/>
  <c r="CI46" i="10"/>
  <c r="CM46" i="10"/>
  <c r="CN46" i="10"/>
  <c r="CL46" i="10"/>
  <c r="CK46" i="10"/>
  <c r="CP46" i="10"/>
  <c r="AB46" i="10"/>
  <c r="CJ51" i="10"/>
  <c r="CL51" i="10"/>
  <c r="CN51" i="10"/>
  <c r="CO51" i="10"/>
  <c r="CK51" i="10"/>
  <c r="CI51" i="10"/>
  <c r="CM51" i="10"/>
  <c r="CP51" i="10"/>
  <c r="AB51" i="10"/>
  <c r="CM50" i="10"/>
  <c r="CI50" i="10"/>
  <c r="CK50" i="10"/>
  <c r="CJ50" i="10"/>
  <c r="AB50" i="10"/>
  <c r="CL50" i="10"/>
  <c r="CP50" i="10"/>
  <c r="CN50" i="10"/>
  <c r="CO50" i="10"/>
  <c r="CP52" i="10"/>
  <c r="CL52" i="10"/>
  <c r="CO52" i="10"/>
  <c r="CK52" i="10"/>
  <c r="CI52" i="10"/>
  <c r="CN52" i="10"/>
  <c r="CJ52" i="10"/>
  <c r="CM52" i="10"/>
  <c r="AB52" i="10"/>
  <c r="CM41" i="10"/>
  <c r="CI41" i="10"/>
  <c r="CN41" i="10"/>
  <c r="CP41" i="10"/>
  <c r="AB41" i="10"/>
  <c r="CJ41" i="10"/>
  <c r="CK41" i="10"/>
  <c r="CL41" i="10"/>
  <c r="CO41" i="10"/>
  <c r="CN39" i="10"/>
  <c r="CI39" i="10"/>
  <c r="CM39" i="10"/>
  <c r="CJ39" i="10"/>
  <c r="CK39" i="10"/>
  <c r="AB39" i="10"/>
  <c r="CL39" i="10"/>
  <c r="CO39" i="10"/>
  <c r="CP39" i="10"/>
  <c r="CJ37" i="10"/>
  <c r="AB37" i="10"/>
  <c r="CK37" i="10"/>
  <c r="CM37" i="10"/>
  <c r="CN37" i="10"/>
  <c r="CL37" i="10"/>
  <c r="CP37" i="10"/>
  <c r="CO37" i="10"/>
  <c r="CI37" i="10"/>
  <c r="CI40" i="10"/>
  <c r="CM40" i="10"/>
  <c r="CN40" i="10"/>
  <c r="CL40" i="10"/>
  <c r="CP40" i="10"/>
  <c r="CO40" i="10"/>
  <c r="CK40" i="10"/>
  <c r="CJ40" i="10"/>
  <c r="AB40" i="10"/>
  <c r="CN49" i="10"/>
  <c r="CM49" i="10"/>
  <c r="CI49" i="10"/>
  <c r="CL49" i="10"/>
  <c r="CK49" i="10"/>
  <c r="AB49" i="10"/>
  <c r="CP49" i="10"/>
  <c r="CJ49" i="10"/>
  <c r="CO49" i="10"/>
  <c r="CJ43" i="10"/>
  <c r="CM43" i="10"/>
  <c r="CO43" i="10"/>
  <c r="AB43" i="10"/>
  <c r="CN43" i="10"/>
  <c r="CI43" i="10"/>
  <c r="CP43" i="10"/>
  <c r="CL43" i="10"/>
  <c r="CK43" i="10"/>
  <c r="AB45" i="10"/>
  <c r="CI45" i="10"/>
  <c r="CJ45" i="10"/>
  <c r="CO45" i="10"/>
  <c r="CN45" i="10"/>
  <c r="CK45" i="10"/>
  <c r="CM45" i="10"/>
  <c r="CP45" i="10"/>
  <c r="CL45" i="10"/>
  <c r="CM44" i="10"/>
  <c r="CJ44" i="10"/>
  <c r="CK44" i="10"/>
  <c r="CL44" i="10"/>
  <c r="CI44" i="10"/>
  <c r="AB44" i="10"/>
  <c r="CO44" i="10"/>
  <c r="CN44" i="10"/>
  <c r="CP44" i="10"/>
  <c r="CO74" i="7"/>
  <c r="CK74" i="7"/>
  <c r="CN74" i="7"/>
  <c r="CJ74" i="7"/>
  <c r="CM74" i="7"/>
  <c r="CI74" i="7"/>
  <c r="CH74" i="7"/>
  <c r="CL74" i="7"/>
  <c r="CO79" i="7"/>
  <c r="CK79" i="7"/>
  <c r="CN79" i="7"/>
  <c r="CJ79" i="7"/>
  <c r="CM79" i="7"/>
  <c r="CI79" i="7"/>
  <c r="CH79" i="7"/>
  <c r="CL79" i="7"/>
  <c r="CO78" i="7"/>
  <c r="CK78" i="7"/>
  <c r="CN78" i="7"/>
  <c r="CJ78" i="7"/>
  <c r="CM78" i="7"/>
  <c r="CI78" i="7"/>
  <c r="CL78" i="7"/>
  <c r="CH78" i="7"/>
  <c r="CO77" i="7"/>
  <c r="CK77" i="7"/>
  <c r="CN77" i="7"/>
  <c r="CJ77" i="7"/>
  <c r="CM77" i="7"/>
  <c r="CI77" i="7"/>
  <c r="CH77" i="7"/>
  <c r="CL77" i="7"/>
  <c r="CO65" i="7"/>
  <c r="CK65" i="7"/>
  <c r="CN65" i="7"/>
  <c r="CJ65" i="7"/>
  <c r="CM65" i="7"/>
  <c r="CI65" i="7"/>
  <c r="CL65" i="7"/>
  <c r="CH65" i="7"/>
  <c r="CO71" i="7"/>
  <c r="CK71" i="7"/>
  <c r="CN71" i="7"/>
  <c r="CJ71" i="7"/>
  <c r="CM71" i="7"/>
  <c r="CI71" i="7"/>
  <c r="CH71" i="7"/>
  <c r="CL71" i="7"/>
  <c r="CO72" i="7"/>
  <c r="CK72" i="7"/>
  <c r="CN72" i="7"/>
  <c r="CJ72" i="7"/>
  <c r="CM72" i="7"/>
  <c r="CI72" i="7"/>
  <c r="CL72" i="7"/>
  <c r="CH72" i="7"/>
  <c r="CO64" i="7"/>
  <c r="CK64" i="7"/>
  <c r="CN64" i="7"/>
  <c r="CJ64" i="7"/>
  <c r="CM64" i="7"/>
  <c r="CI64" i="7"/>
  <c r="CH64" i="7"/>
  <c r="CL64" i="7"/>
  <c r="CO76" i="7"/>
  <c r="CK76" i="7"/>
  <c r="CN76" i="7"/>
  <c r="CJ76" i="7"/>
  <c r="CM76" i="7"/>
  <c r="CI76" i="7"/>
  <c r="CL76" i="7"/>
  <c r="CH76" i="7"/>
  <c r="CO73" i="7"/>
  <c r="CK73" i="7"/>
  <c r="CN73" i="7"/>
  <c r="CJ73" i="7"/>
  <c r="CM73" i="7"/>
  <c r="CI73" i="7"/>
  <c r="CH73" i="7"/>
  <c r="CL73" i="7"/>
  <c r="CH41" i="7"/>
  <c r="CL16" i="7"/>
  <c r="CL35" i="7"/>
  <c r="CO36" i="7"/>
  <c r="CO46" i="7"/>
  <c r="CO30" i="7"/>
  <c r="CK27" i="7"/>
  <c r="CI19" i="7"/>
  <c r="CO22" i="7"/>
  <c r="CL17" i="7"/>
  <c r="CK34" i="7"/>
  <c r="CN32" i="7"/>
  <c r="CJ31" i="7"/>
  <c r="CJ20" i="7"/>
  <c r="K39" i="10"/>
  <c r="K37" i="10"/>
  <c r="K38" i="10"/>
  <c r="K47" i="10"/>
  <c r="K42" i="10"/>
  <c r="K48" i="10"/>
  <c r="K41" i="10"/>
  <c r="K40" i="10"/>
  <c r="K49" i="10"/>
  <c r="K43" i="10"/>
  <c r="K45" i="10"/>
  <c r="K44" i="10"/>
  <c r="K46" i="10"/>
  <c r="K51" i="10"/>
  <c r="K50" i="10"/>
  <c r="K52" i="10"/>
  <c r="CO16" i="7"/>
  <c r="CH16" i="7"/>
  <c r="CJ35" i="7"/>
  <c r="CJ16" i="7"/>
  <c r="CM36" i="7"/>
  <c r="CN35" i="7"/>
  <c r="CH30" i="7"/>
  <c r="CK41" i="7"/>
  <c r="CN46" i="7"/>
  <c r="CK46" i="7"/>
  <c r="CI27" i="7"/>
  <c r="CL41" i="7"/>
  <c r="CN41" i="7"/>
  <c r="CM27" i="7"/>
  <c r="CN43" i="7"/>
  <c r="CI33" i="7"/>
  <c r="CN23" i="7"/>
  <c r="CI39" i="7"/>
  <c r="CL21" i="7"/>
  <c r="CM32" i="7"/>
  <c r="CL31" i="7"/>
  <c r="CI16" i="7"/>
  <c r="CJ39" i="7"/>
  <c r="CI17" i="7"/>
  <c r="CM34" i="7"/>
  <c r="CM46" i="7"/>
  <c r="CJ34" i="7"/>
  <c r="CN17" i="7"/>
  <c r="CO34" i="7"/>
  <c r="CK21" i="7"/>
  <c r="CI41" i="7"/>
  <c r="CN16" i="7"/>
  <c r="CI35" i="7"/>
  <c r="CJ36" i="7"/>
  <c r="CH46" i="7"/>
  <c r="CL30" i="7"/>
  <c r="CL27" i="7"/>
  <c r="CM16" i="7"/>
  <c r="CO27" i="7"/>
  <c r="CJ41" i="7"/>
  <c r="CM21" i="7"/>
  <c r="CN36" i="7"/>
  <c r="CL19" i="7"/>
  <c r="CH27" i="7"/>
  <c r="CK35" i="7"/>
  <c r="CK16" i="7"/>
  <c r="CH35" i="7"/>
  <c r="CM30" i="7"/>
  <c r="CK36" i="7"/>
  <c r="CI22" i="7"/>
  <c r="CO20" i="7"/>
  <c r="CM20" i="7"/>
  <c r="CI31" i="7"/>
  <c r="CH31" i="7"/>
  <c r="CM31" i="7"/>
  <c r="S37" i="6"/>
  <c r="CO26" i="7"/>
  <c r="CL26" i="7"/>
  <c r="CM26" i="7"/>
  <c r="CN26" i="7"/>
  <c r="CK26" i="7"/>
  <c r="CH26" i="7"/>
  <c r="CI26" i="7"/>
  <c r="CJ26" i="7"/>
  <c r="CJ33" i="7"/>
  <c r="CH23" i="7"/>
  <c r="CM24" i="7"/>
  <c r="CM43" i="7"/>
  <c r="CN24" i="7"/>
  <c r="CK43" i="7"/>
  <c r="CJ49" i="7"/>
  <c r="CN49" i="7"/>
  <c r="CH49" i="7"/>
  <c r="CM49" i="7"/>
  <c r="CI49" i="7"/>
  <c r="CO49" i="7"/>
  <c r="CK49" i="7"/>
  <c r="CL49" i="7"/>
  <c r="CJ48" i="7"/>
  <c r="CN48" i="7"/>
  <c r="CL48" i="7"/>
  <c r="CH48" i="7"/>
  <c r="CM48" i="7"/>
  <c r="CI48" i="7"/>
  <c r="CO48" i="7"/>
  <c r="CK48" i="7"/>
  <c r="CJ51" i="7"/>
  <c r="CN51" i="7"/>
  <c r="CK51" i="7"/>
  <c r="CL51" i="7"/>
  <c r="CH51" i="7"/>
  <c r="CM51" i="7"/>
  <c r="CI51" i="7"/>
  <c r="CO51" i="7"/>
  <c r="CH18" i="7"/>
  <c r="CJ18" i="7"/>
  <c r="CL18" i="7"/>
  <c r="CN18" i="7"/>
  <c r="CI18" i="7"/>
  <c r="CK18" i="7"/>
  <c r="CM18" i="7"/>
  <c r="CO18" i="7"/>
  <c r="CL38" i="7"/>
  <c r="CN38" i="7"/>
  <c r="CI38" i="7"/>
  <c r="CK38" i="7"/>
  <c r="CM38" i="7"/>
  <c r="CO38" i="7"/>
  <c r="CH38" i="7"/>
  <c r="CJ38" i="7"/>
  <c r="CK17" i="7"/>
  <c r="CH20" i="7"/>
  <c r="CJ22" i="7"/>
  <c r="CH24" i="7"/>
  <c r="CJ30" i="7"/>
  <c r="CH32" i="7"/>
  <c r="CH34" i="7"/>
  <c r="CH36" i="7"/>
  <c r="CH40" i="7"/>
  <c r="CH43" i="7"/>
  <c r="CO19" i="7"/>
  <c r="CK23" i="7"/>
  <c r="CK31" i="7"/>
  <c r="CH39" i="7"/>
  <c r="CH45" i="7"/>
  <c r="CJ17" i="7"/>
  <c r="CN21" i="7"/>
  <c r="CJ27" i="7"/>
  <c r="CN19" i="7"/>
  <c r="CN31" i="7"/>
  <c r="CO33" i="7"/>
  <c r="CO35" i="7"/>
  <c r="CO39" i="7"/>
  <c r="CO41" i="7"/>
  <c r="CO45" i="7"/>
  <c r="CM17" i="7"/>
  <c r="CH22" i="7"/>
  <c r="CK20" i="7"/>
  <c r="CO24" i="7"/>
  <c r="CK32" i="7"/>
  <c r="CI45" i="7"/>
  <c r="CO42" i="7"/>
  <c r="CM42" i="7"/>
  <c r="CH42" i="7"/>
  <c r="CJ42" i="7"/>
  <c r="CL42" i="7"/>
  <c r="CN42" i="7"/>
  <c r="CK42" i="7"/>
  <c r="CI42" i="7"/>
  <c r="CI23" i="7"/>
  <c r="CJ45" i="7"/>
  <c r="CH33" i="7"/>
  <c r="CM40" i="7"/>
  <c r="CN40" i="7"/>
  <c r="CK40" i="7"/>
  <c r="CK25" i="7"/>
  <c r="CI25" i="7"/>
  <c r="CO25" i="7"/>
  <c r="CM25" i="7"/>
  <c r="CH25" i="7"/>
  <c r="CJ25" i="7"/>
  <c r="CN25" i="7"/>
  <c r="CL25" i="7"/>
  <c r="CM19" i="7"/>
  <c r="CO21" i="7"/>
  <c r="CM23" i="7"/>
  <c r="CN33" i="7"/>
  <c r="CN39" i="7"/>
  <c r="CN45" i="7"/>
  <c r="CL22" i="7"/>
  <c r="CJ43" i="7"/>
  <c r="CK24" i="7"/>
  <c r="CJ19" i="7"/>
  <c r="CH21" i="7"/>
  <c r="CJ23" i="7"/>
  <c r="CK33" i="7"/>
  <c r="CK39" i="7"/>
  <c r="CK45" i="7"/>
  <c r="CI21" i="7"/>
  <c r="CL33" i="7"/>
  <c r="CL23" i="7"/>
  <c r="CO40" i="7"/>
  <c r="CO43" i="7"/>
  <c r="CJ50" i="7"/>
  <c r="CN50" i="7"/>
  <c r="CI50" i="7"/>
  <c r="CO50" i="7"/>
  <c r="CK50" i="7"/>
  <c r="CL50" i="7"/>
  <c r="CH50" i="7"/>
  <c r="CM50" i="7"/>
  <c r="CJ47" i="7"/>
  <c r="CN47" i="7"/>
  <c r="CK47" i="7"/>
  <c r="CL47" i="7"/>
  <c r="CH47" i="7"/>
  <c r="CM47" i="7"/>
  <c r="CI47" i="7"/>
  <c r="CO47" i="7"/>
  <c r="CL37" i="7"/>
  <c r="CN37" i="7"/>
  <c r="CI37" i="7"/>
  <c r="CK37" i="7"/>
  <c r="CM37" i="7"/>
  <c r="CO37" i="7"/>
  <c r="CH37" i="7"/>
  <c r="CJ37" i="7"/>
  <c r="CH29" i="7"/>
  <c r="CJ29" i="7"/>
  <c r="CL29" i="7"/>
  <c r="CN29" i="7"/>
  <c r="CI29" i="7"/>
  <c r="CK29" i="7"/>
  <c r="CM29" i="7"/>
  <c r="CO29" i="7"/>
  <c r="CH28" i="7"/>
  <c r="CI28" i="7"/>
  <c r="CJ28" i="7"/>
  <c r="CK28" i="7"/>
  <c r="CL28" i="7"/>
  <c r="CM28" i="7"/>
  <c r="CN28" i="7"/>
  <c r="CO28" i="7"/>
  <c r="CO17" i="7"/>
  <c r="CL20" i="7"/>
  <c r="CN22" i="7"/>
  <c r="CL24" i="7"/>
  <c r="CN30" i="7"/>
  <c r="CL32" i="7"/>
  <c r="CL34" i="7"/>
  <c r="CL36" i="7"/>
  <c r="CL40" i="7"/>
  <c r="CL43" i="7"/>
  <c r="CL46" i="7"/>
  <c r="CN20" i="7"/>
  <c r="CJ24" i="7"/>
  <c r="CJ32" i="7"/>
  <c r="CN34" i="7"/>
  <c r="CJ40" i="7"/>
  <c r="CJ46" i="7"/>
  <c r="CH19" i="7"/>
  <c r="CM22" i="7"/>
  <c r="CI30" i="7"/>
  <c r="CH17" i="7"/>
  <c r="CI20" i="7"/>
  <c r="CK22" i="7"/>
  <c r="CI24" i="7"/>
  <c r="CK30" i="7"/>
  <c r="CI32" i="7"/>
  <c r="CI34" i="7"/>
  <c r="CI36" i="7"/>
  <c r="CI40" i="7"/>
  <c r="CI43" i="7"/>
  <c r="CI46" i="7"/>
  <c r="CK19" i="7"/>
  <c r="CO23" i="7"/>
  <c r="CO31" i="7"/>
  <c r="CL39" i="7"/>
  <c r="CL45" i="7"/>
  <c r="CJ21" i="7"/>
  <c r="CN27" i="7"/>
  <c r="CM33" i="7"/>
  <c r="CM35" i="7"/>
  <c r="CM39" i="7"/>
  <c r="CM41" i="7"/>
  <c r="CM45" i="7"/>
  <c r="CO32" i="7"/>
  <c r="N8" i="7"/>
  <c r="N8" i="8"/>
  <c r="AN8" i="10"/>
  <c r="AG106" i="8"/>
  <c r="W59" i="6"/>
  <c r="AG35" i="6"/>
  <c r="W45" i="6"/>
  <c r="W64" i="6"/>
  <c r="W66" i="6"/>
  <c r="AG124" i="8"/>
  <c r="AG125" i="8"/>
  <c r="AG130" i="8"/>
  <c r="W124" i="8"/>
  <c r="W129" i="8"/>
  <c r="AG135" i="8"/>
  <c r="AG134" i="8"/>
  <c r="AG137" i="8"/>
  <c r="W137" i="8"/>
  <c r="AG140" i="8"/>
  <c r="W60" i="6"/>
  <c r="AG28" i="7"/>
  <c r="N28" i="7" s="1"/>
  <c r="AG73" i="7"/>
  <c r="AG72" i="7"/>
  <c r="AG65" i="6"/>
  <c r="W19" i="6"/>
  <c r="AG55" i="6"/>
  <c r="W65" i="6"/>
  <c r="AG18" i="6"/>
  <c r="AG19" i="6"/>
  <c r="W55" i="6"/>
  <c r="CI171" i="10"/>
  <c r="CM171" i="10"/>
  <c r="CJ171" i="10"/>
  <c r="CN171" i="10"/>
  <c r="CL171" i="10"/>
  <c r="CP171" i="10"/>
  <c r="CK171" i="10"/>
  <c r="CO171" i="10"/>
  <c r="CI161" i="10"/>
  <c r="CM161" i="10"/>
  <c r="CJ161" i="10"/>
  <c r="CN161" i="10"/>
  <c r="CK161" i="10"/>
  <c r="CO161" i="10"/>
  <c r="CL161" i="10"/>
  <c r="CP161" i="10"/>
  <c r="CI168" i="10"/>
  <c r="CM168" i="10"/>
  <c r="CJ168" i="10"/>
  <c r="CN168" i="10"/>
  <c r="CP168" i="10"/>
  <c r="CK168" i="10"/>
  <c r="CO168" i="10"/>
  <c r="CL168" i="10"/>
  <c r="CI163" i="10"/>
  <c r="CM163" i="10"/>
  <c r="CJ163" i="10"/>
  <c r="CN163" i="10"/>
  <c r="CK163" i="10"/>
  <c r="CO163" i="10"/>
  <c r="CL163" i="10"/>
  <c r="CP163" i="10"/>
  <c r="CI160" i="10"/>
  <c r="CM160" i="10"/>
  <c r="CJ160" i="10"/>
  <c r="CN160" i="10"/>
  <c r="CK160" i="10"/>
  <c r="CO160" i="10"/>
  <c r="CL160" i="10"/>
  <c r="CP160" i="10"/>
  <c r="CI165" i="10"/>
  <c r="CM165" i="10"/>
  <c r="CJ165" i="10"/>
  <c r="CN165" i="10"/>
  <c r="CK165" i="10"/>
  <c r="CO165" i="10"/>
  <c r="CL165" i="10"/>
  <c r="CP165" i="10"/>
  <c r="CI162" i="10"/>
  <c r="CM162" i="10"/>
  <c r="CJ162" i="10"/>
  <c r="CN162" i="10"/>
  <c r="CK162" i="10"/>
  <c r="CO162" i="10"/>
  <c r="CL162" i="10"/>
  <c r="CP162" i="10"/>
  <c r="CI167" i="10"/>
  <c r="CM167" i="10"/>
  <c r="CJ167" i="10"/>
  <c r="CN167" i="10"/>
  <c r="CP167" i="10"/>
  <c r="CK167" i="10"/>
  <c r="CO167" i="10"/>
  <c r="CL167" i="10"/>
  <c r="CI164" i="10"/>
  <c r="CM164" i="10"/>
  <c r="CJ164" i="10"/>
  <c r="CN164" i="10"/>
  <c r="CK164" i="10"/>
  <c r="CO164" i="10"/>
  <c r="CL164" i="10"/>
  <c r="CP164" i="10"/>
  <c r="CI169" i="10"/>
  <c r="CM169" i="10"/>
  <c r="CJ169" i="10"/>
  <c r="CN169" i="10"/>
  <c r="CL169" i="10"/>
  <c r="CP169" i="10"/>
  <c r="CK169" i="10"/>
  <c r="CO169" i="10"/>
  <c r="CI166" i="10"/>
  <c r="CM166" i="10"/>
  <c r="CJ166" i="10"/>
  <c r="CN166" i="10"/>
  <c r="CK166" i="10"/>
  <c r="CO166" i="10"/>
  <c r="CL166" i="10"/>
  <c r="CP166" i="10"/>
  <c r="CI172" i="10"/>
  <c r="CM172" i="10"/>
  <c r="CJ172" i="10"/>
  <c r="CN172" i="10"/>
  <c r="CP172" i="10"/>
  <c r="CK172" i="10"/>
  <c r="CO172" i="10"/>
  <c r="CL172" i="10"/>
  <c r="CI173" i="10"/>
  <c r="CM173" i="10"/>
  <c r="CJ173" i="10"/>
  <c r="CN173" i="10"/>
  <c r="CL173" i="10"/>
  <c r="CK173" i="10"/>
  <c r="CO173" i="10"/>
  <c r="CP173" i="10"/>
  <c r="CI170" i="10"/>
  <c r="CM170" i="10"/>
  <c r="CJ170" i="10"/>
  <c r="CN170" i="10"/>
  <c r="CP170" i="10"/>
  <c r="CK170" i="10"/>
  <c r="CO170" i="10"/>
  <c r="CL170" i="10"/>
  <c r="S55" i="6"/>
  <c r="Q18" i="6"/>
  <c r="O65" i="6"/>
  <c r="ED65" i="6" s="1"/>
  <c r="AB38" i="7"/>
  <c r="J228" i="10"/>
  <c r="G228" i="10" s="1"/>
  <c r="AC38" i="7"/>
  <c r="N38" i="7" s="1"/>
  <c r="AB73" i="7"/>
  <c r="AC72" i="7"/>
  <c r="AB72" i="7"/>
  <c r="U73" i="7"/>
  <c r="U72" i="7"/>
  <c r="AC79" i="7"/>
  <c r="AC73" i="7"/>
  <c r="AB26" i="7"/>
  <c r="AB28" i="7"/>
  <c r="AC26" i="7"/>
  <c r="N26" i="7" s="1"/>
  <c r="U26" i="7"/>
  <c r="U28" i="7"/>
  <c r="CM172" i="8"/>
  <c r="K159" i="8"/>
  <c r="K153" i="8"/>
  <c r="AC42" i="7"/>
  <c r="N42" i="7" s="1"/>
  <c r="CK164" i="8"/>
  <c r="K164" i="8"/>
  <c r="AB169" i="8"/>
  <c r="K169" i="8"/>
  <c r="CK160" i="8"/>
  <c r="K160" i="8"/>
  <c r="CI154" i="8"/>
  <c r="K154" i="8"/>
  <c r="CI163" i="8"/>
  <c r="K163" i="8"/>
  <c r="CM155" i="8"/>
  <c r="K155" i="8"/>
  <c r="CK152" i="8"/>
  <c r="K152" i="8"/>
  <c r="CI166" i="8"/>
  <c r="K166" i="8"/>
  <c r="CJ165" i="8"/>
  <c r="K165" i="8"/>
  <c r="CH170" i="8"/>
  <c r="K170" i="8"/>
  <c r="CI172" i="8"/>
  <c r="K172" i="8"/>
  <c r="CN171" i="8"/>
  <c r="K171" i="8"/>
  <c r="CH162" i="8"/>
  <c r="K162" i="8"/>
  <c r="CL161" i="8"/>
  <c r="K161" i="8"/>
  <c r="CM151" i="8"/>
  <c r="K151" i="8"/>
  <c r="CK156" i="8"/>
  <c r="K156" i="8"/>
  <c r="CK168" i="8"/>
  <c r="K168" i="8"/>
  <c r="CM167" i="8"/>
  <c r="K167" i="8"/>
  <c r="CI158" i="8"/>
  <c r="K158" i="8"/>
  <c r="CJ157" i="8"/>
  <c r="K157" i="8"/>
  <c r="J169" i="8"/>
  <c r="S169" i="8" s="1"/>
  <c r="J165" i="8"/>
  <c r="S165" i="8" s="1"/>
  <c r="J161" i="8"/>
  <c r="S161" i="8" s="1"/>
  <c r="J157" i="8"/>
  <c r="S157" i="8" s="1"/>
  <c r="J153" i="8"/>
  <c r="S153" i="8" s="1"/>
  <c r="J167" i="8"/>
  <c r="S167" i="8" s="1"/>
  <c r="J163" i="8"/>
  <c r="S163" i="8" s="1"/>
  <c r="J151" i="8"/>
  <c r="S151" i="8" s="1"/>
  <c r="J170" i="8"/>
  <c r="S170" i="8" s="1"/>
  <c r="J162" i="8"/>
  <c r="S162" i="8" s="1"/>
  <c r="J154" i="8"/>
  <c r="S154" i="8" s="1"/>
  <c r="J172" i="8"/>
  <c r="S172" i="8" s="1"/>
  <c r="J168" i="8"/>
  <c r="S168" i="8" s="1"/>
  <c r="J164" i="8"/>
  <c r="S164" i="8" s="1"/>
  <c r="J160" i="8"/>
  <c r="S160" i="8" s="1"/>
  <c r="J156" i="8"/>
  <c r="S156" i="8" s="1"/>
  <c r="J152" i="8"/>
  <c r="S152" i="8" s="1"/>
  <c r="J171" i="8"/>
  <c r="S171" i="8" s="1"/>
  <c r="J159" i="8"/>
  <c r="S159" i="8" s="1"/>
  <c r="J155" i="8"/>
  <c r="S155" i="8" s="1"/>
  <c r="J166" i="8"/>
  <c r="S166" i="8" s="1"/>
  <c r="J158" i="8"/>
  <c r="S158" i="8" s="1"/>
  <c r="AB42" i="7"/>
  <c r="AB25" i="7"/>
  <c r="AC66" i="6"/>
  <c r="CI101" i="7"/>
  <c r="AB101" i="7"/>
  <c r="CM101" i="7"/>
  <c r="CN101" i="7"/>
  <c r="CL101" i="7"/>
  <c r="CK101" i="7"/>
  <c r="CO101" i="7"/>
  <c r="CJ101" i="7"/>
  <c r="CH101" i="7"/>
  <c r="U25" i="7"/>
  <c r="U102" i="7"/>
  <c r="AC101" i="7"/>
  <c r="N101" i="7" s="1"/>
  <c r="CH102" i="7"/>
  <c r="CL102" i="7"/>
  <c r="CM102" i="7"/>
  <c r="CJ102" i="7"/>
  <c r="CN102" i="7"/>
  <c r="CK102" i="7"/>
  <c r="CO102" i="7"/>
  <c r="AB102" i="7"/>
  <c r="CI102" i="7"/>
  <c r="AC102" i="7"/>
  <c r="N102" i="7" s="1"/>
  <c r="CN66" i="6"/>
  <c r="CP66" i="6"/>
  <c r="CR66" i="6"/>
  <c r="CS66" i="6"/>
  <c r="CM66" i="6"/>
  <c r="CO66" i="6"/>
  <c r="CQ66" i="6"/>
  <c r="CN158" i="8"/>
  <c r="AB167" i="8"/>
  <c r="AB151" i="8"/>
  <c r="AB157" i="8"/>
  <c r="CL66" i="6"/>
  <c r="AB66" i="6"/>
  <c r="CM157" i="8"/>
  <c r="CO167" i="8"/>
  <c r="CK151" i="8"/>
  <c r="CK158" i="8"/>
  <c r="CL156" i="8"/>
  <c r="CL168" i="8"/>
  <c r="CM168" i="8"/>
  <c r="AB158" i="8"/>
  <c r="AB168" i="8"/>
  <c r="CI157" i="8"/>
  <c r="CK167" i="8"/>
  <c r="CN157" i="8"/>
  <c r="AB156" i="8"/>
  <c r="CH156" i="8"/>
  <c r="CJ158" i="8"/>
  <c r="CH168" i="8"/>
  <c r="CH167" i="8"/>
  <c r="CM156" i="8"/>
  <c r="CO171" i="8"/>
  <c r="CO151" i="8"/>
  <c r="CL151" i="8"/>
  <c r="AB170" i="8"/>
  <c r="CJ162" i="8"/>
  <c r="CH171" i="8"/>
  <c r="AB161" i="8"/>
  <c r="CK166" i="8"/>
  <c r="AB172" i="8"/>
  <c r="CL164" i="8"/>
  <c r="CK171" i="8"/>
  <c r="CI161" i="8"/>
  <c r="CI165" i="8"/>
  <c r="CL172" i="8"/>
  <c r="AB171" i="8"/>
  <c r="AB163" i="8"/>
  <c r="CK155" i="8"/>
  <c r="CM161" i="8"/>
  <c r="CN170" i="8"/>
  <c r="CK162" i="8"/>
  <c r="CK170" i="8"/>
  <c r="CJ146" i="10"/>
  <c r="AO210" i="8"/>
  <c r="AO246" i="8" s="1"/>
  <c r="CL152" i="8"/>
  <c r="CN166" i="8"/>
  <c r="CK154" i="8"/>
  <c r="AB155" i="8"/>
  <c r="AB162" i="8"/>
  <c r="CN149" i="10"/>
  <c r="CN154" i="8"/>
  <c r="CL160" i="8"/>
  <c r="CN162" i="8"/>
  <c r="CJ170" i="8"/>
  <c r="CH172" i="8"/>
  <c r="CH155" i="8"/>
  <c r="CN161" i="8"/>
  <c r="CH158" i="8"/>
  <c r="CL170" i="8"/>
  <c r="CH157" i="8"/>
  <c r="CJ163" i="8"/>
  <c r="CJ171" i="8"/>
  <c r="CI156" i="8"/>
  <c r="CL171" i="8"/>
  <c r="CO161" i="8"/>
  <c r="CH163" i="8"/>
  <c r="CK161" i="8"/>
  <c r="CJ151" i="8"/>
  <c r="CL157" i="8"/>
  <c r="CH165" i="8"/>
  <c r="CL163" i="8"/>
  <c r="CL162" i="8"/>
  <c r="CN151" i="8"/>
  <c r="CH161" i="8"/>
  <c r="CJ167" i="8"/>
  <c r="CH151" i="8"/>
  <c r="CL167" i="8"/>
  <c r="CO157" i="8"/>
  <c r="CK165" i="8"/>
  <c r="CK163" i="8"/>
  <c r="CK157" i="8"/>
  <c r="CO165" i="8"/>
  <c r="CJ155" i="8"/>
  <c r="CN167" i="8"/>
  <c r="CL155" i="8"/>
  <c r="CI168" i="8"/>
  <c r="CL158" i="8"/>
  <c r="CJ159" i="8"/>
  <c r="CL159" i="8"/>
  <c r="CK153" i="8"/>
  <c r="AB164" i="8"/>
  <c r="AB159" i="8"/>
  <c r="AB160" i="8"/>
  <c r="AB154" i="8"/>
  <c r="AB165" i="8"/>
  <c r="AO221" i="8"/>
  <c r="AO192" i="8"/>
  <c r="AO240" i="8" s="1"/>
  <c r="AO228" i="8"/>
  <c r="CM153" i="8"/>
  <c r="CO155" i="8"/>
  <c r="CO159" i="8"/>
  <c r="CO163" i="8"/>
  <c r="CM165" i="8"/>
  <c r="CM169" i="8"/>
  <c r="CM152" i="8"/>
  <c r="CM160" i="8"/>
  <c r="CM164" i="8"/>
  <c r="CI151" i="8"/>
  <c r="CI155" i="8"/>
  <c r="CM159" i="8"/>
  <c r="CM163" i="8"/>
  <c r="CI167" i="8"/>
  <c r="CI171" i="8"/>
  <c r="CI162" i="8"/>
  <c r="CI170" i="8"/>
  <c r="CK172" i="8"/>
  <c r="CJ153" i="8"/>
  <c r="CJ161" i="8"/>
  <c r="CJ169" i="8"/>
  <c r="CI159" i="8"/>
  <c r="CM171" i="8"/>
  <c r="CO153" i="8"/>
  <c r="CO169" i="8"/>
  <c r="CH153" i="8"/>
  <c r="CH169" i="8"/>
  <c r="CK169" i="8"/>
  <c r="AO209" i="8"/>
  <c r="AO245" i="8" s="1"/>
  <c r="CI153" i="8"/>
  <c r="CK159" i="8"/>
  <c r="CI169" i="8"/>
  <c r="CH159" i="8"/>
  <c r="CL154" i="8"/>
  <c r="CL166" i="8"/>
  <c r="CL153" i="8"/>
  <c r="CN155" i="8"/>
  <c r="CN159" i="8"/>
  <c r="CN163" i="8"/>
  <c r="CL165" i="8"/>
  <c r="CL169" i="8"/>
  <c r="CI152" i="8"/>
  <c r="CI160" i="8"/>
  <c r="CI164" i="8"/>
  <c r="CH154" i="8"/>
  <c r="CH166" i="8"/>
  <c r="AB153" i="8"/>
  <c r="AB152" i="8"/>
  <c r="AB166" i="8"/>
  <c r="AO257" i="8"/>
  <c r="CH152" i="8"/>
  <c r="CJ154" i="8"/>
  <c r="CH160" i="8"/>
  <c r="CH164" i="8"/>
  <c r="CJ166" i="8"/>
  <c r="CN153" i="8"/>
  <c r="CN165" i="8"/>
  <c r="CN169" i="8"/>
  <c r="CN152" i="8"/>
  <c r="CN156" i="8"/>
  <c r="CN160" i="8"/>
  <c r="CJ164" i="8"/>
  <c r="CJ168" i="8"/>
  <c r="CJ172" i="8"/>
  <c r="CO152" i="8"/>
  <c r="CM154" i="8"/>
  <c r="CO156" i="8"/>
  <c r="CM158" i="8"/>
  <c r="CO160" i="8"/>
  <c r="CM162" i="8"/>
  <c r="CO164" i="8"/>
  <c r="CM166" i="8"/>
  <c r="CO168" i="8"/>
  <c r="CM170" i="8"/>
  <c r="CO172" i="8"/>
  <c r="CO154" i="8"/>
  <c r="CO158" i="8"/>
  <c r="CO162" i="8"/>
  <c r="CO166" i="8"/>
  <c r="CO170" i="8"/>
  <c r="CJ152" i="8"/>
  <c r="CJ156" i="8"/>
  <c r="CJ160" i="8"/>
  <c r="CN164" i="8"/>
  <c r="CN168" i="8"/>
  <c r="CN172" i="8"/>
  <c r="AO222" i="8"/>
  <c r="AO258" i="8"/>
  <c r="AO260" i="10"/>
  <c r="AO224" i="10"/>
  <c r="AO236" i="10"/>
  <c r="AO212" i="10"/>
  <c r="AO223" i="10"/>
  <c r="AO259" i="10"/>
  <c r="AO235" i="10"/>
  <c r="AO211" i="10"/>
  <c r="AO232" i="10"/>
  <c r="AO220" i="10"/>
  <c r="AO256" i="10"/>
  <c r="AO208" i="10"/>
  <c r="AO254" i="10"/>
  <c r="AO230" i="10"/>
  <c r="AO218" i="10"/>
  <c r="AO206" i="10"/>
  <c r="AO258" i="10"/>
  <c r="AO234" i="10"/>
  <c r="AO222" i="10"/>
  <c r="AO210" i="10"/>
  <c r="AO255" i="10"/>
  <c r="AO231" i="10"/>
  <c r="AO219" i="10"/>
  <c r="AO207" i="10"/>
  <c r="AO257" i="10"/>
  <c r="AO233" i="10"/>
  <c r="AO221" i="10"/>
  <c r="AO209" i="10"/>
  <c r="AQ189" i="10"/>
  <c r="AQ249" i="10" s="1"/>
  <c r="AN186" i="10"/>
  <c r="AN246" i="10" s="1"/>
  <c r="AQ185" i="10"/>
  <c r="AQ245" i="10" s="1"/>
  <c r="AN183" i="10"/>
  <c r="AN243" i="10" s="1"/>
  <c r="AN184" i="10"/>
  <c r="AN244" i="10" s="1"/>
  <c r="AN188" i="10"/>
  <c r="AN248" i="10" s="1"/>
  <c r="AQ182" i="10"/>
  <c r="AQ242" i="10" s="1"/>
  <c r="AN185" i="10"/>
  <c r="AN245" i="10" s="1"/>
  <c r="AN187" i="10"/>
  <c r="AN247" i="10" s="1"/>
  <c r="AQ184" i="10"/>
  <c r="AQ244" i="10" s="1"/>
  <c r="AQ183" i="10"/>
  <c r="AQ243" i="10" s="1"/>
  <c r="AQ188" i="10"/>
  <c r="AQ248" i="10" s="1"/>
  <c r="AQ187" i="10"/>
  <c r="AQ247" i="10" s="1"/>
  <c r="AQ186" i="10"/>
  <c r="AQ246" i="10" s="1"/>
  <c r="AN182" i="10"/>
  <c r="AN242" i="10" s="1"/>
  <c r="AC139" i="8"/>
  <c r="AC130" i="8"/>
  <c r="AC134" i="8"/>
  <c r="AC135" i="8"/>
  <c r="AC138" i="8"/>
  <c r="AC141" i="8"/>
  <c r="AC145" i="8"/>
  <c r="CI130" i="8"/>
  <c r="CK130" i="8"/>
  <c r="K130" i="8"/>
  <c r="CH130" i="8"/>
  <c r="CM130" i="8"/>
  <c r="CO130" i="8"/>
  <c r="CJ130" i="8"/>
  <c r="CL130" i="8"/>
  <c r="CN130" i="8"/>
  <c r="AB130" i="8"/>
  <c r="CM136" i="8"/>
  <c r="K136" i="8"/>
  <c r="CN136" i="8"/>
  <c r="CI136" i="8"/>
  <c r="CL136" i="8"/>
  <c r="CJ136" i="8"/>
  <c r="AB136" i="8"/>
  <c r="CK136" i="8"/>
  <c r="CH136" i="8"/>
  <c r="CO136" i="8"/>
  <c r="CI129" i="8"/>
  <c r="CK129" i="8"/>
  <c r="K129" i="8"/>
  <c r="CN129" i="8"/>
  <c r="CM129" i="8"/>
  <c r="CH129" i="8"/>
  <c r="AB129" i="8"/>
  <c r="CL129" i="8"/>
  <c r="CJ129" i="8"/>
  <c r="CO129" i="8"/>
  <c r="K138" i="8"/>
  <c r="CI138" i="8"/>
  <c r="CN138" i="8"/>
  <c r="CH138" i="8"/>
  <c r="CK138" i="8"/>
  <c r="CM138" i="8"/>
  <c r="CJ138" i="8"/>
  <c r="CL138" i="8"/>
  <c r="AB138" i="8"/>
  <c r="CO138" i="8"/>
  <c r="K143" i="8"/>
  <c r="CJ143" i="8"/>
  <c r="CK143" i="8"/>
  <c r="CL143" i="8"/>
  <c r="CI143" i="8"/>
  <c r="CM143" i="8"/>
  <c r="AB143" i="8"/>
  <c r="CO143" i="8"/>
  <c r="CN143" i="8"/>
  <c r="CH143" i="8"/>
  <c r="AC124" i="8"/>
  <c r="AC131" i="8"/>
  <c r="AC142" i="8"/>
  <c r="K125" i="8"/>
  <c r="CL125" i="8"/>
  <c r="CM125" i="8"/>
  <c r="CH125" i="8"/>
  <c r="CJ125" i="8"/>
  <c r="CN125" i="8"/>
  <c r="CK125" i="8"/>
  <c r="CI125" i="8"/>
  <c r="AB125" i="8"/>
  <c r="CO125" i="8"/>
  <c r="K124" i="8"/>
  <c r="CM124" i="8"/>
  <c r="CL124" i="8"/>
  <c r="CI124" i="8"/>
  <c r="CJ124" i="8"/>
  <c r="CK124" i="8"/>
  <c r="CO124" i="8"/>
  <c r="CH124" i="8"/>
  <c r="AB124" i="8"/>
  <c r="CN124" i="8"/>
  <c r="K126" i="8"/>
  <c r="CN126" i="8"/>
  <c r="AB126" i="8"/>
  <c r="CJ126" i="8"/>
  <c r="CH126" i="8"/>
  <c r="CI126" i="8"/>
  <c r="CO126" i="8"/>
  <c r="CL126" i="8"/>
  <c r="CM126" i="8"/>
  <c r="CK126" i="8"/>
  <c r="CI131" i="8"/>
  <c r="AB131" i="8"/>
  <c r="CK131" i="8"/>
  <c r="CH131" i="8"/>
  <c r="K131" i="8"/>
  <c r="CM131" i="8"/>
  <c r="CN131" i="8"/>
  <c r="CO131" i="8"/>
  <c r="CJ131" i="8"/>
  <c r="CL131" i="8"/>
  <c r="K140" i="8"/>
  <c r="CK140" i="8"/>
  <c r="CO140" i="8"/>
  <c r="CJ140" i="8"/>
  <c r="CL140" i="8"/>
  <c r="CN140" i="8"/>
  <c r="CM140" i="8"/>
  <c r="AB140" i="8"/>
  <c r="CI140" i="8"/>
  <c r="CH140" i="8"/>
  <c r="K144" i="8"/>
  <c r="CJ144" i="8"/>
  <c r="CM144" i="8"/>
  <c r="CH144" i="8"/>
  <c r="AB144" i="8"/>
  <c r="CN144" i="8"/>
  <c r="CI144" i="8"/>
  <c r="CO144" i="8"/>
  <c r="CK144" i="8"/>
  <c r="CL144" i="8"/>
  <c r="J145" i="8"/>
  <c r="J142" i="8"/>
  <c r="J140" i="8"/>
  <c r="J137" i="8"/>
  <c r="J144" i="8"/>
  <c r="J139" i="8"/>
  <c r="J136" i="8"/>
  <c r="J135" i="8"/>
  <c r="J134" i="8"/>
  <c r="J133" i="8"/>
  <c r="J132" i="8"/>
  <c r="J131" i="8"/>
  <c r="J130" i="8"/>
  <c r="J129" i="8"/>
  <c r="J128" i="8"/>
  <c r="J138" i="8"/>
  <c r="J141" i="8"/>
  <c r="J125" i="8"/>
  <c r="J127" i="8"/>
  <c r="J143" i="8"/>
  <c r="J126" i="8"/>
  <c r="J124" i="8"/>
  <c r="AC129" i="8"/>
  <c r="AC125" i="8"/>
  <c r="AC137" i="8"/>
  <c r="AC128" i="8"/>
  <c r="AC132" i="8"/>
  <c r="AC136" i="8"/>
  <c r="AC143" i="8"/>
  <c r="CI128" i="8"/>
  <c r="K128" i="8"/>
  <c r="CM128" i="8"/>
  <c r="CK128" i="8"/>
  <c r="CO128" i="8"/>
  <c r="CH128" i="8"/>
  <c r="AB128" i="8"/>
  <c r="CL128" i="8"/>
  <c r="CN128" i="8"/>
  <c r="CJ128" i="8"/>
  <c r="CI134" i="8"/>
  <c r="K134" i="8"/>
  <c r="CK134" i="8"/>
  <c r="CO134" i="8"/>
  <c r="CH134" i="8"/>
  <c r="CM134" i="8"/>
  <c r="CJ134" i="8"/>
  <c r="CN134" i="8"/>
  <c r="CL134" i="8"/>
  <c r="AB134" i="8"/>
  <c r="K137" i="8"/>
  <c r="CL137" i="8"/>
  <c r="CM137" i="8"/>
  <c r="CH137" i="8"/>
  <c r="CJ137" i="8"/>
  <c r="AB137" i="8"/>
  <c r="CK137" i="8"/>
  <c r="CN137" i="8"/>
  <c r="CO137" i="8"/>
  <c r="CI137" i="8"/>
  <c r="CI133" i="8"/>
  <c r="CO133" i="8"/>
  <c r="AB133" i="8"/>
  <c r="K133" i="8"/>
  <c r="CK133" i="8"/>
  <c r="CN133" i="8"/>
  <c r="CL133" i="8"/>
  <c r="CJ133" i="8"/>
  <c r="CM133" i="8"/>
  <c r="CH133" i="8"/>
  <c r="K141" i="8"/>
  <c r="CJ141" i="8"/>
  <c r="CK141" i="8"/>
  <c r="CI141" i="8"/>
  <c r="AB141" i="8"/>
  <c r="CO141" i="8"/>
  <c r="CN141" i="8"/>
  <c r="CL141" i="8"/>
  <c r="CM141" i="8"/>
  <c r="CH141" i="8"/>
  <c r="K145" i="8"/>
  <c r="CJ145" i="8"/>
  <c r="CK145" i="8"/>
  <c r="CM145" i="8"/>
  <c r="CO145" i="8"/>
  <c r="CN145" i="8"/>
  <c r="CL145" i="8"/>
  <c r="CH145" i="8"/>
  <c r="CI145" i="8"/>
  <c r="AB145" i="8"/>
  <c r="AC127" i="8"/>
  <c r="AC126" i="8"/>
  <c r="AC133" i="8"/>
  <c r="AC140" i="8"/>
  <c r="AC144" i="8"/>
  <c r="CI127" i="8"/>
  <c r="K127" i="8"/>
  <c r="CK127" i="8"/>
  <c r="AB127" i="8"/>
  <c r="CL127" i="8"/>
  <c r="CO127" i="8"/>
  <c r="CM127" i="8"/>
  <c r="CH127" i="8"/>
  <c r="CN127" i="8"/>
  <c r="CJ127" i="8"/>
  <c r="CI135" i="8"/>
  <c r="K135" i="8"/>
  <c r="CK135" i="8"/>
  <c r="CO135" i="8"/>
  <c r="CM135" i="8"/>
  <c r="CN135" i="8"/>
  <c r="CJ135" i="8"/>
  <c r="AB135" i="8"/>
  <c r="CH135" i="8"/>
  <c r="CL135" i="8"/>
  <c r="K139" i="8"/>
  <c r="CO139" i="8"/>
  <c r="CL139" i="8"/>
  <c r="AB139" i="8"/>
  <c r="CK139" i="8"/>
  <c r="CI139" i="8"/>
  <c r="CJ139" i="8"/>
  <c r="CH139" i="8"/>
  <c r="CM139" i="8"/>
  <c r="CN139" i="8"/>
  <c r="CI132" i="8"/>
  <c r="AB132" i="8"/>
  <c r="CK132" i="8"/>
  <c r="CH132" i="8"/>
  <c r="K132" i="8"/>
  <c r="CM132" i="8"/>
  <c r="CL132" i="8"/>
  <c r="CO132" i="8"/>
  <c r="CN132" i="8"/>
  <c r="CJ132" i="8"/>
  <c r="K142" i="8"/>
  <c r="CK142" i="8"/>
  <c r="CJ142" i="8"/>
  <c r="CO142" i="8"/>
  <c r="CI142" i="8"/>
  <c r="CN142" i="8"/>
  <c r="CM142" i="8"/>
  <c r="CH142" i="8"/>
  <c r="AB142" i="8"/>
  <c r="CL142" i="8"/>
  <c r="AC25" i="7"/>
  <c r="N25" i="7" s="1"/>
  <c r="CO64" i="6"/>
  <c r="CR64" i="6"/>
  <c r="AB64" i="6"/>
  <c r="CM64" i="6"/>
  <c r="CS64" i="6"/>
  <c r="CP64" i="6"/>
  <c r="CQ64" i="6"/>
  <c r="CL64" i="6"/>
  <c r="CN64" i="6"/>
  <c r="AC64" i="6"/>
  <c r="S64" i="6"/>
  <c r="AC45" i="6"/>
  <c r="CM45" i="6"/>
  <c r="AB45" i="6"/>
  <c r="CQ45" i="6"/>
  <c r="CN45" i="6"/>
  <c r="CP45" i="6"/>
  <c r="CS45" i="6"/>
  <c r="CR45" i="6"/>
  <c r="CL45" i="6"/>
  <c r="CO45" i="6"/>
  <c r="S45" i="6"/>
  <c r="CL146" i="10"/>
  <c r="CH104" i="8"/>
  <c r="CL104" i="8"/>
  <c r="CN104" i="8"/>
  <c r="CI104" i="8"/>
  <c r="CM104" i="8"/>
  <c r="CK104" i="8"/>
  <c r="CO104" i="8"/>
  <c r="CJ104" i="8"/>
  <c r="CH98" i="8"/>
  <c r="CL98" i="8"/>
  <c r="CJ98" i="8"/>
  <c r="CI98" i="8"/>
  <c r="CM98" i="8"/>
  <c r="CN98" i="8"/>
  <c r="CK98" i="8"/>
  <c r="CO98" i="8"/>
  <c r="CJ144" i="10"/>
  <c r="CJ143" i="10"/>
  <c r="CH103" i="8"/>
  <c r="CL103" i="8"/>
  <c r="CJ103" i="8"/>
  <c r="CI103" i="8"/>
  <c r="CM103" i="8"/>
  <c r="CN103" i="8"/>
  <c r="CK103" i="8"/>
  <c r="CO103" i="8"/>
  <c r="CK148" i="10"/>
  <c r="CP143" i="10"/>
  <c r="CJ148" i="10"/>
  <c r="CM146" i="10"/>
  <c r="CH107" i="8"/>
  <c r="CL107" i="8"/>
  <c r="CI107" i="8"/>
  <c r="CM107" i="8"/>
  <c r="CN107" i="8"/>
  <c r="CK107" i="8"/>
  <c r="CO107" i="8"/>
  <c r="CJ107" i="8"/>
  <c r="CO144" i="10"/>
  <c r="CH100" i="8"/>
  <c r="CL100" i="8"/>
  <c r="CJ100" i="8"/>
  <c r="CI100" i="8"/>
  <c r="CM100" i="8"/>
  <c r="CK100" i="8"/>
  <c r="CO100" i="8"/>
  <c r="CN100" i="8"/>
  <c r="CH106" i="8"/>
  <c r="CL106" i="8"/>
  <c r="CI106" i="8"/>
  <c r="CN106" i="8"/>
  <c r="CM106" i="8"/>
  <c r="CK106" i="8"/>
  <c r="CO106" i="8"/>
  <c r="CJ106" i="8"/>
  <c r="CH105" i="8"/>
  <c r="CL105" i="8"/>
  <c r="CN105" i="8"/>
  <c r="CI105" i="8"/>
  <c r="CM105" i="8"/>
  <c r="CJ105" i="8"/>
  <c r="CK105" i="8"/>
  <c r="CO105" i="8"/>
  <c r="CH102" i="8"/>
  <c r="CL102" i="8"/>
  <c r="CJ102" i="8"/>
  <c r="CI102" i="8"/>
  <c r="CM102" i="8"/>
  <c r="CK102" i="8"/>
  <c r="CO102" i="8"/>
  <c r="CN102" i="8"/>
  <c r="CH101" i="8"/>
  <c r="CL101" i="8"/>
  <c r="CJ101" i="8"/>
  <c r="CI101" i="8"/>
  <c r="CM101" i="8"/>
  <c r="CN101" i="8"/>
  <c r="CK101" i="8"/>
  <c r="CO101" i="8"/>
  <c r="CH99" i="8"/>
  <c r="CL99" i="8"/>
  <c r="CJ99" i="8"/>
  <c r="CI99" i="8"/>
  <c r="CM99" i="8"/>
  <c r="CN99" i="8"/>
  <c r="CK99" i="8"/>
  <c r="CO99" i="8"/>
  <c r="CK147" i="10"/>
  <c r="CP147" i="10"/>
  <c r="CL144" i="10"/>
  <c r="CO148" i="10"/>
  <c r="N10" i="7"/>
  <c r="AN10" i="10"/>
  <c r="CN145" i="10"/>
  <c r="CM145" i="10"/>
  <c r="CL143" i="10"/>
  <c r="CJ145" i="10"/>
  <c r="CL147" i="10"/>
  <c r="CJ149" i="10"/>
  <c r="CI145" i="10"/>
  <c r="CM149" i="10"/>
  <c r="CM143" i="10"/>
  <c r="CO145" i="10"/>
  <c r="CM147" i="10"/>
  <c r="CO149" i="10"/>
  <c r="CK144" i="10"/>
  <c r="CI146" i="10"/>
  <c r="CO143" i="10"/>
  <c r="CI144" i="10"/>
  <c r="CK146" i="10"/>
  <c r="CI148" i="10"/>
  <c r="CK143" i="10"/>
  <c r="CO147" i="10"/>
  <c r="CN144" i="10"/>
  <c r="CP146" i="10"/>
  <c r="CN148" i="10"/>
  <c r="CN146" i="10"/>
  <c r="CL145" i="10"/>
  <c r="CJ147" i="10"/>
  <c r="CL149" i="10"/>
  <c r="CM144" i="10"/>
  <c r="CO146" i="10"/>
  <c r="CM148" i="10"/>
  <c r="CP144" i="10"/>
  <c r="CL148" i="10"/>
  <c r="CI143" i="10"/>
  <c r="CK145" i="10"/>
  <c r="CI147" i="10"/>
  <c r="CK149" i="10"/>
  <c r="CP148" i="10"/>
  <c r="CN143" i="10"/>
  <c r="CP145" i="10"/>
  <c r="CN147" i="10"/>
  <c r="CP149" i="10"/>
  <c r="CI149" i="10"/>
  <c r="AC58" i="10"/>
  <c r="N58" i="10" s="1"/>
  <c r="AC65" i="10"/>
  <c r="N65" i="10" s="1"/>
  <c r="AC70" i="10"/>
  <c r="N70" i="10" s="1"/>
  <c r="AC103" i="10"/>
  <c r="AB61" i="10"/>
  <c r="AB70" i="10"/>
  <c r="AC100" i="10"/>
  <c r="AC59" i="10"/>
  <c r="N59" i="10" s="1"/>
  <c r="AC61" i="10"/>
  <c r="N61" i="10" s="1"/>
  <c r="AC66" i="10"/>
  <c r="N66" i="10" s="1"/>
  <c r="AB62" i="10"/>
  <c r="AB65" i="10"/>
  <c r="AC104" i="10"/>
  <c r="AC60" i="10"/>
  <c r="N60" i="10" s="1"/>
  <c r="AC63" i="10"/>
  <c r="N63" i="10" s="1"/>
  <c r="AC67" i="10"/>
  <c r="N67" i="10" s="1"/>
  <c r="AC68" i="10"/>
  <c r="N68" i="10" s="1"/>
  <c r="AC72" i="10"/>
  <c r="N72" i="10" s="1"/>
  <c r="AB59" i="10"/>
  <c r="AB66" i="10"/>
  <c r="AB68" i="10"/>
  <c r="AB72" i="10"/>
  <c r="AB64" i="10"/>
  <c r="AB67" i="10"/>
  <c r="AC62" i="10"/>
  <c r="N62" i="10" s="1"/>
  <c r="AC71" i="10"/>
  <c r="N71" i="10" s="1"/>
  <c r="AB58" i="10"/>
  <c r="AB71" i="10"/>
  <c r="J72" i="10"/>
  <c r="J70" i="10"/>
  <c r="J69" i="10"/>
  <c r="J66" i="10"/>
  <c r="J62" i="10"/>
  <c r="J61" i="10"/>
  <c r="J60" i="10"/>
  <c r="J59" i="10"/>
  <c r="J58" i="10"/>
  <c r="J71" i="10"/>
  <c r="J65" i="10"/>
  <c r="J68" i="10"/>
  <c r="J67" i="10"/>
  <c r="J63" i="10"/>
  <c r="J73" i="10"/>
  <c r="J64" i="10"/>
  <c r="AC86" i="10"/>
  <c r="N86" i="10" s="1"/>
  <c r="AC112" i="10"/>
  <c r="AC64" i="10"/>
  <c r="N64" i="10" s="1"/>
  <c r="AC69" i="10"/>
  <c r="N69" i="10" s="1"/>
  <c r="AC73" i="10"/>
  <c r="N73" i="10" s="1"/>
  <c r="AB60" i="10"/>
  <c r="AB63" i="10"/>
  <c r="AB69" i="10"/>
  <c r="AB73" i="10"/>
  <c r="K112" i="10"/>
  <c r="CM112" i="10"/>
  <c r="CK112" i="10"/>
  <c r="CJ112" i="10"/>
  <c r="CP112" i="10"/>
  <c r="CO112" i="10"/>
  <c r="AB112" i="10"/>
  <c r="CI112" i="10"/>
  <c r="CL112" i="10"/>
  <c r="CN112" i="10"/>
  <c r="K107" i="10"/>
  <c r="CN107" i="10"/>
  <c r="CI107" i="10"/>
  <c r="CM107" i="10"/>
  <c r="AB107" i="10"/>
  <c r="CK107" i="10"/>
  <c r="CO107" i="10"/>
  <c r="CJ107" i="10"/>
  <c r="CL107" i="10"/>
  <c r="CP107" i="10"/>
  <c r="AC91" i="10"/>
  <c r="N91" i="10" s="1"/>
  <c r="AC113" i="10"/>
  <c r="K113" i="10"/>
  <c r="CO113" i="10"/>
  <c r="AB113" i="10"/>
  <c r="CI113" i="10"/>
  <c r="CK113" i="10"/>
  <c r="CN113" i="10"/>
  <c r="CM113" i="10"/>
  <c r="CJ113" i="10"/>
  <c r="CL113" i="10"/>
  <c r="CP113" i="10"/>
  <c r="K111" i="10"/>
  <c r="CN111" i="10"/>
  <c r="AB111" i="10"/>
  <c r="CM111" i="10"/>
  <c r="CO111" i="10"/>
  <c r="CJ111" i="10"/>
  <c r="CI111" i="10"/>
  <c r="CK111" i="10"/>
  <c r="CL111" i="10"/>
  <c r="CP111" i="10"/>
  <c r="AC105" i="10"/>
  <c r="AC110" i="10"/>
  <c r="AC99" i="10"/>
  <c r="AC98" i="10"/>
  <c r="AC102" i="10"/>
  <c r="AC106" i="10"/>
  <c r="AC111" i="10"/>
  <c r="CO106" i="10"/>
  <c r="CN106" i="10"/>
  <c r="K106" i="10"/>
  <c r="CJ106" i="10"/>
  <c r="CK106" i="10"/>
  <c r="CI106" i="10"/>
  <c r="AB106" i="10"/>
  <c r="CM106" i="10"/>
  <c r="CP106" i="10"/>
  <c r="CL106" i="10"/>
  <c r="CL104" i="10"/>
  <c r="K104" i="10"/>
  <c r="CJ104" i="10"/>
  <c r="CI104" i="10"/>
  <c r="CN104" i="10"/>
  <c r="AB104" i="10"/>
  <c r="CK104" i="10"/>
  <c r="CP104" i="10"/>
  <c r="CM104" i="10"/>
  <c r="CO104" i="10"/>
  <c r="K110" i="10"/>
  <c r="CO110" i="10"/>
  <c r="CI110" i="10"/>
  <c r="CN110" i="10"/>
  <c r="CJ110" i="10"/>
  <c r="CK110" i="10"/>
  <c r="AB110" i="10"/>
  <c r="CM110" i="10"/>
  <c r="CL110" i="10"/>
  <c r="CP110" i="10"/>
  <c r="CJ105" i="10"/>
  <c r="K105" i="10"/>
  <c r="CM105" i="10"/>
  <c r="CL105" i="10"/>
  <c r="CN105" i="10"/>
  <c r="CI105" i="10"/>
  <c r="CO105" i="10"/>
  <c r="CK105" i="10"/>
  <c r="CP105" i="10"/>
  <c r="AB105" i="10"/>
  <c r="CL102" i="10"/>
  <c r="K102" i="10"/>
  <c r="CN102" i="10"/>
  <c r="CJ102" i="10"/>
  <c r="CI102" i="10"/>
  <c r="CP102" i="10"/>
  <c r="CM102" i="10"/>
  <c r="CO102" i="10"/>
  <c r="AB102" i="10"/>
  <c r="CK102" i="10"/>
  <c r="CJ101" i="10"/>
  <c r="CL101" i="10"/>
  <c r="AB101" i="10"/>
  <c r="K101" i="10"/>
  <c r="CM101" i="10"/>
  <c r="CN101" i="10"/>
  <c r="CP101" i="10"/>
  <c r="CK101" i="10"/>
  <c r="CI101" i="10"/>
  <c r="CO101" i="10"/>
  <c r="AC107" i="10"/>
  <c r="CN100" i="10"/>
  <c r="CL100" i="10"/>
  <c r="CJ100" i="10"/>
  <c r="K100" i="10"/>
  <c r="CP100" i="10"/>
  <c r="CK100" i="10"/>
  <c r="CO100" i="10"/>
  <c r="CI100" i="10"/>
  <c r="CM100" i="10"/>
  <c r="AB100" i="10"/>
  <c r="CJ103" i="10"/>
  <c r="AB103" i="10"/>
  <c r="K103" i="10"/>
  <c r="CM103" i="10"/>
  <c r="CL103" i="10"/>
  <c r="CP103" i="10"/>
  <c r="CN103" i="10"/>
  <c r="CK103" i="10"/>
  <c r="CI103" i="10"/>
  <c r="CO103" i="10"/>
  <c r="J110" i="10"/>
  <c r="J106" i="10"/>
  <c r="J105" i="10"/>
  <c r="J104" i="10"/>
  <c r="J103" i="10"/>
  <c r="J102" i="10"/>
  <c r="J101" i="10"/>
  <c r="J100" i="10"/>
  <c r="J99" i="10"/>
  <c r="J98" i="10"/>
  <c r="J113" i="10"/>
  <c r="J111" i="10"/>
  <c r="J112" i="10"/>
  <c r="J107" i="10"/>
  <c r="J108" i="10"/>
  <c r="J109" i="10"/>
  <c r="AC87" i="10"/>
  <c r="N87" i="10" s="1"/>
  <c r="AC108" i="10"/>
  <c r="AC101" i="10"/>
  <c r="AC109" i="10"/>
  <c r="CL98" i="10"/>
  <c r="CP98" i="10"/>
  <c r="CI98" i="10"/>
  <c r="CJ98" i="10"/>
  <c r="K98" i="10"/>
  <c r="AB98" i="10"/>
  <c r="CN98" i="10"/>
  <c r="CK98" i="10"/>
  <c r="CM98" i="10"/>
  <c r="CO98" i="10"/>
  <c r="K109" i="10"/>
  <c r="CK109" i="10"/>
  <c r="CJ109" i="10"/>
  <c r="CO109" i="10"/>
  <c r="CM109" i="10"/>
  <c r="CN109" i="10"/>
  <c r="CL109" i="10"/>
  <c r="AB109" i="10"/>
  <c r="CI109" i="10"/>
  <c r="CP109" i="10"/>
  <c r="CJ99" i="10"/>
  <c r="CL99" i="10"/>
  <c r="K99" i="10"/>
  <c r="AB99" i="10"/>
  <c r="CM99" i="10"/>
  <c r="CO99" i="10"/>
  <c r="CN99" i="10"/>
  <c r="CI99" i="10"/>
  <c r="CK99" i="10"/>
  <c r="CP99" i="10"/>
  <c r="K108" i="10"/>
  <c r="CK108" i="10"/>
  <c r="CM108" i="10"/>
  <c r="CJ108" i="10"/>
  <c r="CP108" i="10"/>
  <c r="AB108" i="10"/>
  <c r="CO108" i="10"/>
  <c r="CN108" i="10"/>
  <c r="CI108" i="10"/>
  <c r="CL108" i="10"/>
  <c r="AB82" i="10"/>
  <c r="AB80" i="10"/>
  <c r="AB91" i="10"/>
  <c r="AC80" i="10"/>
  <c r="N80" i="10" s="1"/>
  <c r="AC81" i="10"/>
  <c r="N81" i="10" s="1"/>
  <c r="AC88" i="10"/>
  <c r="N88" i="10" s="1"/>
  <c r="AC92" i="10"/>
  <c r="N92" i="10" s="1"/>
  <c r="AB81" i="10"/>
  <c r="AB83" i="10"/>
  <c r="AB92" i="10"/>
  <c r="J93" i="10"/>
  <c r="J92" i="10"/>
  <c r="J88" i="10"/>
  <c r="J87" i="10"/>
  <c r="J86" i="10"/>
  <c r="J85" i="10"/>
  <c r="J89" i="10"/>
  <c r="J90" i="10"/>
  <c r="J84" i="10"/>
  <c r="J83" i="10"/>
  <c r="J80" i="10"/>
  <c r="J79" i="10"/>
  <c r="J91" i="10"/>
  <c r="J82" i="10"/>
  <c r="J78" i="10"/>
  <c r="J81" i="10"/>
  <c r="AC79" i="10"/>
  <c r="N79" i="10" s="1"/>
  <c r="AC82" i="10"/>
  <c r="N82" i="10" s="1"/>
  <c r="AC85" i="10"/>
  <c r="N85" i="10" s="1"/>
  <c r="AC90" i="10"/>
  <c r="N90" i="10" s="1"/>
  <c r="AB78" i="10"/>
  <c r="AB84" i="10"/>
  <c r="AB86" i="10"/>
  <c r="AB90" i="10"/>
  <c r="AB87" i="10"/>
  <c r="AC83" i="10"/>
  <c r="N83" i="10" s="1"/>
  <c r="AB88" i="10"/>
  <c r="AC78" i="10"/>
  <c r="N78" i="10" s="1"/>
  <c r="AC84" i="10"/>
  <c r="N84" i="10" s="1"/>
  <c r="AC89" i="10"/>
  <c r="N89" i="10" s="1"/>
  <c r="AC93" i="10"/>
  <c r="N93" i="10" s="1"/>
  <c r="AB79" i="10"/>
  <c r="AB85" i="10"/>
  <c r="AB89" i="10"/>
  <c r="AB93" i="10"/>
  <c r="CS35" i="6"/>
  <c r="AB35" i="6"/>
  <c r="CO35" i="6"/>
  <c r="CN35" i="6"/>
  <c r="CR35" i="6"/>
  <c r="CL35" i="6"/>
  <c r="CQ35" i="6"/>
  <c r="AC35" i="6"/>
  <c r="CP35" i="6"/>
  <c r="CM35" i="6"/>
  <c r="CL106" i="7"/>
  <c r="AB29" i="7"/>
  <c r="CM106" i="7"/>
  <c r="AC106" i="7"/>
  <c r="N106" i="7" s="1"/>
  <c r="CI106" i="7"/>
  <c r="AC29" i="7"/>
  <c r="N29" i="7" s="1"/>
  <c r="CJ106" i="7"/>
  <c r="CH106" i="7"/>
  <c r="AB106" i="7"/>
  <c r="CK106" i="7"/>
  <c r="CN106" i="7"/>
  <c r="CO106" i="7"/>
  <c r="CO159" i="10"/>
  <c r="AB164" i="10"/>
  <c r="AB162" i="10"/>
  <c r="AB163" i="10"/>
  <c r="AB160" i="10"/>
  <c r="AB168" i="10"/>
  <c r="CP159" i="10"/>
  <c r="AB161" i="10"/>
  <c r="CM159" i="10"/>
  <c r="AB159" i="10"/>
  <c r="CN159" i="10"/>
  <c r="CI159" i="10"/>
  <c r="CJ159" i="10"/>
  <c r="CL159" i="10"/>
  <c r="AB170" i="10"/>
  <c r="CJ174" i="10"/>
  <c r="CI174" i="10"/>
  <c r="CL174" i="10"/>
  <c r="CK174" i="10"/>
  <c r="CN174" i="10"/>
  <c r="CM174" i="10"/>
  <c r="CP174" i="10"/>
  <c r="CO174" i="10"/>
  <c r="CK159" i="10"/>
  <c r="K171" i="10"/>
  <c r="K168" i="10"/>
  <c r="K174" i="10"/>
  <c r="AB174" i="10"/>
  <c r="K159" i="10"/>
  <c r="K161" i="10"/>
  <c r="K166" i="10"/>
  <c r="AB166" i="10"/>
  <c r="AF130" i="10"/>
  <c r="J172" i="10"/>
  <c r="S172" i="10" s="1"/>
  <c r="J168" i="10"/>
  <c r="J164" i="10"/>
  <c r="J160" i="10"/>
  <c r="S160" i="10" s="1"/>
  <c r="J50" i="10"/>
  <c r="J46" i="10"/>
  <c r="J42" i="10"/>
  <c r="J38" i="10"/>
  <c r="J174" i="10"/>
  <c r="J170" i="10"/>
  <c r="J162" i="10"/>
  <c r="J52" i="10"/>
  <c r="J44" i="10"/>
  <c r="J171" i="10"/>
  <c r="J167" i="10"/>
  <c r="J163" i="10"/>
  <c r="S163" i="10" s="1"/>
  <c r="J159" i="10"/>
  <c r="J49" i="10"/>
  <c r="J45" i="10"/>
  <c r="J41" i="10"/>
  <c r="J37" i="10"/>
  <c r="J166" i="10"/>
  <c r="J48" i="10"/>
  <c r="J40" i="10"/>
  <c r="J165" i="10"/>
  <c r="J47" i="10"/>
  <c r="J51" i="10"/>
  <c r="J161" i="10"/>
  <c r="J43" i="10"/>
  <c r="J173" i="10"/>
  <c r="J39" i="10"/>
  <c r="J169" i="10"/>
  <c r="K164" i="10"/>
  <c r="K169" i="10"/>
  <c r="AB169" i="10"/>
  <c r="K167" i="10"/>
  <c r="K172" i="10"/>
  <c r="K173" i="10"/>
  <c r="AB173" i="10"/>
  <c r="K162" i="10"/>
  <c r="AB171" i="10"/>
  <c r="AB167" i="10"/>
  <c r="AB172" i="10"/>
  <c r="K163" i="10"/>
  <c r="K160" i="10"/>
  <c r="K165" i="10"/>
  <c r="AB165" i="10"/>
  <c r="K170" i="10"/>
  <c r="AD52" i="8"/>
  <c r="AD22" i="8"/>
  <c r="AD49" i="8"/>
  <c r="AF21" i="8"/>
  <c r="AF103" i="7"/>
  <c r="AF17" i="10"/>
  <c r="AF58" i="6"/>
  <c r="AF135" i="7"/>
  <c r="AF78" i="7"/>
  <c r="AF130" i="7"/>
  <c r="N11" i="7"/>
  <c r="N11" i="1" s="1"/>
  <c r="AD48" i="8"/>
  <c r="AD19" i="8"/>
  <c r="AD33" i="8"/>
  <c r="AD87" i="8"/>
  <c r="AD73" i="8"/>
  <c r="AF134" i="10"/>
  <c r="AN11" i="10"/>
  <c r="U151" i="7"/>
  <c r="AF65" i="7"/>
  <c r="AF134" i="7"/>
  <c r="N7" i="7"/>
  <c r="AF19" i="7"/>
  <c r="AD70" i="8"/>
  <c r="AD31" i="8"/>
  <c r="AD51" i="8"/>
  <c r="AD30" i="8"/>
  <c r="AD17" i="8"/>
  <c r="AD62" i="8"/>
  <c r="AD43" i="8"/>
  <c r="AF16" i="8"/>
  <c r="U144" i="7"/>
  <c r="AF41" i="7"/>
  <c r="AF147" i="7"/>
  <c r="AD172" i="10"/>
  <c r="AF38" i="6"/>
  <c r="AF42" i="6"/>
  <c r="AF56" i="6"/>
  <c r="AF116" i="7"/>
  <c r="AF35" i="7"/>
  <c r="AF43" i="7"/>
  <c r="AF148" i="7"/>
  <c r="AD61" i="8"/>
  <c r="AD23" i="8"/>
  <c r="AD47" i="8"/>
  <c r="AD24" i="8"/>
  <c r="AD20" i="8"/>
  <c r="AD59" i="8"/>
  <c r="AD36" i="8"/>
  <c r="AF145" i="7"/>
  <c r="AF79" i="7"/>
  <c r="AF31" i="7"/>
  <c r="U133" i="7"/>
  <c r="AF21" i="6"/>
  <c r="AF53" i="6"/>
  <c r="U54" i="6"/>
  <c r="AF137" i="7"/>
  <c r="AF71" i="7"/>
  <c r="AF141" i="7"/>
  <c r="AF114" i="7"/>
  <c r="AF20" i="7"/>
  <c r="AF45" i="7"/>
  <c r="U171" i="10"/>
  <c r="AF115" i="8"/>
  <c r="AF102" i="8"/>
  <c r="U168" i="8"/>
  <c r="U161" i="8"/>
  <c r="U157" i="8"/>
  <c r="U106" i="8"/>
  <c r="AF171" i="8"/>
  <c r="AF163" i="8"/>
  <c r="AF156" i="8"/>
  <c r="AF118" i="8"/>
  <c r="AF108" i="8"/>
  <c r="AF101" i="8"/>
  <c r="AF26" i="8"/>
  <c r="U166" i="8"/>
  <c r="U159" i="8"/>
  <c r="U151" i="8"/>
  <c r="AF73" i="8"/>
  <c r="AF165" i="8"/>
  <c r="AF154" i="8"/>
  <c r="AF110" i="8"/>
  <c r="AF103" i="8"/>
  <c r="AF51" i="8"/>
  <c r="U54" i="8"/>
  <c r="AF56" i="8"/>
  <c r="AF64" i="8"/>
  <c r="U51" i="8"/>
  <c r="AF72" i="8"/>
  <c r="AF79" i="8"/>
  <c r="AF88" i="8"/>
  <c r="AF30" i="8"/>
  <c r="AF35" i="8"/>
  <c r="AF70" i="8"/>
  <c r="U43" i="8"/>
  <c r="AF98" i="8"/>
  <c r="AF172" i="8"/>
  <c r="AF164" i="8"/>
  <c r="AF161" i="8"/>
  <c r="AF109" i="8"/>
  <c r="AF167" i="8"/>
  <c r="AF160" i="8"/>
  <c r="AF152" i="8"/>
  <c r="AF112" i="8"/>
  <c r="AF105" i="8"/>
  <c r="AF97" i="8"/>
  <c r="U170" i="8"/>
  <c r="U162" i="8"/>
  <c r="U155" i="8"/>
  <c r="AF169" i="8"/>
  <c r="AF158" i="8"/>
  <c r="AF114" i="8"/>
  <c r="AF107" i="8"/>
  <c r="AF99" i="8"/>
  <c r="AF82" i="8"/>
  <c r="AF47" i="8"/>
  <c r="U58" i="8"/>
  <c r="AF60" i="8"/>
  <c r="U83" i="8"/>
  <c r="U64" i="8"/>
  <c r="AF75" i="8"/>
  <c r="AF84" i="8"/>
  <c r="AF91" i="8"/>
  <c r="U29" i="8"/>
  <c r="AF34" i="8"/>
  <c r="AF36" i="8"/>
  <c r="U76" i="8"/>
  <c r="U164" i="8"/>
  <c r="AF157" i="8"/>
  <c r="U163" i="8"/>
  <c r="U101" i="8"/>
  <c r="AF162" i="8"/>
  <c r="AF117" i="8"/>
  <c r="U165" i="8"/>
  <c r="AF86" i="8"/>
  <c r="U44" i="8"/>
  <c r="AF49" i="8"/>
  <c r="AF54" i="8"/>
  <c r="AF59" i="8"/>
  <c r="AF71" i="8"/>
  <c r="AF87" i="8"/>
  <c r="AF31" i="8"/>
  <c r="AF80" i="8"/>
  <c r="U115" i="8"/>
  <c r="AF153" i="8"/>
  <c r="U172" i="8"/>
  <c r="AF106" i="8"/>
  <c r="U171" i="8"/>
  <c r="U156" i="8"/>
  <c r="AF170" i="8"/>
  <c r="AF155" i="8"/>
  <c r="AF104" i="8"/>
  <c r="AF44" i="8"/>
  <c r="U154" i="8"/>
  <c r="AF46" i="8"/>
  <c r="AF52" i="8"/>
  <c r="AF57" i="8"/>
  <c r="AF62" i="8"/>
  <c r="AF78" i="8"/>
  <c r="AF28" i="8"/>
  <c r="AF33" i="8"/>
  <c r="U73" i="8"/>
  <c r="AF85" i="8"/>
  <c r="AF89" i="8"/>
  <c r="U112" i="8"/>
  <c r="AF159" i="8"/>
  <c r="AF77" i="8"/>
  <c r="AF53" i="8"/>
  <c r="AF63" i="8"/>
  <c r="U88" i="8"/>
  <c r="AF168" i="8"/>
  <c r="AF43" i="8"/>
  <c r="U160" i="8"/>
  <c r="AF111" i="8"/>
  <c r="U158" i="8"/>
  <c r="AF48" i="8"/>
  <c r="AF58" i="8"/>
  <c r="AF83" i="8"/>
  <c r="AF29" i="8"/>
  <c r="AF76" i="8"/>
  <c r="AF18" i="8"/>
  <c r="AF116" i="8"/>
  <c r="AF113" i="8"/>
  <c r="U152" i="8"/>
  <c r="AF166" i="8"/>
  <c r="AF100" i="8"/>
  <c r="AF50" i="8"/>
  <c r="AF61" i="8"/>
  <c r="AF90" i="8"/>
  <c r="AF32" i="8"/>
  <c r="AF81" i="8"/>
  <c r="AF25" i="8"/>
  <c r="AF74" i="8"/>
  <c r="AF151" i="8"/>
  <c r="AF131" i="10"/>
  <c r="U150" i="7"/>
  <c r="U148" i="7"/>
  <c r="AF50" i="7"/>
  <c r="AF62" i="7"/>
  <c r="U134" i="7"/>
  <c r="AF110" i="7"/>
  <c r="AF149" i="10"/>
  <c r="AF37" i="8"/>
  <c r="AF55" i="8"/>
  <c r="AF133" i="10"/>
  <c r="U153" i="8"/>
  <c r="AF27" i="8"/>
  <c r="AF45" i="8"/>
  <c r="U99" i="8"/>
  <c r="U167" i="8"/>
  <c r="AF17" i="8"/>
  <c r="AF20" i="8"/>
  <c r="AF22" i="8"/>
  <c r="AF24" i="8"/>
  <c r="U173" i="10"/>
  <c r="AF173" i="10"/>
  <c r="AF126" i="10"/>
  <c r="AF30" i="10"/>
  <c r="AF26" i="10"/>
  <c r="AF163" i="10"/>
  <c r="U169" i="10"/>
  <c r="AF144" i="10"/>
  <c r="AF166" i="10"/>
  <c r="U166" i="10"/>
  <c r="AF23" i="10"/>
  <c r="AF24" i="10"/>
  <c r="AF148" i="10"/>
  <c r="AF20" i="10"/>
  <c r="U165" i="10"/>
  <c r="AF135" i="10"/>
  <c r="AF121" i="10"/>
  <c r="AF145" i="10"/>
  <c r="AF159" i="10"/>
  <c r="AF167" i="10"/>
  <c r="AF120" i="10"/>
  <c r="AF128" i="10"/>
  <c r="U142" i="10"/>
  <c r="U168" i="10"/>
  <c r="AF164" i="10"/>
  <c r="U160" i="10"/>
  <c r="AF21" i="10"/>
  <c r="AF27" i="10"/>
  <c r="U131" i="10"/>
  <c r="AF165" i="10"/>
  <c r="AF22" i="10"/>
  <c r="U163" i="10"/>
  <c r="AF169" i="10"/>
  <c r="U21" i="10"/>
  <c r="AF124" i="10"/>
  <c r="AF152" i="10"/>
  <c r="AF161" i="10"/>
  <c r="AF171" i="10"/>
  <c r="AF28" i="10"/>
  <c r="AF123" i="10"/>
  <c r="U132" i="10"/>
  <c r="U162" i="10"/>
  <c r="U172" i="10"/>
  <c r="AF174" i="10"/>
  <c r="AF127" i="10"/>
  <c r="AF31" i="10"/>
  <c r="U145" i="10"/>
  <c r="U167" i="10"/>
  <c r="AF146" i="10"/>
  <c r="AF172" i="10"/>
  <c r="AF160" i="10"/>
  <c r="AF143" i="10"/>
  <c r="AF16" i="10"/>
  <c r="AF151" i="10"/>
  <c r="AF25" i="10"/>
  <c r="U159" i="10"/>
  <c r="AF132" i="10"/>
  <c r="AF162" i="10"/>
  <c r="U170" i="10"/>
  <c r="AF150" i="10"/>
  <c r="AF147" i="10"/>
  <c r="AF125" i="10"/>
  <c r="AF29" i="10"/>
  <c r="AF122" i="10"/>
  <c r="AF141" i="10"/>
  <c r="U174" i="10"/>
  <c r="U161" i="10"/>
  <c r="AF142" i="10"/>
  <c r="AF168" i="10"/>
  <c r="U164" i="10"/>
  <c r="AF37" i="7"/>
  <c r="AF18" i="7"/>
  <c r="AF115" i="7"/>
  <c r="AF30" i="7"/>
  <c r="AF77" i="7"/>
  <c r="AF59" i="7"/>
  <c r="AF24" i="7"/>
  <c r="U142" i="7"/>
  <c r="AF140" i="7"/>
  <c r="AF105" i="7"/>
  <c r="AF23" i="7"/>
  <c r="U149" i="7"/>
  <c r="AF52" i="7"/>
  <c r="AF144" i="7"/>
  <c r="AF104" i="7"/>
  <c r="AF146" i="7"/>
  <c r="AF117" i="7"/>
  <c r="AF131" i="7"/>
  <c r="AF51" i="7"/>
  <c r="U135" i="7"/>
  <c r="AF49" i="7"/>
  <c r="AF112" i="7"/>
  <c r="AF40" i="7"/>
  <c r="AF27" i="7"/>
  <c r="AF32" i="7"/>
  <c r="AF53" i="7"/>
  <c r="U140" i="7"/>
  <c r="AF16" i="7"/>
  <c r="U137" i="7"/>
  <c r="U131" i="7"/>
  <c r="AF113" i="7"/>
  <c r="U130" i="7"/>
  <c r="AF109" i="7"/>
  <c r="AF22" i="7"/>
  <c r="AF100" i="7"/>
  <c r="AF151" i="7"/>
  <c r="U141" i="7"/>
  <c r="AF17" i="7"/>
  <c r="AF150" i="7"/>
  <c r="AF33" i="7"/>
  <c r="AF64" i="7"/>
  <c r="AF124" i="7"/>
  <c r="AF143" i="7"/>
  <c r="AF61" i="7"/>
  <c r="AF48" i="7"/>
  <c r="U145" i="7"/>
  <c r="U138" i="7"/>
  <c r="AF107" i="7"/>
  <c r="AF139" i="7"/>
  <c r="AF108" i="7"/>
  <c r="U143" i="7"/>
  <c r="AF149" i="7"/>
  <c r="AF136" i="7"/>
  <c r="AF76" i="7"/>
  <c r="AF34" i="7"/>
  <c r="AF132" i="7"/>
  <c r="AF111" i="7"/>
  <c r="U147" i="7"/>
  <c r="U18" i="7"/>
  <c r="U139" i="7"/>
  <c r="AF60" i="7"/>
  <c r="AF138" i="7"/>
  <c r="U136" i="7"/>
  <c r="AF39" i="7"/>
  <c r="U146" i="7"/>
  <c r="U132" i="7"/>
  <c r="AF46" i="7"/>
  <c r="AF36" i="7"/>
  <c r="AF133" i="7"/>
  <c r="AF21" i="7"/>
  <c r="AF129" i="10"/>
  <c r="AF170" i="10"/>
  <c r="U169" i="8"/>
  <c r="AF59" i="6"/>
  <c r="U50" i="6"/>
  <c r="AF16" i="6"/>
  <c r="AF44" i="6"/>
  <c r="AF63" i="6"/>
  <c r="AF28" i="6"/>
  <c r="AF52" i="6"/>
  <c r="AF43" i="6"/>
  <c r="AF50" i="6"/>
  <c r="AF48" i="6"/>
  <c r="U28" i="6"/>
  <c r="AF29" i="6"/>
  <c r="AF17" i="6"/>
  <c r="AF23" i="6"/>
  <c r="AF41" i="6"/>
  <c r="AF49" i="6"/>
  <c r="AD143" i="10"/>
  <c r="Q163" i="8"/>
  <c r="AD27" i="10"/>
  <c r="AD25" i="10"/>
  <c r="AD57" i="8"/>
  <c r="AD26" i="8"/>
  <c r="AD60" i="8"/>
  <c r="AD37" i="8"/>
  <c r="AD83" i="8"/>
  <c r="AD45" i="8"/>
  <c r="AD29" i="8"/>
  <c r="AD158" i="8"/>
  <c r="AD132" i="10"/>
  <c r="AD26" i="10"/>
  <c r="AD24" i="10"/>
  <c r="AD120" i="10"/>
  <c r="AD165" i="8"/>
  <c r="AD149" i="7"/>
  <c r="S20" i="6"/>
  <c r="Q29" i="6"/>
  <c r="S21" i="6"/>
  <c r="U23" i="6"/>
  <c r="S24" i="6"/>
  <c r="S26" i="6"/>
  <c r="AD118" i="8"/>
  <c r="AD74" i="8"/>
  <c r="AD54" i="8"/>
  <c r="AD89" i="8"/>
  <c r="AD97" i="8"/>
  <c r="AD28" i="8"/>
  <c r="AD159" i="8"/>
  <c r="AD108" i="8"/>
  <c r="AD19" i="10"/>
  <c r="AD151" i="10"/>
  <c r="AD63" i="8"/>
  <c r="AD53" i="8"/>
  <c r="AD82" i="8"/>
  <c r="AD81" i="8"/>
  <c r="AD25" i="8"/>
  <c r="Q154" i="8"/>
  <c r="AD151" i="7"/>
  <c r="AD141" i="7"/>
  <c r="Q130" i="7"/>
  <c r="Q138" i="7"/>
  <c r="Q140" i="7"/>
  <c r="AD46" i="7"/>
  <c r="AD124" i="7"/>
  <c r="Q133" i="7"/>
  <c r="AD79" i="7"/>
  <c r="AD57" i="6"/>
  <c r="AD58" i="6"/>
  <c r="AD140" i="7"/>
  <c r="AD113" i="7"/>
  <c r="AD33" i="7"/>
  <c r="Q144" i="7"/>
  <c r="AD167" i="10"/>
  <c r="AD131" i="10"/>
  <c r="AD128" i="10"/>
  <c r="AD39" i="6"/>
  <c r="AD132" i="7"/>
  <c r="AD138" i="7"/>
  <c r="AD41" i="7"/>
  <c r="AD145" i="7"/>
  <c r="AD103" i="7"/>
  <c r="AD50" i="7"/>
  <c r="AD50" i="6"/>
  <c r="AD98" i="8"/>
  <c r="AD106" i="8"/>
  <c r="AD165" i="10"/>
  <c r="AD105" i="8"/>
  <c r="AD17" i="7"/>
  <c r="AD114" i="7"/>
  <c r="AD29" i="6"/>
  <c r="AD48" i="6"/>
  <c r="Q149" i="7"/>
  <c r="AD133" i="7"/>
  <c r="AD150" i="7"/>
  <c r="AD139" i="7"/>
  <c r="AD45" i="7"/>
  <c r="AD21" i="6"/>
  <c r="Q136" i="7"/>
  <c r="AD137" i="7"/>
  <c r="Q143" i="7"/>
  <c r="AD59" i="7"/>
  <c r="Q145" i="7"/>
  <c r="AD115" i="7"/>
  <c r="Q131" i="7"/>
  <c r="AD28" i="6"/>
  <c r="AD142" i="7"/>
  <c r="AD61" i="7"/>
  <c r="AD148" i="7"/>
  <c r="AD100" i="7"/>
  <c r="AD169" i="10"/>
  <c r="AD144" i="10"/>
  <c r="AD122" i="10"/>
  <c r="AD133" i="10"/>
  <c r="AD40" i="7"/>
  <c r="Q150" i="7"/>
  <c r="AD27" i="7"/>
  <c r="AD104" i="7"/>
  <c r="AD130" i="7"/>
  <c r="AD31" i="7"/>
  <c r="Q141" i="7"/>
  <c r="AD30" i="7"/>
  <c r="AD174" i="10"/>
  <c r="AD166" i="10"/>
  <c r="AD126" i="10"/>
  <c r="AD135" i="10"/>
  <c r="AD30" i="10"/>
  <c r="AD22" i="10"/>
  <c r="AD173" i="10"/>
  <c r="AD134" i="10"/>
  <c r="AD23" i="10"/>
  <c r="AD127" i="10"/>
  <c r="AD20" i="10"/>
  <c r="AD121" i="10"/>
  <c r="AD146" i="10"/>
  <c r="AD18" i="10"/>
  <c r="AD124" i="10"/>
  <c r="AD150" i="10"/>
  <c r="AD163" i="10"/>
  <c r="AD28" i="10"/>
  <c r="AD125" i="10"/>
  <c r="AD149" i="10"/>
  <c r="AD162" i="10"/>
  <c r="AD21" i="10"/>
  <c r="AD147" i="10"/>
  <c r="AD152" i="10"/>
  <c r="AD170" i="10"/>
  <c r="AD161" i="10"/>
  <c r="AD17" i="10"/>
  <c r="AD168" i="10"/>
  <c r="AD171" i="10"/>
  <c r="AD142" i="10"/>
  <c r="AD29" i="10"/>
  <c r="AD160" i="10"/>
  <c r="AD145" i="10"/>
  <c r="AD164" i="10"/>
  <c r="AD129" i="10"/>
  <c r="AD38" i="6"/>
  <c r="AD34" i="7"/>
  <c r="AD135" i="7"/>
  <c r="AD49" i="7"/>
  <c r="AD62" i="7"/>
  <c r="AD31" i="10"/>
  <c r="AD148" i="10"/>
  <c r="AD159" i="10"/>
  <c r="AD141" i="10"/>
  <c r="AD130" i="10"/>
  <c r="AD123" i="10"/>
  <c r="AD16" i="10"/>
  <c r="AD51" i="6"/>
  <c r="AD59" i="6"/>
  <c r="AD49" i="6"/>
  <c r="AD17" i="6"/>
  <c r="AD53" i="6"/>
  <c r="AD54" i="6"/>
  <c r="AD41" i="6"/>
  <c r="AD63" i="6"/>
  <c r="AD16" i="6"/>
  <c r="AD52" i="6"/>
  <c r="AD44" i="6"/>
  <c r="AD24" i="6"/>
  <c r="AD20" i="6"/>
  <c r="AD40" i="6"/>
  <c r="AD23" i="6"/>
  <c r="AD42" i="6"/>
  <c r="AD26" i="6"/>
  <c r="AI139" i="7"/>
  <c r="AD37" i="7"/>
  <c r="AD18" i="7"/>
  <c r="Q151" i="7"/>
  <c r="Q139" i="7"/>
  <c r="AD105" i="7"/>
  <c r="AD60" i="7"/>
  <c r="AD51" i="7"/>
  <c r="AD117" i="7"/>
  <c r="AD144" i="7"/>
  <c r="AD122" i="7"/>
  <c r="Q148" i="7"/>
  <c r="AD20" i="7"/>
  <c r="AD53" i="7"/>
  <c r="AD71" i="7"/>
  <c r="AD146" i="7"/>
  <c r="AD24" i="7"/>
  <c r="AD76" i="7"/>
  <c r="Q147" i="7"/>
  <c r="AD43" i="7"/>
  <c r="AD64" i="7"/>
  <c r="AD23" i="7"/>
  <c r="Q142" i="7"/>
  <c r="Q132" i="7"/>
  <c r="AD39" i="7"/>
  <c r="AD77" i="7"/>
  <c r="AD47" i="7"/>
  <c r="AD108" i="7"/>
  <c r="Q135" i="7"/>
  <c r="AD143" i="7"/>
  <c r="AD110" i="7"/>
  <c r="Q134" i="7"/>
  <c r="AD36" i="7"/>
  <c r="AD35" i="7"/>
  <c r="AD112" i="7"/>
  <c r="AD134" i="7"/>
  <c r="AD65" i="7"/>
  <c r="AD21" i="7"/>
  <c r="AD78" i="7"/>
  <c r="AD147" i="7"/>
  <c r="AD22" i="7"/>
  <c r="AD48" i="7"/>
  <c r="AD116" i="7"/>
  <c r="Q137" i="7"/>
  <c r="Q146" i="7"/>
  <c r="AD111" i="7"/>
  <c r="AD109" i="7"/>
  <c r="AD32" i="7"/>
  <c r="AD52" i="7"/>
  <c r="AD16" i="7"/>
  <c r="AD136" i="7"/>
  <c r="AD19" i="7"/>
  <c r="AD74" i="7"/>
  <c r="AD131" i="7"/>
  <c r="AD107" i="7"/>
  <c r="AD43" i="6"/>
  <c r="AD55" i="8"/>
  <c r="AD46" i="8"/>
  <c r="AD85" i="8"/>
  <c r="AD76" i="8"/>
  <c r="AD35" i="8"/>
  <c r="AD18" i="8"/>
  <c r="AD72" i="8"/>
  <c r="AD100" i="8"/>
  <c r="AD164" i="8"/>
  <c r="AD111" i="8"/>
  <c r="AD161" i="8"/>
  <c r="AD99" i="8"/>
  <c r="AD117" i="8"/>
  <c r="AD102" i="8"/>
  <c r="Q161" i="8"/>
  <c r="AD163" i="8"/>
  <c r="AD160" i="8"/>
  <c r="AD113" i="8"/>
  <c r="Q159" i="8"/>
  <c r="AD114" i="8"/>
  <c r="AD84" i="8"/>
  <c r="AD171" i="8"/>
  <c r="AD157" i="8"/>
  <c r="AD152" i="8"/>
  <c r="AD107" i="8"/>
  <c r="AD115" i="8"/>
  <c r="AD116" i="8"/>
  <c r="AD151" i="8"/>
  <c r="AD154" i="8"/>
  <c r="AD172" i="8"/>
  <c r="AD166" i="8"/>
  <c r="Q160" i="8"/>
  <c r="AD101" i="8"/>
  <c r="AD91" i="8"/>
  <c r="AD169" i="8"/>
  <c r="AD162" i="8"/>
  <c r="AD110" i="8"/>
  <c r="AD104" i="8"/>
  <c r="AD90" i="8"/>
  <c r="AD79" i="8"/>
  <c r="AD168" i="8"/>
  <c r="AD112" i="8"/>
  <c r="AD103" i="8"/>
  <c r="AD88" i="8"/>
  <c r="AD32" i="8"/>
  <c r="AD80" i="8"/>
  <c r="AD77" i="8"/>
  <c r="AD86" i="8"/>
  <c r="AD21" i="8"/>
  <c r="AD50" i="8"/>
  <c r="AD58" i="8"/>
  <c r="AD71" i="8"/>
  <c r="AD78" i="8"/>
  <c r="AD16" i="8"/>
  <c r="AD56" i="8"/>
  <c r="AD64" i="8"/>
  <c r="AD27" i="8"/>
  <c r="AD34" i="8"/>
  <c r="AD109" i="8"/>
  <c r="AD155" i="8"/>
  <c r="AD75" i="8"/>
  <c r="AD153" i="8"/>
  <c r="AD156" i="8"/>
  <c r="AD170" i="8"/>
  <c r="K131" i="10"/>
  <c r="CM129" i="10"/>
  <c r="K123" i="10"/>
  <c r="K120" i="10"/>
  <c r="CN21" i="10"/>
  <c r="CM28" i="10"/>
  <c r="CJ29" i="10"/>
  <c r="K98" i="8"/>
  <c r="CL141" i="10"/>
  <c r="AC37" i="7"/>
  <c r="CK116" i="8"/>
  <c r="CN116" i="8"/>
  <c r="CL116" i="8"/>
  <c r="CI116" i="8"/>
  <c r="AB116" i="8"/>
  <c r="K115" i="8"/>
  <c r="AB115" i="8"/>
  <c r="CI115" i="8"/>
  <c r="CO115" i="8"/>
  <c r="CJ115" i="8"/>
  <c r="CM115" i="8"/>
  <c r="CN115" i="8"/>
  <c r="CH115" i="8"/>
  <c r="CK115" i="8"/>
  <c r="CL115" i="8"/>
  <c r="AC116" i="8"/>
  <c r="J116" i="8"/>
  <c r="J115" i="8"/>
  <c r="S115" i="8" s="1"/>
  <c r="CO116" i="8"/>
  <c r="CH116" i="8"/>
  <c r="K116" i="8"/>
  <c r="CM116" i="8"/>
  <c r="CJ116" i="8"/>
  <c r="W37" i="7"/>
  <c r="AB37" i="7"/>
  <c r="CO59" i="6"/>
  <c r="CQ59" i="6"/>
  <c r="CP59" i="6"/>
  <c r="CN59" i="6"/>
  <c r="CS59" i="6"/>
  <c r="CM59" i="6"/>
  <c r="CR59" i="6"/>
  <c r="CL59" i="6"/>
  <c r="AB59" i="6"/>
  <c r="AC59" i="6"/>
  <c r="AC163" i="8"/>
  <c r="AC19" i="8"/>
  <c r="AO204" i="8"/>
  <c r="AC22" i="8"/>
  <c r="AC73" i="8"/>
  <c r="AC46" i="8"/>
  <c r="AO211" i="8"/>
  <c r="AO247" i="8" s="1"/>
  <c r="AC166" i="8"/>
  <c r="AO255" i="8"/>
  <c r="AC87" i="8"/>
  <c r="AC17" i="8"/>
  <c r="AC160" i="8"/>
  <c r="AC60" i="8"/>
  <c r="AC80" i="8"/>
  <c r="AC91" i="8"/>
  <c r="AC36" i="8"/>
  <c r="AC168" i="8"/>
  <c r="AC64" i="8"/>
  <c r="AC152" i="8"/>
  <c r="AC164" i="8"/>
  <c r="AC159" i="8"/>
  <c r="AC35" i="8"/>
  <c r="AC48" i="8"/>
  <c r="AC29" i="8"/>
  <c r="AC166" i="10"/>
  <c r="AC63" i="8"/>
  <c r="AC88" i="8"/>
  <c r="AO205" i="8"/>
  <c r="AO241" i="8" s="1"/>
  <c r="AO252" i="8"/>
  <c r="AC16" i="8"/>
  <c r="AC155" i="8"/>
  <c r="AC44" i="8"/>
  <c r="AC30" i="8"/>
  <c r="AC54" i="8"/>
  <c r="AC90" i="8"/>
  <c r="AC157" i="8"/>
  <c r="AC74" i="8"/>
  <c r="AC107" i="8"/>
  <c r="AC110" i="8"/>
  <c r="AC45" i="8"/>
  <c r="AC174" i="10"/>
  <c r="AO253" i="8"/>
  <c r="AC89" i="8"/>
  <c r="AC72" i="8"/>
  <c r="AC106" i="8"/>
  <c r="AC101" i="8"/>
  <c r="AC26" i="8"/>
  <c r="AC108" i="8"/>
  <c r="AC23" i="8"/>
  <c r="AC172" i="8"/>
  <c r="AO217" i="8"/>
  <c r="AC169" i="8"/>
  <c r="AO216" i="8"/>
  <c r="AC56" i="8"/>
  <c r="AC43" i="8"/>
  <c r="AC76" i="8"/>
  <c r="AC103" i="8"/>
  <c r="AC86" i="8"/>
  <c r="AC165" i="8"/>
  <c r="AC70" i="8"/>
  <c r="AC49" i="8"/>
  <c r="AC173" i="10"/>
  <c r="AC165" i="10"/>
  <c r="CM16" i="6"/>
  <c r="CM29" i="6"/>
  <c r="K134" i="10"/>
  <c r="CK134" i="10"/>
  <c r="CM134" i="10"/>
  <c r="CP134" i="10"/>
  <c r="CJ134" i="10"/>
  <c r="CO134" i="10"/>
  <c r="CL134" i="10"/>
  <c r="CN134" i="10"/>
  <c r="AB134" i="10"/>
  <c r="CI134" i="10"/>
  <c r="AB126" i="10"/>
  <c r="CO126" i="10"/>
  <c r="CK126" i="10"/>
  <c r="K126" i="10"/>
  <c r="CP126" i="10"/>
  <c r="CM126" i="10"/>
  <c r="CJ126" i="10"/>
  <c r="CN126" i="10"/>
  <c r="CL126" i="10"/>
  <c r="CI126" i="10"/>
  <c r="J134" i="10"/>
  <c r="J135" i="10"/>
  <c r="J126" i="10"/>
  <c r="J127" i="10"/>
  <c r="AC127" i="10"/>
  <c r="CM127" i="10"/>
  <c r="AB127" i="10"/>
  <c r="CP127" i="10"/>
  <c r="CO127" i="10"/>
  <c r="CN127" i="10"/>
  <c r="CJ127" i="10"/>
  <c r="K127" i="10"/>
  <c r="CL127" i="10"/>
  <c r="CK127" i="10"/>
  <c r="CI127" i="10"/>
  <c r="AC135" i="10"/>
  <c r="AC126" i="10"/>
  <c r="AC134" i="10"/>
  <c r="CJ135" i="10"/>
  <c r="CO135" i="10"/>
  <c r="CL135" i="10"/>
  <c r="CP135" i="10"/>
  <c r="CN135" i="10"/>
  <c r="AB135" i="10"/>
  <c r="CK135" i="10"/>
  <c r="K135" i="10"/>
  <c r="CI135" i="10"/>
  <c r="CM135" i="10"/>
  <c r="AC23" i="10"/>
  <c r="CI30" i="10"/>
  <c r="CN30" i="10"/>
  <c r="K30" i="10"/>
  <c r="CK30" i="10"/>
  <c r="CO30" i="10"/>
  <c r="CL30" i="10"/>
  <c r="CP30" i="10"/>
  <c r="CJ30" i="10"/>
  <c r="CM30" i="10"/>
  <c r="AB30" i="10"/>
  <c r="CM22" i="10"/>
  <c r="CI22" i="10"/>
  <c r="CK22" i="10"/>
  <c r="CP22" i="10"/>
  <c r="CJ22" i="10"/>
  <c r="AB22" i="10"/>
  <c r="CN22" i="10"/>
  <c r="CL22" i="10"/>
  <c r="CO22" i="10"/>
  <c r="K22" i="10"/>
  <c r="J30" i="10"/>
  <c r="J22" i="10"/>
  <c r="J23" i="10"/>
  <c r="J31" i="10"/>
  <c r="AC31" i="10"/>
  <c r="AC30" i="10"/>
  <c r="CJ31" i="10"/>
  <c r="CO31" i="10"/>
  <c r="CP31" i="10"/>
  <c r="CM31" i="10"/>
  <c r="CN31" i="10"/>
  <c r="CL31" i="10"/>
  <c r="CK31" i="10"/>
  <c r="K31" i="10"/>
  <c r="AB31" i="10"/>
  <c r="CI31" i="10"/>
  <c r="AC22" i="10"/>
  <c r="CI23" i="10"/>
  <c r="CM23" i="10"/>
  <c r="CN23" i="10"/>
  <c r="AB23" i="10"/>
  <c r="CL23" i="10"/>
  <c r="CO23" i="10"/>
  <c r="CP23" i="10"/>
  <c r="CK23" i="10"/>
  <c r="CJ23" i="10"/>
  <c r="K23" i="10"/>
  <c r="J120" i="10"/>
  <c r="S120" i="10" s="1"/>
  <c r="AO206" i="8"/>
  <c r="AO242" i="8" s="1"/>
  <c r="AC113" i="8"/>
  <c r="AO218" i="8"/>
  <c r="AO194" i="8"/>
  <c r="AO230" i="8" s="1"/>
  <c r="AC111" i="8"/>
  <c r="AC24" i="8"/>
  <c r="AC84" i="8"/>
  <c r="AC167" i="8"/>
  <c r="AC154" i="8"/>
  <c r="AC32" i="8"/>
  <c r="AC50" i="8"/>
  <c r="AC158" i="8"/>
  <c r="AO195" i="8"/>
  <c r="AO231" i="8" s="1"/>
  <c r="AC151" i="8"/>
  <c r="AC27" i="8"/>
  <c r="AC47" i="8"/>
  <c r="AC25" i="8"/>
  <c r="AC57" i="8"/>
  <c r="AC20" i="8"/>
  <c r="AC34" i="8"/>
  <c r="AC55" i="8"/>
  <c r="AC58" i="8"/>
  <c r="AC81" i="8"/>
  <c r="AC117" i="8"/>
  <c r="AC77" i="8"/>
  <c r="AC100" i="8"/>
  <c r="AC112" i="8"/>
  <c r="AC98" i="8"/>
  <c r="AC114" i="8"/>
  <c r="AC33" i="8"/>
  <c r="AC53" i="8"/>
  <c r="AC105" i="8"/>
  <c r="AO219" i="8"/>
  <c r="AC83" i="8"/>
  <c r="AC18" i="8"/>
  <c r="AC170" i="8"/>
  <c r="AC52" i="8"/>
  <c r="AC97" i="8"/>
  <c r="AC153" i="8"/>
  <c r="AC162" i="8"/>
  <c r="AC31" i="8"/>
  <c r="AC51" i="8"/>
  <c r="AC28" i="8"/>
  <c r="AC61" i="8"/>
  <c r="AC21" i="8"/>
  <c r="AC62" i="8"/>
  <c r="AC85" i="8"/>
  <c r="AC99" i="8"/>
  <c r="AC82" i="8"/>
  <c r="AC78" i="8"/>
  <c r="AC104" i="8"/>
  <c r="AC118" i="8"/>
  <c r="AC102" i="8"/>
  <c r="AC37" i="8"/>
  <c r="AC75" i="8"/>
  <c r="AO259" i="8"/>
  <c r="AO223" i="8"/>
  <c r="J59" i="8"/>
  <c r="AC71" i="8"/>
  <c r="AC156" i="8"/>
  <c r="AQ180" i="8"/>
  <c r="AQ228" i="8" s="1"/>
  <c r="AC59" i="8"/>
  <c r="AC161" i="8"/>
  <c r="AQ182" i="8"/>
  <c r="AC79" i="8"/>
  <c r="AC171" i="8"/>
  <c r="AC109" i="8"/>
  <c r="CJ87" i="8"/>
  <c r="AB32" i="8"/>
  <c r="AQ210" i="8"/>
  <c r="AQ246" i="8" s="1"/>
  <c r="CK17" i="8"/>
  <c r="CJ20" i="8"/>
  <c r="CH21" i="8"/>
  <c r="CN88" i="8"/>
  <c r="K28" i="8"/>
  <c r="CM27" i="8"/>
  <c r="CN85" i="8"/>
  <c r="CJ74" i="8"/>
  <c r="CH50" i="8"/>
  <c r="CH97" i="8"/>
  <c r="CN57" i="8"/>
  <c r="CO58" i="8"/>
  <c r="AB56" i="8"/>
  <c r="AB82" i="8"/>
  <c r="CJ34" i="8"/>
  <c r="CJ76" i="8"/>
  <c r="CJ70" i="8"/>
  <c r="CJ78" i="8"/>
  <c r="CJ90" i="8"/>
  <c r="CL112" i="8"/>
  <c r="AB75" i="8"/>
  <c r="CL108" i="8"/>
  <c r="CI89" i="8"/>
  <c r="CJ44" i="8"/>
  <c r="CI80" i="8"/>
  <c r="CK49" i="8"/>
  <c r="CL73" i="8"/>
  <c r="CN63" i="8"/>
  <c r="CN111" i="8"/>
  <c r="CI31" i="8"/>
  <c r="AB45" i="8"/>
  <c r="AQ181" i="8"/>
  <c r="AB107" i="8"/>
  <c r="K51" i="8"/>
  <c r="CI86" i="8"/>
  <c r="CI117" i="8"/>
  <c r="CI46" i="8"/>
  <c r="AB143" i="10"/>
  <c r="CL123" i="10"/>
  <c r="CM123" i="10"/>
  <c r="K143" i="10"/>
  <c r="CN29" i="10"/>
  <c r="CO123" i="10"/>
  <c r="CK123" i="10"/>
  <c r="CO29" i="10"/>
  <c r="CJ123" i="10"/>
  <c r="CP123" i="10"/>
  <c r="CM29" i="10"/>
  <c r="CP151" i="10"/>
  <c r="CJ25" i="10"/>
  <c r="CO26" i="10"/>
  <c r="CN18" i="10"/>
  <c r="CN28" i="10"/>
  <c r="CN16" i="10"/>
  <c r="CI122" i="10"/>
  <c r="CM150" i="10"/>
  <c r="CK121" i="10"/>
  <c r="CJ131" i="10"/>
  <c r="CI132" i="10"/>
  <c r="J225" i="10"/>
  <c r="G225" i="10" s="1"/>
  <c r="CL132" i="10"/>
  <c r="CJ132" i="10"/>
  <c r="CK132" i="10"/>
  <c r="AB132" i="10"/>
  <c r="CP132" i="10"/>
  <c r="CN132" i="10"/>
  <c r="CO132" i="10"/>
  <c r="CM132" i="10"/>
  <c r="K132" i="10"/>
  <c r="CJ17" i="10"/>
  <c r="CO16" i="10"/>
  <c r="AB149" i="10"/>
  <c r="K149" i="10"/>
  <c r="K16" i="10"/>
  <c r="CL16" i="10"/>
  <c r="CN123" i="10"/>
  <c r="K128" i="10"/>
  <c r="CI123" i="10"/>
  <c r="CL29" i="10"/>
  <c r="AB123" i="10"/>
  <c r="AC19" i="10"/>
  <c r="CM152" i="10"/>
  <c r="K147" i="10"/>
  <c r="CL151" i="10"/>
  <c r="CL122" i="10"/>
  <c r="CK151" i="10"/>
  <c r="CO17" i="10"/>
  <c r="CM17" i="10"/>
  <c r="CM125" i="10"/>
  <c r="CI142" i="10"/>
  <c r="CJ151" i="10"/>
  <c r="CJ27" i="10"/>
  <c r="CO24" i="10"/>
  <c r="CO121" i="10"/>
  <c r="K152" i="10"/>
  <c r="CM24" i="10"/>
  <c r="CN152" i="10"/>
  <c r="CO151" i="10"/>
  <c r="K151" i="10"/>
  <c r="CI151" i="10"/>
  <c r="CK17" i="10"/>
  <c r="CP17" i="10"/>
  <c r="CN17" i="10"/>
  <c r="CI17" i="10"/>
  <c r="K17" i="10"/>
  <c r="CN142" i="10"/>
  <c r="CO142" i="10"/>
  <c r="CK142" i="10"/>
  <c r="CJ152" i="10"/>
  <c r="CL152" i="10"/>
  <c r="CP152" i="10"/>
  <c r="CK122" i="10"/>
  <c r="AB122" i="10"/>
  <c r="CN122" i="10"/>
  <c r="K148" i="10"/>
  <c r="CL142" i="10"/>
  <c r="CM142" i="10"/>
  <c r="AB151" i="10"/>
  <c r="CL17" i="10"/>
  <c r="CM122" i="10"/>
  <c r="K142" i="10"/>
  <c r="AB148" i="10"/>
  <c r="AB17" i="10"/>
  <c r="CN26" i="10"/>
  <c r="CL26" i="10"/>
  <c r="CP129" i="10"/>
  <c r="CL129" i="10"/>
  <c r="CM16" i="10"/>
  <c r="AB16" i="10"/>
  <c r="CJ16" i="10"/>
  <c r="CJ24" i="10"/>
  <c r="AB24" i="10"/>
  <c r="CP24" i="10"/>
  <c r="CL24" i="10"/>
  <c r="CK26" i="10"/>
  <c r="CP16" i="10"/>
  <c r="CI16" i="10"/>
  <c r="AB25" i="10"/>
  <c r="CL131" i="10"/>
  <c r="CO25" i="10"/>
  <c r="K24" i="10"/>
  <c r="CK16" i="10"/>
  <c r="CK24" i="10"/>
  <c r="CN24" i="10"/>
  <c r="CI24" i="10"/>
  <c r="AB29" i="10"/>
  <c r="CJ142" i="10"/>
  <c r="CP142" i="10"/>
  <c r="CN151" i="10"/>
  <c r="CM151" i="10"/>
  <c r="AB142" i="10"/>
  <c r="CO152" i="10"/>
  <c r="AB152" i="10"/>
  <c r="CK152" i="10"/>
  <c r="CI152" i="10"/>
  <c r="AB147" i="10"/>
  <c r="K29" i="10"/>
  <c r="CI29" i="10"/>
  <c r="CP29" i="10"/>
  <c r="CK29" i="10"/>
  <c r="CJ122" i="10"/>
  <c r="K122" i="10"/>
  <c r="CP122" i="10"/>
  <c r="CO122" i="10"/>
  <c r="CM131" i="10"/>
  <c r="CI21" i="10"/>
  <c r="AB21" i="10"/>
  <c r="CO128" i="10"/>
  <c r="CL128" i="10"/>
  <c r="CM120" i="10"/>
  <c r="CL21" i="10"/>
  <c r="CK21" i="10"/>
  <c r="AB120" i="10"/>
  <c r="CP141" i="10"/>
  <c r="CJ21" i="10"/>
  <c r="CK120" i="10"/>
  <c r="CI128" i="10"/>
  <c r="CJ141" i="10"/>
  <c r="AB131" i="10"/>
  <c r="CI141" i="10"/>
  <c r="CN141" i="10"/>
  <c r="CP120" i="10"/>
  <c r="CN120" i="10"/>
  <c r="CP121" i="10"/>
  <c r="CM121" i="10"/>
  <c r="CI121" i="10"/>
  <c r="CO125" i="10"/>
  <c r="CI125" i="10"/>
  <c r="CL125" i="10"/>
  <c r="AB125" i="10"/>
  <c r="K145" i="10"/>
  <c r="CK20" i="10"/>
  <c r="CJ20" i="10"/>
  <c r="CO20" i="10"/>
  <c r="CI20" i="10"/>
  <c r="CM20" i="10"/>
  <c r="CI27" i="10"/>
  <c r="CK27" i="10"/>
  <c r="K27" i="10"/>
  <c r="CO27" i="10"/>
  <c r="AB27" i="10"/>
  <c r="CP27" i="10"/>
  <c r="CM27" i="10"/>
  <c r="K125" i="10"/>
  <c r="AB121" i="10"/>
  <c r="CN27" i="10"/>
  <c r="AB20" i="10"/>
  <c r="CK125" i="10"/>
  <c r="CN25" i="10"/>
  <c r="CK25" i="10"/>
  <c r="CI25" i="10"/>
  <c r="CL25" i="10"/>
  <c r="K25" i="10"/>
  <c r="CJ26" i="10"/>
  <c r="CI26" i="10"/>
  <c r="AB26" i="10"/>
  <c r="CJ18" i="10"/>
  <c r="K18" i="10"/>
  <c r="CK18" i="10"/>
  <c r="CM18" i="10"/>
  <c r="CL18" i="10"/>
  <c r="CI18" i="10"/>
  <c r="CO18" i="10"/>
  <c r="AB18" i="10"/>
  <c r="CP18" i="10"/>
  <c r="K129" i="10"/>
  <c r="CO129" i="10"/>
  <c r="K146" i="10"/>
  <c r="AB146" i="10"/>
  <c r="CL28" i="10"/>
  <c r="CI28" i="10"/>
  <c r="CO28" i="10"/>
  <c r="CK28" i="10"/>
  <c r="CJ28" i="10"/>
  <c r="CP28" i="10"/>
  <c r="CP26" i="10"/>
  <c r="AB28" i="10"/>
  <c r="CP125" i="10"/>
  <c r="AB145" i="10"/>
  <c r="CN125" i="10"/>
  <c r="CN129" i="10"/>
  <c r="K20" i="10"/>
  <c r="CJ121" i="10"/>
  <c r="CK129" i="10"/>
  <c r="CN20" i="10"/>
  <c r="CL27" i="10"/>
  <c r="CP25" i="10"/>
  <c r="CJ125" i="10"/>
  <c r="CM26" i="10"/>
  <c r="CJ129" i="10"/>
  <c r="K26" i="10"/>
  <c r="CP20" i="10"/>
  <c r="K28" i="10"/>
  <c r="CN121" i="10"/>
  <c r="K121" i="10"/>
  <c r="CL121" i="10"/>
  <c r="CI129" i="10"/>
  <c r="CL20" i="10"/>
  <c r="AB129" i="10"/>
  <c r="CM25" i="10"/>
  <c r="CI131" i="10"/>
  <c r="CO131" i="10"/>
  <c r="CP128" i="10"/>
  <c r="CM128" i="10"/>
  <c r="AB128" i="10"/>
  <c r="K141" i="10"/>
  <c r="CO141" i="10"/>
  <c r="CO21" i="10"/>
  <c r="CM21" i="10"/>
  <c r="CP21" i="10"/>
  <c r="CJ128" i="10"/>
  <c r="CK131" i="10"/>
  <c r="CN128" i="10"/>
  <c r="CN131" i="10"/>
  <c r="CM141" i="10"/>
  <c r="CL120" i="10"/>
  <c r="CI120" i="10"/>
  <c r="CO120" i="10"/>
  <c r="CK141" i="10"/>
  <c r="AB141" i="10"/>
  <c r="K21" i="10"/>
  <c r="CK128" i="10"/>
  <c r="CP131" i="10"/>
  <c r="CJ120" i="10"/>
  <c r="CQ50" i="6"/>
  <c r="CR50" i="6"/>
  <c r="CL50" i="6"/>
  <c r="S63" i="6"/>
  <c r="CN63" i="6"/>
  <c r="CO63" i="6"/>
  <c r="CM63" i="6"/>
  <c r="CS63" i="6"/>
  <c r="CQ63" i="6"/>
  <c r="CL63" i="6"/>
  <c r="AB63" i="6"/>
  <c r="CP63" i="6"/>
  <c r="CR63" i="6"/>
  <c r="AB50" i="6"/>
  <c r="AC63" i="6"/>
  <c r="CR29" i="6"/>
  <c r="Q52" i="6"/>
  <c r="O51" i="6"/>
  <c r="ED51" i="6" s="1"/>
  <c r="CN51" i="6"/>
  <c r="AB51" i="6"/>
  <c r="CP51" i="6"/>
  <c r="CO51" i="6"/>
  <c r="CR51" i="6"/>
  <c r="CM51" i="6"/>
  <c r="CS51" i="6"/>
  <c r="CQ51" i="6"/>
  <c r="CL51" i="6"/>
  <c r="CO50" i="6"/>
  <c r="CN50" i="6"/>
  <c r="CM50" i="6"/>
  <c r="CP50" i="6"/>
  <c r="CS50" i="6"/>
  <c r="AC51" i="6"/>
  <c r="CR48" i="6"/>
  <c r="AB48" i="6"/>
  <c r="CM48" i="6"/>
  <c r="AC50" i="6"/>
  <c r="CP48" i="6"/>
  <c r="CM49" i="6"/>
  <c r="AB49" i="6"/>
  <c r="CQ49" i="6"/>
  <c r="CN49" i="6"/>
  <c r="CP49" i="6"/>
  <c r="CS49" i="6"/>
  <c r="CR49" i="6"/>
  <c r="CL49" i="6"/>
  <c r="CO49" i="6"/>
  <c r="CQ48" i="6"/>
  <c r="CL48" i="6"/>
  <c r="AC49" i="6"/>
  <c r="Q48" i="6"/>
  <c r="CS48" i="6"/>
  <c r="CN48" i="6"/>
  <c r="CO48" i="6"/>
  <c r="CQ29" i="6"/>
  <c r="AC48" i="6"/>
  <c r="CS29" i="6"/>
  <c r="CQ16" i="6"/>
  <c r="AB29" i="6"/>
  <c r="AB16" i="6"/>
  <c r="CP29" i="6"/>
  <c r="CO29" i="6"/>
  <c r="CR16" i="6"/>
  <c r="CN29" i="6"/>
  <c r="CL29" i="6"/>
  <c r="CN16" i="6"/>
  <c r="AC29" i="6"/>
  <c r="CL16" i="6"/>
  <c r="CO16" i="6"/>
  <c r="CM28" i="6"/>
  <c r="AB28" i="6"/>
  <c r="CO28" i="6"/>
  <c r="CL28" i="6"/>
  <c r="CS28" i="6"/>
  <c r="CP28" i="6"/>
  <c r="CQ28" i="6"/>
  <c r="CN28" i="6"/>
  <c r="CR28" i="6"/>
  <c r="AC28" i="6"/>
  <c r="Q17" i="6"/>
  <c r="AC16" i="6"/>
  <c r="CP16" i="6"/>
  <c r="CS16" i="6"/>
  <c r="CO17" i="6"/>
  <c r="CM17" i="6"/>
  <c r="CN17" i="6"/>
  <c r="CP17" i="6"/>
  <c r="CR17" i="6"/>
  <c r="CS17" i="6"/>
  <c r="AB17" i="6"/>
  <c r="CQ17" i="6"/>
  <c r="CL17" i="6"/>
  <c r="AC17" i="6"/>
  <c r="J101" i="8"/>
  <c r="S101" i="8" s="1"/>
  <c r="CO150" i="10"/>
  <c r="CK57" i="8"/>
  <c r="CL58" i="8"/>
  <c r="CN97" i="8"/>
  <c r="CM97" i="8"/>
  <c r="CJ57" i="8"/>
  <c r="CK50" i="8"/>
  <c r="J52" i="8"/>
  <c r="J83" i="8"/>
  <c r="S83" i="8" s="1"/>
  <c r="CM28" i="8"/>
  <c r="CN58" i="8"/>
  <c r="K103" i="8"/>
  <c r="CN51" i="8"/>
  <c r="CL78" i="8"/>
  <c r="CI78" i="8"/>
  <c r="J124" i="10"/>
  <c r="CI70" i="8"/>
  <c r="AB103" i="8"/>
  <c r="CL97" i="8"/>
  <c r="CM57" i="8"/>
  <c r="CO80" i="8"/>
  <c r="CL57" i="8"/>
  <c r="CH74" i="8"/>
  <c r="J148" i="10"/>
  <c r="CO97" i="8"/>
  <c r="AB97" i="8"/>
  <c r="CJ80" i="8"/>
  <c r="J111" i="8"/>
  <c r="J125" i="10"/>
  <c r="S125" i="10" s="1"/>
  <c r="J29" i="10"/>
  <c r="CM78" i="8"/>
  <c r="J51" i="8"/>
  <c r="S51" i="8" s="1"/>
  <c r="J132" i="10"/>
  <c r="CO73" i="8"/>
  <c r="CL45" i="8"/>
  <c r="J122" i="10"/>
  <c r="J146" i="10"/>
  <c r="AB20" i="8"/>
  <c r="J76" i="8"/>
  <c r="S76" i="8" s="1"/>
  <c r="J150" i="10"/>
  <c r="K63" i="8"/>
  <c r="CN73" i="8"/>
  <c r="J26" i="10"/>
  <c r="J141" i="10"/>
  <c r="AB31" i="8"/>
  <c r="CM112" i="8"/>
  <c r="CM34" i="8"/>
  <c r="AB52" i="7"/>
  <c r="CL82" i="8"/>
  <c r="CK124" i="10"/>
  <c r="CI51" i="8"/>
  <c r="CJ28" i="8"/>
  <c r="CI90" i="8"/>
  <c r="CJ58" i="8"/>
  <c r="CI130" i="10"/>
  <c r="CJ97" i="8"/>
  <c r="CK97" i="8"/>
  <c r="CI58" i="8"/>
  <c r="CL27" i="8"/>
  <c r="K133" i="10"/>
  <c r="AB124" i="10"/>
  <c r="CL133" i="10"/>
  <c r="AB89" i="8"/>
  <c r="CO82" i="8"/>
  <c r="CN86" i="8"/>
  <c r="CH27" i="8"/>
  <c r="K45" i="8"/>
  <c r="J147" i="10"/>
  <c r="J28" i="10"/>
  <c r="J131" i="10"/>
  <c r="S131" i="10" s="1"/>
  <c r="CI73" i="8"/>
  <c r="J152" i="10"/>
  <c r="J149" i="10"/>
  <c r="CH60" i="7"/>
  <c r="AB76" i="7"/>
  <c r="CL110" i="7"/>
  <c r="CM117" i="7"/>
  <c r="CN111" i="7"/>
  <c r="CL113" i="7"/>
  <c r="CH100" i="7"/>
  <c r="CM108" i="7"/>
  <c r="CH109" i="7"/>
  <c r="CN122" i="7"/>
  <c r="CH88" i="8"/>
  <c r="K73" i="8"/>
  <c r="CJ85" i="8"/>
  <c r="CK88" i="8"/>
  <c r="CL75" i="8"/>
  <c r="CL84" i="8"/>
  <c r="CI82" i="8"/>
  <c r="CN82" i="8"/>
  <c r="CI74" i="8"/>
  <c r="CI88" i="8"/>
  <c r="CK82" i="8"/>
  <c r="CH87" i="8"/>
  <c r="CO88" i="8"/>
  <c r="CI75" i="8"/>
  <c r="CI79" i="8"/>
  <c r="CN90" i="8"/>
  <c r="CM82" i="8"/>
  <c r="K82" i="8"/>
  <c r="CH82" i="8"/>
  <c r="K90" i="8"/>
  <c r="AB74" i="8"/>
  <c r="CJ82" i="8"/>
  <c r="CI87" i="8"/>
  <c r="CK78" i="8"/>
  <c r="CL83" i="8"/>
  <c r="CN31" i="8"/>
  <c r="CO31" i="8"/>
  <c r="CK31" i="8"/>
  <c r="CL31" i="8"/>
  <c r="CL29" i="8"/>
  <c r="K20" i="8"/>
  <c r="CN27" i="8"/>
  <c r="CJ27" i="8"/>
  <c r="CL28" i="8"/>
  <c r="CI27" i="8"/>
  <c r="CH32" i="8"/>
  <c r="CK33" i="8"/>
  <c r="K21" i="8"/>
  <c r="CH37" i="8"/>
  <c r="CI36" i="8"/>
  <c r="CM25" i="8"/>
  <c r="CI28" i="8"/>
  <c r="CO21" i="8"/>
  <c r="AB27" i="8"/>
  <c r="CJ22" i="8"/>
  <c r="CI24" i="8"/>
  <c r="K19" i="8"/>
  <c r="CJ63" i="8"/>
  <c r="CL44" i="8"/>
  <c r="AB49" i="8"/>
  <c r="CI45" i="8"/>
  <c r="CM63" i="8"/>
  <c r="CH44" i="8"/>
  <c r="CK45" i="8"/>
  <c r="AB54" i="8"/>
  <c r="CM55" i="8"/>
  <c r="CN64" i="8"/>
  <c r="CH51" i="8"/>
  <c r="CM48" i="8"/>
  <c r="CL61" i="8"/>
  <c r="CO51" i="8"/>
  <c r="CK59" i="8"/>
  <c r="AB51" i="8"/>
  <c r="AB50" i="8"/>
  <c r="K58" i="8"/>
  <c r="CJ50" i="8"/>
  <c r="CO53" i="8"/>
  <c r="CJ43" i="8"/>
  <c r="CN43" i="8"/>
  <c r="K43" i="8"/>
  <c r="CL49" i="8"/>
  <c r="CK108" i="8"/>
  <c r="CL117" i="8"/>
  <c r="CO108" i="8"/>
  <c r="K113" i="8"/>
  <c r="CH113" i="8"/>
  <c r="CL111" i="8"/>
  <c r="CO117" i="8"/>
  <c r="CM111" i="8"/>
  <c r="AB104" i="8"/>
  <c r="AB111" i="8"/>
  <c r="CH108" i="8"/>
  <c r="CK117" i="8"/>
  <c r="CH111" i="8"/>
  <c r="CN112" i="8"/>
  <c r="AB52" i="6"/>
  <c r="CR52" i="6"/>
  <c r="CL52" i="6"/>
  <c r="CQ52" i="6"/>
  <c r="CO52" i="6"/>
  <c r="CN52" i="6"/>
  <c r="CM52" i="6"/>
  <c r="CP52" i="6"/>
  <c r="CS52" i="6"/>
  <c r="AC52" i="6"/>
  <c r="O44" i="6"/>
  <c r="ED44" i="6" s="1"/>
  <c r="CM44" i="6"/>
  <c r="CO44" i="6"/>
  <c r="CP44" i="6"/>
  <c r="CS44" i="6"/>
  <c r="CQ44" i="6"/>
  <c r="AB44" i="6"/>
  <c r="CN44" i="6"/>
  <c r="CL44" i="6"/>
  <c r="CR44" i="6"/>
  <c r="AC44" i="6"/>
  <c r="O43" i="6"/>
  <c r="ED43" i="6" s="1"/>
  <c r="AC43" i="6"/>
  <c r="CN43" i="6"/>
  <c r="CM43" i="6"/>
  <c r="CS43" i="6"/>
  <c r="CL43" i="6"/>
  <c r="AB43" i="6"/>
  <c r="CR43" i="6"/>
  <c r="CO43" i="6"/>
  <c r="CP43" i="6"/>
  <c r="CQ43" i="6"/>
  <c r="S56" i="6"/>
  <c r="O58" i="6"/>
  <c r="ED58" i="6" s="1"/>
  <c r="CS38" i="6"/>
  <c r="U38" i="6"/>
  <c r="CQ56" i="6"/>
  <c r="AQ198" i="8"/>
  <c r="AQ234" i="8" s="1"/>
  <c r="CH20" i="8"/>
  <c r="CJ21" i="8"/>
  <c r="AB61" i="8"/>
  <c r="AC122" i="10"/>
  <c r="CO113" i="8"/>
  <c r="AQ258" i="8"/>
  <c r="J28" i="8"/>
  <c r="J103" i="8"/>
  <c r="CL21" i="8"/>
  <c r="CJ17" i="8"/>
  <c r="AB117" i="8"/>
  <c r="H248" i="10"/>
  <c r="AC143" i="10"/>
  <c r="CL70" i="8"/>
  <c r="CM20" i="8"/>
  <c r="AC150" i="10"/>
  <c r="AC131" i="10"/>
  <c r="AC162" i="10"/>
  <c r="AC28" i="10"/>
  <c r="AC148" i="10"/>
  <c r="AC170" i="10"/>
  <c r="AC145" i="10"/>
  <c r="AC142" i="10"/>
  <c r="AC147" i="10"/>
  <c r="AC130" i="10"/>
  <c r="AC121" i="10"/>
  <c r="AC26" i="10"/>
  <c r="AC27" i="10"/>
  <c r="AC25" i="10"/>
  <c r="AC171" i="10"/>
  <c r="AC152" i="10"/>
  <c r="AC123" i="10"/>
  <c r="AC18" i="10"/>
  <c r="AC128" i="10"/>
  <c r="AC164" i="10"/>
  <c r="AC129" i="10"/>
  <c r="J227" i="10"/>
  <c r="G227" i="10" s="1"/>
  <c r="H249" i="10"/>
  <c r="H251" i="10"/>
  <c r="J229" i="10"/>
  <c r="G229" i="10" s="1"/>
  <c r="F249" i="10"/>
  <c r="F248" i="10"/>
  <c r="H247" i="10"/>
  <c r="F247" i="10"/>
  <c r="F252" i="8"/>
  <c r="J228" i="8"/>
  <c r="I228" i="8" s="1"/>
  <c r="H252" i="8"/>
  <c r="H250" i="8"/>
  <c r="F250" i="8"/>
  <c r="J226" i="8"/>
  <c r="G226" i="8" s="1"/>
  <c r="H249" i="8"/>
  <c r="F249" i="8"/>
  <c r="H248" i="8"/>
  <c r="F229" i="8"/>
  <c r="F247" i="8"/>
  <c r="H247" i="8"/>
  <c r="CO130" i="10"/>
  <c r="CL130" i="10"/>
  <c r="CL46" i="8"/>
  <c r="CN46" i="8"/>
  <c r="AB46" i="8"/>
  <c r="CK46" i="8"/>
  <c r="CJ130" i="10"/>
  <c r="K46" i="8"/>
  <c r="CJ46" i="8"/>
  <c r="K144" i="10"/>
  <c r="AB144" i="10"/>
  <c r="CI133" i="10"/>
  <c r="CP19" i="10"/>
  <c r="AB19" i="10"/>
  <c r="CO19" i="10"/>
  <c r="CM19" i="10"/>
  <c r="CM32" i="8"/>
  <c r="CN113" i="8"/>
  <c r="CI113" i="8"/>
  <c r="AB113" i="8"/>
  <c r="CM113" i="8"/>
  <c r="CK32" i="8"/>
  <c r="AB130" i="10"/>
  <c r="CM130" i="10"/>
  <c r="CM133" i="10"/>
  <c r="CH46" i="8"/>
  <c r="CO46" i="8"/>
  <c r="CK113" i="8"/>
  <c r="J144" i="10"/>
  <c r="J129" i="10"/>
  <c r="J27" i="10"/>
  <c r="J128" i="10"/>
  <c r="J133" i="10"/>
  <c r="J16" i="10"/>
  <c r="K114" i="8"/>
  <c r="CN114" i="8"/>
  <c r="CI114" i="8"/>
  <c r="CN47" i="8"/>
  <c r="AB47" i="8"/>
  <c r="CH47" i="8"/>
  <c r="CN108" i="8"/>
  <c r="K108" i="8"/>
  <c r="AB108" i="8"/>
  <c r="CI108" i="8"/>
  <c r="CM108" i="8"/>
  <c r="AB105" i="8"/>
  <c r="CL89" i="8"/>
  <c r="CM89" i="8"/>
  <c r="CO89" i="8"/>
  <c r="CN79" i="8"/>
  <c r="CO79" i="8"/>
  <c r="K79" i="8"/>
  <c r="CN44" i="8"/>
  <c r="CO44" i="8"/>
  <c r="K80" i="8"/>
  <c r="CH80" i="8"/>
  <c r="AB80" i="8"/>
  <c r="CI49" i="8"/>
  <c r="CJ49" i="8"/>
  <c r="K101" i="8"/>
  <c r="CJ73" i="8"/>
  <c r="CM73" i="8"/>
  <c r="CH73" i="8"/>
  <c r="CK73" i="8"/>
  <c r="CL63" i="8"/>
  <c r="AB63" i="8"/>
  <c r="CO63" i="8"/>
  <c r="CI63" i="8"/>
  <c r="CK63" i="8"/>
  <c r="CI111" i="8"/>
  <c r="K111" i="8"/>
  <c r="CK111" i="8"/>
  <c r="CM31" i="8"/>
  <c r="K31" i="8"/>
  <c r="CO45" i="8"/>
  <c r="CN32" i="8"/>
  <c r="CJ113" i="8"/>
  <c r="CJ111" i="8"/>
  <c r="K32" i="8"/>
  <c r="CN80" i="8"/>
  <c r="CJ32" i="8"/>
  <c r="CL113" i="8"/>
  <c r="CI44" i="8"/>
  <c r="CN45" i="8"/>
  <c r="CK130" i="10"/>
  <c r="CO133" i="10"/>
  <c r="J18" i="10"/>
  <c r="CM46" i="8"/>
  <c r="CO111" i="8"/>
  <c r="CH63" i="8"/>
  <c r="AB73" i="8"/>
  <c r="CL79" i="8"/>
  <c r="J81" i="8"/>
  <c r="CP133" i="10"/>
  <c r="CM45" i="8"/>
  <c r="CJ31" i="8"/>
  <c r="K105" i="8"/>
  <c r="CO49" i="8"/>
  <c r="J130" i="10"/>
  <c r="CH79" i="8"/>
  <c r="CH31" i="8"/>
  <c r="CH49" i="8"/>
  <c r="AB102" i="8"/>
  <c r="CM79" i="8"/>
  <c r="CI48" i="8"/>
  <c r="AB48" i="8"/>
  <c r="CJ77" i="8"/>
  <c r="CI112" i="8"/>
  <c r="K23" i="8"/>
  <c r="CL26" i="8"/>
  <c r="CN26" i="8"/>
  <c r="CI43" i="8"/>
  <c r="K75" i="8"/>
  <c r="CI85" i="8"/>
  <c r="K74" i="8"/>
  <c r="CL50" i="8"/>
  <c r="CN150" i="10"/>
  <c r="AB150" i="10"/>
  <c r="CM124" i="10"/>
  <c r="CI124" i="10"/>
  <c r="CJ124" i="10"/>
  <c r="CN124" i="10"/>
  <c r="CJ56" i="8"/>
  <c r="CH56" i="8"/>
  <c r="CH36" i="8"/>
  <c r="K55" i="8"/>
  <c r="CJ150" i="10"/>
  <c r="CK56" i="8"/>
  <c r="AB90" i="8"/>
  <c r="CL90" i="8"/>
  <c r="CO112" i="8"/>
  <c r="AB112" i="8"/>
  <c r="CO62" i="8"/>
  <c r="CM62" i="8"/>
  <c r="CJ112" i="8"/>
  <c r="CM90" i="8"/>
  <c r="CI52" i="8"/>
  <c r="CO124" i="10"/>
  <c r="CO90" i="8"/>
  <c r="CH112" i="8"/>
  <c r="K112" i="8"/>
  <c r="CP150" i="10"/>
  <c r="CM61" i="8"/>
  <c r="CK150" i="10"/>
  <c r="CL34" i="8"/>
  <c r="CI55" i="8"/>
  <c r="CL150" i="10"/>
  <c r="CO17" i="8"/>
  <c r="CN17" i="8"/>
  <c r="K56" i="8"/>
  <c r="CO56" i="8"/>
  <c r="CM56" i="8"/>
  <c r="CN56" i="8"/>
  <c r="K70" i="8"/>
  <c r="S39" i="6"/>
  <c r="CM72" i="8"/>
  <c r="CO86" i="8"/>
  <c r="K86" i="8"/>
  <c r="CL43" i="8"/>
  <c r="AB133" i="10"/>
  <c r="AB98" i="8"/>
  <c r="K19" i="10"/>
  <c r="CJ19" i="10"/>
  <c r="CK19" i="10"/>
  <c r="CL19" i="10"/>
  <c r="CI19" i="10"/>
  <c r="CL32" i="8"/>
  <c r="CL124" i="10"/>
  <c r="K29" i="8"/>
  <c r="CI34" i="8"/>
  <c r="CJ86" i="8"/>
  <c r="CI32" i="8"/>
  <c r="CK90" i="8"/>
  <c r="CH86" i="8"/>
  <c r="K124" i="10"/>
  <c r="CM70" i="8"/>
  <c r="CH90" i="8"/>
  <c r="CO78" i="8"/>
  <c r="CK112" i="8"/>
  <c r="CI150" i="10"/>
  <c r="CN133" i="10"/>
  <c r="CJ133" i="10"/>
  <c r="K150" i="10"/>
  <c r="CH22" i="8"/>
  <c r="CL77" i="8"/>
  <c r="AB43" i="8"/>
  <c r="CK133" i="10"/>
  <c r="O54" i="6"/>
  <c r="ED54" i="6" s="1"/>
  <c r="CN19" i="10"/>
  <c r="CO32" i="8"/>
  <c r="K17" i="8"/>
  <c r="CO18" i="8"/>
  <c r="CL56" i="8"/>
  <c r="CI56" i="8"/>
  <c r="CP124" i="10"/>
  <c r="CJ51" i="8"/>
  <c r="CO48" i="8"/>
  <c r="CN48" i="8"/>
  <c r="CL48" i="8"/>
  <c r="CH48" i="8"/>
  <c r="J25" i="10"/>
  <c r="J20" i="10"/>
  <c r="J123" i="10"/>
  <c r="J143" i="10"/>
  <c r="J145" i="10"/>
  <c r="S145" i="10" s="1"/>
  <c r="J21" i="10"/>
  <c r="CM114" i="8"/>
  <c r="CL114" i="8"/>
  <c r="AB114" i="8"/>
  <c r="CI47" i="8"/>
  <c r="CO47" i="8"/>
  <c r="CJ108" i="8"/>
  <c r="CK79" i="8"/>
  <c r="AB79" i="8"/>
  <c r="CJ79" i="8"/>
  <c r="K102" i="8"/>
  <c r="K44" i="8"/>
  <c r="CL80" i="8"/>
  <c r="CM80" i="8"/>
  <c r="CK80" i="8"/>
  <c r="AB101" i="8"/>
  <c r="CP130" i="10"/>
  <c r="CN130" i="10"/>
  <c r="K130" i="10"/>
  <c r="CO37" i="8"/>
  <c r="K37" i="8"/>
  <c r="CL37" i="8"/>
  <c r="CJ37" i="8"/>
  <c r="AB37" i="8"/>
  <c r="CM37" i="8"/>
  <c r="CI37" i="8"/>
  <c r="K18" i="8"/>
  <c r="CJ18" i="8"/>
  <c r="CL18" i="8"/>
  <c r="CK18" i="8"/>
  <c r="CN18" i="8"/>
  <c r="CH18" i="8"/>
  <c r="AB18" i="8"/>
  <c r="CK110" i="8"/>
  <c r="CJ110" i="8"/>
  <c r="CO110" i="8"/>
  <c r="CN110" i="8"/>
  <c r="AB110" i="8"/>
  <c r="CL110" i="8"/>
  <c r="AB52" i="8"/>
  <c r="CK52" i="8"/>
  <c r="CL52" i="8"/>
  <c r="CM52" i="8"/>
  <c r="CJ52" i="8"/>
  <c r="CO52" i="8"/>
  <c r="K52" i="8"/>
  <c r="CH81" i="8"/>
  <c r="CM81" i="8"/>
  <c r="CN81" i="8"/>
  <c r="CJ81" i="8"/>
  <c r="CI81" i="8"/>
  <c r="K81" i="8"/>
  <c r="CJ54" i="8"/>
  <c r="CN54" i="8"/>
  <c r="CK54" i="8"/>
  <c r="CM54" i="8"/>
  <c r="K54" i="8"/>
  <c r="CL54" i="8"/>
  <c r="CI54" i="8"/>
  <c r="CH54" i="8"/>
  <c r="CO55" i="8"/>
  <c r="AB55" i="8"/>
  <c r="CK55" i="8"/>
  <c r="CH55" i="8"/>
  <c r="CI16" i="8"/>
  <c r="CL16" i="8"/>
  <c r="AB16" i="8"/>
  <c r="CK16" i="8"/>
  <c r="CJ16" i="8"/>
  <c r="CH16" i="8"/>
  <c r="CN16" i="8"/>
  <c r="K16" i="8"/>
  <c r="CM16" i="8"/>
  <c r="CO36" i="8"/>
  <c r="AB36" i="8"/>
  <c r="CL36" i="8"/>
  <c r="CN36" i="8"/>
  <c r="K36" i="8"/>
  <c r="CK36" i="8"/>
  <c r="CK64" i="8"/>
  <c r="CL64" i="8"/>
  <c r="CM64" i="8"/>
  <c r="CI64" i="8"/>
  <c r="CJ64" i="8"/>
  <c r="K64" i="8"/>
  <c r="CH64" i="8"/>
  <c r="CO25" i="8"/>
  <c r="CK25" i="8"/>
  <c r="CN25" i="8"/>
  <c r="CH25" i="8"/>
  <c r="CL25" i="8"/>
  <c r="K25" i="8"/>
  <c r="CH83" i="8"/>
  <c r="CO83" i="8"/>
  <c r="CN83" i="8"/>
  <c r="CK83" i="8"/>
  <c r="CJ83" i="8"/>
  <c r="CM83" i="8"/>
  <c r="K99" i="8"/>
  <c r="AB99" i="8"/>
  <c r="CL35" i="8"/>
  <c r="CH35" i="8"/>
  <c r="CM35" i="8"/>
  <c r="CJ35" i="8"/>
  <c r="AB35" i="8"/>
  <c r="K35" i="8"/>
  <c r="CN35" i="8"/>
  <c r="CI35" i="8"/>
  <c r="CK81" i="8"/>
  <c r="CK35" i="8"/>
  <c r="CL81" i="8"/>
  <c r="CI83" i="8"/>
  <c r="CJ25" i="8"/>
  <c r="CO35" i="8"/>
  <c r="CJ36" i="8"/>
  <c r="CL55" i="8"/>
  <c r="CN55" i="8"/>
  <c r="CI18" i="8"/>
  <c r="K110" i="8"/>
  <c r="CM110" i="8"/>
  <c r="CN22" i="8"/>
  <c r="CI22" i="8"/>
  <c r="CL22" i="8"/>
  <c r="CM22" i="8"/>
  <c r="K22" i="8"/>
  <c r="CO22" i="8"/>
  <c r="CO34" i="8"/>
  <c r="CK34" i="8"/>
  <c r="CN34" i="8"/>
  <c r="K34" i="8"/>
  <c r="CL62" i="8"/>
  <c r="CI62" i="8"/>
  <c r="K62" i="8"/>
  <c r="CJ62" i="8"/>
  <c r="CH61" i="8"/>
  <c r="CO61" i="8"/>
  <c r="K61" i="8"/>
  <c r="CK61" i="8"/>
  <c r="CJ61" i="8"/>
  <c r="CN61" i="8"/>
  <c r="K24" i="8"/>
  <c r="CJ24" i="8"/>
  <c r="CN24" i="8"/>
  <c r="CH24" i="8"/>
  <c r="CK24" i="8"/>
  <c r="CO24" i="8"/>
  <c r="AB24" i="8"/>
  <c r="CL24" i="8"/>
  <c r="CI118" i="8"/>
  <c r="AB118" i="8"/>
  <c r="K118" i="8"/>
  <c r="CM118" i="8"/>
  <c r="CN118" i="8"/>
  <c r="K26" i="8"/>
  <c r="CM26" i="8"/>
  <c r="CI26" i="8"/>
  <c r="CO26" i="8"/>
  <c r="CH26" i="8"/>
  <c r="AB26" i="8"/>
  <c r="CJ23" i="8"/>
  <c r="CL23" i="8"/>
  <c r="CN23" i="8"/>
  <c r="CK23" i="8"/>
  <c r="AB23" i="8"/>
  <c r="CM23" i="8"/>
  <c r="CI23" i="8"/>
  <c r="CH23" i="8"/>
  <c r="AB77" i="8"/>
  <c r="K77" i="8"/>
  <c r="CH77" i="8"/>
  <c r="CM77" i="8"/>
  <c r="CI77" i="8"/>
  <c r="CO77" i="8"/>
  <c r="CM76" i="8"/>
  <c r="CO76" i="8"/>
  <c r="CN76" i="8"/>
  <c r="CK76" i="8"/>
  <c r="CH76" i="8"/>
  <c r="CJ19" i="8"/>
  <c r="CL19" i="8"/>
  <c r="CO19" i="8"/>
  <c r="CI19" i="8"/>
  <c r="CM19" i="8"/>
  <c r="CM29" i="8"/>
  <c r="AB62" i="8"/>
  <c r="CM36" i="8"/>
  <c r="CL76" i="8"/>
  <c r="CO81" i="8"/>
  <c r="CK19" i="8"/>
  <c r="AB22" i="8"/>
  <c r="CK77" i="8"/>
  <c r="K83" i="8"/>
  <c r="CI25" i="8"/>
  <c r="AB19" i="8"/>
  <c r="CH118" i="8"/>
  <c r="CN52" i="8"/>
  <c r="CO54" i="8"/>
  <c r="CM24" i="8"/>
  <c r="CO16" i="8"/>
  <c r="CK26" i="8"/>
  <c r="CM18" i="8"/>
  <c r="AB81" i="8"/>
  <c r="AB76" i="8"/>
  <c r="K87" i="8"/>
  <c r="CM87" i="8"/>
  <c r="CO87" i="8"/>
  <c r="CN87" i="8"/>
  <c r="AB87" i="8"/>
  <c r="CL87" i="8"/>
  <c r="CI20" i="8"/>
  <c r="CK20" i="8"/>
  <c r="CL20" i="8"/>
  <c r="CO20" i="8"/>
  <c r="CN20" i="8"/>
  <c r="CK21" i="8"/>
  <c r="CI21" i="8"/>
  <c r="CN21" i="8"/>
  <c r="CM21" i="8"/>
  <c r="CN62" i="8"/>
  <c r="CH62" i="8"/>
  <c r="AB64" i="8"/>
  <c r="CH110" i="8"/>
  <c r="AB34" i="8"/>
  <c r="CI76" i="8"/>
  <c r="CK37" i="8"/>
  <c r="CJ55" i="8"/>
  <c r="CH19" i="8"/>
  <c r="CH34" i="8"/>
  <c r="CK22" i="8"/>
  <c r="CI61" i="8"/>
  <c r="CN77" i="8"/>
  <c r="AB83" i="8"/>
  <c r="AB25" i="8"/>
  <c r="CN19" i="8"/>
  <c r="CO118" i="8"/>
  <c r="CO23" i="8"/>
  <c r="AB21" i="8"/>
  <c r="CN37" i="8"/>
  <c r="CJ26" i="8"/>
  <c r="CH52" i="8"/>
  <c r="CK62" i="8"/>
  <c r="CJ118" i="8"/>
  <c r="CI110" i="8"/>
  <c r="CL118" i="8"/>
  <c r="CK118" i="8"/>
  <c r="K76" i="8"/>
  <c r="CK87" i="8"/>
  <c r="CO64" i="8"/>
  <c r="CN70" i="8"/>
  <c r="AB70" i="8"/>
  <c r="CK70" i="8"/>
  <c r="CH70" i="8"/>
  <c r="K78" i="8"/>
  <c r="AB78" i="8"/>
  <c r="CI72" i="8"/>
  <c r="CJ72" i="8"/>
  <c r="CK72" i="8"/>
  <c r="CO72" i="8"/>
  <c r="CH72" i="8"/>
  <c r="K72" i="8"/>
  <c r="AB72" i="8"/>
  <c r="CL86" i="8"/>
  <c r="CM86" i="8"/>
  <c r="CK43" i="8"/>
  <c r="CO43" i="8"/>
  <c r="CH43" i="8"/>
  <c r="CK75" i="8"/>
  <c r="CJ75" i="8"/>
  <c r="CO75" i="8"/>
  <c r="CM75" i="8"/>
  <c r="CN75" i="8"/>
  <c r="CH75" i="8"/>
  <c r="CL88" i="8"/>
  <c r="K88" i="8"/>
  <c r="AB88" i="8"/>
  <c r="AB28" i="8"/>
  <c r="CO27" i="8"/>
  <c r="CK27" i="8"/>
  <c r="CO85" i="8"/>
  <c r="CL85" i="8"/>
  <c r="CK85" i="8"/>
  <c r="K85" i="8"/>
  <c r="CH85" i="8"/>
  <c r="CK74" i="8"/>
  <c r="CM74" i="8"/>
  <c r="CL74" i="8"/>
  <c r="CN50" i="8"/>
  <c r="CI50" i="8"/>
  <c r="CM50" i="8"/>
  <c r="CO57" i="8"/>
  <c r="AB57" i="8"/>
  <c r="CI57" i="8"/>
  <c r="CK58" i="8"/>
  <c r="CJ88" i="8"/>
  <c r="J99" i="8"/>
  <c r="J25" i="8"/>
  <c r="J61" i="8"/>
  <c r="CO70" i="8"/>
  <c r="CN74" i="8"/>
  <c r="K27" i="8"/>
  <c r="CH78" i="8"/>
  <c r="CK28" i="8"/>
  <c r="CH28" i="8"/>
  <c r="CM88" i="8"/>
  <c r="CM58" i="8"/>
  <c r="AB58" i="8"/>
  <c r="K50" i="8"/>
  <c r="K97" i="8"/>
  <c r="CI97" i="8"/>
  <c r="CM85" i="8"/>
  <c r="CH58" i="8"/>
  <c r="CH57" i="8"/>
  <c r="S42" i="6"/>
  <c r="U40" i="6"/>
  <c r="CN28" i="8"/>
  <c r="CO28" i="8"/>
  <c r="K57" i="8"/>
  <c r="CM43" i="8"/>
  <c r="CN72" i="8"/>
  <c r="CO74" i="8"/>
  <c r="CN78" i="8"/>
  <c r="AB85" i="8"/>
  <c r="CK86" i="8"/>
  <c r="AB86" i="8"/>
  <c r="CO50" i="8"/>
  <c r="CL72" i="8"/>
  <c r="CM51" i="8"/>
  <c r="CL51" i="8"/>
  <c r="CK51" i="8"/>
  <c r="CK48" i="8"/>
  <c r="K48" i="8"/>
  <c r="CJ48" i="8"/>
  <c r="J121" i="10"/>
  <c r="J19" i="10"/>
  <c r="J151" i="10"/>
  <c r="J17" i="10"/>
  <c r="J142" i="10"/>
  <c r="J24" i="10"/>
  <c r="CO114" i="8"/>
  <c r="CK114" i="8"/>
  <c r="CJ114" i="8"/>
  <c r="CH114" i="8"/>
  <c r="CL47" i="8"/>
  <c r="K47" i="8"/>
  <c r="CK47" i="8"/>
  <c r="CM47" i="8"/>
  <c r="CJ47" i="8"/>
  <c r="AB17" i="8"/>
  <c r="CL17" i="8"/>
  <c r="CM17" i="8"/>
  <c r="CI17" i="8"/>
  <c r="CH17" i="8"/>
  <c r="CH117" i="8"/>
  <c r="CN117" i="8"/>
  <c r="K117" i="8"/>
  <c r="CJ117" i="8"/>
  <c r="CM117" i="8"/>
  <c r="K89" i="8"/>
  <c r="CH89" i="8"/>
  <c r="CN89" i="8"/>
  <c r="CJ89" i="8"/>
  <c r="CK89" i="8"/>
  <c r="AB44" i="8"/>
  <c r="CK44" i="8"/>
  <c r="CM44" i="8"/>
  <c r="CN49" i="8"/>
  <c r="K49" i="8"/>
  <c r="CM49" i="8"/>
  <c r="CH45" i="8"/>
  <c r="CJ45" i="8"/>
  <c r="J79" i="8"/>
  <c r="J19" i="8"/>
  <c r="J49" i="8"/>
  <c r="J37" i="8"/>
  <c r="J105" i="8"/>
  <c r="J26" i="8"/>
  <c r="J20" i="8"/>
  <c r="J107" i="8"/>
  <c r="J72" i="8"/>
  <c r="J45" i="8"/>
  <c r="J44" i="8"/>
  <c r="J55" i="8"/>
  <c r="J78" i="8"/>
  <c r="J85" i="8"/>
  <c r="J27" i="8"/>
  <c r="J108" i="8"/>
  <c r="J100" i="8"/>
  <c r="J56" i="8"/>
  <c r="J109" i="8"/>
  <c r="J32" i="8"/>
  <c r="J114" i="8"/>
  <c r="J34" i="8"/>
  <c r="J71" i="8"/>
  <c r="J112" i="8"/>
  <c r="J97" i="8"/>
  <c r="J117" i="8"/>
  <c r="J73" i="8"/>
  <c r="S73" i="8" s="1"/>
  <c r="J87" i="8"/>
  <c r="J98" i="8"/>
  <c r="J24" i="8"/>
  <c r="J74" i="8"/>
  <c r="J29" i="8"/>
  <c r="S29" i="8" s="1"/>
  <c r="J102" i="8"/>
  <c r="J36" i="8"/>
  <c r="J90" i="8"/>
  <c r="J113" i="8"/>
  <c r="J16" i="8"/>
  <c r="J64" i="8"/>
  <c r="J43" i="8"/>
  <c r="S43" i="8" s="1"/>
  <c r="J31" i="8"/>
  <c r="J110" i="8"/>
  <c r="J75" i="8"/>
  <c r="CM84" i="8"/>
  <c r="CM109" i="8"/>
  <c r="K104" i="8"/>
  <c r="CO59" i="8"/>
  <c r="CL59" i="8"/>
  <c r="CN59" i="8"/>
  <c r="CM53" i="8"/>
  <c r="CJ60" i="8"/>
  <c r="CL60" i="8"/>
  <c r="K59" i="8"/>
  <c r="CK30" i="8"/>
  <c r="CO30" i="8"/>
  <c r="AB33" i="8"/>
  <c r="CN33" i="8"/>
  <c r="CI33" i="8"/>
  <c r="AC26" i="6"/>
  <c r="AC41" i="6"/>
  <c r="AC40" i="6"/>
  <c r="AC53" i="6"/>
  <c r="AC56" i="6"/>
  <c r="AC58" i="6"/>
  <c r="AC38" i="6"/>
  <c r="CL21" i="6"/>
  <c r="CR26" i="6"/>
  <c r="AC42" i="6"/>
  <c r="AC20" i="6"/>
  <c r="AC21" i="6"/>
  <c r="AB40" i="6"/>
  <c r="CP54" i="6"/>
  <c r="AC23" i="6"/>
  <c r="CQ20" i="6"/>
  <c r="CL56" i="6"/>
  <c r="AC54" i="6"/>
  <c r="AC24" i="6"/>
  <c r="AC57" i="6"/>
  <c r="AC39" i="6"/>
  <c r="AC18" i="7"/>
  <c r="AB18" i="7"/>
  <c r="AK141" i="7"/>
  <c r="CJ116" i="7"/>
  <c r="W115" i="7"/>
  <c r="W114" i="7"/>
  <c r="W116" i="7"/>
  <c r="AB46" i="7"/>
  <c r="CN110" i="7"/>
  <c r="CK115" i="7"/>
  <c r="F251" i="10"/>
  <c r="H229" i="8"/>
  <c r="J225" i="8"/>
  <c r="G225" i="8" s="1"/>
  <c r="F248" i="8"/>
  <c r="J223" i="8"/>
  <c r="G223" i="8" s="1"/>
  <c r="AB62" i="7"/>
  <c r="CM62" i="7"/>
  <c r="CI52" i="7"/>
  <c r="CN52" i="7"/>
  <c r="CK52" i="7"/>
  <c r="CO105" i="7"/>
  <c r="CI105" i="7"/>
  <c r="CM105" i="7"/>
  <c r="CM53" i="7"/>
  <c r="CK53" i="7"/>
  <c r="CJ53" i="7"/>
  <c r="AB53" i="7"/>
  <c r="AB51" i="7"/>
  <c r="CL53" i="7"/>
  <c r="CO53" i="7"/>
  <c r="CO110" i="7"/>
  <c r="AI143" i="7"/>
  <c r="AI150" i="7"/>
  <c r="F220" i="7"/>
  <c r="AB65" i="7"/>
  <c r="AK137" i="7"/>
  <c r="AC35" i="7"/>
  <c r="AH136" i="7"/>
  <c r="AH131" i="7"/>
  <c r="J200" i="7"/>
  <c r="I200" i="7" s="1"/>
  <c r="AC138" i="7"/>
  <c r="AC142" i="7"/>
  <c r="AK146" i="7"/>
  <c r="AK130" i="7"/>
  <c r="AK144" i="7"/>
  <c r="AH139" i="7"/>
  <c r="CJ60" i="7"/>
  <c r="AI130" i="7"/>
  <c r="AK149" i="7"/>
  <c r="AI151" i="7"/>
  <c r="H69" i="1"/>
  <c r="AC16" i="7"/>
  <c r="AC151" i="7"/>
  <c r="AI146" i="7"/>
  <c r="AK142" i="7"/>
  <c r="AK147" i="7"/>
  <c r="AK148" i="7"/>
  <c r="AK132" i="7"/>
  <c r="AC107" i="7"/>
  <c r="O150" i="7"/>
  <c r="AB60" i="7"/>
  <c r="AC52" i="7"/>
  <c r="AK134" i="7"/>
  <c r="AB30" i="7"/>
  <c r="AI145" i="7"/>
  <c r="AK151" i="7"/>
  <c r="AK133" i="7"/>
  <c r="AI147" i="7"/>
  <c r="AC132" i="7"/>
  <c r="AC23" i="7"/>
  <c r="O149" i="7"/>
  <c r="CL60" i="7"/>
  <c r="AB40" i="7"/>
  <c r="AC21" i="7"/>
  <c r="AC32" i="7"/>
  <c r="AC78" i="7"/>
  <c r="AH140" i="7"/>
  <c r="AC43" i="7"/>
  <c r="AH144" i="7"/>
  <c r="AH138" i="7"/>
  <c r="AC76" i="7"/>
  <c r="AH130" i="7"/>
  <c r="AC48" i="7"/>
  <c r="AC104" i="7"/>
  <c r="AC71" i="7"/>
  <c r="AC45" i="7"/>
  <c r="AC133" i="7"/>
  <c r="AC136" i="7"/>
  <c r="O148" i="7"/>
  <c r="AC20" i="7"/>
  <c r="AC140" i="7"/>
  <c r="AC41" i="7"/>
  <c r="O144" i="7"/>
  <c r="O145" i="7"/>
  <c r="AC113" i="7"/>
  <c r="AC115" i="7"/>
  <c r="O142" i="7"/>
  <c r="AC77" i="7"/>
  <c r="AC62" i="7"/>
  <c r="AC147" i="7"/>
  <c r="AI137" i="7"/>
  <c r="AH145" i="7"/>
  <c r="AI138" i="7"/>
  <c r="AC110" i="7"/>
  <c r="AC34" i="7"/>
  <c r="AC40" i="7"/>
  <c r="AC117" i="7"/>
  <c r="AC149" i="7"/>
  <c r="AC143" i="7"/>
  <c r="AB108" i="7"/>
  <c r="AC111" i="7"/>
  <c r="AC51" i="7"/>
  <c r="O136" i="7"/>
  <c r="AH149" i="7"/>
  <c r="O137" i="7"/>
  <c r="AC49" i="7"/>
  <c r="AH135" i="7"/>
  <c r="AC59" i="7"/>
  <c r="AH137" i="7"/>
  <c r="AI133" i="7"/>
  <c r="AI140" i="7"/>
  <c r="AI132" i="7"/>
  <c r="AB34" i="7"/>
  <c r="AC116" i="7"/>
  <c r="AC103" i="7"/>
  <c r="AC114" i="7"/>
  <c r="AC19" i="7"/>
  <c r="AC53" i="7"/>
  <c r="AC30" i="7"/>
  <c r="O143" i="7"/>
  <c r="AC122" i="7"/>
  <c r="AC109" i="7"/>
  <c r="AI136" i="7"/>
  <c r="AC134" i="7"/>
  <c r="AC47" i="7"/>
  <c r="AH142" i="7"/>
  <c r="AH147" i="7"/>
  <c r="AI148" i="7"/>
  <c r="AC27" i="7"/>
  <c r="AK143" i="7"/>
  <c r="AK135" i="7"/>
  <c r="AK150" i="7"/>
  <c r="AK139" i="7"/>
  <c r="AK131" i="7"/>
  <c r="AC31" i="7"/>
  <c r="AK145" i="7"/>
  <c r="AK140" i="7"/>
  <c r="AK136" i="7"/>
  <c r="AK138" i="7"/>
  <c r="AI141" i="7"/>
  <c r="AC74" i="7"/>
  <c r="O133" i="7"/>
  <c r="O147" i="7"/>
  <c r="O138" i="7"/>
  <c r="AC145" i="7"/>
  <c r="AC141" i="7"/>
  <c r="AC139" i="7"/>
  <c r="O132" i="7"/>
  <c r="AC50" i="7"/>
  <c r="AC65" i="7"/>
  <c r="O140" i="7"/>
  <c r="AC124" i="7"/>
  <c r="AC46" i="7"/>
  <c r="AH151" i="7"/>
  <c r="AC137" i="7"/>
  <c r="AC131" i="7"/>
  <c r="AC112" i="7"/>
  <c r="CM52" i="7"/>
  <c r="CO52" i="7"/>
  <c r="AB17" i="7"/>
  <c r="AB22" i="7"/>
  <c r="CI53" i="7"/>
  <c r="CH53" i="7"/>
  <c r="AB24" i="7"/>
  <c r="AC17" i="7"/>
  <c r="CM60" i="7"/>
  <c r="AB110" i="7"/>
  <c r="CK113" i="7"/>
  <c r="CN113" i="7"/>
  <c r="CN62" i="7"/>
  <c r="CI62" i="7"/>
  <c r="CJ62" i="7"/>
  <c r="AB78" i="7"/>
  <c r="CO116" i="7"/>
  <c r="AB21" i="7"/>
  <c r="H67" i="1"/>
  <c r="AB74" i="7"/>
  <c r="AB27" i="7"/>
  <c r="AC108" i="7"/>
  <c r="AC24" i="7"/>
  <c r="AH141" i="7"/>
  <c r="AH133" i="7"/>
  <c r="AH134" i="7"/>
  <c r="AC148" i="7"/>
  <c r="AC39" i="7"/>
  <c r="AC150" i="7"/>
  <c r="O141" i="7"/>
  <c r="O151" i="7"/>
  <c r="AH148" i="7"/>
  <c r="O135" i="7"/>
  <c r="AC146" i="7"/>
  <c r="AC135" i="7"/>
  <c r="O130" i="7"/>
  <c r="O139" i="7"/>
  <c r="AC100" i="7"/>
  <c r="AC64" i="7"/>
  <c r="O146" i="7"/>
  <c r="O131" i="7"/>
  <c r="AC60" i="7"/>
  <c r="AC36" i="7"/>
  <c r="AC144" i="7"/>
  <c r="AC61" i="7"/>
  <c r="AH150" i="7"/>
  <c r="AC105" i="7"/>
  <c r="AC33" i="7"/>
  <c r="O134" i="7"/>
  <c r="AH143" i="7"/>
  <c r="AH146" i="7"/>
  <c r="AC22" i="7"/>
  <c r="AH132" i="7"/>
  <c r="AB16" i="7"/>
  <c r="CL117" i="7"/>
  <c r="CK61" i="7"/>
  <c r="AB61" i="7"/>
  <c r="CM61" i="7"/>
  <c r="AB50" i="7"/>
  <c r="CO60" i="7"/>
  <c r="CK60" i="7"/>
  <c r="CO104" i="7"/>
  <c r="AB104" i="7"/>
  <c r="CH111" i="7"/>
  <c r="CI111" i="7"/>
  <c r="AB31" i="7"/>
  <c r="AI131" i="7"/>
  <c r="AI149" i="7"/>
  <c r="AI144" i="7"/>
  <c r="AI135" i="7"/>
  <c r="AI134" i="7"/>
  <c r="AI142" i="7"/>
  <c r="AB116" i="7"/>
  <c r="CN116" i="7"/>
  <c r="CL122" i="7"/>
  <c r="CJ122" i="7"/>
  <c r="CO117" i="7"/>
  <c r="AB117" i="7"/>
  <c r="H201" i="7"/>
  <c r="CK117" i="7"/>
  <c r="CJ104" i="7"/>
  <c r="AB23" i="7"/>
  <c r="CI107" i="7"/>
  <c r="AB107" i="7"/>
  <c r="H42" i="1"/>
  <c r="J198" i="7"/>
  <c r="I198" i="7" s="1"/>
  <c r="CN60" i="7"/>
  <c r="CH124" i="7"/>
  <c r="AJ148" i="7"/>
  <c r="AB47" i="7"/>
  <c r="F218" i="7"/>
  <c r="F67" i="1" s="1"/>
  <c r="CI124" i="7"/>
  <c r="AB36" i="7"/>
  <c r="CM111" i="7"/>
  <c r="CL116" i="7"/>
  <c r="AL139" i="7"/>
  <c r="CI117" i="7"/>
  <c r="CK111" i="7"/>
  <c r="CJ117" i="7"/>
  <c r="CN104" i="7"/>
  <c r="AB48" i="7"/>
  <c r="AB100" i="7"/>
  <c r="AB124" i="7"/>
  <c r="CJ100" i="7"/>
  <c r="CJ103" i="7"/>
  <c r="CL124" i="7"/>
  <c r="CK62" i="7"/>
  <c r="CK124" i="7"/>
  <c r="CM103" i="7"/>
  <c r="CH113" i="7"/>
  <c r="AB32" i="7"/>
  <c r="CI113" i="7"/>
  <c r="AB122" i="7"/>
  <c r="AJ136" i="7"/>
  <c r="CM113" i="7"/>
  <c r="AJ139" i="7"/>
  <c r="AB35" i="7"/>
  <c r="CK104" i="7"/>
  <c r="CI60" i="7"/>
  <c r="H68" i="1"/>
  <c r="AB113" i="7"/>
  <c r="CO100" i="7"/>
  <c r="CN100" i="7"/>
  <c r="CJ113" i="7"/>
  <c r="CO62" i="7"/>
  <c r="CN124" i="7"/>
  <c r="CH105" i="7"/>
  <c r="AB105" i="7"/>
  <c r="CO124" i="7"/>
  <c r="CJ124" i="7"/>
  <c r="CM124" i="7"/>
  <c r="F41" i="1"/>
  <c r="F201" i="7"/>
  <c r="CK108" i="7"/>
  <c r="CL108" i="7"/>
  <c r="CI108" i="7"/>
  <c r="CH108" i="7"/>
  <c r="CN108" i="7"/>
  <c r="CO108" i="7"/>
  <c r="CJ108" i="7"/>
  <c r="CN112" i="7"/>
  <c r="CO112" i="7"/>
  <c r="CK112" i="7"/>
  <c r="CJ112" i="7"/>
  <c r="CH112" i="7"/>
  <c r="CM112" i="7"/>
  <c r="AB112" i="7"/>
  <c r="CL112" i="7"/>
  <c r="CI112" i="7"/>
  <c r="CN109" i="7"/>
  <c r="CK109" i="7"/>
  <c r="CJ109" i="7"/>
  <c r="CO109" i="7"/>
  <c r="CM109" i="7"/>
  <c r="AB109" i="7"/>
  <c r="CL109" i="7"/>
  <c r="CI109" i="7"/>
  <c r="AB49" i="7"/>
  <c r="AB45" i="7"/>
  <c r="CH107" i="7"/>
  <c r="CL107" i="7"/>
  <c r="CK107" i="7"/>
  <c r="CO107" i="7"/>
  <c r="CN107" i="7"/>
  <c r="CJ107" i="7"/>
  <c r="CM107" i="7"/>
  <c r="CL114" i="7"/>
  <c r="CM114" i="7"/>
  <c r="CJ114" i="7"/>
  <c r="CK114" i="7"/>
  <c r="CN114" i="7"/>
  <c r="CI114" i="7"/>
  <c r="AB114" i="7"/>
  <c r="CH114" i="7"/>
  <c r="CO114" i="7"/>
  <c r="AB77" i="7"/>
  <c r="AB39" i="7"/>
  <c r="AB59" i="7"/>
  <c r="AB20" i="7"/>
  <c r="CL100" i="7"/>
  <c r="CI100" i="7"/>
  <c r="CO115" i="7"/>
  <c r="CJ115" i="7"/>
  <c r="CI115" i="7"/>
  <c r="CH115" i="7"/>
  <c r="CJ61" i="7"/>
  <c r="CI61" i="7"/>
  <c r="CN61" i="7"/>
  <c r="CL61" i="7"/>
  <c r="CO61" i="7"/>
  <c r="CH116" i="7"/>
  <c r="CI116" i="7"/>
  <c r="CN103" i="7"/>
  <c r="CK103" i="7"/>
  <c r="CL103" i="7"/>
  <c r="CH103" i="7"/>
  <c r="CO122" i="7"/>
  <c r="CK122" i="7"/>
  <c r="CI104" i="7"/>
  <c r="CK116" i="7"/>
  <c r="AJ131" i="7"/>
  <c r="CM116" i="7"/>
  <c r="CL111" i="7"/>
  <c r="CO111" i="7"/>
  <c r="CH117" i="7"/>
  <c r="CH104" i="7"/>
  <c r="AB111" i="7"/>
  <c r="AB19" i="7"/>
  <c r="AB115" i="7"/>
  <c r="CH122" i="7"/>
  <c r="CO103" i="7"/>
  <c r="CI122" i="7"/>
  <c r="CN117" i="7"/>
  <c r="CO113" i="7"/>
  <c r="CM122" i="7"/>
  <c r="AB41" i="7"/>
  <c r="CM100" i="7"/>
  <c r="AB79" i="7"/>
  <c r="CJ110" i="7"/>
  <c r="CH110" i="7"/>
  <c r="CM110" i="7"/>
  <c r="CI110" i="7"/>
  <c r="CK110" i="7"/>
  <c r="AB71" i="7"/>
  <c r="CN115" i="7"/>
  <c r="AB64" i="7"/>
  <c r="CH61" i="7"/>
  <c r="CJ111" i="7"/>
  <c r="CL104" i="7"/>
  <c r="CM104" i="7"/>
  <c r="CM115" i="7"/>
  <c r="AB103" i="7"/>
  <c r="CK100" i="7"/>
  <c r="CL62" i="7"/>
  <c r="CH62" i="7"/>
  <c r="AB43" i="7"/>
  <c r="CI103" i="7"/>
  <c r="CL115" i="7"/>
  <c r="CL52" i="7"/>
  <c r="CH52" i="7"/>
  <c r="CJ52" i="7"/>
  <c r="AB33" i="7"/>
  <c r="CJ105" i="7"/>
  <c r="CN105" i="7"/>
  <c r="CK105" i="7"/>
  <c r="CL105" i="7"/>
  <c r="CN53" i="7"/>
  <c r="F219" i="7"/>
  <c r="J197" i="7"/>
  <c r="CM39" i="6"/>
  <c r="CO38" i="6"/>
  <c r="CM38" i="6"/>
  <c r="CQ38" i="6"/>
  <c r="CP56" i="6"/>
  <c r="CP38" i="6"/>
  <c r="CN38" i="6"/>
  <c r="AB38" i="6"/>
  <c r="CR38" i="6"/>
  <c r="CL38" i="6"/>
  <c r="CO56" i="6"/>
  <c r="AB56" i="6"/>
  <c r="CM58" i="6"/>
  <c r="F125" i="6"/>
  <c r="F65" i="1" s="1"/>
  <c r="H125" i="6"/>
  <c r="H65" i="1" s="1"/>
  <c r="CN26" i="6"/>
  <c r="CS56" i="6"/>
  <c r="CN56" i="6"/>
  <c r="F110" i="6"/>
  <c r="CM56" i="6"/>
  <c r="CR56" i="6"/>
  <c r="CN23" i="6"/>
  <c r="CS58" i="6"/>
  <c r="CL58" i="6"/>
  <c r="CO58" i="6"/>
  <c r="CN58" i="6"/>
  <c r="CR58" i="6"/>
  <c r="AB23" i="6"/>
  <c r="AB58" i="6"/>
  <c r="CP58" i="6"/>
  <c r="CQ58" i="6"/>
  <c r="CM23" i="6"/>
  <c r="CL23" i="6"/>
  <c r="CQ23" i="6"/>
  <c r="CN20" i="6"/>
  <c r="CN54" i="6"/>
  <c r="CR54" i="6"/>
  <c r="CM54" i="6"/>
  <c r="CO54" i="6"/>
  <c r="CS54" i="6"/>
  <c r="CL54" i="6"/>
  <c r="CO24" i="6"/>
  <c r="CL24" i="6"/>
  <c r="CQ24" i="6"/>
  <c r="AB24" i="6"/>
  <c r="CM24" i="6"/>
  <c r="CR24" i="6"/>
  <c r="CN24" i="6"/>
  <c r="CS24" i="6"/>
  <c r="AB54" i="6"/>
  <c r="CP20" i="6"/>
  <c r="AB20" i="6"/>
  <c r="CO20" i="6"/>
  <c r="CR20" i="6"/>
  <c r="CL20" i="6"/>
  <c r="CS20" i="6"/>
  <c r="CP24" i="6"/>
  <c r="CM20" i="6"/>
  <c r="CQ54" i="6"/>
  <c r="CP23" i="6"/>
  <c r="CO23" i="6"/>
  <c r="CR23" i="6"/>
  <c r="CS23" i="6"/>
  <c r="AQ199" i="8"/>
  <c r="AQ235" i="8" s="1"/>
  <c r="AQ223" i="8"/>
  <c r="AQ259" i="8"/>
  <c r="AQ211" i="8"/>
  <c r="AQ247" i="8" s="1"/>
  <c r="K84" i="8"/>
  <c r="CK84" i="8"/>
  <c r="AB84" i="8"/>
  <c r="CN84" i="8"/>
  <c r="AB91" i="8"/>
  <c r="CO91" i="8"/>
  <c r="CM91" i="8"/>
  <c r="CN91" i="8"/>
  <c r="CI91" i="8"/>
  <c r="K91" i="8"/>
  <c r="CL91" i="8"/>
  <c r="CJ91" i="8"/>
  <c r="CK91" i="8"/>
  <c r="CH91" i="8"/>
  <c r="AO256" i="8"/>
  <c r="AO208" i="8"/>
  <c r="AO244" i="8" s="1"/>
  <c r="AO196" i="8"/>
  <c r="AO232" i="8" s="1"/>
  <c r="AO220" i="8"/>
  <c r="K30" i="8"/>
  <c r="CJ84" i="8"/>
  <c r="CQ26" i="6"/>
  <c r="K107" i="8"/>
  <c r="CI29" i="8"/>
  <c r="CK29" i="8"/>
  <c r="AB29" i="8"/>
  <c r="CO29" i="8"/>
  <c r="CH29" i="8"/>
  <c r="AQ184" i="8"/>
  <c r="AL137" i="7"/>
  <c r="AL144" i="7"/>
  <c r="AL151" i="7"/>
  <c r="AL143" i="7"/>
  <c r="AL145" i="7"/>
  <c r="AL141" i="7"/>
  <c r="AL134" i="7"/>
  <c r="AL138" i="7"/>
  <c r="AL136" i="7"/>
  <c r="AL148" i="7"/>
  <c r="AL142" i="7"/>
  <c r="AL133" i="7"/>
  <c r="AL146" i="7"/>
  <c r="AL140" i="7"/>
  <c r="AL149" i="7"/>
  <c r="AL135" i="7"/>
  <c r="CH30" i="8"/>
  <c r="AB100" i="8"/>
  <c r="K100" i="8"/>
  <c r="K106" i="8"/>
  <c r="AB106" i="8"/>
  <c r="CN53" i="8"/>
  <c r="CL53" i="8"/>
  <c r="CH53" i="8"/>
  <c r="CK53" i="8"/>
  <c r="K53" i="8"/>
  <c r="CI53" i="8"/>
  <c r="CJ53" i="8"/>
  <c r="AB53" i="8"/>
  <c r="CH84" i="8"/>
  <c r="W76" i="7"/>
  <c r="W36" i="7"/>
  <c r="W112" i="7"/>
  <c r="W117" i="7"/>
  <c r="W65" i="7"/>
  <c r="W32" i="7"/>
  <c r="W113" i="7"/>
  <c r="W24" i="7"/>
  <c r="W110" i="7"/>
  <c r="W27" i="7"/>
  <c r="W33" i="7"/>
  <c r="W109" i="7"/>
  <c r="W21" i="7"/>
  <c r="W50" i="7"/>
  <c r="W62" i="7"/>
  <c r="W111" i="7"/>
  <c r="W39" i="7"/>
  <c r="W41" i="7"/>
  <c r="W19" i="7"/>
  <c r="W124" i="7"/>
  <c r="W60" i="7"/>
  <c r="W23" i="7"/>
  <c r="W46" i="7"/>
  <c r="W47" i="7"/>
  <c r="W77" i="7"/>
  <c r="W59" i="7"/>
  <c r="W40" i="7"/>
  <c r="W64" i="7"/>
  <c r="W34" i="7"/>
  <c r="W105" i="7"/>
  <c r="W107" i="7"/>
  <c r="W30" i="7"/>
  <c r="W74" i="7"/>
  <c r="W45" i="7"/>
  <c r="W71" i="7"/>
  <c r="W35" i="7"/>
  <c r="W104" i="7"/>
  <c r="W43" i="7"/>
  <c r="K109" i="8"/>
  <c r="CI109" i="8"/>
  <c r="CL109" i="8"/>
  <c r="CK109" i="8"/>
  <c r="CH109" i="8"/>
  <c r="CO109" i="8"/>
  <c r="CJ109" i="8"/>
  <c r="AB109" i="8"/>
  <c r="CN30" i="8"/>
  <c r="CM30" i="8"/>
  <c r="CJ30" i="8"/>
  <c r="CI30" i="8"/>
  <c r="AB30" i="8"/>
  <c r="CL30" i="8"/>
  <c r="CO84" i="8"/>
  <c r="CI84" i="8"/>
  <c r="CO71" i="8"/>
  <c r="CH71" i="8"/>
  <c r="K71" i="8"/>
  <c r="CL71" i="8"/>
  <c r="AB71" i="8"/>
  <c r="CN71" i="8"/>
  <c r="CJ71" i="8"/>
  <c r="CM71" i="8"/>
  <c r="CI71" i="8"/>
  <c r="CK71" i="8"/>
  <c r="AB59" i="8"/>
  <c r="CI59" i="8"/>
  <c r="CH59" i="8"/>
  <c r="AJ142" i="7"/>
  <c r="AJ147" i="7"/>
  <c r="AJ145" i="7"/>
  <c r="AJ138" i="7"/>
  <c r="AJ146" i="7"/>
  <c r="AJ143" i="7"/>
  <c r="AJ135" i="7"/>
  <c r="AJ141" i="7"/>
  <c r="AJ149" i="7"/>
  <c r="AJ133" i="7"/>
  <c r="AJ137" i="7"/>
  <c r="AJ134" i="7"/>
  <c r="AJ140" i="7"/>
  <c r="AJ144" i="7"/>
  <c r="AJ151" i="7"/>
  <c r="AJ130" i="7"/>
  <c r="J224" i="8"/>
  <c r="CN29" i="8"/>
  <c r="AL130" i="7"/>
  <c r="AL131" i="7"/>
  <c r="AJ132" i="7"/>
  <c r="CM59" i="8"/>
  <c r="CJ29" i="8"/>
  <c r="K60" i="8"/>
  <c r="CO60" i="8"/>
  <c r="CK60" i="8"/>
  <c r="CM60" i="8"/>
  <c r="AB60" i="8"/>
  <c r="CN60" i="8"/>
  <c r="CI60" i="8"/>
  <c r="CH60" i="8"/>
  <c r="CH33" i="8"/>
  <c r="CO33" i="8"/>
  <c r="CL33" i="8"/>
  <c r="CJ33" i="8"/>
  <c r="K33" i="8"/>
  <c r="CM33" i="8"/>
  <c r="CJ59" i="8"/>
  <c r="AL147" i="7"/>
  <c r="J91" i="8"/>
  <c r="S91" i="8" s="1"/>
  <c r="J18" i="8"/>
  <c r="J84" i="8"/>
  <c r="J58" i="8"/>
  <c r="J17" i="8"/>
  <c r="S17" i="8" s="1"/>
  <c r="J63" i="8"/>
  <c r="J47" i="8"/>
  <c r="J82" i="8"/>
  <c r="J118" i="8"/>
  <c r="S118" i="8" s="1"/>
  <c r="J70" i="8"/>
  <c r="J77" i="8"/>
  <c r="J54" i="8"/>
  <c r="J23" i="8"/>
  <c r="S23" i="8" s="1"/>
  <c r="J60" i="8"/>
  <c r="J57" i="8"/>
  <c r="J106" i="8"/>
  <c r="J46" i="8"/>
  <c r="S46" i="8" s="1"/>
  <c r="J33" i="8"/>
  <c r="J22" i="8"/>
  <c r="J89" i="8"/>
  <c r="J21" i="8"/>
  <c r="S21" i="8" s="1"/>
  <c r="J30" i="8"/>
  <c r="J86" i="8"/>
  <c r="J50" i="8"/>
  <c r="J35" i="8"/>
  <c r="S35" i="8" s="1"/>
  <c r="J53" i="8"/>
  <c r="J88" i="8"/>
  <c r="J48" i="8"/>
  <c r="J62" i="8"/>
  <c r="S62" i="8" s="1"/>
  <c r="J104" i="8"/>
  <c r="J80" i="8"/>
  <c r="CN109" i="8"/>
  <c r="AL150" i="7"/>
  <c r="AN195" i="8"/>
  <c r="AN231" i="8" s="1"/>
  <c r="AN207" i="8"/>
  <c r="AN243" i="8" s="1"/>
  <c r="AN219" i="8"/>
  <c r="AN255" i="8"/>
  <c r="CQ53" i="6"/>
  <c r="CM53" i="6"/>
  <c r="CS53" i="6"/>
  <c r="CN53" i="6"/>
  <c r="CO53" i="6"/>
  <c r="CL53" i="6"/>
  <c r="AN198" i="8"/>
  <c r="AN234" i="8" s="1"/>
  <c r="AN210" i="8"/>
  <c r="AN246" i="8" s="1"/>
  <c r="AN222" i="8"/>
  <c r="AN258" i="8"/>
  <c r="F230" i="10"/>
  <c r="AC149" i="10"/>
  <c r="AC167" i="10"/>
  <c r="AC151" i="10"/>
  <c r="AC125" i="10"/>
  <c r="AC159" i="10"/>
  <c r="AC133" i="10"/>
  <c r="AC144" i="10"/>
  <c r="AC120" i="10"/>
  <c r="AC21" i="10"/>
  <c r="AC29" i="10"/>
  <c r="AC24" i="10"/>
  <c r="AB53" i="6"/>
  <c r="CR42" i="6"/>
  <c r="CM42" i="6"/>
  <c r="CL42" i="6"/>
  <c r="CN42" i="6"/>
  <c r="AB42" i="6"/>
  <c r="CP42" i="6"/>
  <c r="CQ42" i="6"/>
  <c r="CS42" i="6"/>
  <c r="CO42" i="6"/>
  <c r="CL40" i="6"/>
  <c r="CQ40" i="6"/>
  <c r="CN40" i="6"/>
  <c r="CP40" i="6"/>
  <c r="CM40" i="6"/>
  <c r="CO40" i="6"/>
  <c r="CS40" i="6"/>
  <c r="AB21" i="6"/>
  <c r="CP21" i="6"/>
  <c r="CS21" i="6"/>
  <c r="CQ21" i="6"/>
  <c r="CR21" i="6"/>
  <c r="CO21" i="6"/>
  <c r="CN21" i="6"/>
  <c r="CM21" i="6"/>
  <c r="CR40" i="6"/>
  <c r="CR53" i="6"/>
  <c r="H110" i="6"/>
  <c r="H40" i="1"/>
  <c r="J109" i="6"/>
  <c r="I109" i="6" s="1"/>
  <c r="CP53" i="6"/>
  <c r="H230" i="10"/>
  <c r="AN194" i="8"/>
  <c r="AN230" i="8" s="1"/>
  <c r="AN206" i="8"/>
  <c r="AN242" i="8" s="1"/>
  <c r="AN218" i="8"/>
  <c r="AN254" i="8"/>
  <c r="AQ197" i="8"/>
  <c r="AQ233" i="8" s="1"/>
  <c r="AQ209" i="8"/>
  <c r="AQ245" i="8" s="1"/>
  <c r="AQ221" i="8"/>
  <c r="AQ257" i="8"/>
  <c r="AN209" i="8"/>
  <c r="AN245" i="8" s="1"/>
  <c r="AN221" i="8"/>
  <c r="AN257" i="8"/>
  <c r="AN197" i="8"/>
  <c r="AN233" i="8" s="1"/>
  <c r="CR41" i="6"/>
  <c r="CP41" i="6"/>
  <c r="AB41" i="6"/>
  <c r="CN41" i="6"/>
  <c r="CQ41" i="6"/>
  <c r="CM41" i="6"/>
  <c r="CL41" i="6"/>
  <c r="CS41" i="6"/>
  <c r="CR39" i="6"/>
  <c r="AB39" i="6"/>
  <c r="CS39" i="6"/>
  <c r="CN39" i="6"/>
  <c r="CO39" i="6"/>
  <c r="CL39" i="6"/>
  <c r="CP39" i="6"/>
  <c r="CQ39" i="6"/>
  <c r="CO26" i="6"/>
  <c r="CS26" i="6"/>
  <c r="CM26" i="6"/>
  <c r="CL26" i="6"/>
  <c r="AB26" i="6"/>
  <c r="CP26" i="6"/>
  <c r="CO41" i="6"/>
  <c r="AN199" i="8"/>
  <c r="AN235" i="8" s="1"/>
  <c r="AN211" i="8"/>
  <c r="AN247" i="8" s="1"/>
  <c r="AN223" i="8"/>
  <c r="AN259" i="8"/>
  <c r="F217" i="7"/>
  <c r="AN180" i="8"/>
  <c r="AN228" i="8" s="1"/>
  <c r="J226" i="10"/>
  <c r="AQ183" i="8"/>
  <c r="AC124" i="10"/>
  <c r="AC160" i="10"/>
  <c r="AC168" i="10"/>
  <c r="AC17" i="10"/>
  <c r="AC20" i="10"/>
  <c r="AC141" i="10"/>
  <c r="AC172" i="10"/>
  <c r="AC16" i="10"/>
  <c r="AC161" i="10"/>
  <c r="AC146" i="10"/>
  <c r="AC169" i="10"/>
  <c r="AC163" i="10"/>
  <c r="AC132" i="10"/>
  <c r="AN205" i="8"/>
  <c r="AN241" i="8" s="1"/>
  <c r="AN217" i="8"/>
  <c r="AN253" i="8"/>
  <c r="AN193" i="8"/>
  <c r="AN229" i="8" s="1"/>
  <c r="AN196" i="8"/>
  <c r="AN232" i="8" s="1"/>
  <c r="AN208" i="8"/>
  <c r="AN244" i="8" s="1"/>
  <c r="AN220" i="8"/>
  <c r="AN256" i="8"/>
  <c r="N4" i="7"/>
  <c r="H43" i="1"/>
  <c r="J199" i="7"/>
  <c r="I199" i="7" s="1"/>
  <c r="CN57" i="6"/>
  <c r="CO57" i="6"/>
  <c r="CQ57" i="6"/>
  <c r="AB57" i="6"/>
  <c r="CP57" i="6"/>
  <c r="CS57" i="6"/>
  <c r="CL57" i="6"/>
  <c r="CR57" i="6"/>
  <c r="CM57" i="6"/>
  <c r="CE22" i="6" l="1"/>
  <c r="CF22" i="6"/>
  <c r="CF25" i="6"/>
  <c r="N47" i="7"/>
  <c r="CB137" i="7"/>
  <c r="CA137" i="7"/>
  <c r="CB144" i="7"/>
  <c r="CA144" i="7"/>
  <c r="CB131" i="7"/>
  <c r="CA131" i="7"/>
  <c r="CB132" i="7"/>
  <c r="CA132" i="7"/>
  <c r="CB145" i="7"/>
  <c r="CA145" i="7"/>
  <c r="CB139" i="7"/>
  <c r="CA139" i="7"/>
  <c r="CB136" i="7"/>
  <c r="CA136" i="7"/>
  <c r="CA135" i="7"/>
  <c r="CB135" i="7"/>
  <c r="CB140" i="7"/>
  <c r="CA140" i="7"/>
  <c r="CB146" i="7"/>
  <c r="CA146" i="7"/>
  <c r="CA143" i="7"/>
  <c r="CB143" i="7"/>
  <c r="CA134" i="7"/>
  <c r="CB134" i="7"/>
  <c r="CA130" i="7"/>
  <c r="CB130" i="7"/>
  <c r="CB133" i="7"/>
  <c r="CA133" i="7"/>
  <c r="CB147" i="7"/>
  <c r="CA147" i="7"/>
  <c r="CB148" i="7"/>
  <c r="CA148" i="7"/>
  <c r="CA141" i="7"/>
  <c r="CB141" i="7"/>
  <c r="CA142" i="7"/>
  <c r="CB142" i="7"/>
  <c r="CB138" i="7"/>
  <c r="CA138" i="7"/>
  <c r="CA151" i="7"/>
  <c r="CB151" i="7"/>
  <c r="CA150" i="7"/>
  <c r="CB150" i="7"/>
  <c r="CA149" i="7"/>
  <c r="CB149" i="7"/>
  <c r="N33" i="6"/>
  <c r="N25" i="6"/>
  <c r="N100" i="7"/>
  <c r="N61" i="7"/>
  <c r="N46" i="6"/>
  <c r="N74" i="7"/>
  <c r="N52" i="7"/>
  <c r="J44" i="1"/>
  <c r="I44" i="1" s="1"/>
  <c r="N65" i="7"/>
  <c r="N73" i="7"/>
  <c r="N62" i="7"/>
  <c r="N105" i="7"/>
  <c r="N112" i="7"/>
  <c r="N124" i="7"/>
  <c r="N109" i="7"/>
  <c r="N53" i="7"/>
  <c r="N116" i="7"/>
  <c r="N51" i="7"/>
  <c r="N41" i="7"/>
  <c r="N16" i="7"/>
  <c r="G200" i="7"/>
  <c r="G199" i="7"/>
  <c r="N108" i="7"/>
  <c r="N122" i="7"/>
  <c r="N111" i="7"/>
  <c r="N117" i="7"/>
  <c r="N113" i="7"/>
  <c r="N59" i="7"/>
  <c r="N79" i="7"/>
  <c r="G198" i="7"/>
  <c r="N60" i="7"/>
  <c r="N78" i="7"/>
  <c r="N19" i="7"/>
  <c r="N45" i="7"/>
  <c r="N43" i="7"/>
  <c r="N37" i="7"/>
  <c r="N50" i="7"/>
  <c r="N48" i="7"/>
  <c r="N32" i="7"/>
  <c r="J41" i="1"/>
  <c r="G41" i="1" s="1"/>
  <c r="I197" i="7"/>
  <c r="G197" i="7"/>
  <c r="N49" i="7"/>
  <c r="N18" i="6"/>
  <c r="N16" i="6"/>
  <c r="N24" i="6"/>
  <c r="N64" i="6"/>
  <c r="N54" i="6"/>
  <c r="N40" i="6"/>
  <c r="N57" i="6"/>
  <c r="N56" i="6"/>
  <c r="N26" i="6"/>
  <c r="N52" i="6"/>
  <c r="N17" i="6"/>
  <c r="N49" i="6"/>
  <c r="N59" i="6"/>
  <c r="N35" i="6"/>
  <c r="N36" i="6"/>
  <c r="N30" i="6"/>
  <c r="N32" i="6"/>
  <c r="N55" i="6"/>
  <c r="N27" i="6"/>
  <c r="N65" i="6"/>
  <c r="N37" i="6"/>
  <c r="N42" i="6"/>
  <c r="N28" i="6"/>
  <c r="N31" i="6"/>
  <c r="N21" i="6"/>
  <c r="N53" i="6"/>
  <c r="N44" i="6"/>
  <c r="N50" i="6"/>
  <c r="N51" i="6"/>
  <c r="N63" i="6"/>
  <c r="N66" i="6"/>
  <c r="N34" i="6"/>
  <c r="N19" i="6"/>
  <c r="N47" i="6"/>
  <c r="N23" i="6"/>
  <c r="N48" i="6"/>
  <c r="N60" i="6"/>
  <c r="N20" i="6"/>
  <c r="N38" i="6"/>
  <c r="N39" i="6"/>
  <c r="N58" i="6"/>
  <c r="N41" i="6"/>
  <c r="N43" i="6"/>
  <c r="N29" i="6"/>
  <c r="N45" i="6"/>
  <c r="N61" i="6"/>
  <c r="N9" i="1"/>
  <c r="N103" i="7"/>
  <c r="H66" i="1"/>
  <c r="H70" i="1" s="1"/>
  <c r="I67" i="1" s="1"/>
  <c r="N46" i="7"/>
  <c r="N35" i="7"/>
  <c r="N40" i="7"/>
  <c r="N39" i="7"/>
  <c r="N36" i="7"/>
  <c r="N24" i="7"/>
  <c r="N18" i="7"/>
  <c r="N34" i="7"/>
  <c r="N33" i="7"/>
  <c r="N31" i="7"/>
  <c r="N30" i="7"/>
  <c r="N27" i="7"/>
  <c r="N23" i="7"/>
  <c r="N22" i="7"/>
  <c r="N21" i="7"/>
  <c r="N20" i="7"/>
  <c r="N17" i="7"/>
  <c r="N71" i="7"/>
  <c r="F69" i="1"/>
  <c r="J69" i="1" s="1"/>
  <c r="I69" i="1" s="1"/>
  <c r="N76" i="7"/>
  <c r="N72" i="7"/>
  <c r="N64" i="7"/>
  <c r="N77" i="7"/>
  <c r="J42" i="1"/>
  <c r="I42" i="1" s="1"/>
  <c r="N107" i="7"/>
  <c r="N110" i="7"/>
  <c r="N115" i="7"/>
  <c r="N104" i="7"/>
  <c r="N114" i="7"/>
  <c r="F45" i="1"/>
  <c r="EO96" i="7"/>
  <c r="DE96" i="7"/>
  <c r="FY96" i="7"/>
  <c r="FG96" i="7"/>
  <c r="O46" i="6"/>
  <c r="BN33" i="10"/>
  <c r="J214" i="10" s="1"/>
  <c r="BG174" i="8"/>
  <c r="I216" i="8" s="1"/>
  <c r="BN147" i="8"/>
  <c r="J215" i="8" s="1"/>
  <c r="BG66" i="8"/>
  <c r="I212" i="8" s="1"/>
  <c r="O92" i="7"/>
  <c r="AI93" i="7"/>
  <c r="AL93" i="7"/>
  <c r="AH93" i="7"/>
  <c r="AK93" i="7"/>
  <c r="AJ93" i="7"/>
  <c r="ED94" i="7"/>
  <c r="O89" i="7"/>
  <c r="AL86" i="7"/>
  <c r="O90" i="7"/>
  <c r="AI87" i="7"/>
  <c r="AL87" i="7"/>
  <c r="AH87" i="7"/>
  <c r="AK87" i="7"/>
  <c r="AJ87" i="7"/>
  <c r="O88" i="7"/>
  <c r="O91" i="7"/>
  <c r="AL83" i="7"/>
  <c r="O85" i="7"/>
  <c r="O82" i="7"/>
  <c r="ED81" i="7"/>
  <c r="ED84" i="7"/>
  <c r="AK121" i="7"/>
  <c r="AI81" i="7"/>
  <c r="ED80" i="7"/>
  <c r="AN174" i="8"/>
  <c r="F216" i="8" s="1"/>
  <c r="AZ174" i="8"/>
  <c r="H216" i="8" s="1"/>
  <c r="AS174" i="8"/>
  <c r="G216" i="8" s="1"/>
  <c r="BN174" i="8"/>
  <c r="J216" i="8" s="1"/>
  <c r="AS54" i="10"/>
  <c r="G218" i="10" s="1"/>
  <c r="AN54" i="10"/>
  <c r="F218" i="10" s="1"/>
  <c r="AZ54" i="10"/>
  <c r="H218" i="10" s="1"/>
  <c r="BG54" i="10"/>
  <c r="I218" i="10" s="1"/>
  <c r="BN54" i="10"/>
  <c r="J218" i="10" s="1"/>
  <c r="BG176" i="10"/>
  <c r="I217" i="10" s="1"/>
  <c r="AN176" i="10"/>
  <c r="F217" i="10" s="1"/>
  <c r="BN176" i="10"/>
  <c r="J217" i="10" s="1"/>
  <c r="AZ176" i="10"/>
  <c r="H217" i="10" s="1"/>
  <c r="AS176" i="10"/>
  <c r="G217" i="10" s="1"/>
  <c r="AZ137" i="10"/>
  <c r="H215" i="10" s="1"/>
  <c r="BG137" i="10"/>
  <c r="I215" i="10" s="1"/>
  <c r="AN137" i="10"/>
  <c r="F215" i="10" s="1"/>
  <c r="BN137" i="10"/>
  <c r="J215" i="10" s="1"/>
  <c r="AS137" i="10"/>
  <c r="G215" i="10" s="1"/>
  <c r="BG93" i="8"/>
  <c r="I213" i="8" s="1"/>
  <c r="AZ93" i="8"/>
  <c r="H213" i="8" s="1"/>
  <c r="BN93" i="8"/>
  <c r="J213" i="8" s="1"/>
  <c r="AS93" i="8"/>
  <c r="G213" i="8" s="1"/>
  <c r="AN93" i="8"/>
  <c r="F213" i="8" s="1"/>
  <c r="AZ33" i="10"/>
  <c r="H214" i="10" s="1"/>
  <c r="AN33" i="10"/>
  <c r="F214" i="10" s="1"/>
  <c r="AS33" i="10"/>
  <c r="G214" i="10" s="1"/>
  <c r="BG33" i="10"/>
  <c r="I214" i="10" s="1"/>
  <c r="AZ120" i="8"/>
  <c r="H214" i="8" s="1"/>
  <c r="AN120" i="8"/>
  <c r="F214" i="8" s="1"/>
  <c r="BN120" i="8"/>
  <c r="J214" i="8" s="1"/>
  <c r="BG120" i="8"/>
  <c r="I214" i="8" s="1"/>
  <c r="AS120" i="8"/>
  <c r="G214" i="8" s="1"/>
  <c r="AS147" i="8"/>
  <c r="G215" i="8" s="1"/>
  <c r="BG147" i="8"/>
  <c r="I215" i="8" s="1"/>
  <c r="AN147" i="8"/>
  <c r="F215" i="8" s="1"/>
  <c r="AZ147" i="8"/>
  <c r="H215" i="8" s="1"/>
  <c r="BN66" i="8"/>
  <c r="J212" i="8" s="1"/>
  <c r="AZ66" i="8"/>
  <c r="H212" i="8" s="1"/>
  <c r="AN66" i="8"/>
  <c r="F212" i="8" s="1"/>
  <c r="AS66" i="8"/>
  <c r="G212" i="8" s="1"/>
  <c r="BG39" i="8"/>
  <c r="I211" i="8" s="1"/>
  <c r="BN39" i="8"/>
  <c r="J211" i="8" s="1"/>
  <c r="AN39" i="8"/>
  <c r="F211" i="8" s="1"/>
  <c r="AZ39" i="8"/>
  <c r="H211" i="8" s="1"/>
  <c r="AS39" i="8"/>
  <c r="G211" i="8" s="1"/>
  <c r="AZ154" i="10"/>
  <c r="H216" i="10" s="1"/>
  <c r="BN154" i="10"/>
  <c r="J216" i="10" s="1"/>
  <c r="AN154" i="10"/>
  <c r="F216" i="10" s="1"/>
  <c r="BG154" i="10"/>
  <c r="I216" i="10" s="1"/>
  <c r="AS154" i="10"/>
  <c r="G216" i="10" s="1"/>
  <c r="O33" i="6"/>
  <c r="EO53" i="10"/>
  <c r="H263" i="10" s="1"/>
  <c r="FY53" i="10"/>
  <c r="J263" i="10" s="1"/>
  <c r="EO32" i="10"/>
  <c r="H259" i="10" s="1"/>
  <c r="FG32" i="10"/>
  <c r="I259" i="10" s="1"/>
  <c r="FG53" i="10"/>
  <c r="I263" i="10" s="1"/>
  <c r="EO136" i="10"/>
  <c r="H260" i="10" s="1"/>
  <c r="EO153" i="10"/>
  <c r="H261" i="10" s="1"/>
  <c r="FG153" i="10"/>
  <c r="I261" i="10" s="1"/>
  <c r="DE32" i="10"/>
  <c r="DE136" i="10"/>
  <c r="F260" i="10" s="1"/>
  <c r="DE153" i="10"/>
  <c r="F261" i="10" s="1"/>
  <c r="DE175" i="10"/>
  <c r="F262" i="10" s="1"/>
  <c r="FY136" i="10"/>
  <c r="J260" i="10" s="1"/>
  <c r="FY32" i="10"/>
  <c r="J259" i="10" s="1"/>
  <c r="FY153" i="10"/>
  <c r="J261" i="10" s="1"/>
  <c r="FY175" i="10"/>
  <c r="J262" i="10" s="1"/>
  <c r="DE53" i="10"/>
  <c r="F263" i="10" s="1"/>
  <c r="FG175" i="10"/>
  <c r="I262" i="10" s="1"/>
  <c r="O32" i="6"/>
  <c r="ED32" i="6" s="1"/>
  <c r="AI32" i="6"/>
  <c r="FG136" i="10"/>
  <c r="I260" i="10" s="1"/>
  <c r="EO175" i="10"/>
  <c r="H262" i="10" s="1"/>
  <c r="FG65" i="8"/>
  <c r="I262" i="8" s="1"/>
  <c r="FG146" i="8"/>
  <c r="I265" i="8" s="1"/>
  <c r="DE173" i="8"/>
  <c r="F266" i="8" s="1"/>
  <c r="FG119" i="8"/>
  <c r="I264" i="8" s="1"/>
  <c r="K119" i="8"/>
  <c r="DE65" i="8"/>
  <c r="F262" i="8" s="1"/>
  <c r="K65" i="8"/>
  <c r="FY38" i="8"/>
  <c r="J261" i="8" s="1"/>
  <c r="EO67" i="6"/>
  <c r="FY67" i="6"/>
  <c r="FG67" i="6"/>
  <c r="DE119" i="8"/>
  <c r="F264" i="8" s="1"/>
  <c r="FY92" i="8"/>
  <c r="J263" i="8" s="1"/>
  <c r="EO146" i="8"/>
  <c r="H265" i="8" s="1"/>
  <c r="DE92" i="8"/>
  <c r="F263" i="8" s="1"/>
  <c r="FY119" i="8"/>
  <c r="J264" i="8" s="1"/>
  <c r="FY65" i="8"/>
  <c r="J262" i="8" s="1"/>
  <c r="FG38" i="8"/>
  <c r="I261" i="8" s="1"/>
  <c r="FG173" i="8"/>
  <c r="I266" i="8" s="1"/>
  <c r="DE38" i="8"/>
  <c r="F261" i="8" s="1"/>
  <c r="EO173" i="8"/>
  <c r="H266" i="8" s="1"/>
  <c r="FY173" i="8"/>
  <c r="J266" i="8" s="1"/>
  <c r="EO38" i="8"/>
  <c r="H261" i="8" s="1"/>
  <c r="EO119" i="8"/>
  <c r="H264" i="8" s="1"/>
  <c r="FY146" i="8"/>
  <c r="J265" i="8" s="1"/>
  <c r="DE146" i="8"/>
  <c r="F265" i="8" s="1"/>
  <c r="FG92" i="8"/>
  <c r="I263" i="8" s="1"/>
  <c r="EO65" i="8"/>
  <c r="H262" i="8" s="1"/>
  <c r="EO92" i="8"/>
  <c r="H263" i="8" s="1"/>
  <c r="AN10" i="8"/>
  <c r="AN8" i="8"/>
  <c r="AN9" i="8"/>
  <c r="DE126" i="7"/>
  <c r="FY55" i="7"/>
  <c r="W25" i="7"/>
  <c r="EO126" i="7"/>
  <c r="EO55" i="7"/>
  <c r="FG55" i="7"/>
  <c r="FG126" i="7"/>
  <c r="FY126" i="7"/>
  <c r="DE55" i="7"/>
  <c r="W28" i="7"/>
  <c r="U77" i="7"/>
  <c r="W73" i="7"/>
  <c r="S49" i="7"/>
  <c r="W49" i="7"/>
  <c r="S79" i="7"/>
  <c r="W79" i="7"/>
  <c r="U76" i="7"/>
  <c r="U101" i="7"/>
  <c r="W101" i="7"/>
  <c r="U42" i="7"/>
  <c r="W42" i="7"/>
  <c r="W118" i="7"/>
  <c r="U118" i="7"/>
  <c r="AK75" i="7"/>
  <c r="W75" i="7"/>
  <c r="U75" i="7"/>
  <c r="S78" i="7"/>
  <c r="W78" i="7"/>
  <c r="S52" i="7"/>
  <c r="W52" i="7"/>
  <c r="U111" i="7"/>
  <c r="W38" i="7"/>
  <c r="U38" i="7"/>
  <c r="S17" i="7"/>
  <c r="W17" i="7"/>
  <c r="S22" i="7"/>
  <c r="W22" i="7"/>
  <c r="S100" i="7"/>
  <c r="W100" i="7"/>
  <c r="S108" i="7"/>
  <c r="W108" i="7"/>
  <c r="S122" i="7"/>
  <c r="W122" i="7"/>
  <c r="S51" i="7"/>
  <c r="W51" i="7"/>
  <c r="S20" i="7"/>
  <c r="W20" i="7"/>
  <c r="S48" i="7"/>
  <c r="W48" i="7"/>
  <c r="S18" i="7"/>
  <c r="W18" i="7"/>
  <c r="U40" i="7"/>
  <c r="U60" i="7"/>
  <c r="W29" i="7"/>
  <c r="U29" i="7"/>
  <c r="W72" i="7"/>
  <c r="W102" i="7"/>
  <c r="O70" i="7"/>
  <c r="ED70" i="7" s="1"/>
  <c r="S70" i="7"/>
  <c r="W70" i="7"/>
  <c r="U70" i="7"/>
  <c r="Q70" i="7"/>
  <c r="O68" i="7"/>
  <c r="ED68" i="7" s="1"/>
  <c r="U68" i="7"/>
  <c r="S68" i="7"/>
  <c r="Q68" i="7"/>
  <c r="W68" i="7"/>
  <c r="S31" i="7"/>
  <c r="W31" i="7"/>
  <c r="S103" i="7"/>
  <c r="W103" i="7"/>
  <c r="S16" i="7"/>
  <c r="W16" i="7"/>
  <c r="U32" i="7"/>
  <c r="W26" i="7"/>
  <c r="U44" i="7"/>
  <c r="W44" i="7"/>
  <c r="O63" i="7"/>
  <c r="ED63" i="7" s="1"/>
  <c r="W63" i="7"/>
  <c r="S63" i="7"/>
  <c r="U63" i="7"/>
  <c r="Q63" i="7"/>
  <c r="O66" i="7"/>
  <c r="ED66" i="7" s="1"/>
  <c r="W66" i="7"/>
  <c r="U66" i="7"/>
  <c r="S66" i="7"/>
  <c r="Q66" i="7"/>
  <c r="O69" i="7"/>
  <c r="ED69" i="7" s="1"/>
  <c r="W69" i="7"/>
  <c r="Q69" i="7"/>
  <c r="U69" i="7"/>
  <c r="S69" i="7"/>
  <c r="S61" i="7"/>
  <c r="W61" i="7"/>
  <c r="S53" i="7"/>
  <c r="W53" i="7"/>
  <c r="U46" i="7"/>
  <c r="U64" i="7"/>
  <c r="W106" i="7"/>
  <c r="U106" i="7"/>
  <c r="AJ120" i="7"/>
  <c r="U120" i="7"/>
  <c r="W120" i="7"/>
  <c r="W123" i="7"/>
  <c r="U123" i="7"/>
  <c r="AH119" i="7"/>
  <c r="U119" i="7"/>
  <c r="W119" i="7"/>
  <c r="O67" i="7"/>
  <c r="ED67" i="7" s="1"/>
  <c r="U67" i="7"/>
  <c r="Q67" i="7"/>
  <c r="S67" i="7"/>
  <c r="W67" i="7"/>
  <c r="DE67" i="6"/>
  <c r="AN6" i="6"/>
  <c r="AN8" i="6"/>
  <c r="AN9" i="6"/>
  <c r="N7" i="1"/>
  <c r="O61" i="6"/>
  <c r="AL121" i="7"/>
  <c r="AH121" i="7"/>
  <c r="AK68" i="7"/>
  <c r="AH67" i="7"/>
  <c r="O119" i="7"/>
  <c r="ED119" i="7" s="1"/>
  <c r="AI63" i="7"/>
  <c r="AL66" i="7"/>
  <c r="O75" i="7"/>
  <c r="ED75" i="7" s="1"/>
  <c r="Q75" i="7"/>
  <c r="S75" i="7"/>
  <c r="O47" i="6"/>
  <c r="ED47" i="6" s="1"/>
  <c r="S47" i="6"/>
  <c r="Q47" i="6"/>
  <c r="Q157" i="8"/>
  <c r="Q155" i="8"/>
  <c r="Q172" i="8"/>
  <c r="S58" i="6"/>
  <c r="Q45" i="6"/>
  <c r="S54" i="6"/>
  <c r="Q167" i="8"/>
  <c r="Q156" i="8"/>
  <c r="Q151" i="8"/>
  <c r="Q152" i="8"/>
  <c r="Q170" i="8"/>
  <c r="Q166" i="8"/>
  <c r="Q30" i="6"/>
  <c r="Q168" i="8"/>
  <c r="S44" i="6"/>
  <c r="Q169" i="8"/>
  <c r="S31" i="6"/>
  <c r="Q153" i="8"/>
  <c r="Q65" i="6"/>
  <c r="O30" i="8"/>
  <c r="ED30" i="8" s="1"/>
  <c r="S30" i="8"/>
  <c r="Q18" i="8"/>
  <c r="S18" i="8"/>
  <c r="Q46" i="7"/>
  <c r="S46" i="7"/>
  <c r="Q33" i="7"/>
  <c r="S33" i="7"/>
  <c r="Q113" i="8"/>
  <c r="S113" i="8"/>
  <c r="U108" i="8"/>
  <c r="S108" i="8"/>
  <c r="U41" i="6"/>
  <c r="S41" i="6"/>
  <c r="U20" i="10"/>
  <c r="S20" i="10"/>
  <c r="M16" i="10"/>
  <c r="AL16" i="10" s="1"/>
  <c r="S16" i="10"/>
  <c r="U149" i="10"/>
  <c r="S149" i="10"/>
  <c r="O106" i="7"/>
  <c r="ED106" i="7" s="1"/>
  <c r="Q106" i="7"/>
  <c r="S106" i="7"/>
  <c r="O91" i="10"/>
  <c r="Q91" i="10"/>
  <c r="S91" i="10"/>
  <c r="O86" i="10"/>
  <c r="S86" i="10"/>
  <c r="Q86" i="10"/>
  <c r="O93" i="10"/>
  <c r="Q93" i="10"/>
  <c r="S93" i="10"/>
  <c r="Q63" i="10"/>
  <c r="S63" i="10"/>
  <c r="O131" i="8"/>
  <c r="ED131" i="8" s="1"/>
  <c r="Q131" i="8"/>
  <c r="S131" i="8"/>
  <c r="O73" i="7"/>
  <c r="ED73" i="7" s="1"/>
  <c r="S73" i="7"/>
  <c r="Q73" i="7"/>
  <c r="Q107" i="7"/>
  <c r="S107" i="7"/>
  <c r="Q41" i="7"/>
  <c r="S41" i="7"/>
  <c r="S117" i="7"/>
  <c r="U114" i="7"/>
  <c r="S114" i="7"/>
  <c r="U74" i="8"/>
  <c r="S74" i="8"/>
  <c r="M20" i="8"/>
  <c r="AI20" i="8" s="1"/>
  <c r="S20" i="8"/>
  <c r="U25" i="10"/>
  <c r="S25" i="10"/>
  <c r="O81" i="8"/>
  <c r="ED81" i="8" s="1"/>
  <c r="S81" i="8"/>
  <c r="O133" i="10"/>
  <c r="ED133" i="10" s="1"/>
  <c r="S133" i="10"/>
  <c r="O144" i="10"/>
  <c r="ED144" i="10" s="1"/>
  <c r="S144" i="10"/>
  <c r="M152" i="10"/>
  <c r="AI152" i="10" s="1"/>
  <c r="S152" i="10"/>
  <c r="U147" i="10"/>
  <c r="S147" i="10"/>
  <c r="U146" i="10"/>
  <c r="S146" i="10"/>
  <c r="O132" i="10"/>
  <c r="ED132" i="10" s="1"/>
  <c r="S132" i="10"/>
  <c r="AK16" i="6"/>
  <c r="S16" i="6"/>
  <c r="Q31" i="10"/>
  <c r="S31" i="10"/>
  <c r="O134" i="10"/>
  <c r="ED134" i="10" s="1"/>
  <c r="S134" i="10"/>
  <c r="Q37" i="7"/>
  <c r="S37" i="7"/>
  <c r="AI28" i="6"/>
  <c r="S28" i="6"/>
  <c r="S39" i="10"/>
  <c r="Q39" i="10"/>
  <c r="S51" i="10"/>
  <c r="Q51" i="10"/>
  <c r="S48" i="10"/>
  <c r="Q48" i="10"/>
  <c r="S45" i="10"/>
  <c r="Q45" i="10"/>
  <c r="O167" i="10"/>
  <c r="ED167" i="10" s="1"/>
  <c r="S167" i="10"/>
  <c r="Q162" i="10"/>
  <c r="S162" i="10"/>
  <c r="S42" i="10"/>
  <c r="Q42" i="10"/>
  <c r="O164" i="10"/>
  <c r="ED164" i="10" s="1"/>
  <c r="S164" i="10"/>
  <c r="O35" i="6"/>
  <c r="ED35" i="6" s="1"/>
  <c r="S35" i="6"/>
  <c r="Q35" i="6"/>
  <c r="O81" i="10"/>
  <c r="Q81" i="10"/>
  <c r="S81" i="10"/>
  <c r="Q79" i="10"/>
  <c r="S79" i="10"/>
  <c r="O90" i="10"/>
  <c r="Q90" i="10"/>
  <c r="S90" i="10"/>
  <c r="O87" i="10"/>
  <c r="S87" i="10"/>
  <c r="Q87" i="10"/>
  <c r="O107" i="10"/>
  <c r="Q107" i="10"/>
  <c r="S107" i="10"/>
  <c r="O98" i="10"/>
  <c r="S98" i="10"/>
  <c r="Q98" i="10"/>
  <c r="O102" i="10"/>
  <c r="S102" i="10"/>
  <c r="Q102" i="10"/>
  <c r="S106" i="10"/>
  <c r="Q106" i="10"/>
  <c r="O67" i="10"/>
  <c r="S67" i="10"/>
  <c r="Q67" i="10"/>
  <c r="O58" i="10"/>
  <c r="Q58" i="10"/>
  <c r="S58" i="10"/>
  <c r="O62" i="10"/>
  <c r="Q62" i="10"/>
  <c r="S62" i="10"/>
  <c r="O72" i="10"/>
  <c r="S72" i="10"/>
  <c r="Q72" i="10"/>
  <c r="O127" i="8"/>
  <c r="ED127" i="8" s="1"/>
  <c r="S127" i="8"/>
  <c r="Q127" i="8"/>
  <c r="O128" i="8"/>
  <c r="ED128" i="8" s="1"/>
  <c r="S128" i="8"/>
  <c r="Q128" i="8"/>
  <c r="O132" i="8"/>
  <c r="ED132" i="8" s="1"/>
  <c r="S132" i="8"/>
  <c r="Q132" i="8"/>
  <c r="O136" i="8"/>
  <c r="ED136" i="8" s="1"/>
  <c r="S136" i="8"/>
  <c r="Q136" i="8"/>
  <c r="O140" i="8"/>
  <c r="ED140" i="8" s="1"/>
  <c r="Q140" i="8"/>
  <c r="S140" i="8"/>
  <c r="O101" i="7"/>
  <c r="ED101" i="7" s="1"/>
  <c r="S101" i="7"/>
  <c r="Q101" i="7"/>
  <c r="Q42" i="7"/>
  <c r="S42" i="7"/>
  <c r="O37" i="6"/>
  <c r="ED37" i="6" s="1"/>
  <c r="Q37" i="6"/>
  <c r="O44" i="7"/>
  <c r="ED44" i="7" s="1"/>
  <c r="S44" i="7"/>
  <c r="Q44" i="7"/>
  <c r="O118" i="7"/>
  <c r="ED118" i="7" s="1"/>
  <c r="Q118" i="7"/>
  <c r="S118" i="7"/>
  <c r="S38" i="6"/>
  <c r="S40" i="6"/>
  <c r="Q104" i="8"/>
  <c r="S104" i="8"/>
  <c r="U33" i="8"/>
  <c r="S33" i="8"/>
  <c r="Q70" i="8"/>
  <c r="S70" i="8"/>
  <c r="Q77" i="7"/>
  <c r="S77" i="7"/>
  <c r="Q31" i="8"/>
  <c r="S31" i="8"/>
  <c r="M87" i="8"/>
  <c r="AI87" i="8" s="1"/>
  <c r="S87" i="8"/>
  <c r="U32" i="8"/>
  <c r="S32" i="8"/>
  <c r="U107" i="8"/>
  <c r="S107" i="8"/>
  <c r="U37" i="8"/>
  <c r="S37" i="8"/>
  <c r="M24" i="10"/>
  <c r="AH24" i="10" s="1"/>
  <c r="S24" i="10"/>
  <c r="Q61" i="8"/>
  <c r="S61" i="8"/>
  <c r="Q21" i="10"/>
  <c r="S21" i="10"/>
  <c r="U53" i="6"/>
  <c r="S53" i="6"/>
  <c r="O161" i="10"/>
  <c r="ED161" i="10" s="1"/>
  <c r="S161" i="10"/>
  <c r="S40" i="10"/>
  <c r="Q40" i="10"/>
  <c r="S52" i="10"/>
  <c r="Q52" i="10"/>
  <c r="S38" i="10"/>
  <c r="Q38" i="10"/>
  <c r="O113" i="10"/>
  <c r="Q113" i="10"/>
  <c r="S113" i="10"/>
  <c r="O105" i="10"/>
  <c r="S105" i="10"/>
  <c r="Q105" i="10"/>
  <c r="O71" i="10"/>
  <c r="Q71" i="10"/>
  <c r="S71" i="10"/>
  <c r="O61" i="10"/>
  <c r="S61" i="10"/>
  <c r="Q61" i="10"/>
  <c r="O70" i="10"/>
  <c r="Q70" i="10"/>
  <c r="S70" i="10"/>
  <c r="O138" i="8"/>
  <c r="ED138" i="8" s="1"/>
  <c r="S138" i="8"/>
  <c r="Q138" i="8"/>
  <c r="O137" i="8"/>
  <c r="ED137" i="8" s="1"/>
  <c r="Q137" i="8"/>
  <c r="S137" i="8"/>
  <c r="AL26" i="7"/>
  <c r="Q26" i="7"/>
  <c r="S26" i="7"/>
  <c r="AH38" i="7"/>
  <c r="Q38" i="7"/>
  <c r="S38" i="7"/>
  <c r="O120" i="7"/>
  <c r="ED120" i="7" s="1"/>
  <c r="S120" i="7"/>
  <c r="Q120" i="7"/>
  <c r="O36" i="6"/>
  <c r="ED36" i="6" s="1"/>
  <c r="Q36" i="6"/>
  <c r="O123" i="7"/>
  <c r="ED123" i="7" s="1"/>
  <c r="Q123" i="7"/>
  <c r="S123" i="7"/>
  <c r="Q104" i="7"/>
  <c r="S104" i="7"/>
  <c r="Q45" i="7"/>
  <c r="S45" i="7"/>
  <c r="Q30" i="7"/>
  <c r="S30" i="7"/>
  <c r="Q124" i="7"/>
  <c r="S124" i="7"/>
  <c r="U90" i="8"/>
  <c r="S90" i="8"/>
  <c r="Q71" i="8"/>
  <c r="S71" i="8"/>
  <c r="U27" i="8"/>
  <c r="S27" i="8"/>
  <c r="O49" i="8"/>
  <c r="ED49" i="8" s="1"/>
  <c r="S49" i="8"/>
  <c r="U121" i="10"/>
  <c r="S121" i="10"/>
  <c r="Q48" i="8"/>
  <c r="S48" i="8"/>
  <c r="Q50" i="8"/>
  <c r="S50" i="8"/>
  <c r="Q89" i="8"/>
  <c r="S89" i="8"/>
  <c r="Q106" i="8"/>
  <c r="S106" i="8"/>
  <c r="Q54" i="8"/>
  <c r="S54" i="8"/>
  <c r="Q82" i="8"/>
  <c r="S82" i="8"/>
  <c r="Q58" i="8"/>
  <c r="S58" i="8"/>
  <c r="Q105" i="7"/>
  <c r="S105" i="7"/>
  <c r="Q40" i="7"/>
  <c r="S40" i="7"/>
  <c r="Q39" i="7"/>
  <c r="S39" i="7"/>
  <c r="Q27" i="7"/>
  <c r="S27" i="7"/>
  <c r="Q113" i="7"/>
  <c r="S113" i="7"/>
  <c r="Q36" i="7"/>
  <c r="S36" i="7"/>
  <c r="U115" i="7"/>
  <c r="S115" i="7"/>
  <c r="M75" i="8"/>
  <c r="AH75" i="8" s="1"/>
  <c r="S75" i="8"/>
  <c r="M64" i="8"/>
  <c r="AJ64" i="8" s="1"/>
  <c r="S64" i="8"/>
  <c r="Q36" i="8"/>
  <c r="S36" i="8"/>
  <c r="U24" i="8"/>
  <c r="S24" i="8"/>
  <c r="M117" i="8"/>
  <c r="AL117" i="8" s="1"/>
  <c r="S117" i="8"/>
  <c r="O34" i="8"/>
  <c r="ED34" i="8" s="1"/>
  <c r="S34" i="8"/>
  <c r="M56" i="8"/>
  <c r="AK56" i="8" s="1"/>
  <c r="S56" i="8"/>
  <c r="M85" i="8"/>
  <c r="AL85" i="8" s="1"/>
  <c r="S85" i="8"/>
  <c r="Q45" i="8"/>
  <c r="S45" i="8"/>
  <c r="U26" i="8"/>
  <c r="S26" i="8"/>
  <c r="U19" i="8"/>
  <c r="S19" i="8"/>
  <c r="U17" i="10"/>
  <c r="S17" i="10"/>
  <c r="M99" i="8"/>
  <c r="AJ99" i="8" s="1"/>
  <c r="S99" i="8"/>
  <c r="M143" i="10"/>
  <c r="AL143" i="10" s="1"/>
  <c r="S143" i="10"/>
  <c r="U128" i="10"/>
  <c r="S128" i="10"/>
  <c r="U103" i="8"/>
  <c r="S103" i="8"/>
  <c r="M141" i="10"/>
  <c r="AL141" i="10" s="1"/>
  <c r="S141" i="10"/>
  <c r="M150" i="10"/>
  <c r="AK150" i="10" s="1"/>
  <c r="S150" i="10"/>
  <c r="U122" i="10"/>
  <c r="S122" i="10"/>
  <c r="U111" i="8"/>
  <c r="S111" i="8"/>
  <c r="U148" i="10"/>
  <c r="S148" i="10"/>
  <c r="M124" i="10"/>
  <c r="AI124" i="10" s="1"/>
  <c r="S124" i="10"/>
  <c r="U52" i="8"/>
  <c r="S52" i="8"/>
  <c r="AH49" i="6"/>
  <c r="S49" i="6"/>
  <c r="Q23" i="10"/>
  <c r="S23" i="10"/>
  <c r="Q127" i="10"/>
  <c r="S127" i="10"/>
  <c r="Q59" i="6"/>
  <c r="S59" i="6"/>
  <c r="Q165" i="8"/>
  <c r="Q173" i="10"/>
  <c r="S173" i="10"/>
  <c r="S47" i="10"/>
  <c r="Q47" i="10"/>
  <c r="Q166" i="10"/>
  <c r="S166" i="10"/>
  <c r="S49" i="10"/>
  <c r="Q49" i="10"/>
  <c r="O171" i="10"/>
  <c r="ED171" i="10" s="1"/>
  <c r="S171" i="10"/>
  <c r="Q170" i="10"/>
  <c r="S170" i="10"/>
  <c r="S46" i="10"/>
  <c r="Q46" i="10"/>
  <c r="Q168" i="10"/>
  <c r="S168" i="10"/>
  <c r="O78" i="10"/>
  <c r="Q78" i="10"/>
  <c r="S78" i="10"/>
  <c r="O80" i="10"/>
  <c r="Q80" i="10"/>
  <c r="S80" i="10"/>
  <c r="O89" i="10"/>
  <c r="Q89" i="10"/>
  <c r="S89" i="10"/>
  <c r="O88" i="10"/>
  <c r="S88" i="10"/>
  <c r="Q88" i="10"/>
  <c r="O112" i="10"/>
  <c r="S112" i="10"/>
  <c r="Q112" i="10"/>
  <c r="O99" i="10"/>
  <c r="Q99" i="10"/>
  <c r="S99" i="10"/>
  <c r="O103" i="10"/>
  <c r="S103" i="10"/>
  <c r="Q103" i="10"/>
  <c r="Q110" i="10"/>
  <c r="S110" i="10"/>
  <c r="O64" i="10"/>
  <c r="Q64" i="10"/>
  <c r="S64" i="10"/>
  <c r="O68" i="10"/>
  <c r="S68" i="10"/>
  <c r="Q68" i="10"/>
  <c r="O59" i="10"/>
  <c r="S59" i="10"/>
  <c r="Q59" i="10"/>
  <c r="S66" i="10"/>
  <c r="Q66" i="10"/>
  <c r="O124" i="8"/>
  <c r="ED124" i="8" s="1"/>
  <c r="Q124" i="8"/>
  <c r="S124" i="8"/>
  <c r="O125" i="8"/>
  <c r="ED125" i="8" s="1"/>
  <c r="S125" i="8"/>
  <c r="Q125" i="8"/>
  <c r="O129" i="8"/>
  <c r="ED129" i="8" s="1"/>
  <c r="S129" i="8"/>
  <c r="Q129" i="8"/>
  <c r="O133" i="8"/>
  <c r="ED133" i="8" s="1"/>
  <c r="Q133" i="8"/>
  <c r="S133" i="8"/>
  <c r="O139" i="8"/>
  <c r="ED139" i="8" s="1"/>
  <c r="Q139" i="8"/>
  <c r="S139" i="8"/>
  <c r="O142" i="8"/>
  <c r="ED142" i="8" s="1"/>
  <c r="S142" i="8"/>
  <c r="Q142" i="8"/>
  <c r="AH25" i="7"/>
  <c r="S25" i="7"/>
  <c r="Q25" i="7"/>
  <c r="Q27" i="6"/>
  <c r="S27" i="6"/>
  <c r="O34" i="6"/>
  <c r="ED34" i="6" s="1"/>
  <c r="S34" i="6"/>
  <c r="AH36" i="6"/>
  <c r="Q55" i="6"/>
  <c r="S17" i="6"/>
  <c r="S18" i="6"/>
  <c r="S48" i="6"/>
  <c r="S43" i="6"/>
  <c r="Q53" i="8"/>
  <c r="S53" i="8"/>
  <c r="Q60" i="8"/>
  <c r="S60" i="8"/>
  <c r="Q63" i="8"/>
  <c r="S63" i="8"/>
  <c r="Q64" i="7"/>
  <c r="S64" i="7"/>
  <c r="Q19" i="7"/>
  <c r="S19" i="7"/>
  <c r="Q21" i="7"/>
  <c r="S21" i="7"/>
  <c r="Q110" i="7"/>
  <c r="S110" i="7"/>
  <c r="Q65" i="7"/>
  <c r="S65" i="7"/>
  <c r="U116" i="7"/>
  <c r="S116" i="7"/>
  <c r="O112" i="8"/>
  <c r="ED112" i="8" s="1"/>
  <c r="S112" i="8"/>
  <c r="U55" i="8"/>
  <c r="S55" i="8"/>
  <c r="U19" i="10"/>
  <c r="S19" i="10"/>
  <c r="U129" i="10"/>
  <c r="S129" i="10"/>
  <c r="O28" i="10"/>
  <c r="ED28" i="10" s="1"/>
  <c r="S28" i="10"/>
  <c r="M29" i="10"/>
  <c r="AJ29" i="10" s="1"/>
  <c r="S29" i="10"/>
  <c r="Q30" i="10"/>
  <c r="S30" i="10"/>
  <c r="O135" i="10"/>
  <c r="ED135" i="10" s="1"/>
  <c r="S135" i="10"/>
  <c r="M116" i="8"/>
  <c r="AH116" i="8" s="1"/>
  <c r="S116" i="8"/>
  <c r="Q169" i="10"/>
  <c r="S169" i="10"/>
  <c r="S41" i="10"/>
  <c r="Q41" i="10"/>
  <c r="O84" i="10"/>
  <c r="S84" i="10"/>
  <c r="Q84" i="10"/>
  <c r="O108" i="10"/>
  <c r="Q108" i="10"/>
  <c r="S108" i="10"/>
  <c r="O101" i="10"/>
  <c r="Q101" i="10"/>
  <c r="S101" i="10"/>
  <c r="O143" i="8"/>
  <c r="ED143" i="8" s="1"/>
  <c r="Q143" i="8"/>
  <c r="S143" i="8"/>
  <c r="O135" i="8"/>
  <c r="ED135" i="8" s="1"/>
  <c r="S135" i="8"/>
  <c r="Q135" i="8"/>
  <c r="O102" i="7"/>
  <c r="ED102" i="7" s="1"/>
  <c r="S102" i="7"/>
  <c r="Q102" i="7"/>
  <c r="O19" i="6"/>
  <c r="ED19" i="6" s="1"/>
  <c r="Q19" i="6"/>
  <c r="S19" i="6"/>
  <c r="AN6" i="8"/>
  <c r="Q35" i="7"/>
  <c r="S35" i="7"/>
  <c r="Q23" i="7"/>
  <c r="S23" i="7"/>
  <c r="Q62" i="7"/>
  <c r="S62" i="7"/>
  <c r="Q109" i="7"/>
  <c r="S109" i="7"/>
  <c r="Q24" i="7"/>
  <c r="S24" i="7"/>
  <c r="U109" i="8"/>
  <c r="S109" i="8"/>
  <c r="Q44" i="8"/>
  <c r="S44" i="8"/>
  <c r="Q142" i="10"/>
  <c r="S142" i="10"/>
  <c r="U57" i="6"/>
  <c r="S57" i="6"/>
  <c r="O25" i="8"/>
  <c r="ED25" i="8" s="1"/>
  <c r="S25" i="8"/>
  <c r="Q80" i="8"/>
  <c r="S80" i="8"/>
  <c r="Q88" i="8"/>
  <c r="S88" i="8"/>
  <c r="Q86" i="8"/>
  <c r="S86" i="8"/>
  <c r="Q22" i="8"/>
  <c r="S22" i="8"/>
  <c r="Q57" i="8"/>
  <c r="S57" i="8"/>
  <c r="Q77" i="8"/>
  <c r="S77" i="8"/>
  <c r="Q47" i="8"/>
  <c r="S47" i="8"/>
  <c r="U84" i="8"/>
  <c r="S84" i="8"/>
  <c r="Q43" i="7"/>
  <c r="S43" i="7"/>
  <c r="Q71" i="7"/>
  <c r="S71" i="7"/>
  <c r="Q74" i="7"/>
  <c r="S74" i="7"/>
  <c r="Q34" i="7"/>
  <c r="S34" i="7"/>
  <c r="Q59" i="7"/>
  <c r="S59" i="7"/>
  <c r="Q47" i="7"/>
  <c r="S47" i="7"/>
  <c r="Q60" i="7"/>
  <c r="S60" i="7"/>
  <c r="Q111" i="7"/>
  <c r="S111" i="7"/>
  <c r="Q50" i="7"/>
  <c r="S50" i="7"/>
  <c r="Q32" i="7"/>
  <c r="S32" i="7"/>
  <c r="Q112" i="7"/>
  <c r="S112" i="7"/>
  <c r="Q76" i="7"/>
  <c r="S76" i="7"/>
  <c r="U110" i="8"/>
  <c r="S110" i="8"/>
  <c r="U16" i="8"/>
  <c r="S16" i="8"/>
  <c r="U102" i="8"/>
  <c r="S102" i="8"/>
  <c r="O98" i="8"/>
  <c r="ED98" i="8" s="1"/>
  <c r="S98" i="8"/>
  <c r="O97" i="8"/>
  <c r="ED97" i="8" s="1"/>
  <c r="S97" i="8"/>
  <c r="O114" i="8"/>
  <c r="ED114" i="8" s="1"/>
  <c r="S114" i="8"/>
  <c r="O100" i="8"/>
  <c r="ED100" i="8" s="1"/>
  <c r="S100" i="8"/>
  <c r="U78" i="8"/>
  <c r="S78" i="8"/>
  <c r="Q72" i="8"/>
  <c r="S72" i="8"/>
  <c r="O105" i="8"/>
  <c r="ED105" i="8" s="1"/>
  <c r="S105" i="8"/>
  <c r="U79" i="8"/>
  <c r="S79" i="8"/>
  <c r="Q151" i="10"/>
  <c r="S151" i="10"/>
  <c r="Q123" i="10"/>
  <c r="S123" i="10"/>
  <c r="U130" i="10"/>
  <c r="S130" i="10"/>
  <c r="U18" i="10"/>
  <c r="S18" i="10"/>
  <c r="M27" i="10"/>
  <c r="AL27" i="10" s="1"/>
  <c r="S27" i="10"/>
  <c r="O28" i="8"/>
  <c r="ED28" i="8" s="1"/>
  <c r="S28" i="8"/>
  <c r="U26" i="10"/>
  <c r="S26" i="10"/>
  <c r="AH50" i="6"/>
  <c r="S50" i="6"/>
  <c r="M59" i="8"/>
  <c r="AL59" i="8" s="1"/>
  <c r="S59" i="8"/>
  <c r="O22" i="10"/>
  <c r="ED22" i="10" s="1"/>
  <c r="S22" i="10"/>
  <c r="O126" i="10"/>
  <c r="ED126" i="10" s="1"/>
  <c r="S126" i="10"/>
  <c r="Q171" i="8"/>
  <c r="Q164" i="8"/>
  <c r="Q158" i="8"/>
  <c r="Q162" i="8"/>
  <c r="S43" i="10"/>
  <c r="Q43" i="10"/>
  <c r="Q165" i="10"/>
  <c r="S165" i="10"/>
  <c r="S37" i="10"/>
  <c r="Q37" i="10"/>
  <c r="O159" i="10"/>
  <c r="ED159" i="10" s="1"/>
  <c r="S159" i="10"/>
  <c r="S44" i="10"/>
  <c r="Q44" i="10"/>
  <c r="Q174" i="10"/>
  <c r="S174" i="10"/>
  <c r="S50" i="10"/>
  <c r="Q50" i="10"/>
  <c r="O29" i="7"/>
  <c r="ED29" i="7" s="1"/>
  <c r="Q29" i="7"/>
  <c r="S29" i="7"/>
  <c r="O82" i="10"/>
  <c r="Q82" i="10"/>
  <c r="S82" i="10"/>
  <c r="Q83" i="10"/>
  <c r="S83" i="10"/>
  <c r="Q85" i="10"/>
  <c r="S85" i="10"/>
  <c r="O92" i="10"/>
  <c r="S92" i="10"/>
  <c r="Q92" i="10"/>
  <c r="O109" i="10"/>
  <c r="Q109" i="10"/>
  <c r="S109" i="10"/>
  <c r="O111" i="10"/>
  <c r="S111" i="10"/>
  <c r="Q111" i="10"/>
  <c r="O100" i="10"/>
  <c r="Q100" i="10"/>
  <c r="S100" i="10"/>
  <c r="S104" i="10"/>
  <c r="Q104" i="10"/>
  <c r="O73" i="10"/>
  <c r="S73" i="10"/>
  <c r="Q73" i="10"/>
  <c r="O65" i="10"/>
  <c r="S65" i="10"/>
  <c r="Q65" i="10"/>
  <c r="Q60" i="10"/>
  <c r="S60" i="10"/>
  <c r="O69" i="10"/>
  <c r="S69" i="10"/>
  <c r="Q69" i="10"/>
  <c r="O64" i="6"/>
  <c r="ED64" i="6" s="1"/>
  <c r="Q64" i="6"/>
  <c r="O126" i="8"/>
  <c r="ED126" i="8" s="1"/>
  <c r="S126" i="8"/>
  <c r="Q126" i="8"/>
  <c r="O141" i="8"/>
  <c r="ED141" i="8" s="1"/>
  <c r="S141" i="8"/>
  <c r="Q141" i="8"/>
  <c r="O130" i="8"/>
  <c r="ED130" i="8" s="1"/>
  <c r="Q130" i="8"/>
  <c r="S130" i="8"/>
  <c r="O134" i="8"/>
  <c r="ED134" i="8" s="1"/>
  <c r="S134" i="8"/>
  <c r="Q134" i="8"/>
  <c r="O144" i="8"/>
  <c r="ED144" i="8" s="1"/>
  <c r="Q144" i="8"/>
  <c r="S144" i="8"/>
  <c r="O145" i="8"/>
  <c r="ED145" i="8" s="1"/>
  <c r="S145" i="8"/>
  <c r="Q145" i="8"/>
  <c r="AL66" i="6"/>
  <c r="Q66" i="6"/>
  <c r="O60" i="6"/>
  <c r="ED60" i="6" s="1"/>
  <c r="S60" i="6"/>
  <c r="O28" i="7"/>
  <c r="ED28" i="7" s="1"/>
  <c r="S28" i="7"/>
  <c r="Q28" i="7"/>
  <c r="Q72" i="7"/>
  <c r="S72" i="7"/>
  <c r="Q60" i="6"/>
  <c r="S51" i="6"/>
  <c r="S52" i="6"/>
  <c r="S65" i="6"/>
  <c r="S66" i="6"/>
  <c r="S29" i="6"/>
  <c r="S23" i="6"/>
  <c r="N6" i="1"/>
  <c r="O31" i="6"/>
  <c r="ED31" i="6" s="1"/>
  <c r="AK118" i="7"/>
  <c r="AN6" i="7"/>
  <c r="AN11" i="7"/>
  <c r="AN10" i="7"/>
  <c r="BF115" i="10"/>
  <c r="BM115" i="10"/>
  <c r="AR115" i="10"/>
  <c r="AN115" i="10"/>
  <c r="AY115" i="10"/>
  <c r="AK34" i="6"/>
  <c r="O30" i="6"/>
  <c r="ED30" i="6" s="1"/>
  <c r="M49" i="10"/>
  <c r="O49" i="10"/>
  <c r="ED49" i="10" s="1"/>
  <c r="M46" i="10"/>
  <c r="O46" i="10"/>
  <c r="ED46" i="10" s="1"/>
  <c r="M43" i="10"/>
  <c r="O43" i="10"/>
  <c r="ED43" i="10" s="1"/>
  <c r="M50" i="10"/>
  <c r="O50" i="10"/>
  <c r="ED50" i="10" s="1"/>
  <c r="M40" i="10"/>
  <c r="O40" i="10"/>
  <c r="ED40" i="10" s="1"/>
  <c r="M41" i="10"/>
  <c r="O41" i="10"/>
  <c r="ED41" i="10" s="1"/>
  <c r="M52" i="10"/>
  <c r="O52" i="10"/>
  <c r="ED52" i="10" s="1"/>
  <c r="O38" i="10"/>
  <c r="ED38" i="10" s="1"/>
  <c r="M38" i="10"/>
  <c r="M47" i="10"/>
  <c r="O47" i="10"/>
  <c r="ED47" i="10" s="1"/>
  <c r="O37" i="10"/>
  <c r="ED37" i="10" s="1"/>
  <c r="M37" i="10"/>
  <c r="M44" i="10"/>
  <c r="O44" i="10"/>
  <c r="ED44" i="10" s="1"/>
  <c r="M39" i="10"/>
  <c r="O39" i="10"/>
  <c r="ED39" i="10" s="1"/>
  <c r="M51" i="10"/>
  <c r="O51" i="10"/>
  <c r="ED51" i="10" s="1"/>
  <c r="M48" i="10"/>
  <c r="O48" i="10"/>
  <c r="ED48" i="10" s="1"/>
  <c r="M45" i="10"/>
  <c r="O45" i="10"/>
  <c r="ED45" i="10" s="1"/>
  <c r="M42" i="10"/>
  <c r="O42" i="10"/>
  <c r="ED42" i="10" s="1"/>
  <c r="AI37" i="6"/>
  <c r="F208" i="10"/>
  <c r="K208" i="10"/>
  <c r="H208" i="10"/>
  <c r="AS247" i="10"/>
  <c r="AU247" i="10" s="1"/>
  <c r="AS243" i="10"/>
  <c r="AU243" i="10" s="1"/>
  <c r="AS249" i="10"/>
  <c r="AU249" i="10" s="1"/>
  <c r="AS246" i="10"/>
  <c r="AU246" i="10" s="1"/>
  <c r="AS245" i="10"/>
  <c r="AU245" i="10" s="1"/>
  <c r="K53" i="10"/>
  <c r="AS242" i="10"/>
  <c r="AU242" i="10" s="1"/>
  <c r="AS248" i="10"/>
  <c r="AU248" i="10" s="1"/>
  <c r="AS244" i="10"/>
  <c r="AU244" i="10" s="1"/>
  <c r="N8" i="1"/>
  <c r="AN9" i="7"/>
  <c r="AN8" i="7"/>
  <c r="O55" i="6"/>
  <c r="ED55" i="6" s="1"/>
  <c r="AK19" i="6"/>
  <c r="O18" i="6"/>
  <c r="ED18" i="6" s="1"/>
  <c r="AS234" i="8"/>
  <c r="AU234" i="8" s="1"/>
  <c r="AS231" i="8"/>
  <c r="AS233" i="8"/>
  <c r="AU233" i="8" s="1"/>
  <c r="AS230" i="8"/>
  <c r="AS228" i="8"/>
  <c r="AS229" i="8"/>
  <c r="AS235" i="8"/>
  <c r="AU235" i="8" s="1"/>
  <c r="AS232" i="8"/>
  <c r="AK65" i="6"/>
  <c r="O38" i="7"/>
  <c r="ED38" i="7" s="1"/>
  <c r="O27" i="6"/>
  <c r="ED27" i="6" s="1"/>
  <c r="I228" i="10"/>
  <c r="AI73" i="7"/>
  <c r="O26" i="7"/>
  <c r="ED26" i="7" s="1"/>
  <c r="AK28" i="7"/>
  <c r="O72" i="7"/>
  <c r="ED72" i="7" s="1"/>
  <c r="O155" i="8"/>
  <c r="ED155" i="8" s="1"/>
  <c r="M155" i="8"/>
  <c r="O156" i="8"/>
  <c r="ED156" i="8" s="1"/>
  <c r="M156" i="8"/>
  <c r="O172" i="8"/>
  <c r="ED172" i="8" s="1"/>
  <c r="M172" i="8"/>
  <c r="O157" i="8"/>
  <c r="ED157" i="8" s="1"/>
  <c r="M157" i="8"/>
  <c r="O159" i="8"/>
  <c r="M159" i="8"/>
  <c r="O160" i="8"/>
  <c r="M160" i="8"/>
  <c r="O154" i="8"/>
  <c r="M154" i="8"/>
  <c r="O163" i="8"/>
  <c r="M163" i="8"/>
  <c r="O161" i="8"/>
  <c r="M161" i="8"/>
  <c r="O166" i="8"/>
  <c r="ED166" i="8" s="1"/>
  <c r="M166" i="8"/>
  <c r="O152" i="8"/>
  <c r="ED152" i="8" s="1"/>
  <c r="M152" i="8"/>
  <c r="O168" i="8"/>
  <c r="ED168" i="8" s="1"/>
  <c r="M168" i="8"/>
  <c r="O170" i="8"/>
  <c r="ED170" i="8" s="1"/>
  <c r="M170" i="8"/>
  <c r="O153" i="8"/>
  <c r="ED153" i="8" s="1"/>
  <c r="M153" i="8"/>
  <c r="O169" i="8"/>
  <c r="ED169" i="8" s="1"/>
  <c r="M169" i="8"/>
  <c r="O151" i="8"/>
  <c r="ED151" i="8" s="1"/>
  <c r="M151" i="8"/>
  <c r="O158" i="8"/>
  <c r="ED158" i="8" s="1"/>
  <c r="M158" i="8"/>
  <c r="O171" i="8"/>
  <c r="ED171" i="8" s="1"/>
  <c r="M171" i="8"/>
  <c r="O164" i="8"/>
  <c r="ED164" i="8" s="1"/>
  <c r="M164" i="8"/>
  <c r="O162" i="8"/>
  <c r="ED162" i="8" s="1"/>
  <c r="M162" i="8"/>
  <c r="O167" i="8"/>
  <c r="ED167" i="8" s="1"/>
  <c r="M167" i="8"/>
  <c r="O165" i="8"/>
  <c r="ED165" i="8" s="1"/>
  <c r="M165" i="8"/>
  <c r="M129" i="8"/>
  <c r="AH129" i="8" s="1"/>
  <c r="AL60" i="6"/>
  <c r="F205" i="8"/>
  <c r="K173" i="8"/>
  <c r="H205" i="8"/>
  <c r="O42" i="7"/>
  <c r="ED42" i="7" s="1"/>
  <c r="O66" i="6"/>
  <c r="ED66" i="6" s="1"/>
  <c r="O25" i="7"/>
  <c r="ED25" i="7" s="1"/>
  <c r="O166" i="10"/>
  <c r="ED166" i="10" s="1"/>
  <c r="K205" i="8"/>
  <c r="AS240" i="8"/>
  <c r="AS243" i="8"/>
  <c r="AS242" i="8"/>
  <c r="AS244" i="8"/>
  <c r="AS247" i="8"/>
  <c r="AU247" i="8" s="1"/>
  <c r="AS246" i="8"/>
  <c r="AU246" i="8" s="1"/>
  <c r="AS245" i="8"/>
  <c r="AU245" i="8" s="1"/>
  <c r="F204" i="8"/>
  <c r="AS241" i="8"/>
  <c r="K204" i="8"/>
  <c r="H204" i="8"/>
  <c r="M145" i="8"/>
  <c r="AH145" i="8" s="1"/>
  <c r="M141" i="8"/>
  <c r="AK141" i="8" s="1"/>
  <c r="M124" i="8"/>
  <c r="AI124" i="8" s="1"/>
  <c r="F203" i="8"/>
  <c r="M135" i="8"/>
  <c r="AK135" i="8" s="1"/>
  <c r="AQ259" i="10"/>
  <c r="AQ235" i="10"/>
  <c r="AQ223" i="10"/>
  <c r="AQ211" i="10"/>
  <c r="AN235" i="10"/>
  <c r="AN211" i="10"/>
  <c r="AN259" i="10"/>
  <c r="AN223" i="10"/>
  <c r="AN256" i="10"/>
  <c r="AN232" i="10"/>
  <c r="AN220" i="10"/>
  <c r="AN208" i="10"/>
  <c r="AQ237" i="10"/>
  <c r="AQ261" i="10"/>
  <c r="AQ225" i="10"/>
  <c r="AQ213" i="10"/>
  <c r="AQ260" i="10"/>
  <c r="AQ236" i="10"/>
  <c r="AQ224" i="10"/>
  <c r="AQ212" i="10"/>
  <c r="AN257" i="10"/>
  <c r="AN233" i="10"/>
  <c r="AN221" i="10"/>
  <c r="AN209" i="10"/>
  <c r="AN207" i="10"/>
  <c r="AN255" i="10"/>
  <c r="AN231" i="10"/>
  <c r="AN219" i="10"/>
  <c r="AN230" i="10"/>
  <c r="AN218" i="10"/>
  <c r="AN206" i="10"/>
  <c r="AN254" i="10"/>
  <c r="AQ255" i="10"/>
  <c r="AQ231" i="10"/>
  <c r="AQ219" i="10"/>
  <c r="AQ207" i="10"/>
  <c r="AQ254" i="10"/>
  <c r="AQ230" i="10"/>
  <c r="AQ218" i="10"/>
  <c r="AQ206" i="10"/>
  <c r="AQ257" i="10"/>
  <c r="AQ221" i="10"/>
  <c r="AQ233" i="10"/>
  <c r="AQ209" i="10"/>
  <c r="AQ258" i="10"/>
  <c r="AQ234" i="10"/>
  <c r="AQ222" i="10"/>
  <c r="AQ210" i="10"/>
  <c r="AQ208" i="10"/>
  <c r="AQ256" i="10"/>
  <c r="AQ232" i="10"/>
  <c r="AQ220" i="10"/>
  <c r="AN260" i="10"/>
  <c r="AN236" i="10"/>
  <c r="AN224" i="10"/>
  <c r="AN212" i="10"/>
  <c r="AN234" i="10"/>
  <c r="AN210" i="10"/>
  <c r="AN258" i="10"/>
  <c r="AN222" i="10"/>
  <c r="M138" i="8"/>
  <c r="AH138" i="8" s="1"/>
  <c r="M131" i="8"/>
  <c r="AH131" i="8" s="1"/>
  <c r="M144" i="8"/>
  <c r="AK144" i="8" s="1"/>
  <c r="M127" i="8"/>
  <c r="AK127" i="8" s="1"/>
  <c r="M140" i="8"/>
  <c r="AI140" i="8" s="1"/>
  <c r="M126" i="8"/>
  <c r="M130" i="8"/>
  <c r="M142" i="8"/>
  <c r="M137" i="8"/>
  <c r="M132" i="8"/>
  <c r="M134" i="8"/>
  <c r="M143" i="8"/>
  <c r="M139" i="8"/>
  <c r="M128" i="8"/>
  <c r="M136" i="8"/>
  <c r="K146" i="8"/>
  <c r="M133" i="8"/>
  <c r="M125" i="8"/>
  <c r="O45" i="6"/>
  <c r="ED45" i="6" s="1"/>
  <c r="N10" i="1"/>
  <c r="AN10" i="6"/>
  <c r="K205" i="10"/>
  <c r="K204" i="10"/>
  <c r="AJ69" i="10"/>
  <c r="AI72" i="10"/>
  <c r="M101" i="10"/>
  <c r="AH101" i="10" s="1"/>
  <c r="AK59" i="10"/>
  <c r="AK68" i="10"/>
  <c r="AJ89" i="10"/>
  <c r="M108" i="10"/>
  <c r="AI108" i="10" s="1"/>
  <c r="AJ80" i="10"/>
  <c r="M102" i="10"/>
  <c r="AI102" i="10" s="1"/>
  <c r="M98" i="10"/>
  <c r="AK98" i="10" s="1"/>
  <c r="M103" i="10"/>
  <c r="AK103" i="10" s="1"/>
  <c r="AH92" i="10"/>
  <c r="AH73" i="10"/>
  <c r="AJ59" i="10"/>
  <c r="AK72" i="10"/>
  <c r="M105" i="10"/>
  <c r="AJ105" i="10" s="1"/>
  <c r="O66" i="10"/>
  <c r="O63" i="10"/>
  <c r="M113" i="10"/>
  <c r="AI113" i="10" s="1"/>
  <c r="AI78" i="10"/>
  <c r="O60" i="10"/>
  <c r="K74" i="10"/>
  <c r="AK88" i="10"/>
  <c r="M99" i="10"/>
  <c r="M104" i="10"/>
  <c r="O104" i="10"/>
  <c r="M100" i="10"/>
  <c r="K114" i="10"/>
  <c r="O106" i="10"/>
  <c r="M106" i="10"/>
  <c r="M107" i="10"/>
  <c r="M109" i="10"/>
  <c r="M110" i="10"/>
  <c r="O110" i="10"/>
  <c r="M111" i="10"/>
  <c r="M112" i="10"/>
  <c r="AI80" i="10"/>
  <c r="AH80" i="10"/>
  <c r="K94" i="10"/>
  <c r="O79" i="10"/>
  <c r="AI92" i="10"/>
  <c r="O83" i="10"/>
  <c r="O85" i="10"/>
  <c r="AK78" i="10"/>
  <c r="AL78" i="10"/>
  <c r="AK89" i="10"/>
  <c r="AH89" i="10"/>
  <c r="AH35" i="6"/>
  <c r="AH29" i="7"/>
  <c r="AK106" i="7"/>
  <c r="M164" i="10"/>
  <c r="AH164" i="10" s="1"/>
  <c r="M170" i="10"/>
  <c r="AK170" i="10" s="1"/>
  <c r="M162" i="10"/>
  <c r="AJ162" i="10" s="1"/>
  <c r="M167" i="10"/>
  <c r="AK167" i="10" s="1"/>
  <c r="M169" i="10"/>
  <c r="AL169" i="10" s="1"/>
  <c r="M171" i="10"/>
  <c r="M173" i="10"/>
  <c r="AL173" i="10" s="1"/>
  <c r="M166" i="10"/>
  <c r="Q172" i="10"/>
  <c r="M172" i="10"/>
  <c r="M159" i="10"/>
  <c r="O163" i="10"/>
  <c r="ED163" i="10" s="1"/>
  <c r="M163" i="10"/>
  <c r="O160" i="10"/>
  <c r="ED160" i="10" s="1"/>
  <c r="M160" i="10"/>
  <c r="M174" i="10"/>
  <c r="M165" i="10"/>
  <c r="M161" i="10"/>
  <c r="M168" i="10"/>
  <c r="O168" i="10"/>
  <c r="ED168" i="10" s="1"/>
  <c r="F207" i="10"/>
  <c r="H207" i="10"/>
  <c r="K207" i="10"/>
  <c r="AS234" i="10"/>
  <c r="AS233" i="10"/>
  <c r="AS232" i="10"/>
  <c r="AS236" i="10"/>
  <c r="AS235" i="10"/>
  <c r="AS230" i="10"/>
  <c r="AS231" i="10"/>
  <c r="AS237" i="10"/>
  <c r="AS183" i="10"/>
  <c r="Q164" i="10"/>
  <c r="O172" i="10"/>
  <c r="ED172" i="10" s="1"/>
  <c r="Q167" i="10"/>
  <c r="Q163" i="10"/>
  <c r="O162" i="10"/>
  <c r="ED162" i="10" s="1"/>
  <c r="Q159" i="10"/>
  <c r="O165" i="10"/>
  <c r="ED165" i="10" s="1"/>
  <c r="O174" i="10"/>
  <c r="ED174" i="10" s="1"/>
  <c r="O169" i="10"/>
  <c r="ED169" i="10" s="1"/>
  <c r="Q160" i="10"/>
  <c r="Q161" i="10"/>
  <c r="O170" i="10"/>
  <c r="ED170" i="10" s="1"/>
  <c r="Q171" i="10"/>
  <c r="O173" i="10"/>
  <c r="ED173" i="10" s="1"/>
  <c r="K175" i="10"/>
  <c r="AK23" i="6"/>
  <c r="AN4" i="7"/>
  <c r="AN11" i="8"/>
  <c r="AN5" i="6"/>
  <c r="Q62" i="8"/>
  <c r="U62" i="8"/>
  <c r="Q35" i="8"/>
  <c r="U35" i="8"/>
  <c r="Q21" i="8"/>
  <c r="U21" i="8"/>
  <c r="Q46" i="8"/>
  <c r="U46" i="8"/>
  <c r="Q23" i="8"/>
  <c r="U23" i="8"/>
  <c r="Q118" i="8"/>
  <c r="U118" i="8"/>
  <c r="Q17" i="8"/>
  <c r="U17" i="8"/>
  <c r="Q91" i="8"/>
  <c r="U91" i="8"/>
  <c r="Q100" i="7"/>
  <c r="U100" i="7"/>
  <c r="Q61" i="7"/>
  <c r="U61" i="7"/>
  <c r="Q17" i="7"/>
  <c r="U17" i="7"/>
  <c r="Q78" i="7"/>
  <c r="U78" i="7"/>
  <c r="AH24" i="6"/>
  <c r="U24" i="6"/>
  <c r="U48" i="6"/>
  <c r="U59" i="7"/>
  <c r="U113" i="7"/>
  <c r="U141" i="10"/>
  <c r="U39" i="7"/>
  <c r="U61" i="8"/>
  <c r="U100" i="8"/>
  <c r="Q22" i="7"/>
  <c r="U22" i="7"/>
  <c r="N133" i="7"/>
  <c r="AI21" i="6"/>
  <c r="U21" i="6"/>
  <c r="U34" i="7"/>
  <c r="U62" i="7"/>
  <c r="U65" i="7"/>
  <c r="U117" i="7"/>
  <c r="U24" i="7"/>
  <c r="U110" i="7"/>
  <c r="U107" i="7"/>
  <c r="U43" i="7"/>
  <c r="U133" i="10"/>
  <c r="U23" i="10"/>
  <c r="U134" i="10"/>
  <c r="U127" i="10"/>
  <c r="U22" i="8"/>
  <c r="U29" i="10"/>
  <c r="U72" i="8"/>
  <c r="U70" i="8"/>
  <c r="U20" i="8"/>
  <c r="U36" i="8"/>
  <c r="U47" i="8"/>
  <c r="U63" i="8"/>
  <c r="U53" i="8"/>
  <c r="U30" i="8"/>
  <c r="U104" i="8"/>
  <c r="U80" i="8"/>
  <c r="U87" i="8"/>
  <c r="U59" i="8"/>
  <c r="U49" i="8"/>
  <c r="U89" i="8"/>
  <c r="U97" i="8"/>
  <c r="U112" i="7"/>
  <c r="AN7" i="8"/>
  <c r="Q20" i="7"/>
  <c r="U20" i="7"/>
  <c r="Q31" i="7"/>
  <c r="U31" i="7"/>
  <c r="Q103" i="7"/>
  <c r="U103" i="7"/>
  <c r="Q16" i="7"/>
  <c r="U16" i="7"/>
  <c r="Q53" i="7"/>
  <c r="U53" i="7"/>
  <c r="N142" i="7"/>
  <c r="O125" i="10"/>
  <c r="ED125" i="10" s="1"/>
  <c r="U125" i="10"/>
  <c r="O120" i="10"/>
  <c r="ED120" i="10" s="1"/>
  <c r="U120" i="10"/>
  <c r="AI26" i="6"/>
  <c r="U26" i="6"/>
  <c r="AL20" i="6"/>
  <c r="U20" i="6"/>
  <c r="U59" i="6"/>
  <c r="U44" i="6"/>
  <c r="U29" i="6"/>
  <c r="U57" i="8"/>
  <c r="U105" i="7"/>
  <c r="U27" i="7"/>
  <c r="U45" i="7"/>
  <c r="U74" i="7"/>
  <c r="U47" i="7"/>
  <c r="U33" i="7"/>
  <c r="U124" i="7"/>
  <c r="U143" i="10"/>
  <c r="U123" i="10"/>
  <c r="U16" i="10"/>
  <c r="U30" i="10"/>
  <c r="U105" i="8"/>
  <c r="U152" i="10"/>
  <c r="U23" i="7"/>
  <c r="U114" i="8"/>
  <c r="U31" i="8"/>
  <c r="U81" i="8"/>
  <c r="U50" i="8"/>
  <c r="U117" i="8"/>
  <c r="U113" i="8"/>
  <c r="U116" i="8"/>
  <c r="U28" i="8"/>
  <c r="U60" i="8"/>
  <c r="U71" i="7"/>
  <c r="U19" i="7"/>
  <c r="U16" i="6"/>
  <c r="Q49" i="7"/>
  <c r="U49" i="7"/>
  <c r="Q51" i="7"/>
  <c r="U51" i="7"/>
  <c r="Q48" i="7"/>
  <c r="U48" i="7"/>
  <c r="Q52" i="7"/>
  <c r="U52" i="7"/>
  <c r="Q108" i="7"/>
  <c r="U108" i="7"/>
  <c r="AJ42" i="6"/>
  <c r="U42" i="6"/>
  <c r="Q122" i="7"/>
  <c r="U122" i="7"/>
  <c r="Q79" i="7"/>
  <c r="U79" i="7"/>
  <c r="N137" i="7"/>
  <c r="Q39" i="6"/>
  <c r="U39" i="6"/>
  <c r="O56" i="6"/>
  <c r="ED56" i="6" s="1"/>
  <c r="U56" i="6"/>
  <c r="O63" i="6"/>
  <c r="ED63" i="6" s="1"/>
  <c r="U63" i="6"/>
  <c r="AN7" i="10"/>
  <c r="U52" i="6"/>
  <c r="U58" i="6"/>
  <c r="U43" i="6"/>
  <c r="U17" i="6"/>
  <c r="U49" i="6"/>
  <c r="U51" i="6"/>
  <c r="U21" i="7"/>
  <c r="U50" i="7"/>
  <c r="U104" i="7"/>
  <c r="U30" i="7"/>
  <c r="U35" i="7"/>
  <c r="U37" i="7"/>
  <c r="U28" i="10"/>
  <c r="U150" i="10"/>
  <c r="U24" i="10"/>
  <c r="U124" i="10"/>
  <c r="U144" i="10"/>
  <c r="U135" i="10"/>
  <c r="U22" i="10"/>
  <c r="U126" i="10"/>
  <c r="U151" i="10"/>
  <c r="U36" i="7"/>
  <c r="U109" i="7"/>
  <c r="U41" i="7"/>
  <c r="U77" i="8"/>
  <c r="U25" i="8"/>
  <c r="U48" i="8"/>
  <c r="U71" i="8"/>
  <c r="U75" i="8"/>
  <c r="U86" i="8"/>
  <c r="U98" i="8"/>
  <c r="U56" i="8"/>
  <c r="U45" i="8"/>
  <c r="U82" i="8"/>
  <c r="U85" i="8"/>
  <c r="U18" i="8"/>
  <c r="U34" i="8"/>
  <c r="U27" i="10"/>
  <c r="U31" i="10"/>
  <c r="AN7" i="7"/>
  <c r="N151" i="7"/>
  <c r="AN11" i="6"/>
  <c r="AN7" i="6"/>
  <c r="N149" i="7"/>
  <c r="N141" i="7"/>
  <c r="Q24" i="6"/>
  <c r="N132" i="7"/>
  <c r="N145" i="7"/>
  <c r="N138" i="7"/>
  <c r="N130" i="7"/>
  <c r="N148" i="7"/>
  <c r="N139" i="7"/>
  <c r="N150" i="7"/>
  <c r="N143" i="7"/>
  <c r="N131" i="7"/>
  <c r="N5" i="1"/>
  <c r="AN4" i="8"/>
  <c r="N136" i="7"/>
  <c r="N140" i="7"/>
  <c r="N144" i="7"/>
  <c r="N147" i="7"/>
  <c r="Q81" i="8"/>
  <c r="Q112" i="8"/>
  <c r="Q152" i="10"/>
  <c r="Q56" i="8"/>
  <c r="Q100" i="8"/>
  <c r="Q75" i="8"/>
  <c r="Q117" i="7"/>
  <c r="Q28" i="6"/>
  <c r="Q49" i="6"/>
  <c r="Q97" i="8"/>
  <c r="Q42" i="6"/>
  <c r="Q99" i="8"/>
  <c r="Q28" i="8"/>
  <c r="Q98" i="8"/>
  <c r="Q44" i="6"/>
  <c r="Q125" i="10"/>
  <c r="Q120" i="10"/>
  <c r="Q132" i="10"/>
  <c r="Q27" i="10"/>
  <c r="O84" i="8"/>
  <c r="ED84" i="8" s="1"/>
  <c r="Q84" i="8"/>
  <c r="Q116" i="7"/>
  <c r="M43" i="8"/>
  <c r="AL43" i="8" s="1"/>
  <c r="Q43" i="8"/>
  <c r="O90" i="8"/>
  <c r="ED90" i="8" s="1"/>
  <c r="Q90" i="8"/>
  <c r="M74" i="8"/>
  <c r="AH74" i="8" s="1"/>
  <c r="Q74" i="8"/>
  <c r="O73" i="8"/>
  <c r="ED73" i="8" s="1"/>
  <c r="Q73" i="8"/>
  <c r="O109" i="8"/>
  <c r="ED109" i="8" s="1"/>
  <c r="Q109" i="8"/>
  <c r="M108" i="8"/>
  <c r="AJ108" i="8" s="1"/>
  <c r="Q108" i="8"/>
  <c r="M55" i="8"/>
  <c r="AI55" i="8" s="1"/>
  <c r="Q55" i="8"/>
  <c r="O107" i="8"/>
  <c r="ED107" i="8" s="1"/>
  <c r="Q107" i="8"/>
  <c r="O37" i="8"/>
  <c r="ED37" i="8" s="1"/>
  <c r="Q37" i="8"/>
  <c r="M121" i="10"/>
  <c r="Q121" i="10"/>
  <c r="AI40" i="6"/>
  <c r="Q40" i="6"/>
  <c r="M20" i="10"/>
  <c r="AK20" i="10" s="1"/>
  <c r="Q20" i="10"/>
  <c r="O23" i="6"/>
  <c r="ED23" i="6" s="1"/>
  <c r="Q23" i="6"/>
  <c r="M130" i="10"/>
  <c r="AK130" i="10" s="1"/>
  <c r="Q130" i="10"/>
  <c r="M129" i="10"/>
  <c r="Q129" i="10"/>
  <c r="M147" i="10"/>
  <c r="AH147" i="10" s="1"/>
  <c r="Q147" i="10"/>
  <c r="M146" i="10"/>
  <c r="Q146" i="10"/>
  <c r="M111" i="8"/>
  <c r="AL111" i="8" s="1"/>
  <c r="Q111" i="8"/>
  <c r="O33" i="8"/>
  <c r="ED33" i="8" s="1"/>
  <c r="Q33" i="8"/>
  <c r="Q114" i="7"/>
  <c r="M24" i="8"/>
  <c r="AK24" i="8" s="1"/>
  <c r="Q24" i="8"/>
  <c r="M17" i="10"/>
  <c r="AJ17" i="10" s="1"/>
  <c r="Q17" i="10"/>
  <c r="O20" i="6"/>
  <c r="ED20" i="6" s="1"/>
  <c r="Q20" i="6"/>
  <c r="M128" i="10"/>
  <c r="AK128" i="10" s="1"/>
  <c r="Q128" i="10"/>
  <c r="M103" i="8"/>
  <c r="AK103" i="8" s="1"/>
  <c r="Q103" i="8"/>
  <c r="O38" i="6"/>
  <c r="ED38" i="6" s="1"/>
  <c r="Q38" i="6"/>
  <c r="M26" i="10"/>
  <c r="AL26" i="10" s="1"/>
  <c r="Q26" i="10"/>
  <c r="M122" i="10"/>
  <c r="AL122" i="10" s="1"/>
  <c r="Q122" i="10"/>
  <c r="O148" i="10"/>
  <c r="ED148" i="10" s="1"/>
  <c r="Q148" i="10"/>
  <c r="Q30" i="8"/>
  <c r="Q134" i="10"/>
  <c r="Q51" i="6"/>
  <c r="Q16" i="6"/>
  <c r="Q141" i="10"/>
  <c r="Q22" i="10"/>
  <c r="M25" i="10"/>
  <c r="AJ25" i="10" s="1"/>
  <c r="Q25" i="10"/>
  <c r="M18" i="10"/>
  <c r="AI18" i="10" s="1"/>
  <c r="Q18" i="10"/>
  <c r="AI53" i="6"/>
  <c r="Q53" i="6"/>
  <c r="M149" i="10"/>
  <c r="AJ149" i="10" s="1"/>
  <c r="Q149" i="10"/>
  <c r="O76" i="8"/>
  <c r="ED76" i="8" s="1"/>
  <c r="Q76" i="8"/>
  <c r="O52" i="8"/>
  <c r="ED52" i="8" s="1"/>
  <c r="Q52" i="8"/>
  <c r="M101" i="8"/>
  <c r="AL101" i="8" s="1"/>
  <c r="Q101" i="8"/>
  <c r="Q34" i="8"/>
  <c r="Q49" i="8"/>
  <c r="Q20" i="8"/>
  <c r="Q87" i="8"/>
  <c r="Q25" i="8"/>
  <c r="Q117" i="8"/>
  <c r="Q105" i="8"/>
  <c r="Q21" i="6"/>
  <c r="Q54" i="6"/>
  <c r="Q144" i="10"/>
  <c r="Q43" i="6"/>
  <c r="Q56" i="6"/>
  <c r="Q150" i="10"/>
  <c r="Q124" i="10"/>
  <c r="Q135" i="10"/>
  <c r="Q133" i="10"/>
  <c r="O27" i="8"/>
  <c r="ED27" i="8" s="1"/>
  <c r="Q27" i="8"/>
  <c r="AJ41" i="6"/>
  <c r="Q41" i="6"/>
  <c r="M145" i="10"/>
  <c r="AK145" i="10" s="1"/>
  <c r="Q145" i="10"/>
  <c r="O26" i="6"/>
  <c r="ED26" i="6" s="1"/>
  <c r="Q26" i="6"/>
  <c r="M131" i="10"/>
  <c r="Q131" i="10"/>
  <c r="M83" i="8"/>
  <c r="Q83" i="8"/>
  <c r="Q116" i="8"/>
  <c r="M110" i="8"/>
  <c r="AH110" i="8" s="1"/>
  <c r="Q110" i="8"/>
  <c r="M16" i="8"/>
  <c r="AL16" i="8" s="1"/>
  <c r="Q16" i="8"/>
  <c r="O102" i="8"/>
  <c r="ED102" i="8" s="1"/>
  <c r="Q102" i="8"/>
  <c r="M26" i="8"/>
  <c r="AI26" i="8" s="1"/>
  <c r="Q26" i="8"/>
  <c r="O19" i="8"/>
  <c r="ED19" i="8" s="1"/>
  <c r="Q19" i="8"/>
  <c r="AJ57" i="6"/>
  <c r="Q57" i="6"/>
  <c r="Q115" i="7"/>
  <c r="O18" i="7"/>
  <c r="ED18" i="7" s="1"/>
  <c r="Q18" i="7"/>
  <c r="M29" i="8"/>
  <c r="AI29" i="8" s="1"/>
  <c r="Q29" i="8"/>
  <c r="M32" i="8"/>
  <c r="AH32" i="8" s="1"/>
  <c r="Q32" i="8"/>
  <c r="M78" i="8"/>
  <c r="AJ78" i="8" s="1"/>
  <c r="Q78" i="8"/>
  <c r="M79" i="8"/>
  <c r="AK79" i="8" s="1"/>
  <c r="Q79" i="8"/>
  <c r="M19" i="10"/>
  <c r="AJ19" i="10" s="1"/>
  <c r="Q19" i="10"/>
  <c r="O51" i="8"/>
  <c r="ED51" i="8" s="1"/>
  <c r="Q51" i="8"/>
  <c r="O115" i="8"/>
  <c r="ED115" i="8" s="1"/>
  <c r="Q115" i="8"/>
  <c r="Q59" i="8"/>
  <c r="Q85" i="8"/>
  <c r="Q64" i="8"/>
  <c r="Q114" i="8"/>
  <c r="Q50" i="6"/>
  <c r="Q63" i="6"/>
  <c r="Q24" i="10"/>
  <c r="Q126" i="10"/>
  <c r="Q58" i="6"/>
  <c r="Q28" i="10"/>
  <c r="Q29" i="10"/>
  <c r="Q16" i="10"/>
  <c r="Q143" i="10"/>
  <c r="AN4" i="10"/>
  <c r="AN5" i="10"/>
  <c r="AN5" i="8"/>
  <c r="AN5" i="7"/>
  <c r="N135" i="7"/>
  <c r="N146" i="7"/>
  <c r="N134" i="7"/>
  <c r="M126" i="10"/>
  <c r="AL126" i="10" s="1"/>
  <c r="M115" i="8"/>
  <c r="AH115" i="8" s="1"/>
  <c r="O116" i="8"/>
  <c r="ED116" i="8" s="1"/>
  <c r="O37" i="7"/>
  <c r="ED37" i="7" s="1"/>
  <c r="O59" i="6"/>
  <c r="ED59" i="6" s="1"/>
  <c r="M120" i="10"/>
  <c r="AK120" i="10" s="1"/>
  <c r="O59" i="8"/>
  <c r="ED59" i="8" s="1"/>
  <c r="M135" i="10"/>
  <c r="AJ135" i="10" s="1"/>
  <c r="O28" i="6"/>
  <c r="ED28" i="6" s="1"/>
  <c r="M51" i="8"/>
  <c r="AJ51" i="8" s="1"/>
  <c r="M127" i="10"/>
  <c r="O127" i="10"/>
  <c r="ED127" i="10" s="1"/>
  <c r="M134" i="10"/>
  <c r="M30" i="10"/>
  <c r="O30" i="10"/>
  <c r="ED30" i="10" s="1"/>
  <c r="M31" i="10"/>
  <c r="O31" i="10"/>
  <c r="ED31" i="10" s="1"/>
  <c r="M22" i="10"/>
  <c r="O23" i="10"/>
  <c r="ED23" i="10" s="1"/>
  <c r="M23" i="10"/>
  <c r="AQ194" i="8"/>
  <c r="AQ230" i="8" s="1"/>
  <c r="AQ206" i="8"/>
  <c r="AQ242" i="8" s="1"/>
  <c r="AQ218" i="8"/>
  <c r="AQ254" i="8"/>
  <c r="AQ216" i="8"/>
  <c r="AQ192" i="8"/>
  <c r="AQ240" i="8" s="1"/>
  <c r="AQ252" i="8"/>
  <c r="AQ204" i="8"/>
  <c r="AQ205" i="8"/>
  <c r="AQ241" i="8" s="1"/>
  <c r="AQ193" i="8"/>
  <c r="AQ229" i="8" s="1"/>
  <c r="AQ253" i="8"/>
  <c r="AQ217" i="8"/>
  <c r="I227" i="10"/>
  <c r="I225" i="10"/>
  <c r="O101" i="8"/>
  <c r="ED101" i="8" s="1"/>
  <c r="J248" i="10"/>
  <c r="I248" i="10" s="1"/>
  <c r="H206" i="10"/>
  <c r="O50" i="6"/>
  <c r="ED50" i="6" s="1"/>
  <c r="F204" i="10"/>
  <c r="AS222" i="10"/>
  <c r="AJ51" i="6"/>
  <c r="O49" i="6"/>
  <c r="ED49" i="6" s="1"/>
  <c r="AS225" i="10"/>
  <c r="O48" i="6"/>
  <c r="ED48" i="6" s="1"/>
  <c r="O16" i="6"/>
  <c r="ED16" i="6" s="1"/>
  <c r="O29" i="6"/>
  <c r="ED29" i="6" s="1"/>
  <c r="O17" i="6"/>
  <c r="ED17" i="6" s="1"/>
  <c r="O83" i="8"/>
  <c r="ED83" i="8" s="1"/>
  <c r="AS224" i="10"/>
  <c r="O26" i="10"/>
  <c r="ED26" i="10" s="1"/>
  <c r="O150" i="10"/>
  <c r="ED150" i="10" s="1"/>
  <c r="M52" i="8"/>
  <c r="AL52" i="8" s="1"/>
  <c r="M28" i="10"/>
  <c r="AK28" i="10" s="1"/>
  <c r="F205" i="10"/>
  <c r="O111" i="8"/>
  <c r="ED111" i="8" s="1"/>
  <c r="O124" i="10"/>
  <c r="ED124" i="10" s="1"/>
  <c r="O27" i="10"/>
  <c r="ED27" i="10" s="1"/>
  <c r="M125" i="10"/>
  <c r="AH125" i="10" s="1"/>
  <c r="M132" i="10"/>
  <c r="AI132" i="10" s="1"/>
  <c r="M148" i="10"/>
  <c r="AH148" i="10" s="1"/>
  <c r="O74" i="8"/>
  <c r="ED74" i="8" s="1"/>
  <c r="M144" i="10"/>
  <c r="AK144" i="10" s="1"/>
  <c r="M28" i="8"/>
  <c r="AL28" i="8" s="1"/>
  <c r="M49" i="8"/>
  <c r="AJ49" i="8" s="1"/>
  <c r="M133" i="10"/>
  <c r="AL133" i="10" s="1"/>
  <c r="O147" i="10"/>
  <c r="ED147" i="10" s="1"/>
  <c r="O121" i="10"/>
  <c r="ED121" i="10" s="1"/>
  <c r="O131" i="10"/>
  <c r="ED131" i="10" s="1"/>
  <c r="M109" i="8"/>
  <c r="AI109" i="8" s="1"/>
  <c r="O19" i="10"/>
  <c r="ED19" i="10" s="1"/>
  <c r="M76" i="8"/>
  <c r="AH76" i="8" s="1"/>
  <c r="O152" i="10"/>
  <c r="ED152" i="10" s="1"/>
  <c r="O146" i="10"/>
  <c r="ED146" i="10" s="1"/>
  <c r="O122" i="10"/>
  <c r="ED122" i="10" s="1"/>
  <c r="O141" i="10"/>
  <c r="ED141" i="10" s="1"/>
  <c r="O110" i="8"/>
  <c r="ED110" i="8" s="1"/>
  <c r="O99" i="8"/>
  <c r="ED99" i="8" s="1"/>
  <c r="O87" i="8"/>
  <c r="ED87" i="8" s="1"/>
  <c r="O29" i="10"/>
  <c r="ED29" i="10" s="1"/>
  <c r="O16" i="10"/>
  <c r="ED16" i="10" s="1"/>
  <c r="O29" i="8"/>
  <c r="ED29" i="8" s="1"/>
  <c r="K153" i="10"/>
  <c r="M25" i="8"/>
  <c r="AJ25" i="8" s="1"/>
  <c r="O143" i="10"/>
  <c r="ED143" i="10" s="1"/>
  <c r="O149" i="10"/>
  <c r="ED149" i="10" s="1"/>
  <c r="M105" i="8"/>
  <c r="AI105" i="8" s="1"/>
  <c r="AS209" i="10"/>
  <c r="AS188" i="10"/>
  <c r="AS185" i="10"/>
  <c r="AS223" i="10"/>
  <c r="AS220" i="10"/>
  <c r="K206" i="10"/>
  <c r="AL44" i="6"/>
  <c r="O52" i="6"/>
  <c r="ED52" i="6" s="1"/>
  <c r="AK56" i="6"/>
  <c r="AL43" i="6"/>
  <c r="O41" i="6"/>
  <c r="ED41" i="6" s="1"/>
  <c r="O53" i="6"/>
  <c r="ED53" i="6" s="1"/>
  <c r="AL58" i="6"/>
  <c r="O42" i="6"/>
  <c r="ED42" i="6" s="1"/>
  <c r="AH38" i="6"/>
  <c r="O40" i="6"/>
  <c r="ED40" i="6" s="1"/>
  <c r="O56" i="8"/>
  <c r="ED56" i="8" s="1"/>
  <c r="O130" i="10"/>
  <c r="ED130" i="10" s="1"/>
  <c r="O103" i="8"/>
  <c r="ED103" i="8" s="1"/>
  <c r="O21" i="6"/>
  <c r="ED21" i="6" s="1"/>
  <c r="O18" i="10"/>
  <c r="ED18" i="10" s="1"/>
  <c r="O32" i="8"/>
  <c r="ED32" i="8" s="1"/>
  <c r="O129" i="10"/>
  <c r="ED129" i="10" s="1"/>
  <c r="AL54" i="6"/>
  <c r="AS182" i="10"/>
  <c r="J251" i="10"/>
  <c r="I251" i="10" s="1"/>
  <c r="AS218" i="10"/>
  <c r="F206" i="10"/>
  <c r="AS211" i="10"/>
  <c r="AS208" i="10"/>
  <c r="J250" i="8"/>
  <c r="I250" i="8" s="1"/>
  <c r="J248" i="8"/>
  <c r="I248" i="8" s="1"/>
  <c r="I229" i="10"/>
  <c r="AS221" i="10"/>
  <c r="J249" i="10"/>
  <c r="G249" i="10" s="1"/>
  <c r="H205" i="10"/>
  <c r="AS213" i="10"/>
  <c r="AS212" i="10"/>
  <c r="J247" i="10"/>
  <c r="G247" i="10" s="1"/>
  <c r="H252" i="10"/>
  <c r="AS187" i="10"/>
  <c r="H204" i="10"/>
  <c r="AS186" i="10"/>
  <c r="J252" i="8"/>
  <c r="G252" i="8" s="1"/>
  <c r="G228" i="8"/>
  <c r="I226" i="8"/>
  <c r="J249" i="8"/>
  <c r="I249" i="8" s="1"/>
  <c r="H253" i="8"/>
  <c r="F253" i="8"/>
  <c r="I223" i="8"/>
  <c r="J247" i="8"/>
  <c r="G247" i="8" s="1"/>
  <c r="M31" i="8"/>
  <c r="AK31" i="8" s="1"/>
  <c r="O31" i="8"/>
  <c r="ED31" i="8" s="1"/>
  <c r="M21" i="10"/>
  <c r="AI21" i="10" s="1"/>
  <c r="O21" i="10"/>
  <c r="ED21" i="10" s="1"/>
  <c r="M36" i="8"/>
  <c r="AK36" i="8" s="1"/>
  <c r="O36" i="8"/>
  <c r="ED36" i="8" s="1"/>
  <c r="O44" i="8"/>
  <c r="ED44" i="8" s="1"/>
  <c r="M44" i="8"/>
  <c r="AH44" i="8" s="1"/>
  <c r="AS219" i="10"/>
  <c r="O39" i="6"/>
  <c r="ED39" i="6" s="1"/>
  <c r="AJ39" i="6"/>
  <c r="M37" i="8"/>
  <c r="AJ37" i="8" s="1"/>
  <c r="M27" i="8"/>
  <c r="AI27" i="8" s="1"/>
  <c r="M81" i="8"/>
  <c r="AI81" i="8" s="1"/>
  <c r="O145" i="10"/>
  <c r="ED145" i="10" s="1"/>
  <c r="O128" i="10"/>
  <c r="ED128" i="10" s="1"/>
  <c r="O16" i="8"/>
  <c r="ED16" i="8" s="1"/>
  <c r="AS206" i="10"/>
  <c r="O78" i="8"/>
  <c r="ED78" i="8" s="1"/>
  <c r="O20" i="10"/>
  <c r="ED20" i="10" s="1"/>
  <c r="O75" i="8"/>
  <c r="ED75" i="8" s="1"/>
  <c r="O64" i="8"/>
  <c r="ED64" i="8" s="1"/>
  <c r="F200" i="8"/>
  <c r="K136" i="10"/>
  <c r="AS189" i="10"/>
  <c r="AS210" i="10"/>
  <c r="M45" i="8"/>
  <c r="AI45" i="8" s="1"/>
  <c r="O45" i="8"/>
  <c r="ED45" i="8" s="1"/>
  <c r="M151" i="10"/>
  <c r="O151" i="10"/>
  <c r="ED151" i="10" s="1"/>
  <c r="O24" i="6"/>
  <c r="ED24" i="6" s="1"/>
  <c r="M123" i="10"/>
  <c r="O123" i="10"/>
  <c r="ED123" i="10" s="1"/>
  <c r="AS184" i="10"/>
  <c r="AS207" i="10"/>
  <c r="M112" i="8"/>
  <c r="AL112" i="8" s="1"/>
  <c r="M113" i="8"/>
  <c r="AL113" i="8" s="1"/>
  <c r="O113" i="8"/>
  <c r="ED113" i="8" s="1"/>
  <c r="M71" i="8"/>
  <c r="AK71" i="8" s="1"/>
  <c r="O71" i="8"/>
  <c r="ED71" i="8" s="1"/>
  <c r="M72" i="8"/>
  <c r="AL72" i="8" s="1"/>
  <c r="O72" i="8"/>
  <c r="ED72" i="8" s="1"/>
  <c r="M142" i="10"/>
  <c r="O142" i="10"/>
  <c r="ED142" i="10" s="1"/>
  <c r="O61" i="8"/>
  <c r="ED61" i="8" s="1"/>
  <c r="M61" i="8"/>
  <c r="AL61" i="8" s="1"/>
  <c r="O85" i="8"/>
  <c r="ED85" i="8" s="1"/>
  <c r="O25" i="10"/>
  <c r="ED25" i="10" s="1"/>
  <c r="O106" i="8"/>
  <c r="ED106" i="8" s="1"/>
  <c r="M106" i="8"/>
  <c r="AJ106" i="8" s="1"/>
  <c r="M97" i="8"/>
  <c r="AH97" i="8" s="1"/>
  <c r="M19" i="8"/>
  <c r="AH19" i="8" s="1"/>
  <c r="O57" i="6"/>
  <c r="ED57" i="6" s="1"/>
  <c r="O117" i="8"/>
  <c r="ED117" i="8" s="1"/>
  <c r="M98" i="8"/>
  <c r="AK98" i="8" s="1"/>
  <c r="O20" i="8"/>
  <c r="ED20" i="8" s="1"/>
  <c r="O79" i="8"/>
  <c r="ED79" i="8" s="1"/>
  <c r="H200" i="8"/>
  <c r="O17" i="10"/>
  <c r="ED17" i="10" s="1"/>
  <c r="O26" i="8"/>
  <c r="ED26" i="8" s="1"/>
  <c r="O24" i="10"/>
  <c r="ED24" i="10" s="1"/>
  <c r="M34" i="8"/>
  <c r="AJ34" i="8" s="1"/>
  <c r="M90" i="8"/>
  <c r="AI90" i="8" s="1"/>
  <c r="F202" i="8"/>
  <c r="AL18" i="7"/>
  <c r="O55" i="8"/>
  <c r="ED55" i="8" s="1"/>
  <c r="M114" i="8"/>
  <c r="AJ114" i="8" s="1"/>
  <c r="M107" i="8"/>
  <c r="AL107" i="8" s="1"/>
  <c r="M100" i="8"/>
  <c r="AK100" i="8" s="1"/>
  <c r="O108" i="8"/>
  <c r="ED108" i="8" s="1"/>
  <c r="M102" i="8"/>
  <c r="AK102" i="8" s="1"/>
  <c r="O24" i="8"/>
  <c r="ED24" i="8" s="1"/>
  <c r="O43" i="8"/>
  <c r="ED43" i="8" s="1"/>
  <c r="AS187" i="8"/>
  <c r="F201" i="8"/>
  <c r="M30" i="8"/>
  <c r="AJ30" i="8" s="1"/>
  <c r="AS183" i="8"/>
  <c r="M73" i="8"/>
  <c r="AK73" i="8" s="1"/>
  <c r="AS181" i="8"/>
  <c r="AS207" i="8"/>
  <c r="K92" i="8"/>
  <c r="K202" i="8"/>
  <c r="AS206" i="8"/>
  <c r="AS218" i="8"/>
  <c r="AS220" i="8"/>
  <c r="AS223" i="8"/>
  <c r="AU223" i="8" s="1"/>
  <c r="AS217" i="8"/>
  <c r="H201" i="8"/>
  <c r="AS194" i="8"/>
  <c r="AS199" i="8"/>
  <c r="AU199" i="8" s="1"/>
  <c r="AS195" i="8"/>
  <c r="AS198" i="8"/>
  <c r="AU198" i="8" s="1"/>
  <c r="AS197" i="8"/>
  <c r="AU197" i="8" s="1"/>
  <c r="AS186" i="8"/>
  <c r="AS185" i="8"/>
  <c r="AS184" i="8"/>
  <c r="K203" i="8"/>
  <c r="AS222" i="8"/>
  <c r="AU222" i="8" s="1"/>
  <c r="AS216" i="8"/>
  <c r="H203" i="8"/>
  <c r="AS219" i="8"/>
  <c r="AS221" i="8"/>
  <c r="AU221" i="8" s="1"/>
  <c r="I225" i="8"/>
  <c r="H202" i="8"/>
  <c r="AS209" i="8"/>
  <c r="AU209" i="8" s="1"/>
  <c r="AS208" i="8"/>
  <c r="AS205" i="8"/>
  <c r="AS204" i="8"/>
  <c r="AS211" i="8"/>
  <c r="AU211" i="8" s="1"/>
  <c r="AS210" i="8"/>
  <c r="AU210" i="8" s="1"/>
  <c r="K201" i="8"/>
  <c r="AS193" i="8"/>
  <c r="AS192" i="8"/>
  <c r="AS196" i="8"/>
  <c r="AS182" i="8"/>
  <c r="AS180" i="8"/>
  <c r="K200" i="8"/>
  <c r="K125" i="7"/>
  <c r="J67" i="1"/>
  <c r="J201" i="7"/>
  <c r="K198" i="7" s="1"/>
  <c r="K54" i="7"/>
  <c r="K95" i="7"/>
  <c r="F68" i="1"/>
  <c r="J68" i="1" s="1"/>
  <c r="I68" i="1" s="1"/>
  <c r="F126" i="6"/>
  <c r="H126" i="6"/>
  <c r="G125" i="6"/>
  <c r="M104" i="8"/>
  <c r="O104" i="8"/>
  <c r="ED104" i="8" s="1"/>
  <c r="O88" i="8"/>
  <c r="ED88" i="8" s="1"/>
  <c r="M88" i="8"/>
  <c r="O50" i="8"/>
  <c r="ED50" i="8" s="1"/>
  <c r="M50" i="8"/>
  <c r="M60" i="8"/>
  <c r="O60" i="8"/>
  <c r="ED60" i="8" s="1"/>
  <c r="O103" i="7"/>
  <c r="ED103" i="7" s="1"/>
  <c r="O35" i="7"/>
  <c r="ED35" i="7" s="1"/>
  <c r="O74" i="7"/>
  <c r="ED74" i="7" s="1"/>
  <c r="O59" i="7"/>
  <c r="ED59" i="7" s="1"/>
  <c r="O19" i="7"/>
  <c r="ED19" i="7" s="1"/>
  <c r="O50" i="7"/>
  <c r="ED50" i="7" s="1"/>
  <c r="O16" i="7"/>
  <c r="ED16" i="7" s="1"/>
  <c r="O24" i="7"/>
  <c r="ED24" i="7" s="1"/>
  <c r="O62" i="8"/>
  <c r="ED62" i="8" s="1"/>
  <c r="M62" i="8"/>
  <c r="M53" i="8"/>
  <c r="O53" i="8"/>
  <c r="ED53" i="8" s="1"/>
  <c r="O21" i="8"/>
  <c r="ED21" i="8" s="1"/>
  <c r="M21" i="8"/>
  <c r="O46" i="8"/>
  <c r="ED46" i="8" s="1"/>
  <c r="M46" i="8"/>
  <c r="O70" i="8"/>
  <c r="ED70" i="8" s="1"/>
  <c r="M70" i="8"/>
  <c r="O82" i="8"/>
  <c r="ED82" i="8" s="1"/>
  <c r="M82" i="8"/>
  <c r="O17" i="8"/>
  <c r="ED17" i="8" s="1"/>
  <c r="M17" i="8"/>
  <c r="O100" i="7"/>
  <c r="ED100" i="7" s="1"/>
  <c r="O17" i="7"/>
  <c r="ED17" i="7" s="1"/>
  <c r="O45" i="7"/>
  <c r="ED45" i="7" s="1"/>
  <c r="O64" i="7"/>
  <c r="ED64" i="7" s="1"/>
  <c r="O51" i="7"/>
  <c r="ED51" i="7" s="1"/>
  <c r="O124" i="7"/>
  <c r="ED124" i="7" s="1"/>
  <c r="O41" i="7"/>
  <c r="ED41" i="7" s="1"/>
  <c r="O21" i="7"/>
  <c r="ED21" i="7" s="1"/>
  <c r="O33" i="7"/>
  <c r="ED33" i="7" s="1"/>
  <c r="O113" i="7"/>
  <c r="ED113" i="7" s="1"/>
  <c r="O76" i="7"/>
  <c r="ED76" i="7" s="1"/>
  <c r="M84" i="8"/>
  <c r="K38" i="8"/>
  <c r="M80" i="8"/>
  <c r="O80" i="8"/>
  <c r="ED80" i="8" s="1"/>
  <c r="O48" i="8"/>
  <c r="ED48" i="8" s="1"/>
  <c r="M48" i="8"/>
  <c r="O35" i="8"/>
  <c r="ED35" i="8" s="1"/>
  <c r="M35" i="8"/>
  <c r="M86" i="8"/>
  <c r="O86" i="8"/>
  <c r="ED86" i="8" s="1"/>
  <c r="M89" i="8"/>
  <c r="O89" i="8"/>
  <c r="ED89" i="8" s="1"/>
  <c r="M23" i="8"/>
  <c r="O23" i="8"/>
  <c r="ED23" i="8" s="1"/>
  <c r="M47" i="8"/>
  <c r="O47" i="8"/>
  <c r="ED47" i="8" s="1"/>
  <c r="M58" i="8"/>
  <c r="O58" i="8"/>
  <c r="ED58" i="8" s="1"/>
  <c r="I224" i="8"/>
  <c r="J229" i="8"/>
  <c r="K227" i="8" s="1"/>
  <c r="G224" i="8"/>
  <c r="O122" i="7"/>
  <c r="ED122" i="7" s="1"/>
  <c r="O79" i="7"/>
  <c r="ED79" i="7" s="1"/>
  <c r="O71" i="7"/>
  <c r="ED71" i="7" s="1"/>
  <c r="O114" i="7"/>
  <c r="ED114" i="7" s="1"/>
  <c r="O30" i="7"/>
  <c r="ED30" i="7" s="1"/>
  <c r="O105" i="7"/>
  <c r="ED105" i="7" s="1"/>
  <c r="O47" i="7"/>
  <c r="ED47" i="7" s="1"/>
  <c r="O20" i="7"/>
  <c r="ED20" i="7" s="1"/>
  <c r="O48" i="7"/>
  <c r="ED48" i="7" s="1"/>
  <c r="O39" i="7"/>
  <c r="ED39" i="7" s="1"/>
  <c r="O109" i="7"/>
  <c r="ED109" i="7" s="1"/>
  <c r="O110" i="7"/>
  <c r="ED110" i="7" s="1"/>
  <c r="O32" i="7"/>
  <c r="ED32" i="7" s="1"/>
  <c r="O53" i="7"/>
  <c r="ED53" i="7" s="1"/>
  <c r="AQ196" i="8"/>
  <c r="AQ232" i="8" s="1"/>
  <c r="AQ220" i="8"/>
  <c r="AQ208" i="8"/>
  <c r="AQ244" i="8" s="1"/>
  <c r="AQ256" i="8"/>
  <c r="O77" i="8"/>
  <c r="ED77" i="8" s="1"/>
  <c r="M77" i="8"/>
  <c r="O18" i="8"/>
  <c r="ED18" i="8" s="1"/>
  <c r="M18" i="8"/>
  <c r="O31" i="7"/>
  <c r="ED31" i="7" s="1"/>
  <c r="O116" i="7"/>
  <c r="ED116" i="7" s="1"/>
  <c r="O22" i="7"/>
  <c r="ED22" i="7" s="1"/>
  <c r="O117" i="7"/>
  <c r="ED117" i="7" s="1"/>
  <c r="O36" i="7"/>
  <c r="ED36" i="7" s="1"/>
  <c r="M91" i="8"/>
  <c r="O91" i="8"/>
  <c r="ED91" i="8" s="1"/>
  <c r="M33" i="8"/>
  <c r="O61" i="7"/>
  <c r="ED61" i="7" s="1"/>
  <c r="O78" i="7"/>
  <c r="ED78" i="7" s="1"/>
  <c r="O107" i="7"/>
  <c r="ED107" i="7" s="1"/>
  <c r="O77" i="7"/>
  <c r="ED77" i="7" s="1"/>
  <c r="O23" i="7"/>
  <c r="ED23" i="7" s="1"/>
  <c r="O62" i="7"/>
  <c r="ED62" i="7" s="1"/>
  <c r="O52" i="7"/>
  <c r="ED52" i="7" s="1"/>
  <c r="M22" i="8"/>
  <c r="O22" i="8"/>
  <c r="ED22" i="8" s="1"/>
  <c r="O57" i="8"/>
  <c r="ED57" i="8" s="1"/>
  <c r="M57" i="8"/>
  <c r="O54" i="8"/>
  <c r="ED54" i="8" s="1"/>
  <c r="M54" i="8"/>
  <c r="M118" i="8"/>
  <c r="O118" i="8"/>
  <c r="ED118" i="8" s="1"/>
  <c r="O63" i="8"/>
  <c r="ED63" i="8" s="1"/>
  <c r="M63" i="8"/>
  <c r="O43" i="7"/>
  <c r="ED43" i="7" s="1"/>
  <c r="O104" i="7"/>
  <c r="ED104" i="7" s="1"/>
  <c r="O49" i="7"/>
  <c r="ED49" i="7" s="1"/>
  <c r="O34" i="7"/>
  <c r="ED34" i="7" s="1"/>
  <c r="O40" i="7"/>
  <c r="ED40" i="7" s="1"/>
  <c r="O46" i="7"/>
  <c r="ED46" i="7" s="1"/>
  <c r="O60" i="7"/>
  <c r="ED60" i="7" s="1"/>
  <c r="O111" i="7"/>
  <c r="ED111" i="7" s="1"/>
  <c r="O115" i="7"/>
  <c r="ED115" i="7" s="1"/>
  <c r="O27" i="7"/>
  <c r="ED27" i="7" s="1"/>
  <c r="O65" i="7"/>
  <c r="ED65" i="7" s="1"/>
  <c r="O112" i="7"/>
  <c r="ED112" i="7" s="1"/>
  <c r="O108" i="7"/>
  <c r="ED108" i="7" s="1"/>
  <c r="J43" i="1"/>
  <c r="I43" i="1" s="1"/>
  <c r="AN204" i="8"/>
  <c r="AN216" i="8"/>
  <c r="AN252" i="8"/>
  <c r="AN192" i="8"/>
  <c r="AN240" i="8" s="1"/>
  <c r="N4" i="1"/>
  <c r="AN4" i="6"/>
  <c r="I226" i="10"/>
  <c r="K67" i="6"/>
  <c r="J65" i="1"/>
  <c r="G65" i="1" s="1"/>
  <c r="F66" i="1"/>
  <c r="F221" i="7"/>
  <c r="H45" i="1"/>
  <c r="J40" i="1"/>
  <c r="G40" i="1" s="1"/>
  <c r="AQ195" i="8"/>
  <c r="AQ231" i="8" s="1"/>
  <c r="AQ207" i="8"/>
  <c r="AQ243" i="8" s="1"/>
  <c r="AQ219" i="8"/>
  <c r="AQ255" i="8"/>
  <c r="G226" i="10"/>
  <c r="J110" i="6"/>
  <c r="K109" i="6" s="1"/>
  <c r="K110" i="6" s="1"/>
  <c r="G109" i="6"/>
  <c r="F252" i="10"/>
  <c r="J230" i="10"/>
  <c r="CB87" i="7" l="1"/>
  <c r="CA87" i="7"/>
  <c r="CA93" i="7"/>
  <c r="CB93" i="7"/>
  <c r="AS153" i="7"/>
  <c r="G210" i="7" s="1"/>
  <c r="G56" i="1" s="1"/>
  <c r="J56" i="1" s="1"/>
  <c r="G44" i="1"/>
  <c r="F160" i="7"/>
  <c r="F162" i="7"/>
  <c r="G43" i="1"/>
  <c r="G42" i="1"/>
  <c r="K197" i="7"/>
  <c r="I41" i="1"/>
  <c r="G219" i="7"/>
  <c r="G217" i="7"/>
  <c r="G218" i="7"/>
  <c r="G220" i="7"/>
  <c r="F75" i="6"/>
  <c r="F159" i="7" s="1"/>
  <c r="I40" i="1"/>
  <c r="F70" i="1"/>
  <c r="F163" i="7"/>
  <c r="H163" i="7"/>
  <c r="AI121" i="7"/>
  <c r="AJ121" i="7"/>
  <c r="AN153" i="7"/>
  <c r="AJ86" i="7"/>
  <c r="AL46" i="6"/>
  <c r="AH46" i="6"/>
  <c r="CE46" i="6" s="1"/>
  <c r="AK46" i="6"/>
  <c r="AJ46" i="6"/>
  <c r="AI46" i="6"/>
  <c r="ED46" i="6"/>
  <c r="AK86" i="7"/>
  <c r="AI92" i="7"/>
  <c r="AL92" i="7"/>
  <c r="AH92" i="7"/>
  <c r="AK92" i="7"/>
  <c r="AJ92" i="7"/>
  <c r="ED92" i="7"/>
  <c r="AI83" i="7"/>
  <c r="AJ89" i="7"/>
  <c r="AK89" i="7"/>
  <c r="AI89" i="7"/>
  <c r="AL89" i="7"/>
  <c r="AH89" i="7"/>
  <c r="ED89" i="7"/>
  <c r="AI94" i="7"/>
  <c r="AL94" i="7"/>
  <c r="AH94" i="7"/>
  <c r="AJ94" i="7"/>
  <c r="AK94" i="7"/>
  <c r="AI86" i="7"/>
  <c r="AH86" i="7"/>
  <c r="AL90" i="7"/>
  <c r="AH90" i="7"/>
  <c r="AJ90" i="7"/>
  <c r="AK90" i="7"/>
  <c r="AI90" i="7"/>
  <c r="ED90" i="7"/>
  <c r="AJ83" i="7"/>
  <c r="AJ91" i="7"/>
  <c r="AI91" i="7"/>
  <c r="AL91" i="7"/>
  <c r="AK91" i="7"/>
  <c r="AH91" i="7"/>
  <c r="ED91" i="7"/>
  <c r="AK88" i="7"/>
  <c r="AJ88" i="7"/>
  <c r="AI88" i="7"/>
  <c r="AL88" i="7"/>
  <c r="AH88" i="7"/>
  <c r="AK83" i="7"/>
  <c r="ED88" i="7"/>
  <c r="AH83" i="7"/>
  <c r="AL85" i="7"/>
  <c r="AH85" i="7"/>
  <c r="AK85" i="7"/>
  <c r="AJ85" i="7"/>
  <c r="AI85" i="7"/>
  <c r="ED85" i="7"/>
  <c r="AH81" i="7"/>
  <c r="ED82" i="7"/>
  <c r="AI82" i="7"/>
  <c r="AL82" i="7"/>
  <c r="AH82" i="7"/>
  <c r="AK82" i="7"/>
  <c r="AJ82" i="7"/>
  <c r="AK81" i="7"/>
  <c r="AL81" i="7"/>
  <c r="AJ81" i="7"/>
  <c r="AI84" i="7"/>
  <c r="AL84" i="7"/>
  <c r="AH84" i="7"/>
  <c r="AK84" i="7"/>
  <c r="AJ84" i="7"/>
  <c r="AJ80" i="7"/>
  <c r="AI80" i="7"/>
  <c r="AL80" i="7"/>
  <c r="AH80" i="7"/>
  <c r="AK80" i="7"/>
  <c r="AL119" i="7"/>
  <c r="F259" i="10"/>
  <c r="ED33" i="6"/>
  <c r="AK33" i="6"/>
  <c r="AJ33" i="6"/>
  <c r="AI33" i="6"/>
  <c r="AL33" i="6"/>
  <c r="AH33" i="6"/>
  <c r="I264" i="10"/>
  <c r="H264" i="10"/>
  <c r="J264" i="10"/>
  <c r="ED61" i="6"/>
  <c r="N154" i="8"/>
  <c r="ED154" i="8"/>
  <c r="N163" i="8"/>
  <c r="ED163" i="8"/>
  <c r="N159" i="8"/>
  <c r="ED159" i="8"/>
  <c r="DW175" i="10"/>
  <c r="G262" i="10" s="1"/>
  <c r="DW153" i="10"/>
  <c r="G261" i="10" s="1"/>
  <c r="L261" i="10" s="1"/>
  <c r="DW136" i="10"/>
  <c r="G260" i="10" s="1"/>
  <c r="L260" i="10" s="1"/>
  <c r="DW53" i="10"/>
  <c r="G263" i="10" s="1"/>
  <c r="L263" i="10" s="1"/>
  <c r="DW32" i="10"/>
  <c r="G259" i="10" s="1"/>
  <c r="N161" i="8"/>
  <c r="ED161" i="8"/>
  <c r="N160" i="8"/>
  <c r="ED160" i="8"/>
  <c r="DW146" i="8"/>
  <c r="G265" i="8" s="1"/>
  <c r="L265" i="8" s="1"/>
  <c r="DW119" i="8"/>
  <c r="G264" i="8" s="1"/>
  <c r="L264" i="8" s="1"/>
  <c r="DW92" i="8"/>
  <c r="G263" i="8" s="1"/>
  <c r="DW65" i="8"/>
  <c r="G262" i="8" s="1"/>
  <c r="L262" i="8" s="1"/>
  <c r="DW38" i="8"/>
  <c r="G261" i="8" s="1"/>
  <c r="DW126" i="7"/>
  <c r="I267" i="8"/>
  <c r="F267" i="8"/>
  <c r="H267" i="8"/>
  <c r="J267" i="8"/>
  <c r="AK119" i="7"/>
  <c r="DW55" i="7"/>
  <c r="AI119" i="7"/>
  <c r="CA119" i="7" s="1"/>
  <c r="AJ119" i="7"/>
  <c r="AH120" i="7"/>
  <c r="AK120" i="7"/>
  <c r="AL75" i="7"/>
  <c r="AL120" i="7"/>
  <c r="AI75" i="7"/>
  <c r="AI120" i="7"/>
  <c r="AJ75" i="7"/>
  <c r="AH75" i="7"/>
  <c r="O11" i="1"/>
  <c r="AI61" i="6"/>
  <c r="AL61" i="6"/>
  <c r="AH61" i="6"/>
  <c r="CE61" i="6" s="1"/>
  <c r="AK61" i="6"/>
  <c r="AJ61" i="6"/>
  <c r="AJ32" i="6"/>
  <c r="AH32" i="6"/>
  <c r="CE32" i="6" s="1"/>
  <c r="AL32" i="6"/>
  <c r="AK32" i="6"/>
  <c r="AH64" i="8"/>
  <c r="AJ68" i="7"/>
  <c r="AH68" i="7"/>
  <c r="AI68" i="7"/>
  <c r="AI24" i="10"/>
  <c r="AL24" i="10"/>
  <c r="AK24" i="10"/>
  <c r="AJ24" i="10"/>
  <c r="N167" i="8"/>
  <c r="N169" i="8"/>
  <c r="N172" i="8"/>
  <c r="AL68" i="7"/>
  <c r="AL67" i="7"/>
  <c r="AK67" i="7"/>
  <c r="AJ67" i="7"/>
  <c r="AL63" i="7"/>
  <c r="AJ63" i="7"/>
  <c r="AK63" i="7"/>
  <c r="AI67" i="7"/>
  <c r="AH63" i="7"/>
  <c r="AI69" i="7"/>
  <c r="AL69" i="7"/>
  <c r="AH69" i="7"/>
  <c r="AK69" i="7"/>
  <c r="AJ69" i="7"/>
  <c r="AH66" i="7"/>
  <c r="AJ66" i="7"/>
  <c r="AI66" i="7"/>
  <c r="AK66" i="7"/>
  <c r="AI70" i="7"/>
  <c r="AL70" i="7"/>
  <c r="AH70" i="7"/>
  <c r="AK70" i="7"/>
  <c r="AJ70" i="7"/>
  <c r="N151" i="8"/>
  <c r="AL87" i="8"/>
  <c r="AI85" i="8"/>
  <c r="AK85" i="8"/>
  <c r="AH20" i="8"/>
  <c r="AJ117" i="8"/>
  <c r="N157" i="8"/>
  <c r="AK124" i="10"/>
  <c r="N155" i="8"/>
  <c r="AI47" i="6"/>
  <c r="AL47" i="6"/>
  <c r="AH47" i="6"/>
  <c r="CE47" i="6" s="1"/>
  <c r="AK47" i="6"/>
  <c r="AJ47" i="6"/>
  <c r="AK20" i="8"/>
  <c r="AJ49" i="6"/>
  <c r="AL20" i="8"/>
  <c r="AJ20" i="8"/>
  <c r="AK116" i="8"/>
  <c r="N162" i="8"/>
  <c r="N166" i="8"/>
  <c r="N156" i="8"/>
  <c r="AK99" i="8"/>
  <c r="AJ141" i="10"/>
  <c r="AH141" i="10"/>
  <c r="AI141" i="10"/>
  <c r="AJ16" i="6"/>
  <c r="AK29" i="10"/>
  <c r="N21" i="10"/>
  <c r="AK141" i="10"/>
  <c r="AL25" i="7"/>
  <c r="AJ26" i="7"/>
  <c r="AI150" i="10"/>
  <c r="AH56" i="8"/>
  <c r="AI56" i="8"/>
  <c r="N164" i="8"/>
  <c r="N152" i="8"/>
  <c r="N170" i="8"/>
  <c r="AL29" i="10"/>
  <c r="AI49" i="6"/>
  <c r="CE49" i="6" s="1"/>
  <c r="N106" i="10"/>
  <c r="N104" i="10"/>
  <c r="N109" i="10"/>
  <c r="N108" i="10"/>
  <c r="N103" i="10"/>
  <c r="N107" i="10"/>
  <c r="AL75" i="8"/>
  <c r="N88" i="8"/>
  <c r="AH143" i="10"/>
  <c r="AK27" i="10"/>
  <c r="AK16" i="10"/>
  <c r="AH28" i="6"/>
  <c r="CE28" i="6" s="1"/>
  <c r="N174" i="10"/>
  <c r="N168" i="10"/>
  <c r="N168" i="8"/>
  <c r="N158" i="8"/>
  <c r="N38" i="10"/>
  <c r="N47" i="10"/>
  <c r="N49" i="10"/>
  <c r="N165" i="10"/>
  <c r="N159" i="10"/>
  <c r="N170" i="10"/>
  <c r="N169" i="10"/>
  <c r="N162" i="10"/>
  <c r="N164" i="10"/>
  <c r="AJ87" i="8"/>
  <c r="AH87" i="8"/>
  <c r="AJ85" i="8"/>
  <c r="AK87" i="8"/>
  <c r="AH85" i="8"/>
  <c r="AH29" i="10"/>
  <c r="AH27" i="10"/>
  <c r="AI29" i="10"/>
  <c r="AI27" i="10"/>
  <c r="AJ27" i="10"/>
  <c r="AH16" i="10"/>
  <c r="AI99" i="8"/>
  <c r="AL99" i="8"/>
  <c r="AH99" i="8"/>
  <c r="N144" i="8"/>
  <c r="N126" i="8"/>
  <c r="N139" i="8"/>
  <c r="N124" i="8"/>
  <c r="N136" i="8"/>
  <c r="AK59" i="8"/>
  <c r="AI59" i="8"/>
  <c r="N58" i="8"/>
  <c r="AH59" i="8"/>
  <c r="AL64" i="8"/>
  <c r="AK64" i="8"/>
  <c r="AI64" i="8"/>
  <c r="AJ59" i="8"/>
  <c r="AJ150" i="10"/>
  <c r="N142" i="10"/>
  <c r="AL152" i="10"/>
  <c r="AK25" i="7"/>
  <c r="AI26" i="7"/>
  <c r="AI25" i="7"/>
  <c r="AK26" i="7"/>
  <c r="AJ25" i="7"/>
  <c r="AH26" i="7"/>
  <c r="AI38" i="7"/>
  <c r="AJ36" i="6"/>
  <c r="AJ50" i="6"/>
  <c r="AK66" i="6"/>
  <c r="AI36" i="6"/>
  <c r="CE36" i="6" s="1"/>
  <c r="AL50" i="6"/>
  <c r="AH66" i="6"/>
  <c r="CE66" i="6" s="1"/>
  <c r="AK36" i="6"/>
  <c r="AJ66" i="6"/>
  <c r="AI66" i="6"/>
  <c r="AL36" i="6"/>
  <c r="AI50" i="6"/>
  <c r="CE50" i="6" s="1"/>
  <c r="AI116" i="8"/>
  <c r="N161" i="10"/>
  <c r="N167" i="10"/>
  <c r="N42" i="10"/>
  <c r="N48" i="10"/>
  <c r="N39" i="10"/>
  <c r="AK50" i="6"/>
  <c r="N132" i="10"/>
  <c r="N171" i="8"/>
  <c r="N153" i="8"/>
  <c r="N37" i="10"/>
  <c r="N106" i="8"/>
  <c r="AJ116" i="8"/>
  <c r="AL116" i="8"/>
  <c r="N112" i="8"/>
  <c r="N52" i="10"/>
  <c r="N129" i="8"/>
  <c r="N137" i="8"/>
  <c r="N138" i="8"/>
  <c r="AJ38" i="7"/>
  <c r="AK38" i="7"/>
  <c r="AL38" i="7"/>
  <c r="AH150" i="10"/>
  <c r="AI75" i="8"/>
  <c r="AH124" i="10"/>
  <c r="AI117" i="8"/>
  <c r="AL150" i="10"/>
  <c r="AJ56" i="8"/>
  <c r="AJ75" i="8"/>
  <c r="AJ124" i="10"/>
  <c r="AH117" i="8"/>
  <c r="N44" i="8"/>
  <c r="AK143" i="10"/>
  <c r="AI16" i="10"/>
  <c r="AK28" i="6"/>
  <c r="AL16" i="6"/>
  <c r="AH16" i="6"/>
  <c r="AL49" i="6"/>
  <c r="N171" i="10"/>
  <c r="N110" i="10"/>
  <c r="N166" i="10"/>
  <c r="N41" i="10"/>
  <c r="N50" i="10"/>
  <c r="N46" i="10"/>
  <c r="O6" i="1"/>
  <c r="N134" i="8"/>
  <c r="N135" i="8"/>
  <c r="N133" i="8"/>
  <c r="N99" i="10"/>
  <c r="N105" i="10"/>
  <c r="N132" i="8"/>
  <c r="AL56" i="8"/>
  <c r="AK75" i="8"/>
  <c r="AL124" i="10"/>
  <c r="AK117" i="8"/>
  <c r="N54" i="8"/>
  <c r="AJ143" i="10"/>
  <c r="AI143" i="10"/>
  <c r="AJ152" i="10"/>
  <c r="AH152" i="10"/>
  <c r="AK152" i="10"/>
  <c r="AL28" i="6"/>
  <c r="AI16" i="6"/>
  <c r="AK49" i="6"/>
  <c r="N45" i="10"/>
  <c r="N51" i="10"/>
  <c r="N44" i="10"/>
  <c r="N40" i="10"/>
  <c r="N43" i="10"/>
  <c r="N145" i="8"/>
  <c r="N141" i="8"/>
  <c r="N111" i="10"/>
  <c r="N101" i="10"/>
  <c r="N142" i="8"/>
  <c r="N125" i="8"/>
  <c r="N140" i="8"/>
  <c r="N127" i="8"/>
  <c r="N98" i="10"/>
  <c r="AJ16" i="10"/>
  <c r="AJ28" i="6"/>
  <c r="N173" i="10"/>
  <c r="N165" i="8"/>
  <c r="N130" i="8"/>
  <c r="N100" i="10"/>
  <c r="N143" i="8"/>
  <c r="N112" i="10"/>
  <c r="N113" i="10"/>
  <c r="N128" i="8"/>
  <c r="N102" i="10"/>
  <c r="N131" i="8"/>
  <c r="AL123" i="7"/>
  <c r="AH123" i="7"/>
  <c r="AI123" i="7"/>
  <c r="AK123" i="7"/>
  <c r="AJ123" i="7"/>
  <c r="AI31" i="6"/>
  <c r="AL31" i="6"/>
  <c r="AH31" i="6"/>
  <c r="AK31" i="6"/>
  <c r="AJ31" i="6"/>
  <c r="AH118" i="7"/>
  <c r="AJ118" i="7"/>
  <c r="AI118" i="7"/>
  <c r="AL118" i="7"/>
  <c r="AH34" i="6"/>
  <c r="CE34" i="6" s="1"/>
  <c r="AL34" i="6"/>
  <c r="AJ34" i="6"/>
  <c r="AI34" i="6"/>
  <c r="AI30" i="6"/>
  <c r="AK30" i="6"/>
  <c r="AJ30" i="6"/>
  <c r="AL30" i="6"/>
  <c r="AH30" i="6"/>
  <c r="CE30" i="6" s="1"/>
  <c r="AL37" i="6"/>
  <c r="AK44" i="7"/>
  <c r="AJ44" i="7"/>
  <c r="AI44" i="7"/>
  <c r="AL44" i="7"/>
  <c r="AH44" i="7"/>
  <c r="AK37" i="6"/>
  <c r="AH37" i="6"/>
  <c r="CE37" i="6" s="1"/>
  <c r="AJ37" i="6"/>
  <c r="AI48" i="10"/>
  <c r="AH48" i="10"/>
  <c r="AL48" i="10"/>
  <c r="AJ48" i="10"/>
  <c r="AK48" i="10"/>
  <c r="AK39" i="10"/>
  <c r="AH39" i="10"/>
  <c r="AL39" i="10"/>
  <c r="AI39" i="10"/>
  <c r="AJ39" i="10"/>
  <c r="AI50" i="10"/>
  <c r="AJ50" i="10"/>
  <c r="AH50" i="10"/>
  <c r="AK50" i="10"/>
  <c r="AL50" i="10"/>
  <c r="AL37" i="10"/>
  <c r="AH37" i="10"/>
  <c r="AJ37" i="10"/>
  <c r="AI37" i="10"/>
  <c r="AK37" i="10"/>
  <c r="AJ38" i="10"/>
  <c r="AK38" i="10"/>
  <c r="AH38" i="10"/>
  <c r="AI38" i="10"/>
  <c r="AL38" i="10"/>
  <c r="AL42" i="10"/>
  <c r="AK42" i="10"/>
  <c r="AH42" i="10"/>
  <c r="AI42" i="10"/>
  <c r="AJ42" i="10"/>
  <c r="AL41" i="10"/>
  <c r="AJ41" i="10"/>
  <c r="AK41" i="10"/>
  <c r="AH41" i="10"/>
  <c r="AI41" i="10"/>
  <c r="AK46" i="10"/>
  <c r="AH46" i="10"/>
  <c r="AJ46" i="10"/>
  <c r="AL46" i="10"/>
  <c r="AI46" i="10"/>
  <c r="AJ45" i="10"/>
  <c r="AL45" i="10"/>
  <c r="AH45" i="10"/>
  <c r="AK45" i="10"/>
  <c r="AI45" i="10"/>
  <c r="AL51" i="10"/>
  <c r="AK51" i="10"/>
  <c r="AI51" i="10"/>
  <c r="AH51" i="10"/>
  <c r="AJ51" i="10"/>
  <c r="AJ44" i="10"/>
  <c r="AH44" i="10"/>
  <c r="AL44" i="10"/>
  <c r="AI44" i="10"/>
  <c r="AK44" i="10"/>
  <c r="AL47" i="10"/>
  <c r="AK47" i="10"/>
  <c r="AJ47" i="10"/>
  <c r="AH47" i="10"/>
  <c r="AI47" i="10"/>
  <c r="AH52" i="10"/>
  <c r="AJ52" i="10"/>
  <c r="AI52" i="10"/>
  <c r="AK52" i="10"/>
  <c r="AL52" i="10"/>
  <c r="AJ40" i="10"/>
  <c r="AK40" i="10"/>
  <c r="AL40" i="10"/>
  <c r="AH40" i="10"/>
  <c r="AI40" i="10"/>
  <c r="AH43" i="10"/>
  <c r="AL43" i="10"/>
  <c r="AI43" i="10"/>
  <c r="AJ43" i="10"/>
  <c r="AK43" i="10"/>
  <c r="AJ49" i="10"/>
  <c r="AH49" i="10"/>
  <c r="AL49" i="10"/>
  <c r="AI49" i="10"/>
  <c r="AK49" i="10"/>
  <c r="L218" i="10"/>
  <c r="H209" i="10"/>
  <c r="K209" i="10"/>
  <c r="F209" i="10"/>
  <c r="L208" i="10"/>
  <c r="G208" i="10" s="1"/>
  <c r="AU250" i="10"/>
  <c r="AS250" i="10"/>
  <c r="O8" i="1"/>
  <c r="AI55" i="6"/>
  <c r="AL55" i="6"/>
  <c r="AH55" i="6"/>
  <c r="AK55" i="6"/>
  <c r="AJ55" i="6"/>
  <c r="AL19" i="6"/>
  <c r="AI19" i="6"/>
  <c r="AJ19" i="6"/>
  <c r="AH19" i="6"/>
  <c r="AI18" i="6"/>
  <c r="AL18" i="6"/>
  <c r="AH18" i="6"/>
  <c r="AK18" i="6"/>
  <c r="AJ18" i="6"/>
  <c r="AJ65" i="6"/>
  <c r="AI65" i="6"/>
  <c r="AH65" i="6"/>
  <c r="CE65" i="6" s="1"/>
  <c r="AL65" i="6"/>
  <c r="AI27" i="6"/>
  <c r="AL27" i="6"/>
  <c r="AH27" i="6"/>
  <c r="CE27" i="6" s="1"/>
  <c r="AK27" i="6"/>
  <c r="AJ27" i="6"/>
  <c r="AS256" i="10"/>
  <c r="AU256" i="10" s="1"/>
  <c r="AS255" i="10"/>
  <c r="AU255" i="10" s="1"/>
  <c r="AS260" i="10"/>
  <c r="AU260" i="10" s="1"/>
  <c r="AS259" i="10"/>
  <c r="AU259" i="10" s="1"/>
  <c r="AS261" i="10"/>
  <c r="AU261" i="10" s="1"/>
  <c r="AS258" i="10"/>
  <c r="AU258" i="10" s="1"/>
  <c r="AS254" i="10"/>
  <c r="AU254" i="10" s="1"/>
  <c r="AS257" i="10"/>
  <c r="AU257" i="10" s="1"/>
  <c r="K228" i="10"/>
  <c r="AJ73" i="7"/>
  <c r="AK73" i="7"/>
  <c r="AL73" i="7"/>
  <c r="AH73" i="7"/>
  <c r="AH28" i="7"/>
  <c r="AJ28" i="7"/>
  <c r="AL28" i="7"/>
  <c r="AI28" i="7"/>
  <c r="AI72" i="7"/>
  <c r="AL72" i="7"/>
  <c r="AH72" i="7"/>
  <c r="AK72" i="7"/>
  <c r="AJ72" i="7"/>
  <c r="AL129" i="8"/>
  <c r="AI129" i="8"/>
  <c r="AH165" i="8"/>
  <c r="AK165" i="8"/>
  <c r="AL165" i="8"/>
  <c r="AJ165" i="8"/>
  <c r="AI165" i="8"/>
  <c r="AH171" i="8"/>
  <c r="AK171" i="8"/>
  <c r="AL171" i="8"/>
  <c r="AI171" i="8"/>
  <c r="AJ171" i="8"/>
  <c r="AH153" i="8"/>
  <c r="AI153" i="8"/>
  <c r="AL153" i="8"/>
  <c r="AJ153" i="8"/>
  <c r="AK153" i="8"/>
  <c r="AH163" i="8"/>
  <c r="AJ163" i="8"/>
  <c r="AI163" i="8"/>
  <c r="AK163" i="8"/>
  <c r="AL163" i="8"/>
  <c r="AH157" i="8"/>
  <c r="AJ157" i="8"/>
  <c r="AL157" i="8"/>
  <c r="AK157" i="8"/>
  <c r="AI157" i="8"/>
  <c r="AH167" i="8"/>
  <c r="AI167" i="8"/>
  <c r="AJ167" i="8"/>
  <c r="AL167" i="8"/>
  <c r="AK167" i="8"/>
  <c r="AH164" i="8"/>
  <c r="AJ164" i="8"/>
  <c r="AI164" i="8"/>
  <c r="AK164" i="8"/>
  <c r="AL164" i="8"/>
  <c r="AH158" i="8"/>
  <c r="AJ158" i="8"/>
  <c r="AI158" i="8"/>
  <c r="AK158" i="8"/>
  <c r="AL158" i="8"/>
  <c r="AH169" i="8"/>
  <c r="AI169" i="8"/>
  <c r="AK169" i="8"/>
  <c r="AJ169" i="8"/>
  <c r="AL169" i="8"/>
  <c r="AH170" i="8"/>
  <c r="AI170" i="8"/>
  <c r="AK170" i="8"/>
  <c r="AJ170" i="8"/>
  <c r="AL170" i="8"/>
  <c r="AH152" i="8"/>
  <c r="AI152" i="8"/>
  <c r="AJ152" i="8"/>
  <c r="AL152" i="8"/>
  <c r="AK152" i="8"/>
  <c r="AH161" i="8"/>
  <c r="AJ161" i="8"/>
  <c r="AI161" i="8"/>
  <c r="AK161" i="8"/>
  <c r="AL161" i="8"/>
  <c r="AH154" i="8"/>
  <c r="AJ154" i="8"/>
  <c r="AL154" i="8"/>
  <c r="AK154" i="8"/>
  <c r="AI154" i="8"/>
  <c r="AH159" i="8"/>
  <c r="AL159" i="8"/>
  <c r="AK159" i="8"/>
  <c r="AI159" i="8"/>
  <c r="AJ159" i="8"/>
  <c r="AH172" i="8"/>
  <c r="AJ172" i="8"/>
  <c r="AL172" i="8"/>
  <c r="AK172" i="8"/>
  <c r="AI172" i="8"/>
  <c r="AH155" i="8"/>
  <c r="AJ155" i="8"/>
  <c r="AL155" i="8"/>
  <c r="AI155" i="8"/>
  <c r="AK155" i="8"/>
  <c r="AH162" i="8"/>
  <c r="AK162" i="8"/>
  <c r="AI162" i="8"/>
  <c r="AL162" i="8"/>
  <c r="AJ162" i="8"/>
  <c r="AH151" i="8"/>
  <c r="AI151" i="8"/>
  <c r="AJ151" i="8"/>
  <c r="AL151" i="8"/>
  <c r="AK151" i="8"/>
  <c r="AH168" i="8"/>
  <c r="AK168" i="8"/>
  <c r="AJ168" i="8"/>
  <c r="AI168" i="8"/>
  <c r="AL168" i="8"/>
  <c r="AH166" i="8"/>
  <c r="AJ166" i="8"/>
  <c r="AI166" i="8"/>
  <c r="AL166" i="8"/>
  <c r="AK166" i="8"/>
  <c r="AH160" i="8"/>
  <c r="AJ160" i="8"/>
  <c r="AI160" i="8"/>
  <c r="AL160" i="8"/>
  <c r="AK160" i="8"/>
  <c r="AH156" i="8"/>
  <c r="AI156" i="8"/>
  <c r="AL156" i="8"/>
  <c r="AK156" i="8"/>
  <c r="AJ156" i="8"/>
  <c r="O9" i="1"/>
  <c r="AJ129" i="8"/>
  <c r="AK129" i="8"/>
  <c r="AJ60" i="6"/>
  <c r="AK60" i="6"/>
  <c r="AH60" i="6"/>
  <c r="CE60" i="6" s="1"/>
  <c r="AI60" i="6"/>
  <c r="N18" i="10"/>
  <c r="N16" i="10"/>
  <c r="N17" i="10"/>
  <c r="L205" i="8"/>
  <c r="J205" i="8" s="1"/>
  <c r="AI42" i="7"/>
  <c r="AL42" i="7"/>
  <c r="AH42" i="7"/>
  <c r="AK42" i="7"/>
  <c r="AJ42" i="7"/>
  <c r="AI101" i="7"/>
  <c r="AL101" i="7"/>
  <c r="AH101" i="7"/>
  <c r="AK101" i="7"/>
  <c r="AJ101" i="7"/>
  <c r="AJ102" i="7"/>
  <c r="AK102" i="7"/>
  <c r="AH102" i="7"/>
  <c r="AL102" i="7"/>
  <c r="AI102" i="7"/>
  <c r="AU235" i="10"/>
  <c r="AU225" i="10"/>
  <c r="AU243" i="8"/>
  <c r="AH141" i="8"/>
  <c r="AK145" i="8"/>
  <c r="AL138" i="8"/>
  <c r="AL141" i="8"/>
  <c r="AJ138" i="8"/>
  <c r="AH135" i="8"/>
  <c r="AU212" i="10"/>
  <c r="AI145" i="8"/>
  <c r="AL145" i="8"/>
  <c r="AJ145" i="8"/>
  <c r="AU211" i="10"/>
  <c r="L215" i="8"/>
  <c r="K206" i="8"/>
  <c r="AU224" i="10"/>
  <c r="AL131" i="8"/>
  <c r="H206" i="8"/>
  <c r="K217" i="8"/>
  <c r="AU244" i="8"/>
  <c r="AU237" i="10"/>
  <c r="AU236" i="10"/>
  <c r="H217" i="8"/>
  <c r="J217" i="8"/>
  <c r="AU223" i="10"/>
  <c r="AI138" i="8"/>
  <c r="AJ141" i="8"/>
  <c r="AL135" i="8"/>
  <c r="L216" i="8"/>
  <c r="G217" i="8"/>
  <c r="I217" i="8"/>
  <c r="F206" i="8"/>
  <c r="AU213" i="10"/>
  <c r="AU240" i="8"/>
  <c r="AU242" i="8"/>
  <c r="AI141" i="8"/>
  <c r="AU182" i="8"/>
  <c r="AS254" i="8"/>
  <c r="AU254" i="8" s="1"/>
  <c r="AS258" i="8"/>
  <c r="AU258" i="8" s="1"/>
  <c r="AU230" i="8"/>
  <c r="AU231" i="8"/>
  <c r="AU229" i="8"/>
  <c r="AU184" i="8"/>
  <c r="AS256" i="8"/>
  <c r="AU256" i="8" s="1"/>
  <c r="AU183" i="8"/>
  <c r="AS255" i="8"/>
  <c r="AU255" i="8" s="1"/>
  <c r="L204" i="8"/>
  <c r="G204" i="8" s="1"/>
  <c r="AU180" i="8"/>
  <c r="AS252" i="8"/>
  <c r="AU252" i="8" s="1"/>
  <c r="AU185" i="8"/>
  <c r="AS257" i="8"/>
  <c r="AU257" i="8" s="1"/>
  <c r="AU181" i="8"/>
  <c r="AS253" i="8"/>
  <c r="AU253" i="8" s="1"/>
  <c r="AS236" i="8"/>
  <c r="AU228" i="8"/>
  <c r="AU187" i="8"/>
  <c r="AS259" i="8"/>
  <c r="AU259" i="8" s="1"/>
  <c r="AH124" i="8"/>
  <c r="AU241" i="8"/>
  <c r="AU232" i="8"/>
  <c r="AS248" i="8"/>
  <c r="AL124" i="8"/>
  <c r="AK124" i="8"/>
  <c r="AJ124" i="8"/>
  <c r="AJ131" i="8"/>
  <c r="AK140" i="8"/>
  <c r="AH144" i="8"/>
  <c r="AK131" i="8"/>
  <c r="AK138" i="8"/>
  <c r="AI131" i="8"/>
  <c r="AI135" i="8"/>
  <c r="AJ135" i="8"/>
  <c r="AH140" i="8"/>
  <c r="AJ140" i="8"/>
  <c r="AI144" i="8"/>
  <c r="AL140" i="8"/>
  <c r="AJ144" i="8"/>
  <c r="AL144" i="8"/>
  <c r="AU189" i="10"/>
  <c r="AU187" i="10"/>
  <c r="AU188" i="10"/>
  <c r="AH127" i="8"/>
  <c r="AJ127" i="8"/>
  <c r="AL127" i="8"/>
  <c r="AI127" i="8"/>
  <c r="AJ133" i="8"/>
  <c r="AL133" i="8"/>
  <c r="AH133" i="8"/>
  <c r="AK133" i="8"/>
  <c r="AI133" i="8"/>
  <c r="AK139" i="8"/>
  <c r="AJ139" i="8"/>
  <c r="AH139" i="8"/>
  <c r="AL139" i="8"/>
  <c r="AI139" i="8"/>
  <c r="AK142" i="8"/>
  <c r="AJ142" i="8"/>
  <c r="AH142" i="8"/>
  <c r="AI142" i="8"/>
  <c r="AL142" i="8"/>
  <c r="AL130" i="8"/>
  <c r="AH130" i="8"/>
  <c r="AI130" i="8"/>
  <c r="AJ130" i="8"/>
  <c r="AK130" i="8"/>
  <c r="AI126" i="8"/>
  <c r="AH126" i="8"/>
  <c r="AL126" i="8"/>
  <c r="AK126" i="8"/>
  <c r="AJ126" i="8"/>
  <c r="AK143" i="8"/>
  <c r="AJ143" i="8"/>
  <c r="AH143" i="8"/>
  <c r="AL143" i="8"/>
  <c r="AI143" i="8"/>
  <c r="AJ134" i="8"/>
  <c r="AL134" i="8"/>
  <c r="AH134" i="8"/>
  <c r="AK134" i="8"/>
  <c r="AI134" i="8"/>
  <c r="AI125" i="8"/>
  <c r="AJ125" i="8"/>
  <c r="AL125" i="8"/>
  <c r="AK125" i="8"/>
  <c r="AH125" i="8"/>
  <c r="AI136" i="8"/>
  <c r="AK136" i="8"/>
  <c r="AH136" i="8"/>
  <c r="AL136" i="8"/>
  <c r="AJ136" i="8"/>
  <c r="AL128" i="8"/>
  <c r="AH128" i="8"/>
  <c r="AI128" i="8"/>
  <c r="AJ128" i="8"/>
  <c r="AK128" i="8"/>
  <c r="AL132" i="8"/>
  <c r="AH132" i="8"/>
  <c r="AK132" i="8"/>
  <c r="AI132" i="8"/>
  <c r="AJ132" i="8"/>
  <c r="AI137" i="8"/>
  <c r="AJ137" i="8"/>
  <c r="AL137" i="8"/>
  <c r="AK137" i="8"/>
  <c r="AH137" i="8"/>
  <c r="AI64" i="6"/>
  <c r="AL64" i="6"/>
  <c r="AH64" i="6"/>
  <c r="AK64" i="6"/>
  <c r="AJ64" i="6"/>
  <c r="AI45" i="6"/>
  <c r="AK45" i="6"/>
  <c r="AL45" i="6"/>
  <c r="AH45" i="6"/>
  <c r="AJ45" i="6"/>
  <c r="O10" i="1"/>
  <c r="AU231" i="10"/>
  <c r="AL29" i="7"/>
  <c r="AL68" i="10"/>
  <c r="AL69" i="10"/>
  <c r="AH72" i="10"/>
  <c r="AK69" i="10"/>
  <c r="AI69" i="10"/>
  <c r="AI68" i="10"/>
  <c r="AL101" i="10"/>
  <c r="AI101" i="10"/>
  <c r="AJ101" i="10"/>
  <c r="AJ72" i="10"/>
  <c r="AL72" i="10"/>
  <c r="AK101" i="10"/>
  <c r="AL59" i="10"/>
  <c r="AH69" i="10"/>
  <c r="AH59" i="10"/>
  <c r="AH68" i="10"/>
  <c r="AI59" i="10"/>
  <c r="AJ108" i="10"/>
  <c r="AL108" i="10"/>
  <c r="AJ68" i="10"/>
  <c r="AK108" i="10"/>
  <c r="AH108" i="10"/>
  <c r="AI98" i="10"/>
  <c r="AH102" i="10"/>
  <c r="AL105" i="10"/>
  <c r="AJ73" i="10"/>
  <c r="AL73" i="10"/>
  <c r="AH78" i="10"/>
  <c r="AJ78" i="10"/>
  <c r="AL89" i="10"/>
  <c r="AL92" i="10"/>
  <c r="AH98" i="10"/>
  <c r="N74" i="10"/>
  <c r="AI89" i="10"/>
  <c r="AJ92" i="10"/>
  <c r="AL98" i="10"/>
  <c r="AK92" i="10"/>
  <c r="AJ98" i="10"/>
  <c r="AJ102" i="10"/>
  <c r="AL102" i="10"/>
  <c r="AH103" i="10"/>
  <c r="AK102" i="10"/>
  <c r="AI105" i="10"/>
  <c r="AH113" i="10"/>
  <c r="AH105" i="10"/>
  <c r="AK80" i="10"/>
  <c r="AI103" i="10"/>
  <c r="AL103" i="10"/>
  <c r="AJ113" i="10"/>
  <c r="AL80" i="10"/>
  <c r="AJ103" i="10"/>
  <c r="AK113" i="10"/>
  <c r="AI73" i="10"/>
  <c r="AK73" i="10"/>
  <c r="AL113" i="10"/>
  <c r="AI88" i="10"/>
  <c r="AK105" i="10"/>
  <c r="AJ64" i="10"/>
  <c r="AH64" i="10"/>
  <c r="AK64" i="10"/>
  <c r="AL64" i="10"/>
  <c r="AI64" i="10"/>
  <c r="AJ65" i="10"/>
  <c r="AH65" i="10"/>
  <c r="AL65" i="10"/>
  <c r="AI65" i="10"/>
  <c r="AK65" i="10"/>
  <c r="AJ62" i="10"/>
  <c r="AH62" i="10"/>
  <c r="AK62" i="10"/>
  <c r="AL62" i="10"/>
  <c r="AI62" i="10"/>
  <c r="AJ60" i="10"/>
  <c r="AK60" i="10"/>
  <c r="AI60" i="10"/>
  <c r="AH60" i="10"/>
  <c r="AL60" i="10"/>
  <c r="AJ63" i="10"/>
  <c r="AH63" i="10"/>
  <c r="AI63" i="10"/>
  <c r="AL63" i="10"/>
  <c r="AK63" i="10"/>
  <c r="AK67" i="10"/>
  <c r="AL67" i="10"/>
  <c r="AJ67" i="10"/>
  <c r="AI67" i="10"/>
  <c r="AH67" i="10"/>
  <c r="AJ61" i="10"/>
  <c r="AH61" i="10"/>
  <c r="AL61" i="10"/>
  <c r="AK61" i="10"/>
  <c r="AI61" i="10"/>
  <c r="AJ58" i="10"/>
  <c r="AK58" i="10"/>
  <c r="AH58" i="10"/>
  <c r="AI58" i="10"/>
  <c r="AL58" i="10"/>
  <c r="AK71" i="10"/>
  <c r="AL71" i="10"/>
  <c r="AJ71" i="10"/>
  <c r="AH71" i="10"/>
  <c r="AI71" i="10"/>
  <c r="AJ66" i="10"/>
  <c r="AH66" i="10"/>
  <c r="AI66" i="10"/>
  <c r="AL66" i="10"/>
  <c r="AK66" i="10"/>
  <c r="AK70" i="10"/>
  <c r="AL70" i="10"/>
  <c r="AJ70" i="10"/>
  <c r="AI70" i="10"/>
  <c r="AH70" i="10"/>
  <c r="N94" i="10"/>
  <c r="AH88" i="10"/>
  <c r="AI111" i="10"/>
  <c r="AH111" i="10"/>
  <c r="AL111" i="10"/>
  <c r="AK111" i="10"/>
  <c r="AJ111" i="10"/>
  <c r="AL88" i="10"/>
  <c r="AL100" i="10"/>
  <c r="AH100" i="10"/>
  <c r="AI100" i="10"/>
  <c r="AK100" i="10"/>
  <c r="AJ100" i="10"/>
  <c r="AI112" i="10"/>
  <c r="AL112" i="10"/>
  <c r="AK112" i="10"/>
  <c r="AJ112" i="10"/>
  <c r="AH112" i="10"/>
  <c r="AI107" i="10"/>
  <c r="AH107" i="10"/>
  <c r="AK107" i="10"/>
  <c r="AJ107" i="10"/>
  <c r="AL107" i="10"/>
  <c r="AJ88" i="10"/>
  <c r="AL106" i="10"/>
  <c r="AH106" i="10"/>
  <c r="AI106" i="10"/>
  <c r="AK106" i="10"/>
  <c r="AJ106" i="10"/>
  <c r="AL104" i="10"/>
  <c r="AH104" i="10"/>
  <c r="AI104" i="10"/>
  <c r="AJ104" i="10"/>
  <c r="AK104" i="10"/>
  <c r="AI110" i="10"/>
  <c r="AJ110" i="10"/>
  <c r="AH110" i="10"/>
  <c r="AK110" i="10"/>
  <c r="AL110" i="10"/>
  <c r="AI109" i="10"/>
  <c r="AK109" i="10"/>
  <c r="AJ109" i="10"/>
  <c r="AH109" i="10"/>
  <c r="AL109" i="10"/>
  <c r="AL99" i="10"/>
  <c r="AH99" i="10"/>
  <c r="AK99" i="10"/>
  <c r="AJ99" i="10"/>
  <c r="AI99" i="10"/>
  <c r="AJ87" i="10"/>
  <c r="AI87" i="10"/>
  <c r="AK87" i="10"/>
  <c r="AH87" i="10"/>
  <c r="AL87" i="10"/>
  <c r="AJ85" i="10"/>
  <c r="AK85" i="10"/>
  <c r="AH85" i="10"/>
  <c r="AI85" i="10"/>
  <c r="AL85" i="10"/>
  <c r="AI81" i="10"/>
  <c r="AJ81" i="10"/>
  <c r="AK81" i="10"/>
  <c r="AL81" i="10"/>
  <c r="AH81" i="10"/>
  <c r="AK90" i="10"/>
  <c r="AJ90" i="10"/>
  <c r="AI90" i="10"/>
  <c r="AL90" i="10"/>
  <c r="AH90" i="10"/>
  <c r="AK91" i="10"/>
  <c r="AJ91" i="10"/>
  <c r="AL91" i="10"/>
  <c r="AH91" i="10"/>
  <c r="AI91" i="10"/>
  <c r="AI82" i="10"/>
  <c r="AJ82" i="10"/>
  <c r="AH82" i="10"/>
  <c r="AL82" i="10"/>
  <c r="AK82" i="10"/>
  <c r="AJ86" i="10"/>
  <c r="AK86" i="10"/>
  <c r="AH86" i="10"/>
  <c r="AL86" i="10"/>
  <c r="AI86" i="10"/>
  <c r="AK93" i="10"/>
  <c r="AJ93" i="10"/>
  <c r="AL93" i="10"/>
  <c r="AH93" i="10"/>
  <c r="AI93" i="10"/>
  <c r="AI83" i="10"/>
  <c r="AL83" i="10"/>
  <c r="AH83" i="10"/>
  <c r="AK83" i="10"/>
  <c r="AJ83" i="10"/>
  <c r="AJ84" i="10"/>
  <c r="AK84" i="10"/>
  <c r="AH84" i="10"/>
  <c r="AI84" i="10"/>
  <c r="AL84" i="10"/>
  <c r="AI79" i="10"/>
  <c r="AJ79" i="10"/>
  <c r="AK79" i="10"/>
  <c r="AH79" i="10"/>
  <c r="AL79" i="10"/>
  <c r="AI35" i="6"/>
  <c r="CE35" i="6" s="1"/>
  <c r="AL35" i="6"/>
  <c r="AJ35" i="6"/>
  <c r="AK35" i="6"/>
  <c r="AK29" i="7"/>
  <c r="AJ29" i="7"/>
  <c r="AI29" i="7"/>
  <c r="N48" i="8"/>
  <c r="N127" i="10"/>
  <c r="AI164" i="10"/>
  <c r="N28" i="8"/>
  <c r="AJ106" i="7"/>
  <c r="AI106" i="7"/>
  <c r="AH106" i="7"/>
  <c r="AL106" i="7"/>
  <c r="AI170" i="10"/>
  <c r="N160" i="10"/>
  <c r="AK164" i="10"/>
  <c r="AJ164" i="10"/>
  <c r="AJ169" i="10"/>
  <c r="AI169" i="10"/>
  <c r="AK173" i="10"/>
  <c r="AI167" i="10"/>
  <c r="AJ167" i="10"/>
  <c r="AH170" i="10"/>
  <c r="AL167" i="10"/>
  <c r="AL164" i="10"/>
  <c r="AH167" i="10"/>
  <c r="AI173" i="10"/>
  <c r="AJ170" i="10"/>
  <c r="AL170" i="10"/>
  <c r="AK162" i="10"/>
  <c r="AK169" i="10"/>
  <c r="AJ166" i="10"/>
  <c r="AI166" i="10"/>
  <c r="AH166" i="10"/>
  <c r="AL166" i="10"/>
  <c r="AK166" i="10"/>
  <c r="N163" i="10"/>
  <c r="AJ171" i="10"/>
  <c r="AI171" i="10"/>
  <c r="AK171" i="10"/>
  <c r="AH171" i="10"/>
  <c r="AL171" i="10"/>
  <c r="AJ173" i="10"/>
  <c r="AH173" i="10"/>
  <c r="AL162" i="10"/>
  <c r="AI162" i="10"/>
  <c r="AH162" i="10"/>
  <c r="AH169" i="10"/>
  <c r="AI165" i="10"/>
  <c r="AK165" i="10"/>
  <c r="AL165" i="10"/>
  <c r="AJ165" i="10"/>
  <c r="AH165" i="10"/>
  <c r="AH172" i="10"/>
  <c r="AJ172" i="10"/>
  <c r="AI172" i="10"/>
  <c r="AL172" i="10"/>
  <c r="AK172" i="10"/>
  <c r="N172" i="10"/>
  <c r="AK168" i="10"/>
  <c r="AI168" i="10"/>
  <c r="AJ168" i="10"/>
  <c r="AL168" i="10"/>
  <c r="AH168" i="10"/>
  <c r="AL160" i="10"/>
  <c r="AJ160" i="10"/>
  <c r="AK160" i="10"/>
  <c r="AH160" i="10"/>
  <c r="AI160" i="10"/>
  <c r="AI161" i="10"/>
  <c r="AL161" i="10"/>
  <c r="AK161" i="10"/>
  <c r="AH161" i="10"/>
  <c r="AJ161" i="10"/>
  <c r="AJ174" i="10"/>
  <c r="AH174" i="10"/>
  <c r="AK174" i="10"/>
  <c r="AL174" i="10"/>
  <c r="AI174" i="10"/>
  <c r="AL163" i="10"/>
  <c r="AI163" i="10"/>
  <c r="AK163" i="10"/>
  <c r="AJ163" i="10"/>
  <c r="AH163" i="10"/>
  <c r="AI159" i="10"/>
  <c r="AK159" i="10"/>
  <c r="AL159" i="10"/>
  <c r="AJ159" i="10"/>
  <c r="AH159" i="10"/>
  <c r="AJ21" i="6"/>
  <c r="N98" i="8"/>
  <c r="N36" i="8"/>
  <c r="AU234" i="10"/>
  <c r="AU230" i="10"/>
  <c r="AU233" i="10"/>
  <c r="AU232" i="10"/>
  <c r="AS238" i="10"/>
  <c r="AU208" i="10"/>
  <c r="N91" i="8"/>
  <c r="N50" i="8"/>
  <c r="N61" i="8"/>
  <c r="N23" i="10"/>
  <c r="N144" i="10"/>
  <c r="N30" i="8"/>
  <c r="AI42" i="6"/>
  <c r="AL42" i="6"/>
  <c r="AK42" i="6"/>
  <c r="AH42" i="6"/>
  <c r="AH78" i="8"/>
  <c r="N34" i="8"/>
  <c r="N89" i="8"/>
  <c r="N80" i="8"/>
  <c r="N70" i="8"/>
  <c r="AH21" i="6"/>
  <c r="CE21" i="6" s="1"/>
  <c r="AK21" i="6"/>
  <c r="AL21" i="6"/>
  <c r="N31" i="8"/>
  <c r="N63" i="8"/>
  <c r="N45" i="8"/>
  <c r="N60" i="8"/>
  <c r="N113" i="8"/>
  <c r="N105" i="8"/>
  <c r="N28" i="10"/>
  <c r="N22" i="10"/>
  <c r="N77" i="8"/>
  <c r="N123" i="10"/>
  <c r="N120" i="10"/>
  <c r="N118" i="8"/>
  <c r="N18" i="8"/>
  <c r="N35" i="8"/>
  <c r="N104" i="8"/>
  <c r="N135" i="10"/>
  <c r="N57" i="8"/>
  <c r="N23" i="8"/>
  <c r="N86" i="8"/>
  <c r="N82" i="8"/>
  <c r="N46" i="8"/>
  <c r="N72" i="8"/>
  <c r="N151" i="10"/>
  <c r="N30" i="10"/>
  <c r="N114" i="8"/>
  <c r="N49" i="8"/>
  <c r="N134" i="10"/>
  <c r="N100" i="8"/>
  <c r="N47" i="8"/>
  <c r="N71" i="8"/>
  <c r="N31" i="10"/>
  <c r="AK78" i="8"/>
  <c r="AJ110" i="8"/>
  <c r="N17" i="8"/>
  <c r="N21" i="8"/>
  <c r="N62" i="8"/>
  <c r="N126" i="10"/>
  <c r="N25" i="8"/>
  <c r="N125" i="10"/>
  <c r="AJ101" i="8"/>
  <c r="N53" i="8"/>
  <c r="N97" i="8"/>
  <c r="N22" i="8"/>
  <c r="N133" i="10"/>
  <c r="N81" i="8"/>
  <c r="O7" i="1"/>
  <c r="N85" i="8"/>
  <c r="N129" i="10"/>
  <c r="N29" i="8"/>
  <c r="AI78" i="8"/>
  <c r="AI101" i="8"/>
  <c r="AI110" i="8"/>
  <c r="AI26" i="10"/>
  <c r="AK147" i="10"/>
  <c r="N20" i="8"/>
  <c r="AH55" i="8"/>
  <c r="AL74" i="8"/>
  <c r="AK101" i="8"/>
  <c r="AL110" i="8"/>
  <c r="N131" i="10"/>
  <c r="AH101" i="8"/>
  <c r="AK110" i="8"/>
  <c r="AI24" i="8"/>
  <c r="N152" i="10"/>
  <c r="AJ122" i="10"/>
  <c r="N128" i="10"/>
  <c r="N147" i="10"/>
  <c r="AL24" i="8"/>
  <c r="AI43" i="8"/>
  <c r="N56" i="8"/>
  <c r="N149" i="10"/>
  <c r="N27" i="10"/>
  <c r="N111" i="8"/>
  <c r="H190" i="10"/>
  <c r="N152" i="7"/>
  <c r="N121" i="10"/>
  <c r="N19" i="8"/>
  <c r="N107" i="8"/>
  <c r="AL78" i="8"/>
  <c r="N103" i="8"/>
  <c r="N108" i="8"/>
  <c r="N25" i="10"/>
  <c r="N75" i="8"/>
  <c r="AH19" i="10"/>
  <c r="N59" i="8"/>
  <c r="AI19" i="10"/>
  <c r="N20" i="10"/>
  <c r="N143" i="10"/>
  <c r="N26" i="10"/>
  <c r="AK26" i="10"/>
  <c r="AI25" i="10"/>
  <c r="AH26" i="10"/>
  <c r="AJ26" i="10"/>
  <c r="AL53" i="6"/>
  <c r="AJ40" i="6"/>
  <c r="AI145" i="10"/>
  <c r="AJ128" i="10"/>
  <c r="AL19" i="10"/>
  <c r="AK19" i="10"/>
  <c r="AJ103" i="8"/>
  <c r="AH108" i="8"/>
  <c r="AH16" i="8"/>
  <c r="AK53" i="6"/>
  <c r="AL26" i="8"/>
  <c r="AK43" i="8"/>
  <c r="AL40" i="6"/>
  <c r="AH17" i="10"/>
  <c r="N117" i="8"/>
  <c r="AH145" i="10"/>
  <c r="N110" i="8"/>
  <c r="AH128" i="10"/>
  <c r="AI147" i="10"/>
  <c r="AH24" i="8"/>
  <c r="AK55" i="8"/>
  <c r="N78" i="8"/>
  <c r="O4" i="1"/>
  <c r="N99" i="8"/>
  <c r="N83" i="8"/>
  <c r="N73" i="8"/>
  <c r="N90" i="8"/>
  <c r="N84" i="8"/>
  <c r="N32" i="8"/>
  <c r="F190" i="10"/>
  <c r="AJ53" i="6"/>
  <c r="AH53" i="6"/>
  <c r="CE53" i="6" s="1"/>
  <c r="AH41" i="6"/>
  <c r="AL83" i="8"/>
  <c r="AH83" i="8"/>
  <c r="AL146" i="10"/>
  <c r="AH146" i="10"/>
  <c r="AJ146" i="10"/>
  <c r="AK146" i="10"/>
  <c r="AJ20" i="10"/>
  <c r="AL20" i="10"/>
  <c r="AL121" i="10"/>
  <c r="AJ121" i="10"/>
  <c r="AI108" i="8"/>
  <c r="AK108" i="8"/>
  <c r="AL108" i="8"/>
  <c r="AJ131" i="10"/>
  <c r="AK131" i="10"/>
  <c r="AL131" i="10"/>
  <c r="AJ129" i="10"/>
  <c r="AL129" i="10"/>
  <c r="AI129" i="10"/>
  <c r="AK129" i="10"/>
  <c r="AK121" i="10"/>
  <c r="AI121" i="10"/>
  <c r="AH121" i="10"/>
  <c r="AH20" i="10"/>
  <c r="AI20" i="10"/>
  <c r="AH129" i="10"/>
  <c r="AK122" i="10"/>
  <c r="AH122" i="10"/>
  <c r="AJ29" i="8"/>
  <c r="AK29" i="8"/>
  <c r="AL29" i="8"/>
  <c r="AH57" i="6"/>
  <c r="AI57" i="6"/>
  <c r="AK57" i="6"/>
  <c r="AH29" i="8"/>
  <c r="AL57" i="6"/>
  <c r="N16" i="8"/>
  <c r="N87" i="8"/>
  <c r="AI146" i="10"/>
  <c r="N115" i="8"/>
  <c r="N51" i="8"/>
  <c r="N52" i="8"/>
  <c r="AJ16" i="8"/>
  <c r="AK18" i="10"/>
  <c r="AJ79" i="8"/>
  <c r="AL128" i="10"/>
  <c r="AI128" i="10"/>
  <c r="AJ24" i="8"/>
  <c r="N37" i="8"/>
  <c r="AJ74" i="8"/>
  <c r="AL18" i="10"/>
  <c r="AJ26" i="8"/>
  <c r="AI32" i="8"/>
  <c r="AH43" i="8"/>
  <c r="N79" i="8"/>
  <c r="AJ145" i="10"/>
  <c r="AH111" i="8"/>
  <c r="N141" i="10"/>
  <c r="AL145" i="10"/>
  <c r="N150" i="10"/>
  <c r="N116" i="8"/>
  <c r="N102" i="8"/>
  <c r="AH103" i="8"/>
  <c r="AL32" i="8"/>
  <c r="AI131" i="10"/>
  <c r="N29" i="10"/>
  <c r="N122" i="10"/>
  <c r="AL149" i="10"/>
  <c r="N74" i="8"/>
  <c r="N76" i="8"/>
  <c r="AK74" i="8"/>
  <c r="AL103" i="8"/>
  <c r="AH18" i="10"/>
  <c r="AJ83" i="8"/>
  <c r="AH79" i="8"/>
  <c r="AI79" i="8"/>
  <c r="AH26" i="8"/>
  <c r="AL147" i="10"/>
  <c r="AL41" i="6"/>
  <c r="AK32" i="8"/>
  <c r="AJ55" i="8"/>
  <c r="AL55" i="8"/>
  <c r="AJ43" i="8"/>
  <c r="AK40" i="6"/>
  <c r="AH131" i="10"/>
  <c r="N24" i="8"/>
  <c r="N24" i="10"/>
  <c r="N26" i="8"/>
  <c r="AI17" i="10"/>
  <c r="AL17" i="10"/>
  <c r="N64" i="8"/>
  <c r="N145" i="10"/>
  <c r="AL130" i="10"/>
  <c r="AJ111" i="8"/>
  <c r="AI149" i="10"/>
  <c r="AJ130" i="10"/>
  <c r="N124" i="10"/>
  <c r="N101" i="8"/>
  <c r="N27" i="8"/>
  <c r="N33" i="8"/>
  <c r="AK83" i="8"/>
  <c r="AL79" i="8"/>
  <c r="AJ147" i="10"/>
  <c r="AI41" i="6"/>
  <c r="AJ32" i="8"/>
  <c r="N43" i="8"/>
  <c r="N55" i="8"/>
  <c r="AK17" i="10"/>
  <c r="AL25" i="10"/>
  <c r="AI111" i="8"/>
  <c r="N148" i="10"/>
  <c r="N109" i="8"/>
  <c r="AI74" i="8"/>
  <c r="AI16" i="8"/>
  <c r="AK16" i="8"/>
  <c r="AI103" i="8"/>
  <c r="AJ18" i="10"/>
  <c r="AI83" i="8"/>
  <c r="AK26" i="8"/>
  <c r="AK41" i="6"/>
  <c r="AH40" i="6"/>
  <c r="CE40" i="6" s="1"/>
  <c r="AH25" i="10"/>
  <c r="AK25" i="10"/>
  <c r="AH130" i="10"/>
  <c r="N130" i="10"/>
  <c r="AK111" i="8"/>
  <c r="AK149" i="10"/>
  <c r="AI130" i="10"/>
  <c r="N146" i="10"/>
  <c r="N19" i="10"/>
  <c r="AH149" i="10"/>
  <c r="AI122" i="10"/>
  <c r="O5" i="1"/>
  <c r="AH126" i="10"/>
  <c r="AJ126" i="10"/>
  <c r="AI126" i="10"/>
  <c r="AK126" i="10"/>
  <c r="AI115" i="8"/>
  <c r="AK115" i="8"/>
  <c r="AL115" i="8"/>
  <c r="AJ115" i="8"/>
  <c r="AJ37" i="7"/>
  <c r="AI37" i="7"/>
  <c r="AL37" i="7"/>
  <c r="AH37" i="7"/>
  <c r="AK37" i="7"/>
  <c r="AK59" i="6"/>
  <c r="AL59" i="6"/>
  <c r="AH59" i="6"/>
  <c r="AI59" i="6"/>
  <c r="AJ59" i="6"/>
  <c r="AU193" i="8"/>
  <c r="AU194" i="8"/>
  <c r="AJ120" i="10"/>
  <c r="AH120" i="10"/>
  <c r="AI120" i="10"/>
  <c r="AL120" i="10"/>
  <c r="AK135" i="10"/>
  <c r="AK51" i="8"/>
  <c r="AH51" i="8"/>
  <c r="AL51" i="8"/>
  <c r="AI51" i="8"/>
  <c r="AL135" i="10"/>
  <c r="AH135" i="10"/>
  <c r="AI135" i="10"/>
  <c r="AJ127" i="10"/>
  <c r="AL127" i="10"/>
  <c r="AH127" i="10"/>
  <c r="AK127" i="10"/>
  <c r="AI127" i="10"/>
  <c r="AJ134" i="10"/>
  <c r="AL134" i="10"/>
  <c r="AH134" i="10"/>
  <c r="AK134" i="10"/>
  <c r="AI134" i="10"/>
  <c r="AL23" i="10"/>
  <c r="AI23" i="10"/>
  <c r="AJ23" i="10"/>
  <c r="AK23" i="10"/>
  <c r="AH23" i="10"/>
  <c r="AH31" i="10"/>
  <c r="AK31" i="10"/>
  <c r="AL31" i="10"/>
  <c r="AJ31" i="10"/>
  <c r="AI31" i="10"/>
  <c r="AK22" i="10"/>
  <c r="AH22" i="10"/>
  <c r="AJ22" i="10"/>
  <c r="AL22" i="10"/>
  <c r="AI22" i="10"/>
  <c r="AJ30" i="10"/>
  <c r="AI30" i="10"/>
  <c r="AH30" i="10"/>
  <c r="AK30" i="10"/>
  <c r="AL30" i="10"/>
  <c r="AU218" i="8"/>
  <c r="AU192" i="8"/>
  <c r="AU206" i="8"/>
  <c r="AU204" i="8"/>
  <c r="AU205" i="8"/>
  <c r="AU217" i="8"/>
  <c r="AU184" i="10"/>
  <c r="AU220" i="10"/>
  <c r="AU186" i="10"/>
  <c r="AU222" i="10"/>
  <c r="AU210" i="10"/>
  <c r="G248" i="10"/>
  <c r="G250" i="8"/>
  <c r="G248" i="8"/>
  <c r="AU209" i="10"/>
  <c r="L206" i="10"/>
  <c r="AL51" i="6"/>
  <c r="AH51" i="6"/>
  <c r="AK51" i="6"/>
  <c r="L204" i="10"/>
  <c r="AI51" i="6"/>
  <c r="AL109" i="8"/>
  <c r="AK63" i="6"/>
  <c r="AJ63" i="6"/>
  <c r="AI63" i="6"/>
  <c r="AL63" i="6"/>
  <c r="AH63" i="6"/>
  <c r="AL48" i="6"/>
  <c r="AH48" i="6"/>
  <c r="AK48" i="6"/>
  <c r="AJ48" i="6"/>
  <c r="AI48" i="6"/>
  <c r="AI29" i="6"/>
  <c r="AL29" i="6"/>
  <c r="AH29" i="6"/>
  <c r="AK29" i="6"/>
  <c r="AJ29" i="6"/>
  <c r="AL17" i="6"/>
  <c r="AH17" i="6"/>
  <c r="AI17" i="6"/>
  <c r="AK17" i="6"/>
  <c r="AJ17" i="6"/>
  <c r="AK52" i="8"/>
  <c r="AJ28" i="10"/>
  <c r="AI28" i="10"/>
  <c r="AH28" i="10"/>
  <c r="AL28" i="10"/>
  <c r="AI52" i="8"/>
  <c r="AJ52" i="8"/>
  <c r="AH52" i="8"/>
  <c r="AH49" i="8"/>
  <c r="AH37" i="8"/>
  <c r="AK81" i="8"/>
  <c r="AI19" i="8"/>
  <c r="AI49" i="8"/>
  <c r="AJ109" i="8"/>
  <c r="AI148" i="10"/>
  <c r="AL132" i="10"/>
  <c r="AI125" i="10"/>
  <c r="AL148" i="10"/>
  <c r="AL144" i="10"/>
  <c r="AJ61" i="8"/>
  <c r="AK49" i="8"/>
  <c r="AK148" i="10"/>
  <c r="AK109" i="8"/>
  <c r="AH132" i="10"/>
  <c r="AK125" i="10"/>
  <c r="AL49" i="8"/>
  <c r="AJ148" i="10"/>
  <c r="AK132" i="10"/>
  <c r="AJ125" i="10"/>
  <c r="AK133" i="10"/>
  <c r="AJ132" i="10"/>
  <c r="AL125" i="10"/>
  <c r="AH133" i="10"/>
  <c r="AI36" i="8"/>
  <c r="AJ28" i="8"/>
  <c r="AK28" i="8"/>
  <c r="AJ21" i="10"/>
  <c r="AL25" i="8"/>
  <c r="AL76" i="8"/>
  <c r="AK27" i="8"/>
  <c r="AH28" i="8"/>
  <c r="AI144" i="10"/>
  <c r="AJ144" i="10"/>
  <c r="AI28" i="8"/>
  <c r="AH31" i="8"/>
  <c r="AH144" i="10"/>
  <c r="AH105" i="8"/>
  <c r="AL105" i="8"/>
  <c r="AH109" i="8"/>
  <c r="AJ76" i="8"/>
  <c r="AJ105" i="8"/>
  <c r="AJ133" i="10"/>
  <c r="AI133" i="10"/>
  <c r="AI31" i="8"/>
  <c r="AL37" i="8"/>
  <c r="AH25" i="8"/>
  <c r="AK76" i="8"/>
  <c r="AI76" i="8"/>
  <c r="AL97" i="8"/>
  <c r="AK105" i="8"/>
  <c r="AI25" i="8"/>
  <c r="AI61" i="8"/>
  <c r="AK97" i="8"/>
  <c r="AK61" i="8"/>
  <c r="AJ31" i="8"/>
  <c r="AJ90" i="8"/>
  <c r="AK37" i="8"/>
  <c r="AK25" i="8"/>
  <c r="AK30" i="8"/>
  <c r="AI30" i="8"/>
  <c r="AL44" i="8"/>
  <c r="AL31" i="8"/>
  <c r="AK90" i="8"/>
  <c r="AI37" i="8"/>
  <c r="AL71" i="8"/>
  <c r="AI72" i="8"/>
  <c r="AJ72" i="8"/>
  <c r="AL34" i="8"/>
  <c r="AK34" i="8"/>
  <c r="AH34" i="8"/>
  <c r="AJ44" i="8"/>
  <c r="AI98" i="8"/>
  <c r="AJ97" i="8"/>
  <c r="AJ113" i="8"/>
  <c r="AL98" i="8"/>
  <c r="AJ98" i="8"/>
  <c r="AH102" i="8"/>
  <c r="AL106" i="8"/>
  <c r="AH98" i="8"/>
  <c r="AI97" i="8"/>
  <c r="AH21" i="10"/>
  <c r="AH56" i="6"/>
  <c r="AK44" i="6"/>
  <c r="AI56" i="6"/>
  <c r="AH44" i="6"/>
  <c r="CE44" i="6" s="1"/>
  <c r="AJ56" i="6"/>
  <c r="AJ44" i="6"/>
  <c r="AL56" i="6"/>
  <c r="AI44" i="6"/>
  <c r="AI52" i="6"/>
  <c r="AL52" i="6"/>
  <c r="AH52" i="6"/>
  <c r="AK52" i="6"/>
  <c r="AJ52" i="6"/>
  <c r="AJ43" i="6"/>
  <c r="AI43" i="6"/>
  <c r="AK58" i="6"/>
  <c r="AK43" i="6"/>
  <c r="AL26" i="6"/>
  <c r="AH43" i="6"/>
  <c r="AI23" i="6"/>
  <c r="AH23" i="6"/>
  <c r="AJ20" i="6"/>
  <c r="AK54" i="6"/>
  <c r="AJ54" i="6"/>
  <c r="AK26" i="6"/>
  <c r="AH26" i="6"/>
  <c r="CE26" i="6" s="1"/>
  <c r="AK38" i="6"/>
  <c r="AJ26" i="6"/>
  <c r="AH58" i="6"/>
  <c r="AL39" i="6"/>
  <c r="AI54" i="6"/>
  <c r="AJ58" i="6"/>
  <c r="AI58" i="6"/>
  <c r="AH20" i="6"/>
  <c r="AH54" i="6"/>
  <c r="AK20" i="6"/>
  <c r="AI24" i="6"/>
  <c r="CE24" i="6" s="1"/>
  <c r="AI38" i="6"/>
  <c r="CE38" i="6" s="1"/>
  <c r="AL38" i="6"/>
  <c r="AK24" i="6"/>
  <c r="AJ38" i="6"/>
  <c r="AJ81" i="8"/>
  <c r="AL81" i="8"/>
  <c r="AH81" i="8"/>
  <c r="AL73" i="8"/>
  <c r="AK45" i="8"/>
  <c r="AI44" i="8"/>
  <c r="AK44" i="8"/>
  <c r="L216" i="10"/>
  <c r="G249" i="8"/>
  <c r="AH45" i="8"/>
  <c r="AH36" i="8"/>
  <c r="AH27" i="8"/>
  <c r="AJ112" i="8"/>
  <c r="AH112" i="8"/>
  <c r="AL27" i="8"/>
  <c r="AJ71" i="8"/>
  <c r="AL21" i="10"/>
  <c r="AU185" i="10"/>
  <c r="AU207" i="10"/>
  <c r="AU183" i="10"/>
  <c r="AU206" i="10"/>
  <c r="G251" i="10"/>
  <c r="AU221" i="10"/>
  <c r="L205" i="10"/>
  <c r="L202" i="8"/>
  <c r="J202" i="8" s="1"/>
  <c r="I249" i="10"/>
  <c r="AS226" i="10"/>
  <c r="AU219" i="10"/>
  <c r="I247" i="10"/>
  <c r="AS190" i="10"/>
  <c r="I252" i="8"/>
  <c r="J253" i="8"/>
  <c r="I253" i="8" s="1"/>
  <c r="I247" i="8"/>
  <c r="L200" i="8"/>
  <c r="AH39" i="6"/>
  <c r="CE39" i="6" s="1"/>
  <c r="AK107" i="8"/>
  <c r="AK106" i="8"/>
  <c r="AI106" i="8"/>
  <c r="AL23" i="6"/>
  <c r="AL90" i="8"/>
  <c r="AI39" i="6"/>
  <c r="AK112" i="8"/>
  <c r="AJ45" i="8"/>
  <c r="AL36" i="8"/>
  <c r="AJ27" i="8"/>
  <c r="AI107" i="8"/>
  <c r="AI71" i="8"/>
  <c r="AH106" i="8"/>
  <c r="AK21" i="10"/>
  <c r="AH61" i="8"/>
  <c r="AK39" i="6"/>
  <c r="AI112" i="8"/>
  <c r="AL45" i="8"/>
  <c r="AI34" i="8"/>
  <c r="AJ36" i="8"/>
  <c r="AH71" i="8"/>
  <c r="AI20" i="6"/>
  <c r="AJ23" i="6"/>
  <c r="AH113" i="8"/>
  <c r="AI113" i="8"/>
  <c r="AJ24" i="6"/>
  <c r="AK19" i="8"/>
  <c r="AJ142" i="10"/>
  <c r="AL142" i="10"/>
  <c r="AK142" i="10"/>
  <c r="AI142" i="10"/>
  <c r="AH142" i="10"/>
  <c r="AJ151" i="10"/>
  <c r="AH151" i="10"/>
  <c r="AK151" i="10"/>
  <c r="AI151" i="10"/>
  <c r="AL151" i="10"/>
  <c r="AK72" i="8"/>
  <c r="AH72" i="8"/>
  <c r="AH90" i="8"/>
  <c r="AU207" i="8"/>
  <c r="AS214" i="10"/>
  <c r="AI114" i="8"/>
  <c r="AK113" i="8"/>
  <c r="AL19" i="8"/>
  <c r="AL24" i="6"/>
  <c r="AJ19" i="8"/>
  <c r="AI123" i="10"/>
  <c r="AJ123" i="10"/>
  <c r="AL123" i="10"/>
  <c r="AH123" i="10"/>
  <c r="AK123" i="10"/>
  <c r="AS188" i="8"/>
  <c r="L201" i="8"/>
  <c r="G202" i="8" s="1"/>
  <c r="AU195" i="8"/>
  <c r="L203" i="8"/>
  <c r="I203" i="8" s="1"/>
  <c r="AL100" i="8"/>
  <c r="AJ107" i="8"/>
  <c r="AI102" i="8"/>
  <c r="AJ18" i="7"/>
  <c r="AK18" i="7"/>
  <c r="AH18" i="7"/>
  <c r="AI18" i="7"/>
  <c r="AI100" i="8"/>
  <c r="AJ100" i="8"/>
  <c r="AL114" i="8"/>
  <c r="AH107" i="8"/>
  <c r="AL102" i="8"/>
  <c r="AJ102" i="8"/>
  <c r="AJ73" i="8"/>
  <c r="AH73" i="8"/>
  <c r="AI73" i="8"/>
  <c r="AL30" i="8"/>
  <c r="AH30" i="8"/>
  <c r="AH100" i="8"/>
  <c r="AK114" i="8"/>
  <c r="AU186" i="8"/>
  <c r="AH114" i="8"/>
  <c r="AS212" i="8"/>
  <c r="AU220" i="8"/>
  <c r="AU196" i="8"/>
  <c r="K199" i="7"/>
  <c r="K200" i="7"/>
  <c r="L213" i="8"/>
  <c r="AS224" i="8"/>
  <c r="AU219" i="8"/>
  <c r="AU216" i="8"/>
  <c r="AU208" i="8"/>
  <c r="AS200" i="8"/>
  <c r="L211" i="8"/>
  <c r="G126" i="6"/>
  <c r="AH46" i="7"/>
  <c r="AK46" i="7"/>
  <c r="AI46" i="7"/>
  <c r="AJ46" i="7"/>
  <c r="AL46" i="7"/>
  <c r="AI77" i="8"/>
  <c r="AL77" i="8"/>
  <c r="AH77" i="8"/>
  <c r="AK77" i="8"/>
  <c r="AJ77" i="8"/>
  <c r="AH53" i="7"/>
  <c r="AK53" i="7"/>
  <c r="AI53" i="7"/>
  <c r="AJ53" i="7"/>
  <c r="AL53" i="7"/>
  <c r="AH110" i="7"/>
  <c r="AK110" i="7"/>
  <c r="AI110" i="7"/>
  <c r="AL110" i="7"/>
  <c r="AJ110" i="7"/>
  <c r="AJ47" i="8"/>
  <c r="AH47" i="8"/>
  <c r="AL47" i="8"/>
  <c r="AI47" i="8"/>
  <c r="AK47" i="8"/>
  <c r="AL23" i="8"/>
  <c r="AH23" i="8"/>
  <c r="AI23" i="8"/>
  <c r="AJ23" i="8"/>
  <c r="AK23" i="8"/>
  <c r="AJ86" i="8"/>
  <c r="AI86" i="8"/>
  <c r="AH86" i="8"/>
  <c r="AL86" i="8"/>
  <c r="AK86" i="8"/>
  <c r="AH33" i="7"/>
  <c r="AK33" i="7"/>
  <c r="AL33" i="7"/>
  <c r="AJ33" i="7"/>
  <c r="AI33" i="7"/>
  <c r="AI70" i="8"/>
  <c r="AL70" i="8"/>
  <c r="AH70" i="8"/>
  <c r="AJ70" i="8"/>
  <c r="AK70" i="8"/>
  <c r="AK62" i="8"/>
  <c r="AI62" i="8"/>
  <c r="AL62" i="8"/>
  <c r="AH62" i="8"/>
  <c r="AJ62" i="8"/>
  <c r="AI16" i="7"/>
  <c r="AL16" i="7"/>
  <c r="AJ16" i="7"/>
  <c r="AH16" i="7"/>
  <c r="AK16" i="7"/>
  <c r="AL104" i="8"/>
  <c r="AJ104" i="8"/>
  <c r="AH104" i="8"/>
  <c r="AI104" i="8"/>
  <c r="AK104" i="8"/>
  <c r="AK115" i="7"/>
  <c r="AH115" i="7"/>
  <c r="AL115" i="7"/>
  <c r="AJ115" i="7"/>
  <c r="AI115" i="7"/>
  <c r="AI78" i="7"/>
  <c r="AK78" i="7"/>
  <c r="AL78" i="7"/>
  <c r="AH78" i="7"/>
  <c r="AJ78" i="7"/>
  <c r="AH22" i="7"/>
  <c r="AI22" i="7"/>
  <c r="AJ22" i="7"/>
  <c r="AK22" i="7"/>
  <c r="AL22" i="7"/>
  <c r="AI48" i="7"/>
  <c r="AH48" i="7"/>
  <c r="AL48" i="7"/>
  <c r="AK48" i="7"/>
  <c r="AJ48" i="7"/>
  <c r="AH35" i="8"/>
  <c r="AI35" i="8"/>
  <c r="AL35" i="8"/>
  <c r="AK35" i="8"/>
  <c r="AJ35" i="8"/>
  <c r="AI45" i="7"/>
  <c r="AL45" i="7"/>
  <c r="AH45" i="7"/>
  <c r="AJ45" i="7"/>
  <c r="AK45" i="7"/>
  <c r="AK50" i="7"/>
  <c r="AJ50" i="7"/>
  <c r="AI50" i="7"/>
  <c r="AL50" i="7"/>
  <c r="AH50" i="7"/>
  <c r="L212" i="8"/>
  <c r="AI60" i="7"/>
  <c r="AJ60" i="7"/>
  <c r="AH60" i="7"/>
  <c r="AL60" i="7"/>
  <c r="AK60" i="7"/>
  <c r="AH34" i="7"/>
  <c r="AI34" i="7"/>
  <c r="AJ34" i="7"/>
  <c r="AL34" i="7"/>
  <c r="AK34" i="7"/>
  <c r="AI43" i="7"/>
  <c r="AK43" i="7"/>
  <c r="AJ43" i="7"/>
  <c r="AH43" i="7"/>
  <c r="AL43" i="7"/>
  <c r="AJ22" i="8"/>
  <c r="AI22" i="8"/>
  <c r="AL22" i="8"/>
  <c r="AK22" i="8"/>
  <c r="AH22" i="8"/>
  <c r="AK52" i="7"/>
  <c r="AL52" i="7"/>
  <c r="AJ52" i="7"/>
  <c r="AI52" i="7"/>
  <c r="AH52" i="7"/>
  <c r="AJ61" i="7"/>
  <c r="AL61" i="7"/>
  <c r="AI61" i="7"/>
  <c r="AK61" i="7"/>
  <c r="AH61" i="7"/>
  <c r="AL33" i="8"/>
  <c r="AI33" i="8"/>
  <c r="AJ33" i="8"/>
  <c r="AH33" i="8"/>
  <c r="AK33" i="8"/>
  <c r="AK117" i="7"/>
  <c r="AH117" i="7"/>
  <c r="AJ117" i="7"/>
  <c r="AI117" i="7"/>
  <c r="AL117" i="7"/>
  <c r="AJ116" i="7"/>
  <c r="AH116" i="7"/>
  <c r="AI116" i="7"/>
  <c r="AL116" i="7"/>
  <c r="AK116" i="7"/>
  <c r="AI32" i="7"/>
  <c r="AH32" i="7"/>
  <c r="AJ32" i="7"/>
  <c r="AK32" i="7"/>
  <c r="AL32" i="7"/>
  <c r="AL109" i="7"/>
  <c r="AH109" i="7"/>
  <c r="AJ109" i="7"/>
  <c r="AK109" i="7"/>
  <c r="AI109" i="7"/>
  <c r="AK39" i="7"/>
  <c r="AI39" i="7"/>
  <c r="AJ39" i="7"/>
  <c r="AL39" i="7"/>
  <c r="AH39" i="7"/>
  <c r="AH20" i="7"/>
  <c r="AK20" i="7"/>
  <c r="AI20" i="7"/>
  <c r="AJ20" i="7"/>
  <c r="AL20" i="7"/>
  <c r="AJ30" i="7"/>
  <c r="AI30" i="7"/>
  <c r="AL30" i="7"/>
  <c r="AH30" i="7"/>
  <c r="AK30" i="7"/>
  <c r="K223" i="8"/>
  <c r="K229" i="8" s="1"/>
  <c r="K226" i="8"/>
  <c r="K225" i="8"/>
  <c r="K224" i="8"/>
  <c r="K228" i="8"/>
  <c r="AJ58" i="8"/>
  <c r="AI58" i="8"/>
  <c r="AH58" i="8"/>
  <c r="AL58" i="8"/>
  <c r="AK58" i="8"/>
  <c r="AL89" i="8"/>
  <c r="AH89" i="8"/>
  <c r="AI89" i="8"/>
  <c r="AJ89" i="8"/>
  <c r="AK89" i="8"/>
  <c r="AI80" i="8"/>
  <c r="AJ80" i="8"/>
  <c r="AL80" i="8"/>
  <c r="AH80" i="8"/>
  <c r="AK80" i="8"/>
  <c r="AL76" i="7"/>
  <c r="AH76" i="7"/>
  <c r="AK76" i="7"/>
  <c r="AJ76" i="7"/>
  <c r="AI76" i="7"/>
  <c r="AL113" i="7"/>
  <c r="AH113" i="7"/>
  <c r="AI113" i="7"/>
  <c r="AJ113" i="7"/>
  <c r="AK113" i="7"/>
  <c r="AH124" i="7"/>
  <c r="AK124" i="7"/>
  <c r="AL124" i="7"/>
  <c r="AI124" i="7"/>
  <c r="AJ124" i="7"/>
  <c r="AH82" i="8"/>
  <c r="AJ82" i="8"/>
  <c r="AI82" i="8"/>
  <c r="AL82" i="8"/>
  <c r="AK82" i="8"/>
  <c r="AL46" i="8"/>
  <c r="AJ46" i="8"/>
  <c r="AH46" i="8"/>
  <c r="AI46" i="8"/>
  <c r="AK46" i="8"/>
  <c r="AL65" i="7"/>
  <c r="AJ65" i="7"/>
  <c r="AH65" i="7"/>
  <c r="AK65" i="7"/>
  <c r="AI65" i="7"/>
  <c r="AH40" i="7"/>
  <c r="AI40" i="7"/>
  <c r="AK40" i="7"/>
  <c r="AJ40" i="7"/>
  <c r="AL40" i="7"/>
  <c r="AJ118" i="8"/>
  <c r="AH118" i="8"/>
  <c r="AL118" i="8"/>
  <c r="AI118" i="8"/>
  <c r="AK118" i="8"/>
  <c r="AL23" i="7"/>
  <c r="AH23" i="7"/>
  <c r="AK23" i="7"/>
  <c r="AJ23" i="7"/>
  <c r="AI23" i="7"/>
  <c r="AL107" i="7"/>
  <c r="AJ107" i="7"/>
  <c r="AI107" i="7"/>
  <c r="AK107" i="7"/>
  <c r="AH107" i="7"/>
  <c r="AJ91" i="8"/>
  <c r="AH91" i="8"/>
  <c r="AL91" i="8"/>
  <c r="AI91" i="8"/>
  <c r="AK91" i="8"/>
  <c r="AH36" i="7"/>
  <c r="AL36" i="7"/>
  <c r="AI36" i="7"/>
  <c r="AJ36" i="7"/>
  <c r="AK36" i="7"/>
  <c r="AL18" i="8"/>
  <c r="AJ18" i="8"/>
  <c r="AI18" i="8"/>
  <c r="AH18" i="8"/>
  <c r="AK18" i="8"/>
  <c r="AH114" i="7"/>
  <c r="AJ114" i="7"/>
  <c r="AI114" i="7"/>
  <c r="AL114" i="7"/>
  <c r="AK114" i="7"/>
  <c r="AJ122" i="7"/>
  <c r="AL122" i="7"/>
  <c r="AI122" i="7"/>
  <c r="AK122" i="7"/>
  <c r="AH122" i="7"/>
  <c r="AL17" i="8"/>
  <c r="AJ17" i="8"/>
  <c r="AH17" i="8"/>
  <c r="AI17" i="8"/>
  <c r="AK17" i="8"/>
  <c r="AK21" i="8"/>
  <c r="AJ21" i="8"/>
  <c r="AI21" i="8"/>
  <c r="AL21" i="8"/>
  <c r="AH21" i="8"/>
  <c r="AH19" i="7"/>
  <c r="AK19" i="7"/>
  <c r="AL19" i="7"/>
  <c r="AI19" i="7"/>
  <c r="AJ19" i="7"/>
  <c r="AL60" i="8"/>
  <c r="AJ60" i="8"/>
  <c r="AI60" i="8"/>
  <c r="AH60" i="8"/>
  <c r="AK60" i="8"/>
  <c r="AH108" i="7"/>
  <c r="AI108" i="7"/>
  <c r="AK108" i="7"/>
  <c r="AL108" i="7"/>
  <c r="AJ108" i="7"/>
  <c r="AI49" i="7"/>
  <c r="AL49" i="7"/>
  <c r="AJ49" i="7"/>
  <c r="AK49" i="7"/>
  <c r="AH49" i="7"/>
  <c r="AH63" i="8"/>
  <c r="AJ63" i="8"/>
  <c r="AK63" i="8"/>
  <c r="AI63" i="8"/>
  <c r="AL63" i="8"/>
  <c r="AH54" i="8"/>
  <c r="AL54" i="8"/>
  <c r="AJ54" i="8"/>
  <c r="AI54" i="8"/>
  <c r="AK54" i="8"/>
  <c r="AK31" i="7"/>
  <c r="AH31" i="7"/>
  <c r="AJ31" i="7"/>
  <c r="AL31" i="7"/>
  <c r="AI31" i="7"/>
  <c r="AK47" i="7"/>
  <c r="AI47" i="7"/>
  <c r="AL47" i="7"/>
  <c r="AH47" i="7"/>
  <c r="AJ47" i="7"/>
  <c r="AI84" i="8"/>
  <c r="AJ84" i="8"/>
  <c r="AL84" i="8"/>
  <c r="AH84" i="8"/>
  <c r="AK84" i="8"/>
  <c r="AL21" i="7"/>
  <c r="AJ21" i="7"/>
  <c r="AH21" i="7"/>
  <c r="AK21" i="7"/>
  <c r="AI21" i="7"/>
  <c r="AJ64" i="7"/>
  <c r="AH64" i="7"/>
  <c r="AK64" i="7"/>
  <c r="AL64" i="7"/>
  <c r="AI64" i="7"/>
  <c r="AH100" i="7"/>
  <c r="AL100" i="7"/>
  <c r="AI100" i="7"/>
  <c r="AK100" i="7"/>
  <c r="AJ100" i="7"/>
  <c r="AI24" i="7"/>
  <c r="AH24" i="7"/>
  <c r="AJ24" i="7"/>
  <c r="AK24" i="7"/>
  <c r="AL24" i="7"/>
  <c r="AI35" i="7"/>
  <c r="AK35" i="7"/>
  <c r="AH35" i="7"/>
  <c r="AJ35" i="7"/>
  <c r="AL35" i="7"/>
  <c r="AH88" i="8"/>
  <c r="AJ88" i="8"/>
  <c r="AL88" i="8"/>
  <c r="AI88" i="8"/>
  <c r="AK88" i="8"/>
  <c r="AK112" i="7"/>
  <c r="AL112" i="7"/>
  <c r="AH112" i="7"/>
  <c r="AI112" i="7"/>
  <c r="AJ112" i="7"/>
  <c r="AH27" i="7"/>
  <c r="AL27" i="7"/>
  <c r="AI27" i="7"/>
  <c r="AJ27" i="7"/>
  <c r="AK27" i="7"/>
  <c r="AI111" i="7"/>
  <c r="AH111" i="7"/>
  <c r="AL111" i="7"/>
  <c r="AJ111" i="7"/>
  <c r="AK111" i="7"/>
  <c r="AJ104" i="7"/>
  <c r="AL104" i="7"/>
  <c r="AH104" i="7"/>
  <c r="AK104" i="7"/>
  <c r="AI104" i="7"/>
  <c r="AK57" i="8"/>
  <c r="AI57" i="8"/>
  <c r="AL57" i="8"/>
  <c r="AJ57" i="8"/>
  <c r="AH57" i="8"/>
  <c r="AI62" i="7"/>
  <c r="AH62" i="7"/>
  <c r="AL62" i="7"/>
  <c r="AJ62" i="7"/>
  <c r="AK62" i="7"/>
  <c r="AK77" i="7"/>
  <c r="AH77" i="7"/>
  <c r="AI77" i="7"/>
  <c r="AL77" i="7"/>
  <c r="AJ77" i="7"/>
  <c r="AK105" i="7"/>
  <c r="AL105" i="7"/>
  <c r="AH105" i="7"/>
  <c r="AJ105" i="7"/>
  <c r="AI105" i="7"/>
  <c r="AL71" i="7"/>
  <c r="AH71" i="7"/>
  <c r="AJ71" i="7"/>
  <c r="AI71" i="7"/>
  <c r="AK71" i="7"/>
  <c r="AL79" i="7"/>
  <c r="AH79" i="7"/>
  <c r="AK79" i="7"/>
  <c r="AI79" i="7"/>
  <c r="AJ79" i="7"/>
  <c r="AL48" i="8"/>
  <c r="AI48" i="8"/>
  <c r="AJ48" i="8"/>
  <c r="AH48" i="8"/>
  <c r="AK48" i="8"/>
  <c r="AI41" i="7"/>
  <c r="AK41" i="7"/>
  <c r="AH41" i="7"/>
  <c r="AJ41" i="7"/>
  <c r="AL41" i="7"/>
  <c r="AI51" i="7"/>
  <c r="AK51" i="7"/>
  <c r="AH51" i="7"/>
  <c r="AL51" i="7"/>
  <c r="AJ51" i="7"/>
  <c r="AL17" i="7"/>
  <c r="AI17" i="7"/>
  <c r="AK17" i="7"/>
  <c r="AH17" i="7"/>
  <c r="AJ17" i="7"/>
  <c r="AL53" i="8"/>
  <c r="AJ53" i="8"/>
  <c r="AI53" i="8"/>
  <c r="AK53" i="8"/>
  <c r="AH53" i="8"/>
  <c r="AK59" i="7"/>
  <c r="AL59" i="7"/>
  <c r="AI59" i="7"/>
  <c r="AH59" i="7"/>
  <c r="AJ59" i="7"/>
  <c r="AH74" i="7"/>
  <c r="AJ74" i="7"/>
  <c r="AI74" i="7"/>
  <c r="AL74" i="7"/>
  <c r="AK74" i="7"/>
  <c r="AJ103" i="7"/>
  <c r="AK103" i="7"/>
  <c r="AL103" i="7"/>
  <c r="AH103" i="7"/>
  <c r="AI103" i="7"/>
  <c r="AI50" i="8"/>
  <c r="AK50" i="8"/>
  <c r="AJ50" i="8"/>
  <c r="AL50" i="8"/>
  <c r="AH50" i="8"/>
  <c r="K229" i="10"/>
  <c r="K227" i="10"/>
  <c r="K225" i="10"/>
  <c r="J252" i="10"/>
  <c r="I252" i="10" s="1"/>
  <c r="J45" i="1"/>
  <c r="K43" i="1" s="1"/>
  <c r="J66" i="1"/>
  <c r="I66" i="1" s="1"/>
  <c r="I65" i="1"/>
  <c r="AU218" i="10"/>
  <c r="AU182" i="10"/>
  <c r="K226" i="10"/>
  <c r="CE57" i="6" l="1"/>
  <c r="CE19" i="6"/>
  <c r="CA104" i="7"/>
  <c r="CE54" i="6"/>
  <c r="CE43" i="6"/>
  <c r="CE52" i="6"/>
  <c r="CE29" i="6"/>
  <c r="CE58" i="6"/>
  <c r="CE23" i="6"/>
  <c r="CE51" i="6"/>
  <c r="CE59" i="6"/>
  <c r="CE20" i="6"/>
  <c r="CE17" i="6"/>
  <c r="CE42" i="6"/>
  <c r="CE64" i="6"/>
  <c r="CE18" i="6"/>
  <c r="CE56" i="6"/>
  <c r="CE55" i="6"/>
  <c r="CE16" i="6"/>
  <c r="CE48" i="6"/>
  <c r="CE41" i="6"/>
  <c r="CE45" i="6"/>
  <c r="CE63" i="6"/>
  <c r="CE31" i="6"/>
  <c r="CE33" i="6"/>
  <c r="CF35" i="6"/>
  <c r="CF59" i="6"/>
  <c r="CF57" i="6"/>
  <c r="CF21" i="6"/>
  <c r="CF40" i="6"/>
  <c r="CF49" i="6"/>
  <c r="CF24" i="6"/>
  <c r="CF37" i="6"/>
  <c r="CF36" i="6"/>
  <c r="CA25" i="7"/>
  <c r="CA124" i="7"/>
  <c r="CA121" i="7"/>
  <c r="CA100" i="7"/>
  <c r="CA109" i="7"/>
  <c r="CA102" i="7"/>
  <c r="CA123" i="7"/>
  <c r="CB67" i="7"/>
  <c r="CA108" i="7"/>
  <c r="CA103" i="7"/>
  <c r="CA106" i="7"/>
  <c r="CA105" i="7"/>
  <c r="CA117" i="7"/>
  <c r="CA111" i="7"/>
  <c r="CA110" i="7"/>
  <c r="CA120" i="7"/>
  <c r="CA112" i="7"/>
  <c r="CA122" i="7"/>
  <c r="CA116" i="7"/>
  <c r="CA101" i="7"/>
  <c r="CA114" i="7"/>
  <c r="CA107" i="7"/>
  <c r="CA113" i="7"/>
  <c r="CA115" i="7"/>
  <c r="CA118" i="7"/>
  <c r="CB119" i="7"/>
  <c r="CA38" i="7"/>
  <c r="CA29" i="7"/>
  <c r="CB41" i="7"/>
  <c r="CA41" i="7"/>
  <c r="CB103" i="7"/>
  <c r="CA77" i="7"/>
  <c r="CB77" i="7"/>
  <c r="CB108" i="7"/>
  <c r="CA36" i="7"/>
  <c r="CB36" i="7"/>
  <c r="CB32" i="7"/>
  <c r="CA32" i="7"/>
  <c r="CB33" i="7"/>
  <c r="CA33" i="7"/>
  <c r="CB102" i="7"/>
  <c r="CB28" i="7"/>
  <c r="CA28" i="7"/>
  <c r="CB44" i="7"/>
  <c r="CA44" i="7"/>
  <c r="CF50" i="6"/>
  <c r="CA69" i="7"/>
  <c r="CB69" i="7"/>
  <c r="CB120" i="7"/>
  <c r="CA83" i="7"/>
  <c r="CB83" i="7"/>
  <c r="CA67" i="7"/>
  <c r="CB29" i="7"/>
  <c r="CB71" i="7"/>
  <c r="CA71" i="7"/>
  <c r="CA59" i="7"/>
  <c r="CB59" i="7"/>
  <c r="CA51" i="7"/>
  <c r="CB51" i="7"/>
  <c r="CB79" i="7"/>
  <c r="CA79" i="7"/>
  <c r="CB40" i="7"/>
  <c r="CA40" i="7"/>
  <c r="CB65" i="7"/>
  <c r="CA65" i="7"/>
  <c r="CA61" i="7"/>
  <c r="CB61" i="7"/>
  <c r="CA43" i="7"/>
  <c r="CB43" i="7"/>
  <c r="CA60" i="7"/>
  <c r="CB60" i="7"/>
  <c r="CA53" i="7"/>
  <c r="CB53" i="7"/>
  <c r="CB18" i="7"/>
  <c r="CA18" i="7"/>
  <c r="CB106" i="7"/>
  <c r="CB73" i="7"/>
  <c r="CA73" i="7"/>
  <c r="CA75" i="7"/>
  <c r="CB75" i="7"/>
  <c r="CB81" i="7"/>
  <c r="CA81" i="7"/>
  <c r="CA91" i="7"/>
  <c r="CB91" i="7"/>
  <c r="CB94" i="7"/>
  <c r="CA94" i="7"/>
  <c r="F210" i="7"/>
  <c r="F56" i="1" s="1"/>
  <c r="I56" i="1" s="1"/>
  <c r="K56" i="1" s="1"/>
  <c r="CA27" i="7"/>
  <c r="CB27" i="7"/>
  <c r="CA19" i="7"/>
  <c r="CB19" i="7"/>
  <c r="CB124" i="7"/>
  <c r="CA30" i="7"/>
  <c r="CB30" i="7"/>
  <c r="CA20" i="7"/>
  <c r="CB20" i="7"/>
  <c r="CB117" i="7"/>
  <c r="CA37" i="7"/>
  <c r="CB37" i="7"/>
  <c r="CB42" i="7"/>
  <c r="CA42" i="7"/>
  <c r="CB72" i="7"/>
  <c r="CA72" i="7"/>
  <c r="CB38" i="7"/>
  <c r="CB17" i="7"/>
  <c r="CA17" i="7"/>
  <c r="CB100" i="7"/>
  <c r="CA21" i="7"/>
  <c r="CB21" i="7"/>
  <c r="CA31" i="7"/>
  <c r="CB31" i="7"/>
  <c r="CA76" i="7"/>
  <c r="CB76" i="7"/>
  <c r="CA39" i="7"/>
  <c r="CB39" i="7"/>
  <c r="CB109" i="7"/>
  <c r="CA46" i="7"/>
  <c r="CB46" i="7"/>
  <c r="CB63" i="7"/>
  <c r="CA63" i="7"/>
  <c r="CB88" i="7"/>
  <c r="CA88" i="7"/>
  <c r="CA90" i="7"/>
  <c r="CB90" i="7"/>
  <c r="CB111" i="7"/>
  <c r="CA47" i="7"/>
  <c r="CB47" i="7"/>
  <c r="CA45" i="7"/>
  <c r="CB45" i="7"/>
  <c r="CB110" i="7"/>
  <c r="CF53" i="6"/>
  <c r="CB123" i="7"/>
  <c r="CB26" i="7"/>
  <c r="CA26" i="7"/>
  <c r="CA68" i="7"/>
  <c r="CB68" i="7"/>
  <c r="CB121" i="7"/>
  <c r="CB105" i="7"/>
  <c r="CB62" i="7"/>
  <c r="CA62" i="7"/>
  <c r="CB112" i="7"/>
  <c r="CA24" i="7"/>
  <c r="CB24" i="7"/>
  <c r="CB122" i="7"/>
  <c r="CB116" i="7"/>
  <c r="CB50" i="7"/>
  <c r="CA50" i="7"/>
  <c r="CA22" i="7"/>
  <c r="CB22" i="7"/>
  <c r="CF38" i="6"/>
  <c r="CB101" i="7"/>
  <c r="CA66" i="7"/>
  <c r="CB66" i="7"/>
  <c r="CA84" i="7"/>
  <c r="CB84" i="7"/>
  <c r="CA82" i="7"/>
  <c r="CB82" i="7"/>
  <c r="CB86" i="7"/>
  <c r="CA86" i="7"/>
  <c r="CB89" i="7"/>
  <c r="CA89" i="7"/>
  <c r="CB104" i="7"/>
  <c r="CB114" i="7"/>
  <c r="CB107" i="7"/>
  <c r="CA23" i="7"/>
  <c r="CB23" i="7"/>
  <c r="CB113" i="7"/>
  <c r="CA52" i="7"/>
  <c r="CB52" i="7"/>
  <c r="CB34" i="7"/>
  <c r="CA34" i="7"/>
  <c r="CB115" i="7"/>
  <c r="CA16" i="7"/>
  <c r="CB16" i="7"/>
  <c r="CF30" i="6"/>
  <c r="CF34" i="6"/>
  <c r="CB118" i="7"/>
  <c r="CB85" i="7"/>
  <c r="CA85" i="7"/>
  <c r="CA92" i="7"/>
  <c r="CB92" i="7"/>
  <c r="CF46" i="6"/>
  <c r="CB25" i="7"/>
  <c r="CA74" i="7"/>
  <c r="CB74" i="7"/>
  <c r="CA35" i="7"/>
  <c r="CB35" i="7"/>
  <c r="CB64" i="7"/>
  <c r="CA64" i="7"/>
  <c r="CA49" i="7"/>
  <c r="CB49" i="7"/>
  <c r="CA48" i="7"/>
  <c r="CB48" i="7"/>
  <c r="CB78" i="7"/>
  <c r="CA78" i="7"/>
  <c r="CF39" i="6"/>
  <c r="CF44" i="6"/>
  <c r="CA70" i="7"/>
  <c r="CB70" i="7"/>
  <c r="CB80" i="7"/>
  <c r="CA80" i="7"/>
  <c r="CF41" i="6"/>
  <c r="CF45" i="6"/>
  <c r="CF16" i="6"/>
  <c r="CF65" i="6"/>
  <c r="CF19" i="6"/>
  <c r="CF29" i="6"/>
  <c r="CF63" i="6"/>
  <c r="CF58" i="6"/>
  <c r="CF23" i="6"/>
  <c r="CF51" i="6"/>
  <c r="CF31" i="6"/>
  <c r="CF66" i="6"/>
  <c r="CF28" i="6"/>
  <c r="CF61" i="6"/>
  <c r="CF54" i="6"/>
  <c r="CF43" i="6"/>
  <c r="CF52" i="6"/>
  <c r="CF20" i="6"/>
  <c r="CF26" i="6"/>
  <c r="CF17" i="6"/>
  <c r="CF27" i="6"/>
  <c r="CF56" i="6"/>
  <c r="CF42" i="6"/>
  <c r="CF64" i="6"/>
  <c r="CF18" i="6"/>
  <c r="CF47" i="6"/>
  <c r="CF32" i="6"/>
  <c r="CF48" i="6"/>
  <c r="CF60" i="6"/>
  <c r="CF55" i="6"/>
  <c r="CF33" i="6"/>
  <c r="CE89" i="10"/>
  <c r="H79" i="6"/>
  <c r="G66" i="1"/>
  <c r="G68" i="1"/>
  <c r="G69" i="1"/>
  <c r="G67" i="1"/>
  <c r="F79" i="6"/>
  <c r="F24" i="1"/>
  <c r="J163" i="7"/>
  <c r="M163" i="7" s="1"/>
  <c r="H24" i="1"/>
  <c r="DW96" i="7"/>
  <c r="K44" i="1"/>
  <c r="CB110" i="8"/>
  <c r="CB74" i="8"/>
  <c r="CC32" i="8"/>
  <c r="CA76" i="8"/>
  <c r="CA138" i="8"/>
  <c r="CD164" i="10"/>
  <c r="L262" i="10"/>
  <c r="CC164" i="10"/>
  <c r="CF24" i="10"/>
  <c r="CD129" i="8"/>
  <c r="CF138" i="8"/>
  <c r="CC131" i="8"/>
  <c r="CE145" i="8"/>
  <c r="CB138" i="8"/>
  <c r="CD145" i="8"/>
  <c r="CE129" i="8"/>
  <c r="CC138" i="8"/>
  <c r="CE97" i="8"/>
  <c r="CA110" i="8"/>
  <c r="CE116" i="8"/>
  <c r="CF115" i="8"/>
  <c r="CD116" i="8"/>
  <c r="CD115" i="8"/>
  <c r="CC110" i="8"/>
  <c r="CB116" i="8"/>
  <c r="CE75" i="8"/>
  <c r="CC74" i="8"/>
  <c r="CF75" i="8"/>
  <c r="CC44" i="8"/>
  <c r="CD32" i="8"/>
  <c r="CD19" i="8"/>
  <c r="CB156" i="8"/>
  <c r="CF156" i="8"/>
  <c r="CC156" i="8"/>
  <c r="CE156" i="8"/>
  <c r="CD156" i="8"/>
  <c r="CA156" i="8"/>
  <c r="CD170" i="8"/>
  <c r="CA170" i="8"/>
  <c r="CC170" i="8"/>
  <c r="CE170" i="8"/>
  <c r="CB170" i="8"/>
  <c r="CF170" i="8"/>
  <c r="CD162" i="8"/>
  <c r="CA162" i="8"/>
  <c r="CF162" i="8"/>
  <c r="CB162" i="8"/>
  <c r="CE162" i="8"/>
  <c r="CC162" i="8"/>
  <c r="CD154" i="8"/>
  <c r="CA154" i="8"/>
  <c r="CE154" i="8"/>
  <c r="CB154" i="8"/>
  <c r="CC154" i="8"/>
  <c r="CF154" i="8"/>
  <c r="CE169" i="8"/>
  <c r="CC169" i="8"/>
  <c r="CA169" i="8"/>
  <c r="CD169" i="8"/>
  <c r="CB169" i="8"/>
  <c r="CF169" i="8"/>
  <c r="CE157" i="8"/>
  <c r="CB157" i="8"/>
  <c r="CF157" i="8"/>
  <c r="CC157" i="8"/>
  <c r="CD157" i="8"/>
  <c r="CA157" i="8"/>
  <c r="CE165" i="8"/>
  <c r="CB165" i="8"/>
  <c r="CC165" i="8"/>
  <c r="CA165" i="8"/>
  <c r="CD165" i="8"/>
  <c r="CF165" i="8"/>
  <c r="CD166" i="8"/>
  <c r="CA166" i="8"/>
  <c r="CB166" i="8"/>
  <c r="CC166" i="8"/>
  <c r="CF166" i="8"/>
  <c r="CE166" i="8"/>
  <c r="CC155" i="8"/>
  <c r="CD155" i="8"/>
  <c r="CB155" i="8"/>
  <c r="CE155" i="8"/>
  <c r="CA155" i="8"/>
  <c r="CF155" i="8"/>
  <c r="CE161" i="8"/>
  <c r="CB161" i="8"/>
  <c r="CF161" i="8"/>
  <c r="CD161" i="8"/>
  <c r="CC161" i="8"/>
  <c r="CA161" i="8"/>
  <c r="CD158" i="8"/>
  <c r="CA158" i="8"/>
  <c r="CE158" i="8"/>
  <c r="CC158" i="8"/>
  <c r="CF158" i="8"/>
  <c r="CB158" i="8"/>
  <c r="CC163" i="8"/>
  <c r="CF163" i="8"/>
  <c r="CB163" i="8"/>
  <c r="CA163" i="8"/>
  <c r="CD163" i="8"/>
  <c r="CE163" i="8"/>
  <c r="CC151" i="8"/>
  <c r="CE151" i="8"/>
  <c r="CB151" i="8"/>
  <c r="CF151" i="8"/>
  <c r="CD151" i="8"/>
  <c r="CA151" i="8"/>
  <c r="CC159" i="8"/>
  <c r="CD159" i="8"/>
  <c r="CF159" i="8"/>
  <c r="CA159" i="8"/>
  <c r="CE159" i="8"/>
  <c r="CB159" i="8"/>
  <c r="CC167" i="8"/>
  <c r="CB167" i="8"/>
  <c r="CD167" i="8"/>
  <c r="CE167" i="8"/>
  <c r="CA167" i="8"/>
  <c r="CF167" i="8"/>
  <c r="CC171" i="8"/>
  <c r="CD171" i="8"/>
  <c r="CE171" i="8"/>
  <c r="CA171" i="8"/>
  <c r="CB171" i="8"/>
  <c r="CF171" i="8"/>
  <c r="CB160" i="8"/>
  <c r="CF160" i="8"/>
  <c r="CC160" i="8"/>
  <c r="CD160" i="8"/>
  <c r="CA160" i="8"/>
  <c r="CE160" i="8"/>
  <c r="CB168" i="8"/>
  <c r="CF168" i="8"/>
  <c r="CC168" i="8"/>
  <c r="CD168" i="8"/>
  <c r="CA168" i="8"/>
  <c r="CE168" i="8"/>
  <c r="CB172" i="8"/>
  <c r="CF172" i="8"/>
  <c r="CD172" i="8"/>
  <c r="CE172" i="8"/>
  <c r="CC172" i="8"/>
  <c r="CA172" i="8"/>
  <c r="CB152" i="8"/>
  <c r="CF152" i="8"/>
  <c r="CC152" i="8"/>
  <c r="CD152" i="8"/>
  <c r="CA152" i="8"/>
  <c r="CE152" i="8"/>
  <c r="CB164" i="8"/>
  <c r="CF164" i="8"/>
  <c r="CA164" i="8"/>
  <c r="CC164" i="8"/>
  <c r="CE164" i="8"/>
  <c r="CD164" i="8"/>
  <c r="CE153" i="8"/>
  <c r="CB153" i="8"/>
  <c r="CF153" i="8"/>
  <c r="CD153" i="8"/>
  <c r="CA153" i="8"/>
  <c r="CC153" i="8"/>
  <c r="CE37" i="10"/>
  <c r="CC37" i="10"/>
  <c r="CF37" i="10"/>
  <c r="CD37" i="10"/>
  <c r="CG37" i="10"/>
  <c r="CB37" i="10"/>
  <c r="CC161" i="10"/>
  <c r="CG161" i="10"/>
  <c r="CD161" i="10"/>
  <c r="CF161" i="10"/>
  <c r="CB161" i="10"/>
  <c r="CE161" i="10"/>
  <c r="CC165" i="10"/>
  <c r="CG165" i="10"/>
  <c r="CD165" i="10"/>
  <c r="CE165" i="10"/>
  <c r="CF165" i="10"/>
  <c r="CB165" i="10"/>
  <c r="CE171" i="10"/>
  <c r="CC171" i="10"/>
  <c r="CD171" i="10"/>
  <c r="CF171" i="10"/>
  <c r="CG171" i="10"/>
  <c r="CB171" i="10"/>
  <c r="CE163" i="10"/>
  <c r="CF163" i="10"/>
  <c r="CD163" i="10"/>
  <c r="CG163" i="10"/>
  <c r="CB163" i="10"/>
  <c r="CC163" i="10"/>
  <c r="CF174" i="10"/>
  <c r="CB174" i="10"/>
  <c r="CD174" i="10"/>
  <c r="CE174" i="10"/>
  <c r="CG174" i="10"/>
  <c r="CC174" i="10"/>
  <c r="CD160" i="10"/>
  <c r="CE160" i="10"/>
  <c r="CC160" i="10"/>
  <c r="CF160" i="10"/>
  <c r="CG160" i="10"/>
  <c r="CB160" i="10"/>
  <c r="CC169" i="10"/>
  <c r="CG169" i="10"/>
  <c r="CD169" i="10"/>
  <c r="CE169" i="10"/>
  <c r="CB169" i="10"/>
  <c r="CF169" i="10"/>
  <c r="CG164" i="10"/>
  <c r="CF162" i="10"/>
  <c r="CB162" i="10"/>
  <c r="CC162" i="10"/>
  <c r="CG162" i="10"/>
  <c r="CD162" i="10"/>
  <c r="CE162" i="10"/>
  <c r="CF170" i="10"/>
  <c r="CB170" i="10"/>
  <c r="CC170" i="10"/>
  <c r="CD170" i="10"/>
  <c r="CE170" i="10"/>
  <c r="CG170" i="10"/>
  <c r="CF164" i="10"/>
  <c r="CE164" i="10"/>
  <c r="CF159" i="10"/>
  <c r="CB159" i="10"/>
  <c r="CD159" i="10"/>
  <c r="CC159" i="10"/>
  <c r="CG159" i="10"/>
  <c r="CE159" i="10"/>
  <c r="CD168" i="10"/>
  <c r="CG168" i="10"/>
  <c r="CC168" i="10"/>
  <c r="CB168" i="10"/>
  <c r="CE168" i="10"/>
  <c r="CF168" i="10"/>
  <c r="CC173" i="10"/>
  <c r="CG173" i="10"/>
  <c r="CD173" i="10"/>
  <c r="CE173" i="10"/>
  <c r="CB173" i="10"/>
  <c r="CF173" i="10"/>
  <c r="CD172" i="10"/>
  <c r="CC172" i="10"/>
  <c r="CB172" i="10"/>
  <c r="CE172" i="10"/>
  <c r="CF172" i="10"/>
  <c r="CG172" i="10"/>
  <c r="CF166" i="10"/>
  <c r="CB166" i="10"/>
  <c r="CC166" i="10"/>
  <c r="CG166" i="10"/>
  <c r="CE166" i="10"/>
  <c r="CD166" i="10"/>
  <c r="CE167" i="10"/>
  <c r="CG167" i="10"/>
  <c r="CB167" i="10"/>
  <c r="CC167" i="10"/>
  <c r="CD167" i="10"/>
  <c r="CF167" i="10"/>
  <c r="CB164" i="10"/>
  <c r="CF120" i="10"/>
  <c r="CB120" i="10"/>
  <c r="CE120" i="10"/>
  <c r="CD120" i="10"/>
  <c r="CG120" i="10"/>
  <c r="CC120" i="10"/>
  <c r="CB82" i="8"/>
  <c r="CF82" i="8"/>
  <c r="CE82" i="8"/>
  <c r="CC82" i="8"/>
  <c r="CA82" i="8"/>
  <c r="CD82" i="8"/>
  <c r="CC89" i="8"/>
  <c r="CA89" i="8"/>
  <c r="CF89" i="8"/>
  <c r="CD89" i="8"/>
  <c r="CE89" i="8"/>
  <c r="CB89" i="8"/>
  <c r="CB86" i="8"/>
  <c r="CF86" i="8"/>
  <c r="CC86" i="8"/>
  <c r="CA86" i="8"/>
  <c r="CD86" i="8"/>
  <c r="CE86" i="8"/>
  <c r="CC85" i="8"/>
  <c r="CA85" i="8"/>
  <c r="CB85" i="8"/>
  <c r="CD85" i="8"/>
  <c r="CE85" i="8"/>
  <c r="CF85" i="8"/>
  <c r="CD76" i="8"/>
  <c r="CE91" i="8"/>
  <c r="CD91" i="8"/>
  <c r="CB91" i="8"/>
  <c r="CF91" i="8"/>
  <c r="CC91" i="8"/>
  <c r="CA91" i="8"/>
  <c r="CC73" i="8"/>
  <c r="CA73" i="8"/>
  <c r="CF73" i="8"/>
  <c r="CD73" i="8"/>
  <c r="CB73" i="8"/>
  <c r="CE73" i="8"/>
  <c r="CB90" i="8"/>
  <c r="CF90" i="8"/>
  <c r="CC90" i="8"/>
  <c r="CA90" i="8"/>
  <c r="CD90" i="8"/>
  <c r="CE90" i="8"/>
  <c r="CE87" i="8"/>
  <c r="CD87" i="8"/>
  <c r="CB87" i="8"/>
  <c r="CF87" i="8"/>
  <c r="CC87" i="8"/>
  <c r="CA87" i="8"/>
  <c r="CA74" i="8"/>
  <c r="CF76" i="8"/>
  <c r="CC76" i="8"/>
  <c r="CC75" i="8"/>
  <c r="CD72" i="8"/>
  <c r="CC72" i="8"/>
  <c r="CE72" i="8"/>
  <c r="CA72" i="8"/>
  <c r="CB72" i="8"/>
  <c r="CF72" i="8"/>
  <c r="CB78" i="8"/>
  <c r="CF78" i="8"/>
  <c r="CE78" i="8"/>
  <c r="CC78" i="8"/>
  <c r="CA78" i="8"/>
  <c r="CD78" i="8"/>
  <c r="CD84" i="8"/>
  <c r="CA84" i="8"/>
  <c r="CE84" i="8"/>
  <c r="CC84" i="8"/>
  <c r="CB84" i="8"/>
  <c r="CF84" i="8"/>
  <c r="CD80" i="8"/>
  <c r="CE80" i="8"/>
  <c r="CC80" i="8"/>
  <c r="CB80" i="8"/>
  <c r="CF80" i="8"/>
  <c r="CA80" i="8"/>
  <c r="CD70" i="8"/>
  <c r="CC70" i="8"/>
  <c r="CF70" i="8"/>
  <c r="CB70" i="8"/>
  <c r="CA70" i="8"/>
  <c r="CE70" i="8"/>
  <c r="CE79" i="8"/>
  <c r="CB79" i="8"/>
  <c r="CF79" i="8"/>
  <c r="CC79" i="8"/>
  <c r="CA79" i="8"/>
  <c r="CD79" i="8"/>
  <c r="CE74" i="8"/>
  <c r="CF74" i="8"/>
  <c r="CE76" i="8"/>
  <c r="CD75" i="8"/>
  <c r="CB75" i="8"/>
  <c r="CB76" i="8"/>
  <c r="CD88" i="8"/>
  <c r="CE88" i="8"/>
  <c r="CC88" i="8"/>
  <c r="CA88" i="8"/>
  <c r="CB88" i="8"/>
  <c r="CF88" i="8"/>
  <c r="CC77" i="8"/>
  <c r="CA77" i="8"/>
  <c r="CD77" i="8"/>
  <c r="CB77" i="8"/>
  <c r="CE77" i="8"/>
  <c r="CF77" i="8"/>
  <c r="CE71" i="8"/>
  <c r="CB71" i="8"/>
  <c r="CF71" i="8"/>
  <c r="CC71" i="8"/>
  <c r="CA71" i="8"/>
  <c r="CD71" i="8"/>
  <c r="CC81" i="8"/>
  <c r="CA81" i="8"/>
  <c r="CB81" i="8"/>
  <c r="CD81" i="8"/>
  <c r="CE81" i="8"/>
  <c r="CF81" i="8"/>
  <c r="CE83" i="8"/>
  <c r="CB83" i="8"/>
  <c r="CF83" i="8"/>
  <c r="CC83" i="8"/>
  <c r="CA83" i="8"/>
  <c r="CD83" i="8"/>
  <c r="CD74" i="8"/>
  <c r="CA75" i="8"/>
  <c r="CE21" i="10"/>
  <c r="CF21" i="10"/>
  <c r="CB21" i="10"/>
  <c r="CC21" i="10"/>
  <c r="CG21" i="10"/>
  <c r="CD21" i="10"/>
  <c r="CD30" i="10"/>
  <c r="CE30" i="10"/>
  <c r="CF30" i="10"/>
  <c r="CB30" i="10"/>
  <c r="CC30" i="10"/>
  <c r="CG30" i="10"/>
  <c r="CC31" i="10"/>
  <c r="CG31" i="10"/>
  <c r="CD31" i="10"/>
  <c r="CE31" i="10"/>
  <c r="CF31" i="10"/>
  <c r="CB31" i="10"/>
  <c r="CE16" i="10"/>
  <c r="CG16" i="10"/>
  <c r="CC16" i="10"/>
  <c r="CF16" i="10"/>
  <c r="CD16" i="10"/>
  <c r="CB16" i="10"/>
  <c r="CC24" i="10"/>
  <c r="CC23" i="10"/>
  <c r="CG23" i="10"/>
  <c r="CD23" i="10"/>
  <c r="CE23" i="10"/>
  <c r="CF23" i="10"/>
  <c r="CB23" i="10"/>
  <c r="CD18" i="10"/>
  <c r="CE18" i="10"/>
  <c r="CF18" i="10"/>
  <c r="CB18" i="10"/>
  <c r="CC18" i="10"/>
  <c r="CG18" i="10"/>
  <c r="CD26" i="10"/>
  <c r="CE26" i="10"/>
  <c r="CF26" i="10"/>
  <c r="CB26" i="10"/>
  <c r="CC26" i="10"/>
  <c r="CG26" i="10"/>
  <c r="CC19" i="10"/>
  <c r="CG19" i="10"/>
  <c r="CD19" i="10"/>
  <c r="CE19" i="10"/>
  <c r="CF19" i="10"/>
  <c r="CB19" i="10"/>
  <c r="CE29" i="10"/>
  <c r="CF29" i="10"/>
  <c r="CB29" i="10"/>
  <c r="CC29" i="10"/>
  <c r="CG29" i="10"/>
  <c r="CD29" i="10"/>
  <c r="F264" i="10"/>
  <c r="CE24" i="10"/>
  <c r="CB24" i="10"/>
  <c r="CG24" i="10"/>
  <c r="CF28" i="10"/>
  <c r="CB28" i="10"/>
  <c r="CC28" i="10"/>
  <c r="CG28" i="10"/>
  <c r="CD28" i="10"/>
  <c r="CE28" i="10"/>
  <c r="CC27" i="10"/>
  <c r="CG27" i="10"/>
  <c r="CD27" i="10"/>
  <c r="CE27" i="10"/>
  <c r="CF27" i="10"/>
  <c r="CB27" i="10"/>
  <c r="CD22" i="10"/>
  <c r="CE22" i="10"/>
  <c r="CF22" i="10"/>
  <c r="CB22" i="10"/>
  <c r="CC22" i="10"/>
  <c r="CG22" i="10"/>
  <c r="CE25" i="10"/>
  <c r="CF25" i="10"/>
  <c r="CB25" i="10"/>
  <c r="CC25" i="10"/>
  <c r="CG25" i="10"/>
  <c r="CD25" i="10"/>
  <c r="CF20" i="10"/>
  <c r="CB20" i="10"/>
  <c r="CC20" i="10"/>
  <c r="CG20" i="10"/>
  <c r="CD20" i="10"/>
  <c r="CE20" i="10"/>
  <c r="CE17" i="10"/>
  <c r="CF17" i="10"/>
  <c r="CB17" i="10"/>
  <c r="CC17" i="10"/>
  <c r="CG17" i="10"/>
  <c r="CD17" i="10"/>
  <c r="CD24" i="10"/>
  <c r="CE113" i="8"/>
  <c r="CC113" i="8"/>
  <c r="CD113" i="8"/>
  <c r="CA113" i="8"/>
  <c r="CF113" i="8"/>
  <c r="CB113" i="8"/>
  <c r="CE101" i="8"/>
  <c r="CB101" i="8"/>
  <c r="CF101" i="8"/>
  <c r="CA101" i="8"/>
  <c r="CC101" i="8"/>
  <c r="CD101" i="8"/>
  <c r="CC99" i="8"/>
  <c r="CA99" i="8"/>
  <c r="CD99" i="8"/>
  <c r="CB99" i="8"/>
  <c r="CE99" i="8"/>
  <c r="CF99" i="8"/>
  <c r="CA115" i="8"/>
  <c r="CF97" i="8"/>
  <c r="CD98" i="8"/>
  <c r="CE98" i="8"/>
  <c r="CB98" i="8"/>
  <c r="CC98" i="8"/>
  <c r="CA98" i="8"/>
  <c r="CF98" i="8"/>
  <c r="CC115" i="8"/>
  <c r="CF110" i="8"/>
  <c r="CB97" i="8"/>
  <c r="CB112" i="8"/>
  <c r="CF112" i="8"/>
  <c r="CC112" i="8"/>
  <c r="CA112" i="8"/>
  <c r="CD112" i="8"/>
  <c r="CE112" i="8"/>
  <c r="CE109" i="8"/>
  <c r="CB109" i="8"/>
  <c r="CC109" i="8"/>
  <c r="CD109" i="8"/>
  <c r="CA109" i="8"/>
  <c r="CF109" i="8"/>
  <c r="CE115" i="8"/>
  <c r="CA116" i="8"/>
  <c r="CF116" i="8"/>
  <c r="CE110" i="8"/>
  <c r="CC97" i="8"/>
  <c r="CA97" i="8"/>
  <c r="CB100" i="8"/>
  <c r="CF100" i="8"/>
  <c r="CC100" i="8"/>
  <c r="CE100" i="8"/>
  <c r="CD100" i="8"/>
  <c r="CA100" i="8"/>
  <c r="CC107" i="8"/>
  <c r="CA107" i="8"/>
  <c r="CD107" i="8"/>
  <c r="CB107" i="8"/>
  <c r="CE107" i="8"/>
  <c r="CF107" i="8"/>
  <c r="CE105" i="8"/>
  <c r="CB105" i="8"/>
  <c r="CF105" i="8"/>
  <c r="CD105" i="8"/>
  <c r="CC105" i="8"/>
  <c r="CA105" i="8"/>
  <c r="CB108" i="8"/>
  <c r="CF108" i="8"/>
  <c r="CC108" i="8"/>
  <c r="CE108" i="8"/>
  <c r="CA108" i="8"/>
  <c r="CD108" i="8"/>
  <c r="CE117" i="8"/>
  <c r="CD117" i="8"/>
  <c r="CA117" i="8"/>
  <c r="CF117" i="8"/>
  <c r="CB117" i="8"/>
  <c r="CC117" i="8"/>
  <c r="CB115" i="8"/>
  <c r="CD114" i="8"/>
  <c r="CC114" i="8"/>
  <c r="CE114" i="8"/>
  <c r="CF114" i="8"/>
  <c r="CA114" i="8"/>
  <c r="CB114" i="8"/>
  <c r="CD110" i="8"/>
  <c r="CD118" i="8"/>
  <c r="CE118" i="8"/>
  <c r="CF118" i="8"/>
  <c r="CA118" i="8"/>
  <c r="CB118" i="8"/>
  <c r="CC118" i="8"/>
  <c r="CB104" i="8"/>
  <c r="CF104" i="8"/>
  <c r="CC104" i="8"/>
  <c r="CD104" i="8"/>
  <c r="CE104" i="8"/>
  <c r="CA104" i="8"/>
  <c r="CD106" i="8"/>
  <c r="CE106" i="8"/>
  <c r="CA106" i="8"/>
  <c r="CB106" i="8"/>
  <c r="CC106" i="8"/>
  <c r="CF106" i="8"/>
  <c r="CD102" i="8"/>
  <c r="CE102" i="8"/>
  <c r="CC102" i="8"/>
  <c r="CF102" i="8"/>
  <c r="CA102" i="8"/>
  <c r="CB102" i="8"/>
  <c r="CC103" i="8"/>
  <c r="CA103" i="8"/>
  <c r="CD103" i="8"/>
  <c r="CF103" i="8"/>
  <c r="CB103" i="8"/>
  <c r="CE103" i="8"/>
  <c r="CC111" i="8"/>
  <c r="CA111" i="8"/>
  <c r="CB111" i="8"/>
  <c r="CD111" i="8"/>
  <c r="CE111" i="8"/>
  <c r="CF111" i="8"/>
  <c r="CC116" i="8"/>
  <c r="CD97" i="8"/>
  <c r="CC134" i="8"/>
  <c r="CD134" i="8"/>
  <c r="CF134" i="8"/>
  <c r="CA134" i="8"/>
  <c r="CB134" i="8"/>
  <c r="CE134" i="8"/>
  <c r="CC130" i="8"/>
  <c r="CD130" i="8"/>
  <c r="CB130" i="8"/>
  <c r="CE130" i="8"/>
  <c r="CF130" i="8"/>
  <c r="CA130" i="8"/>
  <c r="CB127" i="8"/>
  <c r="CF127" i="8"/>
  <c r="CC127" i="8"/>
  <c r="CA127" i="8"/>
  <c r="CD127" i="8"/>
  <c r="CE127" i="8"/>
  <c r="CA131" i="8"/>
  <c r="CF145" i="8"/>
  <c r="CB129" i="8"/>
  <c r="CD137" i="8"/>
  <c r="CA137" i="8"/>
  <c r="CB137" i="8"/>
  <c r="CC137" i="8"/>
  <c r="CE137" i="8"/>
  <c r="CF137" i="8"/>
  <c r="CE132" i="8"/>
  <c r="CB132" i="8"/>
  <c r="CF132" i="8"/>
  <c r="CA132" i="8"/>
  <c r="CC132" i="8"/>
  <c r="CD132" i="8"/>
  <c r="CB143" i="8"/>
  <c r="CF143" i="8"/>
  <c r="CD143" i="8"/>
  <c r="CA143" i="8"/>
  <c r="CE143" i="8"/>
  <c r="CC143" i="8"/>
  <c r="CD131" i="8"/>
  <c r="CB131" i="8"/>
  <c r="CE138" i="8"/>
  <c r="CE128" i="8"/>
  <c r="CB128" i="8"/>
  <c r="CF128" i="8"/>
  <c r="CD128" i="8"/>
  <c r="CA128" i="8"/>
  <c r="CC128" i="8"/>
  <c r="CE136" i="8"/>
  <c r="CB136" i="8"/>
  <c r="CC136" i="8"/>
  <c r="CD136" i="8"/>
  <c r="CF136" i="8"/>
  <c r="CA136" i="8"/>
  <c r="CD133" i="8"/>
  <c r="CA133" i="8"/>
  <c r="CE133" i="8"/>
  <c r="CC133" i="8"/>
  <c r="CF133" i="8"/>
  <c r="CB133" i="8"/>
  <c r="CD124" i="8"/>
  <c r="CB124" i="8"/>
  <c r="CE124" i="8"/>
  <c r="CC124" i="8"/>
  <c r="CA124" i="8"/>
  <c r="CF124" i="8"/>
  <c r="CE131" i="8"/>
  <c r="CC145" i="8"/>
  <c r="CA145" i="8"/>
  <c r="CD138" i="8"/>
  <c r="CF129" i="8"/>
  <c r="CA129" i="8"/>
  <c r="CC142" i="8"/>
  <c r="CD142" i="8"/>
  <c r="CE142" i="8"/>
  <c r="CF142" i="8"/>
  <c r="CB142" i="8"/>
  <c r="CA142" i="8"/>
  <c r="CB135" i="8"/>
  <c r="CF135" i="8"/>
  <c r="CC135" i="8"/>
  <c r="CD135" i="8"/>
  <c r="CA135" i="8"/>
  <c r="CE135" i="8"/>
  <c r="CF131" i="8"/>
  <c r="CD125" i="8"/>
  <c r="CA125" i="8"/>
  <c r="CE125" i="8"/>
  <c r="CC125" i="8"/>
  <c r="CF125" i="8"/>
  <c r="CB125" i="8"/>
  <c r="CB139" i="8"/>
  <c r="CF139" i="8"/>
  <c r="CC139" i="8"/>
  <c r="CD139" i="8"/>
  <c r="CA139" i="8"/>
  <c r="CE139" i="8"/>
  <c r="CE140" i="8"/>
  <c r="CC140" i="8"/>
  <c r="CD140" i="8"/>
  <c r="CF140" i="8"/>
  <c r="CA140" i="8"/>
  <c r="CB140" i="8"/>
  <c r="CD141" i="8"/>
  <c r="CA141" i="8"/>
  <c r="CC141" i="8"/>
  <c r="CE141" i="8"/>
  <c r="CF141" i="8"/>
  <c r="CB141" i="8"/>
  <c r="CC126" i="8"/>
  <c r="CD126" i="8"/>
  <c r="CF126" i="8"/>
  <c r="CB126" i="8"/>
  <c r="CE126" i="8"/>
  <c r="CA126" i="8"/>
  <c r="CE144" i="8"/>
  <c r="CD144" i="8"/>
  <c r="CF144" i="8"/>
  <c r="CA144" i="8"/>
  <c r="CB144" i="8"/>
  <c r="CC144" i="8"/>
  <c r="CB145" i="8"/>
  <c r="CC129" i="8"/>
  <c r="CE50" i="8"/>
  <c r="CB50" i="8"/>
  <c r="CF50" i="8"/>
  <c r="CC50" i="8"/>
  <c r="CD50" i="8"/>
  <c r="CA50" i="8"/>
  <c r="CE62" i="8"/>
  <c r="CC62" i="8"/>
  <c r="CA62" i="8"/>
  <c r="CD62" i="8"/>
  <c r="CF62" i="8"/>
  <c r="CB62" i="8"/>
  <c r="CC48" i="8"/>
  <c r="CA48" i="8"/>
  <c r="CD48" i="8"/>
  <c r="CB48" i="8"/>
  <c r="CE48" i="8"/>
  <c r="CF48" i="8"/>
  <c r="CC60" i="8"/>
  <c r="CA60" i="8"/>
  <c r="CB60" i="8"/>
  <c r="CD60" i="8"/>
  <c r="CE60" i="8"/>
  <c r="CF60" i="8"/>
  <c r="CE58" i="8"/>
  <c r="CB58" i="8"/>
  <c r="CC58" i="8"/>
  <c r="CA58" i="8"/>
  <c r="CD58" i="8"/>
  <c r="CF58" i="8"/>
  <c r="CB57" i="8"/>
  <c r="CF57" i="8"/>
  <c r="CA57" i="8"/>
  <c r="CC57" i="8"/>
  <c r="CD57" i="8"/>
  <c r="CE57" i="8"/>
  <c r="CE54" i="8"/>
  <c r="CB54" i="8"/>
  <c r="CF54" i="8"/>
  <c r="CC54" i="8"/>
  <c r="CD54" i="8"/>
  <c r="CA54" i="8"/>
  <c r="CE46" i="8"/>
  <c r="CB46" i="8"/>
  <c r="CF46" i="8"/>
  <c r="CC46" i="8"/>
  <c r="CA46" i="8"/>
  <c r="CD46" i="8"/>
  <c r="CB45" i="8"/>
  <c r="CF45" i="8"/>
  <c r="CC45" i="8"/>
  <c r="CD45" i="8"/>
  <c r="CE45" i="8"/>
  <c r="CA45" i="8"/>
  <c r="CB49" i="8"/>
  <c r="CF49" i="8"/>
  <c r="CC49" i="8"/>
  <c r="CD49" i="8"/>
  <c r="CE49" i="8"/>
  <c r="CA49" i="8"/>
  <c r="CC64" i="8"/>
  <c r="CA64" i="8"/>
  <c r="CD64" i="8"/>
  <c r="CE64" i="8"/>
  <c r="CF64" i="8"/>
  <c r="CB64" i="8"/>
  <c r="CB44" i="8"/>
  <c r="CA44" i="8"/>
  <c r="CB53" i="8"/>
  <c r="CF53" i="8"/>
  <c r="CC53" i="8"/>
  <c r="CA53" i="8"/>
  <c r="CD53" i="8"/>
  <c r="CE53" i="8"/>
  <c r="CD47" i="8"/>
  <c r="CE47" i="8"/>
  <c r="CF47" i="8"/>
  <c r="CA47" i="8"/>
  <c r="CB47" i="8"/>
  <c r="CC47" i="8"/>
  <c r="CD51" i="8"/>
  <c r="CE51" i="8"/>
  <c r="CB51" i="8"/>
  <c r="CA51" i="8"/>
  <c r="CC51" i="8"/>
  <c r="CF51" i="8"/>
  <c r="CE44" i="8"/>
  <c r="CB61" i="8"/>
  <c r="CF61" i="8"/>
  <c r="CC61" i="8"/>
  <c r="CD61" i="8"/>
  <c r="CE61" i="8"/>
  <c r="CA61" i="8"/>
  <c r="CF43" i="8"/>
  <c r="CB43" i="8"/>
  <c r="CC43" i="8"/>
  <c r="CA43" i="8"/>
  <c r="CE43" i="8"/>
  <c r="CD43" i="8"/>
  <c r="CD55" i="8"/>
  <c r="CE55" i="8"/>
  <c r="CF55" i="8"/>
  <c r="CB55" i="8"/>
  <c r="CC55" i="8"/>
  <c r="CA55" i="8"/>
  <c r="CD44" i="8"/>
  <c r="CD63" i="8"/>
  <c r="CC63" i="8"/>
  <c r="CE63" i="8"/>
  <c r="CA63" i="8"/>
  <c r="CF63" i="8"/>
  <c r="CB63" i="8"/>
  <c r="CC52" i="8"/>
  <c r="CA52" i="8"/>
  <c r="CD52" i="8"/>
  <c r="CE52" i="8"/>
  <c r="CF52" i="8"/>
  <c r="CB52" i="8"/>
  <c r="CD59" i="8"/>
  <c r="CB59" i="8"/>
  <c r="CC59" i="8"/>
  <c r="CE59" i="8"/>
  <c r="CA59" i="8"/>
  <c r="CF59" i="8"/>
  <c r="CC56" i="8"/>
  <c r="CA56" i="8"/>
  <c r="CF56" i="8"/>
  <c r="CB56" i="8"/>
  <c r="CD56" i="8"/>
  <c r="CE56" i="8"/>
  <c r="CF44" i="8"/>
  <c r="CB33" i="8"/>
  <c r="CF33" i="8"/>
  <c r="CD33" i="8"/>
  <c r="CE33" i="8"/>
  <c r="CA33" i="8"/>
  <c r="CC33" i="8"/>
  <c r="CD23" i="8"/>
  <c r="CE23" i="8"/>
  <c r="CF23" i="8"/>
  <c r="CC23" i="8"/>
  <c r="CB23" i="8"/>
  <c r="CA23" i="8"/>
  <c r="CB25" i="8"/>
  <c r="CF25" i="8"/>
  <c r="CC25" i="8"/>
  <c r="CD25" i="8"/>
  <c r="CE25" i="8"/>
  <c r="CA25" i="8"/>
  <c r="CC24" i="8"/>
  <c r="CA24" i="8"/>
  <c r="CD24" i="8"/>
  <c r="CB24" i="8"/>
  <c r="CE24" i="8"/>
  <c r="CF24" i="8"/>
  <c r="CB32" i="8"/>
  <c r="CB19" i="8"/>
  <c r="CD27" i="8"/>
  <c r="CB27" i="8"/>
  <c r="CC27" i="8"/>
  <c r="CA27" i="8"/>
  <c r="CE27" i="8"/>
  <c r="CF27" i="8"/>
  <c r="CE32" i="8"/>
  <c r="CE19" i="8"/>
  <c r="CB21" i="8"/>
  <c r="CF21" i="8"/>
  <c r="CC21" i="8"/>
  <c r="CA21" i="8"/>
  <c r="CD21" i="8"/>
  <c r="CE21" i="8"/>
  <c r="CE22" i="8"/>
  <c r="CB22" i="8"/>
  <c r="CF22" i="8"/>
  <c r="CC22" i="8"/>
  <c r="CD22" i="8"/>
  <c r="CA22" i="8"/>
  <c r="CE34" i="8"/>
  <c r="CD34" i="8"/>
  <c r="CF34" i="8"/>
  <c r="CB34" i="8"/>
  <c r="CC34" i="8"/>
  <c r="CA34" i="8"/>
  <c r="CD31" i="8"/>
  <c r="CC31" i="8"/>
  <c r="CA31" i="8"/>
  <c r="CE31" i="8"/>
  <c r="CB31" i="8"/>
  <c r="CF31" i="8"/>
  <c r="CC28" i="8"/>
  <c r="CA28" i="8"/>
  <c r="CB28" i="8"/>
  <c r="CD28" i="8"/>
  <c r="CF28" i="8"/>
  <c r="CE28" i="8"/>
  <c r="CB29" i="8"/>
  <c r="CF29" i="8"/>
  <c r="CC29" i="8"/>
  <c r="CD29" i="8"/>
  <c r="CE29" i="8"/>
  <c r="CA29" i="8"/>
  <c r="CF32" i="8"/>
  <c r="CA32" i="8"/>
  <c r="CC19" i="8"/>
  <c r="CF16" i="8"/>
  <c r="CB16" i="8"/>
  <c r="CE16" i="8"/>
  <c r="CD16" i="8"/>
  <c r="CC16" i="8"/>
  <c r="CA16" i="8"/>
  <c r="CC20" i="8"/>
  <c r="CA20" i="8"/>
  <c r="CD20" i="8"/>
  <c r="CE20" i="8"/>
  <c r="CF20" i="8"/>
  <c r="CB20" i="8"/>
  <c r="CE18" i="8"/>
  <c r="CB18" i="8"/>
  <c r="CF18" i="8"/>
  <c r="CC18" i="8"/>
  <c r="CA18" i="8"/>
  <c r="CD18" i="8"/>
  <c r="CE26" i="8"/>
  <c r="CB26" i="8"/>
  <c r="CF26" i="8"/>
  <c r="CA26" i="8"/>
  <c r="CD26" i="8"/>
  <c r="CC26" i="8"/>
  <c r="CF19" i="8"/>
  <c r="CB17" i="8"/>
  <c r="CF17" i="8"/>
  <c r="CC17" i="8"/>
  <c r="CD17" i="8"/>
  <c r="CE17" i="8"/>
  <c r="CA17" i="8"/>
  <c r="CD35" i="8"/>
  <c r="CE35" i="8"/>
  <c r="CF35" i="8"/>
  <c r="CC35" i="8"/>
  <c r="CA35" i="8"/>
  <c r="CB35" i="8"/>
  <c r="CE30" i="8"/>
  <c r="CC30" i="8"/>
  <c r="CD30" i="8"/>
  <c r="CB30" i="8"/>
  <c r="CA30" i="8"/>
  <c r="CF30" i="8"/>
  <c r="CC36" i="8"/>
  <c r="CA36" i="8"/>
  <c r="CE36" i="8"/>
  <c r="CF36" i="8"/>
  <c r="CB36" i="8"/>
  <c r="CD36" i="8"/>
  <c r="CB37" i="8"/>
  <c r="CF37" i="8"/>
  <c r="CE37" i="8"/>
  <c r="CA37" i="8"/>
  <c r="CD37" i="8"/>
  <c r="CC37" i="8"/>
  <c r="CA19" i="8"/>
  <c r="CF141" i="10"/>
  <c r="CB141" i="10"/>
  <c r="CE141" i="10"/>
  <c r="CD141" i="10"/>
  <c r="CC141" i="10"/>
  <c r="CG141" i="10"/>
  <c r="DW67" i="6"/>
  <c r="L259" i="10"/>
  <c r="L263" i="8"/>
  <c r="L261" i="8"/>
  <c r="G264" i="10"/>
  <c r="DW173" i="8"/>
  <c r="G266" i="8" s="1"/>
  <c r="L266" i="8" s="1"/>
  <c r="N65" i="8"/>
  <c r="N119" i="8"/>
  <c r="CD148" i="10"/>
  <c r="CE125" i="10"/>
  <c r="CC125" i="10"/>
  <c r="CD147" i="10"/>
  <c r="CF148" i="10"/>
  <c r="CF147" i="10"/>
  <c r="CC144" i="10"/>
  <c r="CD144" i="10"/>
  <c r="CE144" i="10"/>
  <c r="CF144" i="10"/>
  <c r="CB144" i="10"/>
  <c r="CE146" i="10"/>
  <c r="CF146" i="10"/>
  <c r="CB146" i="10"/>
  <c r="CC146" i="10"/>
  <c r="CD146" i="10"/>
  <c r="CC152" i="10"/>
  <c r="CD152" i="10"/>
  <c r="CE152" i="10"/>
  <c r="CF152" i="10"/>
  <c r="CB152" i="10"/>
  <c r="CE148" i="10"/>
  <c r="CB147" i="10"/>
  <c r="CF149" i="10"/>
  <c r="CB149" i="10"/>
  <c r="CC149" i="10"/>
  <c r="CD149" i="10"/>
  <c r="CE149" i="10"/>
  <c r="CF145" i="10"/>
  <c r="CB145" i="10"/>
  <c r="CC145" i="10"/>
  <c r="CD145" i="10"/>
  <c r="CE145" i="10"/>
  <c r="CB148" i="10"/>
  <c r="CC148" i="10"/>
  <c r="CE147" i="10"/>
  <c r="CD151" i="10"/>
  <c r="CE151" i="10"/>
  <c r="CF151" i="10"/>
  <c r="CB151" i="10"/>
  <c r="CC151" i="10"/>
  <c r="CE150" i="10"/>
  <c r="CF150" i="10"/>
  <c r="CB150" i="10"/>
  <c r="CC150" i="10"/>
  <c r="CD150" i="10"/>
  <c r="CD143" i="10"/>
  <c r="CE143" i="10"/>
  <c r="CF143" i="10"/>
  <c r="CB143" i="10"/>
  <c r="CC143" i="10"/>
  <c r="CE142" i="10"/>
  <c r="CF142" i="10"/>
  <c r="CB142" i="10"/>
  <c r="CC142" i="10"/>
  <c r="CD142" i="10"/>
  <c r="CC147" i="10"/>
  <c r="CE127" i="10"/>
  <c r="CF127" i="10"/>
  <c r="CB127" i="10"/>
  <c r="CC127" i="10"/>
  <c r="CD127" i="10"/>
  <c r="CE131" i="10"/>
  <c r="CF131" i="10"/>
  <c r="CB131" i="10"/>
  <c r="CC131" i="10"/>
  <c r="CD131" i="10"/>
  <c r="CD132" i="10"/>
  <c r="CE132" i="10"/>
  <c r="CF132" i="10"/>
  <c r="CB132" i="10"/>
  <c r="CC132" i="10"/>
  <c r="CF134" i="10"/>
  <c r="CB134" i="10"/>
  <c r="CC134" i="10"/>
  <c r="CD134" i="10"/>
  <c r="CE134" i="10"/>
  <c r="CF126" i="10"/>
  <c r="CB126" i="10"/>
  <c r="CC126" i="10"/>
  <c r="CD126" i="10"/>
  <c r="CE126" i="10"/>
  <c r="CF130" i="10"/>
  <c r="CB130" i="10"/>
  <c r="CC130" i="10"/>
  <c r="CD130" i="10"/>
  <c r="CE130" i="10"/>
  <c r="CC129" i="10"/>
  <c r="CD129" i="10"/>
  <c r="CE129" i="10"/>
  <c r="CF129" i="10"/>
  <c r="CB129" i="10"/>
  <c r="CF125" i="10"/>
  <c r="CE135" i="10"/>
  <c r="CF135" i="10"/>
  <c r="CB135" i="10"/>
  <c r="CC135" i="10"/>
  <c r="CD135" i="10"/>
  <c r="CE123" i="10"/>
  <c r="CF123" i="10"/>
  <c r="CB123" i="10"/>
  <c r="CC123" i="10"/>
  <c r="CD123" i="10"/>
  <c r="CF122" i="10"/>
  <c r="CB122" i="10"/>
  <c r="CC122" i="10"/>
  <c r="CD122" i="10"/>
  <c r="CE122" i="10"/>
  <c r="CD128" i="10"/>
  <c r="CE128" i="10"/>
  <c r="CF128" i="10"/>
  <c r="CB128" i="10"/>
  <c r="CC128" i="10"/>
  <c r="CD125" i="10"/>
  <c r="CD124" i="10"/>
  <c r="CE124" i="10"/>
  <c r="CF124" i="10"/>
  <c r="CB124" i="10"/>
  <c r="CC124" i="10"/>
  <c r="CC133" i="10"/>
  <c r="CD133" i="10"/>
  <c r="CE133" i="10"/>
  <c r="CF133" i="10"/>
  <c r="CB133" i="10"/>
  <c r="CC121" i="10"/>
  <c r="CD121" i="10"/>
  <c r="CE121" i="10"/>
  <c r="CF121" i="10"/>
  <c r="CB121" i="10"/>
  <c r="CB125" i="10"/>
  <c r="CC43" i="10"/>
  <c r="CD43" i="10"/>
  <c r="CE43" i="10"/>
  <c r="CF43" i="10"/>
  <c r="CB43" i="10"/>
  <c r="CC47" i="10"/>
  <c r="CD47" i="10"/>
  <c r="CE47" i="10"/>
  <c r="CF47" i="10"/>
  <c r="CB47" i="10"/>
  <c r="CE45" i="10"/>
  <c r="CF45" i="10"/>
  <c r="CC45" i="10"/>
  <c r="CD45" i="10"/>
  <c r="CB45" i="10"/>
  <c r="CD38" i="10"/>
  <c r="CE38" i="10"/>
  <c r="CC38" i="10"/>
  <c r="CF38" i="10"/>
  <c r="CB38" i="10"/>
  <c r="CC39" i="10"/>
  <c r="CF39" i="10"/>
  <c r="CB39" i="10"/>
  <c r="CD39" i="10"/>
  <c r="CE39" i="10"/>
  <c r="CE49" i="10"/>
  <c r="CF49" i="10"/>
  <c r="CB49" i="10"/>
  <c r="CC49" i="10"/>
  <c r="CD49" i="10"/>
  <c r="CF40" i="10"/>
  <c r="CB40" i="10"/>
  <c r="CC40" i="10"/>
  <c r="CD40" i="10"/>
  <c r="CE40" i="10"/>
  <c r="CF52" i="10"/>
  <c r="CB52" i="10"/>
  <c r="CC52" i="10"/>
  <c r="CD52" i="10"/>
  <c r="CE52" i="10"/>
  <c r="CC51" i="10"/>
  <c r="CF51" i="10"/>
  <c r="CB51" i="10"/>
  <c r="CD51" i="10"/>
  <c r="CE51" i="10"/>
  <c r="CD46" i="10"/>
  <c r="CE46" i="10"/>
  <c r="CF46" i="10"/>
  <c r="CB46" i="10"/>
  <c r="CC46" i="10"/>
  <c r="CD50" i="10"/>
  <c r="CE50" i="10"/>
  <c r="CF50" i="10"/>
  <c r="CC50" i="10"/>
  <c r="CB50" i="10"/>
  <c r="CF44" i="10"/>
  <c r="CB44" i="10"/>
  <c r="CC44" i="10"/>
  <c r="CD44" i="10"/>
  <c r="CE44" i="10"/>
  <c r="CD42" i="10"/>
  <c r="CF42" i="10"/>
  <c r="CB42" i="10"/>
  <c r="CC42" i="10"/>
  <c r="CE42" i="10"/>
  <c r="CE41" i="10"/>
  <c r="CB41" i="10"/>
  <c r="CD41" i="10"/>
  <c r="CF41" i="10"/>
  <c r="CC41" i="10"/>
  <c r="CF48" i="10"/>
  <c r="CB48" i="10"/>
  <c r="CE48" i="10"/>
  <c r="CC48" i="10"/>
  <c r="CD48" i="10"/>
  <c r="N114" i="10"/>
  <c r="CG150" i="10"/>
  <c r="N173" i="8"/>
  <c r="F187" i="8"/>
  <c r="F195" i="10"/>
  <c r="H194" i="10"/>
  <c r="H189" i="8"/>
  <c r="N146" i="8"/>
  <c r="N53" i="10"/>
  <c r="CG124" i="10"/>
  <c r="H195" i="10"/>
  <c r="H193" i="8" s="1"/>
  <c r="CG143" i="10"/>
  <c r="CG152" i="10"/>
  <c r="F189" i="8"/>
  <c r="F191" i="10" s="1"/>
  <c r="H187" i="8"/>
  <c r="CG147" i="10"/>
  <c r="CG142" i="10"/>
  <c r="CG145" i="10"/>
  <c r="CG148" i="10"/>
  <c r="CG144" i="10"/>
  <c r="CG146" i="10"/>
  <c r="CG151" i="10"/>
  <c r="CG149" i="10"/>
  <c r="CG122" i="10"/>
  <c r="CG133" i="10"/>
  <c r="CG121" i="10"/>
  <c r="CG128" i="10"/>
  <c r="CG132" i="10"/>
  <c r="CG134" i="10"/>
  <c r="CG126" i="10"/>
  <c r="CG130" i="10"/>
  <c r="CG129" i="10"/>
  <c r="CG127" i="10"/>
  <c r="CG135" i="10"/>
  <c r="CG131" i="10"/>
  <c r="CG125" i="10"/>
  <c r="CG123" i="10"/>
  <c r="CG39" i="10"/>
  <c r="CG44" i="10"/>
  <c r="CG42" i="10"/>
  <c r="CG43" i="10"/>
  <c r="CG47" i="10"/>
  <c r="CG45" i="10"/>
  <c r="CG38" i="10"/>
  <c r="CG41" i="10"/>
  <c r="CG48" i="10"/>
  <c r="CG49" i="10"/>
  <c r="CG40" i="10"/>
  <c r="CG52" i="10"/>
  <c r="CG51" i="10"/>
  <c r="CG46" i="10"/>
  <c r="CG50" i="10"/>
  <c r="CD92" i="10"/>
  <c r="CE80" i="10"/>
  <c r="CC80" i="10"/>
  <c r="CC89" i="10"/>
  <c r="CB73" i="10"/>
  <c r="CC101" i="10"/>
  <c r="CC86" i="10"/>
  <c r="CG86" i="10"/>
  <c r="CD86" i="10"/>
  <c r="CE86" i="10"/>
  <c r="CB86" i="10"/>
  <c r="CF86" i="10"/>
  <c r="CC88" i="10"/>
  <c r="CG88" i="10"/>
  <c r="CD88" i="10"/>
  <c r="CE88" i="10"/>
  <c r="CB88" i="10"/>
  <c r="CF88" i="10"/>
  <c r="CC84" i="10"/>
  <c r="CG84" i="10"/>
  <c r="CD84" i="10"/>
  <c r="CE84" i="10"/>
  <c r="CB84" i="10"/>
  <c r="CF84" i="10"/>
  <c r="CC82" i="10"/>
  <c r="CG82" i="10"/>
  <c r="CD82" i="10"/>
  <c r="CE82" i="10"/>
  <c r="CB82" i="10"/>
  <c r="CF82" i="10"/>
  <c r="CC90" i="10"/>
  <c r="CG90" i="10"/>
  <c r="CD90" i="10"/>
  <c r="CE90" i="10"/>
  <c r="CB90" i="10"/>
  <c r="CF90" i="10"/>
  <c r="CE85" i="10"/>
  <c r="CB85" i="10"/>
  <c r="CF85" i="10"/>
  <c r="CC85" i="10"/>
  <c r="CG85" i="10"/>
  <c r="CD85" i="10"/>
  <c r="CE87" i="10"/>
  <c r="CB87" i="10"/>
  <c r="CF87" i="10"/>
  <c r="CC87" i="10"/>
  <c r="CG87" i="10"/>
  <c r="CD87" i="10"/>
  <c r="CD80" i="10"/>
  <c r="CF92" i="10"/>
  <c r="CF89" i="10"/>
  <c r="CE83" i="10"/>
  <c r="CB83" i="10"/>
  <c r="CF83" i="10"/>
  <c r="CC83" i="10"/>
  <c r="CG83" i="10"/>
  <c r="CD83" i="10"/>
  <c r="CE93" i="10"/>
  <c r="CB93" i="10"/>
  <c r="CF93" i="10"/>
  <c r="CC93" i="10"/>
  <c r="CG93" i="10"/>
  <c r="CD93" i="10"/>
  <c r="CE81" i="10"/>
  <c r="CB81" i="10"/>
  <c r="CF81" i="10"/>
  <c r="CC81" i="10"/>
  <c r="CG81" i="10"/>
  <c r="CD81" i="10"/>
  <c r="CF80" i="10"/>
  <c r="CG80" i="10"/>
  <c r="CE92" i="10"/>
  <c r="CD89" i="10"/>
  <c r="CB89" i="10"/>
  <c r="CB92" i="10"/>
  <c r="CG92" i="10"/>
  <c r="CE91" i="10"/>
  <c r="CB91" i="10"/>
  <c r="CF91" i="10"/>
  <c r="CC91" i="10"/>
  <c r="CG91" i="10"/>
  <c r="CD91" i="10"/>
  <c r="CC92" i="10"/>
  <c r="CE79" i="10"/>
  <c r="CB79" i="10"/>
  <c r="CF79" i="10"/>
  <c r="CC79" i="10"/>
  <c r="CG79" i="10"/>
  <c r="CD79" i="10"/>
  <c r="CF78" i="10"/>
  <c r="CB78" i="10"/>
  <c r="CE78" i="10"/>
  <c r="CD78" i="10"/>
  <c r="CG78" i="10"/>
  <c r="CC78" i="10"/>
  <c r="CB80" i="10"/>
  <c r="CG89" i="10"/>
  <c r="CB63" i="10"/>
  <c r="CF63" i="10"/>
  <c r="CC63" i="10"/>
  <c r="CG63" i="10"/>
  <c r="CD63" i="10"/>
  <c r="CE63" i="10"/>
  <c r="CD64" i="10"/>
  <c r="CE64" i="10"/>
  <c r="CB64" i="10"/>
  <c r="CF64" i="10"/>
  <c r="CC64" i="10"/>
  <c r="CG64" i="10"/>
  <c r="CB59" i="10"/>
  <c r="CF59" i="10"/>
  <c r="CC59" i="10"/>
  <c r="CG59" i="10"/>
  <c r="CD59" i="10"/>
  <c r="CE59" i="10"/>
  <c r="CD72" i="10"/>
  <c r="CE72" i="10"/>
  <c r="CB72" i="10"/>
  <c r="CF72" i="10"/>
  <c r="CC72" i="10"/>
  <c r="CG72" i="10"/>
  <c r="CG73" i="10"/>
  <c r="CB71" i="10"/>
  <c r="CF71" i="10"/>
  <c r="CC71" i="10"/>
  <c r="CG71" i="10"/>
  <c r="CD71" i="10"/>
  <c r="CE71" i="10"/>
  <c r="CB61" i="10"/>
  <c r="CF61" i="10"/>
  <c r="CC61" i="10"/>
  <c r="CG61" i="10"/>
  <c r="CD61" i="10"/>
  <c r="CE61" i="10"/>
  <c r="CB69" i="10"/>
  <c r="CF69" i="10"/>
  <c r="CC69" i="10"/>
  <c r="CG69" i="10"/>
  <c r="CD69" i="10"/>
  <c r="CE69" i="10"/>
  <c r="CC73" i="10"/>
  <c r="CD70" i="10"/>
  <c r="CE70" i="10"/>
  <c r="CB70" i="10"/>
  <c r="CF70" i="10"/>
  <c r="CG70" i="10"/>
  <c r="CC70" i="10"/>
  <c r="CD66" i="10"/>
  <c r="CE66" i="10"/>
  <c r="CB66" i="10"/>
  <c r="CF66" i="10"/>
  <c r="CC66" i="10"/>
  <c r="CG66" i="10"/>
  <c r="CD62" i="10"/>
  <c r="CE62" i="10"/>
  <c r="CB62" i="10"/>
  <c r="CF62" i="10"/>
  <c r="CC62" i="10"/>
  <c r="CG62" i="10"/>
  <c r="CE73" i="10"/>
  <c r="CF73" i="10"/>
  <c r="CE58" i="10"/>
  <c r="CD58" i="10"/>
  <c r="CG58" i="10"/>
  <c r="CC58" i="10"/>
  <c r="CF58" i="10"/>
  <c r="CB58" i="10"/>
  <c r="CB67" i="10"/>
  <c r="CF67" i="10"/>
  <c r="CC67" i="10"/>
  <c r="CG67" i="10"/>
  <c r="CD67" i="10"/>
  <c r="CE67" i="10"/>
  <c r="CD60" i="10"/>
  <c r="CE60" i="10"/>
  <c r="CB60" i="10"/>
  <c r="CF60" i="10"/>
  <c r="CC60" i="10"/>
  <c r="CG60" i="10"/>
  <c r="CB65" i="10"/>
  <c r="CF65" i="10"/>
  <c r="CC65" i="10"/>
  <c r="CG65" i="10"/>
  <c r="CD65" i="10"/>
  <c r="CE65" i="10"/>
  <c r="CD68" i="10"/>
  <c r="CE68" i="10"/>
  <c r="CB68" i="10"/>
  <c r="CF68" i="10"/>
  <c r="CC68" i="10"/>
  <c r="CG68" i="10"/>
  <c r="CD73" i="10"/>
  <c r="CC109" i="10"/>
  <c r="CG109" i="10"/>
  <c r="CD109" i="10"/>
  <c r="CE109" i="10"/>
  <c r="CF109" i="10"/>
  <c r="CB109" i="10"/>
  <c r="CE104" i="10"/>
  <c r="CB104" i="10"/>
  <c r="CF104" i="10"/>
  <c r="CG104" i="10"/>
  <c r="CC104" i="10"/>
  <c r="CD104" i="10"/>
  <c r="CD98" i="10"/>
  <c r="CC98" i="10"/>
  <c r="CF98" i="10"/>
  <c r="CG98" i="10"/>
  <c r="CB98" i="10"/>
  <c r="CE98" i="10"/>
  <c r="CE101" i="10"/>
  <c r="CE112" i="10"/>
  <c r="CB112" i="10"/>
  <c r="CG112" i="10"/>
  <c r="CD112" i="10"/>
  <c r="CC112" i="10"/>
  <c r="CF112" i="10"/>
  <c r="CE100" i="10"/>
  <c r="CB100" i="10"/>
  <c r="CF100" i="10"/>
  <c r="CG100" i="10"/>
  <c r="CC100" i="10"/>
  <c r="CD100" i="10"/>
  <c r="CD101" i="10"/>
  <c r="CE110" i="10"/>
  <c r="CC110" i="10"/>
  <c r="CF110" i="10"/>
  <c r="CB110" i="10"/>
  <c r="CD110" i="10"/>
  <c r="CG110" i="10"/>
  <c r="CE108" i="10"/>
  <c r="CD108" i="10"/>
  <c r="CB108" i="10"/>
  <c r="CG108" i="10"/>
  <c r="CC108" i="10"/>
  <c r="CF108" i="10"/>
  <c r="CB101" i="10"/>
  <c r="CG101" i="10"/>
  <c r="CC113" i="10"/>
  <c r="CG113" i="10"/>
  <c r="CF113" i="10"/>
  <c r="CE113" i="10"/>
  <c r="CB113" i="10"/>
  <c r="CD113" i="10"/>
  <c r="CE102" i="10"/>
  <c r="CB102" i="10"/>
  <c r="CF102" i="10"/>
  <c r="CC102" i="10"/>
  <c r="CD102" i="10"/>
  <c r="CG102" i="10"/>
  <c r="CC99" i="10"/>
  <c r="CG99" i="10"/>
  <c r="CD99" i="10"/>
  <c r="CE99" i="10"/>
  <c r="CB99" i="10"/>
  <c r="CF99" i="10"/>
  <c r="CE106" i="10"/>
  <c r="CF106" i="10"/>
  <c r="CC106" i="10"/>
  <c r="CD106" i="10"/>
  <c r="CB106" i="10"/>
  <c r="CG106" i="10"/>
  <c r="CC107" i="10"/>
  <c r="CG107" i="10"/>
  <c r="CE107" i="10"/>
  <c r="CF107" i="10"/>
  <c r="CB107" i="10"/>
  <c r="CD107" i="10"/>
  <c r="CC111" i="10"/>
  <c r="CG111" i="10"/>
  <c r="CB111" i="10"/>
  <c r="CF111" i="10"/>
  <c r="CD111" i="10"/>
  <c r="CE111" i="10"/>
  <c r="CC105" i="10"/>
  <c r="CG105" i="10"/>
  <c r="CF105" i="10"/>
  <c r="CB105" i="10"/>
  <c r="CD105" i="10"/>
  <c r="CE105" i="10"/>
  <c r="CC103" i="10"/>
  <c r="CG103" i="10"/>
  <c r="CD103" i="10"/>
  <c r="CE103" i="10"/>
  <c r="CF103" i="10"/>
  <c r="CB103" i="10"/>
  <c r="CF101" i="10"/>
  <c r="H219" i="10"/>
  <c r="I219" i="10"/>
  <c r="F219" i="10"/>
  <c r="G204" i="10"/>
  <c r="J219" i="10"/>
  <c r="K219" i="10"/>
  <c r="G219" i="10"/>
  <c r="I208" i="10"/>
  <c r="J208" i="10"/>
  <c r="I205" i="8"/>
  <c r="G205" i="8"/>
  <c r="AU248" i="8"/>
  <c r="F217" i="8"/>
  <c r="L217" i="8" s="1"/>
  <c r="L214" i="8"/>
  <c r="J204" i="8"/>
  <c r="G200" i="8"/>
  <c r="L206" i="8"/>
  <c r="M205" i="8" s="1"/>
  <c r="I204" i="8"/>
  <c r="AU236" i="8"/>
  <c r="F194" i="10"/>
  <c r="N175" i="10"/>
  <c r="AU238" i="10"/>
  <c r="L207" i="10"/>
  <c r="L209" i="10" s="1"/>
  <c r="M208" i="10" s="1"/>
  <c r="L215" i="10"/>
  <c r="G206" i="10"/>
  <c r="J205" i="10"/>
  <c r="F161" i="7"/>
  <c r="F193" i="10"/>
  <c r="F184" i="10"/>
  <c r="F76" i="6"/>
  <c r="N95" i="7"/>
  <c r="H161" i="7"/>
  <c r="F192" i="10"/>
  <c r="H188" i="8"/>
  <c r="J190" i="10"/>
  <c r="H196" i="10"/>
  <c r="F186" i="8"/>
  <c r="H184" i="8"/>
  <c r="H160" i="7"/>
  <c r="N153" i="10"/>
  <c r="H186" i="8"/>
  <c r="H183" i="8"/>
  <c r="H162" i="7"/>
  <c r="F183" i="8"/>
  <c r="H185" i="8"/>
  <c r="F196" i="10"/>
  <c r="H192" i="10"/>
  <c r="N136" i="10"/>
  <c r="F185" i="8"/>
  <c r="N38" i="8"/>
  <c r="F188" i="8"/>
  <c r="F184" i="8"/>
  <c r="N125" i="7"/>
  <c r="N67" i="6"/>
  <c r="N54" i="7"/>
  <c r="N92" i="8"/>
  <c r="H193" i="10"/>
  <c r="H75" i="6"/>
  <c r="L214" i="10"/>
  <c r="J206" i="10"/>
  <c r="I206" i="10"/>
  <c r="I204" i="10"/>
  <c r="J204" i="10"/>
  <c r="G205" i="10"/>
  <c r="I205" i="10"/>
  <c r="I202" i="8"/>
  <c r="AU214" i="10"/>
  <c r="I200" i="8"/>
  <c r="J200" i="8"/>
  <c r="G253" i="8"/>
  <c r="G201" i="8"/>
  <c r="J201" i="8"/>
  <c r="G203" i="8"/>
  <c r="AS262" i="10"/>
  <c r="J203" i="8"/>
  <c r="AU200" i="8"/>
  <c r="I201" i="8"/>
  <c r="AU188" i="8"/>
  <c r="K201" i="7"/>
  <c r="AU224" i="8"/>
  <c r="AS260" i="8"/>
  <c r="AU212" i="8"/>
  <c r="K40" i="1"/>
  <c r="K230" i="10"/>
  <c r="AU262" i="10"/>
  <c r="G252" i="10"/>
  <c r="AU190" i="10"/>
  <c r="AU260" i="8"/>
  <c r="J70" i="1"/>
  <c r="K41" i="1"/>
  <c r="K42" i="1"/>
  <c r="AU226" i="10"/>
  <c r="H210" i="7" l="1"/>
  <c r="AS127" i="7"/>
  <c r="G209" i="7" s="1"/>
  <c r="G55" i="1" s="1"/>
  <c r="J55" i="1" s="1"/>
  <c r="AS56" i="7"/>
  <c r="G207" i="7" s="1"/>
  <c r="G53" i="1" s="1"/>
  <c r="J53" i="1" s="1"/>
  <c r="AS97" i="7"/>
  <c r="G208" i="7" s="1"/>
  <c r="G54" i="1" s="1"/>
  <c r="J54" i="1" s="1"/>
  <c r="AS69" i="6"/>
  <c r="G116" i="6" s="1"/>
  <c r="G52" i="1" s="1"/>
  <c r="J52" i="1" s="1"/>
  <c r="G163" i="7"/>
  <c r="I163" i="7"/>
  <c r="H23" i="1"/>
  <c r="J79" i="6"/>
  <c r="I79" i="6" s="1"/>
  <c r="H20" i="1"/>
  <c r="H77" i="6"/>
  <c r="F181" i="8"/>
  <c r="K45" i="1"/>
  <c r="J24" i="1"/>
  <c r="L24" i="1" s="1"/>
  <c r="F179" i="8"/>
  <c r="F164" i="7"/>
  <c r="AN127" i="7"/>
  <c r="F209" i="7" s="1"/>
  <c r="F55" i="1" s="1"/>
  <c r="I55" i="1" s="1"/>
  <c r="AN97" i="7"/>
  <c r="F208" i="7" s="1"/>
  <c r="F54" i="1" s="1"/>
  <c r="I54" i="1" s="1"/>
  <c r="AN56" i="7"/>
  <c r="F207" i="7" s="1"/>
  <c r="F53" i="1" s="1"/>
  <c r="I53" i="1" s="1"/>
  <c r="K53" i="1" s="1"/>
  <c r="AN69" i="6"/>
  <c r="F116" i="6" s="1"/>
  <c r="F117" i="6" s="1"/>
  <c r="BN121" i="8"/>
  <c r="J238" i="8" s="1"/>
  <c r="BN94" i="8"/>
  <c r="J237" i="8" s="1"/>
  <c r="AN175" i="8"/>
  <c r="F240" i="8" s="1"/>
  <c r="BN175" i="8"/>
  <c r="J240" i="8" s="1"/>
  <c r="AS175" i="8"/>
  <c r="G240" i="8" s="1"/>
  <c r="BG175" i="8"/>
  <c r="I240" i="8" s="1"/>
  <c r="AZ175" i="8"/>
  <c r="H240" i="8" s="1"/>
  <c r="AZ55" i="10"/>
  <c r="H239" i="10" s="1"/>
  <c r="AN55" i="10"/>
  <c r="F239" i="10" s="1"/>
  <c r="AS55" i="10"/>
  <c r="G239" i="10" s="1"/>
  <c r="BN55" i="10"/>
  <c r="J239" i="10" s="1"/>
  <c r="BG55" i="10"/>
  <c r="I239" i="10" s="1"/>
  <c r="AZ177" i="10"/>
  <c r="H240" i="10" s="1"/>
  <c r="BG177" i="10"/>
  <c r="I240" i="10" s="1"/>
  <c r="AN177" i="10"/>
  <c r="F240" i="10" s="1"/>
  <c r="L264" i="10"/>
  <c r="BN177" i="10"/>
  <c r="J240" i="10" s="1"/>
  <c r="AS177" i="10"/>
  <c r="G240" i="10" s="1"/>
  <c r="AZ138" i="10"/>
  <c r="H237" i="10" s="1"/>
  <c r="BG138" i="10"/>
  <c r="I237" i="10" s="1"/>
  <c r="AS138" i="10"/>
  <c r="G237" i="10" s="1"/>
  <c r="AN138" i="10"/>
  <c r="F237" i="10" s="1"/>
  <c r="BN138" i="10"/>
  <c r="J237" i="10" s="1"/>
  <c r="AS94" i="8"/>
  <c r="G237" i="8" s="1"/>
  <c r="AZ94" i="8"/>
  <c r="H237" i="8" s="1"/>
  <c r="BG94" i="8"/>
  <c r="I237" i="8" s="1"/>
  <c r="AN94" i="8"/>
  <c r="F237" i="8" s="1"/>
  <c r="AN34" i="10"/>
  <c r="F236" i="10" s="1"/>
  <c r="BG34" i="10"/>
  <c r="I236" i="10" s="1"/>
  <c r="BN34" i="10"/>
  <c r="J236" i="10" s="1"/>
  <c r="AZ34" i="10"/>
  <c r="H236" i="10" s="1"/>
  <c r="AS34" i="10"/>
  <c r="G236" i="10" s="1"/>
  <c r="AN121" i="8"/>
  <c r="F238" i="8" s="1"/>
  <c r="AS121" i="8"/>
  <c r="G238" i="8" s="1"/>
  <c r="AZ121" i="8"/>
  <c r="H238" i="8" s="1"/>
  <c r="BG121" i="8"/>
  <c r="I238" i="8" s="1"/>
  <c r="AZ148" i="8"/>
  <c r="H239" i="8" s="1"/>
  <c r="BN148" i="8"/>
  <c r="J239" i="8" s="1"/>
  <c r="AS148" i="8"/>
  <c r="G239" i="8" s="1"/>
  <c r="AN148" i="8"/>
  <c r="F239" i="8" s="1"/>
  <c r="BG148" i="8"/>
  <c r="I239" i="8" s="1"/>
  <c r="AZ67" i="8"/>
  <c r="H236" i="8" s="1"/>
  <c r="BN67" i="8"/>
  <c r="J236" i="8" s="1"/>
  <c r="BG67" i="8"/>
  <c r="I236" i="8" s="1"/>
  <c r="AS67" i="8"/>
  <c r="G236" i="8" s="1"/>
  <c r="AN67" i="8"/>
  <c r="F236" i="8" s="1"/>
  <c r="BN40" i="8"/>
  <c r="J235" i="8" s="1"/>
  <c r="AS40" i="8"/>
  <c r="G235" i="8" s="1"/>
  <c r="AN40" i="8"/>
  <c r="F235" i="8" s="1"/>
  <c r="AZ40" i="8"/>
  <c r="H235" i="8" s="1"/>
  <c r="BG40" i="8"/>
  <c r="I235" i="8" s="1"/>
  <c r="BG155" i="10"/>
  <c r="I238" i="10" s="1"/>
  <c r="AN155" i="10"/>
  <c r="F238" i="10" s="1"/>
  <c r="AZ155" i="10"/>
  <c r="H238" i="10" s="1"/>
  <c r="AS155" i="10"/>
  <c r="G238" i="10" s="1"/>
  <c r="BN155" i="10"/>
  <c r="J238" i="10" s="1"/>
  <c r="G267" i="8"/>
  <c r="L267" i="8" s="1"/>
  <c r="G218" i="8"/>
  <c r="J268" i="8"/>
  <c r="F268" i="8"/>
  <c r="K268" i="8"/>
  <c r="H268" i="8"/>
  <c r="I268" i="8"/>
  <c r="F193" i="8"/>
  <c r="J193" i="8" s="1"/>
  <c r="G193" i="8" s="1"/>
  <c r="F189" i="10"/>
  <c r="H192" i="8"/>
  <c r="J195" i="10"/>
  <c r="J187" i="8"/>
  <c r="G187" i="8" s="1"/>
  <c r="H191" i="10"/>
  <c r="J189" i="8"/>
  <c r="G189" i="8" s="1"/>
  <c r="H189" i="10"/>
  <c r="AR75" i="10"/>
  <c r="AN75" i="10"/>
  <c r="AY75" i="10"/>
  <c r="BM95" i="10"/>
  <c r="BF95" i="10"/>
  <c r="AY95" i="10"/>
  <c r="AR95" i="10"/>
  <c r="AN95" i="10"/>
  <c r="BM75" i="10"/>
  <c r="BF75" i="10"/>
  <c r="BM116" i="10"/>
  <c r="AR116" i="10"/>
  <c r="BF116" i="10"/>
  <c r="AN116" i="10"/>
  <c r="AY116" i="10"/>
  <c r="M202" i="8"/>
  <c r="J206" i="8"/>
  <c r="M204" i="8"/>
  <c r="F192" i="8"/>
  <c r="J194" i="10"/>
  <c r="G194" i="10" s="1"/>
  <c r="L219" i="10"/>
  <c r="I207" i="10"/>
  <c r="G207" i="10"/>
  <c r="M207" i="10"/>
  <c r="J207" i="10"/>
  <c r="F183" i="10"/>
  <c r="F22" i="1"/>
  <c r="F77" i="6"/>
  <c r="J161" i="7"/>
  <c r="M161" i="7" s="1"/>
  <c r="F180" i="8"/>
  <c r="F21" i="1"/>
  <c r="F23" i="1"/>
  <c r="F182" i="10"/>
  <c r="J160" i="7"/>
  <c r="F191" i="8"/>
  <c r="F182" i="8"/>
  <c r="F78" i="6"/>
  <c r="H181" i="8"/>
  <c r="H22" i="1"/>
  <c r="H183" i="10"/>
  <c r="F190" i="8"/>
  <c r="J188" i="8"/>
  <c r="G188" i="8" s="1"/>
  <c r="G190" i="10"/>
  <c r="F188" i="10"/>
  <c r="H182" i="10"/>
  <c r="H76" i="6"/>
  <c r="H186" i="10"/>
  <c r="H78" i="6"/>
  <c r="H184" i="10"/>
  <c r="J184" i="10" s="1"/>
  <c r="G184" i="10" s="1"/>
  <c r="H180" i="8"/>
  <c r="H21" i="1"/>
  <c r="J162" i="7"/>
  <c r="I162" i="7" s="1"/>
  <c r="H182" i="8"/>
  <c r="H191" i="8"/>
  <c r="J193" i="10"/>
  <c r="H190" i="8"/>
  <c r="J192" i="10"/>
  <c r="J186" i="8"/>
  <c r="G186" i="8" s="1"/>
  <c r="H188" i="10"/>
  <c r="F185" i="10"/>
  <c r="J183" i="8"/>
  <c r="G183" i="8" s="1"/>
  <c r="H185" i="10"/>
  <c r="F194" i="8"/>
  <c r="F186" i="10"/>
  <c r="H187" i="10"/>
  <c r="F187" i="10"/>
  <c r="J196" i="10"/>
  <c r="J185" i="8"/>
  <c r="J184" i="8"/>
  <c r="G184" i="8" s="1"/>
  <c r="F181" i="10"/>
  <c r="F20" i="1"/>
  <c r="J75" i="6"/>
  <c r="H159" i="7"/>
  <c r="H179" i="8"/>
  <c r="H181" i="10"/>
  <c r="H194" i="8"/>
  <c r="M204" i="10"/>
  <c r="M205" i="10"/>
  <c r="M206" i="10"/>
  <c r="M203" i="8"/>
  <c r="M200" i="8"/>
  <c r="M201" i="8"/>
  <c r="H218" i="8"/>
  <c r="I218" i="8"/>
  <c r="K218" i="8"/>
  <c r="F218" i="8"/>
  <c r="J218" i="8"/>
  <c r="K55" i="1" l="1"/>
  <c r="K54" i="1"/>
  <c r="J57" i="1"/>
  <c r="H207" i="7"/>
  <c r="J179" i="8"/>
  <c r="G179" i="8" s="1"/>
  <c r="H209" i="7"/>
  <c r="H208" i="7"/>
  <c r="M162" i="7"/>
  <c r="G162" i="7"/>
  <c r="I161" i="7"/>
  <c r="G161" i="7"/>
  <c r="M160" i="7"/>
  <c r="G160" i="7"/>
  <c r="I160" i="7"/>
  <c r="G79" i="6"/>
  <c r="L79" i="6"/>
  <c r="H164" i="7"/>
  <c r="F80" i="6"/>
  <c r="J78" i="6"/>
  <c r="G78" i="6" s="1"/>
  <c r="L75" i="6"/>
  <c r="M159" i="7" s="1"/>
  <c r="G75" i="6"/>
  <c r="J77" i="6"/>
  <c r="L77" i="6" s="1"/>
  <c r="H25" i="1"/>
  <c r="I24" i="1" s="1"/>
  <c r="I75" i="6"/>
  <c r="J76" i="6"/>
  <c r="G76" i="6" s="1"/>
  <c r="H80" i="6"/>
  <c r="J181" i="8"/>
  <c r="I181" i="8" s="1"/>
  <c r="J23" i="1"/>
  <c r="L23" i="1" s="1"/>
  <c r="F25" i="1"/>
  <c r="G24" i="1" s="1"/>
  <c r="G268" i="8"/>
  <c r="G220" i="10"/>
  <c r="K265" i="10"/>
  <c r="I265" i="10"/>
  <c r="F265" i="10"/>
  <c r="H265" i="10"/>
  <c r="J265" i="10"/>
  <c r="G265" i="10"/>
  <c r="C180" i="10"/>
  <c r="I189" i="8"/>
  <c r="M189" i="10"/>
  <c r="M193" i="8"/>
  <c r="J189" i="10"/>
  <c r="G189" i="10" s="1"/>
  <c r="I195" i="10"/>
  <c r="G195" i="10"/>
  <c r="I187" i="8"/>
  <c r="J220" i="10"/>
  <c r="I220" i="10"/>
  <c r="H220" i="10"/>
  <c r="K220" i="10"/>
  <c r="F220" i="10"/>
  <c r="J209" i="10"/>
  <c r="I193" i="8"/>
  <c r="L239" i="10"/>
  <c r="L240" i="8"/>
  <c r="C178" i="8"/>
  <c r="L239" i="8"/>
  <c r="J191" i="10"/>
  <c r="J192" i="8"/>
  <c r="I192" i="8" s="1"/>
  <c r="I194" i="10"/>
  <c r="L240" i="10"/>
  <c r="L217" i="10"/>
  <c r="J183" i="10"/>
  <c r="G183" i="10" s="1"/>
  <c r="J22" i="1"/>
  <c r="L22" i="1" s="1"/>
  <c r="J21" i="1"/>
  <c r="L21" i="1" s="1"/>
  <c r="J180" i="8"/>
  <c r="I180" i="8" s="1"/>
  <c r="J191" i="8"/>
  <c r="J182" i="10"/>
  <c r="G182" i="10" s="1"/>
  <c r="J182" i="8"/>
  <c r="G182" i="8" s="1"/>
  <c r="J190" i="8"/>
  <c r="I190" i="8" s="1"/>
  <c r="I188" i="8"/>
  <c r="M190" i="10"/>
  <c r="J188" i="10"/>
  <c r="I188" i="10" s="1"/>
  <c r="I183" i="8"/>
  <c r="J186" i="10"/>
  <c r="G186" i="10" s="1"/>
  <c r="G192" i="10"/>
  <c r="F195" i="8"/>
  <c r="J194" i="8"/>
  <c r="I194" i="8" s="1"/>
  <c r="I196" i="10"/>
  <c r="G196" i="10"/>
  <c r="I193" i="10"/>
  <c r="G193" i="10"/>
  <c r="I192" i="10"/>
  <c r="I186" i="8"/>
  <c r="J187" i="10"/>
  <c r="G187" i="10" s="1"/>
  <c r="I184" i="8"/>
  <c r="J185" i="10"/>
  <c r="G185" i="10" s="1"/>
  <c r="F197" i="10"/>
  <c r="I185" i="8"/>
  <c r="H197" i="10"/>
  <c r="G185" i="8"/>
  <c r="J20" i="1"/>
  <c r="J181" i="10"/>
  <c r="I181" i="10" s="1"/>
  <c r="J159" i="7"/>
  <c r="G159" i="7" s="1"/>
  <c r="F52" i="1"/>
  <c r="I52" i="1" s="1"/>
  <c r="H195" i="8"/>
  <c r="G117" i="6"/>
  <c r="L237" i="10"/>
  <c r="I241" i="8"/>
  <c r="J241" i="8"/>
  <c r="K241" i="8"/>
  <c r="L237" i="8"/>
  <c r="H241" i="8"/>
  <c r="L235" i="8"/>
  <c r="I184" i="10"/>
  <c r="H55" i="1"/>
  <c r="I57" i="1" l="1"/>
  <c r="K52" i="1"/>
  <c r="I179" i="8"/>
  <c r="L20" i="1"/>
  <c r="L25" i="1" s="1"/>
  <c r="C19" i="1"/>
  <c r="C21" i="1" s="1"/>
  <c r="I22" i="1"/>
  <c r="I77" i="6"/>
  <c r="I78" i="6"/>
  <c r="L76" i="6"/>
  <c r="I23" i="1"/>
  <c r="I159" i="7"/>
  <c r="I76" i="6"/>
  <c r="G77" i="6"/>
  <c r="C74" i="6"/>
  <c r="C76" i="6" s="1"/>
  <c r="L78" i="6"/>
  <c r="G181" i="8"/>
  <c r="G22" i="1"/>
  <c r="M181" i="8"/>
  <c r="J25" i="1"/>
  <c r="G23" i="1"/>
  <c r="J80" i="6"/>
  <c r="J164" i="7"/>
  <c r="J195" i="8"/>
  <c r="G191" i="10"/>
  <c r="J197" i="10"/>
  <c r="L236" i="10"/>
  <c r="M191" i="10"/>
  <c r="I189" i="10"/>
  <c r="F241" i="8"/>
  <c r="L238" i="8"/>
  <c r="I191" i="10"/>
  <c r="I190" i="10"/>
  <c r="G192" i="8"/>
  <c r="G191" i="8"/>
  <c r="J241" i="10"/>
  <c r="I241" i="10"/>
  <c r="H241" i="10"/>
  <c r="F241" i="10"/>
  <c r="K241" i="10"/>
  <c r="L238" i="10"/>
  <c r="G241" i="10"/>
  <c r="I183" i="10"/>
  <c r="M183" i="10"/>
  <c r="I182" i="8"/>
  <c r="I191" i="8"/>
  <c r="G180" i="8"/>
  <c r="M180" i="8"/>
  <c r="G21" i="1"/>
  <c r="M182" i="10"/>
  <c r="I21" i="1"/>
  <c r="I182" i="10"/>
  <c r="G190" i="8"/>
  <c r="M188" i="8"/>
  <c r="H54" i="1"/>
  <c r="I186" i="10"/>
  <c r="G188" i="10"/>
  <c r="I185" i="10"/>
  <c r="I187" i="10"/>
  <c r="G181" i="10"/>
  <c r="M187" i="10"/>
  <c r="M188" i="10"/>
  <c r="M185" i="10"/>
  <c r="G194" i="8"/>
  <c r="I20" i="1"/>
  <c r="G20" i="1"/>
  <c r="L236" i="8"/>
  <c r="M194" i="8"/>
  <c r="G241" i="8"/>
  <c r="K57" i="1" l="1"/>
  <c r="L80" i="6"/>
  <c r="K24" i="1"/>
  <c r="K163" i="7" s="1"/>
  <c r="C158" i="7"/>
  <c r="C160" i="7" s="1"/>
  <c r="K23" i="1"/>
  <c r="K162" i="7" s="1"/>
  <c r="C24" i="1"/>
  <c r="C26" i="1" s="1"/>
  <c r="M182" i="8"/>
  <c r="M184" i="10"/>
  <c r="K195" i="10"/>
  <c r="M189" i="8"/>
  <c r="M192" i="8"/>
  <c r="L241" i="8"/>
  <c r="F242" i="8" s="1"/>
  <c r="M191" i="8"/>
  <c r="L241" i="10"/>
  <c r="I242" i="10" s="1"/>
  <c r="M190" i="8"/>
  <c r="K21" i="1"/>
  <c r="K189" i="10"/>
  <c r="K186" i="8"/>
  <c r="K22" i="1"/>
  <c r="K161" i="7" s="1"/>
  <c r="K20" i="1"/>
  <c r="M179" i="8"/>
  <c r="M164" i="7"/>
  <c r="M181" i="10"/>
  <c r="K58" i="1" l="1"/>
  <c r="K182" i="10"/>
  <c r="K160" i="7"/>
  <c r="M186" i="10"/>
  <c r="K25" i="1"/>
  <c r="K186" i="10" s="1"/>
  <c r="K181" i="10"/>
  <c r="K193" i="8"/>
  <c r="K79" i="6"/>
  <c r="H242" i="8"/>
  <c r="I242" i="8"/>
  <c r="K242" i="8"/>
  <c r="G242" i="8"/>
  <c r="J242" i="8"/>
  <c r="K189" i="8"/>
  <c r="K191" i="10"/>
  <c r="G242" i="10"/>
  <c r="K194" i="10"/>
  <c r="K192" i="8"/>
  <c r="J242" i="10"/>
  <c r="F242" i="10"/>
  <c r="H242" i="10"/>
  <c r="K242" i="10"/>
  <c r="K76" i="6"/>
  <c r="K180" i="8"/>
  <c r="K183" i="8"/>
  <c r="K196" i="10"/>
  <c r="K192" i="10"/>
  <c r="K190" i="8"/>
  <c r="K194" i="8"/>
  <c r="K188" i="8"/>
  <c r="K190" i="10"/>
  <c r="K188" i="10"/>
  <c r="K179" i="8"/>
  <c r="K182" i="8"/>
  <c r="K78" i="6"/>
  <c r="K159" i="7"/>
  <c r="K191" i="8"/>
  <c r="K185" i="10"/>
  <c r="K181" i="8"/>
  <c r="K77" i="6"/>
  <c r="K183" i="10"/>
  <c r="K193" i="10"/>
  <c r="K75" i="6"/>
  <c r="K187" i="8"/>
  <c r="K185" i="8"/>
  <c r="K187" i="10"/>
  <c r="K184" i="10"/>
  <c r="C182" i="8" l="1"/>
  <c r="C78" i="6"/>
  <c r="C162" i="7"/>
  <c r="C183" i="10"/>
  <c r="C181" i="8"/>
  <c r="C184" i="8"/>
  <c r="C186" i="10"/>
  <c r="C184" i="10"/>
  <c r="K184" i="8"/>
  <c r="K195" i="8" s="1"/>
  <c r="K164" i="7"/>
  <c r="K80" i="6"/>
  <c r="K197" i="10"/>
  <c r="C192" i="10" l="1"/>
  <c r="C190" i="8"/>
  <c r="H116" i="6"/>
  <c r="M183" i="8" l="1"/>
  <c r="M195" i="8" s="1"/>
  <c r="C191" i="8"/>
  <c r="C193" i="8" s="1"/>
  <c r="M187" i="8"/>
  <c r="M184" i="8"/>
  <c r="M186" i="8"/>
  <c r="M185" i="8"/>
  <c r="M196" i="10"/>
  <c r="M193" i="10"/>
  <c r="M194" i="10"/>
  <c r="C193" i="10"/>
  <c r="C195" i="10" s="1"/>
  <c r="M192" i="10"/>
  <c r="M197" i="10" s="1"/>
  <c r="M195" i="10"/>
  <c r="H117" i="6"/>
  <c r="H52" i="1"/>
  <c r="F118" i="6" l="1"/>
  <c r="G118" i="6"/>
  <c r="G211" i="7"/>
  <c r="H118" i="6" l="1"/>
  <c r="F211" i="7"/>
  <c r="G57" i="1"/>
  <c r="H211" i="7" l="1"/>
  <c r="H53" i="1"/>
  <c r="H56" i="1" l="1"/>
  <c r="F57" i="1"/>
  <c r="H57" i="1" s="1"/>
  <c r="F58" i="1" s="1"/>
  <c r="G58" i="1" l="1"/>
  <c r="H58" i="1" s="1"/>
  <c r="G212" i="7"/>
  <c r="F212" i="7"/>
  <c r="H21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Tatyana Lesidrenska</author>
  </authors>
  <commentList>
    <comment ref="B188" authorId="0" shapeId="0" xr:uid="{00000000-0006-0000-0500-000001000000}">
      <text>
        <r>
          <rPr>
            <sz val="8"/>
            <color indexed="81"/>
            <rFont val="Tahoma"/>
            <family val="2"/>
            <charset val="204"/>
          </rPr>
          <t>Mr. Bricolage deal</t>
        </r>
      </text>
    </comment>
  </commentList>
</comments>
</file>

<file path=xl/sharedStrings.xml><?xml version="1.0" encoding="utf-8"?>
<sst xmlns="http://schemas.openxmlformats.org/spreadsheetml/2006/main" count="5778" uniqueCount="505">
  <si>
    <t>Two Party Surcharge</t>
  </si>
  <si>
    <t>KINO NOVA</t>
  </si>
  <si>
    <t>Kino Nova</t>
  </si>
  <si>
    <t>From</t>
  </si>
  <si>
    <t>Program</t>
  </si>
  <si>
    <t>Day</t>
  </si>
  <si>
    <t>Daypart</t>
  </si>
  <si>
    <t>Position</t>
  </si>
  <si>
    <t>Rating</t>
  </si>
  <si>
    <t>CPP</t>
  </si>
  <si>
    <t>TRPs</t>
  </si>
  <si>
    <t>Agency:</t>
  </si>
  <si>
    <t>Client:</t>
  </si>
  <si>
    <t>Campaign:</t>
  </si>
  <si>
    <t>Period:</t>
  </si>
  <si>
    <t>Revision:</t>
  </si>
  <si>
    <t>Target Group:</t>
  </si>
  <si>
    <t>Count</t>
  </si>
  <si>
    <t>Price 30"</t>
  </si>
  <si>
    <t>Total Price</t>
  </si>
  <si>
    <t>Code</t>
  </si>
  <si>
    <t>Duration</t>
  </si>
  <si>
    <t>Coefficient</t>
  </si>
  <si>
    <t>Hello Bulgaria</t>
  </si>
  <si>
    <t>Mo-Fr</t>
  </si>
  <si>
    <t>Sa</t>
  </si>
  <si>
    <t>Sa-Su</t>
  </si>
  <si>
    <t>NOVA</t>
  </si>
  <si>
    <t>TVC</t>
  </si>
  <si>
    <t>MEDIA PLAN</t>
  </si>
  <si>
    <t>Mon</t>
  </si>
  <si>
    <t>Tue</t>
  </si>
  <si>
    <t>Wed</t>
  </si>
  <si>
    <t>Thu</t>
  </si>
  <si>
    <t>Fri</t>
  </si>
  <si>
    <t>Sat</t>
  </si>
  <si>
    <t>Sun</t>
  </si>
  <si>
    <t>18-34</t>
  </si>
  <si>
    <t>18-49</t>
  </si>
  <si>
    <t>25-54</t>
  </si>
  <si>
    <t>W18-49</t>
  </si>
  <si>
    <t>W25-54</t>
  </si>
  <si>
    <t>PROGRAM</t>
  </si>
  <si>
    <t>First</t>
  </si>
  <si>
    <t>Last</t>
  </si>
  <si>
    <t>Price A</t>
  </si>
  <si>
    <t>Price B</t>
  </si>
  <si>
    <t>Price C</t>
  </si>
  <si>
    <t>Price D</t>
  </si>
  <si>
    <t>Price E</t>
  </si>
  <si>
    <t>Count A</t>
  </si>
  <si>
    <t>Count B</t>
  </si>
  <si>
    <t>Count C</t>
  </si>
  <si>
    <t>Count D</t>
  </si>
  <si>
    <t>Count E</t>
  </si>
  <si>
    <t>Gross CPP</t>
  </si>
  <si>
    <t>DIEMA</t>
  </si>
  <si>
    <t>Net Net Budget</t>
  </si>
  <si>
    <t>VAT</t>
  </si>
  <si>
    <t>Net Budget plus VAT</t>
  </si>
  <si>
    <t>Gross Budget After Calcs</t>
  </si>
  <si>
    <t>Discounts</t>
  </si>
  <si>
    <t>RBS</t>
  </si>
  <si>
    <t>BUDGET SUMMARY</t>
  </si>
  <si>
    <t>Total Discounts</t>
  </si>
  <si>
    <t>Agency</t>
  </si>
  <si>
    <t>Volume</t>
  </si>
  <si>
    <t>Adv incentive</t>
  </si>
  <si>
    <t>Loyalty</t>
  </si>
  <si>
    <t>Package</t>
  </si>
  <si>
    <t>Channel</t>
  </si>
  <si>
    <t>Nova</t>
  </si>
  <si>
    <t>Diema</t>
  </si>
  <si>
    <t>PT</t>
  </si>
  <si>
    <t>Off-PT</t>
  </si>
  <si>
    <t>TOTAL</t>
  </si>
  <si>
    <t>Share (%)</t>
  </si>
  <si>
    <t>Budget distribution by channels</t>
  </si>
  <si>
    <t>TRP distribution by channels</t>
  </si>
  <si>
    <t>Spot distribution by channels</t>
  </si>
  <si>
    <t>Rec. split</t>
  </si>
  <si>
    <t>%</t>
  </si>
  <si>
    <t>(%)</t>
  </si>
  <si>
    <t>Weekly TRPs</t>
  </si>
  <si>
    <t>W1</t>
  </si>
  <si>
    <t>W2</t>
  </si>
  <si>
    <t>W3</t>
  </si>
  <si>
    <t>W4</t>
  </si>
  <si>
    <t>Weekly TRP Distribution</t>
  </si>
  <si>
    <t>Seasonal Index</t>
  </si>
  <si>
    <t>TG</t>
  </si>
  <si>
    <t>W5</t>
  </si>
  <si>
    <t>Net Budget</t>
  </si>
  <si>
    <t>RC Price</t>
  </si>
  <si>
    <t>Buying by:</t>
  </si>
  <si>
    <t>RC</t>
  </si>
  <si>
    <t>Price A RC</t>
  </si>
  <si>
    <t>Price B RC</t>
  </si>
  <si>
    <t>Price C RC</t>
  </si>
  <si>
    <t>Price D RC</t>
  </si>
  <si>
    <t>Price E RC</t>
  </si>
  <si>
    <t>Positioniong:</t>
  </si>
  <si>
    <t>Break</t>
  </si>
  <si>
    <t>T&amp;T</t>
  </si>
  <si>
    <t>Bonus TRPs</t>
  </si>
  <si>
    <t>Count F</t>
  </si>
  <si>
    <t>Standard TRPs</t>
  </si>
  <si>
    <t>Prime Time WE</t>
  </si>
  <si>
    <t>Two party advertisers surcharge (%)</t>
  </si>
  <si>
    <t>Prime Time WD</t>
  </si>
  <si>
    <t>FAPL Game</t>
  </si>
  <si>
    <t>Add package</t>
  </si>
  <si>
    <t>Nova Sport</t>
  </si>
  <si>
    <t>Late Night WD</t>
  </si>
  <si>
    <t>Night Time WD</t>
  </si>
  <si>
    <t>Late Night WE</t>
  </si>
  <si>
    <t>Night Time WE</t>
  </si>
  <si>
    <t>-</t>
  </si>
  <si>
    <t>Weekly Budget Distribution</t>
  </si>
  <si>
    <t>Weekly Budget</t>
  </si>
  <si>
    <t xml:space="preserve">Single price A </t>
  </si>
  <si>
    <t xml:space="preserve">Single price B </t>
  </si>
  <si>
    <t xml:space="preserve">Single price C </t>
  </si>
  <si>
    <t xml:space="preserve">Single price D </t>
  </si>
  <si>
    <t xml:space="preserve">Single price E </t>
  </si>
  <si>
    <t>Spot type by channels</t>
  </si>
  <si>
    <t>Bonus</t>
  </si>
  <si>
    <t>Position surcharge</t>
  </si>
  <si>
    <t>NOVA SPORT</t>
  </si>
  <si>
    <t>W6</t>
  </si>
  <si>
    <t>Romantic Movie 1</t>
  </si>
  <si>
    <t>Romantic Movie 2</t>
  </si>
  <si>
    <t>PT Index</t>
  </si>
  <si>
    <t>1stIB</t>
  </si>
  <si>
    <t>lastIB</t>
  </si>
  <si>
    <t>B&amp;1stIB</t>
  </si>
  <si>
    <t>B&amp;lastIB</t>
  </si>
  <si>
    <t>Erotic Call WE</t>
  </si>
  <si>
    <t>Disney</t>
  </si>
  <si>
    <t>After PT WD</t>
  </si>
  <si>
    <t>After PT WE</t>
  </si>
  <si>
    <t>National Lottery</t>
  </si>
  <si>
    <t>FOX LIFE</t>
  </si>
  <si>
    <t>FOX CRIME</t>
  </si>
  <si>
    <t>NATIONAL GEOGRAPHIC</t>
  </si>
  <si>
    <t>A18-49 U</t>
  </si>
  <si>
    <t>Fox Life</t>
  </si>
  <si>
    <t>National Geographic</t>
  </si>
  <si>
    <t>Fox Crime</t>
  </si>
  <si>
    <t>FOX</t>
  </si>
  <si>
    <t>24 KITCHEN</t>
  </si>
  <si>
    <t>Fox</t>
  </si>
  <si>
    <t>24 Kitchen</t>
  </si>
  <si>
    <t xml:space="preserve"> </t>
  </si>
  <si>
    <t>W18-45 U</t>
  </si>
  <si>
    <t>Count G</t>
  </si>
  <si>
    <t>Count H</t>
  </si>
  <si>
    <t>AXN</t>
  </si>
  <si>
    <t>Fr</t>
  </si>
  <si>
    <t>AA</t>
  </si>
  <si>
    <t>Internet</t>
  </si>
  <si>
    <t>News WD</t>
  </si>
  <si>
    <t>Afternoon News</t>
  </si>
  <si>
    <t>FAPL</t>
  </si>
  <si>
    <t>City TV</t>
  </si>
  <si>
    <t>CITY TV</t>
  </si>
  <si>
    <t>Temata Na Nova</t>
  </si>
  <si>
    <t>Diema Family</t>
  </si>
  <si>
    <t>DIEMA FAMILY</t>
  </si>
  <si>
    <t>Week 01</t>
  </si>
  <si>
    <t>Week 02</t>
  </si>
  <si>
    <t>News WE Sa</t>
  </si>
  <si>
    <t>Main News WE Sa</t>
  </si>
  <si>
    <t>News WE Su</t>
  </si>
  <si>
    <t>Main News WE Su</t>
  </si>
  <si>
    <t>Week 03</t>
  </si>
  <si>
    <t>Week 04</t>
  </si>
  <si>
    <t>Week 05</t>
  </si>
  <si>
    <t>Week 06</t>
  </si>
  <si>
    <t>Internet2</t>
  </si>
  <si>
    <t>DF</t>
  </si>
  <si>
    <t>KN</t>
  </si>
  <si>
    <t>NG</t>
  </si>
  <si>
    <t>Movie 1</t>
  </si>
  <si>
    <t>Movie 2</t>
  </si>
  <si>
    <t>Fraktura WE</t>
  </si>
  <si>
    <t xml:space="preserve">FOX LIFE </t>
  </si>
  <si>
    <t xml:space="preserve">Forgive me </t>
  </si>
  <si>
    <t xml:space="preserve">TRP`s A </t>
  </si>
  <si>
    <t>TRP`s B</t>
  </si>
  <si>
    <t>TRP`s C</t>
  </si>
  <si>
    <t xml:space="preserve">TRP`s D </t>
  </si>
  <si>
    <t xml:space="preserve">TRP`s E </t>
  </si>
  <si>
    <t xml:space="preserve">TRP`s F </t>
  </si>
  <si>
    <t xml:space="preserve">TRP`s G </t>
  </si>
  <si>
    <t xml:space="preserve">TRP`s H </t>
  </si>
  <si>
    <t>Coef</t>
  </si>
  <si>
    <t xml:space="preserve">TRP`s </t>
  </si>
  <si>
    <t>Recalculated TRP`s 30"</t>
  </si>
  <si>
    <t xml:space="preserve">Total </t>
  </si>
  <si>
    <t>FOX LIFE  TRP`s by spot code</t>
  </si>
  <si>
    <t>FOX CRIME TRP`s by spot code</t>
  </si>
  <si>
    <t>FOX TRP`s by spot code</t>
  </si>
  <si>
    <t>NATIONAL GEOGRAPHIC TRP`s by spot code</t>
  </si>
  <si>
    <t>Summary FOX channels</t>
  </si>
  <si>
    <t>AXN TRP`s by spot code</t>
  </si>
  <si>
    <t>Summary3rd Party channels channels</t>
  </si>
  <si>
    <t>Night time</t>
  </si>
  <si>
    <t xml:space="preserve">From </t>
  </si>
  <si>
    <t>To</t>
  </si>
  <si>
    <t>Standard</t>
  </si>
  <si>
    <t>Series 1 WE</t>
  </si>
  <si>
    <t>Series 1</t>
  </si>
  <si>
    <t>Series 3</t>
  </si>
  <si>
    <t>Series 4</t>
  </si>
  <si>
    <t>CSI 1</t>
  </si>
  <si>
    <t>CSI 2</t>
  </si>
  <si>
    <t>Pirin v. Lokomotiv</t>
  </si>
  <si>
    <t>Pirin v. Cherno more</t>
  </si>
  <si>
    <t>Montana v. Botev</t>
  </si>
  <si>
    <t xml:space="preserve">Movie WE 1 </t>
  </si>
  <si>
    <t>Movie WE 2</t>
  </si>
  <si>
    <t>Movie WE 3</t>
  </si>
  <si>
    <t>Series 2 WE</t>
  </si>
  <si>
    <t>Disney Channel</t>
  </si>
  <si>
    <t>Disney PT WD</t>
  </si>
  <si>
    <t>Disney PT WE</t>
  </si>
  <si>
    <t>Disney Channel TRP`s by spot code</t>
  </si>
  <si>
    <t>Little bride WE 1</t>
  </si>
  <si>
    <t>Little bride WE 2</t>
  </si>
  <si>
    <t>Erotic Call WD</t>
  </si>
  <si>
    <t>Fraktura WD</t>
  </si>
  <si>
    <t>Bez Bagaj  WE</t>
  </si>
  <si>
    <t>National Lottery (RR) WE</t>
  </si>
  <si>
    <t>Movie 1 Su</t>
  </si>
  <si>
    <t>Movie 2 Su</t>
  </si>
  <si>
    <t>Movie 3 Su</t>
  </si>
  <si>
    <t>Late News</t>
  </si>
  <si>
    <t>Movie Sa 2</t>
  </si>
  <si>
    <t>Movie Sa 1</t>
  </si>
  <si>
    <t>Full inventory control</t>
  </si>
  <si>
    <t>Off Prime Time WD</t>
  </si>
  <si>
    <t>Off Prime Time WE</t>
  </si>
  <si>
    <t>Disney Off Prime Time WD</t>
  </si>
  <si>
    <t>Disney Off Prime Time WE</t>
  </si>
  <si>
    <t>A18-34</t>
  </si>
  <si>
    <t>A18-49</t>
  </si>
  <si>
    <t>A25-54</t>
  </si>
  <si>
    <t>Main News</t>
  </si>
  <si>
    <t>Movie Sa 3</t>
  </si>
  <si>
    <t>Movie Sa 4</t>
  </si>
  <si>
    <t>Series Sa</t>
  </si>
  <si>
    <t>Pavitra Rishta</t>
  </si>
  <si>
    <t>Series Su</t>
  </si>
  <si>
    <t>Movie</t>
  </si>
  <si>
    <t>City TV TRP`s by spot code</t>
  </si>
  <si>
    <t>No Man's Land RR</t>
  </si>
  <si>
    <t>Court Show Sa</t>
  </si>
  <si>
    <t>Court Show Su</t>
  </si>
  <si>
    <t>Fine Living</t>
  </si>
  <si>
    <t>Food Network</t>
  </si>
  <si>
    <t>Travel Channel</t>
  </si>
  <si>
    <t>Saathiya Saath Nibhana</t>
  </si>
  <si>
    <t>Families at Crossroads RR Sa</t>
  </si>
  <si>
    <t>Movie 3</t>
  </si>
  <si>
    <t>Family Feud (FRR)</t>
  </si>
  <si>
    <t>NAT GEO WILD</t>
  </si>
  <si>
    <t>NG WILD</t>
  </si>
  <si>
    <t>Nickelodeon</t>
  </si>
  <si>
    <t>NickelodeonTRP`s by spot code</t>
  </si>
  <si>
    <t>Nat Geo WILD</t>
  </si>
  <si>
    <t>NAT GEO WILD TRP`s by spot code</t>
  </si>
  <si>
    <t>24Kitchen</t>
  </si>
  <si>
    <t>24 Kitchen TRP`s by spot code</t>
  </si>
  <si>
    <t>Package:</t>
  </si>
  <si>
    <t>Sold-Out Adv Inventory:</t>
  </si>
  <si>
    <t>Package 1</t>
  </si>
  <si>
    <t>Package 2</t>
  </si>
  <si>
    <t>Up to 60%</t>
  </si>
  <si>
    <t xml:space="preserve">Package </t>
  </si>
  <si>
    <t xml:space="preserve">Sold-out adv inventory </t>
  </si>
  <si>
    <t>RC NBG 2018</t>
  </si>
  <si>
    <t>Movie WE 4</t>
  </si>
  <si>
    <t>2inbreak</t>
  </si>
  <si>
    <t>PultIB</t>
  </si>
  <si>
    <t>B&amp;2inbreak</t>
  </si>
  <si>
    <t>B&amp;PultIB</t>
  </si>
  <si>
    <t>Elif</t>
  </si>
  <si>
    <t xml:space="preserve">Feb 2018 new split </t>
  </si>
  <si>
    <t>Pavitra Rishta (FRR)</t>
  </si>
  <si>
    <t>Forgive Me (FRR)</t>
  </si>
  <si>
    <t>Blockbuster Movie</t>
  </si>
  <si>
    <t>NickJR</t>
  </si>
  <si>
    <t>Movie WE 5</t>
  </si>
  <si>
    <t>Stolen Life</t>
  </si>
  <si>
    <t>Movie 1 WE</t>
  </si>
  <si>
    <t>Movie 2 WE</t>
  </si>
  <si>
    <t>Movie 3 WE</t>
  </si>
  <si>
    <t>Movie 4 WE</t>
  </si>
  <si>
    <t>Movie 5 WE</t>
  </si>
  <si>
    <t>Sofia Day and Night WD</t>
  </si>
  <si>
    <t>Fatmagul`un Sucu Ne WE</t>
  </si>
  <si>
    <t>Fatmagul`un Sucu Ne WE 1</t>
  </si>
  <si>
    <t>Na Kafe</t>
  </si>
  <si>
    <t>Wake Up… - WE Morning Block Sa</t>
  </si>
  <si>
    <t>Wake Up… - WE Morning Block Su</t>
  </si>
  <si>
    <t>Night time Su</t>
  </si>
  <si>
    <t>Walker Texas Ranger FRR</t>
  </si>
  <si>
    <t>Walker Texas Ranger</t>
  </si>
  <si>
    <t>O Hayat Benim</t>
  </si>
  <si>
    <t>Family Feud</t>
  </si>
  <si>
    <t>Movie 4 Su</t>
  </si>
  <si>
    <t>La Dona WE</t>
  </si>
  <si>
    <t>Romantic Movie 4</t>
  </si>
  <si>
    <t>Series 2</t>
  </si>
  <si>
    <t>Movie1</t>
  </si>
  <si>
    <t>Plus-Minus</t>
  </si>
  <si>
    <t>Series WD 1</t>
  </si>
  <si>
    <t>Series WD 2</t>
  </si>
  <si>
    <t>M25-54</t>
  </si>
  <si>
    <t>Movie 5 Su</t>
  </si>
  <si>
    <t>A18-49U</t>
  </si>
  <si>
    <t>M 25-54</t>
  </si>
  <si>
    <t>above 60%</t>
  </si>
  <si>
    <t>V.I.P. FRR</t>
  </si>
  <si>
    <t>V.I.P.</t>
  </si>
  <si>
    <t>Miss Cinderella (RR)</t>
  </si>
  <si>
    <t>Your Face Sounds Familiar</t>
  </si>
  <si>
    <t>Hell`s Kitchen</t>
  </si>
  <si>
    <t>Series 5</t>
  </si>
  <si>
    <t>CSI (FRR)</t>
  </si>
  <si>
    <t>CSI 1 WE</t>
  </si>
  <si>
    <t>Blockbuster Movie WE</t>
  </si>
  <si>
    <t>Prisoner of love (FRR)</t>
  </si>
  <si>
    <t>Prisoner of love</t>
  </si>
  <si>
    <t>Everybody loves Raymond FRR</t>
  </si>
  <si>
    <t>Everybody loves Raymond</t>
  </si>
  <si>
    <t>Mr. X and the sea</t>
  </si>
  <si>
    <t>Kitchen Nightmares</t>
  </si>
  <si>
    <t>Married at first sight</t>
  </si>
  <si>
    <t>Devil`s Throat</t>
  </si>
  <si>
    <t xml:space="preserve">Families at crossroads </t>
  </si>
  <si>
    <t>Index 130%</t>
  </si>
  <si>
    <t>Tu</t>
  </si>
  <si>
    <t>We</t>
  </si>
  <si>
    <t>Sindjelici</t>
  </si>
  <si>
    <t>Grimm FRR</t>
  </si>
  <si>
    <t>Hawaii 5-0 FRR</t>
  </si>
  <si>
    <t>Grimm</t>
  </si>
  <si>
    <t>NCIS: Los Angeles</t>
  </si>
  <si>
    <t>Hawaii 5-0</t>
  </si>
  <si>
    <t>NCIS: Los Angeles FRR</t>
  </si>
  <si>
    <t>Piyaa Albela (FRR)</t>
  </si>
  <si>
    <t>Martha Bakes</t>
  </si>
  <si>
    <t>Piyaa Albela</t>
  </si>
  <si>
    <t>Keeping up with the Kardashians</t>
  </si>
  <si>
    <t>Series 3 WE</t>
  </si>
  <si>
    <t>Series 4 WE</t>
  </si>
  <si>
    <t xml:space="preserve">Movie 1 </t>
  </si>
  <si>
    <t>COUNT TRPs WEEK 1</t>
  </si>
  <si>
    <t>A</t>
  </si>
  <si>
    <t>B</t>
  </si>
  <si>
    <t>C</t>
  </si>
  <si>
    <t>D</t>
  </si>
  <si>
    <t>E</t>
  </si>
  <si>
    <t>F</t>
  </si>
  <si>
    <t>G</t>
  </si>
  <si>
    <t>H</t>
  </si>
  <si>
    <t>COUNT TRPs WEEK 2</t>
  </si>
  <si>
    <t>TRPs 30 week 1</t>
  </si>
  <si>
    <t>TRPs 30 week 2</t>
  </si>
  <si>
    <t>COUNT TRPs WEEK 3</t>
  </si>
  <si>
    <t>TRPs 30 week 3</t>
  </si>
  <si>
    <t>COUNT TRPs WEEK 4</t>
  </si>
  <si>
    <t>TRPs 30 week 4</t>
  </si>
  <si>
    <t>COUNT TRPs WEEK 5</t>
  </si>
  <si>
    <t>TRPs 30 week 5</t>
  </si>
  <si>
    <t>COUNT TRPs WEEK 6</t>
  </si>
  <si>
    <t>TRPs 30 week 6</t>
  </si>
  <si>
    <t>w1</t>
  </si>
  <si>
    <t>w2</t>
  </si>
  <si>
    <t>w3</t>
  </si>
  <si>
    <t>w4</t>
  </si>
  <si>
    <t>w5</t>
  </si>
  <si>
    <t>Weekly TRP 30" Distribution</t>
  </si>
  <si>
    <t>Th</t>
  </si>
  <si>
    <t>Movie 4</t>
  </si>
  <si>
    <t>Movie 5</t>
  </si>
  <si>
    <t>Pope's Mass</t>
  </si>
  <si>
    <t>Corazon que Miente</t>
  </si>
  <si>
    <t>Sangre de mi Tierra (FRR)</t>
  </si>
  <si>
    <t>Oliver's Twist</t>
  </si>
  <si>
    <t>Sangre de mi Tierra</t>
  </si>
  <si>
    <t>No.309</t>
  </si>
  <si>
    <t>Sunshine girls (FRR)</t>
  </si>
  <si>
    <t>Oliver's Twist (FRR)</t>
  </si>
  <si>
    <t>Martha Bakes (FRR)</t>
  </si>
  <si>
    <t>Sunshine girls</t>
  </si>
  <si>
    <t>Forgive Me</t>
  </si>
  <si>
    <t>No.309 (FRR)</t>
  </si>
  <si>
    <t>Corazon que Miente (FRR)</t>
  </si>
  <si>
    <t>Hayat WE 1</t>
  </si>
  <si>
    <t>Hayat WE 2</t>
  </si>
  <si>
    <t>Chicago Fire</t>
  </si>
  <si>
    <t>Chicago Fire FRR</t>
  </si>
  <si>
    <t>Chicago PD 1 WE</t>
  </si>
  <si>
    <t>Chicago PD 2 WE</t>
  </si>
  <si>
    <t>Webit Game Changers</t>
  </si>
  <si>
    <t>Сериал</t>
  </si>
  <si>
    <t>Фрактура</t>
  </si>
  <si>
    <t>Филм</t>
  </si>
  <si>
    <t>Национална лотария</t>
  </si>
  <si>
    <t>Без багаж</t>
  </si>
  <si>
    <t>Семейни войни</t>
  </si>
  <si>
    <t>Животът на Кардашиян</t>
  </si>
  <si>
    <t>Извън праймтайм</t>
  </si>
  <si>
    <t>Праймтайм</t>
  </si>
  <si>
    <t>Здравей, България</t>
  </si>
  <si>
    <t>На кафе</t>
  </si>
  <si>
    <t>Обедна емисия новини</t>
  </si>
  <si>
    <t>Следобедна емисия новини</t>
  </si>
  <si>
    <t>Плюс-минус</t>
  </si>
  <si>
    <t>Откраднат живот</t>
  </si>
  <si>
    <t>Съдби на кръстопът</t>
  </si>
  <si>
    <t>Късна емисия новини</t>
  </si>
  <si>
    <t>Пон-Пет</t>
  </si>
  <si>
    <t>Пет</t>
  </si>
  <si>
    <t>Съб-Нед</t>
  </si>
  <si>
    <t>Съб</t>
  </si>
  <si>
    <t>Нед</t>
  </si>
  <si>
    <t>Събуди се</t>
  </si>
  <si>
    <t>Съдебен спор</t>
  </si>
  <si>
    <t>Темата на Нова</t>
  </si>
  <si>
    <t>Ничия земя</t>
  </si>
  <si>
    <t>Централна емисия новини</t>
  </si>
  <si>
    <t>Нощна програма</t>
  </si>
  <si>
    <t>Ср</t>
  </si>
  <si>
    <t>Пон</t>
  </si>
  <si>
    <t>Четв</t>
  </si>
  <si>
    <t>Вт</t>
  </si>
  <si>
    <t>От</t>
  </si>
  <si>
    <t>Програма</t>
  </si>
  <si>
    <t>Ден</t>
  </si>
  <si>
    <t>До</t>
  </si>
  <si>
    <t>Част от деня</t>
  </si>
  <si>
    <t>Позиция</t>
  </si>
  <si>
    <t>Рейтинг</t>
  </si>
  <si>
    <t>Цена</t>
  </si>
  <si>
    <t>Брой</t>
  </si>
  <si>
    <t>Код</t>
  </si>
  <si>
    <t>Продължителност</t>
  </si>
  <si>
    <t>Коефициент</t>
  </si>
  <si>
    <t>Обобщение бюджет</t>
  </si>
  <si>
    <t>Разпределение на бюджета по канали</t>
  </si>
  <si>
    <t>Разпределение според частта от деня</t>
  </si>
  <si>
    <t>Канал</t>
  </si>
  <si>
    <t>Разпредение по вид спотове</t>
  </si>
  <si>
    <t>Медиа план</t>
  </si>
  <si>
    <t>Пакет:</t>
  </si>
  <si>
    <t>Период:</t>
  </si>
  <si>
    <t>Таргет група:</t>
  </si>
  <si>
    <t>Агенция:</t>
  </si>
  <si>
    <t>Клиент:</t>
  </si>
  <si>
    <t>Кампания:</t>
  </si>
  <si>
    <t>Достигнат инвентар:</t>
  </si>
  <si>
    <t>Покупка чрез:</t>
  </si>
  <si>
    <t>Сезонен индекс:</t>
  </si>
  <si>
    <t>PT Индекс:</t>
  </si>
  <si>
    <t>Начална дата на кампанията</t>
  </si>
  <si>
    <t>Крайна дата на кампанията</t>
  </si>
  <si>
    <t>Разпредение на спотовете по канали</t>
  </si>
  <si>
    <t>Разпределение на спотовете по канали</t>
  </si>
  <si>
    <t>Брутен бюджет</t>
  </si>
  <si>
    <t>Отстъпка</t>
  </si>
  <si>
    <t>Нетен бюджет</t>
  </si>
  <si>
    <t>ДДС</t>
  </si>
  <si>
    <t>Нетен бюджет с ДДС</t>
  </si>
  <si>
    <t>Обобщение на бюджета</t>
  </si>
  <si>
    <t>Технически разходи за изработка на платен репортаж</t>
  </si>
  <si>
    <t>Общо без ДДС:</t>
  </si>
  <si>
    <t>В рамките на София град</t>
  </si>
  <si>
    <t>Извън София град</t>
  </si>
  <si>
    <t xml:space="preserve"> в рамките на София град/извън София град</t>
  </si>
  <si>
    <t>Общо с ДДС:</t>
  </si>
  <si>
    <t>Моля изберете</t>
  </si>
  <si>
    <t>Нетен бюджет с ДДС*</t>
  </si>
  <si>
    <t>!!! Техническите разходи по занемане и монтаж на платени репортажи се отразяват в "Summary"</t>
  </si>
  <si>
    <t>Рекламен клип</t>
  </si>
  <si>
    <t>Платен репортаж</t>
  </si>
  <si>
    <t>Вид рекламен формат</t>
  </si>
  <si>
    <t>Име</t>
  </si>
  <si>
    <t>Септември</t>
  </si>
  <si>
    <t>Октомври</t>
  </si>
  <si>
    <t>Месец</t>
  </si>
  <si>
    <t>Месечно разпределение на бюджета</t>
  </si>
  <si>
    <t>Total</t>
  </si>
  <si>
    <t>Кулинарно предаване</t>
  </si>
  <si>
    <t>Сериал/Филм</t>
  </si>
  <si>
    <t>Игри на волята: България</t>
  </si>
  <si>
    <t>Вт-Пет</t>
  </si>
  <si>
    <t>Пътят на честта</t>
  </si>
  <si>
    <t>Пон-Четв</t>
  </si>
  <si>
    <t>Игри на волята: България (Студио)</t>
  </si>
  <si>
    <t>Маскираният Певец</t>
  </si>
  <si>
    <t>Филм/Предаване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</si>
</sst>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400]h:mm:ss\ AM/PM"/>
    <numFmt numFmtId="165" formatCode="0.0"/>
    <numFmt numFmtId="166" formatCode="0.0%"/>
    <numFmt numFmtId="167" formatCode="#,##0.0"/>
    <numFmt numFmtId="168" formatCode="0.000"/>
  </numFmts>
  <fonts count="54" x14ac:knownFonts="1">
    <font>
      <sz val="10"/>
      <name val="Arial"/>
      <charset val="204"/>
    </font>
    <font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name val="Trebuchet MS"/>
      <family val="2"/>
      <charset val="204"/>
    </font>
    <font>
      <i/>
      <sz val="8"/>
      <name val="Trebuchet MS"/>
      <family val="2"/>
      <charset val="204"/>
    </font>
    <font>
      <b/>
      <sz val="8"/>
      <name val="Trebuchet MS"/>
      <family val="2"/>
      <charset val="204"/>
    </font>
    <font>
      <i/>
      <sz val="8"/>
      <color indexed="10"/>
      <name val="Trebuchet MS"/>
      <family val="2"/>
      <charset val="204"/>
    </font>
    <font>
      <b/>
      <sz val="8"/>
      <color indexed="10"/>
      <name val="Trebuchet MS"/>
      <family val="2"/>
      <charset val="204"/>
    </font>
    <font>
      <sz val="8"/>
      <color indexed="8"/>
      <name val="Trebuchet MS"/>
      <family val="2"/>
      <charset val="204"/>
    </font>
    <font>
      <sz val="10"/>
      <name val="Arial"/>
      <family val="2"/>
      <charset val="204"/>
    </font>
    <font>
      <b/>
      <sz val="8"/>
      <color indexed="12"/>
      <name val="Trebuchet MS"/>
      <family val="2"/>
      <charset val="204"/>
    </font>
    <font>
      <b/>
      <sz val="8"/>
      <color indexed="9"/>
      <name val="Trebuchet MS"/>
      <family val="2"/>
      <charset val="204"/>
    </font>
    <font>
      <sz val="10"/>
      <name val="Arial"/>
      <family val="2"/>
      <charset val="204"/>
    </font>
    <font>
      <b/>
      <sz val="8"/>
      <color indexed="8"/>
      <name val="Trebuchet MS"/>
      <family val="2"/>
      <charset val="204"/>
    </font>
    <font>
      <b/>
      <i/>
      <sz val="8"/>
      <name val="Trebuchet MS"/>
      <family val="2"/>
      <charset val="204"/>
    </font>
    <font>
      <b/>
      <sz val="9"/>
      <name val="Trebuchet MS"/>
      <family val="2"/>
      <charset val="204"/>
    </font>
    <font>
      <b/>
      <sz val="10"/>
      <name val="Trebuchet MS"/>
      <family val="2"/>
      <charset val="204"/>
    </font>
    <font>
      <sz val="9"/>
      <name val="Trebuchet MS"/>
      <family val="2"/>
      <charset val="204"/>
    </font>
    <font>
      <i/>
      <sz val="8"/>
      <color rgb="FFFF0000"/>
      <name val="Trebuchet MS"/>
      <family val="2"/>
      <charset val="204"/>
    </font>
    <font>
      <sz val="8"/>
      <color rgb="FFFF0000"/>
      <name val="Trebuchet MS"/>
      <family val="2"/>
      <charset val="204"/>
    </font>
    <font>
      <b/>
      <i/>
      <sz val="8"/>
      <color theme="3"/>
      <name val="Trebuchet MS"/>
      <family val="2"/>
      <charset val="204"/>
    </font>
    <font>
      <b/>
      <sz val="8"/>
      <color theme="3"/>
      <name val="Trebuchet MS"/>
      <family val="2"/>
      <charset val="204"/>
    </font>
    <font>
      <b/>
      <sz val="9"/>
      <color rgb="FFFF0000"/>
      <name val="Trebuchet MS"/>
      <family val="2"/>
      <charset val="204"/>
    </font>
    <font>
      <sz val="8"/>
      <color theme="8" tint="0.39997558519241921"/>
      <name val="Trebuchet MS"/>
      <family val="2"/>
      <charset val="204"/>
    </font>
    <font>
      <b/>
      <sz val="8"/>
      <color rgb="FFFF0000"/>
      <name val="Trebuchet MS"/>
      <family val="2"/>
      <charset val="204"/>
    </font>
    <font>
      <b/>
      <sz val="8"/>
      <color theme="0"/>
      <name val="Trebuchet MS"/>
      <family val="2"/>
      <charset val="204"/>
    </font>
    <font>
      <b/>
      <sz val="9"/>
      <color rgb="FFC00000"/>
      <name val="Trebuchet MS"/>
      <family val="2"/>
      <charset val="204"/>
    </font>
    <font>
      <b/>
      <sz val="9"/>
      <color theme="0"/>
      <name val="Trebuchet MS"/>
      <family val="2"/>
      <charset val="204"/>
    </font>
    <font>
      <b/>
      <sz val="9"/>
      <color theme="5" tint="-0.249977111117893"/>
      <name val="Trebuchet MS"/>
      <family val="2"/>
      <charset val="204"/>
    </font>
    <font>
      <sz val="8"/>
      <color indexed="9"/>
      <name val="Trebuchet MS"/>
      <family val="2"/>
      <charset val="204"/>
    </font>
    <font>
      <b/>
      <sz val="8"/>
      <color theme="1"/>
      <name val="Trebuchet MS"/>
      <family val="2"/>
      <charset val="204"/>
    </font>
    <font>
      <b/>
      <sz val="8"/>
      <color rgb="FFFFC000"/>
      <name val="Trebuchet MS"/>
      <family val="2"/>
      <charset val="204"/>
    </font>
    <font>
      <b/>
      <sz val="8"/>
      <color rgb="FF0533C7"/>
      <name val="Trebuchet MS"/>
      <family val="2"/>
      <charset val="204"/>
    </font>
    <font>
      <b/>
      <sz val="9"/>
      <color rgb="FFFFC000"/>
      <name val="Trebuchet MS"/>
      <family val="2"/>
      <charset val="204"/>
    </font>
    <font>
      <b/>
      <sz val="9"/>
      <color indexed="9"/>
      <name val="Trebuchet MS"/>
      <family val="2"/>
      <charset val="204"/>
    </font>
    <font>
      <b/>
      <sz val="9"/>
      <color indexed="10"/>
      <name val="Tahoma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i/>
      <sz val="9"/>
      <name val="Tahoma"/>
      <family val="2"/>
      <charset val="204"/>
    </font>
    <font>
      <sz val="9"/>
      <color rgb="FFC00000"/>
      <name val="Tahoma"/>
      <family val="2"/>
      <charset val="204"/>
    </font>
    <font>
      <i/>
      <sz val="9"/>
      <name val="Tahoma"/>
      <family val="2"/>
      <charset val="204"/>
    </font>
    <font>
      <sz val="9"/>
      <color rgb="FFFF0000"/>
      <name val="Tahoma"/>
      <family val="2"/>
      <charset val="204"/>
    </font>
    <font>
      <sz val="9"/>
      <color theme="1"/>
      <name val="Tahoma"/>
      <family val="2"/>
      <charset val="204"/>
    </font>
    <font>
      <sz val="9"/>
      <color indexed="9"/>
      <name val="Tahoma"/>
      <family val="2"/>
      <charset val="204"/>
    </font>
    <font>
      <sz val="9"/>
      <color rgb="FFFFC000"/>
      <name val="Tahoma"/>
      <family val="2"/>
      <charset val="204"/>
    </font>
    <font>
      <b/>
      <sz val="9"/>
      <color rgb="FFC00000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color rgb="FFFFFFFF"/>
      <name val="Cambria"/>
      <family val="1"/>
      <charset val="204"/>
    </font>
    <font>
      <sz val="10"/>
      <color rgb="FF1F497D"/>
      <name val="Cambria"/>
      <family val="1"/>
      <charset val="204"/>
    </font>
    <font>
      <b/>
      <sz val="8"/>
      <color theme="0"/>
      <name val="Trebuchet MS"/>
      <family val="2"/>
    </font>
    <font>
      <b/>
      <sz val="8"/>
      <color rgb="FFC00000"/>
      <name val="Trebuchet MS"/>
      <family val="2"/>
      <charset val="204"/>
    </font>
    <font>
      <sz val="8"/>
      <color rgb="FFC00000"/>
      <name val="Trebuchet MS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gradientFill degree="90">
        <stop position="0">
          <color theme="3"/>
        </stop>
        <stop position="1">
          <color theme="4"/>
        </stop>
      </gradientFill>
    </fill>
    <fill>
      <gradientFill degree="90">
        <stop position="0">
          <color theme="4" tint="0.59999389629810485"/>
        </stop>
        <stop position="1">
          <color theme="4"/>
        </stop>
      </gradientFill>
    </fill>
    <fill>
      <gradientFill degree="90">
        <stop position="0">
          <color theme="0" tint="-0.49803155613879818"/>
        </stop>
        <stop position="1">
          <color theme="5"/>
        </stop>
      </gradientFill>
    </fill>
    <fill>
      <gradientFill degree="90">
        <stop position="0">
          <color theme="1" tint="0.1490218817712943"/>
        </stop>
        <stop position="1">
          <color theme="0" tint="-0.1490218817712943"/>
        </stop>
      </gradientFill>
    </fill>
    <fill>
      <gradientFill degree="90">
        <stop position="0">
          <color rgb="FFCC0000"/>
        </stop>
        <stop position="1">
          <color theme="5" tint="0.40000610370189521"/>
        </stop>
      </gradientFill>
    </fill>
    <fill>
      <gradientFill degree="90">
        <stop position="0">
          <color theme="3"/>
        </stop>
        <stop position="1">
          <color theme="6" tint="0.40000610370189521"/>
        </stop>
      </gradientFill>
    </fill>
    <fill>
      <gradientFill degree="90">
        <stop position="0">
          <color theme="7" tint="-0.49803155613879818"/>
        </stop>
        <stop position="1">
          <color theme="7" tint="-0.25098422193060094"/>
        </stop>
      </gradientFill>
    </fill>
    <fill>
      <gradientFill degree="90">
        <stop position="0">
          <color rgb="FFC00000"/>
        </stop>
        <stop position="1">
          <color theme="5" tint="0.40000610370189521"/>
        </stop>
      </gradientFill>
    </fill>
    <fill>
      <gradientFill degree="90">
        <stop position="0">
          <color theme="9"/>
        </stop>
        <stop position="1">
          <color theme="9" tint="-0.25098422193060094"/>
        </stop>
      </gradientFill>
    </fill>
    <fill>
      <gradientFill degree="90">
        <stop position="0">
          <color rgb="FFFFCC00"/>
        </stop>
        <stop position="1">
          <color rgb="FFFFC000"/>
        </stop>
      </gradientFill>
    </fill>
    <fill>
      <gradientFill degree="90">
        <stop position="0">
          <color rgb="FF92D050"/>
        </stop>
        <stop position="1">
          <color rgb="FF33CC33"/>
        </stop>
      </gradientFill>
    </fill>
    <fill>
      <gradientFill degree="90">
        <stop position="0">
          <color theme="5"/>
        </stop>
        <stop position="1">
          <color theme="5" tint="-0.25098422193060094"/>
        </stop>
      </gradientFill>
    </fill>
    <fill>
      <gradientFill degree="90">
        <stop position="0">
          <color rgb="FFFF3399"/>
        </stop>
        <stop position="1">
          <color rgb="FF993366"/>
        </stop>
      </gradientFill>
    </fill>
    <fill>
      <gradientFill degree="90">
        <stop position="0">
          <color theme="1" tint="0.25098422193060094"/>
        </stop>
        <stop position="1">
          <color theme="2" tint="-0.74901577806939912"/>
        </stop>
      </gradientFill>
    </fill>
    <fill>
      <gradientFill degree="90">
        <stop position="0">
          <color theme="3" tint="0.40000610370189521"/>
        </stop>
        <stop position="1">
          <color theme="3"/>
        </stop>
      </gradientFill>
    </fill>
    <fill>
      <gradientFill degree="90">
        <stop position="0">
          <color rgb="FF00B4E1"/>
        </stop>
        <stop position="1">
          <color rgb="FF0078AF"/>
        </stop>
      </gradient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gradientFill degree="135">
        <stop position="0">
          <color theme="0" tint="-0.1490218817712943"/>
        </stop>
        <stop position="1">
          <color theme="1" tint="0.1490218817712943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0533C7"/>
        <bgColor auto="1"/>
      </patternFill>
    </fill>
    <fill>
      <gradientFill degree="90">
        <stop position="0">
          <color theme="6" tint="0.40000610370189521"/>
        </stop>
        <stop position="1">
          <color rgb="FF259612"/>
        </stop>
      </gradientFill>
    </fill>
    <fill>
      <gradientFill degree="90">
        <stop position="0">
          <color theme="9" tint="0.59999389629810485"/>
        </stop>
        <stop position="1">
          <color rgb="FFE47B5E"/>
        </stop>
      </gradientFill>
    </fill>
    <fill>
      <gradientFill degree="90">
        <stop position="0">
          <color rgb="FFE73D39"/>
        </stop>
        <stop position="1">
          <color theme="3"/>
        </stop>
      </gradientFill>
    </fill>
    <fill>
      <patternFill patternType="solid">
        <fgColor theme="1"/>
        <bgColor auto="1"/>
      </patternFill>
    </fill>
    <fill>
      <patternFill patternType="solid">
        <fgColor rgb="FF259612"/>
        <bgColor auto="1"/>
      </patternFill>
    </fill>
    <fill>
      <patternFill patternType="solid">
        <fgColor theme="9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1162AB"/>
        <bgColor indexed="64"/>
      </patternFill>
    </fill>
    <fill>
      <patternFill patternType="solid">
        <fgColor rgb="FF8EB4E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3D39"/>
        <bgColor indexed="64"/>
      </patternFill>
    </fill>
    <fill>
      <patternFill patternType="solid">
        <fgColor rgb="FFE47B5E"/>
        <bgColor indexed="64"/>
      </patternFill>
    </fill>
    <fill>
      <patternFill patternType="solid">
        <fgColor rgb="FFCCECFF"/>
        <bgColor indexed="64"/>
      </patternFill>
    </fill>
    <fill>
      <patternFill patternType="lightDown">
        <bgColor indexed="9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E1696E"/>
        <bgColor indexed="64"/>
      </patternFill>
    </fill>
    <fill>
      <patternFill patternType="solid">
        <fgColor theme="8" tint="0.59999389629810485"/>
        <bgColor indexed="64"/>
      </patternFill>
    </fill>
  </fills>
  <borders count="2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rgb="FF002060"/>
      </bottom>
      <diagonal/>
    </border>
    <border>
      <left/>
      <right style="thin">
        <color indexed="64"/>
      </right>
      <top style="medium">
        <color indexed="64"/>
      </top>
      <bottom style="thin">
        <color rgb="FF002060"/>
      </bottom>
      <diagonal/>
    </border>
    <border>
      <left/>
      <right style="thin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002060"/>
      </bottom>
      <diagonal/>
    </border>
    <border>
      <left style="thin">
        <color indexed="64"/>
      </left>
      <right style="medium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medium">
        <color indexed="64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/>
      <diagonal/>
    </border>
    <border>
      <left style="medium">
        <color indexed="64"/>
      </left>
      <right style="thin">
        <color rgb="FF002060"/>
      </right>
      <top style="medium">
        <color indexed="64"/>
      </top>
      <bottom style="thin">
        <color indexed="64"/>
      </bottom>
      <diagonal/>
    </border>
    <border>
      <left style="double">
        <color theme="3"/>
      </left>
      <right/>
      <top style="medium">
        <color indexed="64"/>
      </top>
      <bottom/>
      <diagonal/>
    </border>
    <border>
      <left/>
      <right style="double">
        <color theme="3"/>
      </right>
      <top style="medium">
        <color indexed="64"/>
      </top>
      <bottom style="medium">
        <color indexed="64"/>
      </bottom>
      <diagonal/>
    </border>
    <border>
      <left style="double">
        <color theme="3"/>
      </left>
      <right/>
      <top style="medium">
        <color indexed="64"/>
      </top>
      <bottom style="thin">
        <color indexed="64"/>
      </bottom>
      <diagonal/>
    </border>
    <border>
      <left style="double">
        <color theme="3"/>
      </left>
      <right/>
      <top style="thin">
        <color indexed="64"/>
      </top>
      <bottom style="thin">
        <color indexed="64"/>
      </bottom>
      <diagonal/>
    </border>
    <border>
      <left style="double">
        <color theme="3"/>
      </left>
      <right/>
      <top/>
      <bottom style="thin">
        <color indexed="64"/>
      </bottom>
      <diagonal/>
    </border>
    <border>
      <left style="double">
        <color theme="3"/>
      </left>
      <right/>
      <top style="medium">
        <color indexed="64"/>
      </top>
      <bottom style="thin">
        <color theme="3"/>
      </bottom>
      <diagonal/>
    </border>
    <border>
      <left style="double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theme="3"/>
      </bottom>
      <diagonal/>
    </border>
    <border>
      <left/>
      <right style="thin">
        <color indexed="64"/>
      </right>
      <top style="double">
        <color theme="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theme="4"/>
      </top>
      <bottom style="thin">
        <color indexed="64"/>
      </bottom>
      <diagonal/>
    </border>
    <border>
      <left style="thin">
        <color indexed="64"/>
      </left>
      <right/>
      <top style="double">
        <color theme="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4"/>
      </bottom>
      <diagonal/>
    </border>
    <border>
      <left style="thin">
        <color indexed="64"/>
      </left>
      <right/>
      <top/>
      <bottom style="double">
        <color theme="4"/>
      </bottom>
      <diagonal/>
    </border>
    <border>
      <left/>
      <right style="thin">
        <color indexed="64"/>
      </right>
      <top/>
      <bottom style="double">
        <color theme="4"/>
      </bottom>
      <diagonal/>
    </border>
    <border>
      <left/>
      <right style="double">
        <color theme="3"/>
      </right>
      <top style="medium">
        <color indexed="64"/>
      </top>
      <bottom style="thin">
        <color indexed="64"/>
      </bottom>
      <diagonal/>
    </border>
    <border>
      <left style="double">
        <color theme="3"/>
      </left>
      <right/>
      <top style="medium">
        <color indexed="64"/>
      </top>
      <bottom style="double">
        <color theme="3"/>
      </bottom>
      <diagonal/>
    </border>
    <border>
      <left/>
      <right/>
      <top style="medium">
        <color indexed="64"/>
      </top>
      <bottom style="double">
        <color theme="3"/>
      </bottom>
      <diagonal/>
    </border>
    <border>
      <left style="medium">
        <color indexed="64"/>
      </left>
      <right/>
      <top style="medium">
        <color indexed="64"/>
      </top>
      <bottom style="double">
        <color theme="3"/>
      </bottom>
      <diagonal/>
    </border>
    <border>
      <left/>
      <right style="medium">
        <color indexed="64"/>
      </right>
      <top style="medium">
        <color indexed="64"/>
      </top>
      <bottom style="double">
        <color theme="3"/>
      </bottom>
      <diagonal/>
    </border>
    <border>
      <left/>
      <right style="double">
        <color theme="3"/>
      </right>
      <top style="medium">
        <color indexed="64"/>
      </top>
      <bottom style="double">
        <color theme="3"/>
      </bottom>
      <diagonal/>
    </border>
    <border>
      <left/>
      <right style="double">
        <color theme="3"/>
      </right>
      <top/>
      <bottom style="medium">
        <color indexed="64"/>
      </bottom>
      <diagonal/>
    </border>
    <border>
      <left/>
      <right style="double">
        <color theme="3"/>
      </right>
      <top style="thin">
        <color indexed="64"/>
      </top>
      <bottom style="thin">
        <color indexed="64"/>
      </bottom>
      <diagonal/>
    </border>
    <border>
      <left style="double">
        <color theme="3"/>
      </left>
      <right/>
      <top style="double">
        <color theme="3"/>
      </top>
      <bottom style="medium">
        <color indexed="64"/>
      </bottom>
      <diagonal/>
    </border>
    <border>
      <left/>
      <right/>
      <top style="double">
        <color theme="3"/>
      </top>
      <bottom style="medium">
        <color indexed="64"/>
      </bottom>
      <diagonal/>
    </border>
    <border>
      <left/>
      <right style="double">
        <color theme="3"/>
      </right>
      <top style="double">
        <color theme="3"/>
      </top>
      <bottom style="medium">
        <color indexed="64"/>
      </bottom>
      <diagonal/>
    </border>
    <border>
      <left style="medium">
        <color indexed="64"/>
      </left>
      <right/>
      <top style="thin">
        <color theme="3"/>
      </top>
      <bottom style="thin">
        <color theme="3"/>
      </bottom>
      <diagonal/>
    </border>
    <border>
      <left/>
      <right style="medium">
        <color indexed="64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double">
        <color theme="3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/>
      <top style="medium">
        <color indexed="64"/>
      </top>
      <bottom style="thin">
        <color theme="3"/>
      </bottom>
      <diagonal/>
    </border>
    <border>
      <left/>
      <right style="medium">
        <color indexed="64"/>
      </right>
      <top style="medium">
        <color indexed="64"/>
      </top>
      <bottom style="thin">
        <color theme="3"/>
      </bottom>
      <diagonal/>
    </border>
    <border>
      <left/>
      <right/>
      <top style="medium">
        <color indexed="64"/>
      </top>
      <bottom style="thin">
        <color theme="3"/>
      </bottom>
      <diagonal/>
    </border>
    <border>
      <left/>
      <right style="double">
        <color theme="3"/>
      </right>
      <top style="medium">
        <color indexed="64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 tint="-0.749961851863155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double">
        <color theme="4"/>
      </bottom>
      <diagonal/>
    </border>
    <border>
      <left style="thin">
        <color indexed="64"/>
      </left>
      <right/>
      <top style="thin">
        <color theme="1" tint="0.34998626667073579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n">
        <color theme="1" tint="0.34998626667073579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uble">
        <color theme="3" tint="0.399945066682943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3" tint="0.39994506668294322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theme="4" tint="-0.24994659260841701"/>
      </top>
      <bottom style="thin">
        <color indexed="64"/>
      </bottom>
      <diagonal/>
    </border>
    <border>
      <left style="thin">
        <color indexed="64"/>
      </left>
      <right/>
      <top style="double">
        <color theme="4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double">
        <color theme="4" tint="-0.24994659260841701"/>
      </bottom>
      <diagonal/>
    </border>
    <border>
      <left style="thin">
        <color indexed="64"/>
      </left>
      <right/>
      <top/>
      <bottom style="double">
        <color theme="4" tint="-0.24994659260841701"/>
      </bottom>
      <diagonal/>
    </border>
    <border>
      <left style="thin">
        <color indexed="64"/>
      </left>
      <right/>
      <top style="thin">
        <color auto="1"/>
      </top>
      <bottom style="double">
        <color theme="4" tint="-0.2499465926084170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theme="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rgb="FF3366FF"/>
      </bottom>
      <diagonal/>
    </border>
    <border>
      <left style="medium">
        <color indexed="64"/>
      </left>
      <right style="medium">
        <color indexed="64"/>
      </right>
      <top/>
      <bottom style="double">
        <color rgb="FF3366FF"/>
      </bottom>
      <diagonal/>
    </border>
    <border>
      <left/>
      <right style="thin">
        <color indexed="64"/>
      </right>
      <top/>
      <bottom style="double">
        <color rgb="FF3366FF"/>
      </bottom>
      <diagonal/>
    </border>
    <border>
      <left style="thin">
        <color indexed="64"/>
      </left>
      <right style="thin">
        <color indexed="64"/>
      </right>
      <top/>
      <bottom style="double">
        <color rgb="FF3366FF"/>
      </bottom>
      <diagonal/>
    </border>
    <border>
      <left/>
      <right style="thin">
        <color indexed="64"/>
      </right>
      <top/>
      <bottom style="double">
        <color rgb="FF0066FF"/>
      </bottom>
      <diagonal/>
    </border>
    <border>
      <left style="thin">
        <color indexed="64"/>
      </left>
      <right style="thin">
        <color indexed="64"/>
      </right>
      <top style="double">
        <color rgb="FF0066FF"/>
      </top>
      <bottom style="double">
        <color indexed="64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double">
        <color theme="3"/>
      </bottom>
      <diagonal/>
    </border>
    <border>
      <left style="thin">
        <color indexed="64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 style="medium">
        <color indexed="64"/>
      </left>
      <right style="medium">
        <color indexed="64"/>
      </right>
      <top style="double">
        <color theme="4"/>
      </top>
      <bottom style="thin">
        <color indexed="64"/>
      </bottom>
      <diagonal/>
    </border>
    <border>
      <left/>
      <right/>
      <top style="double">
        <color theme="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double">
        <color theme="4"/>
      </bottom>
      <diagonal/>
    </border>
    <border>
      <left/>
      <right style="thin">
        <color auto="1"/>
      </right>
      <top style="double">
        <color theme="3" tint="0.399945066682943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theme="4"/>
      </top>
      <bottom/>
      <diagonal/>
    </border>
    <border>
      <left style="thin">
        <color indexed="64"/>
      </left>
      <right/>
      <top style="double">
        <color theme="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theme="3" tint="0.399945066682943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theme="3" tint="0.399945066682943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theme="8" tint="-0.24994659260841701"/>
      </top>
      <bottom style="thin">
        <color indexed="64"/>
      </bottom>
      <diagonal/>
    </border>
    <border>
      <left style="thin">
        <color indexed="64"/>
      </left>
      <right/>
      <top style="double">
        <color theme="8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theme="8" tint="-0.24994659260841701"/>
      </bottom>
      <diagonal/>
    </border>
    <border>
      <left style="thin">
        <color indexed="64"/>
      </left>
      <right/>
      <top style="thin">
        <color indexed="64"/>
      </top>
      <bottom style="double">
        <color theme="8" tint="-0.24994659260841701"/>
      </bottom>
      <diagonal/>
    </border>
    <border>
      <left/>
      <right style="thin">
        <color indexed="64"/>
      </right>
      <top style="double">
        <color rgb="FF0066FF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theme="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theme="3" tint="0.399945066682943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rgb="FF0066FF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rgb="FF3366FF"/>
      </bottom>
      <diagonal/>
    </border>
    <border>
      <left/>
      <right style="thin">
        <color indexed="64"/>
      </right>
      <top style="thin">
        <color indexed="64"/>
      </top>
      <bottom style="double">
        <color theme="4" tint="-0.24994659260841701"/>
      </bottom>
      <diagonal/>
    </border>
    <border>
      <left/>
      <right style="thin">
        <color indexed="64"/>
      </right>
      <top/>
      <bottom style="double">
        <color theme="3"/>
      </bottom>
      <diagonal/>
    </border>
    <border>
      <left/>
      <right style="thin">
        <color indexed="64"/>
      </right>
      <top/>
      <bottom style="double">
        <color theme="4" tint="-0.2499465926084170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theme="4" tint="-0.24994659260841701"/>
      </bottom>
      <diagonal/>
    </border>
    <border>
      <left style="thin">
        <color indexed="64"/>
      </left>
      <right style="medium">
        <color indexed="64"/>
      </right>
      <top/>
      <bottom style="double">
        <color theme="3"/>
      </bottom>
      <diagonal/>
    </border>
    <border>
      <left style="thin">
        <color indexed="64"/>
      </left>
      <right style="medium">
        <color indexed="64"/>
      </right>
      <top/>
      <bottom style="double">
        <color theme="4" tint="-0.24994659260841701"/>
      </bottom>
      <diagonal/>
    </border>
    <border>
      <left/>
      <right style="thin">
        <color indexed="64"/>
      </right>
      <top style="double">
        <color theme="8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theme="8" tint="-0.24994659260841701"/>
      </bottom>
      <diagonal/>
    </border>
    <border>
      <left style="thin">
        <color indexed="64"/>
      </left>
      <right style="medium">
        <color indexed="64"/>
      </right>
      <top style="double">
        <color theme="8" tint="-0.2499465926084170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theme="8" tint="-0.24994659260841701"/>
      </bottom>
      <diagonal/>
    </border>
    <border>
      <left/>
      <right style="thin">
        <color indexed="64"/>
      </right>
      <top style="double">
        <color theme="4"/>
      </top>
      <bottom/>
      <diagonal/>
    </border>
    <border>
      <left/>
      <right style="thin">
        <color indexed="64"/>
      </right>
      <top style="thin">
        <color indexed="6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double">
        <color theme="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theme="4"/>
      </bottom>
      <diagonal/>
    </border>
    <border>
      <left/>
      <right style="thin">
        <color indexed="64"/>
      </right>
      <top style="double">
        <color theme="4" tint="-0.2499465926084170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theme="4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rgb="FF0066FF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theme="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theme="3" tint="0.3999450666829432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rgb="FF0066FF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rgb="FF3366FF"/>
      </bottom>
      <diagonal/>
    </border>
    <border>
      <left style="thin">
        <color indexed="64"/>
      </left>
      <right style="thin">
        <color indexed="64"/>
      </right>
      <top/>
      <bottom style="double">
        <color rgb="FF0070C0"/>
      </bottom>
      <diagonal/>
    </border>
    <border>
      <left style="thin">
        <color indexed="64"/>
      </left>
      <right/>
      <top/>
      <bottom style="double">
        <color rgb="FF0070C0"/>
      </bottom>
      <diagonal/>
    </border>
    <border>
      <left style="medium">
        <color indexed="64"/>
      </left>
      <right style="medium">
        <color indexed="64"/>
      </right>
      <top/>
      <bottom style="double">
        <color rgb="FF0070C0"/>
      </bottom>
      <diagonal/>
    </border>
    <border>
      <left/>
      <right style="thin">
        <color indexed="64"/>
      </right>
      <top/>
      <bottom style="double">
        <color rgb="FF0070C0"/>
      </bottom>
      <diagonal/>
    </border>
    <border>
      <left style="medium">
        <color indexed="64"/>
      </left>
      <right style="thin">
        <color indexed="64"/>
      </right>
      <top/>
      <bottom style="double">
        <color rgb="FF0070C0"/>
      </bottom>
      <diagonal/>
    </border>
    <border>
      <left style="thin">
        <color indexed="64"/>
      </left>
      <right style="medium">
        <color indexed="64"/>
      </right>
      <top/>
      <bottom style="double">
        <color rgb="FF0070C0"/>
      </bottom>
      <diagonal/>
    </border>
  </borders>
  <cellStyleXfs count="7">
    <xf numFmtId="0" fontId="0" fillId="0" borderId="0"/>
    <xf numFmtId="0" fontId="14" fillId="0" borderId="0"/>
    <xf numFmtId="0" fontId="11" fillId="0" borderId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1" fillId="0" borderId="0"/>
  </cellStyleXfs>
  <cellXfs count="1815">
    <xf numFmtId="0" fontId="0" fillId="0" borderId="0" xfId="0"/>
    <xf numFmtId="0" fontId="9" fillId="2" borderId="21" xfId="0" applyFont="1" applyFill="1" applyBorder="1" applyProtection="1">
      <protection locked="0"/>
    </xf>
    <xf numFmtId="0" fontId="9" fillId="2" borderId="21" xfId="0" applyFont="1" applyFill="1" applyBorder="1" applyAlignment="1" applyProtection="1">
      <alignment horizontal="left"/>
      <protection locked="0"/>
    </xf>
    <xf numFmtId="0" fontId="9" fillId="2" borderId="3" xfId="0" applyFont="1" applyFill="1" applyBorder="1" applyProtection="1">
      <protection locked="0"/>
    </xf>
    <xf numFmtId="9" fontId="9" fillId="2" borderId="22" xfId="3" applyFont="1" applyFill="1" applyBorder="1" applyAlignment="1" applyProtection="1">
      <alignment horizontal="center"/>
      <protection locked="0"/>
    </xf>
    <xf numFmtId="9" fontId="9" fillId="2" borderId="23" xfId="3" applyFont="1" applyFill="1" applyBorder="1" applyAlignment="1" applyProtection="1">
      <alignment horizontal="center"/>
      <protection locked="0"/>
    </xf>
    <xf numFmtId="9" fontId="9" fillId="2" borderId="24" xfId="3" applyFont="1" applyFill="1" applyBorder="1" applyAlignment="1" applyProtection="1">
      <alignment horizontal="center"/>
      <protection locked="0"/>
    </xf>
    <xf numFmtId="9" fontId="7" fillId="2" borderId="6" xfId="0" applyNumberFormat="1" applyFont="1" applyFill="1" applyBorder="1" applyAlignment="1" applyProtection="1">
      <alignment horizontal="center"/>
      <protection locked="0"/>
    </xf>
    <xf numFmtId="0" fontId="5" fillId="2" borderId="5" xfId="0" applyFont="1" applyFill="1" applyBorder="1" applyProtection="1">
      <protection locked="0"/>
    </xf>
    <xf numFmtId="0" fontId="5" fillId="2" borderId="2" xfId="0" applyFont="1" applyFill="1" applyBorder="1" applyProtection="1">
      <protection locked="0"/>
    </xf>
    <xf numFmtId="0" fontId="5" fillId="2" borderId="5" xfId="0" applyNumberFormat="1" applyFont="1" applyFill="1" applyBorder="1" applyAlignment="1" applyProtection="1">
      <alignment horizontal="center"/>
      <protection locked="0"/>
    </xf>
    <xf numFmtId="0" fontId="9" fillId="2" borderId="59" xfId="0" applyFont="1" applyFill="1" applyBorder="1" applyProtection="1">
      <protection locked="0"/>
    </xf>
    <xf numFmtId="0" fontId="5" fillId="2" borderId="28" xfId="0" applyFont="1" applyFill="1" applyBorder="1" applyProtection="1">
      <protection locked="0"/>
    </xf>
    <xf numFmtId="0" fontId="9" fillId="17" borderId="81" xfId="0" applyFont="1" applyFill="1" applyBorder="1" applyAlignment="1" applyProtection="1">
      <alignment horizontal="center"/>
      <protection locked="0"/>
    </xf>
    <xf numFmtId="0" fontId="9" fillId="17" borderId="82" xfId="0" applyFont="1" applyFill="1" applyBorder="1" applyAlignment="1" applyProtection="1">
      <alignment horizontal="center"/>
      <protection locked="0"/>
    </xf>
    <xf numFmtId="0" fontId="27" fillId="21" borderId="2" xfId="0" applyFont="1" applyFill="1" applyBorder="1" applyAlignment="1" applyProtection="1">
      <alignment horizontal="center"/>
      <protection locked="0"/>
    </xf>
    <xf numFmtId="0" fontId="27" fillId="21" borderId="20" xfId="0" applyFont="1" applyFill="1" applyBorder="1" applyAlignment="1" applyProtection="1">
      <alignment horizontal="center"/>
      <protection locked="0"/>
    </xf>
    <xf numFmtId="0" fontId="27" fillId="21" borderId="1" xfId="0" applyFont="1" applyFill="1" applyBorder="1" applyAlignment="1" applyProtection="1">
      <alignment horizontal="center"/>
      <protection locked="0"/>
    </xf>
    <xf numFmtId="0" fontId="13" fillId="22" borderId="2" xfId="0" applyFont="1" applyFill="1" applyBorder="1" applyAlignment="1" applyProtection="1">
      <alignment horizontal="center"/>
      <protection locked="0"/>
    </xf>
    <xf numFmtId="0" fontId="13" fillId="22" borderId="20" xfId="0" applyFont="1" applyFill="1" applyBorder="1" applyAlignment="1" applyProtection="1">
      <alignment horizontal="center"/>
      <protection locked="0"/>
    </xf>
    <xf numFmtId="0" fontId="13" fillId="22" borderId="1" xfId="0" applyFont="1" applyFill="1" applyBorder="1" applyAlignment="1" applyProtection="1">
      <alignment horizontal="center"/>
      <protection locked="0"/>
    </xf>
    <xf numFmtId="0" fontId="27" fillId="23" borderId="2" xfId="0" applyFont="1" applyFill="1" applyBorder="1" applyAlignment="1" applyProtection="1">
      <alignment horizontal="center"/>
      <protection locked="0"/>
    </xf>
    <xf numFmtId="0" fontId="27" fillId="23" borderId="20" xfId="0" applyFont="1" applyFill="1" applyBorder="1" applyAlignment="1" applyProtection="1">
      <alignment horizontal="center"/>
      <protection locked="0"/>
    </xf>
    <xf numFmtId="0" fontId="27" fillId="23" borderId="1" xfId="0" applyFont="1" applyFill="1" applyBorder="1" applyAlignment="1" applyProtection="1">
      <alignment horizontal="center"/>
      <protection locked="0"/>
    </xf>
    <xf numFmtId="0" fontId="27" fillId="24" borderId="2" xfId="0" applyFont="1" applyFill="1" applyBorder="1" applyAlignment="1" applyProtection="1">
      <alignment horizontal="center"/>
      <protection locked="0"/>
    </xf>
    <xf numFmtId="0" fontId="27" fillId="24" borderId="20" xfId="0" applyFont="1" applyFill="1" applyBorder="1" applyAlignment="1" applyProtection="1">
      <alignment horizontal="center"/>
      <protection locked="0"/>
    </xf>
    <xf numFmtId="0" fontId="27" fillId="24" borderId="1" xfId="0" applyFont="1" applyFill="1" applyBorder="1" applyAlignment="1" applyProtection="1">
      <alignment horizontal="center"/>
      <protection locked="0"/>
    </xf>
    <xf numFmtId="0" fontId="13" fillId="25" borderId="2" xfId="0" applyFont="1" applyFill="1" applyBorder="1" applyAlignment="1" applyProtection="1">
      <alignment horizontal="center"/>
      <protection locked="0"/>
    </xf>
    <xf numFmtId="0" fontId="13" fillId="25" borderId="20" xfId="0" applyFont="1" applyFill="1" applyBorder="1" applyAlignment="1" applyProtection="1">
      <alignment horizontal="center"/>
      <protection locked="0"/>
    </xf>
    <xf numFmtId="0" fontId="13" fillId="25" borderId="1" xfId="0" applyFont="1" applyFill="1" applyBorder="1" applyAlignment="1" applyProtection="1">
      <alignment horizontal="center"/>
      <protection locked="0"/>
    </xf>
    <xf numFmtId="0" fontId="13" fillId="27" borderId="2" xfId="0" applyFont="1" applyFill="1" applyBorder="1" applyAlignment="1" applyProtection="1">
      <alignment horizontal="center"/>
      <protection locked="0"/>
    </xf>
    <xf numFmtId="0" fontId="13" fillId="27" borderId="20" xfId="0" applyFont="1" applyFill="1" applyBorder="1" applyAlignment="1" applyProtection="1">
      <alignment horizontal="center"/>
      <protection locked="0"/>
    </xf>
    <xf numFmtId="0" fontId="13" fillId="27" borderId="1" xfId="0" applyFont="1" applyFill="1" applyBorder="1" applyAlignment="1" applyProtection="1">
      <alignment horizontal="center"/>
      <protection locked="0"/>
    </xf>
    <xf numFmtId="0" fontId="13" fillId="28" borderId="2" xfId="0" applyFont="1" applyFill="1" applyBorder="1" applyAlignment="1" applyProtection="1">
      <alignment horizontal="center"/>
      <protection locked="0"/>
    </xf>
    <xf numFmtId="0" fontId="13" fillId="28" borderId="20" xfId="0" applyFont="1" applyFill="1" applyBorder="1" applyAlignment="1" applyProtection="1">
      <alignment horizontal="center"/>
      <protection locked="0"/>
    </xf>
    <xf numFmtId="0" fontId="13" fillId="28" borderId="1" xfId="0" applyFont="1" applyFill="1" applyBorder="1" applyAlignment="1" applyProtection="1">
      <alignment horizontal="center"/>
      <protection locked="0"/>
    </xf>
    <xf numFmtId="0" fontId="13" fillId="29" borderId="2" xfId="0" applyFont="1" applyFill="1" applyBorder="1" applyAlignment="1" applyProtection="1">
      <alignment horizontal="center"/>
      <protection locked="0"/>
    </xf>
    <xf numFmtId="0" fontId="13" fillId="29" borderId="20" xfId="0" applyFont="1" applyFill="1" applyBorder="1" applyAlignment="1" applyProtection="1">
      <alignment horizontal="center"/>
      <protection locked="0"/>
    </xf>
    <xf numFmtId="0" fontId="13" fillId="29" borderId="1" xfId="0" applyFont="1" applyFill="1" applyBorder="1" applyAlignment="1" applyProtection="1">
      <alignment horizontal="center"/>
      <protection locked="0"/>
    </xf>
    <xf numFmtId="0" fontId="13" fillId="30" borderId="2" xfId="0" applyFont="1" applyFill="1" applyBorder="1" applyAlignment="1" applyProtection="1">
      <alignment horizontal="center"/>
      <protection locked="0"/>
    </xf>
    <xf numFmtId="0" fontId="13" fillId="30" borderId="20" xfId="0" applyFont="1" applyFill="1" applyBorder="1" applyAlignment="1" applyProtection="1">
      <alignment horizontal="center"/>
      <protection locked="0"/>
    </xf>
    <xf numFmtId="0" fontId="13" fillId="30" borderId="1" xfId="0" applyFont="1" applyFill="1" applyBorder="1" applyAlignment="1" applyProtection="1">
      <alignment horizontal="center"/>
      <protection locked="0"/>
    </xf>
    <xf numFmtId="0" fontId="13" fillId="31" borderId="2" xfId="0" applyFont="1" applyFill="1" applyBorder="1" applyAlignment="1" applyProtection="1">
      <alignment horizontal="center"/>
      <protection locked="0"/>
    </xf>
    <xf numFmtId="0" fontId="13" fillId="31" borderId="20" xfId="0" applyFont="1" applyFill="1" applyBorder="1" applyAlignment="1" applyProtection="1">
      <alignment horizontal="center"/>
      <protection locked="0"/>
    </xf>
    <xf numFmtId="0" fontId="13" fillId="31" borderId="1" xfId="0" applyFont="1" applyFill="1" applyBorder="1" applyAlignment="1" applyProtection="1">
      <alignment horizontal="center"/>
      <protection locked="0"/>
    </xf>
    <xf numFmtId="0" fontId="13" fillId="32" borderId="2" xfId="0" applyFont="1" applyFill="1" applyBorder="1" applyAlignment="1" applyProtection="1">
      <alignment horizontal="center"/>
      <protection locked="0"/>
    </xf>
    <xf numFmtId="0" fontId="13" fillId="32" borderId="20" xfId="0" applyFont="1" applyFill="1" applyBorder="1" applyAlignment="1" applyProtection="1">
      <alignment horizontal="center"/>
      <protection locked="0"/>
    </xf>
    <xf numFmtId="0" fontId="13" fillId="32" borderId="1" xfId="0" applyFont="1" applyFill="1" applyBorder="1" applyAlignment="1" applyProtection="1">
      <alignment horizontal="center"/>
      <protection locked="0"/>
    </xf>
    <xf numFmtId="0" fontId="13" fillId="26" borderId="19" xfId="0" applyFont="1" applyFill="1" applyBorder="1" applyAlignment="1" applyProtection="1">
      <alignment horizontal="center"/>
      <protection locked="0"/>
    </xf>
    <xf numFmtId="0" fontId="13" fillId="26" borderId="46" xfId="0" applyFont="1" applyFill="1" applyBorder="1" applyAlignment="1" applyProtection="1">
      <alignment horizontal="center"/>
      <protection locked="0"/>
    </xf>
    <xf numFmtId="0" fontId="13" fillId="26" borderId="66" xfId="0" applyFont="1" applyFill="1" applyBorder="1" applyAlignment="1" applyProtection="1">
      <alignment horizontal="center"/>
      <protection locked="0"/>
    </xf>
    <xf numFmtId="0" fontId="13" fillId="27" borderId="19" xfId="0" applyFont="1" applyFill="1" applyBorder="1" applyAlignment="1" applyProtection="1">
      <alignment horizontal="center"/>
      <protection locked="0"/>
    </xf>
    <xf numFmtId="0" fontId="13" fillId="27" borderId="46" xfId="0" applyFont="1" applyFill="1" applyBorder="1" applyAlignment="1" applyProtection="1">
      <alignment horizontal="center"/>
      <protection locked="0"/>
    </xf>
    <xf numFmtId="0" fontId="13" fillId="27" borderId="66" xfId="0" applyFont="1" applyFill="1" applyBorder="1" applyAlignment="1" applyProtection="1">
      <alignment horizontal="center"/>
      <protection locked="0"/>
    </xf>
    <xf numFmtId="0" fontId="13" fillId="33" borderId="2" xfId="0" applyFont="1" applyFill="1" applyBorder="1" applyAlignment="1" applyProtection="1">
      <alignment horizontal="center"/>
      <protection locked="0"/>
    </xf>
    <xf numFmtId="0" fontId="27" fillId="34" borderId="2" xfId="0" applyFont="1" applyFill="1" applyBorder="1" applyAlignment="1" applyProtection="1">
      <alignment horizontal="center"/>
      <protection locked="0"/>
    </xf>
    <xf numFmtId="0" fontId="27" fillId="34" borderId="20" xfId="0" applyFont="1" applyFill="1" applyBorder="1" applyAlignment="1" applyProtection="1">
      <alignment horizontal="center"/>
      <protection locked="0"/>
    </xf>
    <xf numFmtId="0" fontId="27" fillId="34" borderId="1" xfId="0" applyFont="1" applyFill="1" applyBorder="1" applyAlignment="1" applyProtection="1">
      <alignment horizontal="center"/>
      <protection locked="0"/>
    </xf>
    <xf numFmtId="0" fontId="13" fillId="35" borderId="2" xfId="0" applyFont="1" applyFill="1" applyBorder="1" applyAlignment="1" applyProtection="1">
      <alignment horizontal="center"/>
      <protection locked="0"/>
    </xf>
    <xf numFmtId="0" fontId="13" fillId="35" borderId="20" xfId="0" applyFont="1" applyFill="1" applyBorder="1" applyAlignment="1" applyProtection="1">
      <alignment horizontal="center"/>
      <protection locked="0"/>
    </xf>
    <xf numFmtId="0" fontId="13" fillId="35" borderId="1" xfId="0" applyFont="1" applyFill="1" applyBorder="1" applyAlignment="1" applyProtection="1">
      <alignment horizontal="center"/>
      <protection locked="0"/>
    </xf>
    <xf numFmtId="0" fontId="13" fillId="36" borderId="1" xfId="0" applyFont="1" applyFill="1" applyBorder="1" applyAlignment="1" applyProtection="1">
      <alignment horizontal="center"/>
      <protection locked="0"/>
    </xf>
    <xf numFmtId="165" fontId="5" fillId="5" borderId="0" xfId="0" applyNumberFormat="1" applyFont="1" applyFill="1" applyProtection="1">
      <protection locked="0"/>
    </xf>
    <xf numFmtId="2" fontId="5" fillId="0" borderId="5" xfId="0" applyNumberFormat="1" applyFont="1" applyFill="1" applyBorder="1" applyAlignment="1" applyProtection="1">
      <alignment horizontal="center"/>
      <protection locked="0"/>
    </xf>
    <xf numFmtId="0" fontId="5" fillId="2" borderId="30" xfId="0" applyFont="1" applyFill="1" applyBorder="1" applyProtection="1">
      <protection locked="0"/>
    </xf>
    <xf numFmtId="2" fontId="5" fillId="0" borderId="64" xfId="0" applyNumberFormat="1" applyFont="1" applyFill="1" applyBorder="1" applyAlignment="1" applyProtection="1">
      <alignment horizontal="center"/>
      <protection locked="0"/>
    </xf>
    <xf numFmtId="2" fontId="5" fillId="12" borderId="5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Protection="1">
      <protection locked="0"/>
    </xf>
    <xf numFmtId="0" fontId="5" fillId="2" borderId="0" xfId="0" applyFont="1" applyFill="1" applyBorder="1" applyProtection="1">
      <protection locked="0"/>
    </xf>
    <xf numFmtId="0" fontId="5" fillId="2" borderId="0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7" fillId="2" borderId="3" xfId="0" applyFont="1" applyFill="1" applyBorder="1" applyProtection="1">
      <protection locked="0"/>
    </xf>
    <xf numFmtId="0" fontId="18" fillId="2" borderId="0" xfId="0" applyFont="1" applyFill="1" applyBorder="1" applyProtection="1">
      <protection locked="0"/>
    </xf>
    <xf numFmtId="0" fontId="7" fillId="3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5" fillId="2" borderId="15" xfId="0" applyFont="1" applyFill="1" applyBorder="1" applyProtection="1">
      <protection locked="0"/>
    </xf>
    <xf numFmtId="0" fontId="5" fillId="2" borderId="13" xfId="0" applyFont="1" applyFill="1" applyBorder="1" applyProtection="1">
      <protection locked="0"/>
    </xf>
    <xf numFmtId="0" fontId="9" fillId="2" borderId="81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14" xfId="0" applyFont="1" applyFill="1" applyBorder="1" applyAlignment="1" applyProtection="1">
      <alignment horizontal="center"/>
      <protection locked="0"/>
    </xf>
    <xf numFmtId="9" fontId="5" fillId="2" borderId="43" xfId="0" applyNumberFormat="1" applyFont="1" applyFill="1" applyBorder="1" applyAlignment="1" applyProtection="1">
      <alignment horizontal="center"/>
      <protection locked="0"/>
    </xf>
    <xf numFmtId="0" fontId="9" fillId="2" borderId="1" xfId="0" applyFont="1" applyFill="1" applyBorder="1" applyProtection="1">
      <protection locked="0"/>
    </xf>
    <xf numFmtId="2" fontId="5" fillId="2" borderId="1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Protection="1">
      <protection locked="0"/>
    </xf>
    <xf numFmtId="0" fontId="9" fillId="2" borderId="4" xfId="0" applyFont="1" applyFill="1" applyBorder="1" applyProtection="1">
      <protection locked="0"/>
    </xf>
    <xf numFmtId="0" fontId="5" fillId="2" borderId="21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12" fillId="2" borderId="20" xfId="0" applyFont="1" applyFill="1" applyBorder="1" applyAlignment="1" applyProtection="1">
      <alignment horizontal="left"/>
      <protection locked="0"/>
    </xf>
    <xf numFmtId="0" fontId="5" fillId="2" borderId="1" xfId="0" applyFont="1" applyFill="1" applyBorder="1" applyProtection="1">
      <protection locked="0"/>
    </xf>
    <xf numFmtId="0" fontId="9" fillId="2" borderId="82" xfId="0" applyFont="1" applyFill="1" applyBorder="1" applyAlignment="1" applyProtection="1">
      <alignment horizontal="center"/>
      <protection locked="0"/>
    </xf>
    <xf numFmtId="0" fontId="5" fillId="2" borderId="49" xfId="0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 applyProtection="1">
      <alignment horizontal="center"/>
      <protection locked="0"/>
    </xf>
    <xf numFmtId="0" fontId="5" fillId="2" borderId="17" xfId="0" applyFont="1" applyFill="1" applyBorder="1" applyAlignment="1" applyProtection="1">
      <alignment horizontal="center"/>
      <protection locked="0"/>
    </xf>
    <xf numFmtId="9" fontId="5" fillId="2" borderId="51" xfId="0" applyNumberFormat="1" applyFont="1" applyFill="1" applyBorder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/>
      <protection locked="0"/>
    </xf>
    <xf numFmtId="3" fontId="23" fillId="5" borderId="0" xfId="0" applyNumberFormat="1" applyFont="1" applyFill="1" applyAlignment="1" applyProtection="1">
      <alignment horizontal="center"/>
      <protection locked="0"/>
    </xf>
    <xf numFmtId="0" fontId="7" fillId="5" borderId="0" xfId="0" applyFont="1" applyFill="1" applyAlignment="1" applyProtection="1">
      <alignment horizontal="center"/>
      <protection locked="0"/>
    </xf>
    <xf numFmtId="0" fontId="7" fillId="5" borderId="0" xfId="0" applyFont="1" applyFill="1" applyProtection="1">
      <protection locked="0"/>
    </xf>
    <xf numFmtId="0" fontId="7" fillId="18" borderId="0" xfId="0" applyFont="1" applyFill="1" applyProtection="1">
      <protection locked="0"/>
    </xf>
    <xf numFmtId="0" fontId="5" fillId="2" borderId="2" xfId="0" applyFont="1" applyFill="1" applyBorder="1" applyAlignment="1" applyProtection="1">
      <alignment horizontal="center"/>
      <protection locked="0"/>
    </xf>
    <xf numFmtId="4" fontId="5" fillId="2" borderId="2" xfId="0" applyNumberFormat="1" applyFont="1" applyFill="1" applyBorder="1" applyAlignment="1" applyProtection="1">
      <alignment horizontal="center"/>
      <protection locked="0"/>
    </xf>
    <xf numFmtId="4" fontId="5" fillId="2" borderId="2" xfId="0" applyNumberFormat="1" applyFont="1" applyFill="1" applyBorder="1" applyProtection="1">
      <protection locked="0"/>
    </xf>
    <xf numFmtId="0" fontId="5" fillId="2" borderId="16" xfId="0" applyFont="1" applyFill="1" applyBorder="1" applyAlignment="1" applyProtection="1">
      <alignment horizontal="center"/>
      <protection locked="0"/>
    </xf>
    <xf numFmtId="2" fontId="5" fillId="2" borderId="0" xfId="0" applyNumberFormat="1" applyFont="1" applyFill="1" applyAlignment="1" applyProtection="1">
      <alignment horizontal="center"/>
      <protection locked="0"/>
    </xf>
    <xf numFmtId="165" fontId="7" fillId="2" borderId="0" xfId="0" applyNumberFormat="1" applyFont="1" applyFill="1" applyAlignment="1" applyProtection="1">
      <alignment horizontal="center"/>
      <protection locked="0"/>
    </xf>
    <xf numFmtId="0" fontId="5" fillId="2" borderId="64" xfId="0" applyFont="1" applyFill="1" applyBorder="1" applyAlignment="1" applyProtection="1">
      <alignment horizontal="center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4" fontId="5" fillId="2" borderId="5" xfId="0" applyNumberFormat="1" applyFont="1" applyFill="1" applyBorder="1" applyAlignment="1" applyProtection="1">
      <alignment horizontal="center"/>
      <protection locked="0"/>
    </xf>
    <xf numFmtId="4" fontId="5" fillId="2" borderId="5" xfId="0" applyNumberFormat="1" applyFont="1" applyFill="1" applyBorder="1" applyProtection="1">
      <protection locked="0"/>
    </xf>
    <xf numFmtId="0" fontId="5" fillId="2" borderId="76" xfId="0" applyFont="1" applyFill="1" applyBorder="1" applyProtection="1">
      <protection locked="0"/>
    </xf>
    <xf numFmtId="0" fontId="5" fillId="2" borderId="69" xfId="0" applyFont="1" applyFill="1" applyBorder="1" applyProtection="1">
      <protection locked="0"/>
    </xf>
    <xf numFmtId="0" fontId="5" fillId="2" borderId="41" xfId="0" applyFont="1" applyFill="1" applyBorder="1" applyProtection="1">
      <protection locked="0"/>
    </xf>
    <xf numFmtId="0" fontId="5" fillId="2" borderId="47" xfId="0" applyFont="1" applyFill="1" applyBorder="1" applyProtection="1">
      <protection locked="0"/>
    </xf>
    <xf numFmtId="0" fontId="5" fillId="2" borderId="30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Protection="1">
      <protection locked="0"/>
    </xf>
    <xf numFmtId="0" fontId="7" fillId="2" borderId="41" xfId="0" applyFont="1" applyFill="1" applyBorder="1" applyProtection="1">
      <protection locked="0"/>
    </xf>
    <xf numFmtId="165" fontId="7" fillId="2" borderId="0" xfId="0" applyNumberFormat="1" applyFont="1" applyFill="1" applyBorder="1" applyAlignment="1" applyProtection="1">
      <protection locked="0"/>
    </xf>
    <xf numFmtId="0" fontId="7" fillId="2" borderId="44" xfId="0" applyFont="1" applyFill="1" applyBorder="1" applyProtection="1">
      <protection locked="0"/>
    </xf>
    <xf numFmtId="0" fontId="7" fillId="2" borderId="17" xfId="0" applyFont="1" applyFill="1" applyBorder="1" applyProtection="1">
      <protection locked="0"/>
    </xf>
    <xf numFmtId="4" fontId="7" fillId="2" borderId="0" xfId="0" applyNumberFormat="1" applyFont="1" applyFill="1" applyBorder="1" applyAlignment="1" applyProtection="1">
      <protection locked="0"/>
    </xf>
    <xf numFmtId="0" fontId="5" fillId="2" borderId="28" xfId="0" applyFont="1" applyFill="1" applyBorder="1" applyAlignment="1" applyProtection="1">
      <alignment horizontal="center"/>
      <protection locked="0"/>
    </xf>
    <xf numFmtId="4" fontId="5" fillId="2" borderId="28" xfId="0" applyNumberFormat="1" applyFont="1" applyFill="1" applyBorder="1" applyProtection="1">
      <protection locked="0"/>
    </xf>
    <xf numFmtId="4" fontId="5" fillId="2" borderId="46" xfId="0" applyNumberFormat="1" applyFont="1" applyFill="1" applyBorder="1" applyAlignment="1" applyProtection="1">
      <alignment horizontal="center"/>
      <protection locked="0"/>
    </xf>
    <xf numFmtId="164" fontId="5" fillId="2" borderId="0" xfId="0" applyNumberFormat="1" applyFont="1" applyFill="1" applyBorder="1" applyProtection="1">
      <protection locked="0"/>
    </xf>
    <xf numFmtId="4" fontId="7" fillId="3" borderId="28" xfId="0" applyNumberFormat="1" applyFont="1" applyFill="1" applyBorder="1" applyProtection="1">
      <protection locked="0"/>
    </xf>
    <xf numFmtId="0" fontId="5" fillId="2" borderId="77" xfId="0" applyFont="1" applyFill="1" applyBorder="1" applyProtection="1">
      <protection locked="0"/>
    </xf>
    <xf numFmtId="0" fontId="7" fillId="14" borderId="2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Protection="1">
      <protection locked="0"/>
    </xf>
    <xf numFmtId="0" fontId="7" fillId="2" borderId="31" xfId="0" applyFont="1" applyFill="1" applyBorder="1" applyProtection="1">
      <protection locked="0"/>
    </xf>
    <xf numFmtId="165" fontId="5" fillId="2" borderId="0" xfId="0" applyNumberFormat="1" applyFont="1" applyFill="1" applyBorder="1" applyAlignment="1" applyProtection="1">
      <alignment horizontal="center"/>
      <protection locked="0"/>
    </xf>
    <xf numFmtId="165" fontId="5" fillId="2" borderId="0" xfId="0" applyNumberFormat="1" applyFont="1" applyFill="1" applyBorder="1" applyAlignment="1" applyProtection="1">
      <protection locked="0"/>
    </xf>
    <xf numFmtId="0" fontId="7" fillId="2" borderId="0" xfId="0" applyFont="1" applyFill="1" applyProtection="1">
      <protection locked="0"/>
    </xf>
    <xf numFmtId="0" fontId="7" fillId="3" borderId="8" xfId="0" applyFont="1" applyFill="1" applyBorder="1" applyAlignment="1" applyProtection="1">
      <alignment horizontal="left"/>
      <protection locked="0"/>
    </xf>
    <xf numFmtId="4" fontId="7" fillId="3" borderId="6" xfId="0" applyNumberFormat="1" applyFont="1" applyFill="1" applyBorder="1" applyAlignment="1" applyProtection="1">
      <alignment horizontal="center"/>
      <protection locked="0"/>
    </xf>
    <xf numFmtId="0" fontId="0" fillId="2" borderId="29" xfId="0" applyFill="1" applyBorder="1" applyProtection="1"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9" fontId="26" fillId="3" borderId="6" xfId="0" applyNumberFormat="1" applyFont="1" applyFill="1" applyBorder="1" applyAlignment="1" applyProtection="1">
      <alignment horizontal="center"/>
      <protection locked="0"/>
    </xf>
    <xf numFmtId="0" fontId="7" fillId="3" borderId="35" xfId="0" applyFont="1" applyFill="1" applyBorder="1" applyAlignment="1" applyProtection="1">
      <alignment horizontal="center"/>
      <protection locked="0"/>
    </xf>
    <xf numFmtId="9" fontId="5" fillId="2" borderId="5" xfId="3" applyFont="1" applyFill="1" applyBorder="1" applyAlignment="1" applyProtection="1">
      <alignment horizontal="center"/>
      <protection locked="0"/>
    </xf>
    <xf numFmtId="4" fontId="7" fillId="3" borderId="2" xfId="0" applyNumberFormat="1" applyFont="1" applyFill="1" applyBorder="1" applyAlignment="1" applyProtection="1">
      <alignment horizontal="center"/>
      <protection locked="0"/>
    </xf>
    <xf numFmtId="9" fontId="5" fillId="2" borderId="43" xfId="3" applyFont="1" applyFill="1" applyBorder="1" applyAlignment="1" applyProtection="1">
      <alignment horizontal="center"/>
      <protection locked="0"/>
    </xf>
    <xf numFmtId="166" fontId="12" fillId="2" borderId="34" xfId="3" applyNumberFormat="1" applyFont="1" applyFill="1" applyBorder="1" applyAlignment="1" applyProtection="1">
      <alignment horizontal="center"/>
      <protection locked="0"/>
    </xf>
    <xf numFmtId="4" fontId="7" fillId="3" borderId="43" xfId="0" applyNumberFormat="1" applyFont="1" applyFill="1" applyBorder="1" applyAlignment="1" applyProtection="1">
      <alignment horizontal="center"/>
      <protection locked="0"/>
    </xf>
    <xf numFmtId="0" fontId="7" fillId="2" borderId="31" xfId="0" applyFont="1" applyFill="1" applyBorder="1" applyAlignment="1" applyProtection="1">
      <protection locked="0"/>
    </xf>
    <xf numFmtId="0" fontId="7" fillId="2" borderId="6" xfId="0" applyFont="1" applyFill="1" applyBorder="1" applyAlignment="1" applyProtection="1">
      <protection locked="0"/>
    </xf>
    <xf numFmtId="0" fontId="7" fillId="0" borderId="7" xfId="0" applyFont="1" applyFill="1" applyBorder="1" applyAlignment="1" applyProtection="1">
      <alignment horizontal="left"/>
      <protection locked="0"/>
    </xf>
    <xf numFmtId="0" fontId="5" fillId="2" borderId="6" xfId="0" applyFont="1" applyFill="1" applyBorder="1" applyProtection="1">
      <protection locked="0"/>
    </xf>
    <xf numFmtId="165" fontId="5" fillId="2" borderId="0" xfId="0" applyNumberFormat="1" applyFont="1" applyFill="1" applyProtection="1">
      <protection locked="0"/>
    </xf>
    <xf numFmtId="0" fontId="5" fillId="3" borderId="32" xfId="0" applyFont="1" applyFill="1" applyBorder="1" applyAlignment="1" applyProtection="1">
      <alignment horizontal="left"/>
      <protection locked="0"/>
    </xf>
    <xf numFmtId="0" fontId="7" fillId="3" borderId="37" xfId="0" applyFont="1" applyFill="1" applyBorder="1" applyAlignment="1" applyProtection="1">
      <alignment horizontal="center"/>
      <protection locked="0"/>
    </xf>
    <xf numFmtId="9" fontId="5" fillId="2" borderId="28" xfId="3" applyFont="1" applyFill="1" applyBorder="1" applyAlignment="1" applyProtection="1">
      <alignment horizontal="center"/>
      <protection locked="0"/>
    </xf>
    <xf numFmtId="4" fontId="7" fillId="3" borderId="28" xfId="0" applyNumberFormat="1" applyFont="1" applyFill="1" applyBorder="1" applyAlignment="1" applyProtection="1">
      <alignment horizontal="center"/>
      <protection locked="0"/>
    </xf>
    <xf numFmtId="0" fontId="7" fillId="3" borderId="38" xfId="0" applyFont="1" applyFill="1" applyBorder="1" applyAlignment="1" applyProtection="1">
      <alignment horizontal="center"/>
      <protection locked="0"/>
    </xf>
    <xf numFmtId="0" fontId="5" fillId="2" borderId="84" xfId="0" applyFont="1" applyFill="1" applyBorder="1" applyAlignment="1" applyProtection="1">
      <alignment horizontal="center"/>
      <protection locked="0"/>
    </xf>
    <xf numFmtId="9" fontId="5" fillId="2" borderId="2" xfId="3" applyFont="1" applyFill="1" applyBorder="1" applyAlignment="1" applyProtection="1">
      <alignment horizontal="center"/>
      <protection locked="0"/>
    </xf>
    <xf numFmtId="4" fontId="7" fillId="3" borderId="26" xfId="0" applyNumberFormat="1" applyFont="1" applyFill="1" applyBorder="1" applyAlignment="1" applyProtection="1">
      <alignment horizontal="center"/>
      <protection locked="0"/>
    </xf>
    <xf numFmtId="0" fontId="7" fillId="3" borderId="36" xfId="0" applyFont="1" applyFill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left"/>
      <protection locked="0"/>
    </xf>
    <xf numFmtId="0" fontId="5" fillId="0" borderId="8" xfId="0" applyFont="1" applyBorder="1" applyAlignment="1" applyProtection="1">
      <alignment horizontal="left"/>
      <protection locked="0"/>
    </xf>
    <xf numFmtId="9" fontId="7" fillId="2" borderId="6" xfId="3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left"/>
      <protection locked="0"/>
    </xf>
    <xf numFmtId="4" fontId="7" fillId="3" borderId="25" xfId="0" applyNumberFormat="1" applyFont="1" applyFill="1" applyBorder="1" applyAlignment="1" applyProtection="1">
      <alignment horizontal="center"/>
      <protection locked="0"/>
    </xf>
    <xf numFmtId="0" fontId="5" fillId="2" borderId="29" xfId="0" applyFont="1" applyFill="1" applyBorder="1" applyProtection="1">
      <protection locked="0"/>
    </xf>
    <xf numFmtId="9" fontId="5" fillId="2" borderId="26" xfId="3" applyFont="1" applyFill="1" applyBorder="1" applyAlignment="1" applyProtection="1">
      <alignment horizontal="center"/>
      <protection locked="0"/>
    </xf>
    <xf numFmtId="166" fontId="12" fillId="2" borderId="33" xfId="3" applyNumberFormat="1" applyFont="1" applyFill="1" applyBorder="1" applyAlignment="1" applyProtection="1">
      <alignment horizontal="center"/>
      <protection locked="0"/>
    </xf>
    <xf numFmtId="4" fontId="5" fillId="2" borderId="30" xfId="0" applyNumberFormat="1" applyFont="1" applyFill="1" applyBorder="1" applyAlignment="1" applyProtection="1">
      <alignment horizontal="center"/>
      <protection locked="0"/>
    </xf>
    <xf numFmtId="9" fontId="5" fillId="2" borderId="30" xfId="3" applyFont="1" applyFill="1" applyBorder="1" applyAlignment="1" applyProtection="1">
      <alignment horizontal="center"/>
      <protection locked="0"/>
    </xf>
    <xf numFmtId="9" fontId="5" fillId="2" borderId="74" xfId="3" applyFont="1" applyFill="1" applyBorder="1" applyAlignment="1" applyProtection="1">
      <alignment horizontal="center"/>
      <protection locked="0"/>
    </xf>
    <xf numFmtId="166" fontId="12" fillId="2" borderId="29" xfId="3" applyNumberFormat="1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4" fontId="7" fillId="2" borderId="11" xfId="0" applyNumberFormat="1" applyFont="1" applyFill="1" applyBorder="1" applyAlignment="1" applyProtection="1">
      <alignment horizontal="center"/>
      <protection locked="0"/>
    </xf>
    <xf numFmtId="3" fontId="7" fillId="2" borderId="11" xfId="0" applyNumberFormat="1" applyFont="1" applyFill="1" applyBorder="1" applyAlignment="1" applyProtection="1">
      <alignment horizontal="center"/>
      <protection locked="0"/>
    </xf>
    <xf numFmtId="4" fontId="7" fillId="3" borderId="11" xfId="0" applyNumberFormat="1" applyFont="1" applyFill="1" applyBorder="1" applyAlignment="1" applyProtection="1">
      <alignment horizontal="center"/>
      <protection locked="0"/>
    </xf>
    <xf numFmtId="9" fontId="7" fillId="2" borderId="11" xfId="3" applyFont="1" applyFill="1" applyBorder="1" applyAlignment="1" applyProtection="1">
      <alignment horizontal="center"/>
      <protection locked="0"/>
    </xf>
    <xf numFmtId="9" fontId="7" fillId="2" borderId="8" xfId="3" applyFont="1" applyFill="1" applyBorder="1" applyAlignment="1" applyProtection="1">
      <alignment horizontal="center"/>
      <protection locked="0"/>
    </xf>
    <xf numFmtId="4" fontId="7" fillId="3" borderId="12" xfId="0" applyNumberFormat="1" applyFont="1" applyFill="1" applyBorder="1" applyAlignment="1" applyProtection="1">
      <alignment horizontal="center"/>
      <protection locked="0"/>
    </xf>
    <xf numFmtId="165" fontId="5" fillId="2" borderId="2" xfId="0" applyNumberFormat="1" applyFont="1" applyFill="1" applyBorder="1" applyAlignment="1" applyProtection="1">
      <alignment horizontal="center"/>
      <protection locked="0"/>
    </xf>
    <xf numFmtId="165" fontId="7" fillId="3" borderId="1" xfId="0" applyNumberFormat="1" applyFont="1" applyFill="1" applyBorder="1" applyAlignment="1" applyProtection="1">
      <alignment horizontal="center"/>
      <protection locked="0"/>
    </xf>
    <xf numFmtId="165" fontId="7" fillId="2" borderId="11" xfId="0" applyNumberFormat="1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165" fontId="7" fillId="3" borderId="11" xfId="0" applyNumberFormat="1" applyFont="1" applyFill="1" applyBorder="1" applyAlignment="1" applyProtection="1">
      <alignment horizontal="center"/>
      <protection locked="0"/>
    </xf>
    <xf numFmtId="0" fontId="5" fillId="2" borderId="17" xfId="0" applyFont="1" applyFill="1" applyBorder="1" applyProtection="1">
      <protection locked="0"/>
    </xf>
    <xf numFmtId="0" fontId="5" fillId="3" borderId="11" xfId="0" applyFont="1" applyFill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165" fontId="5" fillId="2" borderId="28" xfId="0" applyNumberFormat="1" applyFont="1" applyFill="1" applyBorder="1" applyAlignment="1" applyProtection="1">
      <alignment horizontal="center"/>
      <protection locked="0"/>
    </xf>
    <xf numFmtId="165" fontId="5" fillId="2" borderId="68" xfId="0" applyNumberFormat="1" applyFont="1" applyFill="1" applyBorder="1" applyAlignment="1" applyProtection="1">
      <alignment horizontal="center"/>
      <protection locked="0"/>
    </xf>
    <xf numFmtId="165" fontId="5" fillId="2" borderId="5" xfId="0" applyNumberFormat="1" applyFont="1" applyFill="1" applyBorder="1" applyAlignment="1" applyProtection="1">
      <alignment horizontal="center"/>
      <protection locked="0"/>
    </xf>
    <xf numFmtId="165" fontId="7" fillId="2" borderId="6" xfId="0" applyNumberFormat="1" applyFont="1" applyFill="1" applyBorder="1" applyAlignment="1" applyProtection="1">
      <alignment horizontal="center"/>
      <protection locked="0"/>
    </xf>
    <xf numFmtId="0" fontId="7" fillId="2" borderId="18" xfId="0" applyFont="1" applyFill="1" applyBorder="1" applyAlignment="1" applyProtection="1">
      <alignment horizontal="center"/>
      <protection locked="0"/>
    </xf>
    <xf numFmtId="9" fontId="5" fillId="2" borderId="27" xfId="3" applyFont="1" applyFill="1" applyBorder="1" applyAlignment="1" applyProtection="1">
      <alignment horizontal="center"/>
      <protection locked="0"/>
    </xf>
    <xf numFmtId="0" fontId="5" fillId="2" borderId="25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protection locked="0"/>
    </xf>
    <xf numFmtId="0" fontId="7" fillId="2" borderId="105" xfId="0" applyFont="1" applyFill="1" applyBorder="1" applyAlignment="1" applyProtection="1">
      <protection locked="0"/>
    </xf>
    <xf numFmtId="0" fontId="7" fillId="3" borderId="35" xfId="0" applyFont="1" applyFill="1" applyBorder="1" applyAlignment="1" applyProtection="1">
      <protection locked="0"/>
    </xf>
    <xf numFmtId="0" fontId="7" fillId="12" borderId="2" xfId="0" applyFont="1" applyFill="1" applyBorder="1" applyAlignment="1" applyProtection="1">
      <alignment horizontal="center"/>
      <protection locked="0"/>
    </xf>
    <xf numFmtId="0" fontId="5" fillId="2" borderId="106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left"/>
      <protection locked="0"/>
    </xf>
    <xf numFmtId="0" fontId="5" fillId="2" borderId="107" xfId="0" applyFont="1" applyFill="1" applyBorder="1" applyAlignment="1" applyProtection="1">
      <alignment horizontal="center"/>
      <protection locked="0"/>
    </xf>
    <xf numFmtId="0" fontId="7" fillId="12" borderId="1" xfId="0" applyFont="1" applyFill="1" applyBorder="1" applyAlignment="1" applyProtection="1">
      <alignment horizontal="center"/>
      <protection locked="0"/>
    </xf>
    <xf numFmtId="9" fontId="5" fillId="2" borderId="64" xfId="3" applyFont="1" applyFill="1" applyBorder="1" applyAlignment="1" applyProtection="1">
      <alignment horizontal="center"/>
      <protection locked="0"/>
    </xf>
    <xf numFmtId="0" fontId="7" fillId="12" borderId="49" xfId="0" applyFont="1" applyFill="1" applyBorder="1" applyAlignment="1" applyProtection="1">
      <alignment horizontal="center"/>
      <protection locked="0"/>
    </xf>
    <xf numFmtId="9" fontId="5" fillId="2" borderId="62" xfId="3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protection locked="0"/>
    </xf>
    <xf numFmtId="0" fontId="7" fillId="2" borderId="27" xfId="0" applyFont="1" applyFill="1" applyBorder="1" applyAlignment="1" applyProtection="1">
      <alignment horizontal="center"/>
      <protection locked="0"/>
    </xf>
    <xf numFmtId="0" fontId="7" fillId="3" borderId="27" xfId="0" applyFont="1" applyFill="1" applyBorder="1" applyAlignment="1" applyProtection="1">
      <alignment horizontal="center"/>
      <protection locked="0"/>
    </xf>
    <xf numFmtId="9" fontId="7" fillId="2" borderId="25" xfId="0" applyNumberFormat="1" applyFont="1" applyFill="1" applyBorder="1" applyAlignment="1" applyProtection="1">
      <alignment horizontal="center"/>
      <protection locked="0"/>
    </xf>
    <xf numFmtId="0" fontId="5" fillId="2" borderId="108" xfId="0" applyFont="1" applyFill="1" applyBorder="1" applyAlignment="1" applyProtection="1">
      <alignment horizontal="center"/>
      <protection locked="0"/>
    </xf>
    <xf numFmtId="0" fontId="7" fillId="3" borderId="35" xfId="0" applyFont="1" applyFill="1" applyBorder="1" applyProtection="1">
      <protection locked="0"/>
    </xf>
    <xf numFmtId="4" fontId="5" fillId="2" borderId="74" xfId="0" applyNumberFormat="1" applyFont="1" applyFill="1" applyBorder="1" applyAlignment="1" applyProtection="1">
      <alignment horizontal="center"/>
      <protection locked="0"/>
    </xf>
    <xf numFmtId="4" fontId="5" fillId="2" borderId="68" xfId="0" applyNumberFormat="1" applyFont="1" applyFill="1" applyBorder="1" applyAlignment="1" applyProtection="1">
      <alignment horizontal="center"/>
      <protection locked="0"/>
    </xf>
    <xf numFmtId="0" fontId="7" fillId="3" borderId="37" xfId="0" applyFont="1" applyFill="1" applyBorder="1" applyProtection="1">
      <protection locked="0"/>
    </xf>
    <xf numFmtId="4" fontId="7" fillId="2" borderId="6" xfId="0" applyNumberFormat="1" applyFont="1" applyFill="1" applyBorder="1" applyAlignment="1" applyProtection="1">
      <alignment horizontal="center"/>
      <protection locked="0"/>
    </xf>
    <xf numFmtId="0" fontId="7" fillId="2" borderId="18" xfId="0" applyFont="1" applyFill="1" applyBorder="1" applyAlignment="1" applyProtection="1">
      <alignment horizontal="left"/>
      <protection locked="0"/>
    </xf>
    <xf numFmtId="9" fontId="5" fillId="2" borderId="27" xfId="3" applyNumberFormat="1" applyFont="1" applyFill="1" applyBorder="1" applyAlignment="1" applyProtection="1">
      <alignment horizontal="center"/>
      <protection locked="0"/>
    </xf>
    <xf numFmtId="9" fontId="5" fillId="2" borderId="5" xfId="3" applyFont="1" applyFill="1" applyBorder="1" applyProtection="1">
      <protection locked="0"/>
    </xf>
    <xf numFmtId="0" fontId="7" fillId="2" borderId="11" xfId="0" applyFont="1" applyFill="1" applyBorder="1" applyProtection="1">
      <protection locked="0"/>
    </xf>
    <xf numFmtId="9" fontId="5" fillId="2" borderId="11" xfId="3" applyFont="1" applyFill="1" applyBorder="1" applyProtection="1">
      <protection locked="0"/>
    </xf>
    <xf numFmtId="0" fontId="18" fillId="2" borderId="0" xfId="0" applyFont="1" applyFill="1" applyBorder="1" applyAlignment="1" applyProtection="1">
      <alignment horizontal="center"/>
      <protection locked="0"/>
    </xf>
    <xf numFmtId="0" fontId="7" fillId="2" borderId="45" xfId="0" applyFont="1" applyFill="1" applyBorder="1" applyAlignment="1" applyProtection="1">
      <alignment horizontal="center"/>
      <protection locked="0"/>
    </xf>
    <xf numFmtId="0" fontId="7" fillId="2" borderId="52" xfId="0" applyFont="1" applyFill="1" applyBorder="1" applyAlignment="1" applyProtection="1">
      <alignment horizontal="center"/>
      <protection locked="0"/>
    </xf>
    <xf numFmtId="0" fontId="22" fillId="2" borderId="0" xfId="0" applyFont="1" applyFill="1" applyAlignment="1" applyProtection="1">
      <alignment horizontal="center"/>
      <protection locked="0"/>
    </xf>
    <xf numFmtId="165" fontId="5" fillId="2" borderId="0" xfId="0" applyNumberFormat="1" applyFont="1" applyFill="1" applyAlignment="1" applyProtection="1">
      <alignment horizontal="center"/>
      <protection locked="0"/>
    </xf>
    <xf numFmtId="0" fontId="5" fillId="2" borderId="13" xfId="0" applyFont="1" applyFill="1" applyBorder="1" applyAlignment="1" applyProtection="1">
      <alignment horizontal="center"/>
      <protection locked="0"/>
    </xf>
    <xf numFmtId="0" fontId="7" fillId="2" borderId="103" xfId="0" applyFont="1" applyFill="1" applyBorder="1" applyAlignment="1" applyProtection="1">
      <alignment horizontal="center"/>
      <protection locked="0"/>
    </xf>
    <xf numFmtId="0" fontId="7" fillId="2" borderId="44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Alignment="1" applyProtection="1">
      <alignment horizontal="center"/>
      <protection locked="0"/>
    </xf>
    <xf numFmtId="1" fontId="5" fillId="0" borderId="30" xfId="0" applyNumberFormat="1" applyFont="1" applyFill="1" applyBorder="1" applyAlignment="1" applyProtection="1">
      <alignment horizontal="center"/>
      <protection locked="0"/>
    </xf>
    <xf numFmtId="0" fontId="5" fillId="0" borderId="28" xfId="0" applyFont="1" applyFill="1" applyBorder="1" applyAlignment="1" applyProtection="1">
      <alignment horizontal="center"/>
      <protection locked="0"/>
    </xf>
    <xf numFmtId="0" fontId="5" fillId="0" borderId="0" xfId="0" applyFont="1" applyFill="1" applyProtection="1">
      <protection locked="0"/>
    </xf>
    <xf numFmtId="0" fontId="5" fillId="2" borderId="10" xfId="0" applyFont="1" applyFill="1" applyBorder="1" applyProtection="1">
      <protection locked="0"/>
    </xf>
    <xf numFmtId="0" fontId="5" fillId="2" borderId="11" xfId="0" applyFont="1" applyFill="1" applyBorder="1" applyProtection="1">
      <protection locked="0"/>
    </xf>
    <xf numFmtId="0" fontId="5" fillId="2" borderId="31" xfId="0" applyFont="1" applyFill="1" applyBorder="1" applyProtection="1">
      <protection locked="0"/>
    </xf>
    <xf numFmtId="0" fontId="5" fillId="2" borderId="7" xfId="0" applyFont="1" applyFill="1" applyBorder="1" applyProtection="1">
      <protection locked="0"/>
    </xf>
    <xf numFmtId="0" fontId="7" fillId="2" borderId="73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Protection="1"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left"/>
      <protection locked="0"/>
    </xf>
    <xf numFmtId="4" fontId="5" fillId="2" borderId="72" xfId="0" applyNumberFormat="1" applyFont="1" applyFill="1" applyBorder="1" applyAlignment="1" applyProtection="1">
      <alignment horizontal="center"/>
      <protection locked="0"/>
    </xf>
    <xf numFmtId="9" fontId="5" fillId="2" borderId="19" xfId="3" applyFont="1" applyFill="1" applyBorder="1" applyAlignment="1" applyProtection="1">
      <alignment horizontal="center"/>
      <protection locked="0"/>
    </xf>
    <xf numFmtId="9" fontId="5" fillId="2" borderId="46" xfId="3" applyFont="1" applyFill="1" applyBorder="1" applyAlignment="1" applyProtection="1">
      <alignment horizontal="center"/>
      <protection locked="0"/>
    </xf>
    <xf numFmtId="4" fontId="7" fillId="3" borderId="46" xfId="0" applyNumberFormat="1" applyFont="1" applyFill="1" applyBorder="1" applyAlignment="1" applyProtection="1">
      <alignment horizontal="center"/>
      <protection locked="0"/>
    </xf>
    <xf numFmtId="9" fontId="5" fillId="2" borderId="70" xfId="3" applyFont="1" applyFill="1" applyBorder="1" applyAlignment="1" applyProtection="1">
      <alignment horizontal="center"/>
      <protection locked="0"/>
    </xf>
    <xf numFmtId="166" fontId="12" fillId="2" borderId="73" xfId="3" applyNumberFormat="1" applyFont="1" applyFill="1" applyBorder="1" applyAlignment="1" applyProtection="1">
      <alignment horizontal="center"/>
      <protection locked="0"/>
    </xf>
    <xf numFmtId="4" fontId="7" fillId="3" borderId="67" xfId="0" applyNumberFormat="1" applyFont="1" applyFill="1" applyBorder="1" applyAlignment="1" applyProtection="1">
      <alignment horizontal="center"/>
      <protection locked="0"/>
    </xf>
    <xf numFmtId="0" fontId="7" fillId="3" borderId="35" xfId="0" applyFont="1" applyFill="1" applyBorder="1" applyAlignment="1" applyProtection="1">
      <alignment horizontal="left"/>
      <protection locked="0"/>
    </xf>
    <xf numFmtId="4" fontId="5" fillId="2" borderId="20" xfId="0" applyNumberFormat="1" applyFont="1" applyFill="1" applyBorder="1" applyAlignment="1" applyProtection="1">
      <alignment horizontal="center"/>
      <protection locked="0"/>
    </xf>
    <xf numFmtId="9" fontId="5" fillId="2" borderId="35" xfId="3" applyFont="1" applyFill="1" applyBorder="1" applyAlignment="1" applyProtection="1">
      <alignment horizontal="center"/>
      <protection locked="0"/>
    </xf>
    <xf numFmtId="4" fontId="7" fillId="3" borderId="74" xfId="0" applyNumberFormat="1" applyFont="1" applyFill="1" applyBorder="1" applyAlignment="1" applyProtection="1">
      <alignment horizontal="center"/>
      <protection locked="0"/>
    </xf>
    <xf numFmtId="4" fontId="7" fillId="3" borderId="34" xfId="0" applyNumberFormat="1" applyFont="1" applyFill="1" applyBorder="1" applyAlignment="1" applyProtection="1">
      <alignment horizontal="center"/>
      <protection locked="0"/>
    </xf>
    <xf numFmtId="4" fontId="7" fillId="12" borderId="2" xfId="0" applyNumberFormat="1" applyFont="1" applyFill="1" applyBorder="1" applyAlignment="1" applyProtection="1">
      <alignment horizontal="center"/>
      <protection locked="0"/>
    </xf>
    <xf numFmtId="9" fontId="5" fillId="2" borderId="68" xfId="3" applyFont="1" applyFill="1" applyBorder="1" applyAlignment="1" applyProtection="1">
      <alignment horizontal="center"/>
      <protection locked="0"/>
    </xf>
    <xf numFmtId="4" fontId="7" fillId="3" borderId="33" xfId="0" applyNumberFormat="1" applyFont="1" applyFill="1" applyBorder="1" applyAlignment="1" applyProtection="1">
      <alignment horizontal="center"/>
      <protection locked="0"/>
    </xf>
    <xf numFmtId="4" fontId="5" fillId="2" borderId="16" xfId="0" applyNumberFormat="1" applyFont="1" applyFill="1" applyBorder="1" applyAlignment="1" applyProtection="1">
      <alignment horizontal="center"/>
      <protection locked="0"/>
    </xf>
    <xf numFmtId="9" fontId="5" fillId="2" borderId="36" xfId="3" applyFont="1" applyFill="1" applyBorder="1" applyAlignment="1" applyProtection="1">
      <alignment horizontal="center"/>
      <protection locked="0"/>
    </xf>
    <xf numFmtId="4" fontId="7" fillId="12" borderId="5" xfId="0" applyNumberFormat="1" applyFont="1" applyFill="1" applyBorder="1" applyAlignment="1" applyProtection="1">
      <alignment horizontal="center"/>
      <protection locked="0"/>
    </xf>
    <xf numFmtId="4" fontId="5" fillId="2" borderId="26" xfId="0" applyNumberFormat="1" applyFont="1" applyFill="1" applyBorder="1" applyAlignment="1" applyProtection="1">
      <alignment horizontal="center"/>
      <protection locked="0"/>
    </xf>
    <xf numFmtId="4" fontId="7" fillId="3" borderId="8" xfId="0" applyNumberFormat="1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165" fontId="5" fillId="0" borderId="5" xfId="0" applyNumberFormat="1" applyFont="1" applyFill="1" applyBorder="1" applyAlignment="1" applyProtection="1">
      <alignment horizontal="center"/>
      <protection locked="0"/>
    </xf>
    <xf numFmtId="165" fontId="7" fillId="0" borderId="11" xfId="0" applyNumberFormat="1" applyFont="1" applyFill="1" applyBorder="1" applyAlignment="1" applyProtection="1">
      <alignment horizontal="center"/>
      <protection locked="0"/>
    </xf>
    <xf numFmtId="9" fontId="5" fillId="0" borderId="27" xfId="3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Protection="1">
      <protection locked="0"/>
    </xf>
    <xf numFmtId="0" fontId="7" fillId="5" borderId="0" xfId="0" applyFont="1" applyFill="1" applyBorder="1" applyAlignment="1" applyProtection="1">
      <protection locked="0"/>
    </xf>
    <xf numFmtId="0" fontId="5" fillId="5" borderId="0" xfId="0" applyFont="1" applyFill="1" applyBorder="1" applyAlignment="1" applyProtection="1">
      <alignment horizontal="center"/>
      <protection locked="0"/>
    </xf>
    <xf numFmtId="0" fontId="5" fillId="2" borderId="94" xfId="0" applyFont="1" applyFill="1" applyBorder="1" applyAlignment="1" applyProtection="1">
      <alignment horizontal="center"/>
      <protection locked="0"/>
    </xf>
    <xf numFmtId="9" fontId="5" fillId="2" borderId="94" xfId="3" applyFont="1" applyFill="1" applyBorder="1" applyAlignment="1" applyProtection="1">
      <alignment horizontal="center"/>
      <protection locked="0"/>
    </xf>
    <xf numFmtId="0" fontId="7" fillId="3" borderId="96" xfId="0" applyFont="1" applyFill="1" applyBorder="1" applyAlignment="1" applyProtection="1">
      <alignment horizontal="center"/>
      <protection locked="0"/>
    </xf>
    <xf numFmtId="9" fontId="5" fillId="2" borderId="99" xfId="3" applyFont="1" applyFill="1" applyBorder="1" applyAlignment="1" applyProtection="1">
      <alignment horizontal="center"/>
      <protection locked="0"/>
    </xf>
    <xf numFmtId="0" fontId="5" fillId="2" borderId="95" xfId="0" applyFont="1" applyFill="1" applyBorder="1" applyAlignment="1" applyProtection="1">
      <alignment horizontal="center"/>
      <protection locked="0"/>
    </xf>
    <xf numFmtId="9" fontId="5" fillId="2" borderId="95" xfId="3" applyFont="1" applyFill="1" applyBorder="1" applyAlignment="1" applyProtection="1">
      <alignment horizontal="center"/>
      <protection locked="0"/>
    </xf>
    <xf numFmtId="0" fontId="7" fillId="3" borderId="97" xfId="0" applyFont="1" applyFill="1" applyBorder="1" applyAlignment="1" applyProtection="1">
      <alignment horizontal="center"/>
      <protection locked="0"/>
    </xf>
    <xf numFmtId="9" fontId="5" fillId="2" borderId="100" xfId="3" applyFont="1" applyFill="1" applyBorder="1" applyAlignment="1" applyProtection="1">
      <alignment horizontal="center"/>
      <protection locked="0"/>
    </xf>
    <xf numFmtId="0" fontId="7" fillId="3" borderId="98" xfId="0" applyFont="1" applyFill="1" applyBorder="1" applyAlignment="1" applyProtection="1">
      <alignment horizontal="center"/>
      <protection locked="0"/>
    </xf>
    <xf numFmtId="9" fontId="5" fillId="2" borderId="101" xfId="3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7" fillId="3" borderId="44" xfId="0" applyFont="1" applyFill="1" applyBorder="1" applyAlignment="1" applyProtection="1">
      <alignment horizontal="center"/>
      <protection locked="0"/>
    </xf>
    <xf numFmtId="0" fontId="5" fillId="2" borderId="27" xfId="0" applyFont="1" applyFill="1" applyBorder="1" applyAlignment="1" applyProtection="1">
      <alignment horizontal="center"/>
      <protection locked="0"/>
    </xf>
    <xf numFmtId="0" fontId="7" fillId="3" borderId="71" xfId="0" applyFont="1" applyFill="1" applyBorder="1" applyAlignment="1" applyProtection="1">
      <alignment horizontal="center"/>
      <protection locked="0"/>
    </xf>
    <xf numFmtId="9" fontId="5" fillId="2" borderId="51" xfId="3" applyFont="1" applyFill="1" applyBorder="1" applyAlignment="1" applyProtection="1">
      <alignment horizontal="center"/>
      <protection locked="0"/>
    </xf>
    <xf numFmtId="4" fontId="5" fillId="0" borderId="5" xfId="0" applyNumberFormat="1" applyFont="1" applyFill="1" applyBorder="1" applyAlignment="1" applyProtection="1">
      <alignment horizontal="center"/>
      <protection locked="0"/>
    </xf>
    <xf numFmtId="4" fontId="5" fillId="0" borderId="68" xfId="0" applyNumberFormat="1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Protection="1">
      <protection locked="0"/>
    </xf>
    <xf numFmtId="0" fontId="7" fillId="12" borderId="43" xfId="0" applyFont="1" applyFill="1" applyBorder="1" applyAlignment="1" applyProtection="1">
      <alignment horizontal="center"/>
      <protection locked="0"/>
    </xf>
    <xf numFmtId="0" fontId="7" fillId="3" borderId="38" xfId="0" applyFont="1" applyFill="1" applyBorder="1" applyProtection="1">
      <protection locked="0"/>
    </xf>
    <xf numFmtId="0" fontId="7" fillId="3" borderId="44" xfId="0" applyFont="1" applyFill="1" applyBorder="1" applyProtection="1">
      <protection locked="0"/>
    </xf>
    <xf numFmtId="9" fontId="5" fillId="2" borderId="11" xfId="3" applyFont="1" applyFill="1" applyBorder="1" applyAlignment="1" applyProtection="1">
      <alignment horizontal="center"/>
      <protection locked="0"/>
    </xf>
    <xf numFmtId="0" fontId="25" fillId="2" borderId="0" xfId="0" applyFont="1" applyFill="1" applyProtection="1"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21" fillId="2" borderId="0" xfId="0" applyFont="1" applyFill="1" applyProtection="1">
      <protection locked="0"/>
    </xf>
    <xf numFmtId="0" fontId="5" fillId="2" borderId="44" xfId="0" applyFont="1" applyFill="1" applyBorder="1" applyProtection="1">
      <protection locked="0"/>
    </xf>
    <xf numFmtId="4" fontId="7" fillId="2" borderId="0" xfId="0" applyNumberFormat="1" applyFont="1" applyFill="1" applyBorder="1" applyAlignment="1" applyProtection="1">
      <alignment horizontal="center"/>
      <protection locked="0"/>
    </xf>
    <xf numFmtId="0" fontId="5" fillId="2" borderId="19" xfId="0" applyFont="1" applyFill="1" applyBorder="1" applyProtection="1">
      <protection locked="0"/>
    </xf>
    <xf numFmtId="0" fontId="0" fillId="2" borderId="40" xfId="0" applyFill="1" applyBorder="1" applyProtection="1">
      <protection locked="0"/>
    </xf>
    <xf numFmtId="9" fontId="7" fillId="3" borderId="6" xfId="0" applyNumberFormat="1" applyFont="1" applyFill="1" applyBorder="1" applyAlignment="1" applyProtection="1">
      <alignment horizontal="center"/>
      <protection locked="0"/>
    </xf>
    <xf numFmtId="9" fontId="5" fillId="2" borderId="2" xfId="3" applyFont="1" applyFill="1" applyBorder="1" applyProtection="1">
      <protection locked="0"/>
    </xf>
    <xf numFmtId="4" fontId="7" fillId="3" borderId="43" xfId="0" applyNumberFormat="1" applyFont="1" applyFill="1" applyBorder="1" applyProtection="1">
      <protection locked="0"/>
    </xf>
    <xf numFmtId="4" fontId="7" fillId="3" borderId="2" xfId="0" applyNumberFormat="1" applyFont="1" applyFill="1" applyBorder="1" applyProtection="1">
      <protection locked="0"/>
    </xf>
    <xf numFmtId="4" fontId="7" fillId="3" borderId="26" xfId="0" applyNumberFormat="1" applyFont="1" applyFill="1" applyBorder="1" applyProtection="1">
      <protection locked="0"/>
    </xf>
    <xf numFmtId="0" fontId="5" fillId="2" borderId="40" xfId="0" applyFont="1" applyFill="1" applyBorder="1" applyProtection="1">
      <protection locked="0"/>
    </xf>
    <xf numFmtId="0" fontId="7" fillId="2" borderId="18" xfId="0" applyFont="1" applyFill="1" applyBorder="1" applyProtection="1">
      <protection locked="0"/>
    </xf>
    <xf numFmtId="165" fontId="5" fillId="2" borderId="2" xfId="0" applyNumberFormat="1" applyFont="1" applyFill="1" applyBorder="1" applyProtection="1">
      <protection locked="0"/>
    </xf>
    <xf numFmtId="9" fontId="5" fillId="2" borderId="26" xfId="3" applyFont="1" applyFill="1" applyBorder="1" applyProtection="1">
      <protection locked="0"/>
    </xf>
    <xf numFmtId="165" fontId="7" fillId="2" borderId="11" xfId="0" applyNumberFormat="1" applyFont="1" applyFill="1" applyBorder="1" applyProtection="1">
      <protection locked="0"/>
    </xf>
    <xf numFmtId="9" fontId="7" fillId="2" borderId="6" xfId="3" applyFont="1" applyFill="1" applyBorder="1" applyProtection="1">
      <protection locked="0"/>
    </xf>
    <xf numFmtId="165" fontId="7" fillId="2" borderId="0" xfId="0" applyNumberFormat="1" applyFont="1" applyFill="1" applyBorder="1" applyProtection="1"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165" fontId="7" fillId="2" borderId="0" xfId="0" applyNumberFormat="1" applyFont="1" applyFill="1" applyBorder="1" applyAlignment="1" applyProtection="1">
      <alignment horizontal="center"/>
      <protection locked="0"/>
    </xf>
    <xf numFmtId="165" fontId="7" fillId="5" borderId="0" xfId="0" applyNumberFormat="1" applyFont="1" applyFill="1" applyBorder="1" applyAlignment="1" applyProtection="1">
      <alignment horizontal="center"/>
      <protection locked="0"/>
    </xf>
    <xf numFmtId="9" fontId="7" fillId="2" borderId="0" xfId="3" applyFont="1" applyFill="1" applyBorder="1" applyProtection="1">
      <protection locked="0"/>
    </xf>
    <xf numFmtId="0" fontId="7" fillId="5" borderId="31" xfId="0" applyFont="1" applyFill="1" applyBorder="1" applyAlignment="1" applyProtection="1">
      <alignment horizontal="center"/>
      <protection locked="0"/>
    </xf>
    <xf numFmtId="165" fontId="7" fillId="5" borderId="31" xfId="0" applyNumberFormat="1" applyFont="1" applyFill="1" applyBorder="1" applyAlignment="1" applyProtection="1">
      <alignment horizontal="center"/>
      <protection locked="0"/>
    </xf>
    <xf numFmtId="9" fontId="5" fillId="2" borderId="0" xfId="3" applyNumberFormat="1" applyFont="1" applyFill="1" applyBorder="1" applyProtection="1">
      <protection locked="0"/>
    </xf>
    <xf numFmtId="9" fontId="5" fillId="2" borderId="0" xfId="3" applyNumberFormat="1" applyFont="1" applyFill="1" applyBorder="1" applyAlignment="1" applyProtection="1">
      <alignment horizontal="center"/>
      <protection locked="0"/>
    </xf>
    <xf numFmtId="0" fontId="7" fillId="3" borderId="45" xfId="0" applyFont="1" applyFill="1" applyBorder="1" applyProtection="1">
      <protection locked="0"/>
    </xf>
    <xf numFmtId="0" fontId="7" fillId="2" borderId="7" xfId="0" applyFont="1" applyFill="1" applyBorder="1" applyProtection="1">
      <protection locked="0"/>
    </xf>
    <xf numFmtId="0" fontId="7" fillId="14" borderId="11" xfId="0" applyFont="1" applyFill="1" applyBorder="1" applyAlignment="1" applyProtection="1">
      <alignment horizontal="center"/>
      <protection locked="0"/>
    </xf>
    <xf numFmtId="0" fontId="5" fillId="2" borderId="109" xfId="0" applyFont="1" applyFill="1" applyBorder="1" applyAlignment="1" applyProtection="1">
      <alignment horizontal="center"/>
      <protection locked="0"/>
    </xf>
    <xf numFmtId="0" fontId="5" fillId="2" borderId="110" xfId="0" applyFont="1" applyFill="1" applyBorder="1" applyAlignment="1" applyProtection="1">
      <alignment horizontal="center"/>
      <protection locked="0"/>
    </xf>
    <xf numFmtId="4" fontId="5" fillId="0" borderId="26" xfId="0" applyNumberFormat="1" applyFont="1" applyFill="1" applyBorder="1" applyAlignment="1" applyProtection="1">
      <alignment horizontal="center"/>
      <protection locked="0"/>
    </xf>
    <xf numFmtId="4" fontId="5" fillId="0" borderId="2" xfId="0" applyNumberFormat="1" applyFont="1" applyFill="1" applyBorder="1" applyAlignment="1" applyProtection="1">
      <alignment horizontal="center"/>
      <protection locked="0"/>
    </xf>
    <xf numFmtId="4" fontId="5" fillId="0" borderId="64" xfId="0" applyNumberFormat="1" applyFont="1" applyFill="1" applyBorder="1" applyAlignment="1" applyProtection="1">
      <alignment horizontal="center"/>
      <protection locked="0"/>
    </xf>
    <xf numFmtId="0" fontId="7" fillId="3" borderId="26" xfId="0" applyFont="1" applyFill="1" applyBorder="1" applyProtection="1">
      <protection locked="0"/>
    </xf>
    <xf numFmtId="0" fontId="7" fillId="3" borderId="12" xfId="0" applyFont="1" applyFill="1" applyBorder="1" applyProtection="1">
      <protection locked="0"/>
    </xf>
    <xf numFmtId="3" fontId="5" fillId="2" borderId="0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3" fontId="5" fillId="2" borderId="0" xfId="0" applyNumberFormat="1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15" xfId="0" applyFont="1" applyFill="1" applyBorder="1" applyAlignment="1" applyProtection="1">
      <alignment horizontal="center"/>
      <protection locked="0"/>
    </xf>
    <xf numFmtId="3" fontId="23" fillId="2" borderId="0" xfId="0" applyNumberFormat="1" applyFont="1" applyFill="1" applyProtection="1">
      <protection locked="0"/>
    </xf>
    <xf numFmtId="1" fontId="12" fillId="2" borderId="20" xfId="0" applyNumberFormat="1" applyFont="1" applyFill="1" applyBorder="1" applyAlignment="1" applyProtection="1">
      <alignment horizontal="left"/>
      <protection locked="0"/>
    </xf>
    <xf numFmtId="0" fontId="5" fillId="2" borderId="4" xfId="0" applyFont="1" applyFill="1" applyBorder="1" applyProtection="1">
      <protection locked="0"/>
    </xf>
    <xf numFmtId="0" fontId="5" fillId="2" borderId="16" xfId="0" applyFont="1" applyFill="1" applyBorder="1" applyProtection="1">
      <protection locked="0"/>
    </xf>
    <xf numFmtId="0" fontId="5" fillId="0" borderId="0" xfId="0" applyFont="1" applyFill="1" applyBorder="1" applyProtection="1"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2" fontId="5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center"/>
      <protection locked="0"/>
    </xf>
    <xf numFmtId="0" fontId="5" fillId="5" borderId="0" xfId="0" applyFont="1" applyFill="1" applyProtection="1">
      <protection locked="0"/>
    </xf>
    <xf numFmtId="0" fontId="5" fillId="2" borderId="116" xfId="0" applyFont="1" applyFill="1" applyBorder="1" applyProtection="1">
      <protection locked="0"/>
    </xf>
    <xf numFmtId="0" fontId="5" fillId="2" borderId="117" xfId="0" applyFont="1" applyFill="1" applyBorder="1" applyProtection="1">
      <protection locked="0"/>
    </xf>
    <xf numFmtId="0" fontId="5" fillId="2" borderId="117" xfId="0" applyFont="1" applyFill="1" applyBorder="1" applyAlignment="1" applyProtection="1">
      <alignment horizontal="center"/>
      <protection locked="0"/>
    </xf>
    <xf numFmtId="0" fontId="5" fillId="2" borderId="138" xfId="0" applyFont="1" applyFill="1" applyBorder="1" applyProtection="1">
      <protection locked="0"/>
    </xf>
    <xf numFmtId="0" fontId="5" fillId="2" borderId="139" xfId="0" applyFont="1" applyFill="1" applyBorder="1" applyProtection="1">
      <protection locked="0"/>
    </xf>
    <xf numFmtId="0" fontId="5" fillId="2" borderId="139" xfId="0" applyFont="1" applyFill="1" applyBorder="1" applyAlignment="1" applyProtection="1">
      <alignment horizontal="center"/>
      <protection locked="0"/>
    </xf>
    <xf numFmtId="0" fontId="5" fillId="2" borderId="114" xfId="0" applyFont="1" applyFill="1" applyBorder="1" applyProtection="1">
      <protection locked="0"/>
    </xf>
    <xf numFmtId="0" fontId="5" fillId="2" borderId="115" xfId="0" applyFont="1" applyFill="1" applyBorder="1" applyAlignment="1" applyProtection="1">
      <alignment horizontal="center"/>
      <protection locked="0"/>
    </xf>
    <xf numFmtId="0" fontId="5" fillId="2" borderId="20" xfId="0" applyFont="1" applyFill="1" applyBorder="1" applyProtection="1">
      <protection locked="0"/>
    </xf>
    <xf numFmtId="0" fontId="5" fillId="2" borderId="20" xfId="0" applyFont="1" applyFill="1" applyBorder="1" applyAlignment="1" applyProtection="1">
      <alignment horizontal="center"/>
      <protection locked="0"/>
    </xf>
    <xf numFmtId="0" fontId="5" fillId="2" borderId="118" xfId="0" applyFont="1" applyFill="1" applyBorder="1" applyProtection="1">
      <protection locked="0"/>
    </xf>
    <xf numFmtId="0" fontId="5" fillId="2" borderId="14" xfId="0" applyFont="1" applyFill="1" applyBorder="1" applyProtection="1">
      <protection locked="0"/>
    </xf>
    <xf numFmtId="0" fontId="5" fillId="5" borderId="0" xfId="0" applyFont="1" applyFill="1" applyBorder="1" applyProtection="1">
      <protection locked="0"/>
    </xf>
    <xf numFmtId="0" fontId="5" fillId="5" borderId="0" xfId="0" applyFont="1" applyFill="1" applyAlignment="1" applyProtection="1">
      <alignment horizontal="center"/>
      <protection locked="0"/>
    </xf>
    <xf numFmtId="0" fontId="0" fillId="2" borderId="40" xfId="0" applyFill="1" applyBorder="1" applyAlignment="1" applyProtection="1">
      <alignment horizontal="center"/>
      <protection locked="0"/>
    </xf>
    <xf numFmtId="3" fontId="7" fillId="3" borderId="11" xfId="0" applyNumberFormat="1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 vertical="center"/>
      <protection locked="0"/>
    </xf>
    <xf numFmtId="0" fontId="7" fillId="3" borderId="36" xfId="0" applyFont="1" applyFill="1" applyBorder="1" applyProtection="1">
      <protection locked="0"/>
    </xf>
    <xf numFmtId="4" fontId="7" fillId="3" borderId="46" xfId="0" applyNumberFormat="1" applyFont="1" applyFill="1" applyBorder="1" applyAlignment="1" applyProtection="1">
      <alignment horizontal="center" vertical="center"/>
      <protection locked="0"/>
    </xf>
    <xf numFmtId="4" fontId="7" fillId="3" borderId="66" xfId="0" applyNumberFormat="1" applyFont="1" applyFill="1" applyBorder="1" applyAlignment="1" applyProtection="1">
      <alignment horizontal="center"/>
      <protection locked="0"/>
    </xf>
    <xf numFmtId="4" fontId="7" fillId="3" borderId="2" xfId="0" applyNumberFormat="1" applyFont="1" applyFill="1" applyBorder="1" applyAlignment="1" applyProtection="1">
      <alignment horizontal="center" vertical="center"/>
      <protection locked="0"/>
    </xf>
    <xf numFmtId="4" fontId="7" fillId="3" borderId="30" xfId="0" applyNumberFormat="1" applyFont="1" applyFill="1" applyBorder="1" applyAlignment="1" applyProtection="1">
      <alignment horizontal="center" vertical="center"/>
      <protection locked="0"/>
    </xf>
    <xf numFmtId="4" fontId="7" fillId="2" borderId="75" xfId="0" applyNumberFormat="1" applyFont="1" applyFill="1" applyBorder="1" applyAlignment="1" applyProtection="1">
      <alignment horizontal="center"/>
      <protection locked="0"/>
    </xf>
    <xf numFmtId="4" fontId="7" fillId="3" borderId="11" xfId="0" applyNumberFormat="1" applyFont="1" applyFill="1" applyBorder="1" applyAlignment="1" applyProtection="1">
      <alignment horizontal="center" vertical="center"/>
      <protection locked="0"/>
    </xf>
    <xf numFmtId="9" fontId="7" fillId="2" borderId="8" xfId="3" applyNumberFormat="1" applyFont="1" applyFill="1" applyBorder="1" applyAlignment="1" applyProtection="1">
      <alignment horizontal="center"/>
      <protection locked="0"/>
    </xf>
    <xf numFmtId="165" fontId="5" fillId="2" borderId="46" xfId="0" applyNumberFormat="1" applyFont="1" applyFill="1" applyBorder="1" applyAlignment="1" applyProtection="1">
      <alignment horizontal="center"/>
      <protection locked="0"/>
    </xf>
    <xf numFmtId="0" fontId="5" fillId="2" borderId="11" xfId="0" applyFont="1" applyFill="1" applyBorder="1" applyAlignment="1" applyProtection="1">
      <alignment horizontal="center"/>
      <protection locked="0"/>
    </xf>
    <xf numFmtId="9" fontId="5" fillId="2" borderId="12" xfId="3" applyFont="1" applyFill="1" applyBorder="1" applyAlignment="1" applyProtection="1">
      <alignment horizontal="center"/>
      <protection locked="0"/>
    </xf>
    <xf numFmtId="0" fontId="7" fillId="3" borderId="27" xfId="0" applyFont="1" applyFill="1" applyBorder="1" applyAlignment="1" applyProtection="1">
      <alignment horizontal="center" vertical="center"/>
      <protection locked="0"/>
    </xf>
    <xf numFmtId="4" fontId="5" fillId="2" borderId="66" xfId="0" applyNumberFormat="1" applyFont="1" applyFill="1" applyBorder="1" applyAlignment="1" applyProtection="1">
      <alignment horizontal="center"/>
      <protection locked="0"/>
    </xf>
    <xf numFmtId="0" fontId="8" fillId="2" borderId="60" xfId="0" applyFont="1" applyFill="1" applyBorder="1" applyProtection="1">
      <protection locked="0"/>
    </xf>
    <xf numFmtId="0" fontId="7" fillId="11" borderId="86" xfId="0" applyFont="1" applyFill="1" applyBorder="1" applyAlignment="1" applyProtection="1">
      <alignment horizontal="center"/>
      <protection locked="0"/>
    </xf>
    <xf numFmtId="0" fontId="7" fillId="11" borderId="88" xfId="0" applyFont="1" applyFill="1" applyBorder="1" applyAlignment="1" applyProtection="1">
      <alignment horizontal="center"/>
      <protection locked="0"/>
    </xf>
    <xf numFmtId="0" fontId="7" fillId="11" borderId="66" xfId="0" applyFont="1" applyFill="1" applyBorder="1" applyAlignment="1" applyProtection="1">
      <alignment horizontal="center"/>
      <protection locked="0"/>
    </xf>
    <xf numFmtId="0" fontId="5" fillId="2" borderId="24" xfId="0" applyFont="1" applyFill="1" applyBorder="1" applyProtection="1">
      <protection locked="0"/>
    </xf>
    <xf numFmtId="0" fontId="9" fillId="2" borderId="23" xfId="0" applyFont="1" applyFill="1" applyBorder="1" applyProtection="1">
      <protection locked="0"/>
    </xf>
    <xf numFmtId="0" fontId="19" fillId="12" borderId="76" xfId="0" applyFont="1" applyFill="1" applyBorder="1" applyProtection="1">
      <protection locked="0"/>
    </xf>
    <xf numFmtId="14" fontId="24" fillId="11" borderId="87" xfId="0" applyNumberFormat="1" applyFont="1" applyFill="1" applyBorder="1" applyAlignment="1" applyProtection="1">
      <alignment horizontal="left"/>
      <protection locked="0"/>
    </xf>
    <xf numFmtId="0" fontId="9" fillId="2" borderId="22" xfId="0" applyFont="1" applyFill="1" applyBorder="1" applyProtection="1">
      <protection locked="0"/>
    </xf>
    <xf numFmtId="0" fontId="19" fillId="12" borderId="44" xfId="0" applyFont="1" applyFill="1" applyBorder="1" applyProtection="1">
      <protection locked="0"/>
    </xf>
    <xf numFmtId="14" fontId="24" fillId="11" borderId="62" xfId="0" applyNumberFormat="1" applyFont="1" applyFill="1" applyBorder="1" applyAlignment="1" applyProtection="1">
      <alignment horizontal="left"/>
      <protection locked="0"/>
    </xf>
    <xf numFmtId="0" fontId="5" fillId="2" borderId="23" xfId="0" applyFont="1" applyFill="1" applyBorder="1" applyProtection="1">
      <protection locked="0"/>
    </xf>
    <xf numFmtId="0" fontId="5" fillId="17" borderId="23" xfId="0" applyFont="1" applyFill="1" applyBorder="1" applyProtection="1">
      <protection locked="0"/>
    </xf>
    <xf numFmtId="0" fontId="5" fillId="2" borderId="62" xfId="0" applyFont="1" applyFill="1" applyBorder="1" applyProtection="1">
      <protection locked="0"/>
    </xf>
    <xf numFmtId="0" fontId="5" fillId="2" borderId="2" xfId="0" applyFont="1" applyFill="1" applyBorder="1" applyProtection="1"/>
    <xf numFmtId="164" fontId="5" fillId="2" borderId="2" xfId="0" applyNumberFormat="1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10" fillId="0" borderId="2" xfId="0" applyFont="1" applyBorder="1" applyAlignment="1" applyProtection="1">
      <alignment horizontal="center"/>
    </xf>
    <xf numFmtId="4" fontId="15" fillId="0" borderId="2" xfId="0" applyNumberFormat="1" applyFont="1" applyBorder="1" applyAlignment="1" applyProtection="1">
      <alignment horizontal="center"/>
    </xf>
    <xf numFmtId="4" fontId="5" fillId="2" borderId="2" xfId="0" applyNumberFormat="1" applyFont="1" applyFill="1" applyBorder="1" applyAlignment="1" applyProtection="1">
      <alignment horizontal="center"/>
    </xf>
    <xf numFmtId="167" fontId="5" fillId="2" borderId="2" xfId="0" quotePrefix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 applyProtection="1">
      <alignment horizontal="center"/>
    </xf>
    <xf numFmtId="4" fontId="5" fillId="2" borderId="2" xfId="0" applyNumberFormat="1" applyFont="1" applyFill="1" applyBorder="1" applyProtection="1"/>
    <xf numFmtId="0" fontId="5" fillId="2" borderId="64" xfId="0" applyFont="1" applyFill="1" applyBorder="1" applyProtection="1"/>
    <xf numFmtId="164" fontId="5" fillId="2" borderId="64" xfId="0" applyNumberFormat="1" applyFont="1" applyFill="1" applyBorder="1" applyAlignment="1" applyProtection="1">
      <alignment horizontal="center"/>
    </xf>
    <xf numFmtId="0" fontId="5" fillId="2" borderId="64" xfId="0" applyFont="1" applyFill="1" applyBorder="1" applyAlignment="1" applyProtection="1">
      <alignment horizontal="center"/>
    </xf>
    <xf numFmtId="0" fontId="10" fillId="0" borderId="64" xfId="0" applyFont="1" applyBorder="1" applyAlignment="1" applyProtection="1">
      <alignment horizontal="center"/>
    </xf>
    <xf numFmtId="4" fontId="15" fillId="0" borderId="64" xfId="0" applyNumberFormat="1" applyFont="1" applyBorder="1" applyAlignment="1" applyProtection="1">
      <alignment horizontal="center"/>
    </xf>
    <xf numFmtId="4" fontId="5" fillId="2" borderId="64" xfId="0" applyNumberFormat="1" applyFont="1" applyFill="1" applyBorder="1" applyAlignment="1" applyProtection="1">
      <alignment horizontal="center"/>
    </xf>
    <xf numFmtId="167" fontId="5" fillId="2" borderId="64" xfId="0" quotePrefix="1" applyNumberFormat="1" applyFont="1" applyFill="1" applyBorder="1" applyAlignment="1" applyProtection="1">
      <alignment horizontal="center"/>
    </xf>
    <xf numFmtId="0" fontId="7" fillId="2" borderId="64" xfId="0" applyFont="1" applyFill="1" applyBorder="1" applyAlignment="1" applyProtection="1">
      <alignment horizontal="center"/>
    </xf>
    <xf numFmtId="4" fontId="5" fillId="2" borderId="64" xfId="0" applyNumberFormat="1" applyFont="1" applyFill="1" applyBorder="1" applyProtection="1"/>
    <xf numFmtId="0" fontId="5" fillId="2" borderId="5" xfId="0" applyFont="1" applyFill="1" applyBorder="1" applyProtection="1"/>
    <xf numFmtId="164" fontId="5" fillId="2" borderId="5" xfId="0" applyNumberFormat="1" applyFont="1" applyFill="1" applyBorder="1" applyAlignment="1" applyProtection="1">
      <alignment horizontal="center"/>
    </xf>
    <xf numFmtId="0" fontId="5" fillId="2" borderId="5" xfId="0" applyFont="1" applyFill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4" fontId="15" fillId="0" borderId="5" xfId="0" applyNumberFormat="1" applyFont="1" applyBorder="1" applyAlignment="1" applyProtection="1">
      <alignment horizontal="center"/>
    </xf>
    <xf numFmtId="4" fontId="5" fillId="2" borderId="5" xfId="0" applyNumberFormat="1" applyFont="1" applyFill="1" applyBorder="1" applyAlignment="1" applyProtection="1">
      <alignment horizontal="center"/>
    </xf>
    <xf numFmtId="167" fontId="5" fillId="2" borderId="5" xfId="0" quotePrefix="1" applyNumberFormat="1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4" fontId="5" fillId="2" borderId="5" xfId="0" applyNumberFormat="1" applyFont="1" applyFill="1" applyBorder="1" applyProtection="1"/>
    <xf numFmtId="0" fontId="5" fillId="2" borderId="0" xfId="0" applyFont="1" applyFill="1" applyBorder="1" applyProtection="1"/>
    <xf numFmtId="164" fontId="5" fillId="2" borderId="0" xfId="0" applyNumberFormat="1" applyFont="1" applyFill="1" applyBorder="1" applyProtection="1"/>
    <xf numFmtId="0" fontId="5" fillId="2" borderId="0" xfId="0" applyFont="1" applyFill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7" fillId="3" borderId="2" xfId="0" applyFont="1" applyFill="1" applyBorder="1" applyAlignment="1" applyProtection="1">
      <alignment horizontal="center"/>
    </xf>
    <xf numFmtId="167" fontId="7" fillId="3" borderId="2" xfId="0" applyNumberFormat="1" applyFont="1" applyFill="1" applyBorder="1" applyAlignment="1" applyProtection="1">
      <alignment horizontal="center"/>
    </xf>
    <xf numFmtId="0" fontId="5" fillId="3" borderId="2" xfId="0" applyFont="1" applyFill="1" applyBorder="1" applyProtection="1"/>
    <xf numFmtId="4" fontId="7" fillId="3" borderId="39" xfId="0" applyNumberFormat="1" applyFont="1" applyFill="1" applyBorder="1" applyProtection="1"/>
    <xf numFmtId="0" fontId="13" fillId="25" borderId="2" xfId="0" applyFont="1" applyFill="1" applyBorder="1" applyAlignment="1" applyProtection="1">
      <alignment horizontal="center"/>
    </xf>
    <xf numFmtId="0" fontId="13" fillId="25" borderId="28" xfId="0" applyFont="1" applyFill="1" applyBorder="1" applyAlignment="1" applyProtection="1">
      <alignment horizontal="center"/>
    </xf>
    <xf numFmtId="0" fontId="27" fillId="24" borderId="2" xfId="0" applyFont="1" applyFill="1" applyBorder="1" applyAlignment="1" applyProtection="1">
      <alignment horizontal="center"/>
    </xf>
    <xf numFmtId="0" fontId="27" fillId="24" borderId="28" xfId="0" applyFont="1" applyFill="1" applyBorder="1" applyAlignment="1" applyProtection="1">
      <alignment horizontal="center"/>
    </xf>
    <xf numFmtId="4" fontId="7" fillId="0" borderId="2" xfId="0" applyNumberFormat="1" applyFont="1" applyBorder="1" applyAlignment="1" applyProtection="1">
      <alignment horizontal="center"/>
    </xf>
    <xf numFmtId="4" fontId="7" fillId="0" borderId="64" xfId="0" applyNumberFormat="1" applyFont="1" applyBorder="1" applyAlignment="1" applyProtection="1">
      <alignment horizontal="center"/>
    </xf>
    <xf numFmtId="4" fontId="7" fillId="0" borderId="5" xfId="0" applyNumberFormat="1" applyFont="1" applyBorder="1" applyAlignment="1" applyProtection="1">
      <alignment horizontal="center"/>
    </xf>
    <xf numFmtId="4" fontId="7" fillId="3" borderId="21" xfId="0" applyNumberFormat="1" applyFont="1" applyFill="1" applyBorder="1" applyProtection="1"/>
    <xf numFmtId="0" fontId="27" fillId="23" borderId="2" xfId="0" applyFont="1" applyFill="1" applyBorder="1" applyAlignment="1" applyProtection="1">
      <alignment horizontal="center"/>
    </xf>
    <xf numFmtId="0" fontId="27" fillId="23" borderId="28" xfId="0" applyFont="1" applyFill="1" applyBorder="1" applyAlignment="1" applyProtection="1">
      <alignment horizontal="center"/>
    </xf>
    <xf numFmtId="165" fontId="10" fillId="0" borderId="2" xfId="0" applyNumberFormat="1" applyFont="1" applyBorder="1" applyAlignment="1" applyProtection="1">
      <alignment horizontal="center"/>
    </xf>
    <xf numFmtId="4" fontId="5" fillId="2" borderId="2" xfId="0" quotePrefix="1" applyNumberFormat="1" applyFont="1" applyFill="1" applyBorder="1" applyAlignment="1" applyProtection="1">
      <alignment horizontal="center"/>
    </xf>
    <xf numFmtId="165" fontId="10" fillId="0" borderId="64" xfId="0" applyNumberFormat="1" applyFont="1" applyBorder="1" applyAlignment="1" applyProtection="1">
      <alignment horizontal="center"/>
    </xf>
    <xf numFmtId="4" fontId="5" fillId="2" borderId="64" xfId="0" quotePrefix="1" applyNumberFormat="1" applyFont="1" applyFill="1" applyBorder="1" applyAlignment="1" applyProtection="1">
      <alignment horizontal="center"/>
    </xf>
    <xf numFmtId="165" fontId="10" fillId="0" borderId="5" xfId="0" applyNumberFormat="1" applyFont="1" applyBorder="1" applyAlignment="1" applyProtection="1">
      <alignment horizontal="center"/>
    </xf>
    <xf numFmtId="4" fontId="5" fillId="2" borderId="5" xfId="0" quotePrefix="1" applyNumberFormat="1" applyFont="1" applyFill="1" applyBorder="1" applyAlignment="1" applyProtection="1">
      <alignment horizontal="center"/>
    </xf>
    <xf numFmtId="0" fontId="27" fillId="21" borderId="2" xfId="0" applyFont="1" applyFill="1" applyBorder="1" applyAlignment="1" applyProtection="1">
      <alignment horizontal="center"/>
    </xf>
    <xf numFmtId="0" fontId="27" fillId="21" borderId="28" xfId="0" applyFont="1" applyFill="1" applyBorder="1" applyAlignment="1" applyProtection="1">
      <alignment horizontal="center"/>
    </xf>
    <xf numFmtId="0" fontId="5" fillId="2" borderId="112" xfId="0" applyFont="1" applyFill="1" applyBorder="1" applyProtection="1"/>
    <xf numFmtId="164" fontId="5" fillId="2" borderId="112" xfId="0" applyNumberFormat="1" applyFont="1" applyFill="1" applyBorder="1" applyAlignment="1" applyProtection="1">
      <alignment horizontal="center"/>
    </xf>
    <xf numFmtId="0" fontId="5" fillId="2" borderId="112" xfId="0" applyFont="1" applyFill="1" applyBorder="1" applyAlignment="1" applyProtection="1">
      <alignment horizontal="center"/>
    </xf>
    <xf numFmtId="165" fontId="10" fillId="0" borderId="112" xfId="0" applyNumberFormat="1" applyFont="1" applyBorder="1" applyAlignment="1" applyProtection="1">
      <alignment horizontal="center"/>
    </xf>
    <xf numFmtId="4" fontId="15" fillId="0" borderId="112" xfId="0" applyNumberFormat="1" applyFont="1" applyBorder="1" applyAlignment="1" applyProtection="1">
      <alignment horizontal="center"/>
    </xf>
    <xf numFmtId="4" fontId="5" fillId="2" borderId="112" xfId="0" applyNumberFormat="1" applyFont="1" applyFill="1" applyBorder="1" applyAlignment="1" applyProtection="1">
      <alignment horizontal="center"/>
    </xf>
    <xf numFmtId="4" fontId="5" fillId="2" borderId="112" xfId="0" quotePrefix="1" applyNumberFormat="1" applyFont="1" applyFill="1" applyBorder="1" applyAlignment="1" applyProtection="1">
      <alignment horizontal="center"/>
    </xf>
    <xf numFmtId="0" fontId="7" fillId="2" borderId="112" xfId="0" applyFont="1" applyFill="1" applyBorder="1" applyAlignment="1" applyProtection="1">
      <alignment horizontal="center"/>
    </xf>
    <xf numFmtId="4" fontId="5" fillId="2" borderId="112" xfId="0" applyNumberFormat="1" applyFont="1" applyFill="1" applyBorder="1" applyProtection="1"/>
    <xf numFmtId="0" fontId="13" fillId="22" borderId="2" xfId="0" applyFont="1" applyFill="1" applyBorder="1" applyAlignment="1" applyProtection="1">
      <alignment horizontal="center"/>
    </xf>
    <xf numFmtId="0" fontId="13" fillId="22" borderId="28" xfId="0" applyFont="1" applyFill="1" applyBorder="1" applyAlignment="1" applyProtection="1">
      <alignment horizontal="center"/>
    </xf>
    <xf numFmtId="0" fontId="5" fillId="2" borderId="90" xfId="0" applyFont="1" applyFill="1" applyBorder="1" applyProtection="1"/>
    <xf numFmtId="164" fontId="5" fillId="2" borderId="90" xfId="0" applyNumberFormat="1" applyFont="1" applyFill="1" applyBorder="1" applyAlignment="1" applyProtection="1">
      <alignment horizontal="center"/>
    </xf>
    <xf numFmtId="0" fontId="5" fillId="2" borderId="90" xfId="0" applyFont="1" applyFill="1" applyBorder="1" applyAlignment="1" applyProtection="1">
      <alignment horizontal="center"/>
    </xf>
    <xf numFmtId="4" fontId="15" fillId="0" borderId="90" xfId="0" applyNumberFormat="1" applyFont="1" applyBorder="1" applyAlignment="1" applyProtection="1">
      <alignment horizontal="center"/>
    </xf>
    <xf numFmtId="4" fontId="5" fillId="2" borderId="90" xfId="0" applyNumberFormat="1" applyFont="1" applyFill="1" applyBorder="1" applyAlignment="1" applyProtection="1">
      <alignment horizontal="center"/>
    </xf>
    <xf numFmtId="0" fontId="7" fillId="2" borderId="90" xfId="0" applyFont="1" applyFill="1" applyBorder="1" applyAlignment="1" applyProtection="1">
      <alignment horizontal="center"/>
    </xf>
    <xf numFmtId="4" fontId="5" fillId="2" borderId="90" xfId="0" applyNumberFormat="1" applyFont="1" applyFill="1" applyBorder="1" applyProtection="1"/>
    <xf numFmtId="0" fontId="13" fillId="27" borderId="2" xfId="0" applyFont="1" applyFill="1" applyBorder="1" applyAlignment="1" applyProtection="1">
      <alignment horizontal="center"/>
    </xf>
    <xf numFmtId="0" fontId="13" fillId="27" borderId="28" xfId="0" applyFont="1" applyFill="1" applyBorder="1" applyAlignment="1" applyProtection="1">
      <alignment horizontal="center"/>
    </xf>
    <xf numFmtId="165" fontId="10" fillId="0" borderId="2" xfId="0" applyNumberFormat="1" applyFont="1" applyBorder="1" applyAlignment="1" applyProtection="1">
      <alignment horizontal="center" vertical="center"/>
    </xf>
    <xf numFmtId="167" fontId="5" fillId="2" borderId="2" xfId="0" applyNumberFormat="1" applyFont="1" applyFill="1" applyBorder="1" applyAlignment="1" applyProtection="1">
      <alignment horizontal="center"/>
    </xf>
    <xf numFmtId="165" fontId="10" fillId="0" borderId="64" xfId="0" applyNumberFormat="1" applyFont="1" applyBorder="1" applyAlignment="1" applyProtection="1">
      <alignment horizontal="center" vertical="center"/>
    </xf>
    <xf numFmtId="167" fontId="5" fillId="2" borderId="64" xfId="0" applyNumberFormat="1" applyFont="1" applyFill="1" applyBorder="1" applyAlignment="1" applyProtection="1">
      <alignment horizontal="center"/>
    </xf>
    <xf numFmtId="165" fontId="10" fillId="0" borderId="5" xfId="0" applyNumberFormat="1" applyFont="1" applyBorder="1" applyAlignment="1" applyProtection="1">
      <alignment horizontal="center" vertical="center"/>
    </xf>
    <xf numFmtId="167" fontId="5" fillId="2" borderId="5" xfId="0" applyNumberFormat="1" applyFont="1" applyFill="1" applyBorder="1" applyAlignment="1" applyProtection="1">
      <alignment horizontal="center"/>
    </xf>
    <xf numFmtId="4" fontId="7" fillId="3" borderId="102" xfId="0" applyNumberFormat="1" applyFont="1" applyFill="1" applyBorder="1" applyAlignment="1" applyProtection="1">
      <alignment horizontal="center"/>
    </xf>
    <xf numFmtId="0" fontId="13" fillId="28" borderId="2" xfId="0" applyFont="1" applyFill="1" applyBorder="1" applyAlignment="1" applyProtection="1">
      <alignment horizontal="center"/>
    </xf>
    <xf numFmtId="0" fontId="13" fillId="28" borderId="28" xfId="0" applyFont="1" applyFill="1" applyBorder="1" applyAlignment="1" applyProtection="1">
      <alignment horizontal="center"/>
    </xf>
    <xf numFmtId="4" fontId="7" fillId="3" borderId="39" xfId="0" applyNumberFormat="1" applyFont="1" applyFill="1" applyBorder="1" applyAlignment="1" applyProtection="1">
      <alignment horizontal="center"/>
    </xf>
    <xf numFmtId="0" fontId="13" fillId="29" borderId="2" xfId="0" applyFont="1" applyFill="1" applyBorder="1" applyAlignment="1" applyProtection="1">
      <alignment horizontal="center"/>
    </xf>
    <xf numFmtId="0" fontId="13" fillId="29" borderId="28" xfId="0" applyFont="1" applyFill="1" applyBorder="1" applyAlignment="1" applyProtection="1">
      <alignment horizontal="center"/>
    </xf>
    <xf numFmtId="0" fontId="13" fillId="30" borderId="2" xfId="0" applyFont="1" applyFill="1" applyBorder="1" applyAlignment="1" applyProtection="1">
      <alignment horizontal="center"/>
    </xf>
    <xf numFmtId="0" fontId="13" fillId="30" borderId="28" xfId="0" applyFont="1" applyFill="1" applyBorder="1" applyAlignment="1" applyProtection="1">
      <alignment horizontal="center"/>
    </xf>
    <xf numFmtId="0" fontId="13" fillId="31" borderId="2" xfId="0" applyFont="1" applyFill="1" applyBorder="1" applyAlignment="1" applyProtection="1">
      <alignment horizontal="center"/>
    </xf>
    <xf numFmtId="0" fontId="13" fillId="31" borderId="28" xfId="0" applyFont="1" applyFill="1" applyBorder="1" applyAlignment="1" applyProtection="1">
      <alignment horizontal="center"/>
    </xf>
    <xf numFmtId="4" fontId="7" fillId="3" borderId="2" xfId="0" applyNumberFormat="1" applyFont="1" applyFill="1" applyBorder="1" applyAlignment="1" applyProtection="1">
      <alignment horizontal="center"/>
    </xf>
    <xf numFmtId="0" fontId="13" fillId="32" borderId="2" xfId="0" applyFont="1" applyFill="1" applyBorder="1" applyAlignment="1" applyProtection="1">
      <alignment horizontal="center"/>
    </xf>
    <xf numFmtId="0" fontId="13" fillId="32" borderId="28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left"/>
    </xf>
    <xf numFmtId="0" fontId="5" fillId="0" borderId="2" xfId="0" applyFont="1" applyFill="1" applyBorder="1" applyProtection="1"/>
    <xf numFmtId="0" fontId="6" fillId="2" borderId="64" xfId="0" applyFont="1" applyFill="1" applyBorder="1" applyAlignment="1" applyProtection="1">
      <alignment horizontal="left"/>
    </xf>
    <xf numFmtId="0" fontId="5" fillId="0" borderId="64" xfId="0" applyFont="1" applyFill="1" applyBorder="1" applyProtection="1"/>
    <xf numFmtId="0" fontId="6" fillId="2" borderId="5" xfId="0" applyFont="1" applyFill="1" applyBorder="1" applyProtection="1"/>
    <xf numFmtId="0" fontId="5" fillId="0" borderId="5" xfId="0" applyFont="1" applyFill="1" applyBorder="1" applyProtection="1"/>
    <xf numFmtId="0" fontId="6" fillId="2" borderId="2" xfId="0" applyFont="1" applyFill="1" applyBorder="1" applyProtection="1"/>
    <xf numFmtId="0" fontId="6" fillId="2" borderId="1" xfId="0" applyFont="1" applyFill="1" applyBorder="1" applyProtection="1"/>
    <xf numFmtId="0" fontId="16" fillId="19" borderId="2" xfId="0" applyFont="1" applyFill="1" applyBorder="1" applyProtection="1"/>
    <xf numFmtId="0" fontId="7" fillId="19" borderId="2" xfId="0" applyFont="1" applyFill="1" applyBorder="1" applyProtection="1"/>
    <xf numFmtId="164" fontId="7" fillId="19" borderId="2" xfId="0" applyNumberFormat="1" applyFont="1" applyFill="1" applyBorder="1" applyAlignment="1" applyProtection="1">
      <alignment horizontal="center"/>
    </xf>
    <xf numFmtId="0" fontId="7" fillId="19" borderId="2" xfId="0" applyFont="1" applyFill="1" applyBorder="1" applyAlignment="1" applyProtection="1">
      <alignment horizontal="center"/>
    </xf>
    <xf numFmtId="4" fontId="7" fillId="19" borderId="2" xfId="0" applyNumberFormat="1" applyFont="1" applyFill="1" applyBorder="1" applyAlignment="1" applyProtection="1">
      <alignment horizontal="center"/>
    </xf>
    <xf numFmtId="0" fontId="16" fillId="20" borderId="2" xfId="0" applyFont="1" applyFill="1" applyBorder="1" applyProtection="1"/>
    <xf numFmtId="0" fontId="7" fillId="20" borderId="2" xfId="0" applyFont="1" applyFill="1" applyBorder="1" applyProtection="1"/>
    <xf numFmtId="164" fontId="7" fillId="20" borderId="2" xfId="0" applyNumberFormat="1" applyFont="1" applyFill="1" applyBorder="1" applyAlignment="1" applyProtection="1">
      <alignment horizontal="center"/>
    </xf>
    <xf numFmtId="0" fontId="7" fillId="20" borderId="2" xfId="0" applyFont="1" applyFill="1" applyBorder="1" applyAlignment="1" applyProtection="1">
      <alignment horizontal="center"/>
    </xf>
    <xf numFmtId="4" fontId="7" fillId="20" borderId="2" xfId="0" applyNumberFormat="1" applyFont="1" applyFill="1" applyBorder="1" applyAlignment="1" applyProtection="1">
      <alignment horizontal="center"/>
    </xf>
    <xf numFmtId="0" fontId="10" fillId="0" borderId="0" xfId="0" applyFont="1" applyBorder="1" applyAlignment="1" applyProtection="1">
      <alignment horizontal="right"/>
    </xf>
    <xf numFmtId="167" fontId="7" fillId="3" borderId="2" xfId="0" applyNumberFormat="1" applyFont="1" applyFill="1" applyBorder="1" applyProtection="1"/>
    <xf numFmtId="0" fontId="5" fillId="2" borderId="28" xfId="0" applyFont="1" applyFill="1" applyBorder="1" applyProtection="1"/>
    <xf numFmtId="164" fontId="5" fillId="2" borderId="28" xfId="0" applyNumberFormat="1" applyFont="1" applyFill="1" applyBorder="1" applyAlignment="1" applyProtection="1">
      <alignment horizontal="center"/>
    </xf>
    <xf numFmtId="0" fontId="5" fillId="2" borderId="28" xfId="0" applyFont="1" applyFill="1" applyBorder="1" applyAlignment="1" applyProtection="1">
      <alignment horizontal="center"/>
    </xf>
    <xf numFmtId="4" fontId="15" fillId="0" borderId="28" xfId="0" applyNumberFormat="1" applyFont="1" applyBorder="1" applyAlignment="1" applyProtection="1">
      <alignment horizontal="center"/>
    </xf>
    <xf numFmtId="4" fontId="5" fillId="2" borderId="28" xfId="0" applyNumberFormat="1" applyFont="1" applyFill="1" applyBorder="1" applyAlignment="1" applyProtection="1">
      <alignment horizontal="center"/>
    </xf>
    <xf numFmtId="0" fontId="7" fillId="2" borderId="28" xfId="0" applyFont="1" applyFill="1" applyBorder="1" applyAlignment="1" applyProtection="1">
      <alignment horizontal="center"/>
    </xf>
    <xf numFmtId="4" fontId="5" fillId="2" borderId="28" xfId="0" applyNumberFormat="1" applyFont="1" applyFill="1" applyBorder="1" applyProtection="1"/>
    <xf numFmtId="0" fontId="27" fillId="34" borderId="2" xfId="0" applyFont="1" applyFill="1" applyBorder="1" applyAlignment="1" applyProtection="1">
      <alignment horizontal="center"/>
    </xf>
    <xf numFmtId="0" fontId="27" fillId="34" borderId="28" xfId="0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center"/>
    </xf>
    <xf numFmtId="0" fontId="13" fillId="35" borderId="2" xfId="0" applyFont="1" applyFill="1" applyBorder="1" applyAlignment="1" applyProtection="1">
      <alignment horizontal="center"/>
    </xf>
    <xf numFmtId="0" fontId="13" fillId="35" borderId="28" xfId="0" applyFont="1" applyFill="1" applyBorder="1" applyAlignment="1" applyProtection="1">
      <alignment horizontal="center"/>
    </xf>
    <xf numFmtId="0" fontId="16" fillId="14" borderId="2" xfId="0" applyFont="1" applyFill="1" applyBorder="1" applyProtection="1"/>
    <xf numFmtId="0" fontId="7" fillId="14" borderId="2" xfId="0" applyFont="1" applyFill="1" applyBorder="1" applyProtection="1"/>
    <xf numFmtId="164" fontId="7" fillId="14" borderId="2" xfId="0" applyNumberFormat="1" applyFont="1" applyFill="1" applyBorder="1" applyAlignment="1" applyProtection="1">
      <alignment horizontal="center"/>
    </xf>
    <xf numFmtId="0" fontId="7" fillId="14" borderId="2" xfId="0" applyFont="1" applyFill="1" applyBorder="1" applyAlignment="1" applyProtection="1">
      <alignment horizontal="center"/>
    </xf>
    <xf numFmtId="0" fontId="15" fillId="14" borderId="2" xfId="0" applyFont="1" applyFill="1" applyBorder="1" applyAlignment="1" applyProtection="1">
      <alignment horizontal="center"/>
    </xf>
    <xf numFmtId="4" fontId="15" fillId="14" borderId="2" xfId="0" applyNumberFormat="1" applyFont="1" applyFill="1" applyBorder="1" applyAlignment="1" applyProtection="1">
      <alignment horizontal="center"/>
    </xf>
    <xf numFmtId="4" fontId="7" fillId="14" borderId="2" xfId="0" applyNumberFormat="1" applyFont="1" applyFill="1" applyBorder="1" applyAlignment="1" applyProtection="1">
      <alignment horizontal="center"/>
    </xf>
    <xf numFmtId="167" fontId="7" fillId="14" borderId="2" xfId="0" applyNumberFormat="1" applyFont="1" applyFill="1" applyBorder="1" applyAlignment="1" applyProtection="1">
      <alignment horizontal="center"/>
    </xf>
    <xf numFmtId="4" fontId="7" fillId="14" borderId="2" xfId="0" applyNumberFormat="1" applyFont="1" applyFill="1" applyBorder="1" applyProtection="1"/>
    <xf numFmtId="0" fontId="7" fillId="3" borderId="2" xfId="0" applyFont="1" applyFill="1" applyBorder="1" applyProtection="1"/>
    <xf numFmtId="20" fontId="6" fillId="0" borderId="2" xfId="0" applyNumberFormat="1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164" fontId="5" fillId="0" borderId="5" xfId="0" applyNumberFormat="1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 vertical="center"/>
    </xf>
    <xf numFmtId="165" fontId="10" fillId="0" borderId="5" xfId="0" applyNumberFormat="1" applyFont="1" applyFill="1" applyBorder="1" applyAlignment="1" applyProtection="1">
      <alignment horizontal="center"/>
    </xf>
    <xf numFmtId="4" fontId="5" fillId="0" borderId="5" xfId="0" applyNumberFormat="1" applyFont="1" applyFill="1" applyBorder="1" applyAlignment="1" applyProtection="1">
      <alignment horizontal="center" vertical="center"/>
    </xf>
    <xf numFmtId="4" fontId="5" fillId="0" borderId="32" xfId="0" applyNumberFormat="1" applyFont="1" applyFill="1" applyBorder="1" applyAlignment="1" applyProtection="1">
      <alignment horizontal="center"/>
    </xf>
    <xf numFmtId="0" fontId="5" fillId="2" borderId="5" xfId="0" applyFont="1" applyFill="1" applyBorder="1" applyAlignment="1" applyProtection="1">
      <alignment horizontal="center" vertical="center"/>
    </xf>
    <xf numFmtId="4" fontId="5" fillId="2" borderId="5" xfId="0" applyNumberFormat="1" applyFont="1" applyFill="1" applyBorder="1" applyAlignment="1" applyProtection="1">
      <alignment horizontal="center" vertical="center"/>
    </xf>
    <xf numFmtId="4" fontId="5" fillId="2" borderId="32" xfId="0" applyNumberFormat="1" applyFont="1" applyFill="1" applyBorder="1" applyAlignment="1" applyProtection="1">
      <alignment horizontal="center"/>
    </xf>
    <xf numFmtId="0" fontId="6" fillId="5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center"/>
    </xf>
    <xf numFmtId="164" fontId="5" fillId="0" borderId="2" xfId="0" applyNumberFormat="1" applyFont="1" applyFill="1" applyBorder="1" applyAlignment="1" applyProtection="1">
      <alignment horizontal="center"/>
    </xf>
    <xf numFmtId="0" fontId="5" fillId="2" borderId="30" xfId="0" applyFont="1" applyFill="1" applyBorder="1" applyAlignment="1" applyProtection="1">
      <alignment horizontal="center"/>
    </xf>
    <xf numFmtId="164" fontId="5" fillId="2" borderId="30" xfId="0" applyNumberFormat="1" applyFont="1" applyFill="1" applyBorder="1" applyAlignment="1" applyProtection="1">
      <alignment horizontal="center"/>
    </xf>
    <xf numFmtId="0" fontId="7" fillId="2" borderId="30" xfId="0" applyFont="1" applyFill="1" applyBorder="1" applyAlignment="1" applyProtection="1">
      <alignment horizontal="center"/>
    </xf>
    <xf numFmtId="164" fontId="5" fillId="0" borderId="5" xfId="0" applyNumberFormat="1" applyFont="1" applyFill="1" applyBorder="1" applyAlignment="1" applyProtection="1">
      <alignment horizontal="center" vertical="center"/>
    </xf>
    <xf numFmtId="165" fontId="10" fillId="0" borderId="5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center" vertical="center"/>
    </xf>
    <xf numFmtId="164" fontId="5" fillId="0" borderId="2" xfId="0" applyNumberFormat="1" applyFont="1" applyFill="1" applyBorder="1" applyAlignment="1" applyProtection="1">
      <alignment horizontal="center" vertical="center"/>
    </xf>
    <xf numFmtId="4" fontId="5" fillId="0" borderId="141" xfId="0" applyNumberFormat="1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/>
    </xf>
    <xf numFmtId="165" fontId="10" fillId="0" borderId="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/>
    </xf>
    <xf numFmtId="4" fontId="5" fillId="0" borderId="33" xfId="0" applyNumberFormat="1" applyFont="1" applyFill="1" applyBorder="1" applyAlignment="1" applyProtection="1">
      <alignment horizontal="center"/>
    </xf>
    <xf numFmtId="0" fontId="6" fillId="0" borderId="142" xfId="0" applyFont="1" applyFill="1" applyBorder="1" applyAlignment="1" applyProtection="1">
      <alignment horizontal="center"/>
    </xf>
    <xf numFmtId="0" fontId="5" fillId="0" borderId="142" xfId="0" applyFont="1" applyFill="1" applyBorder="1" applyAlignment="1" applyProtection="1">
      <alignment vertical="center"/>
    </xf>
    <xf numFmtId="0" fontId="5" fillId="0" borderId="142" xfId="0" applyFont="1" applyFill="1" applyBorder="1" applyAlignment="1" applyProtection="1">
      <alignment horizontal="center" vertical="center"/>
    </xf>
    <xf numFmtId="164" fontId="5" fillId="0" borderId="142" xfId="0" applyNumberFormat="1" applyFont="1" applyFill="1" applyBorder="1" applyAlignment="1" applyProtection="1">
      <alignment horizontal="center" vertical="center"/>
    </xf>
    <xf numFmtId="165" fontId="10" fillId="0" borderId="142" xfId="0" applyNumberFormat="1" applyFont="1" applyFill="1" applyBorder="1" applyAlignment="1" applyProtection="1">
      <alignment horizontal="center" vertical="center"/>
    </xf>
    <xf numFmtId="4" fontId="5" fillId="0" borderId="142" xfId="0" applyNumberFormat="1" applyFont="1" applyFill="1" applyBorder="1" applyAlignment="1" applyProtection="1">
      <alignment horizontal="center" vertical="center"/>
    </xf>
    <xf numFmtId="0" fontId="7" fillId="0" borderId="142" xfId="0" applyFont="1" applyFill="1" applyBorder="1" applyAlignment="1" applyProtection="1">
      <alignment horizontal="center"/>
    </xf>
    <xf numFmtId="4" fontId="5" fillId="0" borderId="144" xfId="0" applyNumberFormat="1" applyFont="1" applyFill="1" applyBorder="1" applyAlignment="1" applyProtection="1">
      <alignment horizontal="center"/>
    </xf>
    <xf numFmtId="164" fontId="5" fillId="2" borderId="138" xfId="0" applyNumberFormat="1" applyFont="1" applyFill="1" applyBorder="1" applyAlignment="1" applyProtection="1">
      <alignment horizontal="center" vertical="center"/>
    </xf>
    <xf numFmtId="0" fontId="5" fillId="2" borderId="138" xfId="0" applyFont="1" applyFill="1" applyBorder="1" applyAlignment="1" applyProtection="1">
      <alignment horizontal="center" vertical="center"/>
    </xf>
    <xf numFmtId="165" fontId="10" fillId="0" borderId="138" xfId="0" applyNumberFormat="1" applyFont="1" applyBorder="1" applyAlignment="1" applyProtection="1">
      <alignment horizontal="center" vertical="center"/>
    </xf>
    <xf numFmtId="4" fontId="5" fillId="2" borderId="138" xfId="0" applyNumberFormat="1" applyFont="1" applyFill="1" applyBorder="1" applyAlignment="1" applyProtection="1">
      <alignment horizontal="center" vertical="center"/>
    </xf>
    <xf numFmtId="0" fontId="7" fillId="2" borderId="138" xfId="0" applyFont="1" applyFill="1" applyBorder="1" applyAlignment="1" applyProtection="1">
      <alignment horizontal="center"/>
    </xf>
    <xf numFmtId="4" fontId="5" fillId="2" borderId="140" xfId="0" applyNumberFormat="1" applyFont="1" applyFill="1" applyBorder="1" applyAlignment="1" applyProtection="1">
      <alignment horizontal="center"/>
    </xf>
    <xf numFmtId="0" fontId="6" fillId="14" borderId="5" xfId="0" applyFont="1" applyFill="1" applyBorder="1" applyAlignment="1" applyProtection="1">
      <alignment horizontal="center"/>
    </xf>
    <xf numFmtId="0" fontId="5" fillId="14" borderId="5" xfId="0" applyFont="1" applyFill="1" applyBorder="1" applyProtection="1"/>
    <xf numFmtId="0" fontId="5" fillId="14" borderId="5" xfId="0" applyFont="1" applyFill="1" applyBorder="1" applyAlignment="1" applyProtection="1">
      <alignment horizontal="center"/>
    </xf>
    <xf numFmtId="164" fontId="5" fillId="14" borderId="5" xfId="0" applyNumberFormat="1" applyFont="1" applyFill="1" applyBorder="1" applyAlignment="1" applyProtection="1">
      <alignment horizontal="center"/>
    </xf>
    <xf numFmtId="0" fontId="5" fillId="14" borderId="5" xfId="0" applyFont="1" applyFill="1" applyBorder="1" applyAlignment="1" applyProtection="1">
      <alignment horizontal="center" vertical="center"/>
    </xf>
    <xf numFmtId="165" fontId="10" fillId="14" borderId="5" xfId="0" applyNumberFormat="1" applyFont="1" applyFill="1" applyBorder="1" applyAlignment="1" applyProtection="1">
      <alignment horizontal="center"/>
    </xf>
    <xf numFmtId="4" fontId="5" fillId="14" borderId="5" xfId="0" applyNumberFormat="1" applyFont="1" applyFill="1" applyBorder="1" applyAlignment="1" applyProtection="1">
      <alignment horizontal="center" vertical="center"/>
    </xf>
    <xf numFmtId="4" fontId="5" fillId="14" borderId="32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6" fillId="2" borderId="5" xfId="0" applyFont="1" applyFill="1" applyBorder="1" applyAlignment="1" applyProtection="1">
      <alignment horizontal="center"/>
    </xf>
    <xf numFmtId="0" fontId="5" fillId="2" borderId="39" xfId="0" applyFont="1" applyFill="1" applyBorder="1" applyProtection="1"/>
    <xf numFmtId="3" fontId="10" fillId="0" borderId="0" xfId="0" applyNumberFormat="1" applyFont="1" applyBorder="1" applyAlignment="1" applyProtection="1">
      <alignment horizontal="center"/>
    </xf>
    <xf numFmtId="0" fontId="7" fillId="3" borderId="2" xfId="0" applyFont="1" applyFill="1" applyBorder="1" applyAlignment="1" applyProtection="1">
      <alignment horizontal="center" vertical="center"/>
    </xf>
    <xf numFmtId="165" fontId="7" fillId="3" borderId="2" xfId="0" applyNumberFormat="1" applyFont="1" applyFill="1" applyBorder="1" applyProtection="1"/>
    <xf numFmtId="0" fontId="5" fillId="3" borderId="20" xfId="0" applyFont="1" applyFill="1" applyBorder="1" applyProtection="1"/>
    <xf numFmtId="4" fontId="7" fillId="3" borderId="80" xfId="0" applyNumberFormat="1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/>
      <protection locked="0"/>
    </xf>
    <xf numFmtId="2" fontId="5" fillId="0" borderId="30" xfId="0" applyNumberFormat="1" applyFont="1" applyFill="1" applyBorder="1" applyAlignment="1" applyProtection="1">
      <alignment horizontal="center"/>
      <protection locked="0"/>
    </xf>
    <xf numFmtId="2" fontId="5" fillId="0" borderId="2" xfId="0" applyNumberFormat="1" applyFont="1" applyFill="1" applyBorder="1" applyAlignment="1" applyProtection="1">
      <alignment horizontal="center"/>
      <protection locked="0"/>
    </xf>
    <xf numFmtId="0" fontId="6" fillId="2" borderId="5" xfId="0" applyFont="1" applyFill="1" applyBorder="1" applyAlignment="1" applyProtection="1">
      <alignment horizontal="left"/>
    </xf>
    <xf numFmtId="2" fontId="5" fillId="0" borderId="27" xfId="0" applyNumberFormat="1" applyFont="1" applyFill="1" applyBorder="1" applyAlignment="1" applyProtection="1">
      <alignment horizontal="center"/>
      <protection locked="0"/>
    </xf>
    <xf numFmtId="0" fontId="10" fillId="0" borderId="28" xfId="0" applyFont="1" applyBorder="1" applyAlignment="1" applyProtection="1">
      <alignment horizontal="center"/>
    </xf>
    <xf numFmtId="167" fontId="5" fillId="2" borderId="28" xfId="0" quotePrefix="1" applyNumberFormat="1" applyFont="1" applyFill="1" applyBorder="1" applyAlignment="1" applyProtection="1">
      <alignment horizontal="center"/>
    </xf>
    <xf numFmtId="167" fontId="5" fillId="2" borderId="28" xfId="0" applyNumberFormat="1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  <protection locked="0"/>
    </xf>
    <xf numFmtId="165" fontId="7" fillId="0" borderId="0" xfId="0" applyNumberFormat="1" applyFont="1" applyFill="1" applyAlignment="1" applyProtection="1">
      <alignment horizontal="center"/>
      <protection locked="0"/>
    </xf>
    <xf numFmtId="0" fontId="5" fillId="2" borderId="148" xfId="0" applyFont="1" applyFill="1" applyBorder="1" applyProtection="1"/>
    <xf numFmtId="164" fontId="5" fillId="2" borderId="148" xfId="0" applyNumberFormat="1" applyFont="1" applyFill="1" applyBorder="1" applyAlignment="1" applyProtection="1">
      <alignment horizontal="center"/>
    </xf>
    <xf numFmtId="0" fontId="5" fillId="2" borderId="148" xfId="0" applyFont="1" applyFill="1" applyBorder="1" applyAlignment="1" applyProtection="1">
      <alignment horizontal="center"/>
    </xf>
    <xf numFmtId="0" fontId="10" fillId="0" borderId="148" xfId="0" applyFont="1" applyBorder="1" applyAlignment="1" applyProtection="1">
      <alignment horizontal="center"/>
    </xf>
    <xf numFmtId="4" fontId="15" fillId="0" borderId="148" xfId="0" applyNumberFormat="1" applyFont="1" applyBorder="1" applyAlignment="1" applyProtection="1">
      <alignment horizontal="center"/>
    </xf>
    <xf numFmtId="4" fontId="5" fillId="2" borderId="148" xfId="0" applyNumberFormat="1" applyFont="1" applyFill="1" applyBorder="1" applyAlignment="1" applyProtection="1">
      <alignment horizontal="center"/>
    </xf>
    <xf numFmtId="167" fontId="5" fillId="2" borderId="148" xfId="0" applyNumberFormat="1" applyFont="1" applyFill="1" applyBorder="1" applyAlignment="1" applyProtection="1">
      <alignment horizontal="center"/>
    </xf>
    <xf numFmtId="0" fontId="7" fillId="2" borderId="148" xfId="0" applyFont="1" applyFill="1" applyBorder="1" applyAlignment="1" applyProtection="1">
      <alignment horizontal="center"/>
    </xf>
    <xf numFmtId="4" fontId="5" fillId="2" borderId="148" xfId="0" applyNumberFormat="1" applyFont="1" applyFill="1" applyBorder="1" applyProtection="1"/>
    <xf numFmtId="0" fontId="5" fillId="2" borderId="148" xfId="0" applyFont="1" applyFill="1" applyBorder="1" applyProtection="1">
      <protection locked="0"/>
    </xf>
    <xf numFmtId="0" fontId="5" fillId="2" borderId="149" xfId="0" applyFont="1" applyFill="1" applyBorder="1" applyAlignment="1" applyProtection="1">
      <alignment horizontal="center"/>
      <protection locked="0"/>
    </xf>
    <xf numFmtId="2" fontId="5" fillId="0" borderId="148" xfId="0" applyNumberFormat="1" applyFont="1" applyFill="1" applyBorder="1" applyAlignment="1" applyProtection="1">
      <alignment horizontal="center"/>
      <protection locked="0"/>
    </xf>
    <xf numFmtId="0" fontId="5" fillId="2" borderId="150" xfId="0" applyFont="1" applyFill="1" applyBorder="1" applyProtection="1"/>
    <xf numFmtId="164" fontId="5" fillId="2" borderId="150" xfId="0" applyNumberFormat="1" applyFont="1" applyFill="1" applyBorder="1" applyAlignment="1" applyProtection="1">
      <alignment horizontal="center"/>
    </xf>
    <xf numFmtId="0" fontId="5" fillId="2" borderId="150" xfId="0" applyFont="1" applyFill="1" applyBorder="1" applyAlignment="1" applyProtection="1">
      <alignment horizontal="center"/>
    </xf>
    <xf numFmtId="0" fontId="10" fillId="0" borderId="150" xfId="0" applyFont="1" applyBorder="1" applyAlignment="1" applyProtection="1">
      <alignment horizontal="center"/>
    </xf>
    <xf numFmtId="4" fontId="15" fillId="0" borderId="150" xfId="0" applyNumberFormat="1" applyFont="1" applyBorder="1" applyAlignment="1" applyProtection="1">
      <alignment horizontal="center"/>
    </xf>
    <xf numFmtId="4" fontId="5" fillId="2" borderId="150" xfId="0" applyNumberFormat="1" applyFont="1" applyFill="1" applyBorder="1" applyAlignment="1" applyProtection="1">
      <alignment horizontal="center"/>
    </xf>
    <xf numFmtId="167" fontId="5" fillId="2" borderId="150" xfId="0" applyNumberFormat="1" applyFont="1" applyFill="1" applyBorder="1" applyAlignment="1" applyProtection="1">
      <alignment horizontal="center"/>
    </xf>
    <xf numFmtId="0" fontId="7" fillId="2" borderId="150" xfId="0" applyFont="1" applyFill="1" applyBorder="1" applyAlignment="1" applyProtection="1">
      <alignment horizontal="center"/>
    </xf>
    <xf numFmtId="4" fontId="5" fillId="2" borderId="150" xfId="0" applyNumberFormat="1" applyFont="1" applyFill="1" applyBorder="1" applyProtection="1"/>
    <xf numFmtId="0" fontId="5" fillId="2" borderId="150" xfId="0" applyFont="1" applyFill="1" applyBorder="1" applyProtection="1">
      <protection locked="0"/>
    </xf>
    <xf numFmtId="0" fontId="5" fillId="2" borderId="151" xfId="0" applyFont="1" applyFill="1" applyBorder="1" applyProtection="1">
      <protection locked="0"/>
    </xf>
    <xf numFmtId="0" fontId="5" fillId="2" borderId="152" xfId="0" applyFont="1" applyFill="1" applyBorder="1" applyAlignment="1" applyProtection="1">
      <alignment horizontal="center"/>
      <protection locked="0"/>
    </xf>
    <xf numFmtId="2" fontId="5" fillId="0" borderId="151" xfId="0" applyNumberFormat="1" applyFont="1" applyFill="1" applyBorder="1" applyAlignment="1" applyProtection="1">
      <alignment horizontal="center"/>
      <protection locked="0"/>
    </xf>
    <xf numFmtId="0" fontId="6" fillId="2" borderId="150" xfId="0" applyFont="1" applyFill="1" applyBorder="1" applyProtection="1"/>
    <xf numFmtId="0" fontId="6" fillId="2" borderId="150" xfId="0" applyFont="1" applyFill="1" applyBorder="1" applyAlignment="1" applyProtection="1">
      <alignment horizontal="left"/>
    </xf>
    <xf numFmtId="0" fontId="5" fillId="0" borderId="150" xfId="0" applyFont="1" applyFill="1" applyBorder="1" applyProtection="1"/>
    <xf numFmtId="0" fontId="5" fillId="2" borderId="153" xfId="0" applyFont="1" applyFill="1" applyBorder="1" applyAlignment="1" applyProtection="1">
      <alignment horizontal="center"/>
      <protection locked="0"/>
    </xf>
    <xf numFmtId="2" fontId="5" fillId="0" borderId="150" xfId="0" applyNumberFormat="1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 applyProtection="1">
      <alignment horizontal="center" vertical="center"/>
    </xf>
    <xf numFmtId="4" fontId="5" fillId="2" borderId="2" xfId="0" applyNumberFormat="1" applyFont="1" applyFill="1" applyBorder="1" applyAlignment="1" applyProtection="1">
      <alignment horizontal="center" vertical="center"/>
    </xf>
    <xf numFmtId="4" fontId="5" fillId="2" borderId="33" xfId="0" applyNumberFormat="1" applyFont="1" applyFill="1" applyBorder="1" applyAlignment="1" applyProtection="1">
      <alignment horizontal="center"/>
    </xf>
    <xf numFmtId="0" fontId="6" fillId="2" borderId="138" xfId="0" applyFont="1" applyFill="1" applyBorder="1" applyAlignment="1" applyProtection="1">
      <alignment horizontal="center"/>
    </xf>
    <xf numFmtId="0" fontId="5" fillId="2" borderId="154" xfId="0" applyFont="1" applyFill="1" applyBorder="1" applyProtection="1">
      <protection locked="0"/>
    </xf>
    <xf numFmtId="165" fontId="10" fillId="0" borderId="64" xfId="0" applyNumberFormat="1" applyFont="1" applyFill="1" applyBorder="1" applyAlignment="1" applyProtection="1">
      <alignment horizontal="center"/>
    </xf>
    <xf numFmtId="0" fontId="6" fillId="2" borderId="2" xfId="0" applyFont="1" applyFill="1" applyBorder="1" applyAlignment="1" applyProtection="1">
      <alignment horizontal="left" wrapText="1"/>
    </xf>
    <xf numFmtId="165" fontId="10" fillId="0" borderId="2" xfId="0" applyNumberFormat="1" applyFont="1" applyFill="1" applyBorder="1" applyAlignment="1" applyProtection="1">
      <alignment horizontal="center"/>
    </xf>
    <xf numFmtId="4" fontId="5" fillId="0" borderId="2" xfId="0" applyNumberFormat="1" applyFont="1" applyFill="1" applyBorder="1" applyAlignment="1" applyProtection="1">
      <alignment horizontal="center" vertical="center"/>
    </xf>
    <xf numFmtId="0" fontId="27" fillId="48" borderId="2" xfId="0" applyFont="1" applyFill="1" applyBorder="1" applyAlignment="1" applyProtection="1">
      <alignment horizontal="center"/>
    </xf>
    <xf numFmtId="0" fontId="27" fillId="48" borderId="28" xfId="0" applyFont="1" applyFill="1" applyBorder="1" applyAlignment="1" applyProtection="1">
      <alignment horizontal="center"/>
    </xf>
    <xf numFmtId="0" fontId="27" fillId="48" borderId="2" xfId="0" applyFont="1" applyFill="1" applyBorder="1" applyAlignment="1" applyProtection="1">
      <alignment horizontal="center"/>
      <protection locked="0"/>
    </xf>
    <xf numFmtId="0" fontId="27" fillId="48" borderId="20" xfId="0" applyFont="1" applyFill="1" applyBorder="1" applyAlignment="1" applyProtection="1">
      <alignment horizontal="center"/>
      <protection locked="0"/>
    </xf>
    <xf numFmtId="0" fontId="27" fillId="48" borderId="1" xfId="0" applyFont="1" applyFill="1" applyBorder="1" applyAlignment="1" applyProtection="1">
      <alignment horizontal="center"/>
      <protection locked="0"/>
    </xf>
    <xf numFmtId="0" fontId="27" fillId="49" borderId="2" xfId="0" applyFont="1" applyFill="1" applyBorder="1" applyAlignment="1" applyProtection="1">
      <alignment horizontal="center"/>
      <protection locked="0"/>
    </xf>
    <xf numFmtId="0" fontId="27" fillId="49" borderId="20" xfId="0" applyFont="1" applyFill="1" applyBorder="1" applyAlignment="1" applyProtection="1">
      <alignment horizontal="center"/>
      <protection locked="0"/>
    </xf>
    <xf numFmtId="0" fontId="32" fillId="49" borderId="2" xfId="0" applyFont="1" applyFill="1" applyBorder="1" applyAlignment="1" applyProtection="1">
      <alignment horizontal="center"/>
      <protection locked="0"/>
    </xf>
    <xf numFmtId="0" fontId="32" fillId="49" borderId="1" xfId="0" applyFont="1" applyFill="1" applyBorder="1" applyAlignment="1" applyProtection="1">
      <alignment horizontal="center"/>
      <protection locked="0"/>
    </xf>
    <xf numFmtId="0" fontId="32" fillId="49" borderId="2" xfId="0" applyFont="1" applyFill="1" applyBorder="1" applyAlignment="1" applyProtection="1">
      <alignment horizontal="center"/>
    </xf>
    <xf numFmtId="0" fontId="32" fillId="49" borderId="28" xfId="0" applyFont="1" applyFill="1" applyBorder="1" applyAlignment="1" applyProtection="1">
      <alignment horizontal="center"/>
    </xf>
    <xf numFmtId="0" fontId="27" fillId="50" borderId="2" xfId="0" applyFont="1" applyFill="1" applyBorder="1" applyAlignment="1" applyProtection="1">
      <alignment horizontal="center"/>
    </xf>
    <xf numFmtId="0" fontId="27" fillId="50" borderId="28" xfId="0" applyFont="1" applyFill="1" applyBorder="1" applyAlignment="1" applyProtection="1">
      <alignment horizontal="center"/>
    </xf>
    <xf numFmtId="0" fontId="27" fillId="50" borderId="2" xfId="0" applyFont="1" applyFill="1" applyBorder="1" applyAlignment="1" applyProtection="1">
      <alignment horizontal="center"/>
      <protection locked="0"/>
    </xf>
    <xf numFmtId="0" fontId="27" fillId="50" borderId="20" xfId="0" applyFont="1" applyFill="1" applyBorder="1" applyAlignment="1" applyProtection="1">
      <alignment horizontal="center"/>
      <protection locked="0"/>
    </xf>
    <xf numFmtId="0" fontId="27" fillId="50" borderId="1" xfId="0" applyFont="1" applyFill="1" applyBorder="1" applyAlignment="1" applyProtection="1">
      <alignment horizontal="center"/>
      <protection locked="0"/>
    </xf>
    <xf numFmtId="0" fontId="7" fillId="49" borderId="2" xfId="0" applyFont="1" applyFill="1" applyBorder="1" applyAlignment="1" applyProtection="1">
      <alignment horizontal="center"/>
      <protection locked="0"/>
    </xf>
    <xf numFmtId="0" fontId="7" fillId="3" borderId="36" xfId="0" applyFont="1" applyFill="1" applyBorder="1" applyAlignment="1" applyProtection="1">
      <alignment horizontal="left"/>
      <protection locked="0"/>
    </xf>
    <xf numFmtId="0" fontId="7" fillId="3" borderId="38" xfId="0" applyFont="1" applyFill="1" applyBorder="1" applyAlignment="1" applyProtection="1">
      <alignment horizontal="left"/>
      <protection locked="0"/>
    </xf>
    <xf numFmtId="0" fontId="7" fillId="3" borderId="37" xfId="0" applyFont="1" applyFill="1" applyBorder="1" applyAlignment="1" applyProtection="1">
      <alignment horizontal="left"/>
      <protection locked="0"/>
    </xf>
    <xf numFmtId="0" fontId="5" fillId="0" borderId="5" xfId="0" applyNumberFormat="1" applyFont="1" applyFill="1" applyBorder="1" applyAlignment="1" applyProtection="1">
      <alignment horizontal="center"/>
      <protection locked="0"/>
    </xf>
    <xf numFmtId="0" fontId="5" fillId="14" borderId="46" xfId="0" applyFont="1" applyFill="1" applyBorder="1" applyProtection="1"/>
    <xf numFmtId="164" fontId="5" fillId="14" borderId="46" xfId="0" applyNumberFormat="1" applyFont="1" applyFill="1" applyBorder="1" applyAlignment="1" applyProtection="1">
      <alignment horizontal="center"/>
    </xf>
    <xf numFmtId="0" fontId="5" fillId="14" borderId="46" xfId="0" applyFont="1" applyFill="1" applyBorder="1" applyAlignment="1" applyProtection="1">
      <alignment horizontal="center"/>
    </xf>
    <xf numFmtId="4" fontId="15" fillId="14" borderId="5" xfId="0" applyNumberFormat="1" applyFont="1" applyFill="1" applyBorder="1" applyAlignment="1" applyProtection="1">
      <alignment horizontal="center"/>
    </xf>
    <xf numFmtId="4" fontId="5" fillId="14" borderId="46" xfId="0" applyNumberFormat="1" applyFont="1" applyFill="1" applyBorder="1" applyAlignment="1" applyProtection="1">
      <alignment horizontal="center"/>
    </xf>
    <xf numFmtId="0" fontId="7" fillId="14" borderId="46" xfId="0" applyFont="1" applyFill="1" applyBorder="1" applyAlignment="1" applyProtection="1">
      <alignment horizontal="center"/>
    </xf>
    <xf numFmtId="4" fontId="5" fillId="2" borderId="2" xfId="0" applyNumberFormat="1" applyFont="1" applyFill="1" applyBorder="1" applyAlignment="1" applyProtection="1"/>
    <xf numFmtId="4" fontId="5" fillId="2" borderId="28" xfId="0" applyNumberFormat="1" applyFont="1" applyFill="1" applyBorder="1" applyAlignment="1" applyProtection="1"/>
    <xf numFmtId="0" fontId="6" fillId="0" borderId="5" xfId="0" applyFont="1" applyFill="1" applyBorder="1" applyAlignment="1" applyProtection="1">
      <alignment horizontal="center"/>
    </xf>
    <xf numFmtId="0" fontId="20" fillId="2" borderId="39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0" fontId="33" fillId="51" borderId="2" xfId="0" applyFont="1" applyFill="1" applyBorder="1" applyAlignment="1" applyProtection="1">
      <alignment horizontal="center"/>
    </xf>
    <xf numFmtId="0" fontId="33" fillId="51" borderId="28" xfId="0" applyFont="1" applyFill="1" applyBorder="1" applyAlignment="1" applyProtection="1">
      <alignment horizontal="center"/>
    </xf>
    <xf numFmtId="0" fontId="33" fillId="51" borderId="2" xfId="0" applyFont="1" applyFill="1" applyBorder="1" applyAlignment="1" applyProtection="1">
      <alignment horizontal="center"/>
      <protection locked="0"/>
    </xf>
    <xf numFmtId="0" fontId="33" fillId="51" borderId="20" xfId="0" applyFont="1" applyFill="1" applyBorder="1" applyAlignment="1" applyProtection="1">
      <alignment horizontal="center"/>
      <protection locked="0"/>
    </xf>
    <xf numFmtId="0" fontId="33" fillId="51" borderId="1" xfId="0" applyFont="1" applyFill="1" applyBorder="1" applyAlignment="1" applyProtection="1">
      <alignment horizontal="center"/>
      <protection locked="0"/>
    </xf>
    <xf numFmtId="9" fontId="22" fillId="2" borderId="0" xfId="0" applyNumberFormat="1" applyFont="1" applyFill="1" applyAlignment="1" applyProtection="1">
      <alignment horizontal="center"/>
      <protection locked="0"/>
    </xf>
    <xf numFmtId="0" fontId="34" fillId="3" borderId="35" xfId="0" applyFont="1" applyFill="1" applyBorder="1" applyProtection="1">
      <protection locked="0"/>
    </xf>
    <xf numFmtId="0" fontId="34" fillId="3" borderId="35" xfId="0" applyFont="1" applyFill="1" applyBorder="1" applyAlignment="1" applyProtection="1">
      <alignment horizontal="left"/>
      <protection locked="0"/>
    </xf>
    <xf numFmtId="165" fontId="5" fillId="2" borderId="30" xfId="0" applyNumberFormat="1" applyFont="1" applyFill="1" applyBorder="1" applyAlignment="1" applyProtection="1">
      <alignment horizontal="center"/>
      <protection locked="0"/>
    </xf>
    <xf numFmtId="0" fontId="34" fillId="3" borderId="44" xfId="0" applyFont="1" applyFill="1" applyBorder="1" applyAlignment="1" applyProtection="1">
      <alignment horizontal="center"/>
      <protection locked="0"/>
    </xf>
    <xf numFmtId="165" fontId="5" fillId="0" borderId="30" xfId="0" applyNumberFormat="1" applyFont="1" applyFill="1" applyBorder="1" applyAlignment="1" applyProtection="1">
      <alignment horizontal="center"/>
      <protection locked="0"/>
    </xf>
    <xf numFmtId="0" fontId="34" fillId="3" borderId="37" xfId="0" applyFont="1" applyFill="1" applyBorder="1" applyAlignment="1" applyProtection="1">
      <alignment horizontal="center"/>
      <protection locked="0"/>
    </xf>
    <xf numFmtId="0" fontId="34" fillId="3" borderId="37" xfId="0" applyFont="1" applyFill="1" applyBorder="1" applyAlignment="1" applyProtection="1">
      <alignment horizontal="left"/>
      <protection locked="0"/>
    </xf>
    <xf numFmtId="165" fontId="5" fillId="0" borderId="64" xfId="0" applyNumberFormat="1" applyFont="1" applyFill="1" applyBorder="1" applyAlignment="1" applyProtection="1">
      <alignment horizontal="center"/>
      <protection locked="0"/>
    </xf>
    <xf numFmtId="165" fontId="5" fillId="2" borderId="64" xfId="0" applyNumberFormat="1" applyFont="1" applyFill="1" applyBorder="1" applyAlignment="1" applyProtection="1">
      <alignment horizontal="center"/>
      <protection locked="0"/>
    </xf>
    <xf numFmtId="165" fontId="7" fillId="3" borderId="157" xfId="0" applyNumberFormat="1" applyFont="1" applyFill="1" applyBorder="1" applyAlignment="1" applyProtection="1">
      <alignment horizontal="center"/>
      <protection locked="0"/>
    </xf>
    <xf numFmtId="165" fontId="7" fillId="3" borderId="49" xfId="0" applyNumberFormat="1" applyFont="1" applyFill="1" applyBorder="1" applyAlignment="1" applyProtection="1">
      <alignment horizontal="center"/>
      <protection locked="0"/>
    </xf>
    <xf numFmtId="0" fontId="37" fillId="5" borderId="0" xfId="0" applyFont="1" applyFill="1" applyBorder="1"/>
    <xf numFmtId="0" fontId="37" fillId="2" borderId="0" xfId="0" applyFont="1" applyFill="1" applyBorder="1"/>
    <xf numFmtId="0" fontId="38" fillId="6" borderId="83" xfId="0" applyFont="1" applyFill="1" applyBorder="1"/>
    <xf numFmtId="0" fontId="38" fillId="6" borderId="88" xfId="0" applyFont="1" applyFill="1" applyBorder="1"/>
    <xf numFmtId="0" fontId="38" fillId="6" borderId="46" xfId="0" applyFont="1" applyFill="1" applyBorder="1"/>
    <xf numFmtId="1" fontId="39" fillId="5" borderId="0" xfId="0" applyNumberFormat="1" applyFont="1" applyFill="1" applyBorder="1"/>
    <xf numFmtId="0" fontId="39" fillId="5" borderId="0" xfId="0" applyFont="1" applyFill="1" applyBorder="1" applyAlignment="1">
      <alignment horizontal="center" wrapText="1"/>
    </xf>
    <xf numFmtId="0" fontId="39" fillId="5" borderId="0" xfId="0" applyFont="1" applyFill="1" applyBorder="1"/>
    <xf numFmtId="0" fontId="39" fillId="2" borderId="0" xfId="0" applyFont="1" applyFill="1"/>
    <xf numFmtId="167" fontId="39" fillId="2" borderId="0" xfId="0" applyNumberFormat="1" applyFont="1" applyFill="1"/>
    <xf numFmtId="167" fontId="39" fillId="2" borderId="0" xfId="0" applyNumberFormat="1" applyFont="1" applyFill="1" applyAlignment="1">
      <alignment horizontal="center"/>
    </xf>
    <xf numFmtId="0" fontId="39" fillId="0" borderId="0" xfId="0" applyFont="1" applyFill="1"/>
    <xf numFmtId="0" fontId="39" fillId="5" borderId="0" xfId="0" applyFont="1" applyFill="1"/>
    <xf numFmtId="167" fontId="39" fillId="2" borderId="0" xfId="0" applyNumberFormat="1" applyFont="1" applyFill="1" applyBorder="1" applyAlignment="1">
      <alignment horizontal="center"/>
    </xf>
    <xf numFmtId="0" fontId="40" fillId="37" borderId="0" xfId="0" applyFont="1" applyFill="1"/>
    <xf numFmtId="0" fontId="38" fillId="6" borderId="28" xfId="0" applyFont="1" applyFill="1" applyBorder="1" applyAlignment="1">
      <alignment horizontal="center"/>
    </xf>
    <xf numFmtId="167" fontId="38" fillId="6" borderId="28" xfId="0" applyNumberFormat="1" applyFont="1" applyFill="1" applyBorder="1" applyAlignment="1">
      <alignment horizontal="center"/>
    </xf>
    <xf numFmtId="0" fontId="38" fillId="0" borderId="28" xfId="0" applyFont="1" applyFill="1" applyBorder="1" applyAlignment="1">
      <alignment horizontal="center"/>
    </xf>
    <xf numFmtId="0" fontId="39" fillId="6" borderId="83" xfId="0" applyFont="1" applyFill="1" applyBorder="1"/>
    <xf numFmtId="0" fontId="38" fillId="5" borderId="66" xfId="0" applyFont="1" applyFill="1" applyBorder="1"/>
    <xf numFmtId="167" fontId="39" fillId="17" borderId="41" xfId="0" applyNumberFormat="1" applyFont="1" applyFill="1" applyBorder="1"/>
    <xf numFmtId="167" fontId="39" fillId="17" borderId="41" xfId="0" applyNumberFormat="1" applyFont="1" applyFill="1" applyBorder="1" applyAlignment="1">
      <alignment horizontal="center"/>
    </xf>
    <xf numFmtId="2" fontId="39" fillId="17" borderId="41" xfId="0" applyNumberFormat="1" applyFont="1" applyFill="1" applyBorder="1"/>
    <xf numFmtId="2" fontId="39" fillId="0" borderId="41" xfId="0" applyNumberFormat="1" applyFont="1" applyFill="1" applyBorder="1"/>
    <xf numFmtId="2" fontId="39" fillId="0" borderId="87" xfId="0" applyNumberFormat="1" applyFont="1" applyFill="1" applyBorder="1"/>
    <xf numFmtId="0" fontId="39" fillId="2" borderId="0" xfId="0" applyFont="1" applyFill="1" applyBorder="1"/>
    <xf numFmtId="0" fontId="39" fillId="2" borderId="45" xfId="0" applyFont="1" applyFill="1" applyBorder="1"/>
    <xf numFmtId="166" fontId="39" fillId="38" borderId="1" xfId="2" applyNumberFormat="1" applyFont="1" applyFill="1" applyBorder="1" applyAlignment="1">
      <alignment horizontal="center"/>
    </xf>
    <xf numFmtId="166" fontId="39" fillId="38" borderId="2" xfId="2" applyNumberFormat="1" applyFont="1" applyFill="1" applyBorder="1" applyAlignment="1">
      <alignment horizontal="center"/>
    </xf>
    <xf numFmtId="166" fontId="39" fillId="5" borderId="26" xfId="2" applyNumberFormat="1" applyFont="1" applyFill="1" applyBorder="1" applyAlignment="1">
      <alignment horizontal="center"/>
    </xf>
    <xf numFmtId="9" fontId="39" fillId="2" borderId="0" xfId="3" applyFont="1" applyFill="1"/>
    <xf numFmtId="9" fontId="39" fillId="2" borderId="0" xfId="0" applyNumberFormat="1" applyFont="1" applyFill="1"/>
    <xf numFmtId="167" fontId="39" fillId="17" borderId="0" xfId="0" applyNumberFormat="1" applyFont="1" applyFill="1" applyBorder="1"/>
    <xf numFmtId="167" fontId="39" fillId="17" borderId="0" xfId="0" applyNumberFormat="1" applyFont="1" applyFill="1" applyBorder="1" applyAlignment="1">
      <alignment horizontal="center"/>
    </xf>
    <xf numFmtId="2" fontId="39" fillId="17" borderId="0" xfId="0" applyNumberFormat="1" applyFont="1" applyFill="1" applyBorder="1"/>
    <xf numFmtId="2" fontId="39" fillId="0" borderId="0" xfId="0" applyNumberFormat="1" applyFont="1" applyFill="1" applyBorder="1"/>
    <xf numFmtId="2" fontId="39" fillId="0" borderId="42" xfId="0" applyNumberFormat="1" applyFont="1" applyFill="1" applyBorder="1"/>
    <xf numFmtId="0" fontId="39" fillId="0" borderId="40" xfId="0" applyFont="1" applyFill="1" applyBorder="1"/>
    <xf numFmtId="0" fontId="39" fillId="0" borderId="45" xfId="0" applyFont="1" applyFill="1" applyBorder="1"/>
    <xf numFmtId="166" fontId="41" fillId="38" borderId="2" xfId="2" applyNumberFormat="1" applyFont="1" applyFill="1" applyBorder="1" applyAlignment="1">
      <alignment horizontal="center"/>
    </xf>
    <xf numFmtId="166" fontId="42" fillId="5" borderId="0" xfId="0" applyNumberFormat="1" applyFont="1" applyFill="1" applyBorder="1"/>
    <xf numFmtId="0" fontId="38" fillId="5" borderId="0" xfId="0" applyFont="1" applyFill="1" applyBorder="1"/>
    <xf numFmtId="0" fontId="39" fillId="2" borderId="0" xfId="0" applyFont="1" applyFill="1" applyAlignment="1"/>
    <xf numFmtId="166" fontId="39" fillId="43" borderId="1" xfId="2" applyNumberFormat="1" applyFont="1" applyFill="1" applyBorder="1" applyAlignment="1">
      <alignment horizontal="center"/>
    </xf>
    <xf numFmtId="3" fontId="39" fillId="38" borderId="1" xfId="2" applyNumberFormat="1" applyFont="1" applyFill="1" applyBorder="1" applyAlignment="1">
      <alignment horizontal="center"/>
    </xf>
    <xf numFmtId="3" fontId="39" fillId="38" borderId="2" xfId="2" applyNumberFormat="1" applyFont="1" applyFill="1" applyBorder="1" applyAlignment="1">
      <alignment horizontal="center"/>
    </xf>
    <xf numFmtId="0" fontId="39" fillId="0" borderId="40" xfId="0" applyFont="1" applyFill="1" applyBorder="1" applyAlignment="1">
      <alignment horizontal="left"/>
    </xf>
    <xf numFmtId="167" fontId="38" fillId="17" borderId="31" xfId="0" applyNumberFormat="1" applyFont="1" applyFill="1" applyBorder="1" applyAlignment="1">
      <alignment horizontal="center"/>
    </xf>
    <xf numFmtId="2" fontId="38" fillId="17" borderId="31" xfId="0" applyNumberFormat="1" applyFont="1" applyFill="1" applyBorder="1"/>
    <xf numFmtId="2" fontId="38" fillId="0" borderId="31" xfId="0" applyNumberFormat="1" applyFont="1" applyFill="1" applyBorder="1"/>
    <xf numFmtId="2" fontId="38" fillId="0" borderId="6" xfId="0" applyNumberFormat="1" applyFont="1" applyFill="1" applyBorder="1"/>
    <xf numFmtId="16" fontId="39" fillId="2" borderId="0" xfId="0" quotePrefix="1" applyNumberFormat="1" applyFont="1" applyFill="1"/>
    <xf numFmtId="0" fontId="39" fillId="0" borderId="79" xfId="0" applyFont="1" applyFill="1" applyBorder="1"/>
    <xf numFmtId="167" fontId="39" fillId="17" borderId="17" xfId="0" applyNumberFormat="1" applyFont="1" applyFill="1" applyBorder="1"/>
    <xf numFmtId="167" fontId="39" fillId="17" borderId="17" xfId="0" applyNumberFormat="1" applyFont="1" applyFill="1" applyBorder="1" applyAlignment="1">
      <alignment horizontal="center"/>
    </xf>
    <xf numFmtId="2" fontId="39" fillId="17" borderId="17" xfId="0" applyNumberFormat="1" applyFont="1" applyFill="1" applyBorder="1"/>
    <xf numFmtId="2" fontId="39" fillId="0" borderId="17" xfId="0" applyNumberFormat="1" applyFont="1" applyFill="1" applyBorder="1"/>
    <xf numFmtId="2" fontId="39" fillId="0" borderId="25" xfId="0" applyNumberFormat="1" applyFont="1" applyFill="1" applyBorder="1"/>
    <xf numFmtId="164" fontId="39" fillId="2" borderId="0" xfId="0" applyNumberFormat="1" applyFont="1" applyFill="1"/>
    <xf numFmtId="0" fontId="38" fillId="2" borderId="0" xfId="0" applyFont="1" applyFill="1" applyAlignment="1">
      <alignment horizontal="left"/>
    </xf>
    <xf numFmtId="164" fontId="39" fillId="2" borderId="0" xfId="0" applyNumberFormat="1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39" fillId="43" borderId="0" xfId="0" applyFont="1" applyFill="1"/>
    <xf numFmtId="9" fontId="39" fillId="43" borderId="0" xfId="0" applyNumberFormat="1" applyFont="1" applyFill="1"/>
    <xf numFmtId="167" fontId="39" fillId="0" borderId="0" xfId="0" applyNumberFormat="1" applyFont="1" applyFill="1"/>
    <xf numFmtId="167" fontId="39" fillId="0" borderId="0" xfId="0" applyNumberFormat="1" applyFont="1" applyFill="1" applyAlignment="1">
      <alignment horizontal="center"/>
    </xf>
    <xf numFmtId="2" fontId="39" fillId="0" borderId="0" xfId="0" applyNumberFormat="1" applyFont="1" applyFill="1"/>
    <xf numFmtId="2" fontId="39" fillId="5" borderId="0" xfId="0" applyNumberFormat="1" applyFont="1" applyFill="1"/>
    <xf numFmtId="167" fontId="39" fillId="0" borderId="0" xfId="0" applyNumberFormat="1" applyFont="1"/>
    <xf numFmtId="167" fontId="39" fillId="0" borderId="0" xfId="0" applyNumberFormat="1" applyFont="1" applyAlignment="1">
      <alignment horizontal="center"/>
    </xf>
    <xf numFmtId="2" fontId="39" fillId="0" borderId="0" xfId="0" applyNumberFormat="1" applyFont="1"/>
    <xf numFmtId="0" fontId="39" fillId="0" borderId="0" xfId="0" applyFont="1"/>
    <xf numFmtId="167" fontId="37" fillId="2" borderId="0" xfId="0" applyNumberFormat="1" applyFont="1" applyFill="1"/>
    <xf numFmtId="167" fontId="37" fillId="2" borderId="0" xfId="0" applyNumberFormat="1" applyFont="1" applyFill="1" applyAlignment="1">
      <alignment horizontal="center"/>
    </xf>
    <xf numFmtId="0" fontId="37" fillId="2" borderId="0" xfId="0" applyFont="1" applyFill="1"/>
    <xf numFmtId="0" fontId="37" fillId="0" borderId="0" xfId="0" applyFont="1" applyFill="1"/>
    <xf numFmtId="0" fontId="37" fillId="5" borderId="0" xfId="0" applyFont="1" applyFill="1"/>
    <xf numFmtId="165" fontId="39" fillId="17" borderId="41" xfId="0" applyNumberFormat="1" applyFont="1" applyFill="1" applyBorder="1" applyAlignment="1">
      <alignment horizontal="center"/>
    </xf>
    <xf numFmtId="165" fontId="39" fillId="0" borderId="41" xfId="0" applyNumberFormat="1" applyFont="1" applyFill="1" applyBorder="1" applyAlignment="1">
      <alignment horizontal="center"/>
    </xf>
    <xf numFmtId="165" fontId="39" fillId="5" borderId="87" xfId="0" applyNumberFormat="1" applyFont="1" applyFill="1" applyBorder="1" applyAlignment="1">
      <alignment horizontal="center"/>
    </xf>
    <xf numFmtId="165" fontId="39" fillId="17" borderId="0" xfId="0" applyNumberFormat="1" applyFont="1" applyFill="1" applyBorder="1" applyAlignment="1">
      <alignment horizontal="center"/>
    </xf>
    <xf numFmtId="165" fontId="39" fillId="0" borderId="0" xfId="0" applyNumberFormat="1" applyFont="1" applyFill="1" applyBorder="1" applyAlignment="1">
      <alignment horizontal="center"/>
    </xf>
    <xf numFmtId="165" fontId="39" fillId="5" borderId="42" xfId="0" applyNumberFormat="1" applyFont="1" applyFill="1" applyBorder="1" applyAlignment="1">
      <alignment horizontal="center"/>
    </xf>
    <xf numFmtId="165" fontId="39" fillId="17" borderId="17" xfId="0" applyNumberFormat="1" applyFont="1" applyFill="1" applyBorder="1" applyAlignment="1">
      <alignment horizontal="center"/>
    </xf>
    <xf numFmtId="165" fontId="39" fillId="0" borderId="17" xfId="0" applyNumberFormat="1" applyFont="1" applyFill="1" applyBorder="1" applyAlignment="1">
      <alignment horizontal="center"/>
    </xf>
    <xf numFmtId="165" fontId="39" fillId="5" borderId="25" xfId="0" applyNumberFormat="1" applyFont="1" applyFill="1" applyBorder="1" applyAlignment="1">
      <alignment horizontal="center"/>
    </xf>
    <xf numFmtId="167" fontId="38" fillId="0" borderId="31" xfId="0" applyNumberFormat="1" applyFont="1" applyBorder="1" applyAlignment="1">
      <alignment horizontal="center"/>
    </xf>
    <xf numFmtId="165" fontId="38" fillId="0" borderId="31" xfId="0" applyNumberFormat="1" applyFont="1" applyBorder="1" applyAlignment="1">
      <alignment horizontal="center"/>
    </xf>
    <xf numFmtId="165" fontId="38" fillId="0" borderId="31" xfId="0" applyNumberFormat="1" applyFont="1" applyFill="1" applyBorder="1" applyAlignment="1">
      <alignment horizontal="center"/>
    </xf>
    <xf numFmtId="165" fontId="38" fillId="5" borderId="6" xfId="0" applyNumberFormat="1" applyFont="1" applyFill="1" applyBorder="1" applyAlignment="1">
      <alignment horizontal="center"/>
    </xf>
    <xf numFmtId="0" fontId="43" fillId="2" borderId="0" xfId="0" applyFont="1" applyFill="1"/>
    <xf numFmtId="167" fontId="39" fillId="0" borderId="41" xfId="0" applyNumberFormat="1" applyFont="1" applyFill="1" applyBorder="1" applyAlignment="1">
      <alignment horizontal="center"/>
    </xf>
    <xf numFmtId="0" fontId="39" fillId="0" borderId="41" xfId="0" applyFont="1" applyFill="1" applyBorder="1" applyAlignment="1">
      <alignment horizontal="center"/>
    </xf>
    <xf numFmtId="0" fontId="39" fillId="0" borderId="87" xfId="0" applyFont="1" applyFill="1" applyBorder="1" applyAlignment="1">
      <alignment horizontal="center"/>
    </xf>
    <xf numFmtId="0" fontId="39" fillId="17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39" fillId="0" borderId="42" xfId="0" applyFont="1" applyFill="1" applyBorder="1" applyAlignment="1">
      <alignment horizontal="center"/>
    </xf>
    <xf numFmtId="167" fontId="39" fillId="0" borderId="17" xfId="0" applyNumberFormat="1" applyFont="1" applyFill="1" applyBorder="1"/>
    <xf numFmtId="167" fontId="39" fillId="0" borderId="17" xfId="0" applyNumberFormat="1" applyFont="1" applyFill="1" applyBorder="1" applyAlignment="1">
      <alignment horizontal="center"/>
    </xf>
    <xf numFmtId="0" fontId="39" fillId="0" borderId="17" xfId="0" applyFont="1" applyFill="1" applyBorder="1"/>
    <xf numFmtId="0" fontId="39" fillId="0" borderId="25" xfId="0" applyFont="1" applyFill="1" applyBorder="1"/>
    <xf numFmtId="0" fontId="37" fillId="2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0" fontId="37" fillId="5" borderId="0" xfId="0" applyFont="1" applyFill="1" applyAlignment="1">
      <alignment horizontal="center"/>
    </xf>
    <xf numFmtId="0" fontId="39" fillId="2" borderId="35" xfId="0" applyFont="1" applyFill="1" applyBorder="1"/>
    <xf numFmtId="0" fontId="39" fillId="2" borderId="44" xfId="0" applyFont="1" applyFill="1" applyBorder="1"/>
    <xf numFmtId="0" fontId="39" fillId="2" borderId="19" xfId="0" applyFont="1" applyFill="1" applyBorder="1"/>
    <xf numFmtId="0" fontId="38" fillId="43" borderId="89" xfId="0" applyFont="1" applyFill="1" applyBorder="1"/>
    <xf numFmtId="0" fontId="39" fillId="43" borderId="13" xfId="0" applyFont="1" applyFill="1" applyBorder="1"/>
    <xf numFmtId="0" fontId="38" fillId="2" borderId="15" xfId="0" applyFont="1" applyFill="1" applyBorder="1"/>
    <xf numFmtId="0" fontId="39" fillId="43" borderId="14" xfId="0" applyFont="1" applyFill="1" applyBorder="1"/>
    <xf numFmtId="0" fontId="39" fillId="2" borderId="15" xfId="0" applyFont="1" applyFill="1" applyBorder="1"/>
    <xf numFmtId="0" fontId="39" fillId="17" borderId="17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/>
    </xf>
    <xf numFmtId="0" fontId="39" fillId="5" borderId="0" xfId="0" applyFont="1" applyFill="1" applyBorder="1" applyAlignment="1">
      <alignment horizontal="center"/>
    </xf>
    <xf numFmtId="167" fontId="39" fillId="8" borderId="0" xfId="0" applyNumberFormat="1" applyFont="1" applyFill="1" applyBorder="1" applyAlignment="1">
      <alignment horizontal="center"/>
    </xf>
    <xf numFmtId="0" fontId="39" fillId="8" borderId="0" xfId="0" applyFont="1" applyFill="1" applyBorder="1" applyAlignment="1">
      <alignment horizontal="center"/>
    </xf>
    <xf numFmtId="167" fontId="39" fillId="5" borderId="0" xfId="0" applyNumberFormat="1" applyFont="1" applyFill="1" applyBorder="1"/>
    <xf numFmtId="0" fontId="39" fillId="0" borderId="0" xfId="0" applyFont="1" applyFill="1" applyBorder="1"/>
    <xf numFmtId="0" fontId="39" fillId="17" borderId="41" xfId="0" applyFont="1" applyFill="1" applyBorder="1"/>
    <xf numFmtId="0" fontId="39" fillId="0" borderId="41" xfId="0" applyFont="1" applyFill="1" applyBorder="1"/>
    <xf numFmtId="0" fontId="39" fillId="5" borderId="87" xfId="0" applyFont="1" applyFill="1" applyBorder="1"/>
    <xf numFmtId="0" fontId="39" fillId="2" borderId="36" xfId="0" applyFont="1" applyFill="1" applyBorder="1"/>
    <xf numFmtId="167" fontId="39" fillId="0" borderId="0" xfId="0" applyNumberFormat="1" applyFont="1" applyFill="1" applyBorder="1"/>
    <xf numFmtId="167" fontId="39" fillId="0" borderId="0" xfId="0" applyNumberFormat="1" applyFont="1" applyFill="1" applyBorder="1" applyAlignment="1">
      <alignment horizontal="center"/>
    </xf>
    <xf numFmtId="0" fontId="39" fillId="17" borderId="0" xfId="0" applyFont="1" applyFill="1" applyBorder="1"/>
    <xf numFmtId="0" fontId="39" fillId="5" borderId="42" xfId="0" applyFont="1" applyFill="1" applyBorder="1"/>
    <xf numFmtId="164" fontId="43" fillId="2" borderId="0" xfId="0" applyNumberFormat="1" applyFont="1" applyFill="1"/>
    <xf numFmtId="0" fontId="44" fillId="2" borderId="0" xfId="0" applyFont="1" applyFill="1"/>
    <xf numFmtId="0" fontId="39" fillId="0" borderId="36" xfId="0" applyFont="1" applyFill="1" applyBorder="1"/>
    <xf numFmtId="0" fontId="39" fillId="2" borderId="16" xfId="0" applyFont="1" applyFill="1" applyBorder="1"/>
    <xf numFmtId="0" fontId="39" fillId="43" borderId="4" xfId="0" applyFont="1" applyFill="1" applyBorder="1"/>
    <xf numFmtId="0" fontId="39" fillId="43" borderId="2" xfId="0" applyFont="1" applyFill="1" applyBorder="1"/>
    <xf numFmtId="16" fontId="38" fillId="43" borderId="2" xfId="0" applyNumberFormat="1" applyFont="1" applyFill="1" applyBorder="1"/>
    <xf numFmtId="0" fontId="38" fillId="43" borderId="2" xfId="0" applyFont="1" applyFill="1" applyBorder="1"/>
    <xf numFmtId="1" fontId="39" fillId="0" borderId="2" xfId="0" applyNumberFormat="1" applyFont="1" applyFill="1" applyBorder="1"/>
    <xf numFmtId="0" fontId="39" fillId="17" borderId="17" xfId="0" applyFont="1" applyFill="1" applyBorder="1"/>
    <xf numFmtId="1" fontId="39" fillId="2" borderId="0" xfId="0" applyNumberFormat="1" applyFont="1" applyFill="1" applyBorder="1"/>
    <xf numFmtId="0" fontId="39" fillId="2" borderId="37" xfId="0" applyFont="1" applyFill="1" applyBorder="1"/>
    <xf numFmtId="165" fontId="39" fillId="17" borderId="0" xfId="0" applyNumberFormat="1" applyFont="1" applyFill="1" applyBorder="1"/>
    <xf numFmtId="165" fontId="39" fillId="0" borderId="0" xfId="0" applyNumberFormat="1" applyFont="1" applyFill="1" applyBorder="1"/>
    <xf numFmtId="165" fontId="39" fillId="5" borderId="42" xfId="0" applyNumberFormat="1" applyFont="1" applyFill="1" applyBorder="1"/>
    <xf numFmtId="0" fontId="39" fillId="43" borderId="28" xfId="0" applyFont="1" applyFill="1" applyBorder="1"/>
    <xf numFmtId="9" fontId="39" fillId="43" borderId="30" xfId="0" applyNumberFormat="1" applyFont="1" applyFill="1" applyBorder="1"/>
    <xf numFmtId="0" fontId="39" fillId="5" borderId="25" xfId="0" applyFont="1" applyFill="1" applyBorder="1"/>
    <xf numFmtId="167" fontId="37" fillId="2" borderId="0" xfId="0" applyNumberFormat="1" applyFont="1" applyFill="1" applyBorder="1"/>
    <xf numFmtId="167" fontId="37" fillId="2" borderId="0" xfId="0" applyNumberFormat="1" applyFont="1" applyFill="1" applyBorder="1" applyAlignment="1">
      <alignment horizontal="center"/>
    </xf>
    <xf numFmtId="0" fontId="39" fillId="2" borderId="13" xfId="0" applyFont="1" applyFill="1" applyBorder="1"/>
    <xf numFmtId="167" fontId="39" fillId="0" borderId="0" xfId="0" applyNumberFormat="1" applyFont="1" applyBorder="1"/>
    <xf numFmtId="167" fontId="39" fillId="2" borderId="0" xfId="0" applyNumberFormat="1" applyFont="1" applyFill="1" applyBorder="1"/>
    <xf numFmtId="0" fontId="39" fillId="17" borderId="87" xfId="0" applyFont="1" applyFill="1" applyBorder="1"/>
    <xf numFmtId="0" fontId="39" fillId="17" borderId="25" xfId="0" applyFont="1" applyFill="1" applyBorder="1"/>
    <xf numFmtId="9" fontId="39" fillId="43" borderId="5" xfId="0" applyNumberFormat="1" applyFont="1" applyFill="1" applyBorder="1"/>
    <xf numFmtId="0" fontId="39" fillId="2" borderId="4" xfId="0" applyFont="1" applyFill="1" applyBorder="1"/>
    <xf numFmtId="9" fontId="39" fillId="43" borderId="28" xfId="0" applyNumberFormat="1" applyFont="1" applyFill="1" applyBorder="1"/>
    <xf numFmtId="0" fontId="39" fillId="2" borderId="14" xfId="0" applyFont="1" applyFill="1" applyBorder="1"/>
    <xf numFmtId="165" fontId="39" fillId="17" borderId="17" xfId="0" applyNumberFormat="1" applyFont="1" applyFill="1" applyBorder="1"/>
    <xf numFmtId="165" fontId="39" fillId="0" borderId="17" xfId="0" applyNumberFormat="1" applyFont="1" applyFill="1" applyBorder="1"/>
    <xf numFmtId="165" fontId="39" fillId="5" borderId="25" xfId="0" applyNumberFormat="1" applyFont="1" applyFill="1" applyBorder="1"/>
    <xf numFmtId="9" fontId="39" fillId="43" borderId="147" xfId="0" applyNumberFormat="1" applyFont="1" applyFill="1" applyBorder="1"/>
    <xf numFmtId="0" fontId="39" fillId="43" borderId="157" xfId="0" applyFont="1" applyFill="1" applyBorder="1"/>
    <xf numFmtId="0" fontId="39" fillId="2" borderId="5" xfId="0" applyFont="1" applyFill="1" applyBorder="1"/>
    <xf numFmtId="9" fontId="39" fillId="43" borderId="15" xfId="0" applyNumberFormat="1" applyFont="1" applyFill="1" applyBorder="1"/>
    <xf numFmtId="9" fontId="39" fillId="43" borderId="14" xfId="0" applyNumberFormat="1" applyFont="1" applyFill="1" applyBorder="1"/>
    <xf numFmtId="0" fontId="39" fillId="2" borderId="2" xfId="0" applyFont="1" applyFill="1" applyBorder="1"/>
    <xf numFmtId="0" fontId="39" fillId="43" borderId="0" xfId="0" applyFont="1" applyFill="1" applyBorder="1"/>
    <xf numFmtId="0" fontId="39" fillId="17" borderId="41" xfId="0" applyFont="1" applyFill="1" applyBorder="1" applyAlignment="1">
      <alignment horizontal="center"/>
    </xf>
    <xf numFmtId="0" fontId="39" fillId="5" borderId="87" xfId="0" applyFont="1" applyFill="1" applyBorder="1" applyAlignment="1">
      <alignment horizontal="center"/>
    </xf>
    <xf numFmtId="0" fontId="39" fillId="5" borderId="42" xfId="0" applyFont="1" applyFill="1" applyBorder="1" applyAlignment="1">
      <alignment horizontal="center"/>
    </xf>
    <xf numFmtId="0" fontId="39" fillId="5" borderId="25" xfId="0" applyFont="1" applyFill="1" applyBorder="1" applyAlignment="1">
      <alignment horizontal="center"/>
    </xf>
    <xf numFmtId="167" fontId="37" fillId="2" borderId="41" xfId="0" applyNumberFormat="1" applyFont="1" applyFill="1" applyBorder="1"/>
    <xf numFmtId="167" fontId="37" fillId="2" borderId="41" xfId="0" applyNumberFormat="1" applyFont="1" applyFill="1" applyBorder="1" applyAlignment="1">
      <alignment horizontal="center"/>
    </xf>
    <xf numFmtId="0" fontId="37" fillId="2" borderId="41" xfId="0" applyFont="1" applyFill="1" applyBorder="1"/>
    <xf numFmtId="0" fontId="39" fillId="2" borderId="41" xfId="0" applyFont="1" applyFill="1" applyBorder="1"/>
    <xf numFmtId="167" fontId="39" fillId="5" borderId="0" xfId="0" applyNumberFormat="1" applyFont="1" applyFill="1" applyBorder="1" applyAlignment="1">
      <alignment horizontal="center"/>
    </xf>
    <xf numFmtId="0" fontId="39" fillId="2" borderId="17" xfId="0" applyFont="1" applyFill="1" applyBorder="1"/>
    <xf numFmtId="167" fontId="39" fillId="2" borderId="17" xfId="0" applyNumberFormat="1" applyFont="1" applyFill="1" applyBorder="1" applyAlignment="1">
      <alignment horizontal="center"/>
    </xf>
    <xf numFmtId="0" fontId="37" fillId="0" borderId="41" xfId="0" applyFont="1" applyFill="1" applyBorder="1"/>
    <xf numFmtId="0" fontId="37" fillId="5" borderId="87" xfId="0" applyFont="1" applyFill="1" applyBorder="1"/>
    <xf numFmtId="0" fontId="39" fillId="3" borderId="0" xfId="0" applyFont="1" applyFill="1" applyAlignment="1" applyProtection="1">
      <alignment horizontal="center"/>
      <protection locked="0"/>
    </xf>
    <xf numFmtId="0" fontId="39" fillId="6" borderId="28" xfId="0" applyFont="1" applyFill="1" applyBorder="1" applyAlignment="1">
      <alignment horizontal="center"/>
    </xf>
    <xf numFmtId="0" fontId="39" fillId="2" borderId="55" xfId="0" applyFont="1" applyFill="1" applyBorder="1"/>
    <xf numFmtId="0" fontId="39" fillId="2" borderId="55" xfId="0" applyFont="1" applyFill="1" applyBorder="1" applyAlignment="1">
      <alignment horizontal="left"/>
    </xf>
    <xf numFmtId="0" fontId="39" fillId="2" borderId="57" xfId="0" applyFont="1" applyFill="1" applyBorder="1"/>
    <xf numFmtId="0" fontId="39" fillId="2" borderId="58" xfId="0" applyFont="1" applyFill="1" applyBorder="1" applyAlignment="1">
      <alignment horizontal="left"/>
    </xf>
    <xf numFmtId="0" fontId="39" fillId="2" borderId="45" xfId="0" applyFont="1" applyFill="1" applyBorder="1" applyAlignment="1">
      <alignment horizontal="left"/>
    </xf>
    <xf numFmtId="0" fontId="39" fillId="2" borderId="40" xfId="0" applyFont="1" applyFill="1" applyBorder="1" applyAlignment="1">
      <alignment horizontal="left"/>
    </xf>
    <xf numFmtId="0" fontId="39" fillId="0" borderId="47" xfId="0" applyFont="1" applyFill="1" applyBorder="1"/>
    <xf numFmtId="0" fontId="45" fillId="7" borderId="53" xfId="0" applyFont="1" applyFill="1" applyBorder="1" applyAlignment="1">
      <alignment horizontal="center" vertical="center"/>
    </xf>
    <xf numFmtId="0" fontId="45" fillId="16" borderId="78" xfId="0" applyFont="1" applyFill="1" applyBorder="1" applyAlignment="1">
      <alignment horizontal="center" vertical="center"/>
    </xf>
    <xf numFmtId="0" fontId="45" fillId="4" borderId="93" xfId="0" applyFont="1" applyFill="1" applyBorder="1" applyAlignment="1">
      <alignment horizontal="center" vertical="center"/>
    </xf>
    <xf numFmtId="0" fontId="45" fillId="15" borderId="53" xfId="0" applyFont="1" applyFill="1" applyBorder="1" applyAlignment="1">
      <alignment horizontal="center" vertical="center"/>
    </xf>
    <xf numFmtId="0" fontId="45" fillId="10" borderId="53" xfId="0" applyFont="1" applyFill="1" applyBorder="1" applyAlignment="1">
      <alignment horizontal="center" vertical="center"/>
    </xf>
    <xf numFmtId="0" fontId="46" fillId="13" borderId="53" xfId="0" applyFont="1" applyFill="1" applyBorder="1" applyAlignment="1">
      <alignment horizontal="center" vertical="center"/>
    </xf>
    <xf numFmtId="0" fontId="45" fillId="8" borderId="53" xfId="0" applyFont="1" applyFill="1" applyBorder="1" applyAlignment="1">
      <alignment horizontal="center" vertical="center"/>
    </xf>
    <xf numFmtId="0" fontId="45" fillId="9" borderId="53" xfId="0" applyFont="1" applyFill="1" applyBorder="1" applyAlignment="1">
      <alignment horizontal="center" vertical="center"/>
    </xf>
    <xf numFmtId="0" fontId="45" fillId="9" borderId="54" xfId="0" applyFont="1" applyFill="1" applyBorder="1" applyAlignment="1">
      <alignment horizontal="center" vertical="center"/>
    </xf>
    <xf numFmtId="0" fontId="45" fillId="44" borderId="63" xfId="0" applyFont="1" applyFill="1" applyBorder="1" applyAlignment="1">
      <alignment horizontal="center" vertical="center"/>
    </xf>
    <xf numFmtId="0" fontId="45" fillId="45" borderId="63" xfId="0" applyFont="1" applyFill="1" applyBorder="1" applyAlignment="1">
      <alignment horizontal="center" vertical="center"/>
    </xf>
    <xf numFmtId="0" fontId="45" fillId="52" borderId="63" xfId="0" applyFont="1" applyFill="1" applyBorder="1" applyAlignment="1">
      <alignment horizontal="center" vertical="center"/>
    </xf>
    <xf numFmtId="0" fontId="38" fillId="6" borderId="66" xfId="0" applyFont="1" applyFill="1" applyBorder="1"/>
    <xf numFmtId="166" fontId="39" fillId="38" borderId="26" xfId="2" applyNumberFormat="1" applyFont="1" applyFill="1" applyBorder="1" applyAlignment="1">
      <alignment horizontal="center"/>
    </xf>
    <xf numFmtId="166" fontId="39" fillId="5" borderId="21" xfId="2" applyNumberFormat="1" applyFont="1" applyFill="1" applyBorder="1" applyAlignment="1">
      <alignment horizontal="center"/>
    </xf>
    <xf numFmtId="0" fontId="38" fillId="5" borderId="59" xfId="0" applyFont="1" applyFill="1" applyBorder="1"/>
    <xf numFmtId="0" fontId="39" fillId="2" borderId="26" xfId="0" applyFont="1" applyFill="1" applyBorder="1"/>
    <xf numFmtId="166" fontId="41" fillId="38" borderId="26" xfId="2" applyNumberFormat="1" applyFont="1" applyFill="1" applyBorder="1" applyAlignment="1">
      <alignment horizontal="center"/>
    </xf>
    <xf numFmtId="0" fontId="38" fillId="2" borderId="45" xfId="0" applyFont="1" applyFill="1" applyBorder="1"/>
    <xf numFmtId="0" fontId="39" fillId="6" borderId="59" xfId="0" applyFont="1" applyFill="1" applyBorder="1"/>
    <xf numFmtId="0" fontId="38" fillId="2" borderId="21" xfId="0" applyFont="1" applyFill="1" applyBorder="1"/>
    <xf numFmtId="166" fontId="39" fillId="2" borderId="2" xfId="3" applyNumberFormat="1" applyFont="1" applyFill="1" applyBorder="1"/>
    <xf numFmtId="0" fontId="39" fillId="0" borderId="45" xfId="0" applyFont="1" applyFill="1" applyBorder="1" applyProtection="1">
      <protection locked="0"/>
    </xf>
    <xf numFmtId="0" fontId="47" fillId="0" borderId="45" xfId="0" applyFont="1" applyFill="1" applyBorder="1" applyProtection="1">
      <protection locked="0"/>
    </xf>
    <xf numFmtId="0" fontId="41" fillId="0" borderId="45" xfId="0" applyFont="1" applyFill="1" applyBorder="1" applyProtection="1">
      <protection locked="0"/>
    </xf>
    <xf numFmtId="165" fontId="10" fillId="46" borderId="2" xfId="0" applyNumberFormat="1" applyFont="1" applyFill="1" applyBorder="1" applyAlignment="1" applyProtection="1">
      <alignment horizontal="center"/>
    </xf>
    <xf numFmtId="165" fontId="10" fillId="46" borderId="64" xfId="0" applyNumberFormat="1" applyFont="1" applyFill="1" applyBorder="1" applyAlignment="1" applyProtection="1">
      <alignment horizontal="center"/>
    </xf>
    <xf numFmtId="165" fontId="10" fillId="46" borderId="5" xfId="0" applyNumberFormat="1" applyFont="1" applyFill="1" applyBorder="1" applyAlignment="1" applyProtection="1">
      <alignment horizontal="center"/>
    </xf>
    <xf numFmtId="0" fontId="45" fillId="32" borderId="2" xfId="0" applyFont="1" applyFill="1" applyBorder="1" applyAlignment="1" applyProtection="1">
      <alignment horizontal="center"/>
    </xf>
    <xf numFmtId="0" fontId="38" fillId="17" borderId="45" xfId="0" applyFont="1" applyFill="1" applyBorder="1"/>
    <xf numFmtId="0" fontId="38" fillId="17" borderId="45" xfId="0" applyFont="1" applyFill="1" applyBorder="1" applyProtection="1">
      <protection locked="0"/>
    </xf>
    <xf numFmtId="166" fontId="39" fillId="2" borderId="2" xfId="3" applyNumberFormat="1" applyFont="1" applyFill="1" applyBorder="1" applyAlignment="1">
      <alignment horizontal="center"/>
    </xf>
    <xf numFmtId="166" fontId="41" fillId="2" borderId="2" xfId="3" applyNumberFormat="1" applyFont="1" applyFill="1" applyBorder="1" applyAlignment="1">
      <alignment horizontal="center"/>
    </xf>
    <xf numFmtId="0" fontId="5" fillId="0" borderId="5" xfId="0" applyFont="1" applyFill="1" applyBorder="1" applyProtection="1">
      <protection locked="0"/>
    </xf>
    <xf numFmtId="0" fontId="5" fillId="0" borderId="5" xfId="0" applyFont="1" applyFill="1" applyBorder="1" applyAlignment="1" applyProtection="1">
      <alignment vertical="center"/>
      <protection locked="0"/>
    </xf>
    <xf numFmtId="0" fontId="5" fillId="0" borderId="2" xfId="0" applyFont="1" applyFill="1" applyBorder="1" applyProtection="1">
      <protection locked="0"/>
    </xf>
    <xf numFmtId="0" fontId="5" fillId="0" borderId="2" xfId="0" applyFont="1" applyFill="1" applyBorder="1" applyAlignment="1" applyProtection="1">
      <alignment vertical="center"/>
      <protection locked="0"/>
    </xf>
    <xf numFmtId="0" fontId="5" fillId="0" borderId="142" xfId="0" applyFont="1" applyFill="1" applyBorder="1" applyAlignment="1" applyProtection="1">
      <alignment vertical="center"/>
      <protection locked="0"/>
    </xf>
    <xf numFmtId="0" fontId="5" fillId="2" borderId="138" xfId="0" applyFont="1" applyFill="1" applyBorder="1" applyAlignment="1" applyProtection="1">
      <alignment vertical="center"/>
      <protection locked="0"/>
    </xf>
    <xf numFmtId="0" fontId="5" fillId="14" borderId="5" xfId="0" applyFont="1" applyFill="1" applyBorder="1" applyProtection="1">
      <protection locked="0"/>
    </xf>
    <xf numFmtId="0" fontId="5" fillId="2" borderId="64" xfId="0" applyFont="1" applyFill="1" applyBorder="1" applyProtection="1">
      <protection locked="0"/>
    </xf>
    <xf numFmtId="0" fontId="7" fillId="19" borderId="2" xfId="0" applyFont="1" applyFill="1" applyBorder="1" applyProtection="1">
      <protection locked="0"/>
    </xf>
    <xf numFmtId="0" fontId="7" fillId="20" borderId="2" xfId="0" applyFont="1" applyFill="1" applyBorder="1" applyProtection="1">
      <protection locked="0"/>
    </xf>
    <xf numFmtId="0" fontId="5" fillId="2" borderId="46" xfId="0" applyFont="1" applyFill="1" applyBorder="1" applyProtection="1">
      <protection locked="0"/>
    </xf>
    <xf numFmtId="0" fontId="5" fillId="14" borderId="46" xfId="0" applyFont="1" applyFill="1" applyBorder="1" applyProtection="1">
      <protection locked="0"/>
    </xf>
    <xf numFmtId="2" fontId="5" fillId="2" borderId="158" xfId="0" applyNumberFormat="1" applyFont="1" applyFill="1" applyBorder="1" applyAlignment="1" applyProtection="1">
      <alignment horizontal="center"/>
      <protection locked="0"/>
    </xf>
    <xf numFmtId="2" fontId="5" fillId="2" borderId="159" xfId="0" applyNumberFormat="1" applyFont="1" applyFill="1" applyBorder="1" applyAlignment="1" applyProtection="1">
      <alignment horizontal="center"/>
      <protection locked="0"/>
    </xf>
    <xf numFmtId="165" fontId="10" fillId="0" borderId="28" xfId="0" applyNumberFormat="1" applyFont="1" applyBorder="1" applyAlignment="1" applyProtection="1">
      <alignment horizontal="center"/>
    </xf>
    <xf numFmtId="165" fontId="10" fillId="0" borderId="150" xfId="0" applyNumberFormat="1" applyFont="1" applyBorder="1" applyAlignment="1" applyProtection="1">
      <alignment horizontal="center"/>
    </xf>
    <xf numFmtId="165" fontId="15" fillId="19" borderId="2" xfId="0" applyNumberFormat="1" applyFont="1" applyFill="1" applyBorder="1" applyAlignment="1" applyProtection="1">
      <alignment horizontal="center"/>
    </xf>
    <xf numFmtId="165" fontId="15" fillId="20" borderId="2" xfId="0" applyNumberFormat="1" applyFont="1" applyFill="1" applyBorder="1" applyAlignment="1" applyProtection="1">
      <alignment horizontal="center"/>
    </xf>
    <xf numFmtId="165" fontId="10" fillId="0" borderId="30" xfId="0" applyNumberFormat="1" applyFont="1" applyBorder="1" applyAlignment="1" applyProtection="1">
      <alignment horizontal="center"/>
    </xf>
    <xf numFmtId="165" fontId="10" fillId="14" borderId="46" xfId="0" applyNumberFormat="1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/>
      <protection locked="0"/>
    </xf>
    <xf numFmtId="4" fontId="5" fillId="0" borderId="28" xfId="0" applyNumberFormat="1" applyFont="1" applyFill="1" applyBorder="1" applyAlignment="1" applyProtection="1">
      <alignment horizontal="center"/>
      <protection locked="0"/>
    </xf>
    <xf numFmtId="4" fontId="5" fillId="0" borderId="30" xfId="0" applyNumberFormat="1" applyFont="1" applyFill="1" applyBorder="1" applyAlignment="1" applyProtection="1">
      <alignment horizontal="center"/>
      <protection locked="0"/>
    </xf>
    <xf numFmtId="0" fontId="7" fillId="5" borderId="31" xfId="0" applyFont="1" applyFill="1" applyBorder="1" applyAlignment="1" applyProtection="1">
      <alignment horizontal="center"/>
      <protection locked="0"/>
    </xf>
    <xf numFmtId="0" fontId="5" fillId="2" borderId="83" xfId="0" applyFont="1" applyFill="1" applyBorder="1" applyAlignment="1" applyProtection="1">
      <alignment horizontal="center"/>
      <protection locked="0"/>
    </xf>
    <xf numFmtId="0" fontId="5" fillId="2" borderId="45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7" fillId="2" borderId="47" xfId="0" applyFont="1" applyFill="1" applyBorder="1" applyAlignment="1" applyProtection="1">
      <alignment horizontal="center"/>
      <protection locked="0"/>
    </xf>
    <xf numFmtId="0" fontId="7" fillId="2" borderId="104" xfId="0" applyFont="1" applyFill="1" applyBorder="1" applyAlignment="1" applyProtection="1">
      <alignment horizontal="center"/>
      <protection locked="0"/>
    </xf>
    <xf numFmtId="0" fontId="39" fillId="2" borderId="162" xfId="0" applyFont="1" applyFill="1" applyBorder="1" applyAlignment="1">
      <alignment horizontal="left"/>
    </xf>
    <xf numFmtId="0" fontId="39" fillId="2" borderId="56" xfId="0" applyFont="1" applyFill="1" applyBorder="1" applyAlignment="1">
      <alignment horizontal="left"/>
    </xf>
    <xf numFmtId="167" fontId="39" fillId="17" borderId="92" xfId="0" applyNumberFormat="1" applyFont="1" applyFill="1" applyBorder="1" applyAlignment="1">
      <alignment horizontal="center"/>
    </xf>
    <xf numFmtId="0" fontId="5" fillId="0" borderId="146" xfId="0" applyFont="1" applyFill="1" applyBorder="1" applyProtection="1"/>
    <xf numFmtId="0" fontId="5" fillId="2" borderId="146" xfId="0" applyFont="1" applyFill="1" applyBorder="1" applyAlignment="1" applyProtection="1">
      <alignment horizontal="center"/>
    </xf>
    <xf numFmtId="164" fontId="5" fillId="2" borderId="146" xfId="0" applyNumberFormat="1" applyFont="1" applyFill="1" applyBorder="1" applyAlignment="1" applyProtection="1">
      <alignment horizontal="center"/>
    </xf>
    <xf numFmtId="0" fontId="5" fillId="2" borderId="146" xfId="0" applyFont="1" applyFill="1" applyBorder="1" applyAlignment="1" applyProtection="1">
      <alignment horizontal="center" vertical="center"/>
    </xf>
    <xf numFmtId="0" fontId="5" fillId="2" borderId="146" xfId="0" applyFont="1" applyFill="1" applyBorder="1" applyProtection="1">
      <protection locked="0"/>
    </xf>
    <xf numFmtId="165" fontId="10" fillId="0" borderId="146" xfId="0" applyNumberFormat="1" applyFont="1" applyBorder="1" applyAlignment="1" applyProtection="1">
      <alignment horizontal="center"/>
    </xf>
    <xf numFmtId="4" fontId="5" fillId="2" borderId="146" xfId="0" applyNumberFormat="1" applyFont="1" applyFill="1" applyBorder="1" applyAlignment="1" applyProtection="1">
      <alignment horizontal="center" vertical="center"/>
    </xf>
    <xf numFmtId="0" fontId="7" fillId="2" borderId="146" xfId="0" applyFont="1" applyFill="1" applyBorder="1" applyAlignment="1" applyProtection="1">
      <alignment horizontal="center"/>
    </xf>
    <xf numFmtId="4" fontId="5" fillId="2" borderId="164" xfId="0" applyNumberFormat="1" applyFont="1" applyFill="1" applyBorder="1" applyAlignment="1" applyProtection="1">
      <alignment horizontal="center"/>
    </xf>
    <xf numFmtId="0" fontId="5" fillId="2" borderId="165" xfId="0" applyFont="1" applyFill="1" applyBorder="1" applyProtection="1">
      <protection locked="0"/>
    </xf>
    <xf numFmtId="0" fontId="5" fillId="2" borderId="166" xfId="0" applyFont="1" applyFill="1" applyBorder="1" applyProtection="1">
      <protection locked="0"/>
    </xf>
    <xf numFmtId="0" fontId="5" fillId="2" borderId="163" xfId="0" applyFont="1" applyFill="1" applyBorder="1" applyProtection="1">
      <protection locked="0"/>
    </xf>
    <xf numFmtId="0" fontId="5" fillId="2" borderId="163" xfId="0" applyFont="1" applyFill="1" applyBorder="1" applyAlignment="1" applyProtection="1">
      <alignment horizontal="center"/>
      <protection locked="0"/>
    </xf>
    <xf numFmtId="0" fontId="41" fillId="43" borderId="14" xfId="0" applyFont="1" applyFill="1" applyBorder="1"/>
    <xf numFmtId="2" fontId="5" fillId="12" borderId="148" xfId="0" applyNumberFormat="1" applyFont="1" applyFill="1" applyBorder="1" applyAlignment="1" applyProtection="1">
      <alignment horizontal="center"/>
      <protection locked="0"/>
    </xf>
    <xf numFmtId="2" fontId="5" fillId="12" borderId="150" xfId="0" applyNumberFormat="1" applyFont="1" applyFill="1" applyBorder="1" applyAlignment="1" applyProtection="1">
      <alignment horizontal="center"/>
      <protection locked="0"/>
    </xf>
    <xf numFmtId="2" fontId="5" fillId="12" borderId="64" xfId="0" applyNumberFormat="1" applyFont="1" applyFill="1" applyBorder="1" applyAlignment="1" applyProtection="1">
      <alignment horizontal="center"/>
      <protection locked="0"/>
    </xf>
    <xf numFmtId="2" fontId="5" fillId="12" borderId="30" xfId="0" applyNumberFormat="1" applyFont="1" applyFill="1" applyBorder="1" applyAlignment="1" applyProtection="1">
      <alignment horizontal="center"/>
      <protection locked="0"/>
    </xf>
    <xf numFmtId="2" fontId="5" fillId="12" borderId="151" xfId="0" applyNumberFormat="1" applyFont="1" applyFill="1" applyBorder="1" applyAlignment="1" applyProtection="1">
      <alignment horizontal="center"/>
      <protection locked="0"/>
    </xf>
    <xf numFmtId="2" fontId="5" fillId="12" borderId="27" xfId="0" applyNumberFormat="1" applyFont="1" applyFill="1" applyBorder="1" applyAlignment="1" applyProtection="1">
      <alignment horizontal="center"/>
      <protection locked="0"/>
    </xf>
    <xf numFmtId="167" fontId="39" fillId="17" borderId="31" xfId="0" applyNumberFormat="1" applyFont="1" applyFill="1" applyBorder="1" applyAlignment="1">
      <alignment horizontal="center"/>
    </xf>
    <xf numFmtId="2" fontId="39" fillId="17" borderId="31" xfId="0" applyNumberFormat="1" applyFont="1" applyFill="1" applyBorder="1"/>
    <xf numFmtId="2" fontId="39" fillId="0" borderId="31" xfId="0" applyNumberFormat="1" applyFont="1" applyFill="1" applyBorder="1"/>
    <xf numFmtId="2" fontId="39" fillId="0" borderId="6" xfId="0" applyNumberFormat="1" applyFont="1" applyFill="1" applyBorder="1"/>
    <xf numFmtId="0" fontId="5" fillId="2" borderId="5" xfId="0" applyFont="1" applyFill="1" applyBorder="1" applyAlignment="1" applyProtection="1">
      <alignment horizontal="left"/>
    </xf>
    <xf numFmtId="0" fontId="6" fillId="5" borderId="5" xfId="0" applyFont="1" applyFill="1" applyBorder="1" applyAlignment="1" applyProtection="1">
      <alignment horizontal="center"/>
    </xf>
    <xf numFmtId="0" fontId="5" fillId="2" borderId="154" xfId="0" applyFont="1" applyFill="1" applyBorder="1" applyAlignment="1" applyProtection="1">
      <alignment vertical="center"/>
    </xf>
    <xf numFmtId="165" fontId="10" fillId="0" borderId="90" xfId="0" applyNumberFormat="1" applyFont="1" applyFill="1" applyBorder="1" applyAlignment="1" applyProtection="1">
      <alignment horizontal="center"/>
    </xf>
    <xf numFmtId="165" fontId="26" fillId="2" borderId="0" xfId="0" applyNumberFormat="1" applyFont="1" applyFill="1" applyAlignment="1" applyProtection="1">
      <alignment horizontal="center"/>
      <protection locked="0"/>
    </xf>
    <xf numFmtId="0" fontId="39" fillId="0" borderId="48" xfId="0" applyFont="1" applyFill="1" applyBorder="1"/>
    <xf numFmtId="167" fontId="39" fillId="17" borderId="0" xfId="0" applyNumberFormat="1" applyFont="1" applyFill="1"/>
    <xf numFmtId="167" fontId="39" fillId="17" borderId="15" xfId="0" applyNumberFormat="1" applyFont="1" applyFill="1" applyBorder="1"/>
    <xf numFmtId="167" fontId="39" fillId="17" borderId="91" xfId="0" applyNumberFormat="1" applyFont="1" applyFill="1" applyBorder="1" applyAlignment="1">
      <alignment horizontal="center"/>
    </xf>
    <xf numFmtId="0" fontId="38" fillId="53" borderId="7" xfId="0" applyFont="1" applyFill="1" applyBorder="1"/>
    <xf numFmtId="167" fontId="39" fillId="17" borderId="41" xfId="0" applyNumberFormat="1" applyFont="1" applyFill="1" applyBorder="1" applyProtection="1">
      <protection locked="0"/>
    </xf>
    <xf numFmtId="167" fontId="39" fillId="17" borderId="0" xfId="0" applyNumberFormat="1" applyFont="1" applyFill="1" applyBorder="1" applyProtection="1">
      <protection locked="0"/>
    </xf>
    <xf numFmtId="167" fontId="39" fillId="17" borderId="17" xfId="0" applyNumberFormat="1" applyFont="1" applyFill="1" applyBorder="1" applyProtection="1">
      <protection locked="0"/>
    </xf>
    <xf numFmtId="165" fontId="5" fillId="2" borderId="30" xfId="0" applyNumberFormat="1" applyFont="1" applyFill="1" applyBorder="1" applyProtection="1">
      <protection locked="0"/>
    </xf>
    <xf numFmtId="0" fontId="34" fillId="3" borderId="36" xfId="0" applyFont="1" applyFill="1" applyBorder="1" applyProtection="1">
      <protection locked="0"/>
    </xf>
    <xf numFmtId="0" fontId="5" fillId="2" borderId="112" xfId="0" applyFont="1" applyFill="1" applyBorder="1" applyProtection="1">
      <protection locked="0"/>
    </xf>
    <xf numFmtId="0" fontId="5" fillId="2" borderId="90" xfId="0" applyFont="1" applyFill="1" applyBorder="1" applyProtection="1">
      <protection locked="0"/>
    </xf>
    <xf numFmtId="0" fontId="9" fillId="2" borderId="21" xfId="0" applyFont="1" applyFill="1" applyBorder="1" applyProtection="1"/>
    <xf numFmtId="0" fontId="8" fillId="2" borderId="1" xfId="0" applyFont="1" applyFill="1" applyBorder="1" applyProtection="1"/>
    <xf numFmtId="0" fontId="5" fillId="2" borderId="13" xfId="0" applyFont="1" applyFill="1" applyBorder="1" applyProtection="1"/>
    <xf numFmtId="0" fontId="9" fillId="2" borderId="1" xfId="0" applyFont="1" applyFill="1" applyBorder="1" applyProtection="1"/>
    <xf numFmtId="0" fontId="9" fillId="2" borderId="21" xfId="0" applyFont="1" applyFill="1" applyBorder="1" applyAlignment="1" applyProtection="1">
      <alignment horizontal="left"/>
    </xf>
    <xf numFmtId="0" fontId="9" fillId="2" borderId="4" xfId="0" applyFont="1" applyFill="1" applyBorder="1" applyProtection="1"/>
    <xf numFmtId="0" fontId="12" fillId="2" borderId="20" xfId="0" applyFont="1" applyFill="1" applyBorder="1" applyAlignment="1" applyProtection="1">
      <alignment horizontal="left"/>
    </xf>
    <xf numFmtId="0" fontId="5" fillId="2" borderId="1" xfId="0" applyFont="1" applyFill="1" applyBorder="1" applyProtection="1"/>
    <xf numFmtId="2" fontId="5" fillId="12" borderId="2" xfId="0" applyNumberFormat="1" applyFont="1" applyFill="1" applyBorder="1" applyAlignment="1" applyProtection="1">
      <alignment horizontal="center"/>
      <protection locked="0"/>
    </xf>
    <xf numFmtId="0" fontId="6" fillId="0" borderId="5" xfId="0" applyFont="1" applyFill="1" applyBorder="1" applyAlignment="1" applyProtection="1">
      <alignment horizontal="left"/>
    </xf>
    <xf numFmtId="0" fontId="5" fillId="2" borderId="3" xfId="0" applyFont="1" applyFill="1" applyBorder="1" applyProtection="1">
      <protection locked="0"/>
    </xf>
    <xf numFmtId="165" fontId="7" fillId="2" borderId="3" xfId="0" applyNumberFormat="1" applyFont="1" applyFill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center"/>
      <protection locked="0"/>
    </xf>
    <xf numFmtId="0" fontId="5" fillId="0" borderId="21" xfId="0" applyFont="1" applyFill="1" applyBorder="1" applyProtection="1">
      <protection locked="0"/>
    </xf>
    <xf numFmtId="0" fontId="5" fillId="2" borderId="36" xfId="0" applyFont="1" applyFill="1" applyBorder="1" applyProtection="1">
      <protection locked="0"/>
    </xf>
    <xf numFmtId="167" fontId="38" fillId="9" borderId="28" xfId="0" applyNumberFormat="1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167" fontId="38" fillId="9" borderId="28" xfId="0" applyNumberFormat="1" applyFont="1" applyFill="1" applyBorder="1" applyAlignment="1">
      <alignment horizontal="left"/>
    </xf>
    <xf numFmtId="167" fontId="39" fillId="20" borderId="0" xfId="0" applyNumberFormat="1" applyFont="1" applyFill="1" applyBorder="1"/>
    <xf numFmtId="167" fontId="39" fillId="20" borderId="0" xfId="0" applyNumberFormat="1" applyFont="1" applyFill="1" applyBorder="1" applyAlignment="1">
      <alignment horizontal="center"/>
    </xf>
    <xf numFmtId="167" fontId="39" fillId="20" borderId="41" xfId="0" applyNumberFormat="1" applyFont="1" applyFill="1" applyBorder="1"/>
    <xf numFmtId="167" fontId="39" fillId="20" borderId="41" xfId="0" applyNumberFormat="1" applyFont="1" applyFill="1" applyBorder="1" applyAlignment="1">
      <alignment horizontal="center"/>
    </xf>
    <xf numFmtId="167" fontId="39" fillId="20" borderId="17" xfId="0" applyNumberFormat="1" applyFont="1" applyFill="1" applyBorder="1"/>
    <xf numFmtId="167" fontId="39" fillId="20" borderId="17" xfId="0" applyNumberFormat="1" applyFont="1" applyFill="1" applyBorder="1" applyAlignment="1">
      <alignment horizontal="center"/>
    </xf>
    <xf numFmtId="0" fontId="16" fillId="5" borderId="0" xfId="0" applyFont="1" applyFill="1" applyBorder="1" applyProtection="1"/>
    <xf numFmtId="0" fontId="5" fillId="5" borderId="0" xfId="0" applyFont="1" applyFill="1" applyBorder="1" applyProtection="1"/>
    <xf numFmtId="164" fontId="5" fillId="5" borderId="0" xfId="0" applyNumberFormat="1" applyFont="1" applyFill="1" applyBorder="1" applyProtection="1"/>
    <xf numFmtId="0" fontId="5" fillId="5" borderId="0" xfId="0" applyFont="1" applyFill="1" applyBorder="1" applyAlignment="1" applyProtection="1">
      <alignment horizontal="center"/>
    </xf>
    <xf numFmtId="9" fontId="5" fillId="2" borderId="28" xfId="3" applyFont="1" applyFill="1" applyBorder="1" applyProtection="1">
      <protection locked="0"/>
    </xf>
    <xf numFmtId="4" fontId="7" fillId="3" borderId="68" xfId="0" applyNumberFormat="1" applyFont="1" applyFill="1" applyBorder="1" applyProtection="1">
      <protection locked="0"/>
    </xf>
    <xf numFmtId="4" fontId="7" fillId="2" borderId="11" xfId="0" applyNumberFormat="1" applyFont="1" applyFill="1" applyBorder="1" applyProtection="1">
      <protection locked="0"/>
    </xf>
    <xf numFmtId="3" fontId="7" fillId="2" borderId="11" xfId="0" applyNumberFormat="1" applyFont="1" applyFill="1" applyBorder="1" applyProtection="1">
      <protection locked="0"/>
    </xf>
    <xf numFmtId="4" fontId="7" fillId="3" borderId="11" xfId="0" applyNumberFormat="1" applyFont="1" applyFill="1" applyBorder="1" applyProtection="1">
      <protection locked="0"/>
    </xf>
    <xf numFmtId="4" fontId="7" fillId="3" borderId="12" xfId="0" applyNumberFormat="1" applyFont="1" applyFill="1" applyBorder="1" applyProtection="1">
      <protection locked="0"/>
    </xf>
    <xf numFmtId="0" fontId="9" fillId="17" borderId="3" xfId="0" applyFont="1" applyFill="1" applyBorder="1" applyProtection="1">
      <protection locked="0"/>
    </xf>
    <xf numFmtId="0" fontId="9" fillId="17" borderId="22" xfId="0" applyFont="1" applyFill="1" applyBorder="1" applyProtection="1">
      <protection locked="0"/>
    </xf>
    <xf numFmtId="167" fontId="38" fillId="9" borderId="69" xfId="0" applyNumberFormat="1" applyFont="1" applyFill="1" applyBorder="1" applyAlignment="1">
      <alignment horizontal="center"/>
    </xf>
    <xf numFmtId="3" fontId="39" fillId="38" borderId="26" xfId="2" applyNumberFormat="1" applyFont="1" applyFill="1" applyBorder="1" applyAlignment="1">
      <alignment horizontal="center"/>
    </xf>
    <xf numFmtId="0" fontId="39" fillId="2" borderId="52" xfId="0" applyFont="1" applyFill="1" applyBorder="1"/>
    <xf numFmtId="166" fontId="39" fillId="43" borderId="49" xfId="2" applyNumberFormat="1" applyFont="1" applyFill="1" applyBorder="1" applyAlignment="1">
      <alignment horizontal="center"/>
    </xf>
    <xf numFmtId="3" fontId="39" fillId="38" borderId="64" xfId="2" applyNumberFormat="1" applyFont="1" applyFill="1" applyBorder="1" applyAlignment="1">
      <alignment horizontal="center"/>
    </xf>
    <xf numFmtId="3" fontId="39" fillId="38" borderId="65" xfId="2" applyNumberFormat="1" applyFont="1" applyFill="1" applyBorder="1" applyAlignment="1">
      <alignment horizontal="center"/>
    </xf>
    <xf numFmtId="0" fontId="38" fillId="6" borderId="46" xfId="0" applyFont="1" applyFill="1" applyBorder="1" applyAlignment="1">
      <alignment horizontal="center"/>
    </xf>
    <xf numFmtId="0" fontId="38" fillId="6" borderId="66" xfId="0" applyFont="1" applyFill="1" applyBorder="1" applyAlignment="1">
      <alignment horizontal="center"/>
    </xf>
    <xf numFmtId="0" fontId="49" fillId="55" borderId="169" xfId="1" applyFont="1" applyFill="1" applyBorder="1" applyAlignment="1">
      <alignment horizontal="center" vertical="center"/>
    </xf>
    <xf numFmtId="0" fontId="49" fillId="55" borderId="169" xfId="1" applyFont="1" applyFill="1" applyBorder="1" applyAlignment="1">
      <alignment horizontal="center" vertical="center" wrapText="1"/>
    </xf>
    <xf numFmtId="1" fontId="50" fillId="56" borderId="169" xfId="1" applyNumberFormat="1" applyFont="1" applyFill="1" applyBorder="1" applyAlignment="1">
      <alignment horizontal="center" vertical="center"/>
    </xf>
    <xf numFmtId="1" fontId="50" fillId="17" borderId="169" xfId="1" applyNumberFormat="1" applyFont="1" applyFill="1" applyBorder="1" applyAlignment="1">
      <alignment horizontal="center" vertical="center"/>
    </xf>
    <xf numFmtId="0" fontId="5" fillId="2" borderId="170" xfId="0" applyFont="1" applyFill="1" applyBorder="1" applyProtection="1">
      <protection locked="0"/>
    </xf>
    <xf numFmtId="0" fontId="5" fillId="2" borderId="171" xfId="0" applyFont="1" applyFill="1" applyBorder="1" applyAlignment="1" applyProtection="1">
      <alignment horizontal="center"/>
      <protection locked="0"/>
    </xf>
    <xf numFmtId="2" fontId="5" fillId="0" borderId="170" xfId="0" applyNumberFormat="1" applyFont="1" applyFill="1" applyBorder="1" applyAlignment="1" applyProtection="1">
      <alignment horizontal="center"/>
      <protection locked="0"/>
    </xf>
    <xf numFmtId="2" fontId="5" fillId="12" borderId="170" xfId="0" applyNumberFormat="1" applyFont="1" applyFill="1" applyBorder="1" applyAlignment="1" applyProtection="1">
      <alignment horizontal="center"/>
      <protection locked="0"/>
    </xf>
    <xf numFmtId="0" fontId="5" fillId="2" borderId="172" xfId="0" applyFont="1" applyFill="1" applyBorder="1" applyProtection="1">
      <protection locked="0"/>
    </xf>
    <xf numFmtId="165" fontId="7" fillId="2" borderId="172" xfId="0" applyNumberFormat="1" applyFont="1" applyFill="1" applyBorder="1" applyAlignment="1" applyProtection="1">
      <alignment horizontal="center"/>
      <protection locked="0"/>
    </xf>
    <xf numFmtId="0" fontId="6" fillId="2" borderId="112" xfId="0" applyFont="1" applyFill="1" applyBorder="1" applyAlignment="1" applyProtection="1">
      <alignment horizontal="left"/>
    </xf>
    <xf numFmtId="0" fontId="5" fillId="0" borderId="112" xfId="0" applyFont="1" applyFill="1" applyBorder="1" applyProtection="1"/>
    <xf numFmtId="0" fontId="7" fillId="0" borderId="3" xfId="0" applyFont="1" applyFill="1" applyBorder="1" applyAlignment="1" applyProtection="1">
      <alignment horizontal="center"/>
      <protection locked="0"/>
    </xf>
    <xf numFmtId="0" fontId="5" fillId="0" borderId="3" xfId="0" applyFont="1" applyFill="1" applyBorder="1" applyProtection="1">
      <protection locked="0"/>
    </xf>
    <xf numFmtId="2" fontId="5" fillId="0" borderId="3" xfId="0" applyNumberFormat="1" applyFont="1" applyFill="1" applyBorder="1" applyAlignment="1" applyProtection="1">
      <alignment horizontal="center"/>
      <protection locked="0"/>
    </xf>
    <xf numFmtId="0" fontId="6" fillId="0" borderId="28" xfId="0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/>
    </xf>
    <xf numFmtId="164" fontId="5" fillId="0" borderId="28" xfId="0" applyNumberFormat="1" applyFont="1" applyFill="1" applyBorder="1" applyAlignment="1" applyProtection="1">
      <alignment horizontal="center"/>
    </xf>
    <xf numFmtId="0" fontId="5" fillId="0" borderId="28" xfId="0" applyFont="1" applyFill="1" applyBorder="1" applyAlignment="1" applyProtection="1">
      <alignment horizontal="center" vertical="center"/>
    </xf>
    <xf numFmtId="0" fontId="5" fillId="0" borderId="28" xfId="0" applyFont="1" applyFill="1" applyBorder="1" applyProtection="1">
      <protection locked="0"/>
    </xf>
    <xf numFmtId="165" fontId="10" fillId="0" borderId="28" xfId="0" applyNumberFormat="1" applyFont="1" applyFill="1" applyBorder="1" applyAlignment="1" applyProtection="1">
      <alignment horizontal="center"/>
    </xf>
    <xf numFmtId="4" fontId="5" fillId="0" borderId="28" xfId="0" applyNumberFormat="1" applyFont="1" applyFill="1" applyBorder="1" applyAlignment="1" applyProtection="1">
      <alignment horizontal="center" vertical="center"/>
    </xf>
    <xf numFmtId="4" fontId="5" fillId="0" borderId="34" xfId="0" applyNumberFormat="1" applyFont="1" applyFill="1" applyBorder="1" applyAlignment="1" applyProtection="1">
      <alignment horizontal="center"/>
    </xf>
    <xf numFmtId="0" fontId="5" fillId="2" borderId="157" xfId="0" applyFont="1" applyFill="1" applyBorder="1" applyProtection="1">
      <protection locked="0"/>
    </xf>
    <xf numFmtId="0" fontId="5" fillId="2" borderId="147" xfId="0" applyFont="1" applyFill="1" applyBorder="1" applyProtection="1">
      <protection locked="0"/>
    </xf>
    <xf numFmtId="0" fontId="5" fillId="2" borderId="147" xfId="0" applyFont="1" applyFill="1" applyBorder="1" applyAlignment="1" applyProtection="1">
      <alignment horizontal="center"/>
      <protection locked="0"/>
    </xf>
    <xf numFmtId="0" fontId="7" fillId="0" borderId="39" xfId="0" applyFont="1" applyFill="1" applyBorder="1" applyAlignment="1" applyProtection="1">
      <alignment horizontal="center"/>
      <protection locked="0"/>
    </xf>
    <xf numFmtId="0" fontId="5" fillId="0" borderId="39" xfId="0" applyFont="1" applyFill="1" applyBorder="1" applyProtection="1">
      <protection locked="0"/>
    </xf>
    <xf numFmtId="0" fontId="6" fillId="0" borderId="114" xfId="0" applyFont="1" applyFill="1" applyBorder="1" applyAlignment="1" applyProtection="1">
      <alignment horizontal="center" vertical="center"/>
    </xf>
    <xf numFmtId="0" fontId="5" fillId="0" borderId="114" xfId="0" applyFont="1" applyFill="1" applyBorder="1" applyAlignment="1" applyProtection="1">
      <alignment horizontal="center" vertical="center"/>
    </xf>
    <xf numFmtId="164" fontId="5" fillId="0" borderId="114" xfId="0" applyNumberFormat="1" applyFont="1" applyFill="1" applyBorder="1" applyAlignment="1" applyProtection="1">
      <alignment horizontal="center" vertical="center"/>
    </xf>
    <xf numFmtId="0" fontId="5" fillId="0" borderId="114" xfId="0" applyFont="1" applyFill="1" applyBorder="1" applyAlignment="1" applyProtection="1">
      <alignment vertical="center"/>
      <protection locked="0"/>
    </xf>
    <xf numFmtId="165" fontId="10" fillId="0" borderId="114" xfId="0" applyNumberFormat="1" applyFont="1" applyFill="1" applyBorder="1" applyAlignment="1" applyProtection="1">
      <alignment horizontal="center" vertical="center"/>
    </xf>
    <xf numFmtId="4" fontId="5" fillId="0" borderId="114" xfId="0" applyNumberFormat="1" applyFont="1" applyFill="1" applyBorder="1" applyAlignment="1" applyProtection="1">
      <alignment horizontal="center" vertical="center"/>
    </xf>
    <xf numFmtId="4" fontId="5" fillId="0" borderId="173" xfId="0" applyNumberFormat="1" applyFont="1" applyFill="1" applyBorder="1" applyAlignment="1" applyProtection="1">
      <alignment horizontal="center" vertical="center"/>
    </xf>
    <xf numFmtId="0" fontId="5" fillId="2" borderId="113" xfId="0" applyFont="1" applyFill="1" applyBorder="1" applyAlignment="1" applyProtection="1">
      <alignment vertical="center"/>
      <protection locked="0"/>
    </xf>
    <xf numFmtId="0" fontId="5" fillId="2" borderId="114" xfId="0" applyFont="1" applyFill="1" applyBorder="1" applyAlignment="1" applyProtection="1">
      <alignment vertical="center"/>
      <protection locked="0"/>
    </xf>
    <xf numFmtId="0" fontId="5" fillId="2" borderId="115" xfId="0" applyFont="1" applyFill="1" applyBorder="1" applyAlignment="1" applyProtection="1">
      <alignment vertical="center"/>
      <protection locked="0"/>
    </xf>
    <xf numFmtId="0" fontId="5" fillId="2" borderId="115" xfId="0" applyFont="1" applyFill="1" applyBorder="1" applyAlignment="1" applyProtection="1">
      <alignment horizontal="center" vertical="center"/>
      <protection locked="0"/>
    </xf>
    <xf numFmtId="0" fontId="5" fillId="0" borderId="174" xfId="0" applyFont="1" applyFill="1" applyBorder="1" applyAlignment="1" applyProtection="1">
      <alignment vertical="center"/>
      <protection locked="0"/>
    </xf>
    <xf numFmtId="0" fontId="7" fillId="0" borderId="175" xfId="0" applyFont="1" applyFill="1" applyBorder="1" applyAlignment="1" applyProtection="1">
      <alignment horizontal="center"/>
      <protection locked="0"/>
    </xf>
    <xf numFmtId="0" fontId="5" fillId="0" borderId="174" xfId="0" applyFont="1" applyFill="1" applyBorder="1" applyProtection="1">
      <protection locked="0"/>
    </xf>
    <xf numFmtId="2" fontId="5" fillId="0" borderId="175" xfId="0" applyNumberFormat="1" applyFont="1" applyFill="1" applyBorder="1" applyAlignment="1" applyProtection="1">
      <alignment horizontal="center"/>
      <protection locked="0"/>
    </xf>
    <xf numFmtId="0" fontId="7" fillId="0" borderId="174" xfId="0" applyFont="1" applyFill="1" applyBorder="1" applyAlignment="1" applyProtection="1">
      <alignment horizontal="center" vertical="center"/>
      <protection locked="0"/>
    </xf>
    <xf numFmtId="0" fontId="6" fillId="5" borderId="116" xfId="0" applyFont="1" applyFill="1" applyBorder="1" applyAlignment="1" applyProtection="1">
      <alignment horizontal="center"/>
    </xf>
    <xf numFmtId="0" fontId="5" fillId="2" borderId="116" xfId="0" applyFont="1" applyFill="1" applyBorder="1" applyAlignment="1" applyProtection="1">
      <alignment horizontal="left"/>
    </xf>
    <xf numFmtId="0" fontId="5" fillId="2" borderId="116" xfId="0" applyFont="1" applyFill="1" applyBorder="1" applyAlignment="1" applyProtection="1">
      <alignment horizontal="center"/>
    </xf>
    <xf numFmtId="164" fontId="5" fillId="2" borderId="116" xfId="0" applyNumberFormat="1" applyFont="1" applyFill="1" applyBorder="1" applyAlignment="1" applyProtection="1">
      <alignment horizontal="center"/>
    </xf>
    <xf numFmtId="0" fontId="5" fillId="2" borderId="116" xfId="0" applyFont="1" applyFill="1" applyBorder="1" applyAlignment="1" applyProtection="1">
      <alignment horizontal="center" vertical="center"/>
    </xf>
    <xf numFmtId="165" fontId="10" fillId="0" borderId="116" xfId="0" applyNumberFormat="1" applyFont="1" applyBorder="1" applyAlignment="1" applyProtection="1">
      <alignment horizontal="center"/>
    </xf>
    <xf numFmtId="4" fontId="5" fillId="2" borderId="116" xfId="0" applyNumberFormat="1" applyFont="1" applyFill="1" applyBorder="1" applyAlignment="1" applyProtection="1">
      <alignment horizontal="center" vertical="center"/>
    </xf>
    <xf numFmtId="0" fontId="7" fillId="2" borderId="116" xfId="0" applyFont="1" applyFill="1" applyBorder="1" applyAlignment="1" applyProtection="1">
      <alignment horizontal="center"/>
    </xf>
    <xf numFmtId="4" fontId="5" fillId="2" borderId="155" xfId="0" applyNumberFormat="1" applyFont="1" applyFill="1" applyBorder="1" applyAlignment="1" applyProtection="1">
      <alignment horizontal="center"/>
    </xf>
    <xf numFmtId="0" fontId="7" fillId="0" borderId="176" xfId="0" applyFont="1" applyFill="1" applyBorder="1" applyAlignment="1" applyProtection="1">
      <alignment horizontal="center"/>
      <protection locked="0"/>
    </xf>
    <xf numFmtId="0" fontId="5" fillId="0" borderId="176" xfId="0" applyFont="1" applyFill="1" applyBorder="1" applyProtection="1">
      <protection locked="0"/>
    </xf>
    <xf numFmtId="2" fontId="5" fillId="0" borderId="176" xfId="0" applyNumberFormat="1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22" fillId="0" borderId="2" xfId="0" applyFont="1" applyFill="1" applyBorder="1" applyAlignment="1" applyProtection="1">
      <alignment horizontal="center"/>
    </xf>
    <xf numFmtId="0" fontId="22" fillId="2" borderId="146" xfId="0" applyFont="1" applyFill="1" applyBorder="1" applyAlignment="1" applyProtection="1">
      <alignment horizontal="center"/>
    </xf>
    <xf numFmtId="0" fontId="45" fillId="0" borderId="156" xfId="0" applyFont="1" applyFill="1" applyBorder="1" applyAlignment="1">
      <alignment horizontal="center" vertical="center"/>
    </xf>
    <xf numFmtId="0" fontId="39" fillId="0" borderId="18" xfId="0" applyFont="1" applyFill="1" applyBorder="1"/>
    <xf numFmtId="0" fontId="39" fillId="0" borderId="35" xfId="0" applyFont="1" applyFill="1" applyBorder="1"/>
    <xf numFmtId="2" fontId="5" fillId="0" borderId="28" xfId="0" applyNumberFormat="1" applyFont="1" applyFill="1" applyBorder="1" applyAlignment="1" applyProtection="1">
      <alignment horizontal="center"/>
      <protection locked="0"/>
    </xf>
    <xf numFmtId="2" fontId="5" fillId="12" borderId="28" xfId="0" applyNumberFormat="1" applyFont="1" applyFill="1" applyBorder="1" applyAlignment="1" applyProtection="1">
      <alignment horizontal="center"/>
      <protection locked="0"/>
    </xf>
    <xf numFmtId="4" fontId="15" fillId="0" borderId="27" xfId="0" applyNumberFormat="1" applyFont="1" applyBorder="1" applyAlignment="1" applyProtection="1">
      <alignment horizontal="center"/>
    </xf>
    <xf numFmtId="4" fontId="5" fillId="2" borderId="114" xfId="0" applyNumberFormat="1" applyFont="1" applyFill="1" applyBorder="1" applyAlignment="1" applyProtection="1"/>
    <xf numFmtId="0" fontId="5" fillId="2" borderId="114" xfId="0" applyFont="1" applyFill="1" applyBorder="1" applyProtection="1"/>
    <xf numFmtId="164" fontId="5" fillId="2" borderId="114" xfId="0" applyNumberFormat="1" applyFont="1" applyFill="1" applyBorder="1" applyAlignment="1" applyProtection="1">
      <alignment horizontal="center"/>
    </xf>
    <xf numFmtId="0" fontId="5" fillId="2" borderId="114" xfId="0" applyFont="1" applyFill="1" applyBorder="1" applyAlignment="1" applyProtection="1">
      <alignment horizontal="center"/>
    </xf>
    <xf numFmtId="165" fontId="10" fillId="0" borderId="114" xfId="0" applyNumberFormat="1" applyFont="1" applyBorder="1" applyAlignment="1" applyProtection="1">
      <alignment horizontal="center"/>
    </xf>
    <xf numFmtId="4" fontId="15" fillId="0" borderId="114" xfId="0" applyNumberFormat="1" applyFont="1" applyBorder="1" applyAlignment="1" applyProtection="1">
      <alignment horizontal="center"/>
    </xf>
    <xf numFmtId="4" fontId="5" fillId="2" borderId="114" xfId="0" applyNumberFormat="1" applyFont="1" applyFill="1" applyBorder="1" applyAlignment="1" applyProtection="1">
      <alignment horizontal="center"/>
    </xf>
    <xf numFmtId="0" fontId="7" fillId="2" borderId="114" xfId="0" applyFont="1" applyFill="1" applyBorder="1" applyAlignment="1" applyProtection="1">
      <alignment horizontal="center"/>
    </xf>
    <xf numFmtId="2" fontId="5" fillId="0" borderId="114" xfId="0" applyNumberFormat="1" applyFont="1" applyFill="1" applyBorder="1" applyAlignment="1" applyProtection="1">
      <alignment horizontal="center"/>
      <protection locked="0"/>
    </xf>
    <xf numFmtId="2" fontId="5" fillId="12" borderId="114" xfId="0" applyNumberFormat="1" applyFont="1" applyFill="1" applyBorder="1" applyAlignment="1" applyProtection="1">
      <alignment horizontal="center"/>
      <protection locked="0"/>
    </xf>
    <xf numFmtId="4" fontId="5" fillId="2" borderId="111" xfId="0" applyNumberFormat="1" applyFont="1" applyFill="1" applyBorder="1" applyAlignment="1" applyProtection="1"/>
    <xf numFmtId="0" fontId="5" fillId="2" borderId="111" xfId="0" applyFont="1" applyFill="1" applyBorder="1" applyProtection="1"/>
    <xf numFmtId="164" fontId="5" fillId="2" borderId="111" xfId="0" applyNumberFormat="1" applyFont="1" applyFill="1" applyBorder="1" applyAlignment="1" applyProtection="1">
      <alignment horizontal="center"/>
    </xf>
    <xf numFmtId="0" fontId="5" fillId="2" borderId="111" xfId="0" applyFont="1" applyFill="1" applyBorder="1" applyAlignment="1" applyProtection="1">
      <alignment horizontal="center"/>
    </xf>
    <xf numFmtId="0" fontId="5" fillId="2" borderId="111" xfId="0" applyFont="1" applyFill="1" applyBorder="1" applyProtection="1">
      <protection locked="0"/>
    </xf>
    <xf numFmtId="165" fontId="10" fillId="0" borderId="111" xfId="0" applyNumberFormat="1" applyFont="1" applyBorder="1" applyAlignment="1" applyProtection="1">
      <alignment horizontal="center"/>
    </xf>
    <xf numFmtId="4" fontId="15" fillId="0" borderId="111" xfId="0" applyNumberFormat="1" applyFont="1" applyBorder="1" applyAlignment="1" applyProtection="1">
      <alignment horizontal="center"/>
    </xf>
    <xf numFmtId="4" fontId="5" fillId="2" borderId="111" xfId="0" applyNumberFormat="1" applyFont="1" applyFill="1" applyBorder="1" applyAlignment="1" applyProtection="1">
      <alignment horizontal="center"/>
    </xf>
    <xf numFmtId="0" fontId="7" fillId="2" borderId="111" xfId="0" applyFont="1" applyFill="1" applyBorder="1" applyAlignment="1" applyProtection="1">
      <alignment horizontal="center"/>
    </xf>
    <xf numFmtId="2" fontId="5" fillId="0" borderId="116" xfId="0" applyNumberFormat="1" applyFont="1" applyFill="1" applyBorder="1" applyAlignment="1" applyProtection="1">
      <alignment horizontal="center"/>
      <protection locked="0"/>
    </xf>
    <xf numFmtId="2" fontId="5" fillId="12" borderId="116" xfId="0" applyNumberFormat="1" applyFont="1" applyFill="1" applyBorder="1" applyAlignment="1" applyProtection="1">
      <alignment horizontal="center"/>
      <protection locked="0"/>
    </xf>
    <xf numFmtId="0" fontId="5" fillId="2" borderId="177" xfId="0" applyFont="1" applyFill="1" applyBorder="1" applyAlignment="1" applyProtection="1">
      <alignment horizontal="center"/>
      <protection locked="0"/>
    </xf>
    <xf numFmtId="2" fontId="5" fillId="0" borderId="111" xfId="0" applyNumberFormat="1" applyFont="1" applyFill="1" applyBorder="1" applyAlignment="1" applyProtection="1">
      <alignment horizontal="center"/>
      <protection locked="0"/>
    </xf>
    <xf numFmtId="2" fontId="5" fillId="12" borderId="111" xfId="0" applyNumberFormat="1" applyFont="1" applyFill="1" applyBorder="1" applyAlignment="1" applyProtection="1">
      <alignment horizontal="center"/>
      <protection locked="0"/>
    </xf>
    <xf numFmtId="164" fontId="39" fillId="2" borderId="35" xfId="0" applyNumberFormat="1" applyFont="1" applyFill="1" applyBorder="1"/>
    <xf numFmtId="0" fontId="6" fillId="5" borderId="30" xfId="0" applyFont="1" applyFill="1" applyBorder="1" applyAlignment="1" applyProtection="1">
      <alignment horizontal="center"/>
    </xf>
    <xf numFmtId="0" fontId="5" fillId="2" borderId="30" xfId="0" applyFont="1" applyFill="1" applyBorder="1" applyAlignment="1" applyProtection="1">
      <alignment horizontal="center" vertical="center"/>
    </xf>
    <xf numFmtId="4" fontId="5" fillId="2" borderId="30" xfId="0" applyNumberFormat="1" applyFont="1" applyFill="1" applyBorder="1" applyAlignment="1" applyProtection="1">
      <alignment horizontal="center" vertical="center"/>
    </xf>
    <xf numFmtId="4" fontId="5" fillId="2" borderId="29" xfId="0" applyNumberFormat="1" applyFont="1" applyFill="1" applyBorder="1" applyAlignment="1" applyProtection="1">
      <alignment horizontal="center"/>
    </xf>
    <xf numFmtId="0" fontId="6" fillId="5" borderId="28" xfId="0" applyFont="1" applyFill="1" applyBorder="1" applyAlignment="1" applyProtection="1">
      <alignment horizontal="center"/>
    </xf>
    <xf numFmtId="0" fontId="5" fillId="2" borderId="28" xfId="0" applyFont="1" applyFill="1" applyBorder="1" applyAlignment="1" applyProtection="1">
      <alignment horizontal="center" vertical="center"/>
    </xf>
    <xf numFmtId="4" fontId="5" fillId="2" borderId="28" xfId="0" applyNumberFormat="1" applyFont="1" applyFill="1" applyBorder="1" applyAlignment="1" applyProtection="1">
      <alignment horizontal="center" vertical="center"/>
    </xf>
    <xf numFmtId="2" fontId="5" fillId="0" borderId="39" xfId="0" applyNumberFormat="1" applyFont="1" applyFill="1" applyBorder="1" applyAlignment="1" applyProtection="1">
      <alignment horizontal="center"/>
      <protection locked="0"/>
    </xf>
    <xf numFmtId="0" fontId="5" fillId="5" borderId="39" xfId="0" applyFont="1" applyFill="1" applyBorder="1" applyProtection="1">
      <protection locked="0"/>
    </xf>
    <xf numFmtId="0" fontId="5" fillId="2" borderId="39" xfId="0" applyFont="1" applyFill="1" applyBorder="1" applyProtection="1">
      <protection locked="0"/>
    </xf>
    <xf numFmtId="0" fontId="5" fillId="0" borderId="5" xfId="0" applyFont="1" applyFill="1" applyBorder="1" applyAlignment="1" applyProtection="1">
      <alignment vertical="center"/>
    </xf>
    <xf numFmtId="0" fontId="6" fillId="2" borderId="28" xfId="0" applyFont="1" applyFill="1" applyBorder="1" applyAlignment="1" applyProtection="1">
      <alignment horizontal="center"/>
    </xf>
    <xf numFmtId="0" fontId="5" fillId="2" borderId="30" xfId="0" applyFont="1" applyFill="1" applyBorder="1" applyAlignment="1" applyProtection="1">
      <alignment horizontal="left"/>
    </xf>
    <xf numFmtId="0" fontId="6" fillId="0" borderId="145" xfId="0" applyFont="1" applyFill="1" applyBorder="1" applyAlignment="1" applyProtection="1">
      <alignment horizontal="center"/>
    </xf>
    <xf numFmtId="0" fontId="5" fillId="2" borderId="145" xfId="0" applyFont="1" applyFill="1" applyBorder="1" applyProtection="1"/>
    <xf numFmtId="0" fontId="5" fillId="0" borderId="145" xfId="0" applyFont="1" applyFill="1" applyBorder="1" applyAlignment="1" applyProtection="1">
      <alignment horizontal="center" vertical="center"/>
    </xf>
    <xf numFmtId="164" fontId="5" fillId="0" borderId="145" xfId="0" applyNumberFormat="1" applyFont="1" applyFill="1" applyBorder="1" applyAlignment="1" applyProtection="1">
      <alignment horizontal="center" vertical="center"/>
    </xf>
    <xf numFmtId="0" fontId="5" fillId="0" borderId="145" xfId="0" applyFont="1" applyFill="1" applyBorder="1" applyAlignment="1" applyProtection="1">
      <alignment vertical="center"/>
      <protection locked="0"/>
    </xf>
    <xf numFmtId="165" fontId="10" fillId="0" borderId="145" xfId="0" applyNumberFormat="1" applyFont="1" applyFill="1" applyBorder="1" applyAlignment="1" applyProtection="1">
      <alignment horizontal="center" vertical="center"/>
    </xf>
    <xf numFmtId="4" fontId="5" fillId="0" borderId="145" xfId="0" applyNumberFormat="1" applyFont="1" applyFill="1" applyBorder="1" applyAlignment="1" applyProtection="1">
      <alignment horizontal="center" vertical="center"/>
    </xf>
    <xf numFmtId="0" fontId="5" fillId="0" borderId="145" xfId="0" applyFont="1" applyFill="1" applyBorder="1" applyAlignment="1" applyProtection="1">
      <alignment horizontal="center"/>
    </xf>
    <xf numFmtId="0" fontId="5" fillId="2" borderId="178" xfId="0" applyFont="1" applyFill="1" applyBorder="1" applyProtection="1">
      <protection locked="0"/>
    </xf>
    <xf numFmtId="0" fontId="5" fillId="2" borderId="145" xfId="0" applyFont="1" applyFill="1" applyBorder="1" applyProtection="1">
      <protection locked="0"/>
    </xf>
    <xf numFmtId="0" fontId="5" fillId="2" borderId="179" xfId="0" applyFont="1" applyFill="1" applyBorder="1" applyProtection="1"/>
    <xf numFmtId="164" fontId="5" fillId="2" borderId="179" xfId="0" applyNumberFormat="1" applyFont="1" applyFill="1" applyBorder="1" applyAlignment="1" applyProtection="1">
      <alignment horizontal="center"/>
    </xf>
    <xf numFmtId="0" fontId="5" fillId="2" borderId="179" xfId="0" applyFont="1" applyFill="1" applyBorder="1" applyAlignment="1" applyProtection="1">
      <alignment horizontal="center"/>
    </xf>
    <xf numFmtId="0" fontId="5" fillId="2" borderId="179" xfId="0" applyFont="1" applyFill="1" applyBorder="1" applyProtection="1">
      <protection locked="0"/>
    </xf>
    <xf numFmtId="165" fontId="10" fillId="0" borderId="179" xfId="0" applyNumberFormat="1" applyFont="1" applyBorder="1" applyAlignment="1" applyProtection="1">
      <alignment horizontal="center"/>
    </xf>
    <xf numFmtId="4" fontId="15" fillId="0" borderId="179" xfId="0" applyNumberFormat="1" applyFont="1" applyBorder="1" applyAlignment="1" applyProtection="1">
      <alignment horizontal="center"/>
    </xf>
    <xf numFmtId="4" fontId="5" fillId="2" borderId="179" xfId="0" applyNumberFormat="1" applyFont="1" applyFill="1" applyBorder="1" applyAlignment="1" applyProtection="1">
      <alignment horizontal="center"/>
    </xf>
    <xf numFmtId="0" fontId="7" fillId="2" borderId="179" xfId="0" applyFont="1" applyFill="1" applyBorder="1" applyAlignment="1" applyProtection="1">
      <alignment horizontal="center"/>
    </xf>
    <xf numFmtId="0" fontId="5" fillId="2" borderId="180" xfId="0" applyFont="1" applyFill="1" applyBorder="1" applyAlignment="1" applyProtection="1">
      <alignment horizontal="center"/>
      <protection locked="0"/>
    </xf>
    <xf numFmtId="2" fontId="5" fillId="0" borderId="179" xfId="0" applyNumberFormat="1" applyFont="1" applyFill="1" applyBorder="1" applyAlignment="1" applyProtection="1">
      <alignment horizontal="center"/>
      <protection locked="0"/>
    </xf>
    <xf numFmtId="2" fontId="5" fillId="12" borderId="179" xfId="0" applyNumberFormat="1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0" fontId="6" fillId="14" borderId="181" xfId="0" applyFont="1" applyFill="1" applyBorder="1" applyAlignment="1" applyProtection="1">
      <alignment horizontal="center"/>
    </xf>
    <xf numFmtId="0" fontId="5" fillId="14" borderId="181" xfId="0" applyFont="1" applyFill="1" applyBorder="1" applyProtection="1"/>
    <xf numFmtId="0" fontId="5" fillId="14" borderId="181" xfId="0" applyFont="1" applyFill="1" applyBorder="1" applyAlignment="1" applyProtection="1">
      <alignment horizontal="center"/>
    </xf>
    <xf numFmtId="164" fontId="5" fillId="14" borderId="181" xfId="0" applyNumberFormat="1" applyFont="1" applyFill="1" applyBorder="1" applyAlignment="1" applyProtection="1">
      <alignment horizontal="center"/>
    </xf>
    <xf numFmtId="0" fontId="5" fillId="14" borderId="181" xfId="0" applyFont="1" applyFill="1" applyBorder="1" applyAlignment="1" applyProtection="1">
      <alignment horizontal="center" vertical="center"/>
    </xf>
    <xf numFmtId="0" fontId="5" fillId="14" borderId="181" xfId="0" applyFont="1" applyFill="1" applyBorder="1" applyProtection="1">
      <protection locked="0"/>
    </xf>
    <xf numFmtId="165" fontId="10" fillId="14" borderId="181" xfId="0" applyNumberFormat="1" applyFont="1" applyFill="1" applyBorder="1" applyAlignment="1" applyProtection="1">
      <alignment horizontal="center"/>
    </xf>
    <xf numFmtId="4" fontId="5" fillId="14" borderId="181" xfId="0" applyNumberFormat="1" applyFont="1" applyFill="1" applyBorder="1" applyAlignment="1" applyProtection="1">
      <alignment horizontal="center" vertical="center"/>
    </xf>
    <xf numFmtId="4" fontId="5" fillId="14" borderId="183" xfId="0" applyNumberFormat="1" applyFont="1" applyFill="1" applyBorder="1" applyAlignment="1" applyProtection="1">
      <alignment horizontal="center"/>
    </xf>
    <xf numFmtId="0" fontId="5" fillId="2" borderId="184" xfId="0" applyFont="1" applyFill="1" applyBorder="1" applyProtection="1">
      <protection locked="0"/>
    </xf>
    <xf numFmtId="0" fontId="5" fillId="2" borderId="181" xfId="0" applyFont="1" applyFill="1" applyBorder="1" applyProtection="1">
      <protection locked="0"/>
    </xf>
    <xf numFmtId="0" fontId="5" fillId="2" borderId="182" xfId="0" applyFont="1" applyFill="1" applyBorder="1" applyProtection="1">
      <protection locked="0"/>
    </xf>
    <xf numFmtId="0" fontId="5" fillId="2" borderId="182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39" fillId="57" borderId="40" xfId="0" applyFont="1" applyFill="1" applyBorder="1"/>
    <xf numFmtId="4" fontId="5" fillId="2" borderId="34" xfId="0" applyNumberFormat="1" applyFont="1" applyFill="1" applyBorder="1" applyAlignment="1" applyProtection="1">
      <alignment horizontal="center"/>
    </xf>
    <xf numFmtId="4" fontId="5" fillId="0" borderId="186" xfId="0" applyNumberFormat="1" applyFont="1" applyFill="1" applyBorder="1" applyAlignment="1" applyProtection="1">
      <alignment horizontal="center"/>
    </xf>
    <xf numFmtId="165" fontId="7" fillId="2" borderId="6" xfId="0" applyNumberFormat="1" applyFont="1" applyFill="1" applyBorder="1" applyAlignment="1" applyProtection="1">
      <alignment horizontal="center"/>
      <protection locked="0"/>
    </xf>
    <xf numFmtId="0" fontId="5" fillId="2" borderId="17" xfId="0" applyFont="1" applyFill="1" applyBorder="1" applyAlignment="1" applyProtection="1">
      <alignment horizontal="center"/>
      <protection locked="0"/>
    </xf>
    <xf numFmtId="0" fontId="5" fillId="2" borderId="25" xfId="0" applyFont="1" applyFill="1" applyBorder="1" applyAlignment="1" applyProtection="1">
      <alignment horizontal="center"/>
      <protection locked="0"/>
    </xf>
    <xf numFmtId="0" fontId="7" fillId="58" borderId="0" xfId="0" applyFont="1" applyFill="1" applyProtection="1">
      <protection locked="0"/>
    </xf>
    <xf numFmtId="0" fontId="7" fillId="59" borderId="10" xfId="0" applyFont="1" applyFill="1" applyBorder="1" applyAlignment="1" applyProtection="1">
      <alignment horizontal="center"/>
      <protection locked="0"/>
    </xf>
    <xf numFmtId="0" fontId="5" fillId="59" borderId="11" xfId="0" applyFont="1" applyFill="1" applyBorder="1" applyAlignment="1" applyProtection="1">
      <alignment horizontal="center"/>
      <protection locked="0"/>
    </xf>
    <xf numFmtId="0" fontId="5" fillId="59" borderId="6" xfId="0" applyFont="1" applyFill="1" applyBorder="1" applyAlignment="1" applyProtection="1">
      <alignment horizontal="center"/>
      <protection locked="0"/>
    </xf>
    <xf numFmtId="168" fontId="5" fillId="2" borderId="0" xfId="0" applyNumberFormat="1" applyFont="1" applyFill="1" applyBorder="1" applyProtection="1">
      <protection locked="0"/>
    </xf>
    <xf numFmtId="0" fontId="7" fillId="59" borderId="7" xfId="0" applyFont="1" applyFill="1" applyBorder="1" applyProtection="1">
      <protection locked="0"/>
    </xf>
    <xf numFmtId="0" fontId="5" fillId="59" borderId="6" xfId="0" applyFont="1" applyFill="1" applyBorder="1" applyProtection="1">
      <protection locked="0"/>
    </xf>
    <xf numFmtId="0" fontId="5" fillId="12" borderId="28" xfId="0" applyFont="1" applyFill="1" applyBorder="1" applyAlignment="1" applyProtection="1">
      <alignment horizontal="center"/>
      <protection locked="0"/>
    </xf>
    <xf numFmtId="165" fontId="6" fillId="2" borderId="5" xfId="0" applyNumberFormat="1" applyFont="1" applyFill="1" applyBorder="1" applyProtection="1"/>
    <xf numFmtId="0" fontId="6" fillId="2" borderId="28" xfId="0" applyFont="1" applyFill="1" applyBorder="1" applyProtection="1"/>
    <xf numFmtId="0" fontId="6" fillId="2" borderId="187" xfId="0" applyFont="1" applyFill="1" applyBorder="1" applyProtection="1"/>
    <xf numFmtId="0" fontId="5" fillId="2" borderId="187" xfId="0" applyFont="1" applyFill="1" applyBorder="1" applyProtection="1"/>
    <xf numFmtId="164" fontId="5" fillId="2" borderId="187" xfId="0" applyNumberFormat="1" applyFont="1" applyFill="1" applyBorder="1" applyAlignment="1" applyProtection="1">
      <alignment horizontal="center"/>
    </xf>
    <xf numFmtId="0" fontId="5" fillId="2" borderId="187" xfId="0" applyFont="1" applyFill="1" applyBorder="1" applyAlignment="1" applyProtection="1">
      <alignment horizontal="center"/>
    </xf>
    <xf numFmtId="0" fontId="5" fillId="2" borderId="187" xfId="0" applyFont="1" applyFill="1" applyBorder="1" applyProtection="1">
      <protection locked="0"/>
    </xf>
    <xf numFmtId="165" fontId="10" fillId="0" borderId="187" xfId="0" applyNumberFormat="1" applyFont="1" applyBorder="1" applyAlignment="1" applyProtection="1">
      <alignment horizontal="center"/>
    </xf>
    <xf numFmtId="4" fontId="5" fillId="2" borderId="187" xfId="0" applyNumberFormat="1" applyFont="1" applyFill="1" applyBorder="1" applyAlignment="1" applyProtection="1">
      <alignment horizontal="center"/>
    </xf>
    <xf numFmtId="0" fontId="7" fillId="2" borderId="187" xfId="0" applyFont="1" applyFill="1" applyBorder="1" applyAlignment="1" applyProtection="1">
      <alignment horizontal="center"/>
    </xf>
    <xf numFmtId="0" fontId="5" fillId="2" borderId="188" xfId="0" applyFont="1" applyFill="1" applyBorder="1" applyAlignment="1" applyProtection="1">
      <alignment horizontal="center"/>
      <protection locked="0"/>
    </xf>
    <xf numFmtId="2" fontId="5" fillId="0" borderId="187" xfId="0" applyNumberFormat="1" applyFont="1" applyFill="1" applyBorder="1" applyAlignment="1" applyProtection="1">
      <alignment horizontal="center"/>
      <protection locked="0"/>
    </xf>
    <xf numFmtId="2" fontId="5" fillId="12" borderId="187" xfId="0" applyNumberFormat="1" applyFont="1" applyFill="1" applyBorder="1" applyAlignment="1" applyProtection="1">
      <alignment horizontal="center"/>
      <protection locked="0"/>
    </xf>
    <xf numFmtId="0" fontId="6" fillId="2" borderId="189" xfId="0" applyFont="1" applyFill="1" applyBorder="1" applyProtection="1"/>
    <xf numFmtId="0" fontId="5" fillId="2" borderId="189" xfId="0" applyFont="1" applyFill="1" applyBorder="1" applyProtection="1"/>
    <xf numFmtId="164" fontId="5" fillId="2" borderId="189" xfId="0" applyNumberFormat="1" applyFont="1" applyFill="1" applyBorder="1" applyAlignment="1" applyProtection="1">
      <alignment horizontal="center"/>
    </xf>
    <xf numFmtId="0" fontId="5" fillId="2" borderId="189" xfId="0" applyFont="1" applyFill="1" applyBorder="1" applyAlignment="1" applyProtection="1">
      <alignment horizontal="center"/>
    </xf>
    <xf numFmtId="0" fontId="5" fillId="2" borderId="189" xfId="0" applyFont="1" applyFill="1" applyBorder="1" applyProtection="1">
      <protection locked="0"/>
    </xf>
    <xf numFmtId="165" fontId="10" fillId="0" borderId="189" xfId="0" applyNumberFormat="1" applyFont="1" applyBorder="1" applyAlignment="1" applyProtection="1">
      <alignment horizontal="center"/>
    </xf>
    <xf numFmtId="4" fontId="5" fillId="2" borderId="189" xfId="0" applyNumberFormat="1" applyFont="1" applyFill="1" applyBorder="1" applyAlignment="1" applyProtection="1">
      <alignment horizontal="center"/>
    </xf>
    <xf numFmtId="0" fontId="7" fillId="2" borderId="189" xfId="0" applyFont="1" applyFill="1" applyBorder="1" applyAlignment="1" applyProtection="1">
      <alignment horizontal="center"/>
    </xf>
    <xf numFmtId="0" fontId="5" fillId="2" borderId="190" xfId="0" applyFont="1" applyFill="1" applyBorder="1" applyAlignment="1" applyProtection="1">
      <alignment horizontal="center"/>
      <protection locked="0"/>
    </xf>
    <xf numFmtId="2" fontId="5" fillId="0" borderId="189" xfId="0" applyNumberFormat="1" applyFont="1" applyFill="1" applyBorder="1" applyAlignment="1" applyProtection="1">
      <alignment horizontal="center"/>
      <protection locked="0"/>
    </xf>
    <xf numFmtId="2" fontId="5" fillId="12" borderId="189" xfId="0" applyNumberFormat="1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</xf>
    <xf numFmtId="167" fontId="7" fillId="3" borderId="5" xfId="0" applyNumberFormat="1" applyFont="1" applyFill="1" applyBorder="1" applyProtection="1"/>
    <xf numFmtId="0" fontId="5" fillId="3" borderId="5" xfId="0" applyFont="1" applyFill="1" applyBorder="1" applyProtection="1"/>
    <xf numFmtId="4" fontId="7" fillId="3" borderId="30" xfId="0" applyNumberFormat="1" applyFont="1" applyFill="1" applyBorder="1" applyProtection="1"/>
    <xf numFmtId="0" fontId="5" fillId="2" borderId="72" xfId="0" applyFont="1" applyFill="1" applyBorder="1" applyAlignment="1" applyProtection="1">
      <alignment horizontal="center"/>
      <protection locked="0"/>
    </xf>
    <xf numFmtId="2" fontId="5" fillId="0" borderId="46" xfId="0" applyNumberFormat="1" applyFont="1" applyFill="1" applyBorder="1" applyAlignment="1" applyProtection="1">
      <alignment horizontal="center"/>
      <protection locked="0"/>
    </xf>
    <xf numFmtId="2" fontId="5" fillId="12" borderId="46" xfId="0" applyNumberFormat="1" applyFont="1" applyFill="1" applyBorder="1" applyAlignment="1" applyProtection="1">
      <alignment horizontal="center"/>
      <protection locked="0"/>
    </xf>
    <xf numFmtId="0" fontId="6" fillId="14" borderId="46" xfId="0" applyFont="1" applyFill="1" applyBorder="1" applyAlignment="1" applyProtection="1">
      <alignment horizontal="center"/>
    </xf>
    <xf numFmtId="0" fontId="6" fillId="2" borderId="189" xfId="0" applyFont="1" applyFill="1" applyBorder="1" applyAlignment="1" applyProtection="1">
      <alignment horizontal="center"/>
    </xf>
    <xf numFmtId="2" fontId="5" fillId="5" borderId="0" xfId="0" applyNumberFormat="1" applyFont="1" applyFill="1" applyBorder="1" applyAlignment="1" applyProtection="1">
      <alignment horizontal="center"/>
      <protection locked="0"/>
    </xf>
    <xf numFmtId="165" fontId="7" fillId="2" borderId="25" xfId="0" applyNumberFormat="1" applyFont="1" applyFill="1" applyBorder="1" applyAlignment="1" applyProtection="1">
      <protection locked="0"/>
    </xf>
    <xf numFmtId="165" fontId="7" fillId="2" borderId="87" xfId="0" applyNumberFormat="1" applyFont="1" applyFill="1" applyBorder="1" applyAlignment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5" fillId="5" borderId="0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165" fontId="5" fillId="5" borderId="0" xfId="0" applyNumberFormat="1" applyFont="1" applyFill="1" applyBorder="1" applyAlignment="1" applyProtection="1">
      <alignment horizontal="center"/>
      <protection locked="0"/>
    </xf>
    <xf numFmtId="165" fontId="7" fillId="5" borderId="0" xfId="0" applyNumberFormat="1" applyFont="1" applyFill="1" applyBorder="1" applyAlignment="1" applyProtection="1">
      <alignment horizontal="center"/>
      <protection locked="0"/>
    </xf>
    <xf numFmtId="167" fontId="5" fillId="2" borderId="112" xfId="0" applyNumberFormat="1" applyFont="1" applyFill="1" applyBorder="1" applyAlignment="1" applyProtection="1">
      <alignment horizontal="center"/>
    </xf>
    <xf numFmtId="167" fontId="7" fillId="19" borderId="2" xfId="0" applyNumberFormat="1" applyFont="1" applyFill="1" applyBorder="1" applyAlignment="1" applyProtection="1">
      <alignment horizontal="center"/>
    </xf>
    <xf numFmtId="167" fontId="7" fillId="20" borderId="2" xfId="0" applyNumberFormat="1" applyFont="1" applyFill="1" applyBorder="1" applyAlignment="1" applyProtection="1">
      <alignment horizontal="center"/>
    </xf>
    <xf numFmtId="4" fontId="5" fillId="0" borderId="150" xfId="0" applyNumberFormat="1" applyFont="1" applyFill="1" applyBorder="1" applyAlignment="1" applyProtection="1">
      <alignment horizontal="center"/>
    </xf>
    <xf numFmtId="4" fontId="5" fillId="0" borderId="2" xfId="0" applyNumberFormat="1" applyFont="1" applyFill="1" applyBorder="1" applyAlignment="1" applyProtection="1">
      <alignment horizontal="center"/>
    </xf>
    <xf numFmtId="4" fontId="5" fillId="0" borderId="5" xfId="0" applyNumberFormat="1" applyFont="1" applyFill="1" applyBorder="1" applyAlignment="1" applyProtection="1">
      <alignment horizontal="center"/>
    </xf>
    <xf numFmtId="167" fontId="5" fillId="2" borderId="187" xfId="0" applyNumberFormat="1" applyFont="1" applyFill="1" applyBorder="1" applyAlignment="1" applyProtection="1">
      <alignment horizontal="center"/>
    </xf>
    <xf numFmtId="167" fontId="5" fillId="2" borderId="189" xfId="0" applyNumberFormat="1" applyFont="1" applyFill="1" applyBorder="1" applyAlignment="1" applyProtection="1">
      <alignment horizontal="center"/>
    </xf>
    <xf numFmtId="167" fontId="5" fillId="14" borderId="46" xfId="0" applyNumberFormat="1" applyFont="1" applyFill="1" applyBorder="1" applyAlignment="1" applyProtection="1">
      <alignment horizontal="center"/>
    </xf>
    <xf numFmtId="167" fontId="5" fillId="2" borderId="114" xfId="0" applyNumberFormat="1" applyFont="1" applyFill="1" applyBorder="1" applyAlignment="1" applyProtection="1">
      <alignment horizontal="center"/>
    </xf>
    <xf numFmtId="167" fontId="5" fillId="2" borderId="111" xfId="0" applyNumberFormat="1" applyFont="1" applyFill="1" applyBorder="1" applyAlignment="1" applyProtection="1">
      <alignment horizontal="center"/>
    </xf>
    <xf numFmtId="167" fontId="5" fillId="2" borderId="179" xfId="0" applyNumberFormat="1" applyFont="1" applyFill="1" applyBorder="1" applyAlignment="1" applyProtection="1">
      <alignment horizontal="center"/>
    </xf>
    <xf numFmtId="4" fontId="5" fillId="2" borderId="27" xfId="0" applyNumberFormat="1" applyFont="1" applyFill="1" applyBorder="1" applyAlignment="1" applyProtection="1">
      <alignment horizontal="center"/>
    </xf>
    <xf numFmtId="4" fontId="5" fillId="14" borderId="5" xfId="0" applyNumberFormat="1" applyFont="1" applyFill="1" applyBorder="1" applyAlignment="1" applyProtection="1">
      <alignment horizontal="center"/>
    </xf>
    <xf numFmtId="0" fontId="0" fillId="5" borderId="0" xfId="0" applyFill="1" applyBorder="1" applyProtection="1">
      <protection locked="0"/>
    </xf>
    <xf numFmtId="9" fontId="5" fillId="5" borderId="0" xfId="3" applyFont="1" applyFill="1" applyBorder="1" applyAlignment="1" applyProtection="1">
      <alignment horizontal="center"/>
      <protection locked="0"/>
    </xf>
    <xf numFmtId="9" fontId="7" fillId="5" borderId="0" xfId="3" applyFont="1" applyFill="1" applyBorder="1" applyAlignment="1" applyProtection="1">
      <alignment horizontal="center"/>
      <protection locked="0"/>
    </xf>
    <xf numFmtId="4" fontId="5" fillId="5" borderId="0" xfId="0" applyNumberFormat="1" applyFont="1" applyFill="1" applyBorder="1" applyAlignment="1" applyProtection="1">
      <alignment horizontal="center"/>
      <protection locked="0"/>
    </xf>
    <xf numFmtId="4" fontId="7" fillId="5" borderId="0" xfId="0" applyNumberFormat="1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left"/>
      <protection locked="0"/>
    </xf>
    <xf numFmtId="9" fontId="5" fillId="5" borderId="0" xfId="3" applyNumberFormat="1" applyFont="1" applyFill="1" applyBorder="1" applyAlignment="1" applyProtection="1">
      <alignment horizontal="center"/>
      <protection locked="0"/>
    </xf>
    <xf numFmtId="165" fontId="5" fillId="0" borderId="5" xfId="0" applyNumberFormat="1" applyFont="1" applyFill="1" applyBorder="1" applyAlignment="1" applyProtection="1">
      <alignment horizontal="center"/>
    </xf>
    <xf numFmtId="165" fontId="5" fillId="2" borderId="5" xfId="0" applyNumberFormat="1" applyFont="1" applyFill="1" applyBorder="1" applyAlignment="1" applyProtection="1">
      <alignment horizontal="center"/>
    </xf>
    <xf numFmtId="165" fontId="5" fillId="2" borderId="2" xfId="0" applyNumberFormat="1" applyFont="1" applyFill="1" applyBorder="1" applyAlignment="1" applyProtection="1">
      <alignment horizontal="center"/>
    </xf>
    <xf numFmtId="165" fontId="5" fillId="0" borderId="2" xfId="0" applyNumberFormat="1" applyFont="1" applyFill="1" applyBorder="1" applyAlignment="1" applyProtection="1">
      <alignment horizontal="center"/>
    </xf>
    <xf numFmtId="165" fontId="5" fillId="0" borderId="28" xfId="0" applyNumberFormat="1" applyFont="1" applyFill="1" applyBorder="1" applyAlignment="1" applyProtection="1">
      <alignment horizontal="center"/>
    </xf>
    <xf numFmtId="165" fontId="5" fillId="0" borderId="114" xfId="0" applyNumberFormat="1" applyFont="1" applyFill="1" applyBorder="1" applyAlignment="1" applyProtection="1">
      <alignment horizontal="center" vertical="center"/>
    </xf>
    <xf numFmtId="165" fontId="5" fillId="2" borderId="116" xfId="0" applyNumberFormat="1" applyFont="1" applyFill="1" applyBorder="1" applyAlignment="1" applyProtection="1">
      <alignment horizontal="center"/>
    </xf>
    <xf numFmtId="165" fontId="5" fillId="2" borderId="30" xfId="0" applyNumberFormat="1" applyFont="1" applyFill="1" applyBorder="1" applyAlignment="1" applyProtection="1">
      <alignment horizontal="center"/>
    </xf>
    <xf numFmtId="165" fontId="5" fillId="14" borderId="181" xfId="0" applyNumberFormat="1" applyFont="1" applyFill="1" applyBorder="1" applyAlignment="1" applyProtection="1">
      <alignment horizontal="center"/>
    </xf>
    <xf numFmtId="165" fontId="5" fillId="2" borderId="28" xfId="0" applyNumberFormat="1" applyFont="1" applyFill="1" applyBorder="1" applyAlignment="1" applyProtection="1">
      <alignment horizontal="center"/>
    </xf>
    <xf numFmtId="165" fontId="5" fillId="0" borderId="145" xfId="0" applyNumberFormat="1" applyFont="1" applyFill="1" applyBorder="1" applyAlignment="1" applyProtection="1">
      <alignment horizontal="center"/>
    </xf>
    <xf numFmtId="165" fontId="5" fillId="0" borderId="142" xfId="0" applyNumberFormat="1" applyFont="1" applyFill="1" applyBorder="1" applyAlignment="1" applyProtection="1">
      <alignment horizontal="center"/>
    </xf>
    <xf numFmtId="165" fontId="5" fillId="2" borderId="138" xfId="0" applyNumberFormat="1" applyFont="1" applyFill="1" applyBorder="1" applyAlignment="1" applyProtection="1">
      <alignment horizontal="center"/>
    </xf>
    <xf numFmtId="165" fontId="5" fillId="14" borderId="5" xfId="0" applyNumberFormat="1" applyFont="1" applyFill="1" applyBorder="1" applyAlignment="1" applyProtection="1">
      <alignment horizontal="center"/>
    </xf>
    <xf numFmtId="165" fontId="5" fillId="2" borderId="146" xfId="0" applyNumberFormat="1" applyFont="1" applyFill="1" applyBorder="1" applyAlignment="1" applyProtection="1">
      <alignment horizontal="center"/>
    </xf>
    <xf numFmtId="3" fontId="5" fillId="5" borderId="0" xfId="0" applyNumberFormat="1" applyFont="1" applyFill="1" applyAlignment="1" applyProtection="1">
      <alignment horizontal="center"/>
      <protection locked="0"/>
    </xf>
    <xf numFmtId="0" fontId="5" fillId="5" borderId="0" xfId="0" applyFont="1" applyFill="1" applyAlignment="1" applyProtection="1">
      <alignment horizontal="center" vertical="center"/>
      <protection locked="0"/>
    </xf>
    <xf numFmtId="3" fontId="5" fillId="5" borderId="0" xfId="0" applyNumberFormat="1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 applyProtection="1">
      <alignment horizontal="center" vertical="center"/>
      <protection locked="0"/>
    </xf>
    <xf numFmtId="3" fontId="7" fillId="5" borderId="0" xfId="0" applyNumberFormat="1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 vertical="center"/>
      <protection locked="0"/>
    </xf>
    <xf numFmtId="3" fontId="5" fillId="5" borderId="0" xfId="3" applyNumberFormat="1" applyFont="1" applyFill="1" applyBorder="1" applyAlignment="1" applyProtection="1">
      <alignment horizontal="center"/>
      <protection locked="0"/>
    </xf>
    <xf numFmtId="165" fontId="5" fillId="5" borderId="0" xfId="0" applyNumberFormat="1" applyFont="1" applyFill="1" applyBorder="1" applyAlignment="1" applyProtection="1">
      <alignment horizontal="center" vertical="center"/>
      <protection locked="0"/>
    </xf>
    <xf numFmtId="165" fontId="7" fillId="5" borderId="0" xfId="0" applyNumberFormat="1" applyFont="1" applyFill="1" applyBorder="1" applyAlignment="1" applyProtection="1">
      <alignment horizontal="center" vertical="center"/>
      <protection locked="0"/>
    </xf>
    <xf numFmtId="167" fontId="5" fillId="5" borderId="0" xfId="0" applyNumberFormat="1" applyFont="1" applyFill="1" applyBorder="1" applyAlignment="1" applyProtection="1">
      <alignment horizontal="center"/>
      <protection locked="0"/>
    </xf>
    <xf numFmtId="167" fontId="7" fillId="5" borderId="0" xfId="0" applyNumberFormat="1" applyFont="1" applyFill="1" applyBorder="1" applyAlignment="1" applyProtection="1">
      <alignment horizontal="center"/>
      <protection locked="0"/>
    </xf>
    <xf numFmtId="9" fontId="5" fillId="5" borderId="0" xfId="3" applyFont="1" applyFill="1" applyBorder="1" applyAlignment="1" applyProtection="1">
      <alignment horizontal="center" vertical="center"/>
      <protection locked="0"/>
    </xf>
    <xf numFmtId="4" fontId="7" fillId="5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43" xfId="0" applyNumberFormat="1" applyFont="1" applyFill="1" applyBorder="1" applyAlignment="1" applyProtection="1">
      <alignment horizontal="center"/>
    </xf>
    <xf numFmtId="0" fontId="5" fillId="0" borderId="26" xfId="0" applyNumberFormat="1" applyFont="1" applyFill="1" applyBorder="1" applyAlignment="1" applyProtection="1">
      <alignment horizontal="center"/>
    </xf>
    <xf numFmtId="0" fontId="5" fillId="0" borderId="194" xfId="0" applyNumberFormat="1" applyFont="1" applyFill="1" applyBorder="1" applyAlignment="1" applyProtection="1">
      <alignment horizontal="center"/>
    </xf>
    <xf numFmtId="0" fontId="5" fillId="0" borderId="74" xfId="0" applyNumberFormat="1" applyFont="1" applyFill="1" applyBorder="1" applyAlignment="1" applyProtection="1">
      <alignment horizontal="center"/>
    </xf>
    <xf numFmtId="0" fontId="5" fillId="0" borderId="68" xfId="0" applyNumberFormat="1" applyFont="1" applyFill="1" applyBorder="1" applyAlignment="1" applyProtection="1">
      <alignment horizontal="center"/>
    </xf>
    <xf numFmtId="0" fontId="5" fillId="0" borderId="195" xfId="0" applyNumberFormat="1" applyFont="1" applyFill="1" applyBorder="1" applyAlignment="1" applyProtection="1">
      <alignment horizontal="center"/>
    </xf>
    <xf numFmtId="0" fontId="5" fillId="0" borderId="196" xfId="0" applyNumberFormat="1" applyFont="1" applyFill="1" applyBorder="1" applyAlignment="1" applyProtection="1">
      <alignment horizontal="center"/>
    </xf>
    <xf numFmtId="0" fontId="5" fillId="0" borderId="197" xfId="0" applyNumberFormat="1" applyFont="1" applyFill="1" applyBorder="1" applyAlignment="1" applyProtection="1">
      <alignment horizontal="center"/>
    </xf>
    <xf numFmtId="2" fontId="5" fillId="0" borderId="4" xfId="0" applyNumberFormat="1" applyFont="1" applyFill="1" applyBorder="1" applyAlignment="1" applyProtection="1">
      <alignment horizontal="center"/>
      <protection locked="0"/>
    </xf>
    <xf numFmtId="2" fontId="5" fillId="0" borderId="198" xfId="0" applyNumberFormat="1" applyFont="1" applyFill="1" applyBorder="1" applyAlignment="1" applyProtection="1">
      <alignment horizontal="center"/>
      <protection locked="0"/>
    </xf>
    <xf numFmtId="2" fontId="5" fillId="0" borderId="1" xfId="0" applyNumberFormat="1" applyFont="1" applyFill="1" applyBorder="1" applyAlignment="1" applyProtection="1">
      <alignment horizontal="center"/>
      <protection locked="0"/>
    </xf>
    <xf numFmtId="2" fontId="5" fillId="0" borderId="199" xfId="0" applyNumberFormat="1" applyFont="1" applyFill="1" applyBorder="1" applyAlignment="1" applyProtection="1">
      <alignment horizontal="center"/>
      <protection locked="0"/>
    </xf>
    <xf numFmtId="2" fontId="5" fillId="0" borderId="49" xfId="0" applyNumberFormat="1" applyFont="1" applyFill="1" applyBorder="1" applyAlignment="1" applyProtection="1">
      <alignment horizontal="center"/>
      <protection locked="0"/>
    </xf>
    <xf numFmtId="2" fontId="5" fillId="0" borderId="200" xfId="0" applyNumberFormat="1" applyFont="1" applyFill="1" applyBorder="1" applyAlignment="1" applyProtection="1">
      <alignment horizontal="center"/>
      <protection locked="0"/>
    </xf>
    <xf numFmtId="0" fontId="13" fillId="32" borderId="26" xfId="0" applyFont="1" applyFill="1" applyBorder="1" applyAlignment="1" applyProtection="1">
      <alignment horizontal="center"/>
      <protection locked="0"/>
    </xf>
    <xf numFmtId="2" fontId="5" fillId="0" borderId="43" xfId="0" applyNumberFormat="1" applyFont="1" applyFill="1" applyBorder="1" applyAlignment="1" applyProtection="1">
      <alignment horizontal="center"/>
      <protection locked="0"/>
    </xf>
    <xf numFmtId="2" fontId="5" fillId="0" borderId="201" xfId="0" applyNumberFormat="1" applyFont="1" applyFill="1" applyBorder="1" applyAlignment="1" applyProtection="1">
      <alignment horizontal="center"/>
      <protection locked="0"/>
    </xf>
    <xf numFmtId="2" fontId="5" fillId="0" borderId="26" xfId="0" applyNumberFormat="1" applyFont="1" applyFill="1" applyBorder="1" applyAlignment="1" applyProtection="1">
      <alignment horizontal="center"/>
      <protection locked="0"/>
    </xf>
    <xf numFmtId="2" fontId="5" fillId="0" borderId="202" xfId="0" applyNumberFormat="1" applyFont="1" applyFill="1" applyBorder="1" applyAlignment="1" applyProtection="1">
      <alignment horizontal="center"/>
      <protection locked="0"/>
    </xf>
    <xf numFmtId="2" fontId="5" fillId="0" borderId="65" xfId="0" applyNumberFormat="1" applyFont="1" applyFill="1" applyBorder="1" applyAlignment="1" applyProtection="1">
      <alignment horizontal="center"/>
      <protection locked="0"/>
    </xf>
    <xf numFmtId="2" fontId="5" fillId="0" borderId="203" xfId="0" applyNumberFormat="1" applyFont="1" applyFill="1" applyBorder="1" applyAlignment="1" applyProtection="1">
      <alignment horizontal="center"/>
      <protection locked="0"/>
    </xf>
    <xf numFmtId="2" fontId="5" fillId="0" borderId="157" xfId="0" applyNumberFormat="1" applyFont="1" applyFill="1" applyBorder="1" applyAlignment="1" applyProtection="1">
      <alignment horizontal="center"/>
      <protection locked="0"/>
    </xf>
    <xf numFmtId="2" fontId="5" fillId="0" borderId="204" xfId="0" applyNumberFormat="1" applyFont="1" applyFill="1" applyBorder="1" applyAlignment="1" applyProtection="1">
      <alignment horizontal="center"/>
      <protection locked="0"/>
    </xf>
    <xf numFmtId="2" fontId="5" fillId="0" borderId="205" xfId="0" applyNumberFormat="1" applyFont="1" applyFill="1" applyBorder="1" applyAlignment="1" applyProtection="1">
      <alignment horizontal="center"/>
      <protection locked="0"/>
    </xf>
    <xf numFmtId="2" fontId="5" fillId="0" borderId="14" xfId="0" applyNumberFormat="1" applyFont="1" applyFill="1" applyBorder="1" applyAlignment="1" applyProtection="1">
      <alignment horizontal="center"/>
      <protection locked="0"/>
    </xf>
    <xf numFmtId="2" fontId="5" fillId="0" borderId="88" xfId="0" applyNumberFormat="1" applyFont="1" applyFill="1" applyBorder="1" applyAlignment="1" applyProtection="1">
      <alignment horizontal="center"/>
      <protection locked="0"/>
    </xf>
    <xf numFmtId="2" fontId="5" fillId="0" borderId="68" xfId="0" applyNumberFormat="1" applyFont="1" applyFill="1" applyBorder="1" applyAlignment="1" applyProtection="1">
      <alignment horizontal="center"/>
      <protection locked="0"/>
    </xf>
    <xf numFmtId="2" fontId="5" fillId="0" borderId="206" xfId="0" applyNumberFormat="1" applyFont="1" applyFill="1" applyBorder="1" applyAlignment="1" applyProtection="1">
      <alignment horizontal="center"/>
      <protection locked="0"/>
    </xf>
    <xf numFmtId="2" fontId="5" fillId="0" borderId="207" xfId="0" applyNumberFormat="1" applyFont="1" applyFill="1" applyBorder="1" applyAlignment="1" applyProtection="1">
      <alignment horizontal="center"/>
      <protection locked="0"/>
    </xf>
    <xf numFmtId="2" fontId="5" fillId="0" borderId="74" xfId="0" applyNumberFormat="1" applyFont="1" applyFill="1" applyBorder="1" applyAlignment="1" applyProtection="1">
      <alignment horizontal="center"/>
      <protection locked="0"/>
    </xf>
    <xf numFmtId="2" fontId="5" fillId="0" borderId="66" xfId="0" applyNumberFormat="1" applyFont="1" applyFill="1" applyBorder="1" applyAlignment="1" applyProtection="1">
      <alignment horizontal="center"/>
      <protection locked="0"/>
    </xf>
    <xf numFmtId="2" fontId="5" fillId="0" borderId="113" xfId="0" applyNumberFormat="1" applyFont="1" applyFill="1" applyBorder="1" applyAlignment="1" applyProtection="1">
      <alignment horizontal="center"/>
      <protection locked="0"/>
    </xf>
    <xf numFmtId="2" fontId="5" fillId="0" borderId="118" xfId="0" applyNumberFormat="1" applyFont="1" applyFill="1" applyBorder="1" applyAlignment="1" applyProtection="1">
      <alignment horizontal="center"/>
      <protection locked="0"/>
    </xf>
    <xf numFmtId="2" fontId="5" fillId="0" borderId="71" xfId="0" applyNumberFormat="1" applyFont="1" applyFill="1" applyBorder="1" applyAlignment="1" applyProtection="1">
      <alignment horizontal="center"/>
      <protection locked="0"/>
    </xf>
    <xf numFmtId="2" fontId="5" fillId="0" borderId="208" xfId="0" applyNumberFormat="1" applyFont="1" applyFill="1" applyBorder="1" applyAlignment="1" applyProtection="1">
      <alignment horizontal="center"/>
      <protection locked="0"/>
    </xf>
    <xf numFmtId="2" fontId="5" fillId="0" borderId="209" xfId="0" applyNumberFormat="1" applyFont="1" applyFill="1" applyBorder="1" applyAlignment="1" applyProtection="1">
      <alignment horizontal="center"/>
      <protection locked="0"/>
    </xf>
    <xf numFmtId="2" fontId="5" fillId="0" borderId="192" xfId="0" applyNumberFormat="1" applyFont="1" applyFill="1" applyBorder="1" applyAlignment="1" applyProtection="1">
      <alignment horizontal="center"/>
      <protection locked="0"/>
    </xf>
    <xf numFmtId="2" fontId="5" fillId="0" borderId="193" xfId="0" applyNumberFormat="1" applyFont="1" applyFill="1" applyBorder="1" applyAlignment="1" applyProtection="1">
      <alignment horizontal="center"/>
      <protection locked="0"/>
    </xf>
    <xf numFmtId="2" fontId="5" fillId="0" borderId="51" xfId="0" applyNumberFormat="1" applyFont="1" applyFill="1" applyBorder="1" applyAlignment="1" applyProtection="1">
      <alignment horizontal="center"/>
      <protection locked="0"/>
    </xf>
    <xf numFmtId="2" fontId="5" fillId="0" borderId="210" xfId="0" applyNumberFormat="1" applyFont="1" applyFill="1" applyBorder="1" applyAlignment="1" applyProtection="1">
      <alignment horizontal="center"/>
      <protection locked="0"/>
    </xf>
    <xf numFmtId="2" fontId="5" fillId="0" borderId="211" xfId="0" applyNumberFormat="1" applyFont="1" applyFill="1" applyBorder="1" applyAlignment="1" applyProtection="1">
      <alignment horizontal="center"/>
      <protection locked="0"/>
    </xf>
    <xf numFmtId="2" fontId="5" fillId="0" borderId="212" xfId="0" applyNumberFormat="1" applyFont="1" applyFill="1" applyBorder="1" applyAlignment="1" applyProtection="1">
      <alignment horizontal="center"/>
      <protection locked="0"/>
    </xf>
    <xf numFmtId="2" fontId="5" fillId="0" borderId="213" xfId="0" applyNumberFormat="1" applyFont="1" applyFill="1" applyBorder="1" applyAlignment="1" applyProtection="1">
      <alignment horizontal="center"/>
      <protection locked="0"/>
    </xf>
    <xf numFmtId="166" fontId="12" fillId="5" borderId="0" xfId="3" applyNumberFormat="1" applyFont="1" applyFill="1" applyBorder="1" applyAlignment="1" applyProtection="1">
      <alignment horizontal="center"/>
      <protection locked="0"/>
    </xf>
    <xf numFmtId="9" fontId="7" fillId="5" borderId="0" xfId="3" applyNumberFormat="1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0" fontId="0" fillId="2" borderId="42" xfId="0" applyFill="1" applyBorder="1" applyProtection="1">
      <protection locked="0"/>
    </xf>
    <xf numFmtId="0" fontId="0" fillId="2" borderId="0" xfId="0" applyFill="1" applyBorder="1" applyProtection="1">
      <protection locked="0"/>
    </xf>
    <xf numFmtId="9" fontId="9" fillId="5" borderId="0" xfId="3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 applyProtection="1">
      <alignment horizontal="left"/>
      <protection locked="0"/>
    </xf>
    <xf numFmtId="0" fontId="7" fillId="12" borderId="19" xfId="0" applyFont="1" applyFill="1" applyBorder="1" applyAlignment="1" applyProtection="1">
      <alignment horizontal="left"/>
      <protection locked="0"/>
    </xf>
    <xf numFmtId="4" fontId="7" fillId="12" borderId="66" xfId="0" applyNumberFormat="1" applyFont="1" applyFill="1" applyBorder="1" applyAlignment="1" applyProtection="1">
      <alignment horizontal="center"/>
      <protection locked="0"/>
    </xf>
    <xf numFmtId="0" fontId="7" fillId="17" borderId="35" xfId="0" applyFont="1" applyFill="1" applyBorder="1" applyAlignment="1" applyProtection="1">
      <alignment horizontal="left"/>
      <protection locked="0"/>
    </xf>
    <xf numFmtId="0" fontId="5" fillId="0" borderId="37" xfId="0" applyFont="1" applyBorder="1" applyAlignment="1" applyProtection="1">
      <alignment horizontal="left"/>
      <protection locked="0"/>
    </xf>
    <xf numFmtId="9" fontId="7" fillId="2" borderId="68" xfId="3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left"/>
      <protection locked="0"/>
    </xf>
    <xf numFmtId="0" fontId="7" fillId="46" borderId="35" xfId="0" applyFont="1" applyFill="1" applyBorder="1" applyAlignment="1" applyProtection="1">
      <alignment horizontal="left"/>
      <protection locked="0"/>
    </xf>
    <xf numFmtId="4" fontId="7" fillId="46" borderId="26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0" fontId="21" fillId="5" borderId="0" xfId="0" applyFont="1" applyFill="1" applyBorder="1" applyAlignment="1" applyProtection="1">
      <alignment horizontal="left"/>
      <protection locked="0"/>
    </xf>
    <xf numFmtId="9" fontId="26" fillId="5" borderId="0" xfId="3" applyFont="1" applyFill="1" applyBorder="1" applyAlignment="1" applyProtection="1">
      <alignment horizontal="center"/>
      <protection locked="0"/>
    </xf>
    <xf numFmtId="9" fontId="5" fillId="2" borderId="25" xfId="0" applyNumberFormat="1" applyFont="1" applyFill="1" applyBorder="1" applyAlignment="1" applyProtection="1">
      <alignment horizontal="center"/>
      <protection locked="0"/>
    </xf>
    <xf numFmtId="9" fontId="5" fillId="61" borderId="11" xfId="3" applyFont="1" applyFill="1" applyBorder="1" applyAlignment="1" applyProtection="1">
      <alignment horizontal="center"/>
      <protection locked="0"/>
    </xf>
    <xf numFmtId="9" fontId="7" fillId="61" borderId="10" xfId="3" applyFont="1" applyFill="1" applyBorder="1" applyAlignment="1" applyProtection="1">
      <alignment horizontal="center"/>
      <protection locked="0"/>
    </xf>
    <xf numFmtId="0" fontId="7" fillId="61" borderId="27" xfId="0" applyFont="1" applyFill="1" applyBorder="1" applyAlignment="1" applyProtection="1">
      <alignment horizontal="center"/>
      <protection locked="0"/>
    </xf>
    <xf numFmtId="3" fontId="7" fillId="61" borderId="27" xfId="0" applyNumberFormat="1" applyFont="1" applyFill="1" applyBorder="1" applyAlignment="1" applyProtection="1">
      <alignment horizontal="center"/>
      <protection locked="0"/>
    </xf>
    <xf numFmtId="9" fontId="7" fillId="61" borderId="27" xfId="0" applyNumberFormat="1" applyFont="1" applyFill="1" applyBorder="1" applyAlignment="1" applyProtection="1">
      <alignment horizontal="center"/>
      <protection locked="0"/>
    </xf>
    <xf numFmtId="9" fontId="5" fillId="61" borderId="11" xfId="3" applyFont="1" applyFill="1" applyBorder="1" applyProtection="1">
      <protection locked="0"/>
    </xf>
    <xf numFmtId="0" fontId="7" fillId="3" borderId="28" xfId="0" applyFont="1" applyFill="1" applyBorder="1" applyProtection="1">
      <protection locked="0"/>
    </xf>
    <xf numFmtId="20" fontId="6" fillId="0" borderId="5" xfId="0" applyNumberFormat="1" applyFont="1" applyFill="1" applyBorder="1" applyAlignment="1" applyProtection="1">
      <alignment horizontal="center"/>
    </xf>
    <xf numFmtId="0" fontId="31" fillId="36" borderId="10" xfId="0" applyFont="1" applyFill="1" applyBorder="1" applyAlignment="1" applyProtection="1">
      <alignment horizontal="center"/>
    </xf>
    <xf numFmtId="0" fontId="13" fillId="36" borderId="214" xfId="0" applyFont="1" applyFill="1" applyBorder="1" applyAlignment="1" applyProtection="1">
      <alignment horizontal="center"/>
    </xf>
    <xf numFmtId="0" fontId="13" fillId="36" borderId="11" xfId="0" applyFont="1" applyFill="1" applyBorder="1" applyAlignment="1" applyProtection="1">
      <alignment horizontal="center"/>
    </xf>
    <xf numFmtId="3" fontId="13" fillId="36" borderId="11" xfId="0" applyNumberFormat="1" applyFont="1" applyFill="1" applyBorder="1" applyAlignment="1" applyProtection="1">
      <alignment horizontal="center"/>
    </xf>
    <xf numFmtId="0" fontId="13" fillId="36" borderId="11" xfId="0" applyFont="1" applyFill="1" applyBorder="1" applyAlignment="1" applyProtection="1">
      <alignment horizontal="center" vertical="center"/>
    </xf>
    <xf numFmtId="0" fontId="13" fillId="36" borderId="85" xfId="0" applyFont="1" applyFill="1" applyBorder="1" applyAlignment="1" applyProtection="1">
      <alignment horizontal="center"/>
    </xf>
    <xf numFmtId="0" fontId="13" fillId="36" borderId="8" xfId="0" applyFont="1" applyFill="1" applyBorder="1" applyAlignment="1" applyProtection="1">
      <alignment horizontal="center"/>
    </xf>
    <xf numFmtId="0" fontId="13" fillId="36" borderId="214" xfId="0" applyFont="1" applyFill="1" applyBorder="1" applyAlignment="1" applyProtection="1">
      <alignment horizontal="center"/>
      <protection locked="0"/>
    </xf>
    <xf numFmtId="0" fontId="13" fillId="36" borderId="11" xfId="0" applyFont="1" applyFill="1" applyBorder="1" applyAlignment="1" applyProtection="1">
      <alignment horizontal="center"/>
      <protection locked="0"/>
    </xf>
    <xf numFmtId="0" fontId="13" fillId="36" borderId="85" xfId="0" applyFont="1" applyFill="1" applyBorder="1" applyAlignment="1" applyProtection="1">
      <alignment horizontal="center"/>
      <protection locked="0"/>
    </xf>
    <xf numFmtId="0" fontId="13" fillId="36" borderId="12" xfId="0" applyFont="1" applyFill="1" applyBorder="1" applyAlignment="1" applyProtection="1">
      <alignment horizontal="center"/>
      <protection locked="0"/>
    </xf>
    <xf numFmtId="0" fontId="13" fillId="63" borderId="2" xfId="0" applyFont="1" applyFill="1" applyBorder="1" applyAlignment="1" applyProtection="1">
      <alignment horizontal="center"/>
    </xf>
    <xf numFmtId="0" fontId="13" fillId="63" borderId="28" xfId="0" applyFont="1" applyFill="1" applyBorder="1" applyAlignment="1" applyProtection="1">
      <alignment horizontal="center"/>
    </xf>
    <xf numFmtId="0" fontId="13" fillId="63" borderId="2" xfId="0" applyFont="1" applyFill="1" applyBorder="1" applyAlignment="1" applyProtection="1">
      <alignment horizontal="center"/>
      <protection locked="0"/>
    </xf>
    <xf numFmtId="0" fontId="13" fillId="63" borderId="20" xfId="0" applyFont="1" applyFill="1" applyBorder="1" applyAlignment="1" applyProtection="1">
      <alignment horizontal="center"/>
      <protection locked="0"/>
    </xf>
    <xf numFmtId="0" fontId="13" fillId="63" borderId="1" xfId="0" applyFont="1" applyFill="1" applyBorder="1" applyAlignment="1" applyProtection="1">
      <alignment horizontal="center"/>
      <protection locked="0"/>
    </xf>
    <xf numFmtId="0" fontId="51" fillId="2" borderId="20" xfId="0" applyFont="1" applyFill="1" applyBorder="1" applyAlignment="1" applyProtection="1">
      <alignment horizontal="left"/>
      <protection locked="0"/>
    </xf>
    <xf numFmtId="0" fontId="51" fillId="2" borderId="147" xfId="0" applyFont="1" applyFill="1" applyBorder="1" applyAlignment="1" applyProtection="1">
      <alignment horizontal="left"/>
      <protection locked="0"/>
    </xf>
    <xf numFmtId="0" fontId="27" fillId="2" borderId="20" xfId="0" applyFont="1" applyFill="1" applyBorder="1" applyAlignment="1" applyProtection="1">
      <alignment horizontal="left"/>
      <protection locked="0"/>
    </xf>
    <xf numFmtId="0" fontId="51" fillId="17" borderId="20" xfId="0" applyFont="1" applyFill="1" applyBorder="1" applyAlignment="1" applyProtection="1">
      <alignment horizontal="left"/>
      <protection locked="0"/>
    </xf>
    <xf numFmtId="2" fontId="51" fillId="2" borderId="61" xfId="0" applyNumberFormat="1" applyFont="1" applyFill="1" applyBorder="1" applyAlignment="1" applyProtection="1">
      <alignment horizontal="left"/>
      <protection locked="0"/>
    </xf>
    <xf numFmtId="0" fontId="27" fillId="2" borderId="21" xfId="0" applyFont="1" applyFill="1" applyBorder="1" applyAlignment="1" applyProtection="1">
      <alignment horizontal="left"/>
      <protection locked="0"/>
    </xf>
    <xf numFmtId="0" fontId="27" fillId="2" borderId="3" xfId="0" applyFont="1" applyFill="1" applyBorder="1" applyProtection="1">
      <protection locked="0"/>
    </xf>
    <xf numFmtId="0" fontId="27" fillId="2" borderId="21" xfId="0" applyFont="1" applyFill="1" applyBorder="1" applyProtection="1">
      <protection locked="0"/>
    </xf>
    <xf numFmtId="9" fontId="32" fillId="17" borderId="26" xfId="0" applyNumberFormat="1" applyFont="1" applyFill="1" applyBorder="1" applyAlignment="1" applyProtection="1">
      <alignment horizontal="center"/>
      <protection locked="0"/>
    </xf>
    <xf numFmtId="0" fontId="5" fillId="2" borderId="0" xfId="0" applyFont="1" applyFill="1" applyProtection="1"/>
    <xf numFmtId="0" fontId="18" fillId="2" borderId="0" xfId="0" applyFont="1" applyFill="1" applyBorder="1" applyProtection="1"/>
    <xf numFmtId="0" fontId="7" fillId="3" borderId="35" xfId="0" applyFont="1" applyFill="1" applyBorder="1" applyProtection="1"/>
    <xf numFmtId="0" fontId="7" fillId="2" borderId="45" xfId="0" applyFont="1" applyFill="1" applyBorder="1" applyProtection="1"/>
    <xf numFmtId="2" fontId="5" fillId="17" borderId="1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/>
    </xf>
    <xf numFmtId="9" fontId="5" fillId="2" borderId="43" xfId="0" applyNumberFormat="1" applyFont="1" applyFill="1" applyBorder="1" applyAlignment="1" applyProtection="1">
      <alignment horizontal="center"/>
    </xf>
    <xf numFmtId="0" fontId="7" fillId="3" borderId="36" xfId="0" applyFont="1" applyFill="1" applyBorder="1" applyProtection="1"/>
    <xf numFmtId="0" fontId="7" fillId="2" borderId="52" xfId="0" applyFont="1" applyFill="1" applyBorder="1" applyProtection="1"/>
    <xf numFmtId="2" fontId="5" fillId="17" borderId="158" xfId="0" applyNumberFormat="1" applyFont="1" applyFill="1" applyBorder="1" applyAlignment="1" applyProtection="1">
      <alignment horizontal="center"/>
    </xf>
    <xf numFmtId="0" fontId="5" fillId="2" borderId="49" xfId="0" applyFont="1" applyFill="1" applyBorder="1" applyAlignment="1" applyProtection="1">
      <alignment horizontal="center"/>
    </xf>
    <xf numFmtId="9" fontId="5" fillId="2" borderId="65" xfId="0" applyNumberFormat="1" applyFont="1" applyFill="1" applyBorder="1" applyAlignment="1" applyProtection="1">
      <alignment horizontal="center"/>
    </xf>
    <xf numFmtId="0" fontId="23" fillId="2" borderId="0" xfId="0" applyFont="1" applyFill="1" applyProtection="1"/>
    <xf numFmtId="0" fontId="7" fillId="2" borderId="0" xfId="0" applyFont="1" applyFill="1" applyBorder="1" applyProtection="1"/>
    <xf numFmtId="0" fontId="9" fillId="5" borderId="0" xfId="0" applyFont="1" applyFill="1" applyBorder="1" applyAlignment="1" applyProtection="1">
      <alignment horizontal="center"/>
    </xf>
    <xf numFmtId="2" fontId="5" fillId="5" borderId="0" xfId="0" applyNumberFormat="1" applyFont="1" applyFill="1" applyBorder="1" applyAlignment="1" applyProtection="1">
      <alignment horizontal="center"/>
    </xf>
    <xf numFmtId="9" fontId="5" fillId="2" borderId="0" xfId="0" applyNumberFormat="1" applyFont="1" applyFill="1" applyBorder="1" applyAlignment="1" applyProtection="1">
      <alignment horizontal="center"/>
    </xf>
    <xf numFmtId="0" fontId="7" fillId="5" borderId="0" xfId="0" applyFont="1" applyFill="1" applyAlignment="1" applyProtection="1">
      <alignment horizontal="center"/>
    </xf>
    <xf numFmtId="0" fontId="5" fillId="5" borderId="0" xfId="0" applyFont="1" applyFill="1" applyProtection="1"/>
    <xf numFmtId="0" fontId="21" fillId="5" borderId="0" xfId="0" applyFont="1" applyFill="1" applyProtection="1"/>
    <xf numFmtId="165" fontId="5" fillId="2" borderId="0" xfId="0" applyNumberFormat="1" applyFont="1" applyFill="1" applyBorder="1" applyAlignment="1" applyProtection="1">
      <alignment horizontal="center"/>
    </xf>
    <xf numFmtId="165" fontId="5" fillId="2" borderId="0" xfId="0" applyNumberFormat="1" applyFont="1" applyFill="1" applyBorder="1" applyAlignment="1" applyProtection="1"/>
    <xf numFmtId="0" fontId="7" fillId="11" borderId="2" xfId="0" applyFont="1" applyFill="1" applyBorder="1" applyProtection="1"/>
    <xf numFmtId="0" fontId="7" fillId="11" borderId="20" xfId="0" applyFont="1" applyFill="1" applyBorder="1" applyProtection="1"/>
    <xf numFmtId="0" fontId="5" fillId="11" borderId="1" xfId="0" applyFont="1" applyFill="1" applyBorder="1" applyProtection="1"/>
    <xf numFmtId="0" fontId="28" fillId="2" borderId="0" xfId="0" applyFont="1" applyFill="1" applyBorder="1" applyAlignment="1" applyProtection="1">
      <alignment horizontal="left"/>
    </xf>
    <xf numFmtId="0" fontId="0" fillId="2" borderId="42" xfId="0" applyFill="1" applyBorder="1" applyProtection="1"/>
    <xf numFmtId="0" fontId="7" fillId="11" borderId="10" xfId="0" applyFont="1" applyFill="1" applyBorder="1" applyAlignment="1" applyProtection="1">
      <alignment horizontal="center"/>
    </xf>
    <xf numFmtId="0" fontId="7" fillId="11" borderId="11" xfId="0" applyFont="1" applyFill="1" applyBorder="1" applyAlignment="1" applyProtection="1">
      <alignment horizontal="center"/>
    </xf>
    <xf numFmtId="0" fontId="7" fillId="11" borderId="12" xfId="0" applyFont="1" applyFill="1" applyBorder="1" applyAlignment="1" applyProtection="1">
      <alignment horizontal="center"/>
    </xf>
    <xf numFmtId="0" fontId="7" fillId="11" borderId="8" xfId="0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/>
    </xf>
    <xf numFmtId="0" fontId="0" fillId="2" borderId="0" xfId="0" applyFill="1" applyProtection="1"/>
    <xf numFmtId="9" fontId="5" fillId="2" borderId="5" xfId="3" applyFont="1" applyFill="1" applyBorder="1" applyAlignment="1" applyProtection="1">
      <alignment horizontal="center"/>
    </xf>
    <xf numFmtId="4" fontId="7" fillId="12" borderId="5" xfId="0" applyNumberFormat="1" applyFont="1" applyFill="1" applyBorder="1" applyAlignment="1" applyProtection="1">
      <alignment horizontal="center"/>
    </xf>
    <xf numFmtId="9" fontId="5" fillId="2" borderId="43" xfId="3" applyFont="1" applyFill="1" applyBorder="1" applyAlignment="1" applyProtection="1">
      <alignment horizontal="center"/>
    </xf>
    <xf numFmtId="4" fontId="7" fillId="12" borderId="43" xfId="0" applyNumberFormat="1" applyFont="1" applyFill="1" applyBorder="1" applyAlignment="1" applyProtection="1">
      <alignment horizontal="center"/>
    </xf>
    <xf numFmtId="4" fontId="7" fillId="5" borderId="0" xfId="0" applyNumberFormat="1" applyFont="1" applyFill="1" applyBorder="1" applyAlignment="1" applyProtection="1">
      <alignment horizontal="center"/>
    </xf>
    <xf numFmtId="9" fontId="5" fillId="2" borderId="26" xfId="3" applyFont="1" applyFill="1" applyBorder="1" applyAlignment="1" applyProtection="1">
      <alignment horizontal="center"/>
    </xf>
    <xf numFmtId="4" fontId="7" fillId="12" borderId="22" xfId="0" applyNumberFormat="1" applyFont="1" applyFill="1" applyBorder="1" applyAlignment="1" applyProtection="1">
      <alignment horizontal="center"/>
    </xf>
    <xf numFmtId="0" fontId="7" fillId="3" borderId="37" xfId="0" applyFont="1" applyFill="1" applyBorder="1" applyProtection="1"/>
    <xf numFmtId="9" fontId="5" fillId="2" borderId="28" xfId="3" applyFont="1" applyFill="1" applyBorder="1" applyAlignment="1" applyProtection="1">
      <alignment horizontal="center"/>
    </xf>
    <xf numFmtId="4" fontId="7" fillId="3" borderId="28" xfId="0" applyNumberFormat="1" applyFont="1" applyFill="1" applyBorder="1" applyAlignment="1" applyProtection="1">
      <alignment horizontal="center"/>
    </xf>
    <xf numFmtId="0" fontId="27" fillId="16" borderId="10" xfId="0" applyFont="1" applyFill="1" applyBorder="1" applyAlignment="1" applyProtection="1">
      <alignment horizontal="left"/>
    </xf>
    <xf numFmtId="4" fontId="27" fillId="16" borderId="12" xfId="0" applyNumberFormat="1" applyFont="1" applyFill="1" applyBorder="1" applyAlignment="1" applyProtection="1">
      <alignment horizontal="center"/>
    </xf>
    <xf numFmtId="4" fontId="5" fillId="2" borderId="30" xfId="0" applyNumberFormat="1" applyFont="1" applyFill="1" applyBorder="1" applyAlignment="1" applyProtection="1">
      <alignment horizontal="center"/>
    </xf>
    <xf numFmtId="9" fontId="5" fillId="2" borderId="68" xfId="3" applyFont="1" applyFill="1" applyBorder="1" applyAlignment="1" applyProtection="1">
      <alignment horizontal="center"/>
    </xf>
    <xf numFmtId="4" fontId="7" fillId="12" borderId="74" xfId="0" applyNumberFormat="1" applyFont="1" applyFill="1" applyBorder="1" applyAlignment="1" applyProtection="1">
      <alignment horizontal="center"/>
    </xf>
    <xf numFmtId="0" fontId="7" fillId="2" borderId="10" xfId="0" applyFont="1" applyFill="1" applyBorder="1" applyProtection="1"/>
    <xf numFmtId="4" fontId="7" fillId="2" borderId="11" xfId="0" applyNumberFormat="1" applyFont="1" applyFill="1" applyBorder="1" applyAlignment="1" applyProtection="1">
      <alignment horizontal="center"/>
    </xf>
    <xf numFmtId="9" fontId="7" fillId="61" borderId="11" xfId="0" applyNumberFormat="1" applyFont="1" applyFill="1" applyBorder="1" applyAlignment="1" applyProtection="1">
      <alignment horizontal="center"/>
    </xf>
    <xf numFmtId="4" fontId="7" fillId="3" borderId="11" xfId="0" applyNumberFormat="1" applyFont="1" applyFill="1" applyBorder="1" applyAlignment="1" applyProtection="1">
      <alignment horizontal="center"/>
    </xf>
    <xf numFmtId="9" fontId="7" fillId="2" borderId="11" xfId="3" applyFont="1" applyFill="1" applyBorder="1" applyAlignment="1" applyProtection="1">
      <alignment horizontal="center"/>
    </xf>
    <xf numFmtId="4" fontId="7" fillId="3" borderId="8" xfId="0" applyNumberFormat="1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7" fillId="5" borderId="0" xfId="0" applyFont="1" applyFill="1" applyBorder="1" applyProtection="1"/>
    <xf numFmtId="4" fontId="5" fillId="5" borderId="0" xfId="0" applyNumberFormat="1" applyFont="1" applyFill="1" applyBorder="1" applyAlignment="1" applyProtection="1">
      <alignment horizontal="center"/>
    </xf>
    <xf numFmtId="9" fontId="5" fillId="5" borderId="0" xfId="3" applyFont="1" applyFill="1" applyBorder="1" applyAlignment="1" applyProtection="1">
      <alignment horizontal="center"/>
    </xf>
    <xf numFmtId="4" fontId="26" fillId="5" borderId="0" xfId="3" applyNumberFormat="1" applyFont="1" applyFill="1" applyBorder="1" applyAlignment="1" applyProtection="1">
      <alignment horizontal="center"/>
    </xf>
    <xf numFmtId="0" fontId="5" fillId="5" borderId="0" xfId="0" applyFont="1" applyFill="1" applyBorder="1" applyAlignment="1" applyProtection="1">
      <alignment horizontal="left"/>
    </xf>
    <xf numFmtId="9" fontId="9" fillId="5" borderId="0" xfId="3" applyFont="1" applyFill="1" applyBorder="1" applyAlignment="1" applyProtection="1">
      <alignment horizontal="center"/>
    </xf>
    <xf numFmtId="0" fontId="34" fillId="5" borderId="0" xfId="0" applyFont="1" applyFill="1" applyBorder="1" applyProtection="1"/>
    <xf numFmtId="0" fontId="7" fillId="5" borderId="0" xfId="0" applyFont="1" applyFill="1" applyBorder="1" applyAlignment="1" applyProtection="1">
      <alignment horizontal="left"/>
    </xf>
    <xf numFmtId="9" fontId="7" fillId="5" borderId="0" xfId="0" applyNumberFormat="1" applyFont="1" applyFill="1" applyBorder="1" applyAlignment="1" applyProtection="1">
      <alignment horizontal="center"/>
    </xf>
    <xf numFmtId="9" fontId="7" fillId="5" borderId="0" xfId="3" applyFont="1" applyFill="1" applyBorder="1" applyAlignment="1" applyProtection="1">
      <alignment horizontal="center"/>
    </xf>
    <xf numFmtId="9" fontId="5" fillId="5" borderId="0" xfId="0" applyNumberFormat="1" applyFont="1" applyFill="1" applyBorder="1" applyAlignment="1" applyProtection="1">
      <alignment horizontal="center"/>
    </xf>
    <xf numFmtId="0" fontId="7" fillId="12" borderId="5" xfId="0" applyFont="1" applyFill="1" applyBorder="1" applyAlignment="1" applyProtection="1">
      <alignment horizontal="center"/>
    </xf>
    <xf numFmtId="0" fontId="7" fillId="12" borderId="2" xfId="0" applyFont="1" applyFill="1" applyBorder="1" applyAlignment="1" applyProtection="1">
      <alignment horizontal="center"/>
    </xf>
    <xf numFmtId="0" fontId="5" fillId="2" borderId="14" xfId="0" applyFont="1" applyFill="1" applyBorder="1" applyProtection="1"/>
    <xf numFmtId="0" fontId="7" fillId="12" borderId="1" xfId="0" applyFont="1" applyFill="1" applyBorder="1" applyAlignment="1" applyProtection="1">
      <alignment horizontal="center"/>
    </xf>
    <xf numFmtId="0" fontId="7" fillId="3" borderId="38" xfId="0" applyFont="1" applyFill="1" applyBorder="1" applyProtection="1"/>
    <xf numFmtId="0" fontId="5" fillId="2" borderId="157" xfId="0" applyFont="1" applyFill="1" applyBorder="1" applyAlignment="1" applyProtection="1">
      <alignment horizontal="center"/>
    </xf>
    <xf numFmtId="9" fontId="5" fillId="2" borderId="30" xfId="3" applyFont="1" applyFill="1" applyBorder="1" applyAlignment="1" applyProtection="1">
      <alignment horizontal="center"/>
    </xf>
    <xf numFmtId="0" fontId="7" fillId="12" borderId="157" xfId="0" applyFont="1" applyFill="1" applyBorder="1" applyAlignment="1" applyProtection="1">
      <alignment horizontal="center"/>
    </xf>
    <xf numFmtId="9" fontId="5" fillId="2" borderId="74" xfId="3" applyFont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9" fontId="7" fillId="2" borderId="6" xfId="0" applyNumberFormat="1" applyFont="1" applyFill="1" applyBorder="1" applyAlignment="1" applyProtection="1">
      <alignment horizontal="center"/>
    </xf>
    <xf numFmtId="4" fontId="5" fillId="2" borderId="0" xfId="0" applyNumberFormat="1" applyFont="1" applyFill="1" applyProtection="1"/>
    <xf numFmtId="0" fontId="7" fillId="2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9" fontId="7" fillId="2" borderId="0" xfId="0" applyNumberFormat="1" applyFont="1" applyFill="1" applyBorder="1" applyAlignment="1" applyProtection="1">
      <alignment horizontal="center"/>
    </xf>
    <xf numFmtId="0" fontId="5" fillId="2" borderId="17" xfId="0" applyFont="1" applyFill="1" applyBorder="1" applyProtection="1"/>
    <xf numFmtId="0" fontId="5" fillId="11" borderId="11" xfId="0" applyFont="1" applyFill="1" applyBorder="1" applyAlignment="1" applyProtection="1">
      <alignment horizontal="center"/>
    </xf>
    <xf numFmtId="0" fontId="5" fillId="11" borderId="8" xfId="0" applyFont="1" applyFill="1" applyBorder="1" applyAlignment="1" applyProtection="1">
      <alignment horizontal="center"/>
    </xf>
    <xf numFmtId="4" fontId="5" fillId="2" borderId="46" xfId="0" applyNumberFormat="1" applyFont="1" applyFill="1" applyBorder="1" applyAlignment="1" applyProtection="1">
      <alignment horizontal="center"/>
    </xf>
    <xf numFmtId="4" fontId="5" fillId="2" borderId="67" xfId="0" applyNumberFormat="1" applyFont="1" applyFill="1" applyBorder="1" applyAlignment="1" applyProtection="1">
      <alignment horizontal="center"/>
    </xf>
    <xf numFmtId="4" fontId="7" fillId="2" borderId="8" xfId="0" applyNumberFormat="1" applyFont="1" applyFill="1" applyBorder="1" applyAlignment="1" applyProtection="1">
      <alignment horizontal="center"/>
    </xf>
    <xf numFmtId="0" fontId="7" fillId="2" borderId="18" xfId="0" applyFont="1" applyFill="1" applyBorder="1" applyAlignment="1" applyProtection="1">
      <alignment horizontal="left"/>
    </xf>
    <xf numFmtId="9" fontId="5" fillId="2" borderId="27" xfId="3" applyNumberFormat="1" applyFont="1" applyFill="1" applyBorder="1" applyAlignment="1" applyProtection="1">
      <alignment horizontal="center"/>
    </xf>
    <xf numFmtId="9" fontId="5" fillId="2" borderId="9" xfId="0" applyNumberFormat="1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9" fontId="5" fillId="61" borderId="11" xfId="3" applyFont="1" applyFill="1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11" borderId="19" xfId="0" applyFont="1" applyFill="1" applyBorder="1" applyAlignment="1" applyProtection="1">
      <alignment horizontal="center"/>
      <protection locked="0"/>
    </xf>
    <xf numFmtId="0" fontId="7" fillId="11" borderId="46" xfId="0" applyFont="1" applyFill="1" applyBorder="1" applyAlignment="1" applyProtection="1">
      <alignment horizontal="center"/>
      <protection locked="0"/>
    </xf>
    <xf numFmtId="9" fontId="5" fillId="2" borderId="26" xfId="0" applyNumberFormat="1" applyFont="1" applyFill="1" applyBorder="1" applyAlignment="1" applyProtection="1">
      <alignment horizontal="center"/>
    </xf>
    <xf numFmtId="0" fontId="7" fillId="11" borderId="72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Protection="1"/>
    <xf numFmtId="0" fontId="7" fillId="2" borderId="61" xfId="0" applyFont="1" applyFill="1" applyBorder="1" applyProtection="1"/>
    <xf numFmtId="0" fontId="7" fillId="12" borderId="10" xfId="0" applyFont="1" applyFill="1" applyBorder="1" applyAlignment="1" applyProtection="1">
      <alignment horizontal="left"/>
    </xf>
    <xf numFmtId="4" fontId="7" fillId="12" borderId="12" xfId="0" applyNumberFormat="1" applyFont="1" applyFill="1" applyBorder="1" applyAlignment="1" applyProtection="1">
      <alignment horizontal="center"/>
    </xf>
    <xf numFmtId="0" fontId="7" fillId="17" borderId="38" xfId="0" applyFont="1" applyFill="1" applyBorder="1" applyAlignment="1" applyProtection="1">
      <alignment horizontal="left"/>
    </xf>
    <xf numFmtId="9" fontId="32" fillId="17" borderId="74" xfId="0" applyNumberFormat="1" applyFont="1" applyFill="1" applyBorder="1" applyAlignment="1" applyProtection="1">
      <alignment horizontal="center"/>
    </xf>
    <xf numFmtId="0" fontId="32" fillId="6" borderId="36" xfId="0" applyFont="1" applyFill="1" applyBorder="1" applyAlignment="1" applyProtection="1">
      <alignment horizontal="left"/>
      <protection locked="0"/>
    </xf>
    <xf numFmtId="0" fontId="32" fillId="6" borderId="43" xfId="0" applyFont="1" applyFill="1" applyBorder="1" applyAlignment="1" applyProtection="1">
      <alignment horizontal="center"/>
      <protection locked="0"/>
    </xf>
    <xf numFmtId="0" fontId="7" fillId="46" borderId="10" xfId="0" applyFont="1" applyFill="1" applyBorder="1" applyAlignment="1" applyProtection="1">
      <alignment horizontal="left"/>
    </xf>
    <xf numFmtId="4" fontId="7" fillId="46" borderId="12" xfId="0" applyNumberFormat="1" applyFont="1" applyFill="1" applyBorder="1" applyAlignment="1" applyProtection="1">
      <alignment horizontal="center"/>
    </xf>
    <xf numFmtId="0" fontId="52" fillId="6" borderId="37" xfId="0" applyFont="1" applyFill="1" applyBorder="1" applyProtection="1">
      <protection locked="0"/>
    </xf>
    <xf numFmtId="4" fontId="32" fillId="6" borderId="68" xfId="0" applyNumberFormat="1" applyFont="1" applyFill="1" applyBorder="1" applyAlignment="1" applyProtection="1">
      <alignment horizontal="center"/>
    </xf>
    <xf numFmtId="0" fontId="5" fillId="0" borderId="38" xfId="0" applyFont="1" applyBorder="1" applyAlignment="1" applyProtection="1">
      <alignment horizontal="left"/>
    </xf>
    <xf numFmtId="9" fontId="7" fillId="2" borderId="74" xfId="3" applyFont="1" applyFill="1" applyBorder="1" applyAlignment="1" applyProtection="1">
      <alignment horizontal="center"/>
    </xf>
    <xf numFmtId="0" fontId="13" fillId="32" borderId="86" xfId="0" applyFont="1" applyFill="1" applyBorder="1" applyAlignment="1" applyProtection="1">
      <alignment horizontal="center"/>
    </xf>
    <xf numFmtId="0" fontId="13" fillId="32" borderId="88" xfId="0" applyFont="1" applyFill="1" applyBorder="1" applyAlignment="1" applyProtection="1">
      <alignment horizontal="center"/>
    </xf>
    <xf numFmtId="0" fontId="13" fillId="32" borderId="46" xfId="0" applyFont="1" applyFill="1" applyBorder="1" applyAlignment="1" applyProtection="1">
      <alignment horizontal="center"/>
    </xf>
    <xf numFmtId="0" fontId="13" fillId="32" borderId="66" xfId="0" applyFont="1" applyFill="1" applyBorder="1" applyAlignment="1" applyProtection="1">
      <alignment horizontal="center"/>
    </xf>
    <xf numFmtId="0" fontId="9" fillId="2" borderId="81" xfId="0" applyFont="1" applyFill="1" applyBorder="1" applyAlignment="1" applyProtection="1">
      <alignment horizontal="center"/>
    </xf>
    <xf numFmtId="2" fontId="5" fillId="2" borderId="159" xfId="0" applyNumberFormat="1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5" fillId="2" borderId="14" xfId="0" applyFont="1" applyFill="1" applyBorder="1" applyAlignment="1" applyProtection="1">
      <alignment horizontal="center"/>
    </xf>
    <xf numFmtId="2" fontId="5" fillId="2" borderId="160" xfId="0" applyNumberFormat="1" applyFont="1" applyFill="1" applyBorder="1" applyAlignment="1" applyProtection="1">
      <alignment horizontal="center"/>
    </xf>
    <xf numFmtId="0" fontId="5" fillId="2" borderId="21" xfId="0" applyFont="1" applyFill="1" applyBorder="1" applyAlignment="1" applyProtection="1">
      <alignment horizontal="center"/>
    </xf>
    <xf numFmtId="0" fontId="5" fillId="2" borderId="3" xfId="0" applyFont="1" applyFill="1" applyBorder="1" applyAlignment="1" applyProtection="1">
      <alignment horizontal="center"/>
    </xf>
    <xf numFmtId="0" fontId="9" fillId="2" borderId="82" xfId="0" applyFont="1" applyFill="1" applyBorder="1" applyAlignment="1" applyProtection="1">
      <alignment horizontal="center"/>
    </xf>
    <xf numFmtId="2" fontId="5" fillId="2" borderId="161" xfId="0" applyNumberFormat="1" applyFont="1" applyFill="1" applyBorder="1" applyAlignment="1" applyProtection="1">
      <alignment horizontal="center"/>
    </xf>
    <xf numFmtId="0" fontId="5" fillId="2" borderId="50" xfId="0" applyFont="1" applyFill="1" applyBorder="1" applyAlignment="1" applyProtection="1">
      <alignment horizontal="center"/>
    </xf>
    <xf numFmtId="0" fontId="5" fillId="2" borderId="17" xfId="0" applyFont="1" applyFill="1" applyBorder="1" applyAlignment="1" applyProtection="1">
      <alignment horizontal="center"/>
    </xf>
    <xf numFmtId="9" fontId="5" fillId="2" borderId="51" xfId="0" applyNumberFormat="1" applyFont="1" applyFill="1" applyBorder="1" applyAlignment="1" applyProtection="1">
      <alignment horizontal="center"/>
    </xf>
    <xf numFmtId="0" fontId="13" fillId="36" borderId="19" xfId="0" applyFont="1" applyFill="1" applyBorder="1" applyAlignment="1" applyProtection="1">
      <alignment horizontal="center"/>
    </xf>
    <xf numFmtId="0" fontId="13" fillId="36" borderId="46" xfId="0" applyFont="1" applyFill="1" applyBorder="1" applyAlignment="1" applyProtection="1">
      <alignment horizontal="center"/>
    </xf>
    <xf numFmtId="0" fontId="13" fillId="36" borderId="66" xfId="0" applyFont="1" applyFill="1" applyBorder="1" applyAlignment="1" applyProtection="1">
      <alignment horizontal="center"/>
    </xf>
    <xf numFmtId="2" fontId="5" fillId="2" borderId="1" xfId="0" applyNumberFormat="1" applyFont="1" applyFill="1" applyBorder="1" applyAlignment="1" applyProtection="1">
      <alignment horizontal="center"/>
    </xf>
    <xf numFmtId="2" fontId="5" fillId="2" borderId="158" xfId="0" applyNumberFormat="1" applyFont="1" applyFill="1" applyBorder="1" applyAlignment="1" applyProtection="1">
      <alignment horizontal="center"/>
    </xf>
    <xf numFmtId="0" fontId="5" fillId="2" borderId="35" xfId="0" applyFont="1" applyFill="1" applyBorder="1" applyProtection="1">
      <protection locked="0"/>
    </xf>
    <xf numFmtId="0" fontId="5" fillId="0" borderId="28" xfId="0" applyFont="1" applyFill="1" applyBorder="1" applyProtection="1"/>
    <xf numFmtId="0" fontId="5" fillId="0" borderId="113" xfId="0" applyFont="1" applyFill="1" applyBorder="1" applyAlignment="1" applyProtection="1">
      <alignment vertical="center"/>
    </xf>
    <xf numFmtId="0" fontId="5" fillId="0" borderId="4" xfId="0" applyNumberFormat="1" applyFont="1" applyFill="1" applyBorder="1" applyAlignment="1" applyProtection="1">
      <alignment horizontal="center"/>
      <protection locked="0"/>
    </xf>
    <xf numFmtId="0" fontId="5" fillId="0" borderId="118" xfId="0" applyNumberFormat="1" applyFont="1" applyFill="1" applyBorder="1" applyAlignment="1" applyProtection="1">
      <alignment horizontal="center"/>
      <protection locked="0"/>
    </xf>
    <xf numFmtId="0" fontId="5" fillId="0" borderId="14" xfId="0" applyNumberFormat="1" applyFont="1" applyFill="1" applyBorder="1" applyAlignment="1" applyProtection="1">
      <alignment horizontal="center"/>
      <protection locked="0"/>
    </xf>
    <xf numFmtId="0" fontId="5" fillId="0" borderId="1" xfId="0" applyNumberFormat="1" applyFont="1" applyFill="1" applyBorder="1" applyAlignment="1" applyProtection="1">
      <alignment horizontal="center"/>
      <protection locked="0"/>
    </xf>
    <xf numFmtId="0" fontId="5" fillId="0" borderId="157" xfId="0" applyNumberFormat="1" applyFont="1" applyFill="1" applyBorder="1" applyAlignment="1" applyProtection="1">
      <alignment horizontal="center"/>
      <protection locked="0"/>
    </xf>
    <xf numFmtId="0" fontId="5" fillId="0" borderId="113" xfId="0" applyNumberFormat="1" applyFont="1" applyFill="1" applyBorder="1" applyAlignment="1" applyProtection="1">
      <alignment horizontal="center" vertical="center"/>
      <protection locked="0"/>
    </xf>
    <xf numFmtId="0" fontId="5" fillId="0" borderId="184" xfId="0" applyNumberFormat="1" applyFont="1" applyFill="1" applyBorder="1" applyAlignment="1" applyProtection="1">
      <alignment horizontal="center"/>
      <protection locked="0"/>
    </xf>
    <xf numFmtId="0" fontId="5" fillId="0" borderId="178" xfId="0" applyNumberFormat="1" applyFont="1" applyFill="1" applyBorder="1" applyAlignment="1" applyProtection="1">
      <alignment horizontal="center"/>
      <protection locked="0"/>
    </xf>
    <xf numFmtId="0" fontId="5" fillId="0" borderId="191" xfId="0" applyNumberFormat="1" applyFont="1" applyFill="1" applyBorder="1" applyAlignment="1" applyProtection="1">
      <alignment horizontal="center"/>
      <protection locked="0"/>
    </xf>
    <xf numFmtId="0" fontId="5" fillId="0" borderId="167" xfId="0" applyNumberFormat="1" applyFont="1" applyFill="1" applyBorder="1" applyAlignment="1" applyProtection="1">
      <alignment horizontal="center"/>
      <protection locked="0"/>
    </xf>
    <xf numFmtId="0" fontId="5" fillId="0" borderId="165" xfId="0" applyNumberFormat="1" applyFont="1" applyFill="1" applyBorder="1" applyAlignment="1" applyProtection="1">
      <alignment horizontal="center"/>
      <protection locked="0"/>
    </xf>
    <xf numFmtId="0" fontId="13" fillId="36" borderId="31" xfId="0" applyFont="1" applyFill="1" applyBorder="1" applyAlignment="1" applyProtection="1">
      <alignment horizontal="center"/>
      <protection locked="0"/>
    </xf>
    <xf numFmtId="0" fontId="7" fillId="60" borderId="6" xfId="0" applyFont="1" applyFill="1" applyBorder="1" applyAlignment="1" applyProtection="1">
      <protection locked="0"/>
    </xf>
    <xf numFmtId="0" fontId="5" fillId="0" borderId="157" xfId="0" applyFont="1" applyFill="1" applyBorder="1" applyAlignment="1" applyProtection="1">
      <alignment horizontal="center"/>
      <protection locked="0"/>
    </xf>
    <xf numFmtId="0" fontId="13" fillId="36" borderId="10" xfId="0" applyFont="1" applyFill="1" applyBorder="1" applyAlignment="1" applyProtection="1">
      <alignment horizontal="center"/>
      <protection locked="0"/>
    </xf>
    <xf numFmtId="0" fontId="5" fillId="0" borderId="27" xfId="0" applyNumberFormat="1" applyFont="1" applyFill="1" applyBorder="1" applyAlignment="1" applyProtection="1">
      <alignment horizontal="center"/>
      <protection locked="0"/>
    </xf>
    <xf numFmtId="165" fontId="7" fillId="2" borderId="31" xfId="0" applyNumberFormat="1" applyFont="1" applyFill="1" applyBorder="1" applyAlignment="1" applyProtection="1"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9" fontId="5" fillId="2" borderId="25" xfId="3" applyFont="1" applyFill="1" applyBorder="1" applyAlignment="1" applyProtection="1">
      <alignment horizontal="center"/>
      <protection locked="0"/>
    </xf>
    <xf numFmtId="0" fontId="5" fillId="2" borderId="71" xfId="0" applyFont="1" applyFill="1" applyBorder="1" applyAlignment="1" applyProtection="1">
      <alignment horizontal="center"/>
      <protection locked="0"/>
    </xf>
    <xf numFmtId="0" fontId="13" fillId="33" borderId="1" xfId="0" applyFont="1" applyFill="1" applyBorder="1" applyAlignment="1" applyProtection="1">
      <alignment horizontal="center"/>
      <protection locked="0"/>
    </xf>
    <xf numFmtId="0" fontId="5" fillId="2" borderId="4" xfId="0" applyNumberFormat="1" applyFont="1" applyFill="1" applyBorder="1" applyAlignment="1" applyProtection="1">
      <alignment horizontal="center"/>
      <protection locked="0"/>
    </xf>
    <xf numFmtId="0" fontId="5" fillId="2" borderId="25" xfId="0" applyFont="1" applyFill="1" applyBorder="1" applyAlignment="1" applyProtection="1">
      <alignment horizontal="center"/>
      <protection locked="0"/>
    </xf>
    <xf numFmtId="165" fontId="15" fillId="0" borderId="2" xfId="0" applyNumberFormat="1" applyFont="1" applyFill="1" applyBorder="1" applyAlignment="1" applyProtection="1">
      <alignment horizontal="center"/>
    </xf>
    <xf numFmtId="165" fontId="15" fillId="0" borderId="5" xfId="0" applyNumberFormat="1" applyFont="1" applyFill="1" applyBorder="1" applyAlignment="1" applyProtection="1">
      <alignment horizontal="center"/>
    </xf>
    <xf numFmtId="165" fontId="15" fillId="0" borderId="28" xfId="0" applyNumberFormat="1" applyFont="1" applyFill="1" applyBorder="1" applyAlignment="1" applyProtection="1">
      <alignment horizontal="center"/>
    </xf>
    <xf numFmtId="165" fontId="15" fillId="0" borderId="187" xfId="0" applyNumberFormat="1" applyFont="1" applyFill="1" applyBorder="1" applyAlignment="1" applyProtection="1">
      <alignment horizontal="center"/>
    </xf>
    <xf numFmtId="165" fontId="15" fillId="0" borderId="5" xfId="0" applyNumberFormat="1" applyFont="1" applyBorder="1" applyAlignment="1" applyProtection="1">
      <alignment horizontal="center"/>
    </xf>
    <xf numFmtId="165" fontId="15" fillId="0" borderId="189" xfId="0" applyNumberFormat="1" applyFont="1" applyFill="1" applyBorder="1" applyAlignment="1" applyProtection="1">
      <alignment horizontal="center"/>
    </xf>
    <xf numFmtId="165" fontId="15" fillId="0" borderId="30" xfId="0" applyNumberFormat="1" applyFont="1" applyFill="1" applyBorder="1" applyAlignment="1" applyProtection="1">
      <alignment horizontal="center"/>
    </xf>
    <xf numFmtId="165" fontId="15" fillId="14" borderId="46" xfId="0" applyNumberFormat="1" applyFont="1" applyFill="1" applyBorder="1" applyAlignment="1" applyProtection="1">
      <alignment horizontal="center"/>
    </xf>
    <xf numFmtId="165" fontId="15" fillId="0" borderId="111" xfId="0" applyNumberFormat="1" applyFont="1" applyFill="1" applyBorder="1" applyAlignment="1" applyProtection="1">
      <alignment horizontal="center"/>
    </xf>
    <xf numFmtId="165" fontId="15" fillId="0" borderId="2" xfId="0" applyNumberFormat="1" applyFont="1" applyBorder="1" applyAlignment="1" applyProtection="1">
      <alignment horizontal="center"/>
    </xf>
    <xf numFmtId="165" fontId="15" fillId="0" borderId="170" xfId="0" applyNumberFormat="1" applyFont="1" applyFill="1" applyBorder="1" applyAlignment="1" applyProtection="1">
      <alignment horizontal="center"/>
    </xf>
    <xf numFmtId="165" fontId="15" fillId="0" borderId="64" xfId="0" applyNumberFormat="1" applyFont="1" applyFill="1" applyBorder="1" applyAlignment="1" applyProtection="1">
      <alignment horizontal="center"/>
    </xf>
    <xf numFmtId="165" fontId="15" fillId="0" borderId="5" xfId="0" applyNumberFormat="1" applyFont="1" applyFill="1" applyBorder="1" applyAlignment="1" applyProtection="1">
      <alignment horizontal="center" vertical="center"/>
    </xf>
    <xf numFmtId="3" fontId="15" fillId="0" borderId="5" xfId="0" applyNumberFormat="1" applyFont="1" applyFill="1" applyBorder="1" applyAlignment="1" applyProtection="1">
      <alignment horizontal="center"/>
    </xf>
    <xf numFmtId="3" fontId="15" fillId="0" borderId="5" xfId="0" applyNumberFormat="1" applyFont="1" applyBorder="1" applyAlignment="1" applyProtection="1">
      <alignment horizontal="center"/>
    </xf>
    <xf numFmtId="3" fontId="15" fillId="0" borderId="2" xfId="0" applyNumberFormat="1" applyFont="1" applyFill="1" applyBorder="1" applyAlignment="1" applyProtection="1">
      <alignment horizontal="center" vertical="center"/>
    </xf>
    <xf numFmtId="3" fontId="15" fillId="0" borderId="28" xfId="0" applyNumberFormat="1" applyFont="1" applyFill="1" applyBorder="1" applyAlignment="1" applyProtection="1">
      <alignment horizontal="center" vertical="center"/>
    </xf>
    <xf numFmtId="3" fontId="15" fillId="0" borderId="114" xfId="0" applyNumberFormat="1" applyFont="1" applyFill="1" applyBorder="1" applyAlignment="1" applyProtection="1">
      <alignment horizontal="center" vertical="center"/>
    </xf>
    <xf numFmtId="3" fontId="15" fillId="0" borderId="5" xfId="0" applyNumberFormat="1" applyFont="1" applyFill="1" applyBorder="1" applyAlignment="1" applyProtection="1">
      <alignment horizontal="center" vertical="center"/>
    </xf>
    <xf numFmtId="3" fontId="15" fillId="0" borderId="116" xfId="0" applyNumberFormat="1" applyFont="1" applyBorder="1" applyAlignment="1" applyProtection="1">
      <alignment horizontal="center"/>
    </xf>
    <xf numFmtId="3" fontId="15" fillId="0" borderId="30" xfId="0" applyNumberFormat="1" applyFont="1" applyBorder="1" applyAlignment="1" applyProtection="1">
      <alignment horizontal="center"/>
    </xf>
    <xf numFmtId="3" fontId="15" fillId="14" borderId="181" xfId="0" applyNumberFormat="1" applyFont="1" applyFill="1" applyBorder="1" applyAlignment="1" applyProtection="1">
      <alignment horizontal="center"/>
    </xf>
    <xf numFmtId="3" fontId="15" fillId="0" borderId="30" xfId="0" applyNumberFormat="1" applyFont="1" applyFill="1" applyBorder="1" applyAlignment="1" applyProtection="1">
      <alignment horizontal="center"/>
    </xf>
    <xf numFmtId="3" fontId="15" fillId="0" borderId="28" xfId="0" applyNumberFormat="1" applyFont="1" applyFill="1" applyBorder="1" applyAlignment="1" applyProtection="1">
      <alignment horizontal="center"/>
    </xf>
    <xf numFmtId="3" fontId="15" fillId="0" borderId="145" xfId="0" applyNumberFormat="1" applyFont="1" applyFill="1" applyBorder="1" applyAlignment="1" applyProtection="1">
      <alignment horizontal="center" vertical="center"/>
    </xf>
    <xf numFmtId="3" fontId="15" fillId="0" borderId="142" xfId="0" applyNumberFormat="1" applyFont="1" applyFill="1" applyBorder="1" applyAlignment="1" applyProtection="1">
      <alignment horizontal="center" vertical="center"/>
    </xf>
    <xf numFmtId="3" fontId="15" fillId="0" borderId="138" xfId="0" applyNumberFormat="1" applyFont="1" applyBorder="1" applyAlignment="1" applyProtection="1">
      <alignment horizontal="center" vertical="center"/>
    </xf>
    <xf numFmtId="3" fontId="15" fillId="14" borderId="5" xfId="0" applyNumberFormat="1" applyFont="1" applyFill="1" applyBorder="1" applyAlignment="1" applyProtection="1">
      <alignment horizontal="center"/>
    </xf>
    <xf numFmtId="3" fontId="15" fillId="0" borderId="2" xfId="0" applyNumberFormat="1" applyFont="1" applyBorder="1" applyAlignment="1" applyProtection="1">
      <alignment horizontal="center"/>
    </xf>
    <xf numFmtId="3" fontId="15" fillId="0" borderId="146" xfId="0" applyNumberFormat="1" applyFont="1" applyBorder="1" applyAlignment="1" applyProtection="1">
      <alignment horizontal="center"/>
    </xf>
    <xf numFmtId="0" fontId="7" fillId="11" borderId="7" xfId="0" applyFont="1" applyFill="1" applyBorder="1" applyAlignment="1" applyProtection="1">
      <alignment horizontal="left"/>
      <protection locked="0"/>
    </xf>
    <xf numFmtId="0" fontId="7" fillId="11" borderId="31" xfId="0" applyFont="1" applyFill="1" applyBorder="1" applyAlignment="1" applyProtection="1">
      <alignment horizontal="left"/>
      <protection locked="0"/>
    </xf>
    <xf numFmtId="0" fontId="7" fillId="11" borderId="6" xfId="0" applyFont="1" applyFill="1" applyBorder="1" applyAlignment="1" applyProtection="1">
      <alignment horizontal="left"/>
      <protection locked="0"/>
    </xf>
    <xf numFmtId="0" fontId="53" fillId="6" borderId="0" xfId="0" applyFont="1" applyFill="1" applyBorder="1" applyAlignment="1" applyProtection="1">
      <alignment horizontal="center" wrapText="1"/>
      <protection locked="0"/>
    </xf>
    <xf numFmtId="0" fontId="13" fillId="54" borderId="0" xfId="0" applyFont="1" applyFill="1" applyBorder="1" applyAlignment="1" applyProtection="1">
      <alignment horizontal="center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2" fontId="5" fillId="5" borderId="0" xfId="0" applyNumberFormat="1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 applyProtection="1">
      <alignment horizontal="center"/>
      <protection locked="0"/>
    </xf>
    <xf numFmtId="165" fontId="7" fillId="5" borderId="0" xfId="0" applyNumberFormat="1" applyFont="1" applyFill="1" applyBorder="1" applyAlignment="1" applyProtection="1">
      <alignment horizontal="center"/>
      <protection locked="0"/>
    </xf>
    <xf numFmtId="165" fontId="5" fillId="5" borderId="0" xfId="0" applyNumberFormat="1" applyFont="1" applyFill="1" applyBorder="1" applyAlignment="1" applyProtection="1">
      <alignment horizontal="center"/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center"/>
      <protection locked="0"/>
    </xf>
    <xf numFmtId="0" fontId="5" fillId="6" borderId="31" xfId="0" applyFont="1" applyFill="1" applyBorder="1" applyAlignment="1" applyProtection="1">
      <alignment horizontal="center"/>
      <protection locked="0"/>
    </xf>
    <xf numFmtId="0" fontId="5" fillId="6" borderId="6" xfId="0" applyFont="1" applyFill="1" applyBorder="1" applyAlignment="1" applyProtection="1">
      <alignment horizontal="center"/>
      <protection locked="0"/>
    </xf>
    <xf numFmtId="0" fontId="5" fillId="58" borderId="7" xfId="0" applyFont="1" applyFill="1" applyBorder="1" applyAlignment="1" applyProtection="1">
      <alignment horizontal="center"/>
      <protection locked="0"/>
    </xf>
    <xf numFmtId="0" fontId="5" fillId="58" borderId="31" xfId="0" applyFont="1" applyFill="1" applyBorder="1" applyAlignment="1" applyProtection="1">
      <alignment horizontal="center"/>
      <protection locked="0"/>
    </xf>
    <xf numFmtId="0" fontId="5" fillId="58" borderId="6" xfId="0" applyFont="1" applyFill="1" applyBorder="1" applyAlignment="1" applyProtection="1">
      <alignment horizontal="center"/>
      <protection locked="0"/>
    </xf>
    <xf numFmtId="167" fontId="7" fillId="2" borderId="7" xfId="0" applyNumberFormat="1" applyFont="1" applyFill="1" applyBorder="1" applyAlignment="1" applyProtection="1">
      <alignment horizontal="center"/>
      <protection locked="0"/>
    </xf>
    <xf numFmtId="167" fontId="7" fillId="2" borderId="31" xfId="0" applyNumberFormat="1" applyFont="1" applyFill="1" applyBorder="1" applyAlignment="1" applyProtection="1">
      <alignment horizontal="center"/>
      <protection locked="0"/>
    </xf>
    <xf numFmtId="167" fontId="7" fillId="2" borderId="6" xfId="0" applyNumberFormat="1" applyFont="1" applyFill="1" applyBorder="1" applyAlignment="1" applyProtection="1">
      <alignment horizontal="center"/>
      <protection locked="0"/>
    </xf>
    <xf numFmtId="0" fontId="29" fillId="5" borderId="0" xfId="0" applyFont="1" applyFill="1" applyBorder="1" applyAlignment="1" applyProtection="1">
      <alignment horizontal="center"/>
      <protection locked="0"/>
    </xf>
    <xf numFmtId="0" fontId="17" fillId="5" borderId="0" xfId="0" applyFont="1" applyFill="1" applyBorder="1" applyAlignment="1" applyProtection="1">
      <alignment horizontal="center"/>
      <protection locked="0"/>
    </xf>
    <xf numFmtId="0" fontId="5" fillId="18" borderId="7" xfId="0" applyFont="1" applyFill="1" applyBorder="1" applyAlignment="1" applyProtection="1">
      <alignment horizontal="center"/>
      <protection locked="0"/>
    </xf>
    <xf numFmtId="0" fontId="5" fillId="18" borderId="31" xfId="0" applyFont="1" applyFill="1" applyBorder="1" applyAlignment="1" applyProtection="1">
      <alignment horizontal="center"/>
      <protection locked="0"/>
    </xf>
    <xf numFmtId="0" fontId="5" fillId="18" borderId="6" xfId="0" applyFont="1" applyFill="1" applyBorder="1" applyAlignment="1" applyProtection="1">
      <alignment horizontal="center"/>
      <protection locked="0"/>
    </xf>
    <xf numFmtId="0" fontId="7" fillId="18" borderId="7" xfId="0" applyFont="1" applyFill="1" applyBorder="1" applyAlignment="1" applyProtection="1">
      <alignment horizontal="center"/>
      <protection locked="0"/>
    </xf>
    <xf numFmtId="0" fontId="7" fillId="18" borderId="31" xfId="0" applyFont="1" applyFill="1" applyBorder="1" applyAlignment="1" applyProtection="1">
      <alignment horizontal="center"/>
      <protection locked="0"/>
    </xf>
    <xf numFmtId="0" fontId="7" fillId="18" borderId="6" xfId="0" applyFont="1" applyFill="1" applyBorder="1" applyAlignment="1" applyProtection="1">
      <alignment horizontal="center"/>
      <protection locked="0"/>
    </xf>
    <xf numFmtId="165" fontId="7" fillId="2" borderId="7" xfId="0" applyNumberFormat="1" applyFont="1" applyFill="1" applyBorder="1" applyAlignment="1" applyProtection="1">
      <alignment horizontal="center"/>
      <protection locked="0"/>
    </xf>
    <xf numFmtId="165" fontId="7" fillId="2" borderId="31" xfId="0" applyNumberFormat="1" applyFont="1" applyFill="1" applyBorder="1" applyAlignment="1" applyProtection="1">
      <alignment horizontal="center"/>
      <protection locked="0"/>
    </xf>
    <xf numFmtId="165" fontId="7" fillId="2" borderId="6" xfId="0" applyNumberFormat="1" applyFont="1" applyFill="1" applyBorder="1" applyAlignment="1" applyProtection="1">
      <alignment horizontal="center"/>
      <protection locked="0"/>
    </xf>
    <xf numFmtId="0" fontId="7" fillId="62" borderId="7" xfId="0" applyFont="1" applyFill="1" applyBorder="1" applyAlignment="1" applyProtection="1">
      <alignment horizontal="center"/>
      <protection locked="0"/>
    </xf>
    <xf numFmtId="0" fontId="7" fillId="62" borderId="31" xfId="0" applyFont="1" applyFill="1" applyBorder="1" applyAlignment="1" applyProtection="1">
      <alignment horizontal="center"/>
      <protection locked="0"/>
    </xf>
    <xf numFmtId="0" fontId="7" fillId="62" borderId="6" xfId="0" applyFont="1" applyFill="1" applyBorder="1" applyAlignment="1" applyProtection="1">
      <alignment horizontal="center"/>
      <protection locked="0"/>
    </xf>
    <xf numFmtId="0" fontId="7" fillId="14" borderId="7" xfId="0" applyFont="1" applyFill="1" applyBorder="1" applyAlignment="1" applyProtection="1">
      <alignment horizontal="center"/>
      <protection locked="0"/>
    </xf>
    <xf numFmtId="0" fontId="7" fillId="14" borderId="31" xfId="0" applyFont="1" applyFill="1" applyBorder="1" applyAlignment="1" applyProtection="1">
      <alignment horizontal="center"/>
      <protection locked="0"/>
    </xf>
    <xf numFmtId="0" fontId="7" fillId="14" borderId="6" xfId="0" applyFont="1" applyFill="1" applyBorder="1" applyAlignment="1" applyProtection="1">
      <alignment horizontal="center"/>
      <protection locked="0"/>
    </xf>
    <xf numFmtId="165" fontId="7" fillId="2" borderId="8" xfId="0" applyNumberFormat="1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31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165" fontId="7" fillId="14" borderId="7" xfId="0" applyNumberFormat="1" applyFont="1" applyFill="1" applyBorder="1" applyAlignment="1" applyProtection="1">
      <alignment horizontal="center"/>
      <protection locked="0"/>
    </xf>
    <xf numFmtId="165" fontId="7" fillId="14" borderId="31" xfId="0" applyNumberFormat="1" applyFont="1" applyFill="1" applyBorder="1" applyAlignment="1" applyProtection="1">
      <alignment horizontal="center"/>
      <protection locked="0"/>
    </xf>
    <xf numFmtId="165" fontId="7" fillId="14" borderId="6" xfId="0" applyNumberFormat="1" applyFont="1" applyFill="1" applyBorder="1" applyAlignment="1" applyProtection="1">
      <alignment horizontal="center"/>
      <protection locked="0"/>
    </xf>
    <xf numFmtId="0" fontId="5" fillId="2" borderId="21" xfId="0" applyFont="1" applyFill="1" applyBorder="1" applyAlignment="1" applyProtection="1">
      <alignment horizontal="center"/>
      <protection locked="0"/>
    </xf>
    <xf numFmtId="2" fontId="5" fillId="2" borderId="21" xfId="0" applyNumberFormat="1" applyFont="1" applyFill="1" applyBorder="1" applyAlignment="1" applyProtection="1">
      <alignment horizontal="center"/>
      <protection locked="0"/>
    </xf>
    <xf numFmtId="2" fontId="5" fillId="2" borderId="23" xfId="0" applyNumberFormat="1" applyFont="1" applyFill="1" applyBorder="1" applyAlignment="1" applyProtection="1">
      <alignment horizontal="center"/>
      <protection locked="0"/>
    </xf>
    <xf numFmtId="165" fontId="5" fillId="2" borderId="45" xfId="0" applyNumberFormat="1" applyFont="1" applyFill="1" applyBorder="1" applyAlignment="1" applyProtection="1">
      <alignment horizontal="center"/>
      <protection locked="0"/>
    </xf>
    <xf numFmtId="165" fontId="5" fillId="2" borderId="23" xfId="0" applyNumberFormat="1" applyFont="1" applyFill="1" applyBorder="1" applyAlignment="1" applyProtection="1">
      <alignment horizontal="center"/>
      <protection locked="0"/>
    </xf>
    <xf numFmtId="165" fontId="7" fillId="14" borderId="45" xfId="0" applyNumberFormat="1" applyFont="1" applyFill="1" applyBorder="1" applyAlignment="1" applyProtection="1">
      <alignment horizontal="center"/>
      <protection locked="0"/>
    </xf>
    <xf numFmtId="165" fontId="7" fillId="14" borderId="21" xfId="0" applyNumberFormat="1" applyFont="1" applyFill="1" applyBorder="1" applyAlignment="1" applyProtection="1">
      <alignment horizontal="center"/>
      <protection locked="0"/>
    </xf>
    <xf numFmtId="165" fontId="7" fillId="14" borderId="23" xfId="0" applyNumberFormat="1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 applyProtection="1">
      <alignment horizontal="center"/>
      <protection locked="0"/>
    </xf>
    <xf numFmtId="2" fontId="5" fillId="2" borderId="50" xfId="0" applyNumberFormat="1" applyFont="1" applyFill="1" applyBorder="1" applyAlignment="1" applyProtection="1">
      <alignment horizontal="center"/>
      <protection locked="0"/>
    </xf>
    <xf numFmtId="2" fontId="5" fillId="2" borderId="62" xfId="0" applyNumberFormat="1" applyFont="1" applyFill="1" applyBorder="1" applyAlignment="1" applyProtection="1">
      <alignment horizontal="center"/>
      <protection locked="0"/>
    </xf>
    <xf numFmtId="165" fontId="5" fillId="2" borderId="52" xfId="0" applyNumberFormat="1" applyFont="1" applyFill="1" applyBorder="1" applyAlignment="1" applyProtection="1">
      <alignment horizontal="center"/>
      <protection locked="0"/>
    </xf>
    <xf numFmtId="165" fontId="5" fillId="2" borderId="62" xfId="0" applyNumberFormat="1" applyFont="1" applyFill="1" applyBorder="1" applyAlignment="1" applyProtection="1">
      <alignment horizontal="center"/>
      <protection locked="0"/>
    </xf>
    <xf numFmtId="165" fontId="7" fillId="14" borderId="52" xfId="0" applyNumberFormat="1" applyFont="1" applyFill="1" applyBorder="1" applyAlignment="1" applyProtection="1">
      <alignment horizontal="center"/>
      <protection locked="0"/>
    </xf>
    <xf numFmtId="165" fontId="7" fillId="14" borderId="50" xfId="0" applyNumberFormat="1" applyFont="1" applyFill="1" applyBorder="1" applyAlignment="1" applyProtection="1">
      <alignment horizontal="center"/>
      <protection locked="0"/>
    </xf>
    <xf numFmtId="165" fontId="7" fillId="14" borderId="62" xfId="0" applyNumberFormat="1" applyFont="1" applyFill="1" applyBorder="1" applyAlignment="1" applyProtection="1">
      <alignment horizontal="center"/>
      <protection locked="0"/>
    </xf>
    <xf numFmtId="2" fontId="7" fillId="5" borderId="0" xfId="0" applyNumberFormat="1" applyFont="1" applyFill="1" applyBorder="1" applyAlignment="1" applyProtection="1">
      <alignment horizontal="center"/>
      <protection locked="0"/>
    </xf>
    <xf numFmtId="0" fontId="35" fillId="13" borderId="7" xfId="0" applyFont="1" applyFill="1" applyBorder="1" applyAlignment="1" applyProtection="1">
      <alignment horizontal="center"/>
      <protection locked="0"/>
    </xf>
    <xf numFmtId="0" fontId="35" fillId="13" borderId="31" xfId="0" applyFont="1" applyFill="1" applyBorder="1" applyAlignment="1" applyProtection="1">
      <alignment horizontal="center"/>
      <protection locked="0"/>
    </xf>
    <xf numFmtId="0" fontId="35" fillId="13" borderId="6" xfId="0" applyFont="1" applyFill="1" applyBorder="1" applyAlignment="1" applyProtection="1">
      <alignment horizontal="center"/>
      <protection locked="0"/>
    </xf>
    <xf numFmtId="0" fontId="7" fillId="2" borderId="41" xfId="0" applyFont="1" applyFill="1" applyBorder="1" applyAlignment="1" applyProtection="1">
      <alignment horizontal="center"/>
      <protection locked="0"/>
    </xf>
    <xf numFmtId="2" fontId="5" fillId="2" borderId="3" xfId="0" applyNumberFormat="1" applyFont="1" applyFill="1" applyBorder="1" applyAlignment="1" applyProtection="1">
      <alignment horizontal="center"/>
      <protection locked="0"/>
    </xf>
    <xf numFmtId="165" fontId="7" fillId="14" borderId="79" xfId="0" applyNumberFormat="1" applyFont="1" applyFill="1" applyBorder="1" applyAlignment="1" applyProtection="1">
      <alignment horizontal="center"/>
      <protection locked="0"/>
    </xf>
    <xf numFmtId="165" fontId="7" fillId="14" borderId="17" xfId="0" applyNumberFormat="1" applyFont="1" applyFill="1" applyBorder="1" applyAlignment="1" applyProtection="1">
      <alignment horizontal="center"/>
      <protection locked="0"/>
    </xf>
    <xf numFmtId="165" fontId="7" fillId="14" borderId="25" xfId="0" applyNumberFormat="1" applyFont="1" applyFill="1" applyBorder="1" applyAlignment="1" applyProtection="1">
      <alignment horizontal="center"/>
      <protection locked="0"/>
    </xf>
    <xf numFmtId="0" fontId="5" fillId="2" borderId="59" xfId="0" applyFont="1" applyFill="1" applyBorder="1" applyAlignment="1" applyProtection="1">
      <alignment horizontal="center"/>
      <protection locked="0"/>
    </xf>
    <xf numFmtId="165" fontId="5" fillId="2" borderId="79" xfId="0" applyNumberFormat="1" applyFont="1" applyFill="1" applyBorder="1" applyAlignment="1" applyProtection="1">
      <alignment horizontal="center"/>
      <protection locked="0"/>
    </xf>
    <xf numFmtId="0" fontId="5" fillId="2" borderId="25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5" fillId="2" borderId="23" xfId="0" applyFont="1" applyFill="1" applyBorder="1" applyAlignment="1" applyProtection="1">
      <alignment horizontal="center"/>
      <protection locked="0"/>
    </xf>
    <xf numFmtId="0" fontId="7" fillId="5" borderId="31" xfId="0" applyFont="1" applyFill="1" applyBorder="1" applyAlignment="1" applyProtection="1">
      <alignment horizontal="center"/>
      <protection locked="0"/>
    </xf>
    <xf numFmtId="0" fontId="29" fillId="39" borderId="7" xfId="0" applyFont="1" applyFill="1" applyBorder="1" applyAlignment="1" applyProtection="1">
      <alignment horizontal="center"/>
      <protection locked="0"/>
    </xf>
    <xf numFmtId="0" fontId="29" fillId="39" borderId="31" xfId="0" applyFont="1" applyFill="1" applyBorder="1" applyAlignment="1" applyProtection="1">
      <alignment horizontal="center"/>
      <protection locked="0"/>
    </xf>
    <xf numFmtId="0" fontId="29" fillId="39" borderId="6" xfId="0" applyFont="1" applyFill="1" applyBorder="1" applyAlignment="1" applyProtection="1">
      <alignment horizontal="center"/>
      <protection locked="0"/>
    </xf>
    <xf numFmtId="2" fontId="5" fillId="2" borderId="59" xfId="0" applyNumberFormat="1" applyFont="1" applyFill="1" applyBorder="1" applyAlignment="1" applyProtection="1">
      <alignment horizontal="center"/>
      <protection locked="0"/>
    </xf>
    <xf numFmtId="165" fontId="5" fillId="2" borderId="83" xfId="0" applyNumberFormat="1" applyFont="1" applyFill="1" applyBorder="1" applyAlignment="1" applyProtection="1">
      <alignment horizontal="center"/>
      <protection locked="0"/>
    </xf>
    <xf numFmtId="0" fontId="5" fillId="2" borderId="60" xfId="0" applyFont="1" applyFill="1" applyBorder="1" applyAlignment="1" applyProtection="1">
      <alignment horizontal="center"/>
      <protection locked="0"/>
    </xf>
    <xf numFmtId="165" fontId="7" fillId="14" borderId="83" xfId="0" applyNumberFormat="1" applyFont="1" applyFill="1" applyBorder="1" applyAlignment="1" applyProtection="1">
      <alignment horizontal="center"/>
      <protection locked="0"/>
    </xf>
    <xf numFmtId="165" fontId="7" fillId="14" borderId="59" xfId="0" applyNumberFormat="1" applyFont="1" applyFill="1" applyBorder="1" applyAlignment="1" applyProtection="1">
      <alignment horizontal="center"/>
      <protection locked="0"/>
    </xf>
    <xf numFmtId="165" fontId="7" fillId="14" borderId="60" xfId="0" applyNumberFormat="1" applyFont="1" applyFill="1" applyBorder="1" applyAlignment="1" applyProtection="1">
      <alignment horizontal="center"/>
      <protection locked="0"/>
    </xf>
    <xf numFmtId="0" fontId="29" fillId="40" borderId="7" xfId="0" applyFont="1" applyFill="1" applyBorder="1" applyAlignment="1" applyProtection="1">
      <alignment horizontal="center"/>
      <protection locked="0"/>
    </xf>
    <xf numFmtId="0" fontId="29" fillId="40" borderId="31" xfId="0" applyFont="1" applyFill="1" applyBorder="1" applyAlignment="1" applyProtection="1">
      <alignment horizontal="center"/>
      <protection locked="0"/>
    </xf>
    <xf numFmtId="0" fontId="29" fillId="40" borderId="6" xfId="0" applyFont="1" applyFill="1" applyBorder="1" applyAlignment="1" applyProtection="1">
      <alignment horizontal="center"/>
      <protection locked="0"/>
    </xf>
    <xf numFmtId="165" fontId="7" fillId="14" borderId="126" xfId="0" applyNumberFormat="1" applyFont="1" applyFill="1" applyBorder="1" applyAlignment="1" applyProtection="1">
      <alignment horizontal="center"/>
      <protection locked="0"/>
    </xf>
    <xf numFmtId="0" fontId="29" fillId="8" borderId="7" xfId="0" applyFont="1" applyFill="1" applyBorder="1" applyAlignment="1" applyProtection="1">
      <alignment horizontal="center"/>
      <protection locked="0"/>
    </xf>
    <xf numFmtId="0" fontId="29" fillId="8" borderId="31" xfId="0" applyFont="1" applyFill="1" applyBorder="1" applyAlignment="1" applyProtection="1">
      <alignment horizontal="center"/>
      <protection locked="0"/>
    </xf>
    <xf numFmtId="0" fontId="29" fillId="8" borderId="6" xfId="0" applyFont="1" applyFill="1" applyBorder="1" applyAlignment="1" applyProtection="1">
      <alignment horizontal="center"/>
      <protection locked="0"/>
    </xf>
    <xf numFmtId="0" fontId="7" fillId="2" borderId="120" xfId="0" applyFont="1" applyFill="1" applyBorder="1" applyAlignment="1" applyProtection="1">
      <alignment horizontal="center"/>
      <protection locked="0"/>
    </xf>
    <xf numFmtId="0" fontId="7" fillId="2" borderId="121" xfId="0" applyFont="1" applyFill="1" applyBorder="1" applyAlignment="1" applyProtection="1">
      <alignment horizontal="center"/>
      <protection locked="0"/>
    </xf>
    <xf numFmtId="165" fontId="7" fillId="2" borderId="122" xfId="0" applyNumberFormat="1" applyFont="1" applyFill="1" applyBorder="1" applyAlignment="1" applyProtection="1">
      <alignment horizontal="center"/>
      <protection locked="0"/>
    </xf>
    <xf numFmtId="165" fontId="7" fillId="2" borderId="123" xfId="0" applyNumberFormat="1" applyFont="1" applyFill="1" applyBorder="1" applyAlignment="1" applyProtection="1">
      <alignment horizontal="center"/>
      <protection locked="0"/>
    </xf>
    <xf numFmtId="165" fontId="7" fillId="14" borderId="122" xfId="0" applyNumberFormat="1" applyFont="1" applyFill="1" applyBorder="1" applyAlignment="1" applyProtection="1">
      <alignment horizontal="center"/>
      <protection locked="0"/>
    </xf>
    <xf numFmtId="165" fontId="7" fillId="14" borderId="121" xfId="0" applyNumberFormat="1" applyFont="1" applyFill="1" applyBorder="1" applyAlignment="1" applyProtection="1">
      <alignment horizontal="center"/>
      <protection locked="0"/>
    </xf>
    <xf numFmtId="165" fontId="7" fillId="14" borderId="124" xfId="0" applyNumberFormat="1" applyFont="1" applyFill="1" applyBorder="1" applyAlignment="1" applyProtection="1">
      <alignment horizontal="center"/>
      <protection locked="0"/>
    </xf>
    <xf numFmtId="165" fontId="7" fillId="14" borderId="125" xfId="0" applyNumberFormat="1" applyFont="1" applyFill="1" applyBorder="1" applyAlignment="1" applyProtection="1">
      <alignment horizontal="center"/>
      <protection locked="0"/>
    </xf>
    <xf numFmtId="0" fontId="36" fillId="31" borderId="61" xfId="0" applyFont="1" applyFill="1" applyBorder="1" applyAlignment="1" applyProtection="1">
      <alignment horizontal="center"/>
    </xf>
    <xf numFmtId="0" fontId="36" fillId="31" borderId="50" xfId="0" applyFont="1" applyFill="1" applyBorder="1" applyAlignment="1" applyProtection="1">
      <alignment horizontal="center"/>
    </xf>
    <xf numFmtId="0" fontId="36" fillId="31" borderId="49" xfId="0" applyFont="1" applyFill="1" applyBorder="1" applyAlignment="1" applyProtection="1">
      <alignment horizontal="center"/>
    </xf>
    <xf numFmtId="165" fontId="7" fillId="14" borderId="119" xfId="0" applyNumberFormat="1" applyFont="1" applyFill="1" applyBorder="1" applyAlignment="1" applyProtection="1">
      <alignment horizontal="center"/>
      <protection locked="0"/>
    </xf>
    <xf numFmtId="0" fontId="17" fillId="18" borderId="127" xfId="0" applyFont="1" applyFill="1" applyBorder="1" applyAlignment="1" applyProtection="1">
      <alignment horizontal="center"/>
      <protection locked="0"/>
    </xf>
    <xf numFmtId="0" fontId="17" fillId="18" borderId="128" xfId="0" applyFont="1" applyFill="1" applyBorder="1" applyAlignment="1" applyProtection="1">
      <alignment horizontal="center"/>
      <protection locked="0"/>
    </xf>
    <xf numFmtId="0" fontId="17" fillId="18" borderId="129" xfId="0" applyFont="1" applyFill="1" applyBorder="1" applyAlignment="1" applyProtection="1">
      <alignment horizontal="center"/>
      <protection locked="0"/>
    </xf>
    <xf numFmtId="2" fontId="5" fillId="2" borderId="60" xfId="0" applyNumberFormat="1" applyFont="1" applyFill="1" applyBorder="1" applyAlignment="1" applyProtection="1">
      <alignment horizontal="center"/>
      <protection locked="0"/>
    </xf>
    <xf numFmtId="165" fontId="5" fillId="2" borderId="60" xfId="0" applyNumberFormat="1" applyFont="1" applyFill="1" applyBorder="1" applyAlignment="1" applyProtection="1">
      <alignment horizontal="center"/>
      <protection locked="0"/>
    </xf>
    <xf numFmtId="0" fontId="29" fillId="41" borderId="7" xfId="0" applyFont="1" applyFill="1" applyBorder="1" applyAlignment="1" applyProtection="1">
      <alignment horizontal="center"/>
      <protection locked="0"/>
    </xf>
    <xf numFmtId="0" fontId="29" fillId="41" borderId="31" xfId="0" applyFont="1" applyFill="1" applyBorder="1" applyAlignment="1" applyProtection="1">
      <alignment horizontal="center"/>
      <protection locked="0"/>
    </xf>
    <xf numFmtId="0" fontId="29" fillId="41" borderId="6" xfId="0" applyFont="1" applyFill="1" applyBorder="1" applyAlignment="1" applyProtection="1">
      <alignment horizontal="center"/>
      <protection locked="0"/>
    </xf>
    <xf numFmtId="2" fontId="7" fillId="2" borderId="7" xfId="0" applyNumberFormat="1" applyFont="1" applyFill="1" applyBorder="1" applyAlignment="1" applyProtection="1">
      <alignment horizontal="center"/>
      <protection locked="0"/>
    </xf>
    <xf numFmtId="2" fontId="7" fillId="2" borderId="31" xfId="0" applyNumberFormat="1" applyFont="1" applyFill="1" applyBorder="1" applyAlignment="1" applyProtection="1">
      <alignment horizontal="center"/>
      <protection locked="0"/>
    </xf>
    <xf numFmtId="2" fontId="7" fillId="2" borderId="6" xfId="0" applyNumberFormat="1" applyFont="1" applyFill="1" applyBorder="1" applyAlignment="1" applyProtection="1">
      <alignment horizontal="center"/>
      <protection locked="0"/>
    </xf>
    <xf numFmtId="0" fontId="27" fillId="54" borderId="0" xfId="0" applyFont="1" applyFill="1" applyBorder="1" applyAlignment="1" applyProtection="1">
      <alignment horizontal="center"/>
    </xf>
    <xf numFmtId="0" fontId="29" fillId="9" borderId="7" xfId="0" applyFont="1" applyFill="1" applyBorder="1" applyAlignment="1" applyProtection="1">
      <alignment horizontal="center"/>
      <protection locked="0"/>
    </xf>
    <xf numFmtId="0" fontId="29" fillId="9" borderId="31" xfId="0" applyFont="1" applyFill="1" applyBorder="1" applyAlignment="1" applyProtection="1">
      <alignment horizontal="center"/>
      <protection locked="0"/>
    </xf>
    <xf numFmtId="0" fontId="29" fillId="9" borderId="6" xfId="0" applyFont="1" applyFill="1" applyBorder="1" applyAlignment="1" applyProtection="1">
      <alignment horizontal="center"/>
      <protection locked="0"/>
    </xf>
    <xf numFmtId="0" fontId="30" fillId="42" borderId="7" xfId="0" applyFont="1" applyFill="1" applyBorder="1" applyAlignment="1" applyProtection="1">
      <alignment horizontal="center"/>
      <protection locked="0"/>
    </xf>
    <xf numFmtId="0" fontId="30" fillId="42" borderId="31" xfId="0" applyFont="1" applyFill="1" applyBorder="1" applyAlignment="1" applyProtection="1">
      <alignment horizontal="center"/>
      <protection locked="0"/>
    </xf>
    <xf numFmtId="0" fontId="30" fillId="42" borderId="6" xfId="0" applyFont="1" applyFill="1" applyBorder="1" applyAlignment="1" applyProtection="1">
      <alignment horizontal="center"/>
      <protection locked="0"/>
    </xf>
    <xf numFmtId="0" fontId="5" fillId="2" borderId="132" xfId="0" applyFont="1" applyFill="1" applyBorder="1" applyAlignment="1" applyProtection="1">
      <alignment horizontal="center"/>
      <protection locked="0"/>
    </xf>
    <xf numFmtId="2" fontId="5" fillId="2" borderId="132" xfId="0" applyNumberFormat="1" applyFont="1" applyFill="1" applyBorder="1" applyAlignment="1" applyProtection="1">
      <alignment horizontal="center"/>
      <protection locked="0"/>
    </xf>
    <xf numFmtId="2" fontId="5" fillId="2" borderId="131" xfId="0" applyNumberFormat="1" applyFont="1" applyFill="1" applyBorder="1" applyAlignment="1" applyProtection="1">
      <alignment horizontal="center"/>
      <protection locked="0"/>
    </xf>
    <xf numFmtId="165" fontId="5" fillId="2" borderId="130" xfId="0" applyNumberFormat="1" applyFont="1" applyFill="1" applyBorder="1" applyAlignment="1" applyProtection="1">
      <alignment horizontal="center"/>
      <protection locked="0"/>
    </xf>
    <xf numFmtId="165" fontId="5" fillId="2" borderId="131" xfId="0" applyNumberFormat="1" applyFont="1" applyFill="1" applyBorder="1" applyAlignment="1" applyProtection="1">
      <alignment horizontal="center"/>
      <protection locked="0"/>
    </xf>
    <xf numFmtId="165" fontId="7" fillId="14" borderId="130" xfId="0" applyNumberFormat="1" applyFont="1" applyFill="1" applyBorder="1" applyAlignment="1" applyProtection="1">
      <alignment horizontal="center"/>
      <protection locked="0"/>
    </xf>
    <xf numFmtId="165" fontId="7" fillId="14" borderId="132" xfId="0" applyNumberFormat="1" applyFont="1" applyFill="1" applyBorder="1" applyAlignment="1" applyProtection="1">
      <alignment horizontal="center"/>
      <protection locked="0"/>
    </xf>
    <xf numFmtId="165" fontId="7" fillId="14" borderId="133" xfId="0" applyNumberFormat="1" applyFont="1" applyFill="1" applyBorder="1" applyAlignment="1" applyProtection="1">
      <alignment horizontal="center"/>
      <protection locked="0"/>
    </xf>
    <xf numFmtId="165" fontId="5" fillId="2" borderId="25" xfId="0" applyNumberFormat="1" applyFont="1" applyFill="1" applyBorder="1" applyAlignment="1" applyProtection="1">
      <alignment horizontal="center"/>
      <protection locked="0"/>
    </xf>
    <xf numFmtId="165" fontId="7" fillId="14" borderId="134" xfId="0" applyNumberFormat="1" applyFont="1" applyFill="1" applyBorder="1" applyAlignment="1" applyProtection="1">
      <alignment horizontal="center"/>
      <protection locked="0"/>
    </xf>
    <xf numFmtId="165" fontId="7" fillId="14" borderId="136" xfId="0" applyNumberFormat="1" applyFont="1" applyFill="1" applyBorder="1" applyAlignment="1" applyProtection="1">
      <alignment horizontal="center"/>
      <protection locked="0"/>
    </xf>
    <xf numFmtId="165" fontId="7" fillId="14" borderId="137" xfId="0" applyNumberFormat="1" applyFont="1" applyFill="1" applyBorder="1" applyAlignment="1" applyProtection="1">
      <alignment horizontal="center"/>
      <protection locked="0"/>
    </xf>
    <xf numFmtId="165" fontId="5" fillId="2" borderId="134" xfId="0" applyNumberFormat="1" applyFont="1" applyFill="1" applyBorder="1" applyAlignment="1" applyProtection="1">
      <alignment horizontal="center"/>
      <protection locked="0"/>
    </xf>
    <xf numFmtId="165" fontId="5" fillId="2" borderId="135" xfId="0" applyNumberFormat="1" applyFont="1" applyFill="1" applyBorder="1" applyAlignment="1" applyProtection="1">
      <alignment horizontal="center"/>
      <protection locked="0"/>
    </xf>
    <xf numFmtId="0" fontId="5" fillId="2" borderId="17" xfId="0" applyFont="1" applyFill="1" applyBorder="1" applyAlignment="1" applyProtection="1">
      <alignment horizontal="center"/>
      <protection locked="0"/>
    </xf>
    <xf numFmtId="2" fontId="5" fillId="2" borderId="17" xfId="0" applyNumberFormat="1" applyFont="1" applyFill="1" applyBorder="1" applyAlignment="1" applyProtection="1">
      <alignment horizontal="center"/>
      <protection locked="0"/>
    </xf>
    <xf numFmtId="2" fontId="5" fillId="2" borderId="25" xfId="0" applyNumberFormat="1" applyFont="1" applyFill="1" applyBorder="1" applyAlignment="1" applyProtection="1">
      <alignment horizontal="center"/>
      <protection locked="0"/>
    </xf>
    <xf numFmtId="2" fontId="5" fillId="2" borderId="136" xfId="0" applyNumberFormat="1" applyFont="1" applyFill="1" applyBorder="1" applyAlignment="1" applyProtection="1">
      <alignment horizontal="center"/>
      <protection locked="0"/>
    </xf>
    <xf numFmtId="2" fontId="5" fillId="2" borderId="135" xfId="0" applyNumberFormat="1" applyFont="1" applyFill="1" applyBorder="1" applyAlignment="1" applyProtection="1">
      <alignment horizontal="center"/>
      <protection locked="0"/>
    </xf>
    <xf numFmtId="0" fontId="5" fillId="2" borderId="136" xfId="0" applyFont="1" applyFill="1" applyBorder="1" applyAlignment="1" applyProtection="1">
      <alignment horizontal="center"/>
      <protection locked="0"/>
    </xf>
    <xf numFmtId="0" fontId="17" fillId="42" borderId="7" xfId="0" applyFont="1" applyFill="1" applyBorder="1" applyAlignment="1" applyProtection="1">
      <alignment horizontal="center" vertical="center"/>
      <protection locked="0"/>
    </xf>
    <xf numFmtId="0" fontId="17" fillId="42" borderId="31" xfId="0" applyFont="1" applyFill="1" applyBorder="1" applyAlignment="1" applyProtection="1">
      <alignment horizontal="center" vertical="center"/>
      <protection locked="0"/>
    </xf>
    <xf numFmtId="0" fontId="17" fillId="42" borderId="6" xfId="0" applyFont="1" applyFill="1" applyBorder="1" applyAlignment="1" applyProtection="1">
      <alignment horizontal="center" vertical="center"/>
      <protection locked="0"/>
    </xf>
    <xf numFmtId="0" fontId="29" fillId="47" borderId="7" xfId="0" applyFont="1" applyFill="1" applyBorder="1" applyAlignment="1" applyProtection="1">
      <alignment horizontal="center" vertical="center"/>
      <protection locked="0"/>
    </xf>
    <xf numFmtId="0" fontId="29" fillId="47" borderId="31" xfId="0" applyFont="1" applyFill="1" applyBorder="1" applyAlignment="1" applyProtection="1">
      <alignment horizontal="center" vertical="center"/>
      <protection locked="0"/>
    </xf>
    <xf numFmtId="0" fontId="29" fillId="47" borderId="6" xfId="0" applyFont="1" applyFill="1" applyBorder="1" applyAlignment="1" applyProtection="1">
      <alignment horizontal="center" vertical="center"/>
      <protection locked="0"/>
    </xf>
    <xf numFmtId="0" fontId="29" fillId="21" borderId="7" xfId="0" applyFont="1" applyFill="1" applyBorder="1" applyAlignment="1" applyProtection="1">
      <alignment horizontal="center" vertical="center"/>
      <protection locked="0"/>
    </xf>
    <xf numFmtId="0" fontId="29" fillId="21" borderId="31" xfId="0" applyFont="1" applyFill="1" applyBorder="1" applyAlignment="1" applyProtection="1">
      <alignment horizontal="center" vertical="center"/>
      <protection locked="0"/>
    </xf>
    <xf numFmtId="0" fontId="29" fillId="21" borderId="6" xfId="0" applyFont="1" applyFill="1" applyBorder="1" applyAlignment="1" applyProtection="1">
      <alignment horizontal="center" vertical="center"/>
      <protection locked="0"/>
    </xf>
    <xf numFmtId="0" fontId="5" fillId="64" borderId="5" xfId="0" applyNumberFormat="1" applyFont="1" applyFill="1" applyBorder="1" applyAlignment="1" applyProtection="1">
      <alignment horizontal="center"/>
      <protection locked="0"/>
    </xf>
    <xf numFmtId="0" fontId="5" fillId="64" borderId="2" xfId="0" applyNumberFormat="1" applyFont="1" applyFill="1" applyBorder="1" applyAlignment="1" applyProtection="1">
      <alignment horizontal="center"/>
      <protection locked="0"/>
    </xf>
    <xf numFmtId="0" fontId="5" fillId="64" borderId="28" xfId="0" applyNumberFormat="1" applyFont="1" applyFill="1" applyBorder="1" applyAlignment="1" applyProtection="1">
      <alignment horizontal="center"/>
      <protection locked="0"/>
    </xf>
    <xf numFmtId="0" fontId="5" fillId="64" borderId="114" xfId="0" applyNumberFormat="1" applyFont="1" applyFill="1" applyBorder="1" applyAlignment="1" applyProtection="1">
      <alignment horizontal="center" vertical="center"/>
      <protection locked="0"/>
    </xf>
    <xf numFmtId="0" fontId="5" fillId="64" borderId="16" xfId="0" applyNumberFormat="1" applyFont="1" applyFill="1" applyBorder="1" applyAlignment="1" applyProtection="1">
      <alignment horizontal="center"/>
      <protection locked="0"/>
    </xf>
    <xf numFmtId="0" fontId="5" fillId="64" borderId="36" xfId="0" applyNumberFormat="1" applyFont="1" applyFill="1" applyBorder="1" applyAlignment="1" applyProtection="1">
      <alignment horizontal="center"/>
      <protection locked="0"/>
    </xf>
    <xf numFmtId="0" fontId="5" fillId="64" borderId="20" xfId="0" applyNumberFormat="1" applyFont="1" applyFill="1" applyBorder="1" applyAlignment="1" applyProtection="1">
      <alignment horizontal="center"/>
      <protection locked="0"/>
    </xf>
    <xf numFmtId="0" fontId="5" fillId="64" borderId="35" xfId="0" applyNumberFormat="1" applyFont="1" applyFill="1" applyBorder="1" applyAlignment="1" applyProtection="1">
      <alignment horizontal="center"/>
      <protection locked="0"/>
    </xf>
    <xf numFmtId="0" fontId="5" fillId="64" borderId="147" xfId="0" applyNumberFormat="1" applyFont="1" applyFill="1" applyBorder="1" applyAlignment="1" applyProtection="1">
      <alignment horizontal="center"/>
      <protection locked="0"/>
    </xf>
    <xf numFmtId="0" fontId="5" fillId="64" borderId="37" xfId="0" applyNumberFormat="1" applyFont="1" applyFill="1" applyBorder="1" applyAlignment="1" applyProtection="1">
      <alignment horizontal="center"/>
      <protection locked="0"/>
    </xf>
    <xf numFmtId="0" fontId="5" fillId="64" borderId="115" xfId="0" applyNumberFormat="1" applyFont="1" applyFill="1" applyBorder="1" applyAlignment="1" applyProtection="1">
      <alignment horizontal="center" vertical="center"/>
      <protection locked="0"/>
    </xf>
    <xf numFmtId="0" fontId="5" fillId="64" borderId="216" xfId="0" applyNumberFormat="1" applyFont="1" applyFill="1" applyBorder="1" applyAlignment="1" applyProtection="1">
      <alignment horizontal="center" vertical="center"/>
      <protection locked="0"/>
    </xf>
    <xf numFmtId="0" fontId="5" fillId="64" borderId="43" xfId="0" applyNumberFormat="1" applyFont="1" applyFill="1" applyBorder="1" applyAlignment="1" applyProtection="1">
      <alignment horizontal="center"/>
      <protection locked="0"/>
    </xf>
    <xf numFmtId="0" fontId="5" fillId="64" borderId="26" xfId="0" applyNumberFormat="1" applyFont="1" applyFill="1" applyBorder="1" applyAlignment="1" applyProtection="1">
      <alignment horizontal="center"/>
      <protection locked="0"/>
    </xf>
    <xf numFmtId="0" fontId="5" fillId="64" borderId="68" xfId="0" applyNumberFormat="1" applyFont="1" applyFill="1" applyBorder="1" applyAlignment="1" applyProtection="1">
      <alignment horizontal="center"/>
      <protection locked="0"/>
    </xf>
    <xf numFmtId="0" fontId="5" fillId="64" borderId="192" xfId="0" applyNumberFormat="1" applyFont="1" applyFill="1" applyBorder="1" applyAlignment="1" applyProtection="1">
      <alignment horizontal="center" vertical="center"/>
      <protection locked="0"/>
    </xf>
    <xf numFmtId="0" fontId="5" fillId="64" borderId="181" xfId="0" applyNumberFormat="1" applyFont="1" applyFill="1" applyBorder="1" applyAlignment="1" applyProtection="1">
      <alignment horizontal="center"/>
      <protection locked="0"/>
    </xf>
    <xf numFmtId="0" fontId="5" fillId="64" borderId="30" xfId="0" applyNumberFormat="1" applyFont="1" applyFill="1" applyBorder="1" applyAlignment="1" applyProtection="1">
      <alignment horizontal="center"/>
      <protection locked="0"/>
    </xf>
    <xf numFmtId="0" fontId="5" fillId="64" borderId="145" xfId="0" applyNumberFormat="1" applyFont="1" applyFill="1" applyBorder="1" applyAlignment="1" applyProtection="1">
      <alignment horizontal="center"/>
      <protection locked="0"/>
    </xf>
    <xf numFmtId="0" fontId="5" fillId="64" borderId="168" xfId="0" applyNumberFormat="1" applyFont="1" applyFill="1" applyBorder="1" applyAlignment="1" applyProtection="1">
      <alignment horizontal="center"/>
      <protection locked="0"/>
    </xf>
    <xf numFmtId="0" fontId="5" fillId="64" borderId="166" xfId="0" applyNumberFormat="1" applyFont="1" applyFill="1" applyBorder="1" applyAlignment="1" applyProtection="1">
      <alignment horizontal="center"/>
      <protection locked="0"/>
    </xf>
    <xf numFmtId="0" fontId="7" fillId="64" borderId="7" xfId="0" applyFont="1" applyFill="1" applyBorder="1" applyAlignment="1" applyProtection="1">
      <alignment horizontal="center"/>
      <protection locked="0"/>
    </xf>
    <xf numFmtId="0" fontId="7" fillId="64" borderId="31" xfId="0" applyFont="1" applyFill="1" applyBorder="1" applyAlignment="1" applyProtection="1">
      <alignment horizontal="center"/>
      <protection locked="0"/>
    </xf>
    <xf numFmtId="0" fontId="7" fillId="64" borderId="6" xfId="0" applyFont="1" applyFill="1" applyBorder="1" applyAlignment="1" applyProtection="1">
      <alignment horizontal="center"/>
      <protection locked="0"/>
    </xf>
    <xf numFmtId="3" fontId="5" fillId="0" borderId="16" xfId="0" applyNumberFormat="1" applyFont="1" applyFill="1" applyBorder="1" applyAlignment="1" applyProtection="1">
      <alignment horizontal="center"/>
    </xf>
    <xf numFmtId="3" fontId="5" fillId="2" borderId="16" xfId="0" applyNumberFormat="1" applyFont="1" applyFill="1" applyBorder="1" applyAlignment="1" applyProtection="1">
      <alignment horizontal="center"/>
    </xf>
    <xf numFmtId="3" fontId="5" fillId="0" borderId="20" xfId="0" applyNumberFormat="1" applyFont="1" applyFill="1" applyBorder="1" applyAlignment="1" applyProtection="1">
      <alignment horizontal="center"/>
    </xf>
    <xf numFmtId="3" fontId="5" fillId="0" borderId="147" xfId="0" applyNumberFormat="1" applyFont="1" applyFill="1" applyBorder="1" applyAlignment="1" applyProtection="1">
      <alignment horizontal="center"/>
    </xf>
    <xf numFmtId="3" fontId="5" fillId="0" borderId="115" xfId="0" applyNumberFormat="1" applyFont="1" applyFill="1" applyBorder="1" applyAlignment="1" applyProtection="1">
      <alignment horizontal="center" vertical="center"/>
    </xf>
    <xf numFmtId="3" fontId="5" fillId="2" borderId="117" xfId="0" applyNumberFormat="1" applyFont="1" applyFill="1" applyBorder="1" applyAlignment="1" applyProtection="1">
      <alignment horizontal="center"/>
    </xf>
    <xf numFmtId="3" fontId="5" fillId="2" borderId="15" xfId="0" applyNumberFormat="1" applyFont="1" applyFill="1" applyBorder="1" applyAlignment="1" applyProtection="1">
      <alignment horizontal="center"/>
    </xf>
    <xf numFmtId="3" fontId="5" fillId="14" borderId="182" xfId="0" applyNumberFormat="1" applyFont="1" applyFill="1" applyBorder="1" applyAlignment="1" applyProtection="1">
      <alignment horizontal="center"/>
    </xf>
    <xf numFmtId="3" fontId="5" fillId="2" borderId="147" xfId="0" applyNumberFormat="1" applyFont="1" applyFill="1" applyBorder="1" applyAlignment="1" applyProtection="1">
      <alignment horizontal="center"/>
    </xf>
    <xf numFmtId="3" fontId="5" fillId="0" borderId="185" xfId="0" applyNumberFormat="1" applyFont="1" applyFill="1" applyBorder="1" applyAlignment="1" applyProtection="1">
      <alignment horizontal="center"/>
    </xf>
    <xf numFmtId="3" fontId="5" fillId="0" borderId="143" xfId="0" applyNumberFormat="1" applyFont="1" applyFill="1" applyBorder="1" applyAlignment="1" applyProtection="1">
      <alignment horizontal="center"/>
    </xf>
    <xf numFmtId="3" fontId="5" fillId="2" borderId="139" xfId="0" applyNumberFormat="1" applyFont="1" applyFill="1" applyBorder="1" applyAlignment="1" applyProtection="1">
      <alignment horizontal="center"/>
    </xf>
    <xf numFmtId="3" fontId="5" fillId="14" borderId="16" xfId="0" applyNumberFormat="1" applyFont="1" applyFill="1" applyBorder="1" applyAlignment="1" applyProtection="1">
      <alignment horizontal="center"/>
    </xf>
    <xf numFmtId="3" fontId="5" fillId="2" borderId="20" xfId="0" applyNumberFormat="1" applyFont="1" applyFill="1" applyBorder="1" applyAlignment="1" applyProtection="1">
      <alignment horizontal="center"/>
    </xf>
    <xf numFmtId="3" fontId="5" fillId="2" borderId="163" xfId="0" applyNumberFormat="1" applyFont="1" applyFill="1" applyBorder="1" applyAlignment="1" applyProtection="1">
      <alignment horizontal="center"/>
    </xf>
    <xf numFmtId="0" fontId="5" fillId="64" borderId="116" xfId="0" applyNumberFormat="1" applyFont="1" applyFill="1" applyBorder="1" applyAlignment="1" applyProtection="1">
      <alignment horizontal="center"/>
      <protection locked="0"/>
    </xf>
    <xf numFmtId="0" fontId="5" fillId="64" borderId="117" xfId="0" applyNumberFormat="1" applyFont="1" applyFill="1" applyBorder="1" applyAlignment="1" applyProtection="1">
      <alignment horizontal="center"/>
      <protection locked="0"/>
    </xf>
    <xf numFmtId="0" fontId="5" fillId="64" borderId="217" xfId="0" applyNumberFormat="1" applyFont="1" applyFill="1" applyBorder="1" applyAlignment="1" applyProtection="1">
      <alignment horizontal="center"/>
      <protection locked="0"/>
    </xf>
    <xf numFmtId="0" fontId="5" fillId="64" borderId="15" xfId="0" applyNumberFormat="1" applyFont="1" applyFill="1" applyBorder="1" applyAlignment="1" applyProtection="1">
      <alignment horizontal="center"/>
      <protection locked="0"/>
    </xf>
    <xf numFmtId="0" fontId="5" fillId="64" borderId="38" xfId="0" applyNumberFormat="1" applyFont="1" applyFill="1" applyBorder="1" applyAlignment="1" applyProtection="1">
      <alignment horizontal="center"/>
      <protection locked="0"/>
    </xf>
    <xf numFmtId="0" fontId="5" fillId="64" borderId="193" xfId="0" applyNumberFormat="1" applyFont="1" applyFill="1" applyBorder="1" applyAlignment="1" applyProtection="1">
      <alignment horizontal="center"/>
      <protection locked="0"/>
    </xf>
    <xf numFmtId="0" fontId="5" fillId="64" borderId="74" xfId="0" applyNumberFormat="1" applyFont="1" applyFill="1" applyBorder="1" applyAlignment="1" applyProtection="1">
      <alignment horizontal="center"/>
      <protection locked="0"/>
    </xf>
    <xf numFmtId="0" fontId="5" fillId="2" borderId="185" xfId="0" applyFont="1" applyFill="1" applyBorder="1" applyAlignment="1" applyProtection="1">
      <alignment horizontal="center"/>
      <protection locked="0"/>
    </xf>
    <xf numFmtId="0" fontId="5" fillId="0" borderId="14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18" xfId="0" applyFont="1" applyFill="1" applyBorder="1" applyAlignment="1" applyProtection="1">
      <alignment horizontal="center"/>
      <protection locked="0"/>
    </xf>
    <xf numFmtId="0" fontId="5" fillId="0" borderId="71" xfId="0" applyFont="1" applyFill="1" applyBorder="1" applyAlignment="1" applyProtection="1">
      <alignment horizontal="center"/>
      <protection locked="0"/>
    </xf>
    <xf numFmtId="0" fontId="5" fillId="64" borderId="19" xfId="0" applyNumberFormat="1" applyFont="1" applyFill="1" applyBorder="1" applyAlignment="1" applyProtection="1">
      <alignment horizontal="center"/>
      <protection locked="0"/>
    </xf>
    <xf numFmtId="0" fontId="5" fillId="64" borderId="46" xfId="0" applyNumberFormat="1" applyFont="1" applyFill="1" applyBorder="1" applyAlignment="1" applyProtection="1">
      <alignment horizontal="center"/>
      <protection locked="0"/>
    </xf>
    <xf numFmtId="0" fontId="5" fillId="64" borderId="72" xfId="0" applyNumberFormat="1" applyFont="1" applyFill="1" applyBorder="1" applyAlignment="1" applyProtection="1">
      <alignment horizontal="center"/>
      <protection locked="0"/>
    </xf>
    <xf numFmtId="0" fontId="5" fillId="64" borderId="66" xfId="0" applyNumberFormat="1" applyFont="1" applyFill="1" applyBorder="1" applyAlignment="1" applyProtection="1">
      <alignment horizontal="center"/>
      <protection locked="0"/>
    </xf>
    <xf numFmtId="0" fontId="5" fillId="64" borderId="27" xfId="0" applyNumberFormat="1" applyFont="1" applyFill="1" applyBorder="1" applyAlignment="1" applyProtection="1">
      <alignment horizontal="center"/>
      <protection locked="0"/>
    </xf>
    <xf numFmtId="0" fontId="5" fillId="0" borderId="51" xfId="0" applyNumberFormat="1" applyFont="1" applyFill="1" applyBorder="1" applyAlignment="1" applyProtection="1">
      <alignment horizontal="center"/>
    </xf>
    <xf numFmtId="0" fontId="5" fillId="0" borderId="36" xfId="0" applyNumberFormat="1" applyFont="1" applyFill="1" applyBorder="1" applyAlignment="1" applyProtection="1">
      <alignment horizontal="center"/>
    </xf>
    <xf numFmtId="0" fontId="5" fillId="0" borderId="5" xfId="0" applyNumberFormat="1" applyFont="1" applyFill="1" applyBorder="1" applyAlignment="1" applyProtection="1">
      <alignment horizontal="center"/>
    </xf>
    <xf numFmtId="0" fontId="5" fillId="0" borderId="16" xfId="0" applyNumberFormat="1" applyFont="1" applyFill="1" applyBorder="1" applyAlignment="1" applyProtection="1">
      <alignment horizontal="center"/>
    </xf>
    <xf numFmtId="0" fontId="5" fillId="12" borderId="46" xfId="0" applyNumberFormat="1" applyFont="1" applyFill="1" applyBorder="1" applyAlignment="1" applyProtection="1">
      <alignment horizontal="center"/>
    </xf>
    <xf numFmtId="0" fontId="5" fillId="12" borderId="5" xfId="0" applyNumberFormat="1" applyFont="1" applyFill="1" applyBorder="1" applyAlignment="1" applyProtection="1">
      <alignment horizontal="center"/>
    </xf>
    <xf numFmtId="0" fontId="5" fillId="12" borderId="2" xfId="0" applyNumberFormat="1" applyFont="1" applyFill="1" applyBorder="1" applyAlignment="1" applyProtection="1">
      <alignment horizontal="center"/>
    </xf>
    <xf numFmtId="0" fontId="5" fillId="12" borderId="28" xfId="0" applyNumberFormat="1" applyFont="1" applyFill="1" applyBorder="1" applyAlignment="1" applyProtection="1">
      <alignment horizontal="center"/>
    </xf>
    <xf numFmtId="0" fontId="5" fillId="12" borderId="114" xfId="0" applyNumberFormat="1" applyFont="1" applyFill="1" applyBorder="1" applyAlignment="1" applyProtection="1">
      <alignment horizontal="center" vertical="center"/>
    </xf>
    <xf numFmtId="0" fontId="5" fillId="12" borderId="116" xfId="0" applyNumberFormat="1" applyFont="1" applyFill="1" applyBorder="1" applyAlignment="1" applyProtection="1">
      <alignment horizontal="center"/>
    </xf>
    <xf numFmtId="0" fontId="5" fillId="12" borderId="30" xfId="0" applyNumberFormat="1" applyFont="1" applyFill="1" applyBorder="1" applyAlignment="1" applyProtection="1">
      <alignment horizontal="center"/>
    </xf>
    <xf numFmtId="0" fontId="6" fillId="0" borderId="222" xfId="0" applyFont="1" applyFill="1" applyBorder="1" applyAlignment="1" applyProtection="1">
      <alignment horizontal="center"/>
    </xf>
    <xf numFmtId="0" fontId="5" fillId="0" borderId="222" xfId="0" applyFont="1" applyFill="1" applyBorder="1" applyProtection="1"/>
    <xf numFmtId="0" fontId="5" fillId="2" borderId="222" xfId="0" applyFont="1" applyFill="1" applyBorder="1" applyAlignment="1" applyProtection="1">
      <alignment horizontal="center"/>
    </xf>
    <xf numFmtId="164" fontId="5" fillId="2" borderId="222" xfId="0" applyNumberFormat="1" applyFont="1" applyFill="1" applyBorder="1" applyAlignment="1" applyProtection="1">
      <alignment horizontal="center"/>
    </xf>
    <xf numFmtId="164" fontId="5" fillId="0" borderId="222" xfId="0" applyNumberFormat="1" applyFont="1" applyFill="1" applyBorder="1" applyAlignment="1" applyProtection="1">
      <alignment horizontal="center"/>
    </xf>
    <xf numFmtId="0" fontId="5" fillId="2" borderId="222" xfId="0" applyFont="1" applyFill="1" applyBorder="1" applyAlignment="1" applyProtection="1">
      <alignment horizontal="center" vertical="center"/>
    </xf>
    <xf numFmtId="0" fontId="5" fillId="2" borderId="222" xfId="0" applyFont="1" applyFill="1" applyBorder="1" applyProtection="1">
      <protection locked="0"/>
    </xf>
    <xf numFmtId="165" fontId="10" fillId="0" borderId="222" xfId="0" applyNumberFormat="1" applyFont="1" applyBorder="1" applyAlignment="1" applyProtection="1">
      <alignment horizontal="center"/>
    </xf>
    <xf numFmtId="3" fontId="15" fillId="0" borderId="222" xfId="0" applyNumberFormat="1" applyFont="1" applyFill="1" applyBorder="1" applyAlignment="1" applyProtection="1">
      <alignment horizontal="center"/>
    </xf>
    <xf numFmtId="4" fontId="5" fillId="2" borderId="222" xfId="0" applyNumberFormat="1" applyFont="1" applyFill="1" applyBorder="1" applyAlignment="1" applyProtection="1">
      <alignment horizontal="center" vertical="center"/>
    </xf>
    <xf numFmtId="165" fontId="5" fillId="2" borderId="222" xfId="0" applyNumberFormat="1" applyFont="1" applyFill="1" applyBorder="1" applyAlignment="1" applyProtection="1">
      <alignment horizontal="center"/>
    </xf>
    <xf numFmtId="0" fontId="7" fillId="2" borderId="222" xfId="0" applyFont="1" applyFill="1" applyBorder="1" applyAlignment="1" applyProtection="1">
      <alignment horizontal="center"/>
    </xf>
    <xf numFmtId="3" fontId="5" fillId="2" borderId="223" xfId="0" applyNumberFormat="1" applyFont="1" applyFill="1" applyBorder="1" applyAlignment="1" applyProtection="1">
      <alignment horizontal="center"/>
    </xf>
    <xf numFmtId="4" fontId="5" fillId="2" borderId="224" xfId="0" applyNumberFormat="1" applyFont="1" applyFill="1" applyBorder="1" applyAlignment="1" applyProtection="1">
      <alignment horizontal="center"/>
    </xf>
    <xf numFmtId="0" fontId="5" fillId="2" borderId="225" xfId="0" applyFont="1" applyFill="1" applyBorder="1" applyProtection="1">
      <protection locked="0"/>
    </xf>
    <xf numFmtId="0" fontId="5" fillId="2" borderId="223" xfId="0" applyFont="1" applyFill="1" applyBorder="1" applyProtection="1">
      <protection locked="0"/>
    </xf>
    <xf numFmtId="0" fontId="5" fillId="2" borderId="223" xfId="0" applyFont="1" applyFill="1" applyBorder="1" applyAlignment="1" applyProtection="1">
      <alignment horizontal="center"/>
      <protection locked="0"/>
    </xf>
    <xf numFmtId="0" fontId="5" fillId="64" borderId="222" xfId="0" applyNumberFormat="1" applyFont="1" applyFill="1" applyBorder="1" applyAlignment="1" applyProtection="1">
      <alignment horizontal="center"/>
      <protection locked="0"/>
    </xf>
    <xf numFmtId="0" fontId="5" fillId="12" borderId="181" xfId="0" applyNumberFormat="1" applyFont="1" applyFill="1" applyBorder="1" applyAlignment="1" applyProtection="1">
      <alignment horizontal="center"/>
    </xf>
    <xf numFmtId="0" fontId="5" fillId="12" borderId="145" xfId="0" applyNumberFormat="1" applyFont="1" applyFill="1" applyBorder="1" applyAlignment="1" applyProtection="1">
      <alignment horizontal="center"/>
    </xf>
    <xf numFmtId="0" fontId="5" fillId="12" borderId="168" xfId="0" applyNumberFormat="1" applyFont="1" applyFill="1" applyBorder="1" applyAlignment="1" applyProtection="1">
      <alignment horizontal="center"/>
    </xf>
    <xf numFmtId="0" fontId="5" fillId="12" borderId="222" xfId="0" applyNumberFormat="1" applyFont="1" applyFill="1" applyBorder="1" applyAlignment="1" applyProtection="1">
      <alignment horizontal="center"/>
    </xf>
    <xf numFmtId="0" fontId="5" fillId="12" borderId="166" xfId="0" applyNumberFormat="1" applyFont="1" applyFill="1" applyBorder="1" applyAlignment="1" applyProtection="1">
      <alignment horizontal="center"/>
    </xf>
    <xf numFmtId="0" fontId="5" fillId="12" borderId="27" xfId="0" applyNumberFormat="1" applyFont="1" applyFill="1" applyBorder="1" applyAlignment="1" applyProtection="1">
      <alignment horizontal="center"/>
    </xf>
    <xf numFmtId="0" fontId="5" fillId="0" borderId="218" xfId="0" applyNumberFormat="1" applyFont="1" applyFill="1" applyBorder="1" applyAlignment="1" applyProtection="1">
      <alignment horizontal="center"/>
    </xf>
    <xf numFmtId="0" fontId="5" fillId="0" borderId="181" xfId="0" applyNumberFormat="1" applyFont="1" applyFill="1" applyBorder="1" applyAlignment="1" applyProtection="1">
      <alignment horizontal="center"/>
    </xf>
    <xf numFmtId="0" fontId="5" fillId="0" borderId="38" xfId="0" applyNumberFormat="1" applyFont="1" applyFill="1" applyBorder="1" applyAlignment="1" applyProtection="1">
      <alignment horizontal="center"/>
    </xf>
    <xf numFmtId="0" fontId="5" fillId="0" borderId="30" xfId="0" applyNumberFormat="1" applyFont="1" applyFill="1" applyBorder="1" applyAlignment="1" applyProtection="1">
      <alignment horizontal="center"/>
    </xf>
    <xf numFmtId="0" fontId="5" fillId="0" borderId="37" xfId="0" applyNumberFormat="1" applyFont="1" applyFill="1" applyBorder="1" applyAlignment="1" applyProtection="1">
      <alignment horizontal="center"/>
    </xf>
    <xf numFmtId="0" fontId="5" fillId="0" borderId="28" xfId="0" applyNumberFormat="1" applyFont="1" applyFill="1" applyBorder="1" applyAlignment="1" applyProtection="1">
      <alignment horizontal="center"/>
    </xf>
    <xf numFmtId="0" fontId="5" fillId="0" borderId="219" xfId="0" applyNumberFormat="1" applyFont="1" applyFill="1" applyBorder="1" applyAlignment="1" applyProtection="1">
      <alignment horizontal="center"/>
    </xf>
    <xf numFmtId="0" fontId="5" fillId="0" borderId="145" xfId="0" applyNumberFormat="1" applyFont="1" applyFill="1" applyBorder="1" applyAlignment="1" applyProtection="1">
      <alignment horizontal="center"/>
    </xf>
    <xf numFmtId="0" fontId="5" fillId="0" borderId="220" xfId="0" applyNumberFormat="1" applyFont="1" applyFill="1" applyBorder="1" applyAlignment="1" applyProtection="1">
      <alignment horizontal="center"/>
    </xf>
    <xf numFmtId="0" fontId="5" fillId="0" borderId="168" xfId="0" applyNumberFormat="1" applyFont="1" applyFill="1" applyBorder="1" applyAlignment="1" applyProtection="1">
      <alignment horizontal="center"/>
    </xf>
    <xf numFmtId="0" fontId="5" fillId="0" borderId="35" xfId="0" applyNumberFormat="1" applyFont="1" applyFill="1" applyBorder="1" applyAlignment="1" applyProtection="1">
      <alignment horizontal="center"/>
    </xf>
    <xf numFmtId="0" fontId="5" fillId="0" borderId="2" xfId="0" applyNumberFormat="1" applyFont="1" applyFill="1" applyBorder="1" applyAlignment="1" applyProtection="1">
      <alignment horizontal="center"/>
    </xf>
    <xf numFmtId="0" fontId="5" fillId="0" borderId="226" xfId="0" applyNumberFormat="1" applyFont="1" applyFill="1" applyBorder="1" applyAlignment="1" applyProtection="1">
      <alignment horizontal="center"/>
    </xf>
    <xf numFmtId="0" fontId="5" fillId="0" borderId="222" xfId="0" applyNumberFormat="1" applyFont="1" applyFill="1" applyBorder="1" applyAlignment="1" applyProtection="1">
      <alignment horizontal="center"/>
    </xf>
    <xf numFmtId="0" fontId="5" fillId="0" borderId="221" xfId="0" applyNumberFormat="1" applyFont="1" applyFill="1" applyBorder="1" applyAlignment="1" applyProtection="1">
      <alignment horizontal="center"/>
    </xf>
    <xf numFmtId="0" fontId="5" fillId="0" borderId="166" xfId="0" applyNumberFormat="1" applyFont="1" applyFill="1" applyBorder="1" applyAlignment="1" applyProtection="1">
      <alignment horizontal="center"/>
    </xf>
    <xf numFmtId="0" fontId="5" fillId="0" borderId="18" xfId="0" applyNumberFormat="1" applyFont="1" applyFill="1" applyBorder="1" applyAlignment="1" applyProtection="1">
      <alignment horizontal="center"/>
    </xf>
    <xf numFmtId="0" fontId="5" fillId="0" borderId="27" xfId="0" applyNumberFormat="1" applyFont="1" applyFill="1" applyBorder="1" applyAlignment="1" applyProtection="1">
      <alignment horizontal="center"/>
    </xf>
    <xf numFmtId="0" fontId="5" fillId="0" borderId="182" xfId="0" applyNumberFormat="1" applyFont="1" applyFill="1" applyBorder="1" applyAlignment="1" applyProtection="1">
      <alignment horizontal="center"/>
    </xf>
    <xf numFmtId="0" fontId="5" fillId="0" borderId="15" xfId="0" applyNumberFormat="1" applyFont="1" applyFill="1" applyBorder="1" applyAlignment="1" applyProtection="1">
      <alignment horizontal="center"/>
    </xf>
    <xf numFmtId="0" fontId="5" fillId="0" borderId="147" xfId="0" applyNumberFormat="1" applyFont="1" applyFill="1" applyBorder="1" applyAlignment="1" applyProtection="1">
      <alignment horizontal="center"/>
    </xf>
    <xf numFmtId="0" fontId="5" fillId="0" borderId="185" xfId="0" applyNumberFormat="1" applyFont="1" applyFill="1" applyBorder="1" applyAlignment="1" applyProtection="1">
      <alignment horizontal="center"/>
    </xf>
    <xf numFmtId="0" fontId="5" fillId="0" borderId="215" xfId="0" applyNumberFormat="1" applyFont="1" applyFill="1" applyBorder="1" applyAlignment="1" applyProtection="1">
      <alignment horizontal="center"/>
    </xf>
    <xf numFmtId="0" fontId="5" fillId="0" borderId="20" xfId="0" applyNumberFormat="1" applyFont="1" applyFill="1" applyBorder="1" applyAlignment="1" applyProtection="1">
      <alignment horizontal="center"/>
    </xf>
    <xf numFmtId="0" fontId="5" fillId="0" borderId="223" xfId="0" applyNumberFormat="1" applyFont="1" applyFill="1" applyBorder="1" applyAlignment="1" applyProtection="1">
      <alignment horizontal="center"/>
    </xf>
    <xf numFmtId="0" fontId="5" fillId="0" borderId="163" xfId="0" applyNumberFormat="1" applyFont="1" applyFill="1" applyBorder="1" applyAlignment="1" applyProtection="1">
      <alignment horizontal="center"/>
    </xf>
    <xf numFmtId="0" fontId="5" fillId="0" borderId="75" xfId="0" applyNumberFormat="1" applyFont="1" applyFill="1" applyBorder="1" applyAlignment="1" applyProtection="1">
      <alignment horizontal="center"/>
    </xf>
    <xf numFmtId="0" fontId="5" fillId="0" borderId="227" xfId="0" applyNumberFormat="1" applyFont="1" applyFill="1" applyBorder="1" applyAlignment="1" applyProtection="1">
      <alignment horizontal="center"/>
    </xf>
  </cellXfs>
  <cellStyles count="7">
    <cellStyle name="Normal" xfId="0" builtinId="0"/>
    <cellStyle name="Normal 2" xfId="1" xr:uid="{00000000-0005-0000-0000-000001000000}"/>
    <cellStyle name="Normal 3" xfId="5" xr:uid="{00000000-0005-0000-0000-000002000000}"/>
    <cellStyle name="Normal 4" xfId="6" xr:uid="{00000000-0005-0000-0000-000003000000}"/>
    <cellStyle name="Normal_Channel Split Jan to May 09" xfId="2" xr:uid="{00000000-0005-0000-0000-000004000000}"/>
    <cellStyle name="Percent" xfId="3" builtinId="5"/>
    <cellStyle name="Percent 2" xfId="4" xr:uid="{00000000-0005-0000-0000-000006000000}"/>
  </cellStyles>
  <dxfs count="3676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</dxfs>
  <tableStyles count="0" defaultTableStyle="TableStyleMedium9" defaultPivotStyle="PivotStyleLight16"/>
  <colors>
    <mruColors>
      <color rgb="FFFF6165"/>
      <color rgb="FFFF7C80"/>
      <color rgb="FFFF6699"/>
      <color rgb="FFE47B5E"/>
      <color rgb="FFCCECFF"/>
      <color rgb="FFFFFF99"/>
      <color rgb="FFFFFFCC"/>
      <color rgb="FFE73D39"/>
      <color rgb="FF0066FF"/>
      <color rgb="FF0533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7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jpeg"/><Relationship Id="rId6" Type="http://schemas.openxmlformats.org/officeDocument/2006/relationships/image" Target="../media/image15.jp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589643</xdr:colOff>
      <xdr:row>4</xdr:row>
      <xdr:rowOff>77061</xdr:rowOff>
    </xdr:to>
    <xdr:pic>
      <xdr:nvPicPr>
        <xdr:cNvPr id="3" name="Picture 2" descr="LOGO_NOVA_CMJN_FLAT_colour.jpg">
          <a:extLst>
            <a:ext uri="{FF2B5EF4-FFF2-40B4-BE49-F238E27FC236}">
              <a16:creationId xmlns:a16="http://schemas.microsoft.com/office/drawing/2014/main" id="{F3160EF0-6C5C-4D82-A4CA-5E1507A0B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643" y="163286"/>
          <a:ext cx="589643" cy="5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2530929</xdr:colOff>
      <xdr:row>0</xdr:row>
      <xdr:rowOff>154214</xdr:rowOff>
    </xdr:from>
    <xdr:to>
      <xdr:col>2</xdr:col>
      <xdr:colOff>668277</xdr:colOff>
      <xdr:row>4</xdr:row>
      <xdr:rowOff>63500</xdr:rowOff>
    </xdr:to>
    <xdr:pic>
      <xdr:nvPicPr>
        <xdr:cNvPr id="7" name="Picture 89" descr="LOGO_KINONOVA_RVB">
          <a:extLst>
            <a:ext uri="{FF2B5EF4-FFF2-40B4-BE49-F238E27FC236}">
              <a16:creationId xmlns:a16="http://schemas.microsoft.com/office/drawing/2014/main" id="{77EA9EB2-567F-409E-BC47-21A1A7BF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6572" y="154214"/>
          <a:ext cx="11127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870858</xdr:colOff>
      <xdr:row>0</xdr:row>
      <xdr:rowOff>0</xdr:rowOff>
    </xdr:from>
    <xdr:to>
      <xdr:col>2</xdr:col>
      <xdr:colOff>2013405</xdr:colOff>
      <xdr:row>5</xdr:row>
      <xdr:rowOff>40261</xdr:rowOff>
    </xdr:to>
    <xdr:pic>
      <xdr:nvPicPr>
        <xdr:cNvPr id="8" name="Picture 90" descr="NS">
          <a:extLst>
            <a:ext uri="{FF2B5EF4-FFF2-40B4-BE49-F238E27FC236}">
              <a16:creationId xmlns:a16="http://schemas.microsoft.com/office/drawing/2014/main" id="{8E9E3B64-4F4A-4A51-8B99-81FF483AE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929" y="0"/>
          <a:ext cx="1142547" cy="85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870857</xdr:colOff>
      <xdr:row>0</xdr:row>
      <xdr:rowOff>154215</xdr:rowOff>
    </xdr:from>
    <xdr:to>
      <xdr:col>1</xdr:col>
      <xdr:colOff>1487714</xdr:colOff>
      <xdr:row>4</xdr:row>
      <xdr:rowOff>108858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0AD8A2-FE41-4AE3-A5DF-E3634E05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54215"/>
          <a:ext cx="616857" cy="616857"/>
        </a:xfrm>
        <a:prstGeom prst="rect">
          <a:avLst/>
        </a:prstGeom>
      </xdr:spPr>
    </xdr:pic>
    <xdr:clientData/>
  </xdr:twoCellAnchor>
  <xdr:twoCellAnchor editAs="oneCell">
    <xdr:from>
      <xdr:col>1</xdr:col>
      <xdr:colOff>1641931</xdr:colOff>
      <xdr:row>0</xdr:row>
      <xdr:rowOff>142877</xdr:rowOff>
    </xdr:from>
    <xdr:to>
      <xdr:col>1</xdr:col>
      <xdr:colOff>2394857</xdr:colOff>
      <xdr:row>4</xdr:row>
      <xdr:rowOff>127001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B7D3FF9-A697-4292-AACC-5E1F1A5FD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574" y="142877"/>
          <a:ext cx="752926" cy="646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1</xdr:row>
      <xdr:rowOff>38100</xdr:rowOff>
    </xdr:from>
    <xdr:to>
      <xdr:col>2</xdr:col>
      <xdr:colOff>43703</xdr:colOff>
      <xdr:row>9</xdr:row>
      <xdr:rowOff>85662</xdr:rowOff>
    </xdr:to>
    <xdr:pic>
      <xdr:nvPicPr>
        <xdr:cNvPr id="324168" name="Picture 2" descr="LOGO_NOVA_CMJN_FLAT_colour.jpg">
          <a:extLst>
            <a:ext uri="{FF2B5EF4-FFF2-40B4-BE49-F238E27FC236}">
              <a16:creationId xmlns:a16="http://schemas.microsoft.com/office/drawing/2014/main" id="{00000000-0008-0000-0100-000048F2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39700"/>
          <a:ext cx="13335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6</xdr:row>
      <xdr:rowOff>71718</xdr:rowOff>
    </xdr:from>
    <xdr:to>
      <xdr:col>1</xdr:col>
      <xdr:colOff>793937</xdr:colOff>
      <xdr:row>10</xdr:row>
      <xdr:rowOff>122518</xdr:rowOff>
    </xdr:to>
    <xdr:pic>
      <xdr:nvPicPr>
        <xdr:cNvPr id="335745" name="Picture 89" descr="LOGO_KINONOVA_RVB">
          <a:extLst>
            <a:ext uri="{FF2B5EF4-FFF2-40B4-BE49-F238E27FC236}">
              <a16:creationId xmlns:a16="http://schemas.microsoft.com/office/drawing/2014/main" id="{00000000-0008-0000-0200-0000811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21977"/>
          <a:ext cx="1285875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969870</xdr:colOff>
      <xdr:row>5</xdr:row>
      <xdr:rowOff>93010</xdr:rowOff>
    </xdr:from>
    <xdr:to>
      <xdr:col>2</xdr:col>
      <xdr:colOff>297357</xdr:colOff>
      <xdr:row>12</xdr:row>
      <xdr:rowOff>136962</xdr:rowOff>
    </xdr:to>
    <xdr:pic>
      <xdr:nvPicPr>
        <xdr:cNvPr id="335746" name="Picture 90" descr="NS">
          <a:extLst>
            <a:ext uri="{FF2B5EF4-FFF2-40B4-BE49-F238E27FC236}">
              <a16:creationId xmlns:a16="http://schemas.microsoft.com/office/drawing/2014/main" id="{00000000-0008-0000-0200-0000821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258" y="890869"/>
          <a:ext cx="1281793" cy="96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932328</xdr:colOff>
      <xdr:row>0</xdr:row>
      <xdr:rowOff>125505</xdr:rowOff>
    </xdr:from>
    <xdr:to>
      <xdr:col>1</xdr:col>
      <xdr:colOff>1712259</xdr:colOff>
      <xdr:row>5</xdr:row>
      <xdr:rowOff>107577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621401-BD59-4303-A5A6-EC7576BA4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716" y="125505"/>
          <a:ext cx="779931" cy="77993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0</xdr:row>
      <xdr:rowOff>107576</xdr:rowOff>
    </xdr:from>
    <xdr:to>
      <xdr:col>1</xdr:col>
      <xdr:colOff>779481</xdr:colOff>
      <xdr:row>5</xdr:row>
      <xdr:rowOff>89646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660D5A-E2E4-4E11-A4E5-B9B8BF814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7576"/>
          <a:ext cx="779929" cy="7799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473529</xdr:colOff>
      <xdr:row>3</xdr:row>
      <xdr:rowOff>25816</xdr:rowOff>
    </xdr:from>
    <xdr:to>
      <xdr:col>4</xdr:col>
      <xdr:colOff>1280</xdr:colOff>
      <xdr:row>9</xdr:row>
      <xdr:rowOff>67735</xdr:rowOff>
    </xdr:to>
    <xdr:pic>
      <xdr:nvPicPr>
        <xdr:cNvPr id="341227" name="Picture 65" descr="MAIN-24kitchen-stapva-na-balgarskiya-tv-pazar-kato-samostoyatelen-kanal.jpg">
          <a:extLst>
            <a:ext uri="{FF2B5EF4-FFF2-40B4-BE49-F238E27FC236}">
              <a16:creationId xmlns:a16="http://schemas.microsoft.com/office/drawing/2014/main" id="{00000000-0008-0000-0300-0000EB3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7243" y="526559"/>
          <a:ext cx="1551214" cy="956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108297</xdr:colOff>
      <xdr:row>4</xdr:row>
      <xdr:rowOff>81322</xdr:rowOff>
    </xdr:from>
    <xdr:to>
      <xdr:col>1</xdr:col>
      <xdr:colOff>1141079</xdr:colOff>
      <xdr:row>7</xdr:row>
      <xdr:rowOff>95475</xdr:rowOff>
    </xdr:to>
    <xdr:pic>
      <xdr:nvPicPr>
        <xdr:cNvPr id="341225" name="Picture 64" descr="national-geographic-channel.png">
          <a:extLst>
            <a:ext uri="{FF2B5EF4-FFF2-40B4-BE49-F238E27FC236}">
              <a16:creationId xmlns:a16="http://schemas.microsoft.com/office/drawing/2014/main" id="{00000000-0008-0000-0300-0000E93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97" y="726781"/>
          <a:ext cx="1382406" cy="471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1038225</xdr:colOff>
      <xdr:row>1</xdr:row>
      <xdr:rowOff>28574</xdr:rowOff>
    </xdr:from>
    <xdr:to>
      <xdr:col>4</xdr:col>
      <xdr:colOff>76200</xdr:colOff>
      <xdr:row>3</xdr:row>
      <xdr:rowOff>126608</xdr:rowOff>
    </xdr:to>
    <xdr:pic>
      <xdr:nvPicPr>
        <xdr:cNvPr id="341226" name="Picture 62" descr="FOX_Logo COLOR.PNG">
          <a:extLst>
            <a:ext uri="{FF2B5EF4-FFF2-40B4-BE49-F238E27FC236}">
              <a16:creationId xmlns:a16="http://schemas.microsoft.com/office/drawing/2014/main" id="{00000000-0008-0000-0300-0000EA3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4358" y="180974"/>
          <a:ext cx="1069975" cy="44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1284515</xdr:colOff>
      <xdr:row>3</xdr:row>
      <xdr:rowOff>97971</xdr:rowOff>
    </xdr:from>
    <xdr:to>
      <xdr:col>2</xdr:col>
      <xdr:colOff>457200</xdr:colOff>
      <xdr:row>8</xdr:row>
      <xdr:rowOff>70114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CB870A-81D2-4BCF-8DA1-9BD467377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98714"/>
          <a:ext cx="1328056" cy="734143"/>
        </a:xfrm>
        <a:prstGeom prst="rect">
          <a:avLst/>
        </a:prstGeom>
      </xdr:spPr>
    </xdr:pic>
    <xdr:clientData/>
  </xdr:twoCellAnchor>
  <xdr:twoCellAnchor editAs="oneCell">
    <xdr:from>
      <xdr:col>0</xdr:col>
      <xdr:colOff>98613</xdr:colOff>
      <xdr:row>0</xdr:row>
      <xdr:rowOff>0</xdr:rowOff>
    </xdr:from>
    <xdr:to>
      <xdr:col>1</xdr:col>
      <xdr:colOff>1165413</xdr:colOff>
      <xdr:row>4</xdr:row>
      <xdr:rowOff>17931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1C6CE33-F81D-4D72-BBF1-FD46101700A9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613" y="0"/>
          <a:ext cx="1416424" cy="663390"/>
        </a:xfrm>
        <a:prstGeom prst="rect">
          <a:avLst/>
        </a:prstGeom>
      </xdr:spPr>
    </xdr:pic>
    <xdr:clientData/>
  </xdr:twoCellAnchor>
  <xdr:twoCellAnchor editAs="oneCell">
    <xdr:from>
      <xdr:col>1</xdr:col>
      <xdr:colOff>1210236</xdr:colOff>
      <xdr:row>0</xdr:row>
      <xdr:rowOff>98610</xdr:rowOff>
    </xdr:from>
    <xdr:to>
      <xdr:col>2</xdr:col>
      <xdr:colOff>1030942</xdr:colOff>
      <xdr:row>4</xdr:row>
      <xdr:rowOff>35858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4FD370-1DE3-4911-8B2D-D5AA69F0D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31" r="450" b="29429"/>
        <a:stretch/>
      </xdr:blipFill>
      <xdr:spPr>
        <a:xfrm>
          <a:off x="1559860" y="98610"/>
          <a:ext cx="1981200" cy="5827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1092199</xdr:colOff>
      <xdr:row>9</xdr:row>
      <xdr:rowOff>68380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D4691C8-9822-4437-91D8-F86189FB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9581" cy="1614792"/>
        </a:xfrm>
        <a:prstGeom prst="rect">
          <a:avLst/>
        </a:prstGeom>
      </xdr:spPr>
    </xdr:pic>
    <xdr:clientData/>
  </xdr:twoCellAnchor>
  <xdr:twoCellAnchor editAs="oneCell">
    <xdr:from>
      <xdr:col>1</xdr:col>
      <xdr:colOff>1234888</xdr:colOff>
      <xdr:row>6</xdr:row>
      <xdr:rowOff>98426</xdr:rowOff>
    </xdr:from>
    <xdr:to>
      <xdr:col>1</xdr:col>
      <xdr:colOff>2021168</xdr:colOff>
      <xdr:row>9</xdr:row>
      <xdr:rowOff>118285</xdr:rowOff>
    </xdr:to>
    <xdr:pic>
      <xdr:nvPicPr>
        <xdr:cNvPr id="339596" name="Picture 4" descr="untitled.png">
          <a:extLst>
            <a:ext uri="{FF2B5EF4-FFF2-40B4-BE49-F238E27FC236}">
              <a16:creationId xmlns:a16="http://schemas.microsoft.com/office/drawing/2014/main" id="{00000000-0008-0000-0400-00008C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270" y="1140573"/>
          <a:ext cx="786280" cy="524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215030</xdr:colOff>
      <xdr:row>6</xdr:row>
      <xdr:rowOff>143225</xdr:rowOff>
    </xdr:from>
    <xdr:to>
      <xdr:col>1</xdr:col>
      <xdr:colOff>820148</xdr:colOff>
      <xdr:row>9</xdr:row>
      <xdr:rowOff>101103</xdr:rowOff>
    </xdr:to>
    <xdr:pic>
      <xdr:nvPicPr>
        <xdr:cNvPr id="339599" name="Picture 1">
          <a:extLst>
            <a:ext uri="{FF2B5EF4-FFF2-40B4-BE49-F238E27FC236}">
              <a16:creationId xmlns:a16="http://schemas.microsoft.com/office/drawing/2014/main" id="{00000000-0008-0000-0400-00008F2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30" y="1185372"/>
          <a:ext cx="952500" cy="462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408143</xdr:colOff>
      <xdr:row>4</xdr:row>
      <xdr:rowOff>45197</xdr:rowOff>
    </xdr:from>
    <xdr:to>
      <xdr:col>2</xdr:col>
      <xdr:colOff>1196798</xdr:colOff>
      <xdr:row>7</xdr:row>
      <xdr:rowOff>43081</xdr:rowOff>
    </xdr:to>
    <xdr:pic>
      <xdr:nvPicPr>
        <xdr:cNvPr id="339600" name="Picture 1" descr="cid:image001.jpg@01CF6DFC.6F183F80">
          <a:extLst>
            <a:ext uri="{FF2B5EF4-FFF2-40B4-BE49-F238E27FC236}">
              <a16:creationId xmlns:a16="http://schemas.microsoft.com/office/drawing/2014/main" id="{00000000-0008-0000-0400-0000902E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025" y="751168"/>
          <a:ext cx="788655" cy="502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1289629</xdr:colOff>
      <xdr:row>3</xdr:row>
      <xdr:rowOff>142937</xdr:rowOff>
    </xdr:from>
    <xdr:to>
      <xdr:col>1</xdr:col>
      <xdr:colOff>2024316</xdr:colOff>
      <xdr:row>5</xdr:row>
      <xdr:rowOff>16179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FF51156-2EB5-444E-9FED-E888D2AC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011" y="680819"/>
          <a:ext cx="734687" cy="2094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64" name="Line 1">
          <a:extLst>
            <a:ext uri="{FF2B5EF4-FFF2-40B4-BE49-F238E27FC236}">
              <a16:creationId xmlns:a16="http://schemas.microsoft.com/office/drawing/2014/main" id="{00000000-0008-0000-0500-000030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65" name="Line 2">
          <a:extLst>
            <a:ext uri="{FF2B5EF4-FFF2-40B4-BE49-F238E27FC236}">
              <a16:creationId xmlns:a16="http://schemas.microsoft.com/office/drawing/2014/main" id="{00000000-0008-0000-0500-000031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66" name="Line 3">
          <a:extLst>
            <a:ext uri="{FF2B5EF4-FFF2-40B4-BE49-F238E27FC236}">
              <a16:creationId xmlns:a16="http://schemas.microsoft.com/office/drawing/2014/main" id="{00000000-0008-0000-0500-000032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0</xdr:rowOff>
    </xdr:to>
    <xdr:sp macro="" textlink="">
      <xdr:nvSpPr>
        <xdr:cNvPr id="342067" name="Line 4">
          <a:extLst>
            <a:ext uri="{FF2B5EF4-FFF2-40B4-BE49-F238E27FC236}">
              <a16:creationId xmlns:a16="http://schemas.microsoft.com/office/drawing/2014/main" id="{00000000-0008-0000-0500-000033380500}"/>
            </a:ext>
          </a:extLst>
        </xdr:cNvPr>
        <xdr:cNvSpPr>
          <a:spLocks noChangeShapeType="1"/>
        </xdr:cNvSpPr>
      </xdr:nvSpPr>
      <xdr:spPr bwMode="auto">
        <a:xfrm>
          <a:off x="5095875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0</xdr:rowOff>
    </xdr:to>
    <xdr:sp macro="" textlink="">
      <xdr:nvSpPr>
        <xdr:cNvPr id="342068" name="Line 5">
          <a:extLst>
            <a:ext uri="{FF2B5EF4-FFF2-40B4-BE49-F238E27FC236}">
              <a16:creationId xmlns:a16="http://schemas.microsoft.com/office/drawing/2014/main" id="{00000000-0008-0000-0500-000034380500}"/>
            </a:ext>
          </a:extLst>
        </xdr:cNvPr>
        <xdr:cNvSpPr>
          <a:spLocks noChangeShapeType="1"/>
        </xdr:cNvSpPr>
      </xdr:nvSpPr>
      <xdr:spPr bwMode="auto">
        <a:xfrm>
          <a:off x="5095875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8</xdr:row>
      <xdr:rowOff>0</xdr:rowOff>
    </xdr:from>
    <xdr:to>
      <xdr:col>6</xdr:col>
      <xdr:colOff>0</xdr:colOff>
      <xdr:row>8</xdr:row>
      <xdr:rowOff>0</xdr:rowOff>
    </xdr:to>
    <xdr:sp macro="" textlink="">
      <xdr:nvSpPr>
        <xdr:cNvPr id="342069" name="Line 6">
          <a:extLst>
            <a:ext uri="{FF2B5EF4-FFF2-40B4-BE49-F238E27FC236}">
              <a16:creationId xmlns:a16="http://schemas.microsoft.com/office/drawing/2014/main" id="{00000000-0008-0000-0500-000035380500}"/>
            </a:ext>
          </a:extLst>
        </xdr:cNvPr>
        <xdr:cNvSpPr>
          <a:spLocks noChangeShapeType="1"/>
        </xdr:cNvSpPr>
      </xdr:nvSpPr>
      <xdr:spPr bwMode="auto">
        <a:xfrm>
          <a:off x="5095875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0" name="Line 7">
          <a:extLst>
            <a:ext uri="{FF2B5EF4-FFF2-40B4-BE49-F238E27FC236}">
              <a16:creationId xmlns:a16="http://schemas.microsoft.com/office/drawing/2014/main" id="{00000000-0008-0000-0500-000036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342071" name="Line 8">
          <a:extLst>
            <a:ext uri="{FF2B5EF4-FFF2-40B4-BE49-F238E27FC236}">
              <a16:creationId xmlns:a16="http://schemas.microsoft.com/office/drawing/2014/main" id="{00000000-0008-0000-0500-000037380500}"/>
            </a:ext>
          </a:extLst>
        </xdr:cNvPr>
        <xdr:cNvSpPr>
          <a:spLocks noChangeShapeType="1"/>
        </xdr:cNvSpPr>
      </xdr:nvSpPr>
      <xdr:spPr bwMode="auto">
        <a:xfrm>
          <a:off x="5095875" y="866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2" name="Line 9">
          <a:extLst>
            <a:ext uri="{FF2B5EF4-FFF2-40B4-BE49-F238E27FC236}">
              <a16:creationId xmlns:a16="http://schemas.microsoft.com/office/drawing/2014/main" id="{00000000-0008-0000-0500-000038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3" name="Line 10">
          <a:extLst>
            <a:ext uri="{FF2B5EF4-FFF2-40B4-BE49-F238E27FC236}">
              <a16:creationId xmlns:a16="http://schemas.microsoft.com/office/drawing/2014/main" id="{00000000-0008-0000-0500-000039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4" name="Line 11">
          <a:extLst>
            <a:ext uri="{FF2B5EF4-FFF2-40B4-BE49-F238E27FC236}">
              <a16:creationId xmlns:a16="http://schemas.microsoft.com/office/drawing/2014/main" id="{00000000-0008-0000-0500-00003A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5" name="Line 12">
          <a:extLst>
            <a:ext uri="{FF2B5EF4-FFF2-40B4-BE49-F238E27FC236}">
              <a16:creationId xmlns:a16="http://schemas.microsoft.com/office/drawing/2014/main" id="{00000000-0008-0000-0500-00003B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6" name="Line 13">
          <a:extLst>
            <a:ext uri="{FF2B5EF4-FFF2-40B4-BE49-F238E27FC236}">
              <a16:creationId xmlns:a16="http://schemas.microsoft.com/office/drawing/2014/main" id="{00000000-0008-0000-0500-00003C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7" name="Line 14">
          <a:extLst>
            <a:ext uri="{FF2B5EF4-FFF2-40B4-BE49-F238E27FC236}">
              <a16:creationId xmlns:a16="http://schemas.microsoft.com/office/drawing/2014/main" id="{00000000-0008-0000-0500-00003D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8" name="Line 15">
          <a:extLst>
            <a:ext uri="{FF2B5EF4-FFF2-40B4-BE49-F238E27FC236}">
              <a16:creationId xmlns:a16="http://schemas.microsoft.com/office/drawing/2014/main" id="{00000000-0008-0000-0500-00003E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69</xdr:row>
      <xdr:rowOff>0</xdr:rowOff>
    </xdr:from>
    <xdr:to>
      <xdr:col>6</xdr:col>
      <xdr:colOff>0</xdr:colOff>
      <xdr:row>69</xdr:row>
      <xdr:rowOff>0</xdr:rowOff>
    </xdr:to>
    <xdr:sp macro="" textlink="">
      <xdr:nvSpPr>
        <xdr:cNvPr id="342079" name="Line 16">
          <a:extLst>
            <a:ext uri="{FF2B5EF4-FFF2-40B4-BE49-F238E27FC236}">
              <a16:creationId xmlns:a16="http://schemas.microsoft.com/office/drawing/2014/main" id="{00000000-0008-0000-0500-00003F380500}"/>
            </a:ext>
          </a:extLst>
        </xdr:cNvPr>
        <xdr:cNvSpPr>
          <a:spLocks noChangeShapeType="1"/>
        </xdr:cNvSpPr>
      </xdr:nvSpPr>
      <xdr:spPr bwMode="auto">
        <a:xfrm>
          <a:off x="5095875" y="928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lyan.dimitrov/Desktop/Templates/05%20MAY%202015/MTG_Template_MAY_%202015-VD%20-update13.05.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va"/>
      <sheetName val="Diema Channels"/>
      <sheetName val="Fox Channels"/>
      <sheetName val="3rd Party Channels"/>
      <sheetName val="Disney"/>
      <sheetName val="Lookup"/>
      <sheetName val="DCN"/>
    </sheetNames>
    <sheetDataSet>
      <sheetData sheetId="0">
        <row r="4">
          <cell r="K4" t="str">
            <v>-</v>
          </cell>
        </row>
        <row r="5">
          <cell r="K5" t="str">
            <v>-</v>
          </cell>
        </row>
        <row r="6">
          <cell r="K6" t="str">
            <v>-</v>
          </cell>
        </row>
        <row r="7">
          <cell r="K7" t="str">
            <v>-</v>
          </cell>
        </row>
        <row r="8">
          <cell r="K8" t="str">
            <v>-</v>
          </cell>
        </row>
        <row r="9">
          <cell r="K9" t="str">
            <v>-</v>
          </cell>
        </row>
        <row r="10">
          <cell r="K10" t="str">
            <v>-</v>
          </cell>
        </row>
        <row r="11">
          <cell r="K11" t="str">
            <v>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  <pageSetUpPr autoPageBreaks="0" fitToPage="1"/>
  </sheetPr>
  <dimension ref="A1:CE804"/>
  <sheetViews>
    <sheetView tabSelected="1" zoomScale="84" zoomScaleNormal="84" workbookViewId="0">
      <pane xSplit="5" topLeftCell="F1" activePane="topRight" state="frozen"/>
      <selection activeCell="F190" sqref="F190"/>
      <selection pane="topRight" activeCell="H58" sqref="H58"/>
    </sheetView>
  </sheetViews>
  <sheetFormatPr defaultColWidth="9.109375" defaultRowHeight="12" zeroHeight="1" x14ac:dyDescent="0.3"/>
  <cols>
    <col min="1" max="1" width="4.88671875" style="1357" customWidth="1"/>
    <col min="2" max="2" width="43.33203125" style="1357" customWidth="1"/>
    <col min="3" max="3" width="40.33203125" style="1357" customWidth="1"/>
    <col min="4" max="4" width="3" style="1357" customWidth="1"/>
    <col min="5" max="5" width="19.44140625" style="1357" customWidth="1"/>
    <col min="6" max="6" width="12.6640625" style="1357" customWidth="1"/>
    <col min="7" max="8" width="9.88671875" style="1357" customWidth="1"/>
    <col min="9" max="9" width="9.33203125" style="1357" customWidth="1"/>
    <col min="10" max="10" width="17.44140625" style="1357" customWidth="1"/>
    <col min="11" max="11" width="9.88671875" style="1357" customWidth="1"/>
    <col min="12" max="12" width="16.33203125" style="1357" customWidth="1"/>
    <col min="13" max="13" width="13.44140625" style="1357" customWidth="1"/>
    <col min="14" max="14" width="11" style="1357" customWidth="1"/>
    <col min="15" max="15" width="15.5546875" style="1357" customWidth="1"/>
    <col min="16" max="16" width="7.88671875" style="1357" customWidth="1"/>
    <col min="17" max="17" width="7.6640625" style="1357" customWidth="1"/>
    <col min="18" max="23" width="7.88671875" style="1357" customWidth="1"/>
    <col min="24" max="31" width="10.33203125" style="1357" customWidth="1"/>
    <col min="32" max="36" width="12.44140625" style="1357" customWidth="1"/>
    <col min="37" max="37" width="14.5546875" style="1357" customWidth="1"/>
    <col min="38" max="38" width="9.109375" style="1357" customWidth="1"/>
    <col min="39" max="62" width="3.6640625" style="1357" customWidth="1"/>
    <col min="63" max="63" width="3.88671875" style="1357" customWidth="1"/>
    <col min="64" max="64" width="4.6640625" style="1357" customWidth="1"/>
    <col min="65" max="67" width="3.6640625" style="1357" customWidth="1"/>
    <col min="68" max="68" width="4.44140625" style="1357" customWidth="1"/>
    <col min="69" max="69" width="9.109375" style="1357"/>
    <col min="70" max="70" width="8.33203125" style="1357" customWidth="1"/>
    <col min="71" max="83" width="9.109375" style="1357" hidden="1" customWidth="1"/>
    <col min="84" max="16384" width="9.109375" style="1357"/>
  </cols>
  <sheetData>
    <row r="1" spans="2:68" ht="12.6" thickBot="1" x14ac:dyDescent="0.35">
      <c r="F1" s="414"/>
      <c r="G1" s="414"/>
      <c r="H1" s="414"/>
      <c r="I1" s="414"/>
      <c r="J1" s="414"/>
    </row>
    <row r="2" spans="2:68" ht="15" customHeight="1" thickBot="1" x14ac:dyDescent="0.4">
      <c r="E2" s="1546" t="s">
        <v>457</v>
      </c>
      <c r="F2" s="1547"/>
      <c r="G2" s="1548"/>
      <c r="K2" s="1358" t="s">
        <v>28</v>
      </c>
    </row>
    <row r="3" spans="2:68" x14ac:dyDescent="0.3">
      <c r="E3" s="287" t="s">
        <v>461</v>
      </c>
      <c r="F3" s="11" t="s">
        <v>490</v>
      </c>
      <c r="G3" s="373"/>
      <c r="H3" s="414"/>
      <c r="I3" s="414"/>
      <c r="J3" s="1451" t="s">
        <v>489</v>
      </c>
      <c r="K3" s="1454" t="s">
        <v>449</v>
      </c>
      <c r="L3" s="374" t="s">
        <v>450</v>
      </c>
      <c r="M3" s="375" t="s">
        <v>451</v>
      </c>
      <c r="N3" s="1452" t="s">
        <v>448</v>
      </c>
      <c r="O3" s="376" t="s">
        <v>81</v>
      </c>
    </row>
    <row r="4" spans="2:68" x14ac:dyDescent="0.3">
      <c r="E4" s="212" t="s">
        <v>462</v>
      </c>
      <c r="F4" s="1" t="s">
        <v>490</v>
      </c>
      <c r="G4" s="377"/>
      <c r="J4" s="1490" t="s">
        <v>487</v>
      </c>
      <c r="K4" s="1455" t="str">
        <f>IF(L4&lt;&gt;"","A","-")</f>
        <v>A</v>
      </c>
      <c r="L4" s="13">
        <v>30</v>
      </c>
      <c r="M4" s="1361">
        <f>IF(J4="Рекламен клип",IF(L4=0,"-",IF(L4&lt;=12,0.6,IF(L4&lt;=17,0.8,IF(L4&lt;=22,0.85,IF(L4&lt;=27,0.95,IF(L4&lt;=32,1,IF(L4&lt;=37,1.2,IF(L4&lt;=42,1.4,IF(L4&lt;=47,1.6,IF(L4&lt;=52,1.8,IF(L4&lt;=57,1.9,IF(L4&lt;=62,2.2,L4*0.0366666666666667)))))))))))),IF(L4=60,2,IF(L4=120,4,"-")))</f>
        <v>1</v>
      </c>
      <c r="N4" s="389">
        <f>IF(L4&gt;0,(Nova!N4+'Diema Channels'!N4+'Fox Channels'!N4+'3rd Party Channels'!N4),"-")</f>
        <v>0</v>
      </c>
      <c r="O4" s="1453" t="str">
        <f t="shared" ref="O4:O11" si="0">IFERROR(IF(L4&gt;0,N4/SUMIF($N$4:$N$11,"&gt;0",$N$4:$N$11),"-"),"-")</f>
        <v>-</v>
      </c>
    </row>
    <row r="5" spans="2:68" x14ac:dyDescent="0.3">
      <c r="E5" s="212" t="s">
        <v>463</v>
      </c>
      <c r="F5" s="1" t="s">
        <v>490</v>
      </c>
      <c r="G5" s="378"/>
      <c r="J5" s="1490" t="s">
        <v>487</v>
      </c>
      <c r="K5" s="1455" t="str">
        <f>IF(L5&lt;&gt;"","B","-")</f>
        <v>-</v>
      </c>
      <c r="L5" s="13"/>
      <c r="M5" s="1361" t="str">
        <f>IF(J5="Рекламен клип",IF(L5=0,"-",IF(L5&lt;=12,0.6,IF(L5&lt;=17,0.8,IF(L5&lt;=22,0.85,IF(L5&lt;=27,0.95,IF(L5&lt;=32,1,IF(L5&lt;=37,1.2,IF(L5&lt;=42,1.4,IF(L5&lt;=47,1.6,IF(L5&lt;=52,1.8,IF(L5&lt;=57,1.9,IF(L5&lt;=62,2.2,L5*0.0366666666666667)))))))))))),IF(L5=60,2,IF(L5=120,4,"-")))</f>
        <v>-</v>
      </c>
      <c r="N5" s="389" t="str">
        <f>IF(L5&gt;0,(Nova!N5+'Diema Channels'!N5+'Fox Channels'!N5+'3rd Party Channels'!N5),"-")</f>
        <v>-</v>
      </c>
      <c r="O5" s="1453" t="str">
        <f t="shared" si="0"/>
        <v>-</v>
      </c>
    </row>
    <row r="6" spans="2:68" x14ac:dyDescent="0.3">
      <c r="E6" s="212" t="s">
        <v>15</v>
      </c>
      <c r="F6" s="2"/>
      <c r="G6" s="378"/>
      <c r="J6" s="1490" t="s">
        <v>487</v>
      </c>
      <c r="K6" s="1455" t="str">
        <f>IF(L6&lt;&gt;"","C","-")</f>
        <v>-</v>
      </c>
      <c r="L6" s="13"/>
      <c r="M6" s="1361" t="str">
        <f t="shared" ref="M6:M11" si="1">IF(J6="Рекламен клип",IF(L6=0,"-",IF(L6&lt;=12,0.6,IF(L6&lt;=17,0.8,IF(L6&lt;=22,0.85,IF(L6&lt;=27,0.95,IF(L6&lt;=32,1,IF(L6&lt;=37,1.2,IF(L6&lt;=42,1.4,IF(L6&lt;=47,1.6,IF(L6&lt;=52,1.8,IF(L6&lt;=57,1.9,IF(L6&lt;=62,2.2,L6*0.0366666666666667)))))))))))),IF(L6=60,2,IF(L6=120,4,"-")))</f>
        <v>-</v>
      </c>
      <c r="N6" s="389" t="str">
        <f>IF(L6&gt;0,(Nova!N6+'Diema Channels'!N6+'Fox Channels'!N6+'3rd Party Channels'!N6),"-")</f>
        <v>-</v>
      </c>
      <c r="O6" s="1453" t="str">
        <f t="shared" si="0"/>
        <v>-</v>
      </c>
    </row>
    <row r="7" spans="2:68" x14ac:dyDescent="0.3">
      <c r="E7" s="212" t="s">
        <v>458</v>
      </c>
      <c r="F7" s="1353" t="s">
        <v>276</v>
      </c>
      <c r="G7" s="378"/>
      <c r="J7" s="1490" t="s">
        <v>487</v>
      </c>
      <c r="K7" s="1455" t="str">
        <f>IF(L7&lt;&gt;"","D","-")</f>
        <v>-</v>
      </c>
      <c r="L7" s="13"/>
      <c r="M7" s="1361" t="str">
        <f t="shared" si="1"/>
        <v>-</v>
      </c>
      <c r="N7" s="389" t="str">
        <f>IF(L7&gt;0,(Nova!N7+'Diema Channels'!N7+'Fox Channels'!N7+'3rd Party Channels'!N7),"-")</f>
        <v>-</v>
      </c>
      <c r="O7" s="1453" t="str">
        <f t="shared" si="0"/>
        <v>-</v>
      </c>
    </row>
    <row r="8" spans="2:68" ht="12.6" thickBot="1" x14ac:dyDescent="0.35">
      <c r="E8" s="212" t="s">
        <v>464</v>
      </c>
      <c r="F8" s="1353" t="s">
        <v>278</v>
      </c>
      <c r="G8" s="378"/>
      <c r="J8" s="1490" t="s">
        <v>487</v>
      </c>
      <c r="K8" s="1455" t="str">
        <f>IF(L8&lt;&gt;"","E","-")</f>
        <v>-</v>
      </c>
      <c r="L8" s="13"/>
      <c r="M8" s="1361" t="str">
        <f t="shared" si="1"/>
        <v>-</v>
      </c>
      <c r="N8" s="389" t="str">
        <f>IF(L8&gt;0,(Nova!N8+'Diema Channels'!N8+'Fox Channels'!N8+'3rd Party Channels'!N8),"-")</f>
        <v>-</v>
      </c>
      <c r="O8" s="1453" t="str">
        <f t="shared" si="0"/>
        <v>-</v>
      </c>
    </row>
    <row r="9" spans="2:68" ht="13.2" x14ac:dyDescent="0.3">
      <c r="B9" s="379" t="s">
        <v>468</v>
      </c>
      <c r="C9" s="380"/>
      <c r="E9" s="212" t="s">
        <v>460</v>
      </c>
      <c r="F9" s="1" t="s">
        <v>246</v>
      </c>
      <c r="G9" s="378"/>
      <c r="J9" s="1490" t="s">
        <v>487</v>
      </c>
      <c r="K9" s="1455" t="str">
        <f>IF(L9&lt;&gt;"","F","-")</f>
        <v>-</v>
      </c>
      <c r="L9" s="13"/>
      <c r="M9" s="1361" t="str">
        <f t="shared" si="1"/>
        <v>-</v>
      </c>
      <c r="N9" s="389" t="str">
        <f>IF(L9&gt;0,(Nova!N9+'Diema Channels'!N9+'Fox Channels'!N9+'3rd Party Channels'!N9),"-")</f>
        <v>-</v>
      </c>
      <c r="O9" s="1453" t="str">
        <f t="shared" si="0"/>
        <v>-</v>
      </c>
    </row>
    <row r="10" spans="2:68" ht="13.8" thickBot="1" x14ac:dyDescent="0.35">
      <c r="B10" s="382" t="s">
        <v>469</v>
      </c>
      <c r="C10" s="383"/>
      <c r="E10" s="360" t="s">
        <v>459</v>
      </c>
      <c r="F10" s="1008"/>
      <c r="G10" s="1009"/>
      <c r="J10" s="1490" t="s">
        <v>487</v>
      </c>
      <c r="K10" s="1455" t="str">
        <f>IF(L10&lt;&gt;"","G","-")</f>
        <v>-</v>
      </c>
      <c r="L10" s="13"/>
      <c r="M10" s="1361" t="str">
        <f t="shared" si="1"/>
        <v>-</v>
      </c>
      <c r="N10" s="389" t="str">
        <f>IF(L10&gt;0,(Nova!N10+'Diema Channels'!N10+'Fox Channels'!N10+'3rd Party Channels'!N10),"-")</f>
        <v>-</v>
      </c>
      <c r="O10" s="1453" t="str">
        <f t="shared" si="0"/>
        <v>-</v>
      </c>
      <c r="Q10" s="1357" t="s">
        <v>153</v>
      </c>
    </row>
    <row r="11" spans="2:68" ht="12.6" thickBot="1" x14ac:dyDescent="0.35">
      <c r="E11" s="360" t="s">
        <v>465</v>
      </c>
      <c r="F11" s="3" t="s">
        <v>95</v>
      </c>
      <c r="G11" s="381"/>
      <c r="J11" s="295" t="s">
        <v>487</v>
      </c>
      <c r="K11" s="1456" t="str">
        <f>IF(L11&lt;&gt;"","H","-")</f>
        <v>-</v>
      </c>
      <c r="L11" s="14"/>
      <c r="M11" s="1366" t="str">
        <f t="shared" si="1"/>
        <v>-</v>
      </c>
      <c r="N11" s="398" t="str">
        <f>IF(L11&gt;0,(Nova!N11+'Diema Channels'!N11+'Fox Channels'!N11+'3rd Party Channels'!N11),"-")</f>
        <v>-</v>
      </c>
      <c r="O11" s="1368" t="str">
        <f t="shared" si="0"/>
        <v>-</v>
      </c>
    </row>
    <row r="12" spans="2:68" hidden="1" x14ac:dyDescent="0.3">
      <c r="B12" s="1369"/>
      <c r="E12" s="212" t="s">
        <v>55</v>
      </c>
      <c r="F12" s="335">
        <f t="array" ref="F12">INDEX(Lookup!T50:AA58,MATCH(1,(Summary!F8=Lookup!T50:T58)*(Summary!F7=Lookup!U50:U58),0),MATCH(Summary!F9,Lookup!T50:AA50,0))*F14</f>
        <v>526</v>
      </c>
      <c r="G12" s="384"/>
      <c r="K12" s="1370"/>
      <c r="L12" s="1371"/>
      <c r="M12" s="1372"/>
      <c r="N12" s="416"/>
      <c r="O12" s="1373"/>
    </row>
    <row r="13" spans="2:68" x14ac:dyDescent="0.3">
      <c r="E13" s="212" t="s">
        <v>466</v>
      </c>
      <c r="F13" s="1351">
        <v>130</v>
      </c>
      <c r="G13" s="385"/>
      <c r="K13" s="1370"/>
      <c r="L13" s="1371"/>
      <c r="M13" s="1372"/>
      <c r="N13" s="416"/>
      <c r="O13" s="1373"/>
    </row>
    <row r="14" spans="2:68" ht="12.6" thickBot="1" x14ac:dyDescent="0.35">
      <c r="B14" s="1374"/>
      <c r="E14" s="290" t="s">
        <v>467</v>
      </c>
      <c r="F14" s="1352">
        <v>1</v>
      </c>
      <c r="G14" s="386"/>
      <c r="L14" s="1375"/>
      <c r="M14" s="1375"/>
    </row>
    <row r="15" spans="2:68" x14ac:dyDescent="0.3">
      <c r="G15" s="1376"/>
      <c r="H15" s="1375"/>
      <c r="I15" s="1375"/>
      <c r="AE15" s="414"/>
      <c r="AF15" s="414"/>
      <c r="AG15" s="414"/>
      <c r="AH15" s="414"/>
      <c r="AI15" s="414"/>
      <c r="AJ15" s="414"/>
      <c r="AK15" s="414"/>
      <c r="AL15" s="1377"/>
      <c r="AM15" s="1377"/>
      <c r="AN15" s="1377"/>
      <c r="AO15" s="1377"/>
      <c r="AP15" s="1377"/>
      <c r="AQ15" s="1377"/>
      <c r="AR15" s="1377"/>
      <c r="AS15" s="1377"/>
      <c r="AT15" s="1377"/>
      <c r="AU15" s="1377"/>
      <c r="AV15" s="1377"/>
      <c r="AW15" s="1377"/>
      <c r="AX15" s="1377"/>
      <c r="AY15" s="1377"/>
      <c r="AZ15" s="1377"/>
      <c r="BA15" s="1377"/>
      <c r="BB15" s="1377"/>
      <c r="BC15" s="1377"/>
      <c r="BD15" s="1377"/>
      <c r="BE15" s="1377"/>
      <c r="BF15" s="1377"/>
      <c r="BG15" s="1377"/>
      <c r="BH15" s="1377"/>
      <c r="BI15" s="1377"/>
      <c r="BJ15" s="1377"/>
      <c r="BK15" s="1377"/>
      <c r="BL15" s="1378"/>
      <c r="BM15" s="1377"/>
      <c r="BN15" s="1377"/>
      <c r="BO15" s="1377"/>
      <c r="BP15" s="1377"/>
    </row>
    <row r="16" spans="2:68" x14ac:dyDescent="0.3">
      <c r="N16" s="414"/>
    </row>
    <row r="17" spans="1:16" ht="13.2" x14ac:dyDescent="0.3">
      <c r="B17" s="1379" t="s">
        <v>477</v>
      </c>
      <c r="E17" s="1380" t="s">
        <v>453</v>
      </c>
      <c r="F17" s="1381"/>
      <c r="H17" s="1382"/>
      <c r="I17" s="1382"/>
      <c r="J17" s="1382"/>
    </row>
    <row r="18" spans="1:16" ht="13.8" thickBot="1" x14ac:dyDescent="0.35">
      <c r="K18" s="1382"/>
      <c r="L18" s="1382"/>
      <c r="M18" s="1382"/>
      <c r="N18" s="1382"/>
      <c r="O18" s="1382"/>
    </row>
    <row r="19" spans="1:16" ht="14.4" thickBot="1" x14ac:dyDescent="0.35">
      <c r="B19" s="1457" t="s">
        <v>472</v>
      </c>
      <c r="C19" s="1458">
        <f>SUM(J20:J24)</f>
        <v>0</v>
      </c>
      <c r="D19" s="1383"/>
      <c r="E19" s="1384" t="s">
        <v>70</v>
      </c>
      <c r="F19" s="1385" t="s">
        <v>73</v>
      </c>
      <c r="G19" s="1385" t="s">
        <v>82</v>
      </c>
      <c r="H19" s="1385" t="s">
        <v>74</v>
      </c>
      <c r="I19" s="1385" t="s">
        <v>82</v>
      </c>
      <c r="J19" s="1385" t="s">
        <v>75</v>
      </c>
      <c r="K19" s="1386" t="s">
        <v>76</v>
      </c>
      <c r="L19" s="1387" t="s">
        <v>92</v>
      </c>
      <c r="M19" s="1388"/>
      <c r="N19" s="1388"/>
      <c r="O19" s="1388"/>
      <c r="P19" s="1389"/>
    </row>
    <row r="20" spans="1:16" ht="14.4" thickBot="1" x14ac:dyDescent="0.35">
      <c r="B20" s="1459" t="s">
        <v>473</v>
      </c>
      <c r="C20" s="1460">
        <v>0.15</v>
      </c>
      <c r="D20" s="1383"/>
      <c r="E20" s="1364" t="s">
        <v>71</v>
      </c>
      <c r="F20" s="410">
        <f>Nova!F75</f>
        <v>0</v>
      </c>
      <c r="G20" s="1390" t="str">
        <f>IF(ISERROR(F20/$J$20),"",F20/$J$20)</f>
        <v/>
      </c>
      <c r="H20" s="410">
        <f>Nova!H75</f>
        <v>0</v>
      </c>
      <c r="I20" s="1390" t="str">
        <f>IF(ISERROR(H20/$J$20),"",H20/$J$20)</f>
        <v/>
      </c>
      <c r="J20" s="1391">
        <f>F20+H20</f>
        <v>0</v>
      </c>
      <c r="K20" s="1392" t="str">
        <f t="shared" ref="K20:K22" si="2">IF(ISERROR(J20/$C$19),"",J20/$C$19)</f>
        <v/>
      </c>
      <c r="L20" s="1393">
        <f>J20*(1-$C$20)</f>
        <v>0</v>
      </c>
      <c r="M20" s="1394"/>
      <c r="N20" s="1394"/>
      <c r="O20" s="1394"/>
      <c r="P20" s="1389"/>
    </row>
    <row r="21" spans="1:16" ht="14.4" thickBot="1" x14ac:dyDescent="0.35">
      <c r="B21" s="1463" t="s">
        <v>474</v>
      </c>
      <c r="C21" s="1464">
        <f>C19-(C19*C20)</f>
        <v>0</v>
      </c>
      <c r="D21" s="1383"/>
      <c r="E21" s="1359" t="s">
        <v>72</v>
      </c>
      <c r="F21" s="392">
        <f>'Diema Channels'!F160</f>
        <v>0</v>
      </c>
      <c r="G21" s="1390" t="str">
        <f>IF(ISERROR(F21/$J$21),"",F21/$J$21)</f>
        <v/>
      </c>
      <c r="H21" s="410">
        <f>'Diema Channels'!H160</f>
        <v>0</v>
      </c>
      <c r="I21" s="1390" t="str">
        <f>IF(ISERROR(H21/$J$21),"",H21/$J$21)</f>
        <v/>
      </c>
      <c r="J21" s="476">
        <f t="shared" ref="J21:J23" si="3">F21+H21</f>
        <v>0</v>
      </c>
      <c r="K21" s="1392" t="str">
        <f t="shared" si="2"/>
        <v/>
      </c>
      <c r="L21" s="1393">
        <f t="shared" ref="L21:L24" si="4">J21*(1-$C$20)</f>
        <v>0</v>
      </c>
      <c r="M21" s="1394"/>
      <c r="N21" s="1394"/>
      <c r="O21" s="1394"/>
      <c r="P21" s="1389"/>
    </row>
    <row r="22" spans="1:16" ht="13.8" x14ac:dyDescent="0.3">
      <c r="B22" s="1461" t="s">
        <v>478</v>
      </c>
      <c r="C22" s="1462" t="s">
        <v>482</v>
      </c>
      <c r="D22" s="1383"/>
      <c r="E22" s="1359" t="s">
        <v>167</v>
      </c>
      <c r="F22" s="392">
        <f>'Diema Channels'!F161</f>
        <v>0</v>
      </c>
      <c r="G22" s="1390" t="str">
        <f>IF(ISERROR(F22/$F$25),"",F22/$F$25)</f>
        <v/>
      </c>
      <c r="H22" s="410">
        <f>'Diema Channels'!H161</f>
        <v>0</v>
      </c>
      <c r="I22" s="1390" t="str">
        <f>IF(ISERROR(H22/$H$25),"",H22/$H$25)</f>
        <v/>
      </c>
      <c r="J22" s="476">
        <f t="shared" si="3"/>
        <v>0</v>
      </c>
      <c r="K22" s="1395" t="str">
        <f t="shared" si="2"/>
        <v/>
      </c>
      <c r="L22" s="1396">
        <f t="shared" si="4"/>
        <v>0</v>
      </c>
      <c r="M22" s="1394"/>
      <c r="N22" s="1394"/>
      <c r="O22" s="1394"/>
      <c r="P22" s="1389"/>
    </row>
    <row r="23" spans="1:16" ht="14.4" thickBot="1" x14ac:dyDescent="0.35">
      <c r="B23" s="1465" t="s">
        <v>484</v>
      </c>
      <c r="C23" s="1466">
        <f>IFERROR((VLOOKUP(B23,Lookup!$V$71:$X$72,3,FALSE)),0)</f>
        <v>0</v>
      </c>
      <c r="D23" s="1383"/>
      <c r="E23" s="1397" t="s">
        <v>2</v>
      </c>
      <c r="F23" s="503">
        <f>'Diema Channels'!F162</f>
        <v>0</v>
      </c>
      <c r="G23" s="1398" t="str">
        <f>IF(ISERROR(F23/$F$25),"",F23/$F$25)</f>
        <v/>
      </c>
      <c r="H23" s="410">
        <f>'Diema Channels'!H162</f>
        <v>0</v>
      </c>
      <c r="I23" s="1398" t="str">
        <f>IF(ISERROR(H23/$H$25),"",H23/$H$25)</f>
        <v/>
      </c>
      <c r="J23" s="1399">
        <f t="shared" si="3"/>
        <v>0</v>
      </c>
      <c r="K23" s="1395" t="str">
        <f>IF(ISERROR(J23/$C$19),"",J23/$C$19)</f>
        <v/>
      </c>
      <c r="L23" s="1396">
        <f t="shared" si="4"/>
        <v>0</v>
      </c>
      <c r="M23" s="1394"/>
      <c r="N23" s="1394"/>
      <c r="O23" s="1394"/>
      <c r="P23" s="1389"/>
    </row>
    <row r="24" spans="1:16" ht="14.4" thickBot="1" x14ac:dyDescent="0.35">
      <c r="B24" s="1400" t="s">
        <v>479</v>
      </c>
      <c r="C24" s="1401">
        <f>C21+C23</f>
        <v>0</v>
      </c>
      <c r="D24" s="1383"/>
      <c r="E24" s="1397" t="s">
        <v>112</v>
      </c>
      <c r="F24" s="503">
        <f>'Diema Channels'!F163</f>
        <v>0</v>
      </c>
      <c r="G24" s="1398" t="str">
        <f>IF(ISERROR(F24/$F$25),"",F24/$F$25)</f>
        <v/>
      </c>
      <c r="H24" s="1402">
        <f>'Diema Channels'!H163</f>
        <v>0</v>
      </c>
      <c r="I24" s="1398" t="str">
        <f>IF(ISERROR(H24/$H$25),"",H24/$H$25)</f>
        <v/>
      </c>
      <c r="J24" s="1399">
        <f t="shared" ref="J24" si="5">F24+H24</f>
        <v>0</v>
      </c>
      <c r="K24" s="1403" t="str">
        <f>IF(ISERROR(J24/$C$19),"",J24/$C$19)</f>
        <v/>
      </c>
      <c r="L24" s="1404">
        <f t="shared" si="4"/>
        <v>0</v>
      </c>
      <c r="M24" s="1394"/>
      <c r="N24" s="1394"/>
      <c r="O24" s="1394"/>
      <c r="P24" s="1389"/>
    </row>
    <row r="25" spans="1:16" ht="14.4" thickBot="1" x14ac:dyDescent="0.35">
      <c r="B25" s="1467" t="s">
        <v>475</v>
      </c>
      <c r="C25" s="1468">
        <v>0.2</v>
      </c>
      <c r="D25" s="1383"/>
      <c r="E25" s="1405" t="s">
        <v>75</v>
      </c>
      <c r="F25" s="1406">
        <f t="shared" ref="F25:K25" si="6">SUM(F20:F24)</f>
        <v>0</v>
      </c>
      <c r="G25" s="1407"/>
      <c r="H25" s="1406">
        <f t="shared" si="6"/>
        <v>0</v>
      </c>
      <c r="I25" s="1407"/>
      <c r="J25" s="1408">
        <f t="shared" si="6"/>
        <v>0</v>
      </c>
      <c r="K25" s="1409">
        <f t="shared" si="6"/>
        <v>0</v>
      </c>
      <c r="L25" s="1410">
        <f>SUM(L20:L24)</f>
        <v>0</v>
      </c>
      <c r="M25" s="1394"/>
      <c r="N25" s="1394"/>
      <c r="O25" s="1394"/>
      <c r="P25" s="1389"/>
    </row>
    <row r="26" spans="1:16" ht="14.4" thickBot="1" x14ac:dyDescent="0.35">
      <c r="B26" s="1400" t="s">
        <v>483</v>
      </c>
      <c r="C26" s="1401">
        <f>C24+(C24*C25)</f>
        <v>0</v>
      </c>
      <c r="D26" s="1411"/>
      <c r="E26" s="1412"/>
      <c r="F26" s="1413"/>
      <c r="G26" s="1414"/>
      <c r="H26" s="1413"/>
      <c r="I26" s="1414"/>
      <c r="J26" s="1394"/>
      <c r="K26" s="1414"/>
      <c r="L26" s="1415"/>
      <c r="M26" s="1415"/>
      <c r="N26" s="1394"/>
      <c r="O26" s="1394"/>
      <c r="P26" s="1389"/>
    </row>
    <row r="27" spans="1:16" ht="13.8" hidden="1" x14ac:dyDescent="0.3">
      <c r="B27" s="1416"/>
      <c r="C27" s="1417"/>
      <c r="D27" s="1411"/>
      <c r="E27" s="1412"/>
      <c r="F27" s="1413"/>
      <c r="G27" s="1414"/>
      <c r="H27" s="1413"/>
      <c r="I27" s="1414"/>
      <c r="J27" s="1394"/>
      <c r="K27" s="1414"/>
      <c r="L27" s="1415"/>
      <c r="M27" s="1415"/>
      <c r="N27" s="1394"/>
      <c r="O27" s="1394"/>
      <c r="P27" s="1389"/>
    </row>
    <row r="28" spans="1:16" ht="13.8" hidden="1" x14ac:dyDescent="0.3">
      <c r="B28" s="1416"/>
      <c r="C28" s="1417"/>
      <c r="D28" s="1411"/>
      <c r="E28" s="1412"/>
      <c r="F28" s="1413"/>
      <c r="G28" s="1414"/>
      <c r="H28" s="1413"/>
      <c r="I28" s="1414"/>
      <c r="J28" s="1394"/>
      <c r="K28" s="1414"/>
      <c r="L28" s="1415"/>
      <c r="M28" s="1415"/>
      <c r="N28" s="1394"/>
      <c r="O28" s="1394"/>
      <c r="P28" s="1389"/>
    </row>
    <row r="29" spans="1:16" ht="13.8" hidden="1" x14ac:dyDescent="0.3">
      <c r="A29" s="414"/>
      <c r="B29" s="1416"/>
      <c r="C29" s="1417"/>
      <c r="D29" s="1411"/>
      <c r="E29" s="1412"/>
      <c r="F29" s="1413"/>
      <c r="G29" s="1414"/>
      <c r="H29" s="1413"/>
      <c r="I29" s="1414"/>
      <c r="J29" s="1394"/>
      <c r="K29" s="1414"/>
      <c r="L29" s="1415"/>
      <c r="M29" s="1415"/>
      <c r="N29" s="1394"/>
      <c r="O29" s="1394"/>
      <c r="P29" s="1389"/>
    </row>
    <row r="30" spans="1:16" ht="13.8" hidden="1" x14ac:dyDescent="0.3">
      <c r="A30" s="414"/>
      <c r="B30" s="1416"/>
      <c r="C30" s="1417"/>
      <c r="D30" s="1411"/>
      <c r="E30" s="1418"/>
      <c r="F30" s="1413"/>
      <c r="G30" s="1414"/>
      <c r="H30" s="1413"/>
      <c r="I30" s="1414"/>
      <c r="J30" s="1394"/>
      <c r="K30" s="1414"/>
      <c r="L30" s="1415"/>
      <c r="M30" s="1415"/>
      <c r="N30" s="1394"/>
      <c r="O30" s="1394"/>
      <c r="P30" s="1389"/>
    </row>
    <row r="31" spans="1:16" ht="13.8" hidden="1" x14ac:dyDescent="0.3">
      <c r="A31" s="414"/>
      <c r="B31" s="1419"/>
      <c r="C31" s="1420"/>
      <c r="D31" s="1411"/>
      <c r="E31" s="1418"/>
      <c r="F31" s="1413"/>
      <c r="G31" s="1414"/>
      <c r="H31" s="1413"/>
      <c r="I31" s="1414"/>
      <c r="J31" s="1394"/>
      <c r="K31" s="1414"/>
      <c r="L31" s="1415"/>
      <c r="M31" s="1415"/>
      <c r="N31" s="1394"/>
      <c r="O31" s="1394"/>
      <c r="P31" s="1389"/>
    </row>
    <row r="32" spans="1:16" ht="13.8" hidden="1" x14ac:dyDescent="0.3">
      <c r="A32" s="414"/>
      <c r="B32" s="1419"/>
      <c r="C32" s="1394"/>
      <c r="D32" s="1411"/>
      <c r="E32" s="1412"/>
      <c r="F32" s="1413"/>
      <c r="G32" s="1414"/>
      <c r="H32" s="1413"/>
      <c r="I32" s="1414"/>
      <c r="J32" s="1394"/>
      <c r="K32" s="1414"/>
      <c r="L32" s="1415"/>
      <c r="M32" s="1415"/>
      <c r="N32" s="1394"/>
      <c r="O32" s="1394"/>
      <c r="P32" s="1389"/>
    </row>
    <row r="33" spans="1:15" hidden="1" x14ac:dyDescent="0.3">
      <c r="A33" s="414"/>
      <c r="B33" s="1416"/>
      <c r="C33" s="1421"/>
      <c r="D33" s="414"/>
      <c r="E33" s="1412"/>
      <c r="F33" s="1413"/>
      <c r="G33" s="1414"/>
      <c r="H33" s="1413"/>
      <c r="I33" s="1414"/>
      <c r="J33" s="1394"/>
      <c r="K33" s="1414"/>
      <c r="L33" s="1415"/>
      <c r="M33" s="1415"/>
      <c r="N33" s="1394"/>
      <c r="O33" s="1394"/>
    </row>
    <row r="34" spans="1:15" hidden="1" x14ac:dyDescent="0.3">
      <c r="A34" s="414"/>
      <c r="B34" s="1419"/>
      <c r="C34" s="1394"/>
      <c r="D34" s="414"/>
      <c r="E34" s="1418"/>
      <c r="F34" s="1413"/>
      <c r="G34" s="1414"/>
      <c r="H34" s="1413"/>
      <c r="I34" s="1414"/>
      <c r="J34" s="1394"/>
      <c r="K34" s="1414"/>
      <c r="L34" s="1415"/>
      <c r="M34" s="1415"/>
      <c r="N34" s="1394"/>
      <c r="O34" s="1394"/>
    </row>
    <row r="35" spans="1:15" hidden="1" x14ac:dyDescent="0.3">
      <c r="D35" s="414"/>
      <c r="E35" s="1419"/>
      <c r="F35" s="1414"/>
      <c r="G35" s="1414"/>
      <c r="H35" s="1414"/>
      <c r="I35" s="1414"/>
      <c r="J35" s="1414"/>
      <c r="K35" s="1414"/>
      <c r="L35" s="1422"/>
      <c r="M35" s="999"/>
    </row>
    <row r="36" spans="1:15" x14ac:dyDescent="0.3">
      <c r="D36" s="414"/>
      <c r="E36" s="999"/>
      <c r="F36" s="999"/>
      <c r="G36" s="999"/>
      <c r="H36" s="999"/>
      <c r="I36" s="999"/>
      <c r="J36" s="999"/>
      <c r="K36" s="999"/>
      <c r="L36" s="999"/>
      <c r="M36" s="999"/>
    </row>
    <row r="37" spans="1:15" x14ac:dyDescent="0.3">
      <c r="D37" s="414"/>
      <c r="E37" s="1380" t="s">
        <v>470</v>
      </c>
      <c r="F37" s="1381"/>
    </row>
    <row r="38" spans="1:15" ht="12.6" thickBot="1" x14ac:dyDescent="0.35">
      <c r="D38" s="414"/>
    </row>
    <row r="39" spans="1:15" ht="12.6" thickBot="1" x14ac:dyDescent="0.35">
      <c r="D39" s="414"/>
      <c r="E39" s="1384" t="s">
        <v>455</v>
      </c>
      <c r="F39" s="1385" t="s">
        <v>73</v>
      </c>
      <c r="G39" s="1385" t="s">
        <v>82</v>
      </c>
      <c r="H39" s="1385" t="s">
        <v>74</v>
      </c>
      <c r="I39" s="1385" t="s">
        <v>82</v>
      </c>
      <c r="J39" s="1385" t="s">
        <v>75</v>
      </c>
      <c r="K39" s="1386" t="s">
        <v>76</v>
      </c>
    </row>
    <row r="40" spans="1:15" x14ac:dyDescent="0.3">
      <c r="D40" s="414"/>
      <c r="E40" s="1364" t="s">
        <v>71</v>
      </c>
      <c r="F40" s="407">
        <f>Nova!F109</f>
        <v>0</v>
      </c>
      <c r="G40" s="1390" t="str">
        <f>IF(ISERROR(F40/J40),"",F40/J40)</f>
        <v/>
      </c>
      <c r="H40" s="407">
        <f>Nova!H109</f>
        <v>0</v>
      </c>
      <c r="I40" s="1390" t="str">
        <f>IF(ISERROR(H40/J40),"",H40/J40)</f>
        <v/>
      </c>
      <c r="J40" s="1423">
        <f>F40+H40</f>
        <v>0</v>
      </c>
      <c r="K40" s="1392" t="str">
        <f>IF(ISERROR(J40/$J$45),"",J40/$J$45)</f>
        <v/>
      </c>
    </row>
    <row r="41" spans="1:15" x14ac:dyDescent="0.3">
      <c r="D41" s="414"/>
      <c r="E41" s="1359" t="s">
        <v>72</v>
      </c>
      <c r="F41" s="389">
        <f>'Diema Channels'!F197</f>
        <v>0</v>
      </c>
      <c r="G41" s="1390" t="str">
        <f t="shared" ref="G41:G44" si="7">IF(ISERROR(F41/J41),"",F41/J41)</f>
        <v/>
      </c>
      <c r="H41" s="389">
        <f>'Diema Channels'!H197</f>
        <v>0</v>
      </c>
      <c r="I41" s="1390" t="str">
        <f t="shared" ref="I41:I44" si="8">IF(ISERROR(H41/J41),"",H41/J41)</f>
        <v/>
      </c>
      <c r="J41" s="1424">
        <f t="shared" ref="J41:J43" si="9">F41+H41</f>
        <v>0</v>
      </c>
      <c r="K41" s="1392" t="str">
        <f>IF(ISERROR(J41/$J$45),"",J41/$J$45)</f>
        <v/>
      </c>
    </row>
    <row r="42" spans="1:15" x14ac:dyDescent="0.3">
      <c r="D42" s="414"/>
      <c r="E42" s="1359" t="s">
        <v>167</v>
      </c>
      <c r="F42" s="389">
        <f>'Diema Channels'!F198</f>
        <v>0</v>
      </c>
      <c r="G42" s="1390" t="str">
        <f t="shared" si="7"/>
        <v/>
      </c>
      <c r="H42" s="389">
        <f>'Diema Channels'!H198</f>
        <v>0</v>
      </c>
      <c r="I42" s="1390" t="str">
        <f t="shared" si="8"/>
        <v/>
      </c>
      <c r="J42" s="1424">
        <f t="shared" si="9"/>
        <v>0</v>
      </c>
      <c r="K42" s="1392" t="str">
        <f>IF(ISERROR(J42/$J$45),"",J42/$J$45)</f>
        <v/>
      </c>
    </row>
    <row r="43" spans="1:15" x14ac:dyDescent="0.3">
      <c r="D43" s="1425"/>
      <c r="E43" s="1359" t="s">
        <v>2</v>
      </c>
      <c r="F43" s="1362">
        <f>'Diema Channels'!F199</f>
        <v>0</v>
      </c>
      <c r="G43" s="1390" t="str">
        <f t="shared" si="7"/>
        <v/>
      </c>
      <c r="H43" s="389">
        <f>'Diema Channels'!H199</f>
        <v>0</v>
      </c>
      <c r="I43" s="1390" t="str">
        <f t="shared" si="8"/>
        <v/>
      </c>
      <c r="J43" s="1426">
        <f t="shared" si="9"/>
        <v>0</v>
      </c>
      <c r="K43" s="1392" t="str">
        <f>IF(ISERROR(J43/$J$45),"",J43/$J$45)</f>
        <v/>
      </c>
    </row>
    <row r="44" spans="1:15" ht="12.6" thickBot="1" x14ac:dyDescent="0.35">
      <c r="D44" s="414"/>
      <c r="E44" s="1427" t="s">
        <v>112</v>
      </c>
      <c r="F44" s="1428">
        <f>'Diema Channels'!F200</f>
        <v>0</v>
      </c>
      <c r="G44" s="1429" t="str">
        <f t="shared" si="7"/>
        <v/>
      </c>
      <c r="H44" s="501">
        <f>'Diema Channels'!H200</f>
        <v>0</v>
      </c>
      <c r="I44" s="1429" t="str">
        <f t="shared" si="8"/>
        <v/>
      </c>
      <c r="J44" s="1430">
        <f t="shared" ref="J44" si="10">F44+H44</f>
        <v>0</v>
      </c>
      <c r="K44" s="1431" t="str">
        <f>IF(ISERROR(J44/$J$45),"",J44/$J$45)</f>
        <v/>
      </c>
    </row>
    <row r="45" spans="1:15" ht="12.6" thickBot="1" x14ac:dyDescent="0.35">
      <c r="D45" s="414"/>
      <c r="E45" s="1405" t="s">
        <v>75</v>
      </c>
      <c r="F45" s="1432">
        <f t="shared" ref="F45:K45" si="11">SUM(F40:F44)</f>
        <v>0</v>
      </c>
      <c r="G45" s="1407"/>
      <c r="H45" s="1432">
        <f t="shared" si="11"/>
        <v>0</v>
      </c>
      <c r="I45" s="1407"/>
      <c r="J45" s="1433">
        <f t="shared" si="11"/>
        <v>0</v>
      </c>
      <c r="K45" s="1434">
        <f t="shared" si="11"/>
        <v>0</v>
      </c>
      <c r="N45" s="1435"/>
    </row>
    <row r="46" spans="1:15" x14ac:dyDescent="0.3">
      <c r="D46" s="414"/>
      <c r="E46" s="1370"/>
      <c r="F46" s="1436"/>
      <c r="G46" s="1436"/>
      <c r="H46" s="1436"/>
      <c r="I46" s="1436"/>
      <c r="J46" s="1437"/>
      <c r="K46" s="1438"/>
      <c r="N46" s="1435"/>
    </row>
    <row r="47" spans="1:15" x14ac:dyDescent="0.3">
      <c r="D47" s="414"/>
      <c r="N47" s="1435"/>
    </row>
    <row r="48" spans="1:15" x14ac:dyDescent="0.3">
      <c r="D48" s="414"/>
      <c r="N48" s="1435"/>
    </row>
    <row r="49" spans="4:14" x14ac:dyDescent="0.3">
      <c r="D49" s="414"/>
      <c r="E49" s="1380" t="s">
        <v>494</v>
      </c>
      <c r="F49" s="1381"/>
      <c r="N49" s="1435"/>
    </row>
    <row r="50" spans="4:14" ht="12.6" thickBot="1" x14ac:dyDescent="0.35">
      <c r="D50" s="414"/>
      <c r="F50" s="1439"/>
      <c r="G50" s="1439"/>
      <c r="H50" s="1439"/>
      <c r="N50" s="1435"/>
    </row>
    <row r="51" spans="4:14" ht="12.6" thickBot="1" x14ac:dyDescent="0.35">
      <c r="E51" s="1384" t="s">
        <v>455</v>
      </c>
      <c r="F51" s="1440" t="s">
        <v>491</v>
      </c>
      <c r="G51" s="1440" t="s">
        <v>492</v>
      </c>
      <c r="H51" s="1441" t="s">
        <v>75</v>
      </c>
      <c r="I51" s="1440" t="s">
        <v>491</v>
      </c>
      <c r="J51" s="1440" t="s">
        <v>492</v>
      </c>
      <c r="K51" s="1441" t="s">
        <v>92</v>
      </c>
    </row>
    <row r="52" spans="4:14" x14ac:dyDescent="0.3">
      <c r="D52" s="414"/>
      <c r="E52" s="1364" t="s">
        <v>71</v>
      </c>
      <c r="F52" s="1442">
        <f>Nova!F116</f>
        <v>0</v>
      </c>
      <c r="G52" s="1442">
        <f>Nova!G116</f>
        <v>0</v>
      </c>
      <c r="H52" s="1443">
        <f t="shared" ref="H52:H58" si="12">SUM(F52:G52)</f>
        <v>0</v>
      </c>
      <c r="I52" s="1442">
        <f>F52-(F52*$C$20)</f>
        <v>0</v>
      </c>
      <c r="J52" s="1442">
        <f>G52-(G52*$C$20)</f>
        <v>0</v>
      </c>
      <c r="K52" s="1443">
        <f>SUM(I52:J52)</f>
        <v>0</v>
      </c>
      <c r="L52" s="1435"/>
    </row>
    <row r="53" spans="4:14" x14ac:dyDescent="0.3">
      <c r="D53" s="414"/>
      <c r="E53" s="1359" t="s">
        <v>72</v>
      </c>
      <c r="F53" s="392">
        <f>'Diema Channels'!F207</f>
        <v>0</v>
      </c>
      <c r="G53" s="392">
        <f>'Diema Channels'!G207</f>
        <v>0</v>
      </c>
      <c r="H53" s="621">
        <f t="shared" si="12"/>
        <v>0</v>
      </c>
      <c r="I53" s="392">
        <f t="shared" ref="I53:I56" si="13">F53-(F53*$C$20)</f>
        <v>0</v>
      </c>
      <c r="J53" s="392">
        <f t="shared" ref="J53:J56" si="14">G53-(G53*$C$20)</f>
        <v>0</v>
      </c>
      <c r="K53" s="621">
        <f t="shared" ref="K53:K57" si="15">SUM(I53:J53)</f>
        <v>0</v>
      </c>
      <c r="L53" s="1435"/>
    </row>
    <row r="54" spans="4:14" x14ac:dyDescent="0.3">
      <c r="D54" s="414"/>
      <c r="E54" s="1359" t="s">
        <v>167</v>
      </c>
      <c r="F54" s="392">
        <f>'Diema Channels'!F208</f>
        <v>0</v>
      </c>
      <c r="G54" s="392">
        <f>'Diema Channels'!G208</f>
        <v>0</v>
      </c>
      <c r="H54" s="621">
        <f t="shared" si="12"/>
        <v>0</v>
      </c>
      <c r="I54" s="392">
        <f t="shared" si="13"/>
        <v>0</v>
      </c>
      <c r="J54" s="392">
        <f t="shared" si="14"/>
        <v>0</v>
      </c>
      <c r="K54" s="621">
        <f t="shared" si="15"/>
        <v>0</v>
      </c>
      <c r="L54" s="1435"/>
    </row>
    <row r="55" spans="4:14" x14ac:dyDescent="0.3">
      <c r="D55" s="1425"/>
      <c r="E55" s="1359" t="s">
        <v>2</v>
      </c>
      <c r="F55" s="392">
        <f>'Diema Channels'!F209</f>
        <v>0</v>
      </c>
      <c r="G55" s="392">
        <f>'Diema Channels'!G209</f>
        <v>0</v>
      </c>
      <c r="H55" s="621">
        <f t="shared" si="12"/>
        <v>0</v>
      </c>
      <c r="I55" s="392">
        <f t="shared" si="13"/>
        <v>0</v>
      </c>
      <c r="J55" s="392">
        <f t="shared" si="14"/>
        <v>0</v>
      </c>
      <c r="K55" s="621">
        <f t="shared" si="15"/>
        <v>0</v>
      </c>
      <c r="L55" s="1435"/>
    </row>
    <row r="56" spans="4:14" ht="12.6" thickBot="1" x14ac:dyDescent="0.35">
      <c r="D56" s="414"/>
      <c r="E56" s="1364" t="s">
        <v>112</v>
      </c>
      <c r="F56" s="392">
        <f>'Diema Channels'!F210</f>
        <v>0</v>
      </c>
      <c r="G56" s="392">
        <f>'Diema Channels'!G210</f>
        <v>0</v>
      </c>
      <c r="H56" s="621">
        <f t="shared" si="12"/>
        <v>0</v>
      </c>
      <c r="I56" s="392">
        <f t="shared" si="13"/>
        <v>0</v>
      </c>
      <c r="J56" s="392">
        <f t="shared" si="14"/>
        <v>0</v>
      </c>
      <c r="K56" s="621">
        <f t="shared" si="15"/>
        <v>0</v>
      </c>
      <c r="L56" s="1435"/>
    </row>
    <row r="57" spans="4:14" ht="12.6" thickBot="1" x14ac:dyDescent="0.35">
      <c r="D57" s="414"/>
      <c r="E57" s="1405" t="s">
        <v>75</v>
      </c>
      <c r="F57" s="1406">
        <f t="shared" ref="F57:G57" si="16">SUM(F52:F56)</f>
        <v>0</v>
      </c>
      <c r="G57" s="1406">
        <f t="shared" si="16"/>
        <v>0</v>
      </c>
      <c r="H57" s="1444">
        <f t="shared" si="12"/>
        <v>0</v>
      </c>
      <c r="I57" s="1406">
        <f>SUM(I52:I56)</f>
        <v>0</v>
      </c>
      <c r="J57" s="1406">
        <f>SUM(J52:J56)</f>
        <v>0</v>
      </c>
      <c r="K57" s="1444">
        <f t="shared" si="15"/>
        <v>0</v>
      </c>
    </row>
    <row r="58" spans="4:14" ht="12.6" thickBot="1" x14ac:dyDescent="0.35">
      <c r="D58" s="414"/>
      <c r="E58" s="1445" t="s">
        <v>82</v>
      </c>
      <c r="F58" s="1446" t="str">
        <f>IF(ISERROR(F57/$H$57),"",F57/$H$57)</f>
        <v/>
      </c>
      <c r="G58" s="1446" t="str">
        <f>IF(ISERROR(G57/$H$57),"",G57/$H$57)</f>
        <v/>
      </c>
      <c r="H58" s="1447">
        <f t="shared" si="12"/>
        <v>0</v>
      </c>
      <c r="I58" s="1446" t="str">
        <f>IFERROR(I57/$K$57,"-")</f>
        <v>-</v>
      </c>
      <c r="J58" s="1446" t="str">
        <f>IFERROR(J57/$K$57,"-")</f>
        <v>-</v>
      </c>
      <c r="K58" s="1447">
        <f t="shared" ref="K58" si="17">SUM(I58:J58)</f>
        <v>0</v>
      </c>
    </row>
    <row r="59" spans="4:14" x14ac:dyDescent="0.3">
      <c r="D59" s="414"/>
      <c r="L59" s="414"/>
    </row>
    <row r="60" spans="4:14" x14ac:dyDescent="0.3">
      <c r="D60" s="414"/>
    </row>
    <row r="61" spans="4:14" x14ac:dyDescent="0.3">
      <c r="D61" s="414"/>
    </row>
    <row r="62" spans="4:14" hidden="1" x14ac:dyDescent="0.3">
      <c r="D62" s="414"/>
      <c r="E62" s="1380" t="s">
        <v>471</v>
      </c>
      <c r="F62" s="1381"/>
    </row>
    <row r="63" spans="4:14" ht="12.6" hidden="1" thickBot="1" x14ac:dyDescent="0.35">
      <c r="D63" s="414"/>
    </row>
    <row r="64" spans="4:14" ht="12.6" hidden="1" thickBot="1" x14ac:dyDescent="0.35">
      <c r="D64" s="414"/>
      <c r="E64" s="1384" t="s">
        <v>455</v>
      </c>
      <c r="F64" s="1385" t="s">
        <v>210</v>
      </c>
      <c r="G64" s="1385" t="s">
        <v>82</v>
      </c>
      <c r="H64" s="1385" t="s">
        <v>126</v>
      </c>
      <c r="I64" s="1385" t="s">
        <v>82</v>
      </c>
      <c r="J64" s="1386" t="s">
        <v>75</v>
      </c>
    </row>
    <row r="65" spans="4:10" hidden="1" x14ac:dyDescent="0.3">
      <c r="D65" s="414"/>
      <c r="E65" s="1364" t="s">
        <v>71</v>
      </c>
      <c r="F65" s="407">
        <f>Nova!F125</f>
        <v>0</v>
      </c>
      <c r="G65" s="1390" t="str">
        <f t="shared" ref="G65" si="18">IF(ISERROR(F65/$J65),"",F65/$J65)</f>
        <v/>
      </c>
      <c r="H65" s="407">
        <f>Nova!H125</f>
        <v>0</v>
      </c>
      <c r="I65" s="1390" t="str">
        <f t="shared" ref="I65:I68" si="19">IF(ISERROR(H65/$J65),"",H65/$J65)</f>
        <v/>
      </c>
      <c r="J65" s="1448">
        <f t="shared" ref="J65:J68" si="20">F65+H65</f>
        <v>0</v>
      </c>
    </row>
    <row r="66" spans="4:10" hidden="1" x14ac:dyDescent="0.3">
      <c r="D66" s="414"/>
      <c r="E66" s="1359" t="s">
        <v>72</v>
      </c>
      <c r="F66" s="389">
        <f>'Diema Channels'!F217</f>
        <v>0</v>
      </c>
      <c r="G66" s="1390" t="str">
        <f>IF(ISERROR(F66/$J66),"",F66/$J66)</f>
        <v/>
      </c>
      <c r="H66" s="389">
        <f>'Diema Channels'!H217</f>
        <v>0</v>
      </c>
      <c r="I66" s="1390" t="str">
        <f t="shared" si="19"/>
        <v/>
      </c>
      <c r="J66" s="1448">
        <f t="shared" si="20"/>
        <v>0</v>
      </c>
    </row>
    <row r="67" spans="4:10" hidden="1" x14ac:dyDescent="0.3">
      <c r="D67" s="414"/>
      <c r="E67" s="1359" t="s">
        <v>167</v>
      </c>
      <c r="F67" s="389">
        <f>'Diema Channels'!F218</f>
        <v>0</v>
      </c>
      <c r="G67" s="1390" t="str">
        <f>IF(ISERROR(F67/$F70),"",F67/$F70)</f>
        <v/>
      </c>
      <c r="H67" s="389">
        <f>'Diema Channels'!H218</f>
        <v>0</v>
      </c>
      <c r="I67" s="1390" t="str">
        <f>IF(ISERROR(H67/$H70),"",H67/$H70)</f>
        <v/>
      </c>
      <c r="J67" s="1448">
        <f t="shared" si="20"/>
        <v>0</v>
      </c>
    </row>
    <row r="68" spans="4:10" hidden="1" x14ac:dyDescent="0.3">
      <c r="D68" s="414"/>
      <c r="E68" s="1427" t="s">
        <v>2</v>
      </c>
      <c r="F68" s="1362">
        <f>'Diema Channels'!F219</f>
        <v>0</v>
      </c>
      <c r="G68" s="1390" t="str">
        <f>IF(ISERROR(F68/$F70),"",F68/$F70)</f>
        <v/>
      </c>
      <c r="H68" s="389">
        <f>'Diema Channels'!H219</f>
        <v>0</v>
      </c>
      <c r="I68" s="1390" t="str">
        <f t="shared" si="19"/>
        <v/>
      </c>
      <c r="J68" s="1448">
        <f t="shared" si="20"/>
        <v>0</v>
      </c>
    </row>
    <row r="69" spans="4:10" ht="12.6" hidden="1" thickBot="1" x14ac:dyDescent="0.35">
      <c r="D69" s="414"/>
      <c r="E69" s="1359" t="s">
        <v>112</v>
      </c>
      <c r="F69" s="1362">
        <f>'Diema Channels'!F220</f>
        <v>0</v>
      </c>
      <c r="G69" s="1390" t="str">
        <f>IF(ISERROR(F69/$F70),"",F69/$F70)</f>
        <v/>
      </c>
      <c r="H69" s="389">
        <f>'Diema Channels'!H220</f>
        <v>0</v>
      </c>
      <c r="I69" s="1390" t="str">
        <f t="shared" ref="I69" si="21">IF(ISERROR(H69/$J69),"",H69/$J69)</f>
        <v/>
      </c>
      <c r="J69" s="1448">
        <f t="shared" ref="J69" si="22">F69+H69</f>
        <v>0</v>
      </c>
    </row>
    <row r="70" spans="4:10" ht="12.6" hidden="1" thickBot="1" x14ac:dyDescent="0.35">
      <c r="E70" s="1405" t="s">
        <v>75</v>
      </c>
      <c r="F70" s="1432">
        <f>SUM(F65:F69)</f>
        <v>0</v>
      </c>
      <c r="G70" s="1449"/>
      <c r="H70" s="1432">
        <f>SUM(H65:H69)</f>
        <v>0</v>
      </c>
      <c r="I70" s="1449"/>
      <c r="J70" s="1450">
        <f t="shared" ref="J70" si="23">F70+H70</f>
        <v>0</v>
      </c>
    </row>
    <row r="71" spans="4:10" x14ac:dyDescent="0.3"/>
    <row r="72" spans="4:10" x14ac:dyDescent="0.3">
      <c r="E72" s="414"/>
    </row>
    <row r="73" spans="4:10" x14ac:dyDescent="0.3"/>
    <row r="74" spans="4:10" x14ac:dyDescent="0.3"/>
    <row r="75" spans="4:10" x14ac:dyDescent="0.3"/>
    <row r="76" spans="4:10" hidden="1" x14ac:dyDescent="0.3"/>
    <row r="77" spans="4:10" hidden="1" x14ac:dyDescent="0.3"/>
    <row r="78" spans="4:10" x14ac:dyDescent="0.3"/>
    <row r="79" spans="4:10" x14ac:dyDescent="0.3"/>
    <row r="80" spans="4:1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x14ac:dyDescent="0.3"/>
    <row r="88" x14ac:dyDescent="0.3"/>
    <row r="89" x14ac:dyDescent="0.3"/>
    <row r="90" x14ac:dyDescent="0.3"/>
    <row r="91" x14ac:dyDescent="0.3"/>
    <row r="92" x14ac:dyDescent="0.3"/>
    <row r="93" x14ac:dyDescent="0.3"/>
    <row r="94" x14ac:dyDescent="0.3"/>
    <row r="95" x14ac:dyDescent="0.3"/>
    <row r="96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  <row r="148" x14ac:dyDescent="0.3"/>
    <row r="149" x14ac:dyDescent="0.3"/>
    <row r="150" x14ac:dyDescent="0.3"/>
    <row r="151" x14ac:dyDescent="0.3"/>
    <row r="152" x14ac:dyDescent="0.3"/>
    <row r="153" x14ac:dyDescent="0.3"/>
    <row r="154" x14ac:dyDescent="0.3"/>
    <row r="155" x14ac:dyDescent="0.3"/>
    <row r="156" x14ac:dyDescent="0.3"/>
    <row r="157" x14ac:dyDescent="0.3"/>
    <row r="158" x14ac:dyDescent="0.3"/>
    <row r="159" x14ac:dyDescent="0.3"/>
    <row r="160" x14ac:dyDescent="0.3"/>
    <row r="161" x14ac:dyDescent="0.3"/>
    <row r="162" x14ac:dyDescent="0.3"/>
    <row r="163" x14ac:dyDescent="0.3"/>
    <row r="164" x14ac:dyDescent="0.3"/>
    <row r="165" x14ac:dyDescent="0.3"/>
    <row r="166" x14ac:dyDescent="0.3"/>
    <row r="167" x14ac:dyDescent="0.3"/>
    <row r="168" x14ac:dyDescent="0.3"/>
    <row r="169" x14ac:dyDescent="0.3"/>
    <row r="170" x14ac:dyDescent="0.3"/>
    <row r="171" x14ac:dyDescent="0.3"/>
    <row r="172" x14ac:dyDescent="0.3"/>
    <row r="173" x14ac:dyDescent="0.3"/>
    <row r="174" x14ac:dyDescent="0.3"/>
    <row r="175" x14ac:dyDescent="0.3"/>
    <row r="176" x14ac:dyDescent="0.3"/>
    <row r="177" x14ac:dyDescent="0.3"/>
    <row r="178" x14ac:dyDescent="0.3"/>
    <row r="179" x14ac:dyDescent="0.3"/>
    <row r="180" x14ac:dyDescent="0.3"/>
    <row r="181" x14ac:dyDescent="0.3"/>
    <row r="182" x14ac:dyDescent="0.3"/>
    <row r="183" x14ac:dyDescent="0.3"/>
    <row r="184" x14ac:dyDescent="0.3"/>
    <row r="185" x14ac:dyDescent="0.3"/>
    <row r="186" x14ac:dyDescent="0.3"/>
    <row r="187" x14ac:dyDescent="0.3"/>
    <row r="188" x14ac:dyDescent="0.3"/>
    <row r="189" x14ac:dyDescent="0.3"/>
    <row r="190" x14ac:dyDescent="0.3"/>
    <row r="191" x14ac:dyDescent="0.3"/>
    <row r="192" x14ac:dyDescent="0.3"/>
    <row r="193" x14ac:dyDescent="0.3"/>
    <row r="194" x14ac:dyDescent="0.3"/>
    <row r="195" x14ac:dyDescent="0.3"/>
    <row r="196" x14ac:dyDescent="0.3"/>
    <row r="197" x14ac:dyDescent="0.3"/>
    <row r="198" x14ac:dyDescent="0.3"/>
    <row r="199" x14ac:dyDescent="0.3"/>
    <row r="200" x14ac:dyDescent="0.3"/>
    <row r="201" x14ac:dyDescent="0.3"/>
    <row r="202" x14ac:dyDescent="0.3"/>
    <row r="203" x14ac:dyDescent="0.3"/>
    <row r="204" x14ac:dyDescent="0.3"/>
    <row r="205" x14ac:dyDescent="0.3"/>
    <row r="206" x14ac:dyDescent="0.3"/>
    <row r="207" x14ac:dyDescent="0.3"/>
    <row r="208" x14ac:dyDescent="0.3"/>
    <row r="209" x14ac:dyDescent="0.3"/>
    <row r="210" x14ac:dyDescent="0.3"/>
    <row r="211" x14ac:dyDescent="0.3"/>
    <row r="212" x14ac:dyDescent="0.3"/>
    <row r="213" x14ac:dyDescent="0.3"/>
    <row r="214" x14ac:dyDescent="0.3"/>
    <row r="215" x14ac:dyDescent="0.3"/>
    <row r="216" x14ac:dyDescent="0.3"/>
    <row r="217" x14ac:dyDescent="0.3"/>
    <row r="218" x14ac:dyDescent="0.3"/>
    <row r="219" x14ac:dyDescent="0.3"/>
    <row r="220" x14ac:dyDescent="0.3"/>
    <row r="221" x14ac:dyDescent="0.3"/>
    <row r="222" x14ac:dyDescent="0.3"/>
    <row r="223" x14ac:dyDescent="0.3"/>
    <row r="224" x14ac:dyDescent="0.3"/>
    <row r="225" x14ac:dyDescent="0.3"/>
    <row r="226" x14ac:dyDescent="0.3"/>
    <row r="227" x14ac:dyDescent="0.3"/>
    <row r="228" x14ac:dyDescent="0.3"/>
    <row r="229" x14ac:dyDescent="0.3"/>
    <row r="230" x14ac:dyDescent="0.3"/>
    <row r="231" x14ac:dyDescent="0.3"/>
    <row r="232" x14ac:dyDescent="0.3"/>
    <row r="233" x14ac:dyDescent="0.3"/>
    <row r="234" x14ac:dyDescent="0.3"/>
    <row r="235" x14ac:dyDescent="0.3"/>
    <row r="236" x14ac:dyDescent="0.3"/>
    <row r="237" x14ac:dyDescent="0.3"/>
    <row r="238" x14ac:dyDescent="0.3"/>
    <row r="239" x14ac:dyDescent="0.3"/>
    <row r="240" x14ac:dyDescent="0.3"/>
    <row r="241" x14ac:dyDescent="0.3"/>
    <row r="242" x14ac:dyDescent="0.3"/>
    <row r="243" x14ac:dyDescent="0.3"/>
    <row r="244" x14ac:dyDescent="0.3"/>
    <row r="245" x14ac:dyDescent="0.3"/>
    <row r="246" x14ac:dyDescent="0.3"/>
    <row r="247" x14ac:dyDescent="0.3"/>
    <row r="248" x14ac:dyDescent="0.3"/>
    <row r="249" x14ac:dyDescent="0.3"/>
    <row r="250" x14ac:dyDescent="0.3"/>
    <row r="251" x14ac:dyDescent="0.3"/>
    <row r="252" x14ac:dyDescent="0.3"/>
    <row r="253" x14ac:dyDescent="0.3"/>
    <row r="254" x14ac:dyDescent="0.3"/>
    <row r="255" x14ac:dyDescent="0.3"/>
    <row r="256" x14ac:dyDescent="0.3"/>
    <row r="257" x14ac:dyDescent="0.3"/>
    <row r="258" x14ac:dyDescent="0.3"/>
    <row r="259" x14ac:dyDescent="0.3"/>
    <row r="260" x14ac:dyDescent="0.3"/>
    <row r="261" x14ac:dyDescent="0.3"/>
    <row r="262" x14ac:dyDescent="0.3"/>
    <row r="263" x14ac:dyDescent="0.3"/>
    <row r="264" x14ac:dyDescent="0.3"/>
    <row r="265" x14ac:dyDescent="0.3"/>
    <row r="266" x14ac:dyDescent="0.3"/>
    <row r="267" x14ac:dyDescent="0.3"/>
    <row r="268" x14ac:dyDescent="0.3"/>
    <row r="269" x14ac:dyDescent="0.3"/>
    <row r="270" x14ac:dyDescent="0.3"/>
    <row r="271" x14ac:dyDescent="0.3"/>
    <row r="272" x14ac:dyDescent="0.3"/>
    <row r="273" x14ac:dyDescent="0.3"/>
    <row r="274" x14ac:dyDescent="0.3"/>
    <row r="275" x14ac:dyDescent="0.3"/>
    <row r="276" x14ac:dyDescent="0.3"/>
    <row r="277" x14ac:dyDescent="0.3"/>
    <row r="278" x14ac:dyDescent="0.3"/>
    <row r="279" x14ac:dyDescent="0.3"/>
    <row r="280" x14ac:dyDescent="0.3"/>
    <row r="281" x14ac:dyDescent="0.3"/>
    <row r="282" x14ac:dyDescent="0.3"/>
    <row r="283" x14ac:dyDescent="0.3"/>
    <row r="284" x14ac:dyDescent="0.3"/>
    <row r="285" x14ac:dyDescent="0.3"/>
    <row r="286" x14ac:dyDescent="0.3"/>
    <row r="287" x14ac:dyDescent="0.3"/>
    <row r="288" x14ac:dyDescent="0.3"/>
    <row r="289" x14ac:dyDescent="0.3"/>
    <row r="290" x14ac:dyDescent="0.3"/>
    <row r="291" x14ac:dyDescent="0.3"/>
    <row r="292" x14ac:dyDescent="0.3"/>
    <row r="293" x14ac:dyDescent="0.3"/>
    <row r="294" x14ac:dyDescent="0.3"/>
    <row r="295" x14ac:dyDescent="0.3"/>
    <row r="296" x14ac:dyDescent="0.3"/>
    <row r="297" x14ac:dyDescent="0.3"/>
    <row r="298" x14ac:dyDescent="0.3"/>
    <row r="299" x14ac:dyDescent="0.3"/>
    <row r="300" x14ac:dyDescent="0.3"/>
    <row r="301" x14ac:dyDescent="0.3"/>
    <row r="302" x14ac:dyDescent="0.3"/>
    <row r="303" x14ac:dyDescent="0.3"/>
    <row r="304" x14ac:dyDescent="0.3"/>
    <row r="305" x14ac:dyDescent="0.3"/>
    <row r="306" x14ac:dyDescent="0.3"/>
    <row r="307" x14ac:dyDescent="0.3"/>
    <row r="308" x14ac:dyDescent="0.3"/>
    <row r="309" x14ac:dyDescent="0.3"/>
    <row r="310" x14ac:dyDescent="0.3"/>
    <row r="311" x14ac:dyDescent="0.3"/>
    <row r="312" x14ac:dyDescent="0.3"/>
    <row r="313" x14ac:dyDescent="0.3"/>
    <row r="314" x14ac:dyDescent="0.3"/>
    <row r="315" x14ac:dyDescent="0.3"/>
    <row r="316" x14ac:dyDescent="0.3"/>
    <row r="317" x14ac:dyDescent="0.3"/>
    <row r="318" x14ac:dyDescent="0.3"/>
    <row r="319" x14ac:dyDescent="0.3"/>
    <row r="320" x14ac:dyDescent="0.3"/>
    <row r="321" x14ac:dyDescent="0.3"/>
    <row r="322" x14ac:dyDescent="0.3"/>
    <row r="323" x14ac:dyDescent="0.3"/>
    <row r="324" x14ac:dyDescent="0.3"/>
    <row r="325" x14ac:dyDescent="0.3"/>
    <row r="326" x14ac:dyDescent="0.3"/>
    <row r="327" x14ac:dyDescent="0.3"/>
    <row r="328" x14ac:dyDescent="0.3"/>
    <row r="329" x14ac:dyDescent="0.3"/>
    <row r="330" x14ac:dyDescent="0.3"/>
    <row r="331" x14ac:dyDescent="0.3"/>
    <row r="332" x14ac:dyDescent="0.3"/>
    <row r="333" x14ac:dyDescent="0.3"/>
    <row r="334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x14ac:dyDescent="0.3"/>
    <row r="342" x14ac:dyDescent="0.3"/>
    <row r="343" x14ac:dyDescent="0.3"/>
    <row r="344" x14ac:dyDescent="0.3"/>
    <row r="345" x14ac:dyDescent="0.3"/>
    <row r="346" x14ac:dyDescent="0.3"/>
    <row r="347" x14ac:dyDescent="0.3"/>
    <row r="348" x14ac:dyDescent="0.3"/>
    <row r="349" x14ac:dyDescent="0.3"/>
    <row r="350" x14ac:dyDescent="0.3"/>
    <row r="351" x14ac:dyDescent="0.3"/>
    <row r="352" x14ac:dyDescent="0.3"/>
    <row r="353" x14ac:dyDescent="0.3"/>
    <row r="354" x14ac:dyDescent="0.3"/>
    <row r="355" x14ac:dyDescent="0.3"/>
    <row r="356" x14ac:dyDescent="0.3"/>
    <row r="357" x14ac:dyDescent="0.3"/>
    <row r="358" x14ac:dyDescent="0.3"/>
    <row r="359" x14ac:dyDescent="0.3"/>
    <row r="360" x14ac:dyDescent="0.3"/>
    <row r="361" x14ac:dyDescent="0.3"/>
    <row r="362" x14ac:dyDescent="0.3"/>
    <row r="363" x14ac:dyDescent="0.3"/>
    <row r="364" x14ac:dyDescent="0.3"/>
    <row r="365" x14ac:dyDescent="0.3"/>
    <row r="366" x14ac:dyDescent="0.3"/>
    <row r="367" x14ac:dyDescent="0.3"/>
    <row r="368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  <row r="407" x14ac:dyDescent="0.3"/>
    <row r="408" x14ac:dyDescent="0.3"/>
    <row r="409" x14ac:dyDescent="0.3"/>
    <row r="410" x14ac:dyDescent="0.3"/>
    <row r="411" x14ac:dyDescent="0.3"/>
    <row r="412" x14ac:dyDescent="0.3"/>
    <row r="413" x14ac:dyDescent="0.3"/>
    <row r="414" x14ac:dyDescent="0.3"/>
    <row r="415" x14ac:dyDescent="0.3"/>
    <row r="416" x14ac:dyDescent="0.3"/>
    <row r="417" x14ac:dyDescent="0.3"/>
    <row r="418" x14ac:dyDescent="0.3"/>
    <row r="419" x14ac:dyDescent="0.3"/>
    <row r="420" x14ac:dyDescent="0.3"/>
    <row r="421" x14ac:dyDescent="0.3"/>
    <row r="422" x14ac:dyDescent="0.3"/>
    <row r="423" x14ac:dyDescent="0.3"/>
    <row r="424" x14ac:dyDescent="0.3"/>
    <row r="425" x14ac:dyDescent="0.3"/>
    <row r="426" x14ac:dyDescent="0.3"/>
    <row r="427" x14ac:dyDescent="0.3"/>
    <row r="428" x14ac:dyDescent="0.3"/>
    <row r="429" x14ac:dyDescent="0.3"/>
    <row r="430" x14ac:dyDescent="0.3"/>
    <row r="431" x14ac:dyDescent="0.3"/>
    <row r="432" x14ac:dyDescent="0.3"/>
    <row r="433" x14ac:dyDescent="0.3"/>
    <row r="434" x14ac:dyDescent="0.3"/>
    <row r="435" x14ac:dyDescent="0.3"/>
    <row r="436" x14ac:dyDescent="0.3"/>
    <row r="437" x14ac:dyDescent="0.3"/>
    <row r="438" x14ac:dyDescent="0.3"/>
    <row r="439" x14ac:dyDescent="0.3"/>
    <row r="440" x14ac:dyDescent="0.3"/>
    <row r="441" x14ac:dyDescent="0.3"/>
    <row r="442" x14ac:dyDescent="0.3"/>
    <row r="443" x14ac:dyDescent="0.3"/>
    <row r="444" x14ac:dyDescent="0.3"/>
    <row r="445" x14ac:dyDescent="0.3"/>
    <row r="446" x14ac:dyDescent="0.3"/>
    <row r="447" x14ac:dyDescent="0.3"/>
    <row r="448" x14ac:dyDescent="0.3"/>
    <row r="449" x14ac:dyDescent="0.3"/>
    <row r="450" x14ac:dyDescent="0.3"/>
    <row r="451" x14ac:dyDescent="0.3"/>
    <row r="452" x14ac:dyDescent="0.3"/>
    <row r="453" x14ac:dyDescent="0.3"/>
    <row r="454" x14ac:dyDescent="0.3"/>
    <row r="455" x14ac:dyDescent="0.3"/>
    <row r="456" x14ac:dyDescent="0.3"/>
    <row r="457" x14ac:dyDescent="0.3"/>
    <row r="458" x14ac:dyDescent="0.3"/>
    <row r="459" x14ac:dyDescent="0.3"/>
    <row r="460" x14ac:dyDescent="0.3"/>
    <row r="461" x14ac:dyDescent="0.3"/>
    <row r="462" x14ac:dyDescent="0.3"/>
    <row r="463" x14ac:dyDescent="0.3"/>
    <row r="464" x14ac:dyDescent="0.3"/>
    <row r="465" x14ac:dyDescent="0.3"/>
    <row r="466" x14ac:dyDescent="0.3"/>
    <row r="467" x14ac:dyDescent="0.3"/>
    <row r="468" x14ac:dyDescent="0.3"/>
    <row r="469" x14ac:dyDescent="0.3"/>
    <row r="470" x14ac:dyDescent="0.3"/>
    <row r="471" x14ac:dyDescent="0.3"/>
    <row r="472" x14ac:dyDescent="0.3"/>
    <row r="473" x14ac:dyDescent="0.3"/>
    <row r="474" x14ac:dyDescent="0.3"/>
    <row r="475" x14ac:dyDescent="0.3"/>
    <row r="476" x14ac:dyDescent="0.3"/>
    <row r="477" x14ac:dyDescent="0.3"/>
    <row r="478" x14ac:dyDescent="0.3"/>
    <row r="479" x14ac:dyDescent="0.3"/>
    <row r="480" x14ac:dyDescent="0.3"/>
    <row r="481" x14ac:dyDescent="0.3"/>
    <row r="482" x14ac:dyDescent="0.3"/>
    <row r="483" x14ac:dyDescent="0.3"/>
    <row r="484" x14ac:dyDescent="0.3"/>
    <row r="485" x14ac:dyDescent="0.3"/>
    <row r="486" x14ac:dyDescent="0.3"/>
    <row r="487" x14ac:dyDescent="0.3"/>
    <row r="488" x14ac:dyDescent="0.3"/>
    <row r="489" x14ac:dyDescent="0.3"/>
    <row r="490" x14ac:dyDescent="0.3"/>
    <row r="491" x14ac:dyDescent="0.3"/>
    <row r="492" x14ac:dyDescent="0.3"/>
    <row r="493" x14ac:dyDescent="0.3"/>
    <row r="494" x14ac:dyDescent="0.3"/>
    <row r="495" x14ac:dyDescent="0.3"/>
    <row r="496" x14ac:dyDescent="0.3"/>
    <row r="497" x14ac:dyDescent="0.3"/>
    <row r="498" x14ac:dyDescent="0.3"/>
    <row r="499" x14ac:dyDescent="0.3"/>
    <row r="500" x14ac:dyDescent="0.3"/>
    <row r="501" x14ac:dyDescent="0.3"/>
    <row r="502" x14ac:dyDescent="0.3"/>
    <row r="503" x14ac:dyDescent="0.3"/>
    <row r="504" x14ac:dyDescent="0.3"/>
    <row r="505" x14ac:dyDescent="0.3"/>
    <row r="506" x14ac:dyDescent="0.3"/>
    <row r="507" x14ac:dyDescent="0.3"/>
    <row r="508" x14ac:dyDescent="0.3"/>
    <row r="509" x14ac:dyDescent="0.3"/>
    <row r="510" x14ac:dyDescent="0.3"/>
    <row r="511" x14ac:dyDescent="0.3"/>
    <row r="512" x14ac:dyDescent="0.3"/>
    <row r="513" x14ac:dyDescent="0.3"/>
    <row r="514" x14ac:dyDescent="0.3"/>
    <row r="515" x14ac:dyDescent="0.3"/>
    <row r="516" x14ac:dyDescent="0.3"/>
    <row r="517" x14ac:dyDescent="0.3"/>
    <row r="518" x14ac:dyDescent="0.3"/>
    <row r="519" x14ac:dyDescent="0.3"/>
    <row r="520" x14ac:dyDescent="0.3"/>
    <row r="521" x14ac:dyDescent="0.3"/>
    <row r="522" x14ac:dyDescent="0.3"/>
    <row r="523" x14ac:dyDescent="0.3"/>
    <row r="524" x14ac:dyDescent="0.3"/>
    <row r="525" x14ac:dyDescent="0.3"/>
    <row r="526" x14ac:dyDescent="0.3"/>
    <row r="527" x14ac:dyDescent="0.3"/>
    <row r="528" x14ac:dyDescent="0.3"/>
    <row r="529" x14ac:dyDescent="0.3"/>
    <row r="530" x14ac:dyDescent="0.3"/>
    <row r="531" x14ac:dyDescent="0.3"/>
    <row r="532" x14ac:dyDescent="0.3"/>
    <row r="533" x14ac:dyDescent="0.3"/>
    <row r="534" x14ac:dyDescent="0.3"/>
    <row r="535" x14ac:dyDescent="0.3"/>
    <row r="536" x14ac:dyDescent="0.3"/>
    <row r="537" x14ac:dyDescent="0.3"/>
    <row r="538" x14ac:dyDescent="0.3"/>
    <row r="539" x14ac:dyDescent="0.3"/>
    <row r="540" x14ac:dyDescent="0.3"/>
    <row r="541" x14ac:dyDescent="0.3"/>
    <row r="542" x14ac:dyDescent="0.3"/>
    <row r="543" x14ac:dyDescent="0.3"/>
    <row r="544" x14ac:dyDescent="0.3"/>
    <row r="545" x14ac:dyDescent="0.3"/>
    <row r="546" x14ac:dyDescent="0.3"/>
    <row r="547" x14ac:dyDescent="0.3"/>
    <row r="548" x14ac:dyDescent="0.3"/>
    <row r="549" x14ac:dyDescent="0.3"/>
    <row r="550" x14ac:dyDescent="0.3"/>
    <row r="551" x14ac:dyDescent="0.3"/>
    <row r="552" x14ac:dyDescent="0.3"/>
    <row r="553" x14ac:dyDescent="0.3"/>
    <row r="554" x14ac:dyDescent="0.3"/>
    <row r="555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2" x14ac:dyDescent="0.3"/>
    <row r="583" x14ac:dyDescent="0.3"/>
    <row r="584" x14ac:dyDescent="0.3"/>
    <row r="585" x14ac:dyDescent="0.3"/>
    <row r="586" x14ac:dyDescent="0.3"/>
    <row r="587" x14ac:dyDescent="0.3"/>
    <row r="588" x14ac:dyDescent="0.3"/>
    <row r="589" x14ac:dyDescent="0.3"/>
    <row r="590" x14ac:dyDescent="0.3"/>
    <row r="591" x14ac:dyDescent="0.3"/>
    <row r="592" x14ac:dyDescent="0.3"/>
    <row r="593" x14ac:dyDescent="0.3"/>
    <row r="594" x14ac:dyDescent="0.3"/>
    <row r="595" x14ac:dyDescent="0.3"/>
    <row r="596" x14ac:dyDescent="0.3"/>
    <row r="597" x14ac:dyDescent="0.3"/>
    <row r="598" x14ac:dyDescent="0.3"/>
    <row r="599" x14ac:dyDescent="0.3"/>
    <row r="600" x14ac:dyDescent="0.3"/>
    <row r="601" x14ac:dyDescent="0.3"/>
    <row r="602" x14ac:dyDescent="0.3"/>
    <row r="603" x14ac:dyDescent="0.3"/>
    <row r="604" x14ac:dyDescent="0.3"/>
    <row r="605" x14ac:dyDescent="0.3"/>
    <row r="606" x14ac:dyDescent="0.3"/>
    <row r="607" x14ac:dyDescent="0.3"/>
    <row r="608" x14ac:dyDescent="0.3"/>
    <row r="609" x14ac:dyDescent="0.3"/>
    <row r="610" x14ac:dyDescent="0.3"/>
    <row r="611" x14ac:dyDescent="0.3"/>
    <row r="612" x14ac:dyDescent="0.3"/>
    <row r="613" x14ac:dyDescent="0.3"/>
    <row r="614" x14ac:dyDescent="0.3"/>
    <row r="615" x14ac:dyDescent="0.3"/>
    <row r="616" hidden="1" x14ac:dyDescent="0.3"/>
    <row r="617" hidden="1" x14ac:dyDescent="0.3"/>
    <row r="618" hidden="1" x14ac:dyDescent="0.3"/>
    <row r="619" hidden="1" x14ac:dyDescent="0.3"/>
    <row r="620" hidden="1" x14ac:dyDescent="0.3"/>
    <row r="621" hidden="1" x14ac:dyDescent="0.3"/>
    <row r="622" hidden="1" x14ac:dyDescent="0.3"/>
    <row r="623" hidden="1" x14ac:dyDescent="0.3"/>
    <row r="624" hidden="1" x14ac:dyDescent="0.3"/>
    <row r="625" hidden="1" x14ac:dyDescent="0.3"/>
    <row r="626" hidden="1" x14ac:dyDescent="0.3"/>
    <row r="627" hidden="1" x14ac:dyDescent="0.3"/>
    <row r="628" hidden="1" x14ac:dyDescent="0.3"/>
    <row r="629" hidden="1" x14ac:dyDescent="0.3"/>
    <row r="630" hidden="1" x14ac:dyDescent="0.3"/>
    <row r="631" hidden="1" x14ac:dyDescent="0.3"/>
    <row r="632" hidden="1" x14ac:dyDescent="0.3"/>
    <row r="633" hidden="1" x14ac:dyDescent="0.3"/>
    <row r="634" hidden="1" x14ac:dyDescent="0.3"/>
    <row r="635" hidden="1" x14ac:dyDescent="0.3"/>
    <row r="636" hidden="1" x14ac:dyDescent="0.3"/>
    <row r="637" hidden="1" x14ac:dyDescent="0.3"/>
    <row r="638" hidden="1" x14ac:dyDescent="0.3"/>
    <row r="639" hidden="1" x14ac:dyDescent="0.3"/>
    <row r="640" hidden="1" x14ac:dyDescent="0.3"/>
    <row r="641" hidden="1" x14ac:dyDescent="0.3"/>
    <row r="642" hidden="1" x14ac:dyDescent="0.3"/>
    <row r="643" hidden="1" x14ac:dyDescent="0.3"/>
    <row r="644" hidden="1" x14ac:dyDescent="0.3"/>
    <row r="645" hidden="1" x14ac:dyDescent="0.3"/>
    <row r="646" x14ac:dyDescent="0.3"/>
    <row r="647" x14ac:dyDescent="0.3"/>
    <row r="648" x14ac:dyDescent="0.3"/>
    <row r="649" x14ac:dyDescent="0.3"/>
    <row r="650" hidden="1" x14ac:dyDescent="0.3"/>
    <row r="651" hidden="1" x14ac:dyDescent="0.3"/>
    <row r="652" hidden="1" x14ac:dyDescent="0.3"/>
    <row r="653" hidden="1" x14ac:dyDescent="0.3"/>
    <row r="654" hidden="1" x14ac:dyDescent="0.3"/>
    <row r="655" hidden="1" x14ac:dyDescent="0.3"/>
    <row r="656" hidden="1" x14ac:dyDescent="0.3"/>
    <row r="657" hidden="1" x14ac:dyDescent="0.3"/>
    <row r="658" hidden="1" x14ac:dyDescent="0.3"/>
    <row r="659" hidden="1" x14ac:dyDescent="0.3"/>
    <row r="660" hidden="1" x14ac:dyDescent="0.3"/>
    <row r="661" hidden="1" x14ac:dyDescent="0.3"/>
    <row r="662" hidden="1" x14ac:dyDescent="0.3"/>
    <row r="663" hidden="1" x14ac:dyDescent="0.3"/>
    <row r="664" hidden="1" x14ac:dyDescent="0.3"/>
    <row r="665" hidden="1" x14ac:dyDescent="0.3"/>
    <row r="666" hidden="1" x14ac:dyDescent="0.3"/>
    <row r="667" hidden="1" x14ac:dyDescent="0.3"/>
    <row r="668" hidden="1" x14ac:dyDescent="0.3"/>
    <row r="669" hidden="1" x14ac:dyDescent="0.3"/>
    <row r="670" hidden="1" x14ac:dyDescent="0.3"/>
    <row r="671" hidden="1" x14ac:dyDescent="0.3"/>
    <row r="672" hidden="1" x14ac:dyDescent="0.3"/>
    <row r="673" hidden="1" x14ac:dyDescent="0.3"/>
    <row r="674" hidden="1" x14ac:dyDescent="0.3"/>
    <row r="675" hidden="1" x14ac:dyDescent="0.3"/>
    <row r="676" hidden="1" x14ac:dyDescent="0.3"/>
    <row r="677" hidden="1" x14ac:dyDescent="0.3"/>
    <row r="678" hidden="1" x14ac:dyDescent="0.3"/>
    <row r="679" hidden="1" x14ac:dyDescent="0.3"/>
    <row r="680" hidden="1" x14ac:dyDescent="0.3"/>
    <row r="681" hidden="1" x14ac:dyDescent="0.3"/>
    <row r="682" hidden="1" x14ac:dyDescent="0.3"/>
    <row r="683" hidden="1" x14ac:dyDescent="0.3"/>
    <row r="684" hidden="1" x14ac:dyDescent="0.3"/>
    <row r="685" hidden="1" x14ac:dyDescent="0.3"/>
    <row r="686" hidden="1" x14ac:dyDescent="0.3"/>
    <row r="687" hidden="1" x14ac:dyDescent="0.3"/>
    <row r="688" hidden="1" x14ac:dyDescent="0.3"/>
    <row r="689" hidden="1" x14ac:dyDescent="0.3"/>
    <row r="690" hidden="1" x14ac:dyDescent="0.3"/>
    <row r="691" hidden="1" x14ac:dyDescent="0.3"/>
    <row r="692" hidden="1" x14ac:dyDescent="0.3"/>
    <row r="693" hidden="1" x14ac:dyDescent="0.3"/>
    <row r="694" x14ac:dyDescent="0.3"/>
    <row r="695" hidden="1" x14ac:dyDescent="0.3"/>
    <row r="696" hidden="1" x14ac:dyDescent="0.3"/>
    <row r="697" hidden="1" x14ac:dyDescent="0.3"/>
    <row r="698" x14ac:dyDescent="0.3"/>
    <row r="699" x14ac:dyDescent="0.3"/>
    <row r="700" x14ac:dyDescent="0.3"/>
    <row r="701" x14ac:dyDescent="0.3"/>
    <row r="702" x14ac:dyDescent="0.3"/>
    <row r="703" x14ac:dyDescent="0.3"/>
    <row r="704" x14ac:dyDescent="0.3"/>
    <row r="705" x14ac:dyDescent="0.3"/>
    <row r="706" x14ac:dyDescent="0.3"/>
    <row r="707" x14ac:dyDescent="0.3"/>
    <row r="708" x14ac:dyDescent="0.3"/>
    <row r="709" x14ac:dyDescent="0.3"/>
    <row r="710" x14ac:dyDescent="0.3"/>
    <row r="711" x14ac:dyDescent="0.3"/>
    <row r="712" x14ac:dyDescent="0.3"/>
    <row r="713" x14ac:dyDescent="0.3"/>
    <row r="714" x14ac:dyDescent="0.3"/>
    <row r="715" x14ac:dyDescent="0.3"/>
    <row r="716" x14ac:dyDescent="0.3"/>
    <row r="717" x14ac:dyDescent="0.3"/>
    <row r="718" x14ac:dyDescent="0.3"/>
    <row r="719" x14ac:dyDescent="0.3"/>
    <row r="720" x14ac:dyDescent="0.3"/>
    <row r="721" x14ac:dyDescent="0.3"/>
    <row r="722" x14ac:dyDescent="0.3"/>
    <row r="723" x14ac:dyDescent="0.3"/>
    <row r="724" x14ac:dyDescent="0.3"/>
    <row r="725" x14ac:dyDescent="0.3"/>
    <row r="726" x14ac:dyDescent="0.3"/>
    <row r="727" x14ac:dyDescent="0.3"/>
    <row r="728" x14ac:dyDescent="0.3"/>
    <row r="729" x14ac:dyDescent="0.3"/>
    <row r="730" x14ac:dyDescent="0.3"/>
    <row r="731" x14ac:dyDescent="0.3"/>
    <row r="732" x14ac:dyDescent="0.3"/>
    <row r="733" x14ac:dyDescent="0.3"/>
    <row r="734" x14ac:dyDescent="0.3"/>
    <row r="735" x14ac:dyDescent="0.3"/>
    <row r="736" x14ac:dyDescent="0.3"/>
    <row r="737" x14ac:dyDescent="0.3"/>
    <row r="738" x14ac:dyDescent="0.3"/>
    <row r="739" x14ac:dyDescent="0.3"/>
    <row r="740" x14ac:dyDescent="0.3"/>
    <row r="741" x14ac:dyDescent="0.3"/>
    <row r="742" x14ac:dyDescent="0.3"/>
    <row r="743" x14ac:dyDescent="0.3"/>
    <row r="744" x14ac:dyDescent="0.3"/>
    <row r="745" x14ac:dyDescent="0.3"/>
    <row r="746" x14ac:dyDescent="0.3"/>
    <row r="747" x14ac:dyDescent="0.3"/>
    <row r="748" x14ac:dyDescent="0.3"/>
    <row r="749" x14ac:dyDescent="0.3"/>
    <row r="750" x14ac:dyDescent="0.3"/>
    <row r="751" x14ac:dyDescent="0.3"/>
    <row r="752" x14ac:dyDescent="0.3"/>
    <row r="753" x14ac:dyDescent="0.3"/>
    <row r="754" x14ac:dyDescent="0.3"/>
    <row r="755" x14ac:dyDescent="0.3"/>
    <row r="756" x14ac:dyDescent="0.3"/>
    <row r="757" x14ac:dyDescent="0.3"/>
    <row r="758" x14ac:dyDescent="0.3"/>
    <row r="759" x14ac:dyDescent="0.3"/>
    <row r="760" x14ac:dyDescent="0.3"/>
    <row r="761" x14ac:dyDescent="0.3"/>
    <row r="762" x14ac:dyDescent="0.3"/>
    <row r="763" x14ac:dyDescent="0.3"/>
    <row r="764" x14ac:dyDescent="0.3"/>
    <row r="765" x14ac:dyDescent="0.3"/>
    <row r="766" x14ac:dyDescent="0.3"/>
    <row r="767" x14ac:dyDescent="0.3"/>
    <row r="768" x14ac:dyDescent="0.3"/>
    <row r="769" x14ac:dyDescent="0.3"/>
    <row r="770" x14ac:dyDescent="0.3"/>
    <row r="771" x14ac:dyDescent="0.3"/>
    <row r="772" x14ac:dyDescent="0.3"/>
    <row r="773" x14ac:dyDescent="0.3"/>
    <row r="774" x14ac:dyDescent="0.3"/>
    <row r="775" x14ac:dyDescent="0.3"/>
    <row r="776" x14ac:dyDescent="0.3"/>
    <row r="777" x14ac:dyDescent="0.3"/>
    <row r="778" x14ac:dyDescent="0.3"/>
    <row r="779" x14ac:dyDescent="0.3"/>
    <row r="780" x14ac:dyDescent="0.3"/>
    <row r="781" x14ac:dyDescent="0.3"/>
    <row r="782" x14ac:dyDescent="0.3"/>
    <row r="783" x14ac:dyDescent="0.3"/>
    <row r="784" x14ac:dyDescent="0.3"/>
    <row r="785" x14ac:dyDescent="0.3"/>
    <row r="786" x14ac:dyDescent="0.3"/>
    <row r="787" x14ac:dyDescent="0.3"/>
    <row r="788" x14ac:dyDescent="0.3"/>
    <row r="789" x14ac:dyDescent="0.3"/>
    <row r="790" x14ac:dyDescent="0.3"/>
    <row r="791" x14ac:dyDescent="0.3"/>
    <row r="792" x14ac:dyDescent="0.3"/>
    <row r="793" x14ac:dyDescent="0.3"/>
    <row r="794" x14ac:dyDescent="0.3"/>
    <row r="795" x14ac:dyDescent="0.3"/>
    <row r="796" x14ac:dyDescent="0.3"/>
    <row r="797" x14ac:dyDescent="0.3"/>
    <row r="798" x14ac:dyDescent="0.3"/>
    <row r="799" x14ac:dyDescent="0.3"/>
    <row r="800" x14ac:dyDescent="0.3"/>
    <row r="801" x14ac:dyDescent="0.3"/>
    <row r="802" x14ac:dyDescent="0.3"/>
    <row r="803" x14ac:dyDescent="0.3"/>
    <row r="804" x14ac:dyDescent="0.3"/>
  </sheetData>
  <sheetProtection algorithmName="SHA-512" hashValue="Yqtnaqzwvxr7ps/E0v27BZidw5ut5I8vuAQUilO/ayN9XObvQyJq4BzsQ/ltPjPPG8n9taEwxzfuuyVojQ9Ddw==" saltValue="HsFElWX7KUQp6UQtf+ZNEQ==" spinCount="100000" sheet="1" formatCells="0"/>
  <mergeCells count="1">
    <mergeCell ref="E2:G2"/>
  </mergeCells>
  <phoneticPr fontId="4" type="noConversion"/>
  <dataValidations count="5">
    <dataValidation type="list" allowBlank="1" showInputMessage="1" showErrorMessage="1" sqref="F9" xr:uid="{00000000-0002-0000-0000-000001000000}">
      <formula1>newnew</formula1>
    </dataValidation>
    <dataValidation type="list" allowBlank="1" showInputMessage="1" showErrorMessage="1" sqref="F11" xr:uid="{00000000-0002-0000-0000-000002000000}">
      <formula1>Mode</formula1>
    </dataValidation>
    <dataValidation type="list" allowBlank="1" showInputMessage="1" showErrorMessage="1" sqref="F14" xr:uid="{00000000-0002-0000-0000-000003000000}">
      <formula1>_PT2</formula1>
    </dataValidation>
    <dataValidation type="list" allowBlank="1" showInputMessage="1" showErrorMessage="1" sqref="C27" xr:uid="{00000000-0002-0000-0000-000004000000}">
      <formula1>Internet2</formula1>
    </dataValidation>
    <dataValidation type="whole" allowBlank="1" showInputMessage="1" showErrorMessage="1" sqref="L4:L13" xr:uid="{00000000-0002-0000-0000-000005000000}">
      <formula1>0</formula1>
      <formula2>125</formula2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verticalDpi="300" r:id="rId1"/>
  <headerFooter alignWithMargins="0"/>
  <colBreaks count="1" manualBreakCount="1">
    <brk id="70" max="10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6000000}">
          <x14:formula1>
            <xm:f>Lookup!$A$228:$A$238</xm:f>
          </x14:formula1>
          <xm:sqref>C28</xm:sqref>
        </x14:dataValidation>
        <x14:dataValidation type="list" allowBlank="1" showInputMessage="1" showErrorMessage="1" xr:uid="{00000000-0002-0000-0000-000007000000}">
          <x14:formula1>
            <xm:f>Lookup!$A$255:$A$256</xm:f>
          </x14:formula1>
          <xm:sqref>F7</xm:sqref>
        </x14:dataValidation>
        <x14:dataValidation type="list" allowBlank="1" showInputMessage="1" showErrorMessage="1" xr:uid="{00000000-0002-0000-0000-000008000000}">
          <x14:formula1>
            <xm:f>Lookup!$B$255:$B$258</xm:f>
          </x14:formula1>
          <xm:sqref>F8</xm:sqref>
        </x14:dataValidation>
        <x14:dataValidation type="list" allowBlank="1" showInputMessage="1" showErrorMessage="1" xr:uid="{00000000-0002-0000-0000-000009000000}">
          <x14:formula1>
            <xm:f>Lookup!$V$70:$V$72</xm:f>
          </x14:formula1>
          <xm:sqref>B23</xm:sqref>
        </x14:dataValidation>
        <x14:dataValidation type="list" allowBlank="1" showInputMessage="1" showErrorMessage="1" xr:uid="{00000000-0002-0000-0000-00000A000000}">
          <x14:formula1>
            <xm:f>Lookup!$V$75:$V$76</xm:f>
          </x14:formula1>
          <xm:sqref>J4:J11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GZ709"/>
  <sheetViews>
    <sheetView zoomScale="85" zoomScaleNormal="85" zoomScalePageLayoutView="70" workbookViewId="0">
      <pane xSplit="6" topLeftCell="G1" activePane="topRight" state="frozen"/>
      <selection activeCell="I53" sqref="I53"/>
      <selection pane="topRight" activeCell="BL54" sqref="BL54:BL65"/>
    </sheetView>
  </sheetViews>
  <sheetFormatPr defaultColWidth="9.109375" defaultRowHeight="0" customHeight="1" zeroHeight="1" x14ac:dyDescent="0.3"/>
  <cols>
    <col min="1" max="1" width="16.33203125" style="70" customWidth="1"/>
    <col min="2" max="2" width="25.77734375" style="67" customWidth="1"/>
    <col min="3" max="3" width="13.44140625" style="67" customWidth="1"/>
    <col min="4" max="4" width="11.44140625" style="70" customWidth="1"/>
    <col min="5" max="5" width="12" style="67" customWidth="1"/>
    <col min="6" max="6" width="11.33203125" style="67" customWidth="1"/>
    <col min="7" max="7" width="13.6640625" style="67" customWidth="1"/>
    <col min="8" max="8" width="11" style="70" customWidth="1"/>
    <col min="9" max="9" width="9.33203125" style="331" customWidth="1"/>
    <col min="10" max="10" width="10.109375" style="332" customWidth="1"/>
    <col min="11" max="11" width="10.6640625" style="67" customWidth="1"/>
    <col min="12" max="12" width="9.6640625" style="67" customWidth="1"/>
    <col min="13" max="13" width="10.33203125" style="67" customWidth="1"/>
    <col min="14" max="14" width="13.44140625" style="70" customWidth="1"/>
    <col min="15" max="15" width="6" style="67" hidden="1" customWidth="1"/>
    <col min="16" max="16" width="6.5546875" style="67" hidden="1" customWidth="1"/>
    <col min="17" max="17" width="5.88671875" style="67" hidden="1" customWidth="1"/>
    <col min="18" max="18" width="6.33203125" style="67" hidden="1" customWidth="1"/>
    <col min="19" max="19" width="5.88671875" style="67" hidden="1" customWidth="1"/>
    <col min="20" max="20" width="6.33203125" style="67" hidden="1" customWidth="1"/>
    <col min="21" max="21" width="5.88671875" style="67" hidden="1" customWidth="1"/>
    <col min="22" max="22" width="6.33203125" style="67" hidden="1" customWidth="1"/>
    <col min="23" max="23" width="5.6640625" style="67" hidden="1" customWidth="1"/>
    <col min="24" max="26" width="6.33203125" style="67" hidden="1" customWidth="1"/>
    <col min="27" max="27" width="6.5546875" style="67" hidden="1" customWidth="1"/>
    <col min="28" max="28" width="8.88671875" style="67" hidden="1" customWidth="1"/>
    <col min="29" max="29" width="8.33203125" style="67" hidden="1" customWidth="1"/>
    <col min="30" max="32" width="8.109375" style="67" hidden="1" customWidth="1"/>
    <col min="33" max="33" width="8" style="67" hidden="1" customWidth="1"/>
    <col min="34" max="34" width="11.109375" style="67" hidden="1" customWidth="1"/>
    <col min="35" max="37" width="11" style="67" hidden="1" customWidth="1"/>
    <col min="38" max="38" width="10.6640625" style="67" hidden="1" customWidth="1"/>
    <col min="39" max="39" width="14.109375" style="67" hidden="1" customWidth="1"/>
    <col min="40" max="40" width="4.21875" style="67" customWidth="1"/>
    <col min="41" max="46" width="4.109375" style="67" customWidth="1"/>
    <col min="47" max="47" width="4.5546875" style="67" customWidth="1"/>
    <col min="48" max="65" width="4.109375" style="67" customWidth="1"/>
    <col min="66" max="66" width="4.44140625" style="67" bestFit="1" customWidth="1"/>
    <col min="67" max="67" width="4.109375" style="67" customWidth="1"/>
    <col min="68" max="68" width="4" style="67" customWidth="1"/>
    <col min="69" max="69" width="4.109375" style="67" customWidth="1"/>
    <col min="70" max="70" width="4" style="67" hidden="1" customWidth="1"/>
    <col min="71" max="71" width="3" style="68" hidden="1" customWidth="1"/>
    <col min="72" max="75" width="3.44140625" style="68" hidden="1" customWidth="1"/>
    <col min="76" max="81" width="4.88671875" style="67" hidden="1" customWidth="1"/>
    <col min="82" max="82" width="3.44140625" style="67" hidden="1" customWidth="1"/>
    <col min="83" max="88" width="6" style="67" hidden="1" customWidth="1"/>
    <col min="89" max="89" width="3.44140625" style="67" hidden="1" customWidth="1"/>
    <col min="90" max="90" width="6.6640625" style="67" hidden="1" customWidth="1"/>
    <col min="91" max="92" width="6.33203125" style="67" hidden="1" customWidth="1"/>
    <col min="93" max="95" width="6.6640625" style="67" hidden="1" customWidth="1"/>
    <col min="96" max="97" width="6.88671875" style="67" hidden="1" customWidth="1"/>
    <col min="98" max="98" width="3.44140625" style="67" hidden="1" customWidth="1"/>
    <col min="99" max="188" width="3.5546875" style="68" hidden="1" customWidth="1"/>
    <col min="189" max="189" width="4.109375" style="68" hidden="1" customWidth="1"/>
    <col min="190" max="206" width="3.5546875" style="68" hidden="1" customWidth="1"/>
    <col min="207" max="208" width="9.109375" style="68" hidden="1" customWidth="1"/>
    <col min="209" max="210" width="9.109375" style="68" customWidth="1"/>
    <col min="211" max="16384" width="9.109375" style="68"/>
  </cols>
  <sheetData>
    <row r="1" spans="1:206" ht="8.25" customHeight="1" x14ac:dyDescent="0.3">
      <c r="F1" s="68"/>
      <c r="G1" s="68"/>
      <c r="H1" s="69"/>
      <c r="I1" s="329"/>
      <c r="J1" s="330"/>
    </row>
    <row r="2" spans="1:206" ht="15" thickBot="1" x14ac:dyDescent="0.4">
      <c r="C2" s="70"/>
      <c r="E2" s="71" t="s">
        <v>457</v>
      </c>
      <c r="F2" s="71"/>
      <c r="G2" s="71"/>
      <c r="K2" s="72" t="s">
        <v>28</v>
      </c>
    </row>
    <row r="3" spans="1:206" ht="12" x14ac:dyDescent="0.3">
      <c r="C3" s="70"/>
      <c r="E3" s="73" t="s">
        <v>461</v>
      </c>
      <c r="F3" s="1" t="str">
        <f>Summary!F3</f>
        <v>Име</v>
      </c>
      <c r="G3" s="74"/>
      <c r="H3" s="333"/>
      <c r="I3" s="329"/>
      <c r="K3" s="1485" t="s">
        <v>449</v>
      </c>
      <c r="L3" s="1486" t="s">
        <v>450</v>
      </c>
      <c r="M3" s="1486" t="s">
        <v>451</v>
      </c>
      <c r="N3" s="1486" t="s">
        <v>448</v>
      </c>
      <c r="O3" s="1486"/>
      <c r="P3" s="1486"/>
      <c r="Q3" s="1486"/>
      <c r="R3" s="1486"/>
      <c r="S3" s="1486"/>
      <c r="T3" s="1486"/>
      <c r="U3" s="1486"/>
      <c r="V3" s="1486"/>
      <c r="W3" s="1486"/>
      <c r="X3" s="1486"/>
      <c r="Y3" s="1486"/>
      <c r="Z3" s="1486"/>
      <c r="AA3" s="1486"/>
      <c r="AB3" s="1486"/>
      <c r="AC3" s="1486"/>
      <c r="AD3" s="1486"/>
      <c r="AE3" s="1486"/>
      <c r="AF3" s="1486"/>
      <c r="AG3" s="1486"/>
      <c r="AH3" s="1486"/>
      <c r="AI3" s="1486"/>
      <c r="AJ3" s="1486"/>
      <c r="AK3" s="1486"/>
      <c r="AL3" s="1486"/>
      <c r="AM3" s="1486"/>
      <c r="AN3" s="1487" t="s">
        <v>81</v>
      </c>
    </row>
    <row r="4" spans="1:206" ht="12" x14ac:dyDescent="0.3">
      <c r="C4" s="70"/>
      <c r="E4" s="73" t="s">
        <v>462</v>
      </c>
      <c r="F4" s="1" t="str">
        <f>Summary!F4</f>
        <v>Име</v>
      </c>
      <c r="G4" s="76"/>
      <c r="K4" s="1360" t="str">
        <f>IF(Summary!K4="-","",Summary!K4)</f>
        <v>A</v>
      </c>
      <c r="L4" s="1473">
        <f>Summary!L4</f>
        <v>30</v>
      </c>
      <c r="M4" s="1488">
        <f>Summary!M4</f>
        <v>1</v>
      </c>
      <c r="N4" s="1362">
        <f>IF(L4&gt;0,(COUNTIF($AN$16:$BR$66,K4)),"-")</f>
        <v>0</v>
      </c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1476"/>
      <c r="AH4" s="1476"/>
      <c r="AI4" s="1476"/>
      <c r="AJ4" s="1476"/>
      <c r="AK4" s="1476"/>
      <c r="AL4" s="1476"/>
      <c r="AM4" s="1476"/>
      <c r="AN4" s="1363" t="e">
        <f>IF(L4&gt;0,N4/SUMIF($N$4:$N$11,"&gt;0",$N$4:$N$11),"-")</f>
        <v>#DIV/0!</v>
      </c>
    </row>
    <row r="5" spans="1:206" ht="12" x14ac:dyDescent="0.3">
      <c r="C5" s="70"/>
      <c r="E5" s="73" t="s">
        <v>463</v>
      </c>
      <c r="F5" s="1" t="str">
        <f>Summary!F5</f>
        <v>Име</v>
      </c>
      <c r="G5" s="81"/>
      <c r="K5" s="1360" t="str">
        <f>IF(Summary!K5="-","",Summary!K5)</f>
        <v/>
      </c>
      <c r="L5" s="1473">
        <f>Summary!L5</f>
        <v>0</v>
      </c>
      <c r="M5" s="1488" t="str">
        <f>Summary!M5</f>
        <v>-</v>
      </c>
      <c r="N5" s="1362" t="str">
        <f>IF(L5&gt;0,(COUNTIF($AN$16:$BR$66,K5)),"-")</f>
        <v>-</v>
      </c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1363" t="str">
        <f t="shared" ref="AN5:AN11" si="0">IF(L5&gt;0,N5/SUMIF($N$4:$N$11,"&gt;0",$N$4:$N$11),"-")</f>
        <v>-</v>
      </c>
    </row>
    <row r="6" spans="1:206" ht="12" x14ac:dyDescent="0.3">
      <c r="C6" s="70"/>
      <c r="E6" s="73" t="s">
        <v>15</v>
      </c>
      <c r="F6" s="2"/>
      <c r="G6" s="81"/>
      <c r="K6" s="1360" t="str">
        <f>IF(Summary!K6="-","",Summary!K6)</f>
        <v/>
      </c>
      <c r="L6" s="1473">
        <f>Summary!L6</f>
        <v>0</v>
      </c>
      <c r="M6" s="1488" t="str">
        <f>Summary!M6</f>
        <v>-</v>
      </c>
      <c r="N6" s="1362" t="str">
        <f>IF(L6&gt;0,(COUNTIF($AN$16:$BR$66,K6)),"-")</f>
        <v>-</v>
      </c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1363" t="str">
        <f t="shared" si="0"/>
        <v>-</v>
      </c>
    </row>
    <row r="7" spans="1:206" ht="12" x14ac:dyDescent="0.3">
      <c r="C7" s="70"/>
      <c r="E7" s="73" t="s">
        <v>458</v>
      </c>
      <c r="F7" s="1354" t="str">
        <f>Summary!F7</f>
        <v>Package 1</v>
      </c>
      <c r="G7" s="81"/>
      <c r="I7" s="334"/>
      <c r="K7" s="1360" t="str">
        <f>IF(Summary!K7="-","",Summary!K7)</f>
        <v/>
      </c>
      <c r="L7" s="1473">
        <f>Summary!L7</f>
        <v>0</v>
      </c>
      <c r="M7" s="1488" t="str">
        <f>Summary!M7</f>
        <v>-</v>
      </c>
      <c r="N7" s="1362" t="str">
        <f>IF(L7&gt;0,(COUNTIF($AN$16:$BR$66,K7)),"-")</f>
        <v>-</v>
      </c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1363" t="str">
        <f t="shared" si="0"/>
        <v>-</v>
      </c>
    </row>
    <row r="8" spans="1:206" ht="12" x14ac:dyDescent="0.3">
      <c r="C8" s="70"/>
      <c r="E8" s="73" t="s">
        <v>464</v>
      </c>
      <c r="F8" s="1354" t="str">
        <f>Summary!F8</f>
        <v>Up to 60%</v>
      </c>
      <c r="G8" s="85"/>
      <c r="K8" s="1360" t="str">
        <f>IF(Summary!K8="-","",Summary!K8)</f>
        <v/>
      </c>
      <c r="L8" s="1473">
        <f>Summary!L8</f>
        <v>0</v>
      </c>
      <c r="M8" s="1488" t="str">
        <f>Summary!M8</f>
        <v>-</v>
      </c>
      <c r="N8" s="1362" t="str">
        <f>IF(L8&gt;0,(COUNTIF($AN$16:$BR$66,K8)),"-")</f>
        <v>-</v>
      </c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1363" t="str">
        <f t="shared" si="0"/>
        <v>-</v>
      </c>
    </row>
    <row r="9" spans="1:206" ht="12" x14ac:dyDescent="0.3">
      <c r="C9" s="70"/>
      <c r="E9" s="73" t="s">
        <v>460</v>
      </c>
      <c r="F9" s="1" t="str">
        <f>Summary!F9</f>
        <v>A18-49</v>
      </c>
      <c r="G9" s="85"/>
      <c r="K9" s="1360" t="str">
        <f>IF(Summary!K9="-","",Summary!K9)</f>
        <v/>
      </c>
      <c r="L9" s="1473">
        <f>Summary!L9</f>
        <v>0</v>
      </c>
      <c r="M9" s="1488" t="str">
        <f>Summary!M9</f>
        <v>-</v>
      </c>
      <c r="N9" s="1362" t="str">
        <f>IF(L9&gt;0,(COUNTIF($AN$16:$BR$66,K9)),"-")</f>
        <v>-</v>
      </c>
      <c r="O9" s="1478"/>
      <c r="P9" s="1478"/>
      <c r="Q9" s="1478"/>
      <c r="R9" s="1478"/>
      <c r="S9" s="1478"/>
      <c r="T9" s="1478"/>
      <c r="U9" s="1478"/>
      <c r="V9" s="1478"/>
      <c r="W9" s="1478"/>
      <c r="X9" s="1478"/>
      <c r="Y9" s="1478"/>
      <c r="Z9" s="1478"/>
      <c r="AA9" s="1478"/>
      <c r="AB9" s="1478"/>
      <c r="AC9" s="1478"/>
      <c r="AD9" s="1478"/>
      <c r="AE9" s="1478"/>
      <c r="AF9" s="1478"/>
      <c r="AG9" s="1478"/>
      <c r="AH9" s="1479"/>
      <c r="AI9" s="1479"/>
      <c r="AJ9" s="1479"/>
      <c r="AK9" s="1479"/>
      <c r="AL9" s="1479"/>
      <c r="AM9" s="1479"/>
      <c r="AN9" s="1363" t="str">
        <f t="shared" si="0"/>
        <v>-</v>
      </c>
    </row>
    <row r="10" spans="1:206" ht="12" x14ac:dyDescent="0.3">
      <c r="C10" s="70"/>
      <c r="E10" s="84" t="s">
        <v>459</v>
      </c>
      <c r="F10" s="3">
        <f>Summary!F10</f>
        <v>0</v>
      </c>
      <c r="G10" s="89"/>
      <c r="K10" s="1360" t="str">
        <f>IF(Summary!K10="-","",Summary!K10)</f>
        <v/>
      </c>
      <c r="L10" s="1473">
        <f>Summary!L10</f>
        <v>0</v>
      </c>
      <c r="M10" s="1488" t="str">
        <f>Summary!M10</f>
        <v>-</v>
      </c>
      <c r="N10" s="1362" t="str">
        <f>IF(L10&gt;0,(COUNTIF($AN$16:$BR$66,K10)),"-")</f>
        <v>-</v>
      </c>
      <c r="O10" s="1478"/>
      <c r="P10" s="1478"/>
      <c r="Q10" s="1478"/>
      <c r="R10" s="1478"/>
      <c r="S10" s="1478"/>
      <c r="T10" s="1478"/>
      <c r="U10" s="1478"/>
      <c r="V10" s="1478"/>
      <c r="W10" s="1478"/>
      <c r="X10" s="1478"/>
      <c r="Y10" s="1478"/>
      <c r="Z10" s="1478"/>
      <c r="AA10" s="1478"/>
      <c r="AB10" s="1478"/>
      <c r="AC10" s="1478"/>
      <c r="AD10" s="1478"/>
      <c r="AE10" s="1478"/>
      <c r="AF10" s="1478"/>
      <c r="AG10" s="1478"/>
      <c r="AH10" s="1479"/>
      <c r="AI10" s="1479"/>
      <c r="AJ10" s="1479"/>
      <c r="AK10" s="1479"/>
      <c r="AL10" s="1479"/>
      <c r="AM10" s="1479"/>
      <c r="AN10" s="1363" t="str">
        <f t="shared" si="0"/>
        <v>-</v>
      </c>
    </row>
    <row r="11" spans="1:206" ht="12.6" thickBot="1" x14ac:dyDescent="0.35">
      <c r="E11" s="84" t="s">
        <v>465</v>
      </c>
      <c r="F11" s="3" t="str">
        <f>Summary!F11</f>
        <v>RC</v>
      </c>
      <c r="G11" s="89"/>
      <c r="K11" s="1365" t="str">
        <f>IF(Summary!K11="-","",Summary!K11)</f>
        <v/>
      </c>
      <c r="L11" s="1480">
        <f>Summary!L11</f>
        <v>0</v>
      </c>
      <c r="M11" s="1489" t="str">
        <f>Summary!M11</f>
        <v>-</v>
      </c>
      <c r="N11" s="1367" t="str">
        <f>IF(L11&gt;0,(COUNTIF($AN$16:$BR$66,K11)),"-")</f>
        <v>-</v>
      </c>
      <c r="O11" s="1482"/>
      <c r="P11" s="1482"/>
      <c r="Q11" s="1482"/>
      <c r="R11" s="1482"/>
      <c r="S11" s="1482"/>
      <c r="T11" s="1482"/>
      <c r="U11" s="1482"/>
      <c r="V11" s="1482"/>
      <c r="W11" s="1482"/>
      <c r="X11" s="1482"/>
      <c r="Y11" s="1482"/>
      <c r="Z11" s="1482"/>
      <c r="AA11" s="1482"/>
      <c r="AB11" s="1482"/>
      <c r="AC11" s="1482"/>
      <c r="AD11" s="1482"/>
      <c r="AE11" s="1482"/>
      <c r="AF11" s="1482"/>
      <c r="AG11" s="1482"/>
      <c r="AH11" s="1483"/>
      <c r="AI11" s="1483"/>
      <c r="AJ11" s="1483"/>
      <c r="AK11" s="1483"/>
      <c r="AL11" s="1483"/>
      <c r="AM11" s="1483"/>
      <c r="AN11" s="1484" t="str">
        <f t="shared" si="0"/>
        <v>-</v>
      </c>
    </row>
    <row r="12" spans="1:206" ht="12.6" hidden="1" thickBot="1" x14ac:dyDescent="0.35">
      <c r="E12" s="73" t="s">
        <v>55</v>
      </c>
      <c r="F12" s="335">
        <f>Summary!F12</f>
        <v>526</v>
      </c>
      <c r="G12" s="89"/>
      <c r="I12" s="96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</row>
    <row r="13" spans="1:206" ht="14.4" customHeight="1" thickBot="1" x14ac:dyDescent="0.35">
      <c r="E13" s="73" t="s">
        <v>466</v>
      </c>
      <c r="F13" s="1348">
        <f>Summary!F13</f>
        <v>130</v>
      </c>
      <c r="G13" s="336"/>
      <c r="I13" s="96"/>
      <c r="AN13" s="1717" t="s">
        <v>491</v>
      </c>
      <c r="AO13" s="1718"/>
      <c r="AP13" s="1718"/>
      <c r="AQ13" s="1718"/>
      <c r="AR13" s="1719"/>
      <c r="AS13" s="1717" t="s">
        <v>492</v>
      </c>
      <c r="AT13" s="1718"/>
      <c r="AU13" s="1718"/>
      <c r="AV13" s="1718"/>
      <c r="AW13" s="1718"/>
      <c r="AX13" s="1718"/>
      <c r="AY13" s="1718"/>
      <c r="AZ13" s="1718"/>
      <c r="BA13" s="1718"/>
      <c r="BB13" s="1718"/>
      <c r="BC13" s="1718"/>
      <c r="BD13" s="1718"/>
      <c r="BE13" s="1718"/>
      <c r="BF13" s="1718"/>
      <c r="BG13" s="1718"/>
      <c r="BH13" s="1718"/>
      <c r="BI13" s="1718"/>
      <c r="BJ13" s="1718"/>
      <c r="BK13" s="1718"/>
      <c r="BL13" s="1718"/>
      <c r="BM13" s="1718"/>
      <c r="BN13" s="1718"/>
      <c r="BO13" s="1718"/>
      <c r="BP13" s="1718"/>
      <c r="BQ13" s="1719"/>
      <c r="BR13" s="1505"/>
    </row>
    <row r="14" spans="1:206" ht="12.6" thickBot="1" x14ac:dyDescent="0.35">
      <c r="B14" s="95" t="s">
        <v>27</v>
      </c>
      <c r="E14" s="1330" t="s">
        <v>467</v>
      </c>
      <c r="F14" s="1349">
        <f>Summary!F14</f>
        <v>1</v>
      </c>
      <c r="G14" s="354"/>
      <c r="I14" s="96"/>
      <c r="AN14" s="97" t="s">
        <v>438</v>
      </c>
      <c r="AO14" s="97" t="s">
        <v>426</v>
      </c>
      <c r="AP14" s="97" t="s">
        <v>428</v>
      </c>
      <c r="AQ14" s="97" t="s">
        <v>429</v>
      </c>
      <c r="AR14" s="97" t="s">
        <v>437</v>
      </c>
      <c r="AS14" s="97" t="s">
        <v>439</v>
      </c>
      <c r="AT14" s="97" t="s">
        <v>436</v>
      </c>
      <c r="AU14" s="97" t="s">
        <v>438</v>
      </c>
      <c r="AV14" s="97" t="s">
        <v>426</v>
      </c>
      <c r="AW14" s="97" t="s">
        <v>428</v>
      </c>
      <c r="AX14" s="97" t="s">
        <v>429</v>
      </c>
      <c r="AY14" s="97" t="s">
        <v>437</v>
      </c>
      <c r="AZ14" s="97" t="s">
        <v>439</v>
      </c>
      <c r="BA14" s="97" t="s">
        <v>436</v>
      </c>
      <c r="BB14" s="97" t="s">
        <v>438</v>
      </c>
      <c r="BC14" s="97" t="s">
        <v>426</v>
      </c>
      <c r="BD14" s="97" t="s">
        <v>428</v>
      </c>
      <c r="BE14" s="97" t="s">
        <v>429</v>
      </c>
      <c r="BF14" s="97" t="s">
        <v>437</v>
      </c>
      <c r="BG14" s="97" t="s">
        <v>439</v>
      </c>
      <c r="BH14" s="97" t="s">
        <v>436</v>
      </c>
      <c r="BI14" s="97" t="s">
        <v>438</v>
      </c>
      <c r="BJ14" s="97" t="s">
        <v>426</v>
      </c>
      <c r="BK14" s="97" t="s">
        <v>428</v>
      </c>
      <c r="BL14" s="97" t="s">
        <v>429</v>
      </c>
      <c r="BM14" s="97" t="s">
        <v>437</v>
      </c>
      <c r="BN14" s="97" t="s">
        <v>439</v>
      </c>
      <c r="BO14" s="97" t="s">
        <v>436</v>
      </c>
      <c r="BP14" s="97" t="s">
        <v>438</v>
      </c>
      <c r="BQ14" s="97" t="s">
        <v>426</v>
      </c>
      <c r="BR14" s="97"/>
      <c r="CV14" s="1556" t="s">
        <v>359</v>
      </c>
      <c r="CW14" s="1556"/>
      <c r="CX14" s="1556"/>
      <c r="CY14" s="1556"/>
      <c r="CZ14" s="1556"/>
      <c r="DA14" s="1556"/>
      <c r="DB14" s="1556"/>
      <c r="DC14" s="1556"/>
      <c r="DE14" s="1556" t="s">
        <v>369</v>
      </c>
      <c r="DF14" s="1556"/>
      <c r="DG14" s="1556"/>
      <c r="DH14" s="1556"/>
      <c r="DI14" s="1556"/>
      <c r="DJ14" s="1556"/>
      <c r="DK14" s="1556"/>
      <c r="DL14" s="1556"/>
      <c r="DN14" s="1556" t="s">
        <v>368</v>
      </c>
      <c r="DO14" s="1556"/>
      <c r="DP14" s="1556"/>
      <c r="DQ14" s="1556"/>
      <c r="DR14" s="1556"/>
      <c r="DS14" s="1556"/>
      <c r="DT14" s="1556"/>
      <c r="DU14" s="1556"/>
      <c r="DW14" s="1556" t="s">
        <v>370</v>
      </c>
      <c r="DX14" s="1556"/>
      <c r="DY14" s="1556"/>
      <c r="DZ14" s="1556"/>
      <c r="EA14" s="1556"/>
      <c r="EB14" s="1556"/>
      <c r="EC14" s="1556"/>
      <c r="ED14" s="1556"/>
      <c r="EF14" s="1556" t="s">
        <v>371</v>
      </c>
      <c r="EG14" s="1556"/>
      <c r="EH14" s="1556"/>
      <c r="EI14" s="1556"/>
      <c r="EJ14" s="1556"/>
      <c r="EK14" s="1556"/>
      <c r="EL14" s="1556"/>
      <c r="EM14" s="1556"/>
      <c r="EO14" s="1556" t="s">
        <v>372</v>
      </c>
      <c r="EP14" s="1556"/>
      <c r="EQ14" s="1556"/>
      <c r="ER14" s="1556"/>
      <c r="ES14" s="1556"/>
      <c r="ET14" s="1556"/>
      <c r="EU14" s="1556"/>
      <c r="EV14" s="1556"/>
      <c r="EX14" s="1556" t="s">
        <v>373</v>
      </c>
      <c r="EY14" s="1556"/>
      <c r="EZ14" s="1556"/>
      <c r="FA14" s="1556"/>
      <c r="FB14" s="1556"/>
      <c r="FC14" s="1556"/>
      <c r="FD14" s="1556"/>
      <c r="FE14" s="1556"/>
      <c r="FG14" s="1556" t="s">
        <v>374</v>
      </c>
      <c r="FH14" s="1556"/>
      <c r="FI14" s="1556"/>
      <c r="FJ14" s="1556"/>
      <c r="FK14" s="1556"/>
      <c r="FL14" s="1556"/>
      <c r="FM14" s="1556"/>
      <c r="FN14" s="1556"/>
      <c r="FP14" s="1556" t="s">
        <v>375</v>
      </c>
      <c r="FQ14" s="1556"/>
      <c r="FR14" s="1556"/>
      <c r="FS14" s="1556"/>
      <c r="FT14" s="1556"/>
      <c r="FU14" s="1556"/>
      <c r="FV14" s="1556"/>
      <c r="FW14" s="1556"/>
      <c r="FY14" s="1556" t="s">
        <v>376</v>
      </c>
      <c r="FZ14" s="1556"/>
      <c r="GA14" s="1556"/>
      <c r="GB14" s="1556"/>
      <c r="GC14" s="1556"/>
      <c r="GD14" s="1556"/>
      <c r="GE14" s="1556"/>
      <c r="GF14" s="1556"/>
      <c r="GH14" s="1556" t="s">
        <v>377</v>
      </c>
      <c r="GI14" s="1556"/>
      <c r="GJ14" s="1556"/>
      <c r="GK14" s="1556"/>
      <c r="GL14" s="1556"/>
      <c r="GM14" s="1556"/>
      <c r="GN14" s="1556"/>
      <c r="GO14" s="1556"/>
      <c r="GQ14" s="1556" t="s">
        <v>378</v>
      </c>
      <c r="GR14" s="1556"/>
      <c r="GS14" s="1556"/>
      <c r="GT14" s="1556"/>
      <c r="GU14" s="1556"/>
      <c r="GV14" s="1556"/>
      <c r="GW14" s="1556"/>
      <c r="GX14" s="1556"/>
    </row>
    <row r="15" spans="1:206" ht="12.6" thickBot="1" x14ac:dyDescent="0.35">
      <c r="A15" s="1332" t="s">
        <v>440</v>
      </c>
      <c r="B15" s="1333" t="s">
        <v>441</v>
      </c>
      <c r="C15" s="1334" t="s">
        <v>442</v>
      </c>
      <c r="D15" s="1334" t="s">
        <v>440</v>
      </c>
      <c r="E15" s="1334" t="s">
        <v>443</v>
      </c>
      <c r="F15" s="1334" t="s">
        <v>444</v>
      </c>
      <c r="G15" s="1334" t="s">
        <v>445</v>
      </c>
      <c r="H15" s="1334" t="s">
        <v>446</v>
      </c>
      <c r="I15" s="1335" t="s">
        <v>447</v>
      </c>
      <c r="J15" s="1336" t="s">
        <v>9</v>
      </c>
      <c r="K15" s="1334" t="s">
        <v>10</v>
      </c>
      <c r="L15" s="1334" t="s">
        <v>448</v>
      </c>
      <c r="M15" s="1337" t="s">
        <v>18</v>
      </c>
      <c r="N15" s="1338" t="s">
        <v>19</v>
      </c>
      <c r="O15" s="1339" t="s">
        <v>45</v>
      </c>
      <c r="P15" s="1340" t="s">
        <v>50</v>
      </c>
      <c r="Q15" s="1340" t="s">
        <v>46</v>
      </c>
      <c r="R15" s="1340" t="s">
        <v>51</v>
      </c>
      <c r="S15" s="1340" t="s">
        <v>47</v>
      </c>
      <c r="T15" s="1340" t="s">
        <v>52</v>
      </c>
      <c r="U15" s="1340" t="s">
        <v>48</v>
      </c>
      <c r="V15" s="1340" t="s">
        <v>53</v>
      </c>
      <c r="W15" s="1340" t="s">
        <v>49</v>
      </c>
      <c r="X15" s="1341" t="s">
        <v>54</v>
      </c>
      <c r="Y15" s="1341" t="s">
        <v>105</v>
      </c>
      <c r="Z15" s="1341" t="s">
        <v>155</v>
      </c>
      <c r="AA15" s="1341" t="s">
        <v>156</v>
      </c>
      <c r="AB15" s="1341" t="s">
        <v>104</v>
      </c>
      <c r="AC15" s="1340" t="s">
        <v>96</v>
      </c>
      <c r="AD15" s="1340" t="s">
        <v>97</v>
      </c>
      <c r="AE15" s="1340" t="s">
        <v>98</v>
      </c>
      <c r="AF15" s="1340" t="s">
        <v>99</v>
      </c>
      <c r="AG15" s="1340" t="s">
        <v>100</v>
      </c>
      <c r="AH15" s="1340" t="s">
        <v>120</v>
      </c>
      <c r="AI15" s="1340" t="s">
        <v>121</v>
      </c>
      <c r="AJ15" s="1340" t="s">
        <v>122</v>
      </c>
      <c r="AK15" s="1340" t="s">
        <v>123</v>
      </c>
      <c r="AL15" s="1340" t="s">
        <v>124</v>
      </c>
      <c r="AM15" s="1340" t="s">
        <v>127</v>
      </c>
      <c r="AN15" s="1340">
        <v>26</v>
      </c>
      <c r="AO15" s="1339">
        <v>27</v>
      </c>
      <c r="AP15" s="1340">
        <v>28</v>
      </c>
      <c r="AQ15" s="1340">
        <v>29</v>
      </c>
      <c r="AR15" s="1504">
        <v>30</v>
      </c>
      <c r="AS15" s="1507">
        <v>1</v>
      </c>
      <c r="AT15" s="1340">
        <v>2</v>
      </c>
      <c r="AU15" s="1340">
        <v>3</v>
      </c>
      <c r="AV15" s="1340">
        <v>4</v>
      </c>
      <c r="AW15" s="1340">
        <v>5</v>
      </c>
      <c r="AX15" s="1340">
        <v>6</v>
      </c>
      <c r="AY15" s="1340">
        <v>7</v>
      </c>
      <c r="AZ15" s="1340">
        <v>8</v>
      </c>
      <c r="BA15" s="1340">
        <v>9</v>
      </c>
      <c r="BB15" s="1340">
        <v>10</v>
      </c>
      <c r="BC15" s="1340">
        <v>11</v>
      </c>
      <c r="BD15" s="1340">
        <v>12</v>
      </c>
      <c r="BE15" s="1340">
        <v>13</v>
      </c>
      <c r="BF15" s="1340">
        <v>14</v>
      </c>
      <c r="BG15" s="1340">
        <v>15</v>
      </c>
      <c r="BH15" s="1340">
        <v>16</v>
      </c>
      <c r="BI15" s="1340">
        <v>17</v>
      </c>
      <c r="BJ15" s="1340">
        <v>18</v>
      </c>
      <c r="BK15" s="1340">
        <v>19</v>
      </c>
      <c r="BL15" s="1340">
        <v>20</v>
      </c>
      <c r="BM15" s="1340">
        <v>21</v>
      </c>
      <c r="BN15" s="1340">
        <v>22</v>
      </c>
      <c r="BO15" s="1340">
        <v>23</v>
      </c>
      <c r="BP15" s="1340">
        <v>24</v>
      </c>
      <c r="BQ15" s="1342">
        <v>25</v>
      </c>
      <c r="BR15" s="61"/>
      <c r="BS15" s="1143"/>
      <c r="BX15" s="97" t="s">
        <v>84</v>
      </c>
      <c r="BY15" s="97" t="s">
        <v>85</v>
      </c>
      <c r="BZ15" s="97" t="s">
        <v>86</v>
      </c>
      <c r="CA15" s="97" t="s">
        <v>87</v>
      </c>
      <c r="CB15" s="97" t="s">
        <v>91</v>
      </c>
      <c r="CC15" s="97" t="s">
        <v>129</v>
      </c>
      <c r="CE15" s="97" t="s">
        <v>84</v>
      </c>
      <c r="CF15" s="97" t="s">
        <v>85</v>
      </c>
      <c r="CG15" s="97" t="s">
        <v>86</v>
      </c>
      <c r="CH15" s="97" t="s">
        <v>87</v>
      </c>
      <c r="CI15" s="97" t="s">
        <v>91</v>
      </c>
      <c r="CJ15" s="97" t="s">
        <v>129</v>
      </c>
      <c r="CL15" s="99" t="s">
        <v>188</v>
      </c>
      <c r="CM15" s="99" t="s">
        <v>189</v>
      </c>
      <c r="CN15" s="99" t="s">
        <v>190</v>
      </c>
      <c r="CO15" s="99" t="s">
        <v>191</v>
      </c>
      <c r="CP15" s="99" t="s">
        <v>192</v>
      </c>
      <c r="CQ15" s="99" t="s">
        <v>193</v>
      </c>
      <c r="CR15" s="99" t="s">
        <v>194</v>
      </c>
      <c r="CS15" s="99" t="s">
        <v>195</v>
      </c>
      <c r="CU15" s="355"/>
      <c r="CV15" s="99" t="s">
        <v>360</v>
      </c>
      <c r="CW15" s="99" t="s">
        <v>361</v>
      </c>
      <c r="CX15" s="99" t="s">
        <v>362</v>
      </c>
      <c r="CY15" s="99" t="s">
        <v>363</v>
      </c>
      <c r="CZ15" s="99" t="s">
        <v>364</v>
      </c>
      <c r="DA15" s="99" t="s">
        <v>365</v>
      </c>
      <c r="DB15" s="99" t="s">
        <v>366</v>
      </c>
      <c r="DC15" s="99" t="s">
        <v>367</v>
      </c>
      <c r="DE15" s="1164" t="s">
        <v>360</v>
      </c>
      <c r="DF15" s="1164" t="s">
        <v>361</v>
      </c>
      <c r="DG15" s="1164" t="s">
        <v>362</v>
      </c>
      <c r="DH15" s="1164" t="s">
        <v>363</v>
      </c>
      <c r="DI15" s="1164" t="s">
        <v>364</v>
      </c>
      <c r="DJ15" s="1164" t="s">
        <v>365</v>
      </c>
      <c r="DK15" s="1164" t="s">
        <v>366</v>
      </c>
      <c r="DL15" s="1164" t="s">
        <v>367</v>
      </c>
      <c r="DN15" s="99" t="s">
        <v>360</v>
      </c>
      <c r="DO15" s="99" t="s">
        <v>361</v>
      </c>
      <c r="DP15" s="99" t="s">
        <v>362</v>
      </c>
      <c r="DQ15" s="99" t="s">
        <v>363</v>
      </c>
      <c r="DR15" s="99" t="s">
        <v>364</v>
      </c>
      <c r="DS15" s="99" t="s">
        <v>365</v>
      </c>
      <c r="DT15" s="99" t="s">
        <v>366</v>
      </c>
      <c r="DU15" s="99" t="s">
        <v>367</v>
      </c>
      <c r="DW15" s="1164" t="s">
        <v>360</v>
      </c>
      <c r="DX15" s="1164" t="s">
        <v>361</v>
      </c>
      <c r="DY15" s="1164" t="s">
        <v>362</v>
      </c>
      <c r="DZ15" s="1164" t="s">
        <v>363</v>
      </c>
      <c r="EA15" s="1164" t="s">
        <v>364</v>
      </c>
      <c r="EB15" s="1164" t="s">
        <v>365</v>
      </c>
      <c r="EC15" s="1164" t="s">
        <v>366</v>
      </c>
      <c r="ED15" s="1164" t="s">
        <v>367</v>
      </c>
      <c r="EF15" s="99" t="s">
        <v>360</v>
      </c>
      <c r="EG15" s="99" t="s">
        <v>361</v>
      </c>
      <c r="EH15" s="99" t="s">
        <v>362</v>
      </c>
      <c r="EI15" s="99" t="s">
        <v>363</v>
      </c>
      <c r="EJ15" s="99" t="s">
        <v>364</v>
      </c>
      <c r="EK15" s="99" t="s">
        <v>365</v>
      </c>
      <c r="EL15" s="99" t="s">
        <v>366</v>
      </c>
      <c r="EM15" s="99" t="s">
        <v>367</v>
      </c>
      <c r="EO15" s="1164" t="s">
        <v>360</v>
      </c>
      <c r="EP15" s="1164" t="s">
        <v>361</v>
      </c>
      <c r="EQ15" s="1164" t="s">
        <v>362</v>
      </c>
      <c r="ER15" s="1164" t="s">
        <v>363</v>
      </c>
      <c r="ES15" s="1164" t="s">
        <v>364</v>
      </c>
      <c r="ET15" s="1164" t="s">
        <v>365</v>
      </c>
      <c r="EU15" s="1164" t="s">
        <v>366</v>
      </c>
      <c r="EV15" s="1164" t="s">
        <v>367</v>
      </c>
      <c r="EX15" s="99" t="s">
        <v>360</v>
      </c>
      <c r="EY15" s="99" t="s">
        <v>361</v>
      </c>
      <c r="EZ15" s="99" t="s">
        <v>362</v>
      </c>
      <c r="FA15" s="99" t="s">
        <v>363</v>
      </c>
      <c r="FB15" s="99" t="s">
        <v>364</v>
      </c>
      <c r="FC15" s="99" t="s">
        <v>365</v>
      </c>
      <c r="FD15" s="99" t="s">
        <v>366</v>
      </c>
      <c r="FE15" s="99" t="s">
        <v>367</v>
      </c>
      <c r="FG15" s="1164" t="s">
        <v>360</v>
      </c>
      <c r="FH15" s="1164" t="s">
        <v>361</v>
      </c>
      <c r="FI15" s="1164" t="s">
        <v>362</v>
      </c>
      <c r="FJ15" s="1164" t="s">
        <v>363</v>
      </c>
      <c r="FK15" s="1164" t="s">
        <v>364</v>
      </c>
      <c r="FL15" s="1164" t="s">
        <v>365</v>
      </c>
      <c r="FM15" s="1164" t="s">
        <v>366</v>
      </c>
      <c r="FN15" s="1164" t="s">
        <v>367</v>
      </c>
      <c r="FP15" s="99" t="s">
        <v>360</v>
      </c>
      <c r="FQ15" s="99" t="s">
        <v>361</v>
      </c>
      <c r="FR15" s="99" t="s">
        <v>362</v>
      </c>
      <c r="FS15" s="99" t="s">
        <v>363</v>
      </c>
      <c r="FT15" s="99" t="s">
        <v>364</v>
      </c>
      <c r="FU15" s="99" t="s">
        <v>365</v>
      </c>
      <c r="FV15" s="99" t="s">
        <v>366</v>
      </c>
      <c r="FW15" s="99" t="s">
        <v>367</v>
      </c>
      <c r="FY15" s="1164" t="s">
        <v>360</v>
      </c>
      <c r="FZ15" s="1164" t="s">
        <v>361</v>
      </c>
      <c r="GA15" s="1164" t="s">
        <v>362</v>
      </c>
      <c r="GB15" s="1164" t="s">
        <v>363</v>
      </c>
      <c r="GC15" s="1164" t="s">
        <v>364</v>
      </c>
      <c r="GD15" s="1164" t="s">
        <v>365</v>
      </c>
      <c r="GE15" s="1164" t="s">
        <v>366</v>
      </c>
      <c r="GF15" s="1164" t="s">
        <v>367</v>
      </c>
      <c r="GH15" s="99" t="s">
        <v>360</v>
      </c>
      <c r="GI15" s="99" t="s">
        <v>361</v>
      </c>
      <c r="GJ15" s="99" t="s">
        <v>362</v>
      </c>
      <c r="GK15" s="99" t="s">
        <v>363</v>
      </c>
      <c r="GL15" s="99" t="s">
        <v>364</v>
      </c>
      <c r="GM15" s="99" t="s">
        <v>365</v>
      </c>
      <c r="GN15" s="99" t="s">
        <v>366</v>
      </c>
      <c r="GO15" s="99" t="s">
        <v>367</v>
      </c>
      <c r="GQ15" s="1164" t="s">
        <v>360</v>
      </c>
      <c r="GR15" s="1164" t="s">
        <v>361</v>
      </c>
      <c r="GS15" s="1164" t="s">
        <v>362</v>
      </c>
      <c r="GT15" s="1164" t="s">
        <v>363</v>
      </c>
      <c r="GU15" s="1164" t="s">
        <v>364</v>
      </c>
      <c r="GV15" s="1164" t="s">
        <v>365</v>
      </c>
      <c r="GW15" s="1164" t="s">
        <v>366</v>
      </c>
      <c r="GX15" s="1164" t="s">
        <v>367</v>
      </c>
    </row>
    <row r="16" spans="1:206" ht="12" customHeight="1" x14ac:dyDescent="0.3">
      <c r="A16" s="1331"/>
      <c r="B16" s="484" t="s">
        <v>417</v>
      </c>
      <c r="C16" s="522" t="s">
        <v>425</v>
      </c>
      <c r="D16" s="523">
        <v>0.2638888888888889</v>
      </c>
      <c r="E16" s="523">
        <v>0.39583333333333331</v>
      </c>
      <c r="F16" s="524" t="str">
        <f t="shared" ref="F16:F19" si="1">IF(VALUE(D16)&gt;=0.72,"PT",IF(VALUE(D16)&lt;0.72,"Off-PT"))</f>
        <v>Off-PT</v>
      </c>
      <c r="G16" s="899"/>
      <c r="H16" s="525" t="s">
        <v>117</v>
      </c>
      <c r="I16" s="1529">
        <v>2415</v>
      </c>
      <c r="J16" s="526" t="s">
        <v>117</v>
      </c>
      <c r="K16" s="1234" t="s">
        <v>117</v>
      </c>
      <c r="L16" s="522">
        <f t="shared" ref="L16:L45" si="2">COUNTA(AN16:BR16)</f>
        <v>0</v>
      </c>
      <c r="M16" s="1720">
        <f t="shared" ref="M16:M66" si="3">IF($F$11="CPP",H16*J16*AM16,I16*AM16)</f>
        <v>2415</v>
      </c>
      <c r="N16" s="527">
        <f>((AC16+AD16+AE16+AF16+AG16)*AM16)</f>
        <v>0</v>
      </c>
      <c r="O16" s="336" t="e">
        <f t="shared" ref="O16:O19" si="4">IF($L$4&gt;0,P16*J16*$M$4*H16,0)</f>
        <v>#VALUE!</v>
      </c>
      <c r="P16" s="8">
        <f t="shared" ref="P16:P45" si="5">COUNTIF(AN16:BR16,"A")</f>
        <v>0</v>
      </c>
      <c r="Q16" s="8">
        <f t="shared" ref="Q16:Q19" si="6">IF($L$5&gt;0,R16*J16*$M$5*H16,0)</f>
        <v>0</v>
      </c>
      <c r="R16" s="8">
        <f t="shared" ref="R16:R45" si="7">COUNTIF(AN16:BR16,"B")</f>
        <v>0</v>
      </c>
      <c r="S16" s="8">
        <f t="shared" ref="S16:S19" si="8">IF($L$6&gt;0,T16*J16*$M$6*H16,0)</f>
        <v>0</v>
      </c>
      <c r="T16" s="8">
        <f t="shared" ref="T16:T45" si="9">COUNTIF(AN16:BR16,"C")</f>
        <v>0</v>
      </c>
      <c r="U16" s="8">
        <f t="shared" ref="U16:U19" si="10">IF($L$7&gt;0,V16*J16*$M$7*H16,0)</f>
        <v>0</v>
      </c>
      <c r="V16" s="8">
        <f t="shared" ref="V16:V45" si="11">COUNTIF(AN16:BR16,"D")</f>
        <v>0</v>
      </c>
      <c r="W16" s="8">
        <f t="shared" ref="W16:W19" si="12">IF($L$8&gt;0,X16*J16*$M$8*H16,0)</f>
        <v>0</v>
      </c>
      <c r="X16" s="337">
        <f t="shared" ref="X16:X45" si="13">COUNTIF(AN16:BR16,"E")</f>
        <v>0</v>
      </c>
      <c r="Y16" s="337">
        <f t="shared" ref="Y16:Y45" si="14">COUNTIF(AN16:BR16,"F")</f>
        <v>0</v>
      </c>
      <c r="Z16" s="337">
        <f t="shared" ref="Z16:Z45" si="15">COUNTIF(AN16:BR16,"G")</f>
        <v>0</v>
      </c>
      <c r="AA16" s="337">
        <f t="shared" ref="AA16:AA45" si="16">COUNTIF(AN16:BR16,"H")</f>
        <v>0</v>
      </c>
      <c r="AB16" s="337" t="e">
        <f t="shared" ref="AB16:AB19" si="17">(Y16+Z16+AA16)*H16</f>
        <v>#VALUE!</v>
      </c>
      <c r="AC16" s="337">
        <f t="shared" ref="AC16:AC19" si="18">IF($L$4&gt;0,I16*$M$4*P16,0)</f>
        <v>0</v>
      </c>
      <c r="AD16" s="337">
        <f t="shared" ref="AD16:AD19" si="19">IF($L$5&gt;0,I16*$M$5*R16,0)</f>
        <v>0</v>
      </c>
      <c r="AE16" s="337">
        <f t="shared" ref="AE16:AE19" si="20">IF($L$6&gt;0,I16*$M$6*T16,0)</f>
        <v>0</v>
      </c>
      <c r="AF16" s="337">
        <f t="shared" ref="AF16:AF19" si="21">IF($L$7&gt;0,I16*$M$7*V16,0)</f>
        <v>0</v>
      </c>
      <c r="AG16" s="337">
        <f t="shared" ref="AG16:AG19" si="22">IF($L$8&gt;0,I16*$M$8*X16,0)</f>
        <v>0</v>
      </c>
      <c r="AH16" s="337">
        <f t="shared" ref="AH16:AH19" si="23">IF(ISERROR(M16*$M$4),0,M16*$M$4)</f>
        <v>2415</v>
      </c>
      <c r="AI16" s="337">
        <f t="shared" ref="AI16:AI19" si="24">IF(ISERROR(M16*$M$5),0,M16*$M$5)</f>
        <v>0</v>
      </c>
      <c r="AJ16" s="337">
        <f t="shared" ref="AJ16:AJ19" si="25">IF(ISERROR(M16*$M$6),0,M16*$M$6)</f>
        <v>0</v>
      </c>
      <c r="AK16" s="337">
        <f t="shared" ref="AK16:AK19" si="26">IF(ISERROR(M16*$M$7),0,M16*$M$7)</f>
        <v>0</v>
      </c>
      <c r="AL16" s="337">
        <f t="shared" ref="AL16:AL19" si="27">IF(ISERROR(M16*$M$8),0,M16*$M$8)</f>
        <v>0</v>
      </c>
      <c r="AM16" s="103" t="str">
        <f>IF(G16="","1",IF(G16="Break",1.15,IF(G16="2inbreak",1.15,IF(G16="PultIB",1.15,IF(G16="1stIB",1.3,IF(G16="lastIB",1.3,IF(G16="B&amp;1stIB",1.45,IF(G16="B&amp;lastIB",1.45,IF(G16="B&amp;2inbreak",1.45,IF(G16="B&amp;PultIB",1.45,IF(G16="T&amp;T",1.35,)))))))))))</f>
        <v>1</v>
      </c>
      <c r="AN16" s="1747"/>
      <c r="AO16" s="1748"/>
      <c r="AP16" s="1756"/>
      <c r="AQ16" s="1756"/>
      <c r="AR16" s="1749"/>
      <c r="AS16" s="1747"/>
      <c r="AT16" s="1748"/>
      <c r="AU16" s="1748"/>
      <c r="AV16" s="1748"/>
      <c r="AW16" s="1756"/>
      <c r="AX16" s="1756"/>
      <c r="AY16" s="1748"/>
      <c r="AZ16" s="1748"/>
      <c r="BA16" s="1748"/>
      <c r="BB16" s="1748"/>
      <c r="BC16" s="1748"/>
      <c r="BD16" s="1756"/>
      <c r="BE16" s="1756"/>
      <c r="BF16" s="1748"/>
      <c r="BG16" s="1748"/>
      <c r="BH16" s="1748"/>
      <c r="BI16" s="1748"/>
      <c r="BJ16" s="1748"/>
      <c r="BK16" s="1756"/>
      <c r="BL16" s="1756"/>
      <c r="BM16" s="1748"/>
      <c r="BN16" s="1748"/>
      <c r="BO16" s="1748"/>
      <c r="BP16" s="1748"/>
      <c r="BQ16" s="1750"/>
      <c r="BR16" s="1493"/>
      <c r="BS16" s="339"/>
      <c r="BT16" s="338"/>
      <c r="BU16" s="338"/>
      <c r="BV16" s="338"/>
      <c r="BW16" s="338"/>
      <c r="BX16" s="339"/>
      <c r="BY16" s="339"/>
      <c r="BZ16" s="339"/>
      <c r="CA16" s="339"/>
      <c r="CB16" s="339"/>
      <c r="CC16" s="339" t="e">
        <f>COUNTA(BS16)*H16</f>
        <v>#VALUE!</v>
      </c>
      <c r="CD16" s="338"/>
      <c r="CE16" s="340">
        <f>(COUNTIF(AN16:AR16,"A")*AH16)+(COUNTIF(AN16:AR16,"B")*AI16)+(COUNTIF(AN16:AR16,"C")*AJ16)+(COUNTIF(AN16:AR16,"D")*AK16)+(COUNTIF(AN16:AR16,"E")*AL16)</f>
        <v>0</v>
      </c>
      <c r="CF16" s="340">
        <f>(COUNTIF(AS16:BQ16,"A")*AH16)+(COUNTIF(AS16:BQ16,"B")*AI16)+(COUNTIF(AS16:BQ16,"C")*AJ16)+(COUNTIF(AS16:BQ16,"D")*AK16)+(COUNTIF(AS16:BQ16,"E")*AL16)</f>
        <v>0</v>
      </c>
      <c r="CG16" s="340"/>
      <c r="CH16" s="340"/>
      <c r="CI16" s="340"/>
      <c r="CJ16" s="340"/>
      <c r="CK16" s="338"/>
      <c r="CL16" s="341" t="e">
        <f t="shared" ref="CL16:CL45" si="28">P16*H16</f>
        <v>#VALUE!</v>
      </c>
      <c r="CM16" s="341" t="e">
        <f t="shared" ref="CM16:CM45" si="29">R16*H16</f>
        <v>#VALUE!</v>
      </c>
      <c r="CN16" s="341" t="e">
        <f t="shared" ref="CN16:CN45" si="30">T16*H16</f>
        <v>#VALUE!</v>
      </c>
      <c r="CO16" s="341" t="e">
        <f t="shared" ref="CO16:CO45" si="31">V16*H16</f>
        <v>#VALUE!</v>
      </c>
      <c r="CP16" s="341" t="e">
        <f t="shared" ref="CP16:CP45" si="32">X16*H16</f>
        <v>#VALUE!</v>
      </c>
      <c r="CQ16" s="341" t="e">
        <f t="shared" ref="CQ16:CQ45" si="33">Y16*H16</f>
        <v>#VALUE!</v>
      </c>
      <c r="CR16" s="341" t="e">
        <f t="shared" ref="CR16:CR45" si="34">Z16*H16</f>
        <v>#VALUE!</v>
      </c>
      <c r="CS16" s="341" t="e">
        <f t="shared" ref="CS16:CS45" si="35">AA16*H16</f>
        <v>#VALUE!</v>
      </c>
      <c r="CT16" s="233"/>
      <c r="CU16" s="355"/>
      <c r="CV16" s="355">
        <f>IFERROR(COUNTIF(AN16:AP16,"a"),"-")</f>
        <v>0</v>
      </c>
      <c r="CW16" s="355">
        <f>IFERROR(COUNTIF(AN16:AP16,"b"),"-")</f>
        <v>0</v>
      </c>
      <c r="CX16" s="355">
        <f>IFERROR(COUNTIF(AN16:AP16,"c"),"-")</f>
        <v>0</v>
      </c>
      <c r="CY16" s="355">
        <f>IFERROR(COUNTIF(AN16:AP16,"d"),"-")</f>
        <v>0</v>
      </c>
      <c r="CZ16" s="355" t="str">
        <f ca="1">IFERROR(OUNTIF(AN16:AP16,"e"),"-")</f>
        <v>-</v>
      </c>
      <c r="DA16" s="355">
        <f>IFERROR(COUNTIF(AN16:AP16,"f"),"-")</f>
        <v>0</v>
      </c>
      <c r="DB16" s="355">
        <f>IFERROR(COUNTIF(AN16:AP16,"g"),"-")</f>
        <v>0</v>
      </c>
      <c r="DC16" s="355">
        <f>IFERROR(COUNTIF(AN16:AP16,"h"),"-")</f>
        <v>0</v>
      </c>
      <c r="DE16" s="1168" t="str">
        <f>IFERROR((CV16*H16*$M$4),"-")</f>
        <v>-</v>
      </c>
      <c r="DF16" s="1168" t="str">
        <f>IFERROR((CW16*H16*$M$5),"-")</f>
        <v>-</v>
      </c>
      <c r="DG16" s="1168" t="str">
        <f>IFERROR((CX16*H16*$M$6),"-")</f>
        <v>-</v>
      </c>
      <c r="DH16" s="1168" t="str">
        <f>IFERROR((CY16*H16*$M$7),"-")</f>
        <v>-</v>
      </c>
      <c r="DI16" s="1168" t="str">
        <f ca="1">IFERROR((CZ16*H16*$M$8),"-")</f>
        <v>-</v>
      </c>
      <c r="DJ16" s="1168" t="str">
        <f>IFERROR((DA16*H16*$M$9),"-")</f>
        <v>-</v>
      </c>
      <c r="DK16" s="1168" t="str">
        <f>IFERROR((DB16*H16*$M$10),"-")</f>
        <v>-</v>
      </c>
      <c r="DL16" s="1168" t="str">
        <f>IFERROR((C16*H16*$M$11),"-")</f>
        <v>-</v>
      </c>
      <c r="DN16" s="355">
        <f>IFERROR(COUNTIF(AQ16:AW16,"a"),"-")</f>
        <v>0</v>
      </c>
      <c r="DO16" s="355">
        <f>IFERROR(COUNTIF(AQ16:AW16,"b"),"-")</f>
        <v>0</v>
      </c>
      <c r="DP16" s="355">
        <f>IFERROR(COUNTIF(AQ16:AW16,"c"),"-")</f>
        <v>0</v>
      </c>
      <c r="DQ16" s="355">
        <f>IFERROR(COUNTIF(AQ16:AW16,"d"),"-")</f>
        <v>0</v>
      </c>
      <c r="DR16" s="355">
        <f>IFERROR(COUNTIF(AQ16:AW16,"e"),"-")</f>
        <v>0</v>
      </c>
      <c r="DS16" s="355">
        <f>IFERROR(COUNTIF(AQ16:AW16,"f"),"-")</f>
        <v>0</v>
      </c>
      <c r="DT16" s="355">
        <f>IFERROR(COUNTIF(AQ16:AW16,"g"),"-")</f>
        <v>0</v>
      </c>
      <c r="DU16" s="355">
        <f>IFERROR(COUNTIF(AQ16:AW16,"h"),"-")</f>
        <v>0</v>
      </c>
      <c r="DW16" s="68" t="str">
        <f>IFERROR((DN16*H16*$M$4),"-")</f>
        <v>-</v>
      </c>
      <c r="DX16" s="68" t="str">
        <f>IFERROR((DO16*H16*$M$5),"-")</f>
        <v>-</v>
      </c>
      <c r="DY16" s="68" t="str">
        <f>IFERROR((DP16*H16*$M$6),"-")</f>
        <v>-</v>
      </c>
      <c r="DZ16" s="68" t="str">
        <f>IFERROR((DQ16*H16*$M$7),"-")</f>
        <v>-</v>
      </c>
      <c r="EA16" s="68" t="str">
        <f>IFERROR((DR16*H16*$M$8),"-")</f>
        <v>-</v>
      </c>
      <c r="EB16" s="68" t="str">
        <f>IFERROR((DS16*H16*$M$9),"-")</f>
        <v>-</v>
      </c>
      <c r="EC16" s="68" t="str">
        <f>IFERROR((DT16*H16*$M$10),"-")</f>
        <v>-</v>
      </c>
      <c r="ED16" s="68" t="str">
        <f>IFERROR((DU16*O16*$M$11),"-")</f>
        <v>-</v>
      </c>
      <c r="EF16" s="355">
        <f>IFERROR(COUNTIF(AX16:BD16,"a"),"-")</f>
        <v>0</v>
      </c>
      <c r="EG16" s="355">
        <f>IFERROR(COUNTIF(AX16:BD16,"b"),"-")</f>
        <v>0</v>
      </c>
      <c r="EH16" s="355">
        <f>IFERROR(COUNTIF(AX16:BD16,"c"),"-")</f>
        <v>0</v>
      </c>
      <c r="EI16" s="355">
        <f>IFERROR(COUNTIF(AX16:BD16,"d"),"-")</f>
        <v>0</v>
      </c>
      <c r="EJ16" s="355">
        <f>IFERROR(COUNTIF(AX16:BD16,"e"),"-")</f>
        <v>0</v>
      </c>
      <c r="EK16" s="355">
        <f>IFERROR(COUNTIF(AX16:BD16,"f"),"-")</f>
        <v>0</v>
      </c>
      <c r="EL16" s="355">
        <f>IFERROR(COUNTIF(AX16:BD16,"g"),"-")</f>
        <v>0</v>
      </c>
      <c r="EM16" s="355">
        <f>IFERROR(COUNTIF(AX16:BD16,"h"),"-")</f>
        <v>0</v>
      </c>
      <c r="EO16" s="68" t="str">
        <f>IFERROR((EF16*H16*$M$4),"-")</f>
        <v>-</v>
      </c>
      <c r="EP16" s="68" t="str">
        <f>IFERROR((EG16*H16*$M$5),"-")</f>
        <v>-</v>
      </c>
      <c r="EQ16" s="68" t="str">
        <f>IFERROR((EH16*H16*$M$6),"-")</f>
        <v>-</v>
      </c>
      <c r="ER16" s="68" t="str">
        <f>IFERROR((EI16*H16*$M$7),"-")</f>
        <v>-</v>
      </c>
      <c r="ES16" s="68" t="str">
        <f>IFERROR((EJ16*H16*$M$8),"-")</f>
        <v>-</v>
      </c>
      <c r="ET16" s="68" t="str">
        <f>IFERROR((EK16*H16*$M$9),"-")</f>
        <v>-</v>
      </c>
      <c r="EU16" s="68" t="str">
        <f>IFERROR((EL16*H16*$M$10),"-")</f>
        <v>-</v>
      </c>
      <c r="EV16" s="68" t="str">
        <f>IFERROR((EM16*H16*$M$11),"-")</f>
        <v>-</v>
      </c>
      <c r="EX16" s="355">
        <f>IFERROR(COUNTIF(BE16:BK16,"a"),"-")</f>
        <v>0</v>
      </c>
      <c r="EY16" s="355">
        <f>IFERROR(COUNTIF(BE16:BK16,"b"),"-")</f>
        <v>0</v>
      </c>
      <c r="EZ16" s="355">
        <f>IFERROR(COUNTIF(BE16:BK16,"c"),"-")</f>
        <v>0</v>
      </c>
      <c r="FA16" s="355">
        <f>IFERROR(COUNTIF(BE16:BK16,"d"),"-")</f>
        <v>0</v>
      </c>
      <c r="FB16" s="355">
        <f>IFERROR(COUNTIF(BE16:BK16,"e"),"-")</f>
        <v>0</v>
      </c>
      <c r="FC16" s="355">
        <f>IFERROR(COUNTIF(BE16:BK16,"f"),"-")</f>
        <v>0</v>
      </c>
      <c r="FD16" s="355">
        <f>IFERROR(COUNTIF(BE16:BK16,"g"),"-")</f>
        <v>0</v>
      </c>
      <c r="FE16" s="355">
        <f>IFERROR(COUNTIF(BE16:BK16,"h"),"-")</f>
        <v>0</v>
      </c>
      <c r="FG16" s="68" t="str">
        <f>IFERROR((EX16*H16*$M$4),"-")</f>
        <v>-</v>
      </c>
      <c r="FH16" s="68" t="str">
        <f>IFERROR((EY16*H16*$M$5),"-")</f>
        <v>-</v>
      </c>
      <c r="FI16" s="68" t="str">
        <f>IFERROR((EZ16*H16*$M$6),"-")</f>
        <v>-</v>
      </c>
      <c r="FJ16" s="68" t="str">
        <f>IFERROR((A16*H16*$M$7),"-")</f>
        <v>-</v>
      </c>
      <c r="FK16" s="68" t="str">
        <f>IFERROR((FB16*H16*$M$8),"-")</f>
        <v>-</v>
      </c>
      <c r="FL16" s="68" t="str">
        <f>IFERROR((FC16*H16*$M$9),"-")</f>
        <v>-</v>
      </c>
      <c r="FM16" s="68" t="str">
        <f>IFERROR((FD16*H16*$M$10),"-")</f>
        <v>-</v>
      </c>
      <c r="FN16" s="68" t="str">
        <f>IFERROR((FE16*H16*$M$11),"-")</f>
        <v>-</v>
      </c>
      <c r="FP16" s="355">
        <f>IFERROR(COUNTIF(BL16:BR16,"a"),"-")</f>
        <v>0</v>
      </c>
      <c r="FQ16" s="355">
        <f>IFERROR(COUNTIF(BL16:BR16,"b"),"-")</f>
        <v>0</v>
      </c>
      <c r="FR16" s="355">
        <f>IFERROR(COUNTIF(BL16:BR16,"c"),"-")</f>
        <v>0</v>
      </c>
      <c r="FS16" s="355">
        <f>IFERROR(COUNTIF(BL16:BR16,"d"),"-")</f>
        <v>0</v>
      </c>
      <c r="FT16" s="355">
        <f>IFERROR(COUNTIF(BL16:BR16,"e"),"-")</f>
        <v>0</v>
      </c>
      <c r="FU16" s="355">
        <f>IFERROR(COUNTIF(BL16:BR16,"f"),"-")</f>
        <v>0</v>
      </c>
      <c r="FV16" s="355">
        <f>IFERROR(COUNTIF(BL16:BR16,"g"),"-")</f>
        <v>0</v>
      </c>
      <c r="FW16" s="355">
        <f>IFERROR(COUNTIF(BL16:BR16,"h"),"-")</f>
        <v>0</v>
      </c>
      <c r="FY16" s="68" t="str">
        <f>IFERROR((FP16*H16*$M$4),"-")</f>
        <v>-</v>
      </c>
      <c r="FZ16" s="68" t="str">
        <f>IFERROR((FQ16*H16*$M$5),"-")</f>
        <v>-</v>
      </c>
      <c r="GA16" s="68" t="str">
        <f>IFERROR((FR16*H16*$M$6),"-")</f>
        <v>-</v>
      </c>
      <c r="GB16" s="68" t="str">
        <f>IFERROR((FS16*H16*$M$7),"-")</f>
        <v>-</v>
      </c>
      <c r="GC16" s="68" t="str">
        <f>IFERROR((FT16*H16*$M$8),"-")</f>
        <v>-</v>
      </c>
      <c r="GD16" s="68" t="str">
        <f>IFERROR((FU16*H16*$M$9),"-")</f>
        <v>-</v>
      </c>
      <c r="GE16" s="68" t="str">
        <f>IFERROR((FV16*H16*$M$10),"-")</f>
        <v>-</v>
      </c>
      <c r="GF16" s="68" t="str">
        <f>IFERROR((FW16*H16*$M$11),"-")</f>
        <v>-</v>
      </c>
    </row>
    <row r="17" spans="1:188" ht="12" customHeight="1" x14ac:dyDescent="0.3">
      <c r="A17" s="521"/>
      <c r="B17" s="484" t="s">
        <v>417</v>
      </c>
      <c r="C17" s="522" t="s">
        <v>425</v>
      </c>
      <c r="D17" s="523">
        <v>0.2638888888888889</v>
      </c>
      <c r="E17" s="523">
        <v>0.39583333333333331</v>
      </c>
      <c r="F17" s="524" t="str">
        <f t="shared" si="1"/>
        <v>Off-PT</v>
      </c>
      <c r="G17" s="899"/>
      <c r="H17" s="525" t="s">
        <v>117</v>
      </c>
      <c r="I17" s="1529">
        <v>2415</v>
      </c>
      <c r="J17" s="526" t="s">
        <v>117</v>
      </c>
      <c r="K17" s="1234" t="s">
        <v>117</v>
      </c>
      <c r="L17" s="522">
        <f t="shared" si="2"/>
        <v>0</v>
      </c>
      <c r="M17" s="1720">
        <f t="shared" si="3"/>
        <v>2415</v>
      </c>
      <c r="N17" s="527">
        <f t="shared" ref="N17:N66" si="36">((AC17+AD17+AE17+AF17+AG17)*AM17)</f>
        <v>0</v>
      </c>
      <c r="O17" s="336" t="e">
        <f t="shared" si="4"/>
        <v>#VALUE!</v>
      </c>
      <c r="P17" s="8">
        <f t="shared" si="5"/>
        <v>0</v>
      </c>
      <c r="Q17" s="8">
        <f t="shared" si="6"/>
        <v>0</v>
      </c>
      <c r="R17" s="8">
        <f t="shared" si="7"/>
        <v>0</v>
      </c>
      <c r="S17" s="8">
        <f t="shared" si="8"/>
        <v>0</v>
      </c>
      <c r="T17" s="8">
        <f t="shared" si="9"/>
        <v>0</v>
      </c>
      <c r="U17" s="8">
        <f t="shared" si="10"/>
        <v>0</v>
      </c>
      <c r="V17" s="8">
        <f t="shared" si="11"/>
        <v>0</v>
      </c>
      <c r="W17" s="8">
        <f t="shared" si="12"/>
        <v>0</v>
      </c>
      <c r="X17" s="337">
        <f t="shared" si="13"/>
        <v>0</v>
      </c>
      <c r="Y17" s="337">
        <f t="shared" si="14"/>
        <v>0</v>
      </c>
      <c r="Z17" s="337">
        <f t="shared" si="15"/>
        <v>0</v>
      </c>
      <c r="AA17" s="337">
        <f t="shared" si="16"/>
        <v>0</v>
      </c>
      <c r="AB17" s="337" t="e">
        <f t="shared" si="17"/>
        <v>#VALUE!</v>
      </c>
      <c r="AC17" s="337">
        <f t="shared" si="18"/>
        <v>0</v>
      </c>
      <c r="AD17" s="337">
        <f t="shared" si="19"/>
        <v>0</v>
      </c>
      <c r="AE17" s="337">
        <f t="shared" si="20"/>
        <v>0</v>
      </c>
      <c r="AF17" s="337">
        <f t="shared" si="21"/>
        <v>0</v>
      </c>
      <c r="AG17" s="337">
        <f t="shared" si="22"/>
        <v>0</v>
      </c>
      <c r="AH17" s="337">
        <f t="shared" si="23"/>
        <v>2415</v>
      </c>
      <c r="AI17" s="337">
        <f t="shared" si="24"/>
        <v>0</v>
      </c>
      <c r="AJ17" s="337">
        <f t="shared" si="25"/>
        <v>0</v>
      </c>
      <c r="AK17" s="337">
        <f t="shared" si="26"/>
        <v>0</v>
      </c>
      <c r="AL17" s="337">
        <f t="shared" si="27"/>
        <v>0</v>
      </c>
      <c r="AM17" s="103" t="str">
        <f t="shared" ref="AM17:AM66" si="37">IF(G17="","1",IF(G17="Break",1.15,IF(G17="2inbreak",1.15,IF(G17="PultIB",1.15,IF(G17="1stIB",1.3,IF(G17="lastIB",1.3,IF(G17="B&amp;1stIB",1.45,IF(G17="B&amp;lastIB",1.45,IF(G17="B&amp;2inbreak",1.45,IF(G17="B&amp;PultIB",1.45,IF(G17="T&amp;T",1.35,)))))))))))</f>
        <v>1</v>
      </c>
      <c r="AN17" s="1701"/>
      <c r="AO17" s="1696"/>
      <c r="AP17" s="1757"/>
      <c r="AQ17" s="1757"/>
      <c r="AR17" s="1700"/>
      <c r="AS17" s="1701"/>
      <c r="AT17" s="1696"/>
      <c r="AU17" s="1696"/>
      <c r="AV17" s="1696"/>
      <c r="AW17" s="1757"/>
      <c r="AX17" s="1757"/>
      <c r="AY17" s="1696"/>
      <c r="AZ17" s="1696"/>
      <c r="BA17" s="1696"/>
      <c r="BB17" s="1696"/>
      <c r="BC17" s="1696"/>
      <c r="BD17" s="1757"/>
      <c r="BE17" s="1757"/>
      <c r="BF17" s="1696"/>
      <c r="BG17" s="1696"/>
      <c r="BH17" s="1696"/>
      <c r="BI17" s="1696"/>
      <c r="BJ17" s="1696"/>
      <c r="BK17" s="1757"/>
      <c r="BL17" s="1757"/>
      <c r="BM17" s="1696"/>
      <c r="BN17" s="1696"/>
      <c r="BO17" s="1696"/>
      <c r="BP17" s="1696"/>
      <c r="BQ17" s="1708"/>
      <c r="BR17" s="1493"/>
      <c r="BS17" s="339"/>
      <c r="BT17" s="338"/>
      <c r="BU17" s="338"/>
      <c r="BV17" s="338"/>
      <c r="BW17" s="338"/>
      <c r="BX17" s="339"/>
      <c r="BY17" s="339"/>
      <c r="BZ17" s="339"/>
      <c r="CA17" s="339"/>
      <c r="CB17" s="339"/>
      <c r="CC17" s="339" t="e">
        <f t="shared" ref="CC17:CC66" si="38">COUNTA(BS17)*H17</f>
        <v>#VALUE!</v>
      </c>
      <c r="CD17" s="338"/>
      <c r="CE17" s="340">
        <f t="shared" ref="CE17:CE66" si="39">(COUNTIF(AN17:AR17,"A")*AH17)+(COUNTIF(AN17:AR17,"B")*AI17)+(COUNTIF(AN17:AR17,"C")*AJ17)+(COUNTIF(AN17:AR17,"D")*AK17)+(COUNTIF(AN17:AR17,"E")*AL17)</f>
        <v>0</v>
      </c>
      <c r="CF17" s="340">
        <f t="shared" ref="CF17:CF66" si="40">(COUNTIF(AS17:BQ17,"A")*AH17)+(COUNTIF(AS17:BQ17,"B")*AI17)+(COUNTIF(AS17:BQ17,"C")*AJ17)+(COUNTIF(AS17:BQ17,"D")*AK17)+(COUNTIF(AS17:BQ17,"E")*AL17)</f>
        <v>0</v>
      </c>
      <c r="CG17" s="340"/>
      <c r="CH17" s="340"/>
      <c r="CI17" s="340"/>
      <c r="CJ17" s="340"/>
      <c r="CK17" s="338"/>
      <c r="CL17" s="341" t="e">
        <f t="shared" si="28"/>
        <v>#VALUE!</v>
      </c>
      <c r="CM17" s="341" t="e">
        <f t="shared" si="29"/>
        <v>#VALUE!</v>
      </c>
      <c r="CN17" s="341" t="e">
        <f t="shared" si="30"/>
        <v>#VALUE!</v>
      </c>
      <c r="CO17" s="341" t="e">
        <f t="shared" si="31"/>
        <v>#VALUE!</v>
      </c>
      <c r="CP17" s="341" t="e">
        <f t="shared" si="32"/>
        <v>#VALUE!</v>
      </c>
      <c r="CQ17" s="341" t="e">
        <f t="shared" si="33"/>
        <v>#VALUE!</v>
      </c>
      <c r="CR17" s="341" t="e">
        <f t="shared" si="34"/>
        <v>#VALUE!</v>
      </c>
      <c r="CS17" s="341" t="e">
        <f t="shared" si="35"/>
        <v>#VALUE!</v>
      </c>
      <c r="CT17" s="233"/>
      <c r="CU17" s="355"/>
      <c r="CV17" s="355">
        <f t="shared" ref="CV17:CV66" si="41">IFERROR(COUNTIF(AN17:AP17,"a"),"-")</f>
        <v>0</v>
      </c>
      <c r="CW17" s="355">
        <f t="shared" ref="CW17:CW66" si="42">IFERROR(COUNTIF(AN17:AP17,"b"),"-")</f>
        <v>0</v>
      </c>
      <c r="CX17" s="355">
        <f t="shared" ref="CX17:CX66" si="43">IFERROR(COUNTIF(AN17:AP17,"c"),"-")</f>
        <v>0</v>
      </c>
      <c r="CY17" s="355">
        <f t="shared" ref="CY17:CY66" si="44">IFERROR(COUNTIF(AN17:AP17,"d"),"-")</f>
        <v>0</v>
      </c>
      <c r="CZ17" s="355" t="str">
        <f ca="1">IFERROR(OUNTIF(AN17:AP17,"e"),"-")</f>
        <v>-</v>
      </c>
      <c r="DA17" s="355">
        <f t="shared" ref="DA17:DA66" si="45">IFERROR(COUNTIF(AN17:AP17,"f"),"-")</f>
        <v>0</v>
      </c>
      <c r="DB17" s="355">
        <f t="shared" ref="DB17:DB66" si="46">IFERROR(COUNTIF(AN17:AP17,"g"),"-")</f>
        <v>0</v>
      </c>
      <c r="DC17" s="355">
        <f t="shared" ref="DC17:DC66" si="47">IFERROR(COUNTIF(AN17:AP17,"h"),"-")</f>
        <v>0</v>
      </c>
      <c r="DE17" s="1168" t="str">
        <f t="shared" ref="DE17:DE66" si="48">IFERROR((CV17*H17*$M$4),"-")</f>
        <v>-</v>
      </c>
      <c r="DF17" s="1168" t="str">
        <f t="shared" ref="DF17:DF66" si="49">IFERROR((CW17*H17*$M$5),"-")</f>
        <v>-</v>
      </c>
      <c r="DG17" s="1168" t="str">
        <f t="shared" ref="DG17:DG66" si="50">IFERROR((CX17*H17*$M$6),"-")</f>
        <v>-</v>
      </c>
      <c r="DH17" s="1168" t="str">
        <f t="shared" ref="DH17:DH66" si="51">IFERROR((CY17*H17*$M$7),"-")</f>
        <v>-</v>
      </c>
      <c r="DI17" s="1168" t="str">
        <f t="shared" ref="DI17:DI66" ca="1" si="52">IFERROR((CZ17*H17*$M$8),"-")</f>
        <v>-</v>
      </c>
      <c r="DJ17" s="1168" t="str">
        <f t="shared" ref="DJ17:DJ66" si="53">IFERROR((DA17*H17*$M$9),"-")</f>
        <v>-</v>
      </c>
      <c r="DK17" s="1168" t="str">
        <f t="shared" ref="DK17:DK66" si="54">IFERROR((DB17*H17*$M$10),"-")</f>
        <v>-</v>
      </c>
      <c r="DL17" s="1168" t="str">
        <f t="shared" ref="DL17:DL66" si="55">IFERROR((C17*H17*$M$11),"-")</f>
        <v>-</v>
      </c>
      <c r="DN17" s="355">
        <f t="shared" ref="DN17:DN66" si="56">IFERROR(COUNTIF(AQ17:AW17,"a"),"-")</f>
        <v>0</v>
      </c>
      <c r="DO17" s="355">
        <f t="shared" ref="DO17:DO66" si="57">IFERROR(COUNTIF(AQ17:AW17,"b"),"-")</f>
        <v>0</v>
      </c>
      <c r="DP17" s="355">
        <f t="shared" ref="DP17:DP66" si="58">IFERROR(COUNTIF(AQ17:AW17,"c"),"-")</f>
        <v>0</v>
      </c>
      <c r="DQ17" s="355">
        <f t="shared" ref="DQ17:DQ66" si="59">IFERROR(COUNTIF(AQ17:AW17,"d"),"-")</f>
        <v>0</v>
      </c>
      <c r="DR17" s="355">
        <f t="shared" ref="DR17:DR66" si="60">IFERROR(COUNTIF(AQ17:AW17,"e"),"-")</f>
        <v>0</v>
      </c>
      <c r="DS17" s="355">
        <f t="shared" ref="DS17:DS66" si="61">IFERROR(COUNTIF(AQ17:AW17,"f"),"-")</f>
        <v>0</v>
      </c>
      <c r="DT17" s="355">
        <f t="shared" ref="DT17:DT66" si="62">IFERROR(COUNTIF(AQ17:AW17,"g"),"-")</f>
        <v>0</v>
      </c>
      <c r="DU17" s="355">
        <f t="shared" ref="DU17:DU66" si="63">IFERROR(COUNTIF(AQ17:AW17,"h"),"-")</f>
        <v>0</v>
      </c>
      <c r="DW17" s="68" t="str">
        <f t="shared" ref="DW17:DW66" si="64">IFERROR((DN17*H17*$M$4),"-")</f>
        <v>-</v>
      </c>
      <c r="DX17" s="68" t="str">
        <f t="shared" ref="DX17:DX66" si="65">IFERROR((DO17*H17*$M$5),"-")</f>
        <v>-</v>
      </c>
      <c r="DY17" s="68" t="str">
        <f t="shared" ref="DY17:DY66" si="66">IFERROR((DP17*H17*$M$6),"-")</f>
        <v>-</v>
      </c>
      <c r="DZ17" s="68" t="str">
        <f t="shared" ref="DZ17:DZ66" si="67">IFERROR((DQ17*H17*$M$7),"-")</f>
        <v>-</v>
      </c>
      <c r="EA17" s="68" t="str">
        <f t="shared" ref="EA17:EA66" si="68">IFERROR((DR17*H17*$M$8),"-")</f>
        <v>-</v>
      </c>
      <c r="EB17" s="68" t="str">
        <f t="shared" ref="EB17:EB66" si="69">IFERROR((DS17*H17*$M$9),"-")</f>
        <v>-</v>
      </c>
      <c r="EC17" s="68" t="str">
        <f t="shared" ref="EC17:EC66" si="70">IFERROR((DT17*H17*$M$10),"-")</f>
        <v>-</v>
      </c>
      <c r="ED17" s="68" t="str">
        <f t="shared" ref="ED17:ED66" si="71">IFERROR((DU17*O17*$M$11),"-")</f>
        <v>-</v>
      </c>
      <c r="EF17" s="355">
        <f t="shared" ref="EF17:EF66" si="72">IFERROR(COUNTIF(AX17:BD17,"a"),"-")</f>
        <v>0</v>
      </c>
      <c r="EG17" s="355">
        <f t="shared" ref="EG17:EG66" si="73">IFERROR(COUNTIF(AX17:BD17,"b"),"-")</f>
        <v>0</v>
      </c>
      <c r="EH17" s="355">
        <f t="shared" ref="EH17:EH66" si="74">IFERROR(COUNTIF(AX17:BD17,"c"),"-")</f>
        <v>0</v>
      </c>
      <c r="EI17" s="355">
        <f t="shared" ref="EI17:EI66" si="75">IFERROR(COUNTIF(AX17:BD17,"d"),"-")</f>
        <v>0</v>
      </c>
      <c r="EJ17" s="355">
        <f t="shared" ref="EJ17:EJ66" si="76">IFERROR(COUNTIF(AX17:BD17,"e"),"-")</f>
        <v>0</v>
      </c>
      <c r="EK17" s="355">
        <f t="shared" ref="EK17:EK66" si="77">IFERROR(COUNTIF(AX17:BD17,"f"),"-")</f>
        <v>0</v>
      </c>
      <c r="EL17" s="355">
        <f t="shared" ref="EL17:EL66" si="78">IFERROR(COUNTIF(AX17:BD17,"g"),"-")</f>
        <v>0</v>
      </c>
      <c r="EM17" s="355">
        <f t="shared" ref="EM17:EM66" si="79">IFERROR(COUNTIF(AX17:BD17,"h"),"-")</f>
        <v>0</v>
      </c>
      <c r="EO17" s="68" t="str">
        <f t="shared" ref="EO17:EO66" si="80">IFERROR((EF17*H17*$M$4),"-")</f>
        <v>-</v>
      </c>
      <c r="EP17" s="68" t="str">
        <f t="shared" ref="EP17:EP66" si="81">IFERROR((EG17*H17*$M$5),"-")</f>
        <v>-</v>
      </c>
      <c r="EQ17" s="68" t="str">
        <f t="shared" ref="EQ17:EQ66" si="82">IFERROR((EH17*H17*$M$6),"-")</f>
        <v>-</v>
      </c>
      <c r="ER17" s="68" t="str">
        <f t="shared" ref="ER17:ER66" si="83">IFERROR((EI17*H17*$M$7),"-")</f>
        <v>-</v>
      </c>
      <c r="ES17" s="68" t="str">
        <f t="shared" ref="ES17:ES66" si="84">IFERROR((EJ17*H17*$M$8),"-")</f>
        <v>-</v>
      </c>
      <c r="ET17" s="68" t="str">
        <f t="shared" ref="ET17:ET66" si="85">IFERROR((EK17*H17*$M$9),"-")</f>
        <v>-</v>
      </c>
      <c r="EU17" s="68" t="str">
        <f t="shared" ref="EU17:EU66" si="86">IFERROR((EL17*H17*$M$10),"-")</f>
        <v>-</v>
      </c>
      <c r="EV17" s="68" t="str">
        <f t="shared" ref="EV17:EV66" si="87">IFERROR((EM17*H17*$M$11),"-")</f>
        <v>-</v>
      </c>
      <c r="EX17" s="355">
        <f t="shared" ref="EX17:EX66" si="88">IFERROR(COUNTIF(BE17:BK17,"a"),"-")</f>
        <v>0</v>
      </c>
      <c r="EY17" s="355">
        <f t="shared" ref="EY17:EY66" si="89">IFERROR(COUNTIF(BE17:BK17,"b"),"-")</f>
        <v>0</v>
      </c>
      <c r="EZ17" s="355">
        <f t="shared" ref="EZ17:EZ66" si="90">IFERROR(COUNTIF(BE17:BK17,"c"),"-")</f>
        <v>0</v>
      </c>
      <c r="FA17" s="355">
        <f t="shared" ref="FA17:FA66" si="91">IFERROR(COUNTIF(BE17:BK17,"d"),"-")</f>
        <v>0</v>
      </c>
      <c r="FB17" s="355">
        <f t="shared" ref="FB17:FB66" si="92">IFERROR(COUNTIF(BE17:BK17,"e"),"-")</f>
        <v>0</v>
      </c>
      <c r="FC17" s="355">
        <f t="shared" ref="FC17:FC66" si="93">IFERROR(COUNTIF(BE17:BK17,"f"),"-")</f>
        <v>0</v>
      </c>
      <c r="FD17" s="355">
        <f t="shared" ref="FD17:FD66" si="94">IFERROR(COUNTIF(BE17:BK17,"g"),"-")</f>
        <v>0</v>
      </c>
      <c r="FE17" s="355">
        <f t="shared" ref="FE17:FE66" si="95">IFERROR(COUNTIF(BE17:BK17,"h"),"-")</f>
        <v>0</v>
      </c>
      <c r="FG17" s="68" t="str">
        <f t="shared" ref="FG17:FG66" si="96">IFERROR((EX17*H17*$M$4),"-")</f>
        <v>-</v>
      </c>
      <c r="FH17" s="68" t="str">
        <f t="shared" ref="FH17:FH66" si="97">IFERROR((EY17*H17*$M$5),"-")</f>
        <v>-</v>
      </c>
      <c r="FI17" s="68" t="str">
        <f t="shared" ref="FI17:FI66" si="98">IFERROR((EZ17*H17*$M$6),"-")</f>
        <v>-</v>
      </c>
      <c r="FJ17" s="68" t="str">
        <f t="shared" ref="FJ17:FJ66" si="99">IFERROR((A17*H17*$M$7),"-")</f>
        <v>-</v>
      </c>
      <c r="FK17" s="68" t="str">
        <f t="shared" ref="FK17:FK66" si="100">IFERROR((FB17*H17*$M$8),"-")</f>
        <v>-</v>
      </c>
      <c r="FL17" s="68" t="str">
        <f t="shared" ref="FL17:FL66" si="101">IFERROR((FC17*H17*$M$9),"-")</f>
        <v>-</v>
      </c>
      <c r="FM17" s="68" t="str">
        <f t="shared" ref="FM17:FM66" si="102">IFERROR((FD17*H17*$M$10),"-")</f>
        <v>-</v>
      </c>
      <c r="FN17" s="68" t="str">
        <f t="shared" ref="FN17:FN66" si="103">IFERROR((FE17*H17*$M$11),"-")</f>
        <v>-</v>
      </c>
      <c r="FP17" s="355">
        <f t="shared" ref="FP17:FP66" si="104">IFERROR(COUNTIF(BL17:BR17,"a"),"-")</f>
        <v>0</v>
      </c>
      <c r="FQ17" s="355">
        <f t="shared" ref="FQ17:FQ66" si="105">IFERROR(COUNTIF(BL17:BR17,"b"),"-")</f>
        <v>0</v>
      </c>
      <c r="FR17" s="355">
        <f t="shared" ref="FR17:FR66" si="106">IFERROR(COUNTIF(BL17:BR17,"c"),"-")</f>
        <v>0</v>
      </c>
      <c r="FS17" s="355">
        <f t="shared" ref="FS17:FS66" si="107">IFERROR(COUNTIF(BL17:BR17,"d"),"-")</f>
        <v>0</v>
      </c>
      <c r="FT17" s="355">
        <f t="shared" ref="FT17:FT66" si="108">IFERROR(COUNTIF(BL17:BR17,"e"),"-")</f>
        <v>0</v>
      </c>
      <c r="FU17" s="355">
        <f t="shared" ref="FU17:FU66" si="109">IFERROR(COUNTIF(BL17:BR17,"f"),"-")</f>
        <v>0</v>
      </c>
      <c r="FV17" s="355">
        <f t="shared" ref="FV17:FV66" si="110">IFERROR(COUNTIF(BL17:BR17,"g"),"-")</f>
        <v>0</v>
      </c>
      <c r="FW17" s="355">
        <f t="shared" ref="FW17:FW66" si="111">IFERROR(COUNTIF(BL17:BR17,"h"),"-")</f>
        <v>0</v>
      </c>
      <c r="FY17" s="68" t="str">
        <f t="shared" ref="FY17:FY66" si="112">IFERROR((FP17*H17*$M$4),"-")</f>
        <v>-</v>
      </c>
      <c r="FZ17" s="68" t="str">
        <f t="shared" ref="FZ17:FZ66" si="113">IFERROR((FQ17*H17*$M$5),"-")</f>
        <v>-</v>
      </c>
      <c r="GA17" s="68" t="str">
        <f t="shared" ref="GA17:GA66" si="114">IFERROR((FR17*H17*$M$6),"-")</f>
        <v>-</v>
      </c>
      <c r="GB17" s="68" t="str">
        <f t="shared" ref="GB17:GB66" si="115">IFERROR((FS17*H17*$M$7),"-")</f>
        <v>-</v>
      </c>
      <c r="GC17" s="68" t="str">
        <f t="shared" ref="GC17:GC66" si="116">IFERROR((FT17*H17*$M$8),"-")</f>
        <v>-</v>
      </c>
      <c r="GD17" s="68" t="str">
        <f t="shared" ref="GD17:GD66" si="117">IFERROR((FU17*H17*$M$9),"-")</f>
        <v>-</v>
      </c>
      <c r="GE17" s="68" t="str">
        <f t="shared" ref="GE17:GE66" si="118">IFERROR((FV17*H17*$M$10),"-")</f>
        <v>-</v>
      </c>
      <c r="GF17" s="68" t="str">
        <f t="shared" ref="GF17:GF66" si="119">IFERROR((FW17*H17*$M$11),"-")</f>
        <v>-</v>
      </c>
    </row>
    <row r="18" spans="1:188" ht="12" customHeight="1" x14ac:dyDescent="0.3">
      <c r="A18" s="521"/>
      <c r="B18" s="405" t="s">
        <v>418</v>
      </c>
      <c r="C18" s="407" t="s">
        <v>425</v>
      </c>
      <c r="D18" s="406">
        <v>0.39583333333333331</v>
      </c>
      <c r="E18" s="406">
        <v>0.5</v>
      </c>
      <c r="F18" s="528" t="str">
        <f t="shared" si="1"/>
        <v>Off-PT</v>
      </c>
      <c r="G18" s="8"/>
      <c r="H18" s="436" t="s">
        <v>117</v>
      </c>
      <c r="I18" s="1530">
        <v>1225</v>
      </c>
      <c r="J18" s="529" t="s">
        <v>117</v>
      </c>
      <c r="K18" s="1235" t="s">
        <v>117</v>
      </c>
      <c r="L18" s="412">
        <f t="shared" ref="L18" si="120">COUNTA(AN18:BR18)</f>
        <v>0</v>
      </c>
      <c r="M18" s="1721">
        <f t="shared" si="3"/>
        <v>1225</v>
      </c>
      <c r="N18" s="530">
        <f>((AC18+AD18+AE18+AF18+AG18)*AM18)</f>
        <v>0</v>
      </c>
      <c r="O18" s="336" t="e">
        <f t="shared" si="4"/>
        <v>#VALUE!</v>
      </c>
      <c r="P18" s="8">
        <f t="shared" ref="P18" si="121">COUNTIF(AN18:BR18,"A")</f>
        <v>0</v>
      </c>
      <c r="Q18" s="8">
        <f t="shared" si="6"/>
        <v>0</v>
      </c>
      <c r="R18" s="8">
        <f t="shared" ref="R18" si="122">COUNTIF(AN18:BR18,"B")</f>
        <v>0</v>
      </c>
      <c r="S18" s="8">
        <f t="shared" si="8"/>
        <v>0</v>
      </c>
      <c r="T18" s="8">
        <f t="shared" ref="T18" si="123">COUNTIF(AN18:BR18,"C")</f>
        <v>0</v>
      </c>
      <c r="U18" s="8">
        <f t="shared" si="10"/>
        <v>0</v>
      </c>
      <c r="V18" s="8">
        <f t="shared" ref="V18" si="124">COUNTIF(AN18:BR18,"D")</f>
        <v>0</v>
      </c>
      <c r="W18" s="8">
        <f t="shared" si="12"/>
        <v>0</v>
      </c>
      <c r="X18" s="337">
        <f t="shared" ref="X18" si="125">COUNTIF(AN18:BR18,"E")</f>
        <v>0</v>
      </c>
      <c r="Y18" s="337">
        <f t="shared" ref="Y18" si="126">COUNTIF(AN18:BR18,"F")</f>
        <v>0</v>
      </c>
      <c r="Z18" s="337">
        <f t="shared" ref="Z18" si="127">COUNTIF(AN18:BR18,"G")</f>
        <v>0</v>
      </c>
      <c r="AA18" s="337">
        <f t="shared" ref="AA18" si="128">COUNTIF(AN18:BR18,"H")</f>
        <v>0</v>
      </c>
      <c r="AB18" s="337" t="e">
        <f t="shared" si="17"/>
        <v>#VALUE!</v>
      </c>
      <c r="AC18" s="337">
        <f t="shared" si="18"/>
        <v>0</v>
      </c>
      <c r="AD18" s="337">
        <f t="shared" si="19"/>
        <v>0</v>
      </c>
      <c r="AE18" s="337">
        <f t="shared" si="20"/>
        <v>0</v>
      </c>
      <c r="AF18" s="337">
        <f t="shared" si="21"/>
        <v>0</v>
      </c>
      <c r="AG18" s="337">
        <f t="shared" si="22"/>
        <v>0</v>
      </c>
      <c r="AH18" s="337">
        <f t="shared" si="23"/>
        <v>1225</v>
      </c>
      <c r="AI18" s="337">
        <f t="shared" si="24"/>
        <v>0</v>
      </c>
      <c r="AJ18" s="337">
        <f t="shared" si="25"/>
        <v>0</v>
      </c>
      <c r="AK18" s="337">
        <f t="shared" si="26"/>
        <v>0</v>
      </c>
      <c r="AL18" s="337">
        <f t="shared" si="27"/>
        <v>0</v>
      </c>
      <c r="AM18" s="103" t="str">
        <f t="shared" si="37"/>
        <v>1</v>
      </c>
      <c r="AN18" s="1701"/>
      <c r="AO18" s="1696"/>
      <c r="AP18" s="1757"/>
      <c r="AQ18" s="1757"/>
      <c r="AR18" s="1700"/>
      <c r="AS18" s="1701"/>
      <c r="AT18" s="1696"/>
      <c r="AU18" s="1696"/>
      <c r="AV18" s="1696"/>
      <c r="AW18" s="1757"/>
      <c r="AX18" s="1757"/>
      <c r="AY18" s="1696"/>
      <c r="AZ18" s="1696"/>
      <c r="BA18" s="1696"/>
      <c r="BB18" s="1696"/>
      <c r="BC18" s="1696"/>
      <c r="BD18" s="1757"/>
      <c r="BE18" s="1757"/>
      <c r="BF18" s="1696"/>
      <c r="BG18" s="1696"/>
      <c r="BH18" s="1696"/>
      <c r="BI18" s="1696"/>
      <c r="BJ18" s="1696"/>
      <c r="BK18" s="1757"/>
      <c r="BL18" s="1757"/>
      <c r="BM18" s="1696"/>
      <c r="BN18" s="1696"/>
      <c r="BO18" s="1696"/>
      <c r="BP18" s="1696"/>
      <c r="BQ18" s="1708"/>
      <c r="BR18" s="1493"/>
      <c r="BS18" s="339"/>
      <c r="BT18" s="338"/>
      <c r="BU18" s="338"/>
      <c r="BV18" s="338"/>
      <c r="BW18" s="338"/>
      <c r="BX18" s="339"/>
      <c r="BY18" s="339"/>
      <c r="BZ18" s="339"/>
      <c r="CA18" s="339"/>
      <c r="CB18" s="339"/>
      <c r="CC18" s="339" t="e">
        <f t="shared" si="38"/>
        <v>#VALUE!</v>
      </c>
      <c r="CD18" s="338"/>
      <c r="CE18" s="340">
        <f t="shared" si="39"/>
        <v>0</v>
      </c>
      <c r="CF18" s="340">
        <f t="shared" si="40"/>
        <v>0</v>
      </c>
      <c r="CG18" s="340"/>
      <c r="CH18" s="340"/>
      <c r="CI18" s="340"/>
      <c r="CJ18" s="340"/>
      <c r="CK18" s="338"/>
      <c r="CL18" s="341" t="e">
        <f t="shared" ref="CL18" si="129">P18*H18</f>
        <v>#VALUE!</v>
      </c>
      <c r="CM18" s="341" t="e">
        <f t="shared" ref="CM18" si="130">R18*H18</f>
        <v>#VALUE!</v>
      </c>
      <c r="CN18" s="341" t="e">
        <f t="shared" ref="CN18" si="131">T18*H18</f>
        <v>#VALUE!</v>
      </c>
      <c r="CO18" s="341" t="e">
        <f t="shared" ref="CO18" si="132">V18*H18</f>
        <v>#VALUE!</v>
      </c>
      <c r="CP18" s="341" t="e">
        <f t="shared" ref="CP18" si="133">X18*H18</f>
        <v>#VALUE!</v>
      </c>
      <c r="CQ18" s="341" t="e">
        <f t="shared" ref="CQ18" si="134">Y18*H18</f>
        <v>#VALUE!</v>
      </c>
      <c r="CR18" s="341" t="e">
        <f t="shared" ref="CR18" si="135">Z18*H18</f>
        <v>#VALUE!</v>
      </c>
      <c r="CS18" s="341" t="e">
        <f t="shared" ref="CS18" si="136">AA18*H18</f>
        <v>#VALUE!</v>
      </c>
      <c r="CT18" s="233"/>
      <c r="CU18" s="355"/>
      <c r="CV18" s="355">
        <f t="shared" si="41"/>
        <v>0</v>
      </c>
      <c r="CW18" s="355">
        <f t="shared" si="42"/>
        <v>0</v>
      </c>
      <c r="CX18" s="355">
        <f t="shared" si="43"/>
        <v>0</v>
      </c>
      <c r="CY18" s="355">
        <f t="shared" si="44"/>
        <v>0</v>
      </c>
      <c r="CZ18" s="355" t="str">
        <f ca="1">IFERROR(OUNTIF(AN18:AP18,"e"),"-")</f>
        <v>-</v>
      </c>
      <c r="DA18" s="355">
        <f t="shared" si="45"/>
        <v>0</v>
      </c>
      <c r="DB18" s="355">
        <f t="shared" si="46"/>
        <v>0</v>
      </c>
      <c r="DC18" s="355">
        <f t="shared" si="47"/>
        <v>0</v>
      </c>
      <c r="DE18" s="1168" t="str">
        <f t="shared" si="48"/>
        <v>-</v>
      </c>
      <c r="DF18" s="1168" t="str">
        <f t="shared" si="49"/>
        <v>-</v>
      </c>
      <c r="DG18" s="1168" t="str">
        <f t="shared" si="50"/>
        <v>-</v>
      </c>
      <c r="DH18" s="1168" t="str">
        <f t="shared" si="51"/>
        <v>-</v>
      </c>
      <c r="DI18" s="1168" t="str">
        <f t="shared" ca="1" si="52"/>
        <v>-</v>
      </c>
      <c r="DJ18" s="1168" t="str">
        <f t="shared" si="53"/>
        <v>-</v>
      </c>
      <c r="DK18" s="1168" t="str">
        <f t="shared" si="54"/>
        <v>-</v>
      </c>
      <c r="DL18" s="1168" t="str">
        <f t="shared" si="55"/>
        <v>-</v>
      </c>
      <c r="DN18" s="355">
        <f t="shared" si="56"/>
        <v>0</v>
      </c>
      <c r="DO18" s="355">
        <f t="shared" si="57"/>
        <v>0</v>
      </c>
      <c r="DP18" s="355">
        <f t="shared" si="58"/>
        <v>0</v>
      </c>
      <c r="DQ18" s="355">
        <f t="shared" si="59"/>
        <v>0</v>
      </c>
      <c r="DR18" s="355">
        <f t="shared" si="60"/>
        <v>0</v>
      </c>
      <c r="DS18" s="355">
        <f t="shared" si="61"/>
        <v>0</v>
      </c>
      <c r="DT18" s="355">
        <f t="shared" si="62"/>
        <v>0</v>
      </c>
      <c r="DU18" s="355">
        <f t="shared" si="63"/>
        <v>0</v>
      </c>
      <c r="DW18" s="68" t="str">
        <f t="shared" si="64"/>
        <v>-</v>
      </c>
      <c r="DX18" s="68" t="str">
        <f t="shared" si="65"/>
        <v>-</v>
      </c>
      <c r="DY18" s="68" t="str">
        <f t="shared" si="66"/>
        <v>-</v>
      </c>
      <c r="DZ18" s="68" t="str">
        <f t="shared" si="67"/>
        <v>-</v>
      </c>
      <c r="EA18" s="68" t="str">
        <f t="shared" si="68"/>
        <v>-</v>
      </c>
      <c r="EB18" s="68" t="str">
        <f t="shared" si="69"/>
        <v>-</v>
      </c>
      <c r="EC18" s="68" t="str">
        <f t="shared" si="70"/>
        <v>-</v>
      </c>
      <c r="ED18" s="68" t="str">
        <f t="shared" si="71"/>
        <v>-</v>
      </c>
      <c r="EF18" s="355">
        <f t="shared" si="72"/>
        <v>0</v>
      </c>
      <c r="EG18" s="355">
        <f t="shared" si="73"/>
        <v>0</v>
      </c>
      <c r="EH18" s="355">
        <f t="shared" si="74"/>
        <v>0</v>
      </c>
      <c r="EI18" s="355">
        <f t="shared" si="75"/>
        <v>0</v>
      </c>
      <c r="EJ18" s="355">
        <f t="shared" si="76"/>
        <v>0</v>
      </c>
      <c r="EK18" s="355">
        <f t="shared" si="77"/>
        <v>0</v>
      </c>
      <c r="EL18" s="355">
        <f t="shared" si="78"/>
        <v>0</v>
      </c>
      <c r="EM18" s="355">
        <f t="shared" si="79"/>
        <v>0</v>
      </c>
      <c r="EO18" s="68" t="str">
        <f t="shared" si="80"/>
        <v>-</v>
      </c>
      <c r="EP18" s="68" t="str">
        <f t="shared" si="81"/>
        <v>-</v>
      </c>
      <c r="EQ18" s="68" t="str">
        <f t="shared" si="82"/>
        <v>-</v>
      </c>
      <c r="ER18" s="68" t="str">
        <f t="shared" si="83"/>
        <v>-</v>
      </c>
      <c r="ES18" s="68" t="str">
        <f t="shared" si="84"/>
        <v>-</v>
      </c>
      <c r="ET18" s="68" t="str">
        <f t="shared" si="85"/>
        <v>-</v>
      </c>
      <c r="EU18" s="68" t="str">
        <f t="shared" si="86"/>
        <v>-</v>
      </c>
      <c r="EV18" s="68" t="str">
        <f t="shared" si="87"/>
        <v>-</v>
      </c>
      <c r="EX18" s="355">
        <f t="shared" si="88"/>
        <v>0</v>
      </c>
      <c r="EY18" s="355">
        <f t="shared" si="89"/>
        <v>0</v>
      </c>
      <c r="EZ18" s="355">
        <f t="shared" si="90"/>
        <v>0</v>
      </c>
      <c r="FA18" s="355">
        <f t="shared" si="91"/>
        <v>0</v>
      </c>
      <c r="FB18" s="355">
        <f t="shared" si="92"/>
        <v>0</v>
      </c>
      <c r="FC18" s="355">
        <f t="shared" si="93"/>
        <v>0</v>
      </c>
      <c r="FD18" s="355">
        <f t="shared" si="94"/>
        <v>0</v>
      </c>
      <c r="FE18" s="355">
        <f t="shared" si="95"/>
        <v>0</v>
      </c>
      <c r="FG18" s="68" t="str">
        <f t="shared" si="96"/>
        <v>-</v>
      </c>
      <c r="FH18" s="68" t="str">
        <f t="shared" si="97"/>
        <v>-</v>
      </c>
      <c r="FI18" s="68" t="str">
        <f t="shared" si="98"/>
        <v>-</v>
      </c>
      <c r="FJ18" s="68" t="str">
        <f t="shared" si="99"/>
        <v>-</v>
      </c>
      <c r="FK18" s="68" t="str">
        <f t="shared" si="100"/>
        <v>-</v>
      </c>
      <c r="FL18" s="68" t="str">
        <f t="shared" si="101"/>
        <v>-</v>
      </c>
      <c r="FM18" s="68" t="str">
        <f t="shared" si="102"/>
        <v>-</v>
      </c>
      <c r="FN18" s="68" t="str">
        <f t="shared" si="103"/>
        <v>-</v>
      </c>
      <c r="FP18" s="355">
        <f t="shared" si="104"/>
        <v>0</v>
      </c>
      <c r="FQ18" s="355">
        <f t="shared" si="105"/>
        <v>0</v>
      </c>
      <c r="FR18" s="355">
        <f t="shared" si="106"/>
        <v>0</v>
      </c>
      <c r="FS18" s="355">
        <f t="shared" si="107"/>
        <v>0</v>
      </c>
      <c r="FT18" s="355">
        <f t="shared" si="108"/>
        <v>0</v>
      </c>
      <c r="FU18" s="355">
        <f t="shared" si="109"/>
        <v>0</v>
      </c>
      <c r="FV18" s="355">
        <f t="shared" si="110"/>
        <v>0</v>
      </c>
      <c r="FW18" s="355">
        <f t="shared" si="111"/>
        <v>0</v>
      </c>
      <c r="FY18" s="68" t="str">
        <f t="shared" si="112"/>
        <v>-</v>
      </c>
      <c r="FZ18" s="68" t="str">
        <f t="shared" si="113"/>
        <v>-</v>
      </c>
      <c r="GA18" s="68" t="str">
        <f t="shared" si="114"/>
        <v>-</v>
      </c>
      <c r="GB18" s="68" t="str">
        <f t="shared" si="115"/>
        <v>-</v>
      </c>
      <c r="GC18" s="68" t="str">
        <f t="shared" si="116"/>
        <v>-</v>
      </c>
      <c r="GD18" s="68" t="str">
        <f t="shared" si="117"/>
        <v>-</v>
      </c>
      <c r="GE18" s="68" t="str">
        <f t="shared" si="118"/>
        <v>-</v>
      </c>
      <c r="GF18" s="68" t="str">
        <f t="shared" si="119"/>
        <v>-</v>
      </c>
    </row>
    <row r="19" spans="1:188" ht="12" customHeight="1" x14ac:dyDescent="0.3">
      <c r="A19" s="521"/>
      <c r="B19" s="405" t="s">
        <v>418</v>
      </c>
      <c r="C19" s="407" t="s">
        <v>425</v>
      </c>
      <c r="D19" s="406">
        <v>0.39583333333333331</v>
      </c>
      <c r="E19" s="406">
        <v>0.5</v>
      </c>
      <c r="F19" s="528" t="str">
        <f t="shared" si="1"/>
        <v>Off-PT</v>
      </c>
      <c r="G19" s="8"/>
      <c r="H19" s="436" t="s">
        <v>117</v>
      </c>
      <c r="I19" s="1530">
        <v>1225</v>
      </c>
      <c r="J19" s="529" t="s">
        <v>117</v>
      </c>
      <c r="K19" s="1235" t="s">
        <v>117</v>
      </c>
      <c r="L19" s="412">
        <f t="shared" ref="L19" si="137">COUNTA(AN19:BR19)</f>
        <v>0</v>
      </c>
      <c r="M19" s="1721">
        <f t="shared" si="3"/>
        <v>1225</v>
      </c>
      <c r="N19" s="530">
        <f t="shared" si="36"/>
        <v>0</v>
      </c>
      <c r="O19" s="336" t="e">
        <f t="shared" si="4"/>
        <v>#VALUE!</v>
      </c>
      <c r="P19" s="8">
        <f t="shared" ref="P19" si="138">COUNTIF(AN19:BR19,"A")</f>
        <v>0</v>
      </c>
      <c r="Q19" s="8">
        <f t="shared" si="6"/>
        <v>0</v>
      </c>
      <c r="R19" s="8">
        <f t="shared" ref="R19" si="139">COUNTIF(AN19:BR19,"B")</f>
        <v>0</v>
      </c>
      <c r="S19" s="8">
        <f t="shared" si="8"/>
        <v>0</v>
      </c>
      <c r="T19" s="8">
        <f t="shared" ref="T19" si="140">COUNTIF(AN19:BR19,"C")</f>
        <v>0</v>
      </c>
      <c r="U19" s="8">
        <f t="shared" si="10"/>
        <v>0</v>
      </c>
      <c r="V19" s="8">
        <f t="shared" ref="V19" si="141">COUNTIF(AN19:BR19,"D")</f>
        <v>0</v>
      </c>
      <c r="W19" s="8">
        <f t="shared" si="12"/>
        <v>0</v>
      </c>
      <c r="X19" s="337">
        <f t="shared" ref="X19" si="142">COUNTIF(AN19:BR19,"E")</f>
        <v>0</v>
      </c>
      <c r="Y19" s="337">
        <f t="shared" ref="Y19" si="143">COUNTIF(AN19:BR19,"F")</f>
        <v>0</v>
      </c>
      <c r="Z19" s="337">
        <f t="shared" ref="Z19" si="144">COUNTIF(AN19:BR19,"G")</f>
        <v>0</v>
      </c>
      <c r="AA19" s="337">
        <f t="shared" ref="AA19" si="145">COUNTIF(AN19:BR19,"H")</f>
        <v>0</v>
      </c>
      <c r="AB19" s="337" t="e">
        <f t="shared" si="17"/>
        <v>#VALUE!</v>
      </c>
      <c r="AC19" s="337">
        <f t="shared" si="18"/>
        <v>0</v>
      </c>
      <c r="AD19" s="337">
        <f t="shared" si="19"/>
        <v>0</v>
      </c>
      <c r="AE19" s="337">
        <f t="shared" si="20"/>
        <v>0</v>
      </c>
      <c r="AF19" s="337">
        <f t="shared" si="21"/>
        <v>0</v>
      </c>
      <c r="AG19" s="337">
        <f t="shared" si="22"/>
        <v>0</v>
      </c>
      <c r="AH19" s="337">
        <f t="shared" si="23"/>
        <v>1225</v>
      </c>
      <c r="AI19" s="337">
        <f t="shared" si="24"/>
        <v>0</v>
      </c>
      <c r="AJ19" s="337">
        <f t="shared" si="25"/>
        <v>0</v>
      </c>
      <c r="AK19" s="337">
        <f t="shared" si="26"/>
        <v>0</v>
      </c>
      <c r="AL19" s="337">
        <f t="shared" si="27"/>
        <v>0</v>
      </c>
      <c r="AM19" s="103" t="str">
        <f t="shared" si="37"/>
        <v>1</v>
      </c>
      <c r="AN19" s="1701"/>
      <c r="AO19" s="1696"/>
      <c r="AP19" s="1757"/>
      <c r="AQ19" s="1757"/>
      <c r="AR19" s="1700"/>
      <c r="AS19" s="1701"/>
      <c r="AT19" s="1696"/>
      <c r="AU19" s="1696"/>
      <c r="AV19" s="1696"/>
      <c r="AW19" s="1757"/>
      <c r="AX19" s="1757"/>
      <c r="AY19" s="1696"/>
      <c r="AZ19" s="1696"/>
      <c r="BA19" s="1696"/>
      <c r="BB19" s="1696"/>
      <c r="BC19" s="1696"/>
      <c r="BD19" s="1757"/>
      <c r="BE19" s="1757"/>
      <c r="BF19" s="1696"/>
      <c r="BG19" s="1696"/>
      <c r="BH19" s="1696"/>
      <c r="BI19" s="1696"/>
      <c r="BJ19" s="1696"/>
      <c r="BK19" s="1757"/>
      <c r="BL19" s="1757"/>
      <c r="BM19" s="1696"/>
      <c r="BN19" s="1696"/>
      <c r="BO19" s="1696"/>
      <c r="BP19" s="1696"/>
      <c r="BQ19" s="1708"/>
      <c r="BR19" s="1493"/>
      <c r="BS19" s="339"/>
      <c r="BT19" s="338"/>
      <c r="BU19" s="338"/>
      <c r="BV19" s="338"/>
      <c r="BW19" s="338"/>
      <c r="BX19" s="339"/>
      <c r="BY19" s="339"/>
      <c r="BZ19" s="339"/>
      <c r="CA19" s="339"/>
      <c r="CB19" s="339"/>
      <c r="CC19" s="339" t="e">
        <f t="shared" si="38"/>
        <v>#VALUE!</v>
      </c>
      <c r="CD19" s="338"/>
      <c r="CE19" s="340">
        <f t="shared" si="39"/>
        <v>0</v>
      </c>
      <c r="CF19" s="340">
        <f t="shared" si="40"/>
        <v>0</v>
      </c>
      <c r="CG19" s="340"/>
      <c r="CH19" s="340"/>
      <c r="CI19" s="340"/>
      <c r="CJ19" s="340"/>
      <c r="CK19" s="338"/>
      <c r="CL19" s="341" t="e">
        <f t="shared" ref="CL19" si="146">P19*H19</f>
        <v>#VALUE!</v>
      </c>
      <c r="CM19" s="341" t="e">
        <f t="shared" ref="CM19" si="147">R19*H19</f>
        <v>#VALUE!</v>
      </c>
      <c r="CN19" s="341" t="e">
        <f t="shared" ref="CN19" si="148">T19*H19</f>
        <v>#VALUE!</v>
      </c>
      <c r="CO19" s="341" t="e">
        <f t="shared" ref="CO19" si="149">V19*H19</f>
        <v>#VALUE!</v>
      </c>
      <c r="CP19" s="341" t="e">
        <f t="shared" ref="CP19" si="150">X19*H19</f>
        <v>#VALUE!</v>
      </c>
      <c r="CQ19" s="341" t="e">
        <f t="shared" ref="CQ19" si="151">Y19*H19</f>
        <v>#VALUE!</v>
      </c>
      <c r="CR19" s="341" t="e">
        <f t="shared" ref="CR19" si="152">Z19*H19</f>
        <v>#VALUE!</v>
      </c>
      <c r="CS19" s="341" t="e">
        <f t="shared" ref="CS19" si="153">AA19*H19</f>
        <v>#VALUE!</v>
      </c>
      <c r="CT19" s="233"/>
      <c r="CU19" s="355"/>
      <c r="CV19" s="355">
        <f t="shared" si="41"/>
        <v>0</v>
      </c>
      <c r="CW19" s="355">
        <f t="shared" si="42"/>
        <v>0</v>
      </c>
      <c r="CX19" s="355">
        <f t="shared" si="43"/>
        <v>0</v>
      </c>
      <c r="CY19" s="355">
        <f t="shared" si="44"/>
        <v>0</v>
      </c>
      <c r="CZ19" s="355" t="str">
        <f ca="1">IFERROR(OUNTIF(AN19:AP19,"e"),"-")</f>
        <v>-</v>
      </c>
      <c r="DA19" s="355">
        <f t="shared" si="45"/>
        <v>0</v>
      </c>
      <c r="DB19" s="355">
        <f t="shared" si="46"/>
        <v>0</v>
      </c>
      <c r="DC19" s="355">
        <f t="shared" si="47"/>
        <v>0</v>
      </c>
      <c r="DE19" s="1168" t="str">
        <f t="shared" si="48"/>
        <v>-</v>
      </c>
      <c r="DF19" s="1168" t="str">
        <f t="shared" si="49"/>
        <v>-</v>
      </c>
      <c r="DG19" s="1168" t="str">
        <f t="shared" si="50"/>
        <v>-</v>
      </c>
      <c r="DH19" s="1168" t="str">
        <f t="shared" si="51"/>
        <v>-</v>
      </c>
      <c r="DI19" s="1168" t="str">
        <f t="shared" ca="1" si="52"/>
        <v>-</v>
      </c>
      <c r="DJ19" s="1168" t="str">
        <f t="shared" si="53"/>
        <v>-</v>
      </c>
      <c r="DK19" s="1168" t="str">
        <f t="shared" si="54"/>
        <v>-</v>
      </c>
      <c r="DL19" s="1168" t="str">
        <f t="shared" si="55"/>
        <v>-</v>
      </c>
      <c r="DN19" s="355">
        <f t="shared" si="56"/>
        <v>0</v>
      </c>
      <c r="DO19" s="355">
        <f t="shared" si="57"/>
        <v>0</v>
      </c>
      <c r="DP19" s="355">
        <f t="shared" si="58"/>
        <v>0</v>
      </c>
      <c r="DQ19" s="355">
        <f t="shared" si="59"/>
        <v>0</v>
      </c>
      <c r="DR19" s="355">
        <f t="shared" si="60"/>
        <v>0</v>
      </c>
      <c r="DS19" s="355">
        <f t="shared" si="61"/>
        <v>0</v>
      </c>
      <c r="DT19" s="355">
        <f t="shared" si="62"/>
        <v>0</v>
      </c>
      <c r="DU19" s="355">
        <f t="shared" si="63"/>
        <v>0</v>
      </c>
      <c r="DW19" s="68" t="str">
        <f t="shared" si="64"/>
        <v>-</v>
      </c>
      <c r="DX19" s="68" t="str">
        <f t="shared" si="65"/>
        <v>-</v>
      </c>
      <c r="DY19" s="68" t="str">
        <f t="shared" si="66"/>
        <v>-</v>
      </c>
      <c r="DZ19" s="68" t="str">
        <f t="shared" si="67"/>
        <v>-</v>
      </c>
      <c r="EA19" s="68" t="str">
        <f t="shared" si="68"/>
        <v>-</v>
      </c>
      <c r="EB19" s="68" t="str">
        <f t="shared" si="69"/>
        <v>-</v>
      </c>
      <c r="EC19" s="68" t="str">
        <f t="shared" si="70"/>
        <v>-</v>
      </c>
      <c r="ED19" s="68" t="str">
        <f t="shared" si="71"/>
        <v>-</v>
      </c>
      <c r="EF19" s="355">
        <f t="shared" si="72"/>
        <v>0</v>
      </c>
      <c r="EG19" s="355">
        <f t="shared" si="73"/>
        <v>0</v>
      </c>
      <c r="EH19" s="355">
        <f t="shared" si="74"/>
        <v>0</v>
      </c>
      <c r="EI19" s="355">
        <f t="shared" si="75"/>
        <v>0</v>
      </c>
      <c r="EJ19" s="355">
        <f t="shared" si="76"/>
        <v>0</v>
      </c>
      <c r="EK19" s="355">
        <f t="shared" si="77"/>
        <v>0</v>
      </c>
      <c r="EL19" s="355">
        <f t="shared" si="78"/>
        <v>0</v>
      </c>
      <c r="EM19" s="355">
        <f t="shared" si="79"/>
        <v>0</v>
      </c>
      <c r="EO19" s="68" t="str">
        <f t="shared" si="80"/>
        <v>-</v>
      </c>
      <c r="EP19" s="68" t="str">
        <f t="shared" si="81"/>
        <v>-</v>
      </c>
      <c r="EQ19" s="68" t="str">
        <f t="shared" si="82"/>
        <v>-</v>
      </c>
      <c r="ER19" s="68" t="str">
        <f t="shared" si="83"/>
        <v>-</v>
      </c>
      <c r="ES19" s="68" t="str">
        <f t="shared" si="84"/>
        <v>-</v>
      </c>
      <c r="ET19" s="68" t="str">
        <f t="shared" si="85"/>
        <v>-</v>
      </c>
      <c r="EU19" s="68" t="str">
        <f t="shared" si="86"/>
        <v>-</v>
      </c>
      <c r="EV19" s="68" t="str">
        <f t="shared" si="87"/>
        <v>-</v>
      </c>
      <c r="EX19" s="355">
        <f t="shared" si="88"/>
        <v>0</v>
      </c>
      <c r="EY19" s="355">
        <f t="shared" si="89"/>
        <v>0</v>
      </c>
      <c r="EZ19" s="355">
        <f t="shared" si="90"/>
        <v>0</v>
      </c>
      <c r="FA19" s="355">
        <f t="shared" si="91"/>
        <v>0</v>
      </c>
      <c r="FB19" s="355">
        <f t="shared" si="92"/>
        <v>0</v>
      </c>
      <c r="FC19" s="355">
        <f t="shared" si="93"/>
        <v>0</v>
      </c>
      <c r="FD19" s="355">
        <f t="shared" si="94"/>
        <v>0</v>
      </c>
      <c r="FE19" s="355">
        <f t="shared" si="95"/>
        <v>0</v>
      </c>
      <c r="FG19" s="68" t="str">
        <f t="shared" si="96"/>
        <v>-</v>
      </c>
      <c r="FH19" s="68" t="str">
        <f t="shared" si="97"/>
        <v>-</v>
      </c>
      <c r="FI19" s="68" t="str">
        <f t="shared" si="98"/>
        <v>-</v>
      </c>
      <c r="FJ19" s="68" t="str">
        <f t="shared" si="99"/>
        <v>-</v>
      </c>
      <c r="FK19" s="68" t="str">
        <f t="shared" si="100"/>
        <v>-</v>
      </c>
      <c r="FL19" s="68" t="str">
        <f t="shared" si="101"/>
        <v>-</v>
      </c>
      <c r="FM19" s="68" t="str">
        <f t="shared" si="102"/>
        <v>-</v>
      </c>
      <c r="FN19" s="68" t="str">
        <f t="shared" si="103"/>
        <v>-</v>
      </c>
      <c r="FP19" s="355">
        <f t="shared" si="104"/>
        <v>0</v>
      </c>
      <c r="FQ19" s="355">
        <f t="shared" si="105"/>
        <v>0</v>
      </c>
      <c r="FR19" s="355">
        <f t="shared" si="106"/>
        <v>0</v>
      </c>
      <c r="FS19" s="355">
        <f t="shared" si="107"/>
        <v>0</v>
      </c>
      <c r="FT19" s="355">
        <f t="shared" si="108"/>
        <v>0</v>
      </c>
      <c r="FU19" s="355">
        <f t="shared" si="109"/>
        <v>0</v>
      </c>
      <c r="FV19" s="355">
        <f t="shared" si="110"/>
        <v>0</v>
      </c>
      <c r="FW19" s="355">
        <f t="shared" si="111"/>
        <v>0</v>
      </c>
      <c r="FY19" s="68" t="str">
        <f t="shared" si="112"/>
        <v>-</v>
      </c>
      <c r="FZ19" s="68" t="str">
        <f t="shared" si="113"/>
        <v>-</v>
      </c>
      <c r="GA19" s="68" t="str">
        <f t="shared" si="114"/>
        <v>-</v>
      </c>
      <c r="GB19" s="68" t="str">
        <f t="shared" si="115"/>
        <v>-</v>
      </c>
      <c r="GC19" s="68" t="str">
        <f t="shared" si="116"/>
        <v>-</v>
      </c>
      <c r="GD19" s="68" t="str">
        <f t="shared" si="117"/>
        <v>-</v>
      </c>
      <c r="GE19" s="68" t="str">
        <f t="shared" si="118"/>
        <v>-</v>
      </c>
      <c r="GF19" s="68" t="str">
        <f t="shared" si="119"/>
        <v>-</v>
      </c>
    </row>
    <row r="20" spans="1:188" ht="11.4" customHeight="1" x14ac:dyDescent="0.3">
      <c r="A20" s="531"/>
      <c r="B20" s="387" t="s">
        <v>419</v>
      </c>
      <c r="C20" s="389" t="s">
        <v>425</v>
      </c>
      <c r="D20" s="388">
        <v>0.5</v>
      </c>
      <c r="E20" s="406">
        <v>0.52083333333333337</v>
      </c>
      <c r="F20" s="528" t="str">
        <f t="shared" ref="F20:F26" si="154">IF(VALUE(D20)&gt;=0.72,"PT",IF(VALUE(D20)&lt;0.72,"Off-PT"))</f>
        <v>Off-PT</v>
      </c>
      <c r="G20" s="8"/>
      <c r="H20" s="436" t="s">
        <v>117</v>
      </c>
      <c r="I20" s="1530">
        <v>2415</v>
      </c>
      <c r="J20" s="529" t="s">
        <v>117</v>
      </c>
      <c r="K20" s="1236" t="s">
        <v>117</v>
      </c>
      <c r="L20" s="412">
        <f t="shared" si="2"/>
        <v>0</v>
      </c>
      <c r="M20" s="1721">
        <f t="shared" si="3"/>
        <v>2415</v>
      </c>
      <c r="N20" s="530">
        <f t="shared" si="36"/>
        <v>0</v>
      </c>
      <c r="O20" s="89" t="e">
        <f t="shared" ref="O20:O26" si="155">IF($L$4&gt;0,P20*J20*$M$4*H20,0)</f>
        <v>#VALUE!</v>
      </c>
      <c r="P20" s="8">
        <f t="shared" si="5"/>
        <v>0</v>
      </c>
      <c r="Q20" s="9">
        <f t="shared" ref="Q20:Q26" si="156">IF($L$5&gt;0,R20*J20*$M$5*H20,0)</f>
        <v>0</v>
      </c>
      <c r="R20" s="8">
        <f t="shared" si="7"/>
        <v>0</v>
      </c>
      <c r="S20" s="9">
        <f t="shared" ref="S20:S26" si="157">IF($L$6&gt;0,T20*J20*$M$6*H20,0)</f>
        <v>0</v>
      </c>
      <c r="T20" s="8">
        <f t="shared" si="9"/>
        <v>0</v>
      </c>
      <c r="U20" s="9">
        <f t="shared" ref="U20:U26" si="158">IF($L$7&gt;0,V20*J20*$M$7*H20,0)</f>
        <v>0</v>
      </c>
      <c r="V20" s="8">
        <f t="shared" si="11"/>
        <v>0</v>
      </c>
      <c r="W20" s="9">
        <f t="shared" ref="W20:W26" si="159">IF($L$8&gt;0,X20*J20*$M$8*H20,0)</f>
        <v>0</v>
      </c>
      <c r="X20" s="337">
        <f t="shared" si="13"/>
        <v>0</v>
      </c>
      <c r="Y20" s="337">
        <f t="shared" si="14"/>
        <v>0</v>
      </c>
      <c r="Z20" s="337">
        <f t="shared" si="15"/>
        <v>0</v>
      </c>
      <c r="AA20" s="337">
        <f t="shared" si="16"/>
        <v>0</v>
      </c>
      <c r="AB20" s="337" t="e">
        <f t="shared" ref="AB20:AB26" si="160">(Y20+Z20+AA20)*H20</f>
        <v>#VALUE!</v>
      </c>
      <c r="AC20" s="337">
        <f t="shared" ref="AC20:AC26" si="161">IF($L$4&gt;0,I20*$M$4*P20,0)</f>
        <v>0</v>
      </c>
      <c r="AD20" s="337">
        <f t="shared" ref="AD20:AD26" si="162">IF($L$5&gt;0,I20*$M$5*R20,0)</f>
        <v>0</v>
      </c>
      <c r="AE20" s="337">
        <f t="shared" ref="AE20:AE26" si="163">IF($L$6&gt;0,I20*$M$6*T20,0)</f>
        <v>0</v>
      </c>
      <c r="AF20" s="337">
        <f t="shared" ref="AF20:AF26" si="164">IF($L$7&gt;0,I20*$M$7*V20,0)</f>
        <v>0</v>
      </c>
      <c r="AG20" s="337">
        <f t="shared" ref="AG20:AG26" si="165">IF($L$8&gt;0,I20*$M$8*X20,0)</f>
        <v>0</v>
      </c>
      <c r="AH20" s="337">
        <f t="shared" ref="AH20:AH26" si="166">IF(ISERROR(M20*$M$4),0,M20*$M$4)</f>
        <v>2415</v>
      </c>
      <c r="AI20" s="337">
        <f t="shared" ref="AI20:AI26" si="167">IF(ISERROR(M20*$M$5),0,M20*$M$5)</f>
        <v>0</v>
      </c>
      <c r="AJ20" s="337">
        <f t="shared" ref="AJ20:AJ26" si="168">IF(ISERROR(M20*$M$6),0,M20*$M$6)</f>
        <v>0</v>
      </c>
      <c r="AK20" s="337">
        <f t="shared" ref="AK20:AK26" si="169">IF(ISERROR(M20*$M$7),0,M20*$M$7)</f>
        <v>0</v>
      </c>
      <c r="AL20" s="337">
        <f t="shared" ref="AL20:AL26" si="170">IF(ISERROR(M20*$M$8),0,M20*$M$8)</f>
        <v>0</v>
      </c>
      <c r="AM20" s="103" t="str">
        <f t="shared" si="37"/>
        <v>1</v>
      </c>
      <c r="AN20" s="1701"/>
      <c r="AO20" s="1696"/>
      <c r="AP20" s="1757"/>
      <c r="AQ20" s="1757"/>
      <c r="AR20" s="1700"/>
      <c r="AS20" s="1701"/>
      <c r="AT20" s="1696"/>
      <c r="AU20" s="1696"/>
      <c r="AV20" s="1696"/>
      <c r="AW20" s="1757"/>
      <c r="AX20" s="1757"/>
      <c r="AY20" s="1696"/>
      <c r="AZ20" s="1696"/>
      <c r="BA20" s="1696"/>
      <c r="BB20" s="1696"/>
      <c r="BC20" s="1696"/>
      <c r="BD20" s="1757"/>
      <c r="BE20" s="1757"/>
      <c r="BF20" s="1696"/>
      <c r="BG20" s="1696"/>
      <c r="BH20" s="1696"/>
      <c r="BI20" s="1696"/>
      <c r="BJ20" s="1696"/>
      <c r="BK20" s="1757"/>
      <c r="BL20" s="1757"/>
      <c r="BM20" s="1696"/>
      <c r="BN20" s="1696"/>
      <c r="BO20" s="1696"/>
      <c r="BP20" s="1696"/>
      <c r="BQ20" s="1708"/>
      <c r="BR20" s="1493"/>
      <c r="BS20" s="339"/>
      <c r="BT20" s="338"/>
      <c r="BU20" s="338"/>
      <c r="BV20" s="338"/>
      <c r="BW20" s="338"/>
      <c r="BX20" s="339"/>
      <c r="BY20" s="339"/>
      <c r="BZ20" s="339"/>
      <c r="CA20" s="339"/>
      <c r="CB20" s="339"/>
      <c r="CC20" s="339" t="e">
        <f t="shared" si="38"/>
        <v>#VALUE!</v>
      </c>
      <c r="CD20" s="338"/>
      <c r="CE20" s="340">
        <f t="shared" si="39"/>
        <v>0</v>
      </c>
      <c r="CF20" s="340">
        <f t="shared" si="40"/>
        <v>0</v>
      </c>
      <c r="CG20" s="340"/>
      <c r="CH20" s="340"/>
      <c r="CI20" s="340"/>
      <c r="CJ20" s="340"/>
      <c r="CK20" s="338"/>
      <c r="CL20" s="341" t="e">
        <f t="shared" si="28"/>
        <v>#VALUE!</v>
      </c>
      <c r="CM20" s="341" t="e">
        <f t="shared" si="29"/>
        <v>#VALUE!</v>
      </c>
      <c r="CN20" s="341" t="e">
        <f t="shared" si="30"/>
        <v>#VALUE!</v>
      </c>
      <c r="CO20" s="341" t="e">
        <f t="shared" si="31"/>
        <v>#VALUE!</v>
      </c>
      <c r="CP20" s="341" t="e">
        <f t="shared" si="32"/>
        <v>#VALUE!</v>
      </c>
      <c r="CQ20" s="341" t="e">
        <f t="shared" si="33"/>
        <v>#VALUE!</v>
      </c>
      <c r="CR20" s="341" t="e">
        <f t="shared" si="34"/>
        <v>#VALUE!</v>
      </c>
      <c r="CS20" s="341" t="e">
        <f t="shared" si="35"/>
        <v>#VALUE!</v>
      </c>
      <c r="CT20" s="233"/>
      <c r="CU20" s="355"/>
      <c r="CV20" s="355">
        <f t="shared" si="41"/>
        <v>0</v>
      </c>
      <c r="CW20" s="355">
        <f t="shared" si="42"/>
        <v>0</v>
      </c>
      <c r="CX20" s="355">
        <f t="shared" si="43"/>
        <v>0</v>
      </c>
      <c r="CY20" s="355">
        <f t="shared" si="44"/>
        <v>0</v>
      </c>
      <c r="CZ20" s="355" t="str">
        <f ca="1">IFERROR(OUNTIF(AN20:AP20,"e"),"-")</f>
        <v>-</v>
      </c>
      <c r="DA20" s="355">
        <f t="shared" si="45"/>
        <v>0</v>
      </c>
      <c r="DB20" s="355">
        <f t="shared" si="46"/>
        <v>0</v>
      </c>
      <c r="DC20" s="355">
        <f t="shared" si="47"/>
        <v>0</v>
      </c>
      <c r="DE20" s="1168" t="str">
        <f t="shared" si="48"/>
        <v>-</v>
      </c>
      <c r="DF20" s="1168" t="str">
        <f t="shared" si="49"/>
        <v>-</v>
      </c>
      <c r="DG20" s="1168" t="str">
        <f t="shared" si="50"/>
        <v>-</v>
      </c>
      <c r="DH20" s="1168" t="str">
        <f t="shared" si="51"/>
        <v>-</v>
      </c>
      <c r="DI20" s="1168" t="str">
        <f t="shared" ca="1" si="52"/>
        <v>-</v>
      </c>
      <c r="DJ20" s="1168" t="str">
        <f t="shared" si="53"/>
        <v>-</v>
      </c>
      <c r="DK20" s="1168" t="str">
        <f t="shared" si="54"/>
        <v>-</v>
      </c>
      <c r="DL20" s="1168" t="str">
        <f t="shared" si="55"/>
        <v>-</v>
      </c>
      <c r="DN20" s="355">
        <f t="shared" si="56"/>
        <v>0</v>
      </c>
      <c r="DO20" s="355">
        <f t="shared" si="57"/>
        <v>0</v>
      </c>
      <c r="DP20" s="355">
        <f t="shared" si="58"/>
        <v>0</v>
      </c>
      <c r="DQ20" s="355">
        <f t="shared" si="59"/>
        <v>0</v>
      </c>
      <c r="DR20" s="355">
        <f t="shared" si="60"/>
        <v>0</v>
      </c>
      <c r="DS20" s="355">
        <f t="shared" si="61"/>
        <v>0</v>
      </c>
      <c r="DT20" s="355">
        <f t="shared" si="62"/>
        <v>0</v>
      </c>
      <c r="DU20" s="355">
        <f t="shared" si="63"/>
        <v>0</v>
      </c>
      <c r="DW20" s="68" t="str">
        <f t="shared" si="64"/>
        <v>-</v>
      </c>
      <c r="DX20" s="68" t="str">
        <f t="shared" si="65"/>
        <v>-</v>
      </c>
      <c r="DY20" s="68" t="str">
        <f t="shared" si="66"/>
        <v>-</v>
      </c>
      <c r="DZ20" s="68" t="str">
        <f t="shared" si="67"/>
        <v>-</v>
      </c>
      <c r="EA20" s="68" t="str">
        <f t="shared" si="68"/>
        <v>-</v>
      </c>
      <c r="EB20" s="68" t="str">
        <f t="shared" si="69"/>
        <v>-</v>
      </c>
      <c r="EC20" s="68" t="str">
        <f t="shared" si="70"/>
        <v>-</v>
      </c>
      <c r="ED20" s="68" t="str">
        <f t="shared" si="71"/>
        <v>-</v>
      </c>
      <c r="EF20" s="355">
        <f t="shared" si="72"/>
        <v>0</v>
      </c>
      <c r="EG20" s="355">
        <f t="shared" si="73"/>
        <v>0</v>
      </c>
      <c r="EH20" s="355">
        <f t="shared" si="74"/>
        <v>0</v>
      </c>
      <c r="EI20" s="355">
        <f t="shared" si="75"/>
        <v>0</v>
      </c>
      <c r="EJ20" s="355">
        <f t="shared" si="76"/>
        <v>0</v>
      </c>
      <c r="EK20" s="355">
        <f t="shared" si="77"/>
        <v>0</v>
      </c>
      <c r="EL20" s="355">
        <f t="shared" si="78"/>
        <v>0</v>
      </c>
      <c r="EM20" s="355">
        <f t="shared" si="79"/>
        <v>0</v>
      </c>
      <c r="EO20" s="68" t="str">
        <f t="shared" si="80"/>
        <v>-</v>
      </c>
      <c r="EP20" s="68" t="str">
        <f t="shared" si="81"/>
        <v>-</v>
      </c>
      <c r="EQ20" s="68" t="str">
        <f t="shared" si="82"/>
        <v>-</v>
      </c>
      <c r="ER20" s="68" t="str">
        <f t="shared" si="83"/>
        <v>-</v>
      </c>
      <c r="ES20" s="68" t="str">
        <f t="shared" si="84"/>
        <v>-</v>
      </c>
      <c r="ET20" s="68" t="str">
        <f t="shared" si="85"/>
        <v>-</v>
      </c>
      <c r="EU20" s="68" t="str">
        <f t="shared" si="86"/>
        <v>-</v>
      </c>
      <c r="EV20" s="68" t="str">
        <f t="shared" si="87"/>
        <v>-</v>
      </c>
      <c r="EX20" s="355">
        <f t="shared" si="88"/>
        <v>0</v>
      </c>
      <c r="EY20" s="355">
        <f t="shared" si="89"/>
        <v>0</v>
      </c>
      <c r="EZ20" s="355">
        <f t="shared" si="90"/>
        <v>0</v>
      </c>
      <c r="FA20" s="355">
        <f t="shared" si="91"/>
        <v>0</v>
      </c>
      <c r="FB20" s="355">
        <f t="shared" si="92"/>
        <v>0</v>
      </c>
      <c r="FC20" s="355">
        <f t="shared" si="93"/>
        <v>0</v>
      </c>
      <c r="FD20" s="355">
        <f t="shared" si="94"/>
        <v>0</v>
      </c>
      <c r="FE20" s="355">
        <f t="shared" si="95"/>
        <v>0</v>
      </c>
      <c r="FG20" s="68" t="str">
        <f t="shared" si="96"/>
        <v>-</v>
      </c>
      <c r="FH20" s="68" t="str">
        <f t="shared" si="97"/>
        <v>-</v>
      </c>
      <c r="FI20" s="68" t="str">
        <f t="shared" si="98"/>
        <v>-</v>
      </c>
      <c r="FJ20" s="68" t="str">
        <f t="shared" si="99"/>
        <v>-</v>
      </c>
      <c r="FK20" s="68" t="str">
        <f t="shared" si="100"/>
        <v>-</v>
      </c>
      <c r="FL20" s="68" t="str">
        <f t="shared" si="101"/>
        <v>-</v>
      </c>
      <c r="FM20" s="68" t="str">
        <f t="shared" si="102"/>
        <v>-</v>
      </c>
      <c r="FN20" s="68" t="str">
        <f t="shared" si="103"/>
        <v>-</v>
      </c>
      <c r="FP20" s="355">
        <f t="shared" si="104"/>
        <v>0</v>
      </c>
      <c r="FQ20" s="355">
        <f t="shared" si="105"/>
        <v>0</v>
      </c>
      <c r="FR20" s="355">
        <f t="shared" si="106"/>
        <v>0</v>
      </c>
      <c r="FS20" s="355">
        <f t="shared" si="107"/>
        <v>0</v>
      </c>
      <c r="FT20" s="355">
        <f t="shared" si="108"/>
        <v>0</v>
      </c>
      <c r="FU20" s="355">
        <f t="shared" si="109"/>
        <v>0</v>
      </c>
      <c r="FV20" s="355">
        <f t="shared" si="110"/>
        <v>0</v>
      </c>
      <c r="FW20" s="355">
        <f t="shared" si="111"/>
        <v>0</v>
      </c>
      <c r="FY20" s="68" t="str">
        <f t="shared" si="112"/>
        <v>-</v>
      </c>
      <c r="FZ20" s="68" t="str">
        <f t="shared" si="113"/>
        <v>-</v>
      </c>
      <c r="GA20" s="68" t="str">
        <f t="shared" si="114"/>
        <v>-</v>
      </c>
      <c r="GB20" s="68" t="str">
        <f t="shared" si="115"/>
        <v>-</v>
      </c>
      <c r="GC20" s="68" t="str">
        <f t="shared" si="116"/>
        <v>-</v>
      </c>
      <c r="GD20" s="68" t="str">
        <f t="shared" si="117"/>
        <v>-</v>
      </c>
      <c r="GE20" s="68" t="str">
        <f t="shared" si="118"/>
        <v>-</v>
      </c>
      <c r="GF20" s="68" t="str">
        <f t="shared" si="119"/>
        <v>-</v>
      </c>
    </row>
    <row r="21" spans="1:188" ht="12" customHeight="1" x14ac:dyDescent="0.3">
      <c r="A21" s="521"/>
      <c r="B21" s="480" t="s">
        <v>408</v>
      </c>
      <c r="C21" s="389" t="s">
        <v>425</v>
      </c>
      <c r="D21" s="388">
        <v>0.52083333333333337</v>
      </c>
      <c r="E21" s="406">
        <v>0.5625</v>
      </c>
      <c r="F21" s="528" t="str">
        <f>IF(VALUE(D21)&gt;=0.72,"PT",IF(VALUE(D21)&lt;0.72,"Off-PT"))</f>
        <v>Off-PT</v>
      </c>
      <c r="G21" s="8"/>
      <c r="H21" s="436" t="s">
        <v>117</v>
      </c>
      <c r="I21" s="1530">
        <v>1633</v>
      </c>
      <c r="J21" s="529" t="s">
        <v>117</v>
      </c>
      <c r="K21" s="1236" t="s">
        <v>117</v>
      </c>
      <c r="L21" s="412">
        <f t="shared" si="2"/>
        <v>0</v>
      </c>
      <c r="M21" s="1721">
        <f t="shared" si="3"/>
        <v>1633</v>
      </c>
      <c r="N21" s="530">
        <f t="shared" si="36"/>
        <v>0</v>
      </c>
      <c r="O21" s="89" t="e">
        <f>IF($L$4&gt;0,P21*J21*$M$4*H21,0)</f>
        <v>#VALUE!</v>
      </c>
      <c r="P21" s="8">
        <f t="shared" si="5"/>
        <v>0</v>
      </c>
      <c r="Q21" s="9">
        <f>IF($L$5&gt;0,R21*J21*$M$5*H21,0)</f>
        <v>0</v>
      </c>
      <c r="R21" s="8">
        <f t="shared" si="7"/>
        <v>0</v>
      </c>
      <c r="S21" s="9">
        <f>IF($L$6&gt;0,T21*J21*$M$6*H21,0)</f>
        <v>0</v>
      </c>
      <c r="T21" s="8">
        <f t="shared" si="9"/>
        <v>0</v>
      </c>
      <c r="U21" s="9">
        <f>IF($L$7&gt;0,V21*J21*$M$7*H21,0)</f>
        <v>0</v>
      </c>
      <c r="V21" s="8">
        <f t="shared" si="11"/>
        <v>0</v>
      </c>
      <c r="W21" s="9">
        <f>IF($L$8&gt;0,X21*J21*$M$8*H21,0)</f>
        <v>0</v>
      </c>
      <c r="X21" s="337">
        <f t="shared" si="13"/>
        <v>0</v>
      </c>
      <c r="Y21" s="337">
        <f t="shared" si="14"/>
        <v>0</v>
      </c>
      <c r="Z21" s="337">
        <f t="shared" si="15"/>
        <v>0</v>
      </c>
      <c r="AA21" s="337">
        <f t="shared" si="16"/>
        <v>0</v>
      </c>
      <c r="AB21" s="337" t="e">
        <f>(Y21+Z21+AA21)*H21</f>
        <v>#VALUE!</v>
      </c>
      <c r="AC21" s="337">
        <f>IF($L$4&gt;0,I21*$M$4*P21,0)</f>
        <v>0</v>
      </c>
      <c r="AD21" s="337">
        <f>IF($L$5&gt;0,I21*$M$5*R21,0)</f>
        <v>0</v>
      </c>
      <c r="AE21" s="337">
        <f>IF($L$6&gt;0,I21*$M$6*T21,0)</f>
        <v>0</v>
      </c>
      <c r="AF21" s="337">
        <f>IF($L$7&gt;0,I21*$M$7*V21,0)</f>
        <v>0</v>
      </c>
      <c r="AG21" s="337">
        <f>IF($L$8&gt;0,I21*$M$8*X21,0)</f>
        <v>0</v>
      </c>
      <c r="AH21" s="337">
        <f>IF(ISERROR(M21*$M$4),0,M21*$M$4)</f>
        <v>1633</v>
      </c>
      <c r="AI21" s="337">
        <f>IF(ISERROR(M21*$M$5),0,M21*$M$5)</f>
        <v>0</v>
      </c>
      <c r="AJ21" s="337">
        <f>IF(ISERROR(M21*$M$6),0,M21*$M$6)</f>
        <v>0</v>
      </c>
      <c r="AK21" s="337">
        <f>IF(ISERROR(M21*$M$7),0,M21*$M$7)</f>
        <v>0</v>
      </c>
      <c r="AL21" s="337">
        <f>IF(ISERROR(M21*$M$8),0,M21*$M$8)</f>
        <v>0</v>
      </c>
      <c r="AM21" s="103" t="str">
        <f t="shared" si="37"/>
        <v>1</v>
      </c>
      <c r="AN21" s="1701"/>
      <c r="AO21" s="1696"/>
      <c r="AP21" s="1757"/>
      <c r="AQ21" s="1757"/>
      <c r="AR21" s="1700"/>
      <c r="AS21" s="1701"/>
      <c r="AT21" s="1696"/>
      <c r="AU21" s="1696"/>
      <c r="AV21" s="1696"/>
      <c r="AW21" s="1757"/>
      <c r="AX21" s="1757"/>
      <c r="AY21" s="1696"/>
      <c r="AZ21" s="1696"/>
      <c r="BA21" s="1696"/>
      <c r="BB21" s="1696"/>
      <c r="BC21" s="1696"/>
      <c r="BD21" s="1757"/>
      <c r="BE21" s="1757"/>
      <c r="BF21" s="1696"/>
      <c r="BG21" s="1696"/>
      <c r="BH21" s="1696"/>
      <c r="BI21" s="1696"/>
      <c r="BJ21" s="1696"/>
      <c r="BK21" s="1757"/>
      <c r="BL21" s="1757"/>
      <c r="BM21" s="1696"/>
      <c r="BN21" s="1696"/>
      <c r="BO21" s="1696"/>
      <c r="BP21" s="1696"/>
      <c r="BQ21" s="1708"/>
      <c r="BR21" s="1493"/>
      <c r="BS21" s="339"/>
      <c r="BT21" s="338"/>
      <c r="BU21" s="338"/>
      <c r="BV21" s="338"/>
      <c r="BW21" s="338"/>
      <c r="BX21" s="339"/>
      <c r="BY21" s="339"/>
      <c r="BZ21" s="339"/>
      <c r="CA21" s="339"/>
      <c r="CB21" s="339"/>
      <c r="CC21" s="339" t="e">
        <f t="shared" si="38"/>
        <v>#VALUE!</v>
      </c>
      <c r="CD21" s="338"/>
      <c r="CE21" s="340">
        <f t="shared" si="39"/>
        <v>0</v>
      </c>
      <c r="CF21" s="340">
        <f t="shared" si="40"/>
        <v>0</v>
      </c>
      <c r="CG21" s="340"/>
      <c r="CH21" s="340"/>
      <c r="CI21" s="340"/>
      <c r="CJ21" s="340"/>
      <c r="CK21" s="338"/>
      <c r="CL21" s="341" t="e">
        <f t="shared" si="28"/>
        <v>#VALUE!</v>
      </c>
      <c r="CM21" s="341" t="e">
        <f t="shared" si="29"/>
        <v>#VALUE!</v>
      </c>
      <c r="CN21" s="341" t="e">
        <f t="shared" si="30"/>
        <v>#VALUE!</v>
      </c>
      <c r="CO21" s="341" t="e">
        <f t="shared" si="31"/>
        <v>#VALUE!</v>
      </c>
      <c r="CP21" s="341" t="e">
        <f t="shared" si="32"/>
        <v>#VALUE!</v>
      </c>
      <c r="CQ21" s="341" t="e">
        <f t="shared" si="33"/>
        <v>#VALUE!</v>
      </c>
      <c r="CR21" s="341" t="e">
        <f t="shared" si="34"/>
        <v>#VALUE!</v>
      </c>
      <c r="CS21" s="341" t="e">
        <f t="shared" si="35"/>
        <v>#VALUE!</v>
      </c>
      <c r="CT21" s="233"/>
      <c r="CU21" s="355"/>
      <c r="CV21" s="355">
        <f t="shared" si="41"/>
        <v>0</v>
      </c>
      <c r="CW21" s="355">
        <f t="shared" si="42"/>
        <v>0</v>
      </c>
      <c r="CX21" s="355">
        <f t="shared" si="43"/>
        <v>0</v>
      </c>
      <c r="CY21" s="355">
        <f t="shared" si="44"/>
        <v>0</v>
      </c>
      <c r="CZ21" s="355" t="str">
        <f ca="1">IFERROR(OUNTIF(AN21:AP21,"e"),"-")</f>
        <v>-</v>
      </c>
      <c r="DA21" s="355">
        <f t="shared" si="45"/>
        <v>0</v>
      </c>
      <c r="DB21" s="355">
        <f t="shared" si="46"/>
        <v>0</v>
      </c>
      <c r="DC21" s="355">
        <f t="shared" si="47"/>
        <v>0</v>
      </c>
      <c r="DE21" s="1168" t="str">
        <f t="shared" si="48"/>
        <v>-</v>
      </c>
      <c r="DF21" s="1168" t="str">
        <f t="shared" si="49"/>
        <v>-</v>
      </c>
      <c r="DG21" s="1168" t="str">
        <f t="shared" si="50"/>
        <v>-</v>
      </c>
      <c r="DH21" s="1168" t="str">
        <f t="shared" si="51"/>
        <v>-</v>
      </c>
      <c r="DI21" s="1168" t="str">
        <f t="shared" ca="1" si="52"/>
        <v>-</v>
      </c>
      <c r="DJ21" s="1168" t="str">
        <f t="shared" si="53"/>
        <v>-</v>
      </c>
      <c r="DK21" s="1168" t="str">
        <f t="shared" si="54"/>
        <v>-</v>
      </c>
      <c r="DL21" s="1168" t="str">
        <f t="shared" si="55"/>
        <v>-</v>
      </c>
      <c r="DN21" s="355">
        <f t="shared" si="56"/>
        <v>0</v>
      </c>
      <c r="DO21" s="355">
        <f t="shared" si="57"/>
        <v>0</v>
      </c>
      <c r="DP21" s="355">
        <f t="shared" si="58"/>
        <v>0</v>
      </c>
      <c r="DQ21" s="355">
        <f t="shared" si="59"/>
        <v>0</v>
      </c>
      <c r="DR21" s="355">
        <f t="shared" si="60"/>
        <v>0</v>
      </c>
      <c r="DS21" s="355">
        <f t="shared" si="61"/>
        <v>0</v>
      </c>
      <c r="DT21" s="355">
        <f t="shared" si="62"/>
        <v>0</v>
      </c>
      <c r="DU21" s="355">
        <f t="shared" si="63"/>
        <v>0</v>
      </c>
      <c r="DW21" s="68" t="str">
        <f t="shared" si="64"/>
        <v>-</v>
      </c>
      <c r="DX21" s="68" t="str">
        <f t="shared" si="65"/>
        <v>-</v>
      </c>
      <c r="DY21" s="68" t="str">
        <f t="shared" si="66"/>
        <v>-</v>
      </c>
      <c r="DZ21" s="68" t="str">
        <f t="shared" si="67"/>
        <v>-</v>
      </c>
      <c r="EA21" s="68" t="str">
        <f t="shared" si="68"/>
        <v>-</v>
      </c>
      <c r="EB21" s="68" t="str">
        <f t="shared" si="69"/>
        <v>-</v>
      </c>
      <c r="EC21" s="68" t="str">
        <f t="shared" si="70"/>
        <v>-</v>
      </c>
      <c r="ED21" s="68" t="str">
        <f t="shared" si="71"/>
        <v>-</v>
      </c>
      <c r="EF21" s="355">
        <f t="shared" si="72"/>
        <v>0</v>
      </c>
      <c r="EG21" s="355">
        <f t="shared" si="73"/>
        <v>0</v>
      </c>
      <c r="EH21" s="355">
        <f t="shared" si="74"/>
        <v>0</v>
      </c>
      <c r="EI21" s="355">
        <f t="shared" si="75"/>
        <v>0</v>
      </c>
      <c r="EJ21" s="355">
        <f t="shared" si="76"/>
        <v>0</v>
      </c>
      <c r="EK21" s="355">
        <f t="shared" si="77"/>
        <v>0</v>
      </c>
      <c r="EL21" s="355">
        <f t="shared" si="78"/>
        <v>0</v>
      </c>
      <c r="EM21" s="355">
        <f t="shared" si="79"/>
        <v>0</v>
      </c>
      <c r="EO21" s="68" t="str">
        <f t="shared" si="80"/>
        <v>-</v>
      </c>
      <c r="EP21" s="68" t="str">
        <f t="shared" si="81"/>
        <v>-</v>
      </c>
      <c r="EQ21" s="68" t="str">
        <f t="shared" si="82"/>
        <v>-</v>
      </c>
      <c r="ER21" s="68" t="str">
        <f t="shared" si="83"/>
        <v>-</v>
      </c>
      <c r="ES21" s="68" t="str">
        <f t="shared" si="84"/>
        <v>-</v>
      </c>
      <c r="ET21" s="68" t="str">
        <f t="shared" si="85"/>
        <v>-</v>
      </c>
      <c r="EU21" s="68" t="str">
        <f t="shared" si="86"/>
        <v>-</v>
      </c>
      <c r="EV21" s="68" t="str">
        <f t="shared" si="87"/>
        <v>-</v>
      </c>
      <c r="EX21" s="355">
        <f t="shared" si="88"/>
        <v>0</v>
      </c>
      <c r="EY21" s="355">
        <f t="shared" si="89"/>
        <v>0</v>
      </c>
      <c r="EZ21" s="355">
        <f t="shared" si="90"/>
        <v>0</v>
      </c>
      <c r="FA21" s="355">
        <f t="shared" si="91"/>
        <v>0</v>
      </c>
      <c r="FB21" s="355">
        <f t="shared" si="92"/>
        <v>0</v>
      </c>
      <c r="FC21" s="355">
        <f t="shared" si="93"/>
        <v>0</v>
      </c>
      <c r="FD21" s="355">
        <f t="shared" si="94"/>
        <v>0</v>
      </c>
      <c r="FE21" s="355">
        <f t="shared" si="95"/>
        <v>0</v>
      </c>
      <c r="FG21" s="68" t="str">
        <f t="shared" si="96"/>
        <v>-</v>
      </c>
      <c r="FH21" s="68" t="str">
        <f t="shared" si="97"/>
        <v>-</v>
      </c>
      <c r="FI21" s="68" t="str">
        <f t="shared" si="98"/>
        <v>-</v>
      </c>
      <c r="FJ21" s="68" t="str">
        <f t="shared" si="99"/>
        <v>-</v>
      </c>
      <c r="FK21" s="68" t="str">
        <f t="shared" si="100"/>
        <v>-</v>
      </c>
      <c r="FL21" s="68" t="str">
        <f t="shared" si="101"/>
        <v>-</v>
      </c>
      <c r="FM21" s="68" t="str">
        <f t="shared" si="102"/>
        <v>-</v>
      </c>
      <c r="FN21" s="68" t="str">
        <f t="shared" si="103"/>
        <v>-</v>
      </c>
      <c r="FP21" s="355">
        <f t="shared" si="104"/>
        <v>0</v>
      </c>
      <c r="FQ21" s="355">
        <f t="shared" si="105"/>
        <v>0</v>
      </c>
      <c r="FR21" s="355">
        <f t="shared" si="106"/>
        <v>0</v>
      </c>
      <c r="FS21" s="355">
        <f t="shared" si="107"/>
        <v>0</v>
      </c>
      <c r="FT21" s="355">
        <f t="shared" si="108"/>
        <v>0</v>
      </c>
      <c r="FU21" s="355">
        <f t="shared" si="109"/>
        <v>0</v>
      </c>
      <c r="FV21" s="355">
        <f t="shared" si="110"/>
        <v>0</v>
      </c>
      <c r="FW21" s="355">
        <f t="shared" si="111"/>
        <v>0</v>
      </c>
      <c r="FY21" s="68" t="str">
        <f t="shared" si="112"/>
        <v>-</v>
      </c>
      <c r="FZ21" s="68" t="str">
        <f t="shared" si="113"/>
        <v>-</v>
      </c>
      <c r="GA21" s="68" t="str">
        <f t="shared" si="114"/>
        <v>-</v>
      </c>
      <c r="GB21" s="68" t="str">
        <f t="shared" si="115"/>
        <v>-</v>
      </c>
      <c r="GC21" s="68" t="str">
        <f t="shared" si="116"/>
        <v>-</v>
      </c>
      <c r="GD21" s="68" t="str">
        <f t="shared" si="117"/>
        <v>-</v>
      </c>
      <c r="GE21" s="68" t="str">
        <f t="shared" si="118"/>
        <v>-</v>
      </c>
      <c r="GF21" s="68" t="str">
        <f t="shared" si="119"/>
        <v>-</v>
      </c>
    </row>
    <row r="22" spans="1:188" ht="12" customHeight="1" x14ac:dyDescent="0.3">
      <c r="A22" s="521"/>
      <c r="B22" s="480" t="s">
        <v>408</v>
      </c>
      <c r="C22" s="389" t="s">
        <v>425</v>
      </c>
      <c r="D22" s="388">
        <v>0.5625</v>
      </c>
      <c r="E22" s="406">
        <v>0.625</v>
      </c>
      <c r="F22" s="528" t="str">
        <f>IF(VALUE(D22)&gt;=0.72,"PT",IF(VALUE(D22)&lt;0.72,"Off-PT"))</f>
        <v>Off-PT</v>
      </c>
      <c r="G22" s="8"/>
      <c r="H22" s="436" t="s">
        <v>117</v>
      </c>
      <c r="I22" s="1530">
        <v>2062</v>
      </c>
      <c r="J22" s="529" t="s">
        <v>117</v>
      </c>
      <c r="K22" s="1236" t="s">
        <v>117</v>
      </c>
      <c r="L22" s="412">
        <f t="shared" ref="L22" si="171">COUNTA(AN22:BR22)</f>
        <v>0</v>
      </c>
      <c r="M22" s="1721">
        <f t="shared" ref="M22" si="172">IF($F$11="CPP",H22*J22*AM22,I22*AM22)</f>
        <v>2062</v>
      </c>
      <c r="N22" s="530">
        <f t="shared" ref="N22" si="173">((AC22+AD22+AE22+AF22+AG22)*AM22)</f>
        <v>0</v>
      </c>
      <c r="O22" s="89" t="e">
        <f>IF($L$4&gt;0,P22*J22*$M$4*H22,0)</f>
        <v>#VALUE!</v>
      </c>
      <c r="P22" s="8">
        <f t="shared" ref="P22" si="174">COUNTIF(AN22:BR22,"A")</f>
        <v>0</v>
      </c>
      <c r="Q22" s="9">
        <f>IF($L$5&gt;0,R22*J22*$M$5*H22,0)</f>
        <v>0</v>
      </c>
      <c r="R22" s="8">
        <f t="shared" ref="R22" si="175">COUNTIF(AN22:BR22,"B")</f>
        <v>0</v>
      </c>
      <c r="S22" s="9">
        <f>IF($L$6&gt;0,T22*J22*$M$6*H22,0)</f>
        <v>0</v>
      </c>
      <c r="T22" s="8">
        <f t="shared" ref="T22" si="176">COUNTIF(AN22:BR22,"C")</f>
        <v>0</v>
      </c>
      <c r="U22" s="9">
        <f>IF($L$7&gt;0,V22*J22*$M$7*H22,0)</f>
        <v>0</v>
      </c>
      <c r="V22" s="8">
        <f t="shared" ref="V22" si="177">COUNTIF(AN22:BR22,"D")</f>
        <v>0</v>
      </c>
      <c r="W22" s="9">
        <f>IF($L$8&gt;0,X22*J22*$M$8*H22,0)</f>
        <v>0</v>
      </c>
      <c r="X22" s="337">
        <f t="shared" ref="X22" si="178">COUNTIF(AN22:BR22,"E")</f>
        <v>0</v>
      </c>
      <c r="Y22" s="337">
        <f t="shared" ref="Y22" si="179">COUNTIF(AN22:BR22,"F")</f>
        <v>0</v>
      </c>
      <c r="Z22" s="337">
        <f t="shared" ref="Z22" si="180">COUNTIF(AN22:BR22,"G")</f>
        <v>0</v>
      </c>
      <c r="AA22" s="337">
        <f t="shared" ref="AA22" si="181">COUNTIF(AN22:BR22,"H")</f>
        <v>0</v>
      </c>
      <c r="AB22" s="337" t="e">
        <f>(Y22+Z22+AA22)*H22</f>
        <v>#VALUE!</v>
      </c>
      <c r="AC22" s="337">
        <f>IF($L$4&gt;0,I22*$M$4*P22,0)</f>
        <v>0</v>
      </c>
      <c r="AD22" s="337">
        <f>IF($L$5&gt;0,I22*$M$5*R22,0)</f>
        <v>0</v>
      </c>
      <c r="AE22" s="337">
        <f>IF($L$6&gt;0,I22*$M$6*T22,0)</f>
        <v>0</v>
      </c>
      <c r="AF22" s="337">
        <f>IF($L$7&gt;0,I22*$M$7*V22,0)</f>
        <v>0</v>
      </c>
      <c r="AG22" s="337">
        <f>IF($L$8&gt;0,I22*$M$8*X22,0)</f>
        <v>0</v>
      </c>
      <c r="AH22" s="337">
        <f>IF(ISERROR(M22*$M$4),0,M22*$M$4)</f>
        <v>2062</v>
      </c>
      <c r="AI22" s="337">
        <f>IF(ISERROR(M22*$M$5),0,M22*$M$5)</f>
        <v>0</v>
      </c>
      <c r="AJ22" s="337">
        <f>IF(ISERROR(M22*$M$6),0,M22*$M$6)</f>
        <v>0</v>
      </c>
      <c r="AK22" s="337">
        <f>IF(ISERROR(M22*$M$7),0,M22*$M$7)</f>
        <v>0</v>
      </c>
      <c r="AL22" s="337">
        <f>IF(ISERROR(M22*$M$8),0,M22*$M$8)</f>
        <v>0</v>
      </c>
      <c r="AM22" s="103" t="str">
        <f t="shared" ref="AM22" si="182">IF(G22="","1",IF(G22="Break",1.15,IF(G22="2inbreak",1.15,IF(G22="PultIB",1.15,IF(G22="1stIB",1.3,IF(G22="lastIB",1.3,IF(G22="B&amp;1stIB",1.45,IF(G22="B&amp;lastIB",1.45,IF(G22="B&amp;2inbreak",1.45,IF(G22="B&amp;PultIB",1.45,IF(G22="T&amp;T",1.35,)))))))))))</f>
        <v>1</v>
      </c>
      <c r="AN22" s="1701"/>
      <c r="AO22" s="1696"/>
      <c r="AP22" s="1757"/>
      <c r="AQ22" s="1757"/>
      <c r="AR22" s="1700"/>
      <c r="AS22" s="1701"/>
      <c r="AT22" s="1696"/>
      <c r="AU22" s="1696"/>
      <c r="AV22" s="1696"/>
      <c r="AW22" s="1757"/>
      <c r="AX22" s="1757"/>
      <c r="AY22" s="1696"/>
      <c r="AZ22" s="1696"/>
      <c r="BA22" s="1696"/>
      <c r="BB22" s="1696"/>
      <c r="BC22" s="1696"/>
      <c r="BD22" s="1757"/>
      <c r="BE22" s="1757"/>
      <c r="BF22" s="1696"/>
      <c r="BG22" s="1696"/>
      <c r="BH22" s="1696"/>
      <c r="BI22" s="1696"/>
      <c r="BJ22" s="1696"/>
      <c r="BK22" s="1757"/>
      <c r="BL22" s="1757"/>
      <c r="BM22" s="1696"/>
      <c r="BN22" s="1696"/>
      <c r="BO22" s="1696"/>
      <c r="BP22" s="1696"/>
      <c r="BQ22" s="1708"/>
      <c r="BR22" s="1493"/>
      <c r="BS22" s="339"/>
      <c r="BT22" s="338"/>
      <c r="BU22" s="338"/>
      <c r="BV22" s="338"/>
      <c r="BW22" s="338"/>
      <c r="BX22" s="339"/>
      <c r="BY22" s="339"/>
      <c r="BZ22" s="339"/>
      <c r="CA22" s="339"/>
      <c r="CB22" s="339"/>
      <c r="CC22" s="339" t="e">
        <f t="shared" ref="CC22" si="183">COUNTA(BS22)*H22</f>
        <v>#VALUE!</v>
      </c>
      <c r="CD22" s="338"/>
      <c r="CE22" s="340">
        <f t="shared" si="39"/>
        <v>0</v>
      </c>
      <c r="CF22" s="340">
        <f t="shared" ref="CF22" si="184">(COUNTIF(AS22:BQ22,"A")*AH22)+(COUNTIF(AS22:BQ22,"B")*AI22)+(COUNTIF(AS22:BQ22,"C")*AJ22)+(COUNTIF(AS22:BQ22,"D")*AK22)+(COUNTIF(AS22:BQ22,"E")*AL22)</f>
        <v>0</v>
      </c>
      <c r="CG22" s="340"/>
      <c r="CH22" s="340"/>
      <c r="CI22" s="340"/>
      <c r="CJ22" s="340"/>
      <c r="CK22" s="338"/>
      <c r="CL22" s="341" t="e">
        <f t="shared" ref="CL22" si="185">P22*H22</f>
        <v>#VALUE!</v>
      </c>
      <c r="CM22" s="341" t="e">
        <f t="shared" ref="CM22" si="186">R22*H22</f>
        <v>#VALUE!</v>
      </c>
      <c r="CN22" s="341" t="e">
        <f t="shared" ref="CN22" si="187">T22*H22</f>
        <v>#VALUE!</v>
      </c>
      <c r="CO22" s="341" t="e">
        <f t="shared" ref="CO22" si="188">V22*H22</f>
        <v>#VALUE!</v>
      </c>
      <c r="CP22" s="341" t="e">
        <f t="shared" ref="CP22" si="189">X22*H22</f>
        <v>#VALUE!</v>
      </c>
      <c r="CQ22" s="341" t="e">
        <f t="shared" ref="CQ22" si="190">Y22*H22</f>
        <v>#VALUE!</v>
      </c>
      <c r="CR22" s="341" t="e">
        <f t="shared" ref="CR22" si="191">Z22*H22</f>
        <v>#VALUE!</v>
      </c>
      <c r="CS22" s="341" t="e">
        <f t="shared" ref="CS22" si="192">AA22*H22</f>
        <v>#VALUE!</v>
      </c>
      <c r="CT22" s="233"/>
      <c r="CU22" s="355"/>
      <c r="CV22" s="355">
        <f t="shared" ref="CV22" si="193">IFERROR(COUNTIF(AN22:AP22,"a"),"-")</f>
        <v>0</v>
      </c>
      <c r="CW22" s="355">
        <f t="shared" ref="CW22" si="194">IFERROR(COUNTIF(AN22:AP22,"b"),"-")</f>
        <v>0</v>
      </c>
      <c r="CX22" s="355">
        <f t="shared" ref="CX22" si="195">IFERROR(COUNTIF(AN22:AP22,"c"),"-")</f>
        <v>0</v>
      </c>
      <c r="CY22" s="355">
        <f t="shared" ref="CY22" si="196">IFERROR(COUNTIF(AN22:AP22,"d"),"-")</f>
        <v>0</v>
      </c>
      <c r="CZ22" s="355" t="str">
        <f ca="1">IFERROR(OUNTIF(AN22:AP22,"e"),"-")</f>
        <v>-</v>
      </c>
      <c r="DA22" s="355">
        <f t="shared" ref="DA22" si="197">IFERROR(COUNTIF(AN22:AP22,"f"),"-")</f>
        <v>0</v>
      </c>
      <c r="DB22" s="355">
        <f t="shared" ref="DB22" si="198">IFERROR(COUNTIF(AN22:AP22,"g"),"-")</f>
        <v>0</v>
      </c>
      <c r="DC22" s="355">
        <f t="shared" ref="DC22" si="199">IFERROR(COUNTIF(AN22:AP22,"h"),"-")</f>
        <v>0</v>
      </c>
      <c r="DE22" s="1168" t="str">
        <f t="shared" ref="DE22" si="200">IFERROR((CV22*H22*$M$4),"-")</f>
        <v>-</v>
      </c>
      <c r="DF22" s="1168" t="str">
        <f t="shared" ref="DF22" si="201">IFERROR((CW22*H22*$M$5),"-")</f>
        <v>-</v>
      </c>
      <c r="DG22" s="1168" t="str">
        <f t="shared" ref="DG22" si="202">IFERROR((CX22*H22*$M$6),"-")</f>
        <v>-</v>
      </c>
      <c r="DH22" s="1168" t="str">
        <f t="shared" ref="DH22" si="203">IFERROR((CY22*H22*$M$7),"-")</f>
        <v>-</v>
      </c>
      <c r="DI22" s="1168" t="str">
        <f t="shared" ref="DI22" ca="1" si="204">IFERROR((CZ22*H22*$M$8),"-")</f>
        <v>-</v>
      </c>
      <c r="DJ22" s="1168" t="str">
        <f t="shared" ref="DJ22" si="205">IFERROR((DA22*H22*$M$9),"-")</f>
        <v>-</v>
      </c>
      <c r="DK22" s="1168" t="str">
        <f t="shared" ref="DK22" si="206">IFERROR((DB22*H22*$M$10),"-")</f>
        <v>-</v>
      </c>
      <c r="DL22" s="1168" t="str">
        <f t="shared" ref="DL22" si="207">IFERROR((C22*H22*$M$11),"-")</f>
        <v>-</v>
      </c>
      <c r="DN22" s="355">
        <f t="shared" ref="DN22" si="208">IFERROR(COUNTIF(AQ22:AW22,"a"),"-")</f>
        <v>0</v>
      </c>
      <c r="DO22" s="355">
        <f t="shared" ref="DO22" si="209">IFERROR(COUNTIF(AQ22:AW22,"b"),"-")</f>
        <v>0</v>
      </c>
      <c r="DP22" s="355">
        <f t="shared" ref="DP22" si="210">IFERROR(COUNTIF(AQ22:AW22,"c"),"-")</f>
        <v>0</v>
      </c>
      <c r="DQ22" s="355">
        <f t="shared" ref="DQ22" si="211">IFERROR(COUNTIF(AQ22:AW22,"d"),"-")</f>
        <v>0</v>
      </c>
      <c r="DR22" s="355">
        <f t="shared" ref="DR22" si="212">IFERROR(COUNTIF(AQ22:AW22,"e"),"-")</f>
        <v>0</v>
      </c>
      <c r="DS22" s="355">
        <f t="shared" ref="DS22" si="213">IFERROR(COUNTIF(AQ22:AW22,"f"),"-")</f>
        <v>0</v>
      </c>
      <c r="DT22" s="355">
        <f t="shared" ref="DT22" si="214">IFERROR(COUNTIF(AQ22:AW22,"g"),"-")</f>
        <v>0</v>
      </c>
      <c r="DU22" s="355">
        <f t="shared" ref="DU22" si="215">IFERROR(COUNTIF(AQ22:AW22,"h"),"-")</f>
        <v>0</v>
      </c>
      <c r="DW22" s="68" t="str">
        <f t="shared" ref="DW22" si="216">IFERROR((DN22*H22*$M$4),"-")</f>
        <v>-</v>
      </c>
      <c r="DX22" s="68" t="str">
        <f t="shared" ref="DX22" si="217">IFERROR((DO22*H22*$M$5),"-")</f>
        <v>-</v>
      </c>
      <c r="DY22" s="68" t="str">
        <f t="shared" ref="DY22" si="218">IFERROR((DP22*H22*$M$6),"-")</f>
        <v>-</v>
      </c>
      <c r="DZ22" s="68" t="str">
        <f t="shared" ref="DZ22" si="219">IFERROR((DQ22*H22*$M$7),"-")</f>
        <v>-</v>
      </c>
      <c r="EA22" s="68" t="str">
        <f t="shared" ref="EA22" si="220">IFERROR((DR22*H22*$M$8),"-")</f>
        <v>-</v>
      </c>
      <c r="EB22" s="68" t="str">
        <f t="shared" ref="EB22" si="221">IFERROR((DS22*H22*$M$9),"-")</f>
        <v>-</v>
      </c>
      <c r="EC22" s="68" t="str">
        <f t="shared" ref="EC22" si="222">IFERROR((DT22*H22*$M$10),"-")</f>
        <v>-</v>
      </c>
      <c r="ED22" s="68" t="str">
        <f t="shared" ref="ED22" si="223">IFERROR((DU22*O22*$M$11),"-")</f>
        <v>-</v>
      </c>
      <c r="EF22" s="355">
        <f t="shared" ref="EF22" si="224">IFERROR(COUNTIF(AX22:BD22,"a"),"-")</f>
        <v>0</v>
      </c>
      <c r="EG22" s="355">
        <f t="shared" ref="EG22" si="225">IFERROR(COUNTIF(AX22:BD22,"b"),"-")</f>
        <v>0</v>
      </c>
      <c r="EH22" s="355">
        <f t="shared" ref="EH22" si="226">IFERROR(COUNTIF(AX22:BD22,"c"),"-")</f>
        <v>0</v>
      </c>
      <c r="EI22" s="355">
        <f t="shared" ref="EI22" si="227">IFERROR(COUNTIF(AX22:BD22,"d"),"-")</f>
        <v>0</v>
      </c>
      <c r="EJ22" s="355">
        <f t="shared" ref="EJ22" si="228">IFERROR(COUNTIF(AX22:BD22,"e"),"-")</f>
        <v>0</v>
      </c>
      <c r="EK22" s="355">
        <f t="shared" ref="EK22" si="229">IFERROR(COUNTIF(AX22:BD22,"f"),"-")</f>
        <v>0</v>
      </c>
      <c r="EL22" s="355">
        <f t="shared" ref="EL22" si="230">IFERROR(COUNTIF(AX22:BD22,"g"),"-")</f>
        <v>0</v>
      </c>
      <c r="EM22" s="355">
        <f t="shared" ref="EM22" si="231">IFERROR(COUNTIF(AX22:BD22,"h"),"-")</f>
        <v>0</v>
      </c>
      <c r="EO22" s="68" t="str">
        <f t="shared" ref="EO22" si="232">IFERROR((EF22*H22*$M$4),"-")</f>
        <v>-</v>
      </c>
      <c r="EP22" s="68" t="str">
        <f t="shared" ref="EP22" si="233">IFERROR((EG22*H22*$M$5),"-")</f>
        <v>-</v>
      </c>
      <c r="EQ22" s="68" t="str">
        <f t="shared" ref="EQ22" si="234">IFERROR((EH22*H22*$M$6),"-")</f>
        <v>-</v>
      </c>
      <c r="ER22" s="68" t="str">
        <f t="shared" ref="ER22" si="235">IFERROR((EI22*H22*$M$7),"-")</f>
        <v>-</v>
      </c>
      <c r="ES22" s="68" t="str">
        <f t="shared" ref="ES22" si="236">IFERROR((EJ22*H22*$M$8),"-")</f>
        <v>-</v>
      </c>
      <c r="ET22" s="68" t="str">
        <f t="shared" ref="ET22" si="237">IFERROR((EK22*H22*$M$9),"-")</f>
        <v>-</v>
      </c>
      <c r="EU22" s="68" t="str">
        <f t="shared" ref="EU22" si="238">IFERROR((EL22*H22*$M$10),"-")</f>
        <v>-</v>
      </c>
      <c r="EV22" s="68" t="str">
        <f t="shared" ref="EV22" si="239">IFERROR((EM22*H22*$M$11),"-")</f>
        <v>-</v>
      </c>
      <c r="EX22" s="355">
        <f t="shared" ref="EX22" si="240">IFERROR(COUNTIF(BE22:BK22,"a"),"-")</f>
        <v>0</v>
      </c>
      <c r="EY22" s="355">
        <f t="shared" ref="EY22" si="241">IFERROR(COUNTIF(BE22:BK22,"b"),"-")</f>
        <v>0</v>
      </c>
      <c r="EZ22" s="355">
        <f t="shared" ref="EZ22" si="242">IFERROR(COUNTIF(BE22:BK22,"c"),"-")</f>
        <v>0</v>
      </c>
      <c r="FA22" s="355">
        <f t="shared" ref="FA22" si="243">IFERROR(COUNTIF(BE22:BK22,"d"),"-")</f>
        <v>0</v>
      </c>
      <c r="FB22" s="355">
        <f t="shared" ref="FB22" si="244">IFERROR(COUNTIF(BE22:BK22,"e"),"-")</f>
        <v>0</v>
      </c>
      <c r="FC22" s="355">
        <f t="shared" ref="FC22" si="245">IFERROR(COUNTIF(BE22:BK22,"f"),"-")</f>
        <v>0</v>
      </c>
      <c r="FD22" s="355">
        <f t="shared" ref="FD22" si="246">IFERROR(COUNTIF(BE22:BK22,"g"),"-")</f>
        <v>0</v>
      </c>
      <c r="FE22" s="355">
        <f t="shared" ref="FE22" si="247">IFERROR(COUNTIF(BE22:BK22,"h"),"-")</f>
        <v>0</v>
      </c>
      <c r="FG22" s="68" t="str">
        <f t="shared" ref="FG22" si="248">IFERROR((EX22*H22*$M$4),"-")</f>
        <v>-</v>
      </c>
      <c r="FH22" s="68" t="str">
        <f t="shared" ref="FH22" si="249">IFERROR((EY22*H22*$M$5),"-")</f>
        <v>-</v>
      </c>
      <c r="FI22" s="68" t="str">
        <f t="shared" ref="FI22" si="250">IFERROR((EZ22*H22*$M$6),"-")</f>
        <v>-</v>
      </c>
      <c r="FJ22" s="68" t="str">
        <f t="shared" ref="FJ22" si="251">IFERROR((A22*H22*$M$7),"-")</f>
        <v>-</v>
      </c>
      <c r="FK22" s="68" t="str">
        <f t="shared" ref="FK22" si="252">IFERROR((FB22*H22*$M$8),"-")</f>
        <v>-</v>
      </c>
      <c r="FL22" s="68" t="str">
        <f t="shared" ref="FL22" si="253">IFERROR((FC22*H22*$M$9),"-")</f>
        <v>-</v>
      </c>
      <c r="FM22" s="68" t="str">
        <f t="shared" ref="FM22" si="254">IFERROR((FD22*H22*$M$10),"-")</f>
        <v>-</v>
      </c>
      <c r="FN22" s="68" t="str">
        <f t="shared" ref="FN22" si="255">IFERROR((FE22*H22*$M$11),"-")</f>
        <v>-</v>
      </c>
      <c r="FP22" s="355">
        <f t="shared" ref="FP22" si="256">IFERROR(COUNTIF(BL22:BR22,"a"),"-")</f>
        <v>0</v>
      </c>
      <c r="FQ22" s="355">
        <f t="shared" ref="FQ22" si="257">IFERROR(COUNTIF(BL22:BR22,"b"),"-")</f>
        <v>0</v>
      </c>
      <c r="FR22" s="355">
        <f t="shared" ref="FR22" si="258">IFERROR(COUNTIF(BL22:BR22,"c"),"-")</f>
        <v>0</v>
      </c>
      <c r="FS22" s="355">
        <f t="shared" ref="FS22" si="259">IFERROR(COUNTIF(BL22:BR22,"d"),"-")</f>
        <v>0</v>
      </c>
      <c r="FT22" s="355">
        <f t="shared" ref="FT22" si="260">IFERROR(COUNTIF(BL22:BR22,"e"),"-")</f>
        <v>0</v>
      </c>
      <c r="FU22" s="355">
        <f t="shared" ref="FU22" si="261">IFERROR(COUNTIF(BL22:BR22,"f"),"-")</f>
        <v>0</v>
      </c>
      <c r="FV22" s="355">
        <f t="shared" ref="FV22" si="262">IFERROR(COUNTIF(BL22:BR22,"g"),"-")</f>
        <v>0</v>
      </c>
      <c r="FW22" s="355">
        <f t="shared" ref="FW22" si="263">IFERROR(COUNTIF(BL22:BR22,"h"),"-")</f>
        <v>0</v>
      </c>
      <c r="FY22" s="68" t="str">
        <f t="shared" ref="FY22" si="264">IFERROR((FP22*H22*$M$4),"-")</f>
        <v>-</v>
      </c>
      <c r="FZ22" s="68" t="str">
        <f t="shared" ref="FZ22" si="265">IFERROR((FQ22*H22*$M$5),"-")</f>
        <v>-</v>
      </c>
      <c r="GA22" s="68" t="str">
        <f t="shared" ref="GA22" si="266">IFERROR((FR22*H22*$M$6),"-")</f>
        <v>-</v>
      </c>
      <c r="GB22" s="68" t="str">
        <f t="shared" ref="GB22" si="267">IFERROR((FS22*H22*$M$7),"-")</f>
        <v>-</v>
      </c>
      <c r="GC22" s="68" t="str">
        <f t="shared" ref="GC22" si="268">IFERROR((FT22*H22*$M$8),"-")</f>
        <v>-</v>
      </c>
      <c r="GD22" s="68" t="str">
        <f t="shared" ref="GD22" si="269">IFERROR((FU22*H22*$M$9),"-")</f>
        <v>-</v>
      </c>
      <c r="GE22" s="68" t="str">
        <f t="shared" ref="GE22" si="270">IFERROR((FV22*H22*$M$10),"-")</f>
        <v>-</v>
      </c>
      <c r="GF22" s="68" t="str">
        <f t="shared" ref="GF22" si="271">IFERROR((FW22*H22*$M$11),"-")</f>
        <v>-</v>
      </c>
    </row>
    <row r="23" spans="1:188" ht="12" customHeight="1" x14ac:dyDescent="0.3">
      <c r="A23" s="521"/>
      <c r="B23" s="480" t="s">
        <v>408</v>
      </c>
      <c r="C23" s="389" t="s">
        <v>425</v>
      </c>
      <c r="D23" s="388">
        <v>0.625</v>
      </c>
      <c r="E23" s="406">
        <v>0.66666666666666663</v>
      </c>
      <c r="F23" s="528" t="str">
        <f t="shared" si="154"/>
        <v>Off-PT</v>
      </c>
      <c r="G23" s="8"/>
      <c r="H23" s="436" t="s">
        <v>117</v>
      </c>
      <c r="I23" s="1530">
        <v>1851</v>
      </c>
      <c r="J23" s="529" t="s">
        <v>117</v>
      </c>
      <c r="K23" s="1236" t="s">
        <v>117</v>
      </c>
      <c r="L23" s="412">
        <f t="shared" si="2"/>
        <v>0</v>
      </c>
      <c r="M23" s="1721">
        <f t="shared" si="3"/>
        <v>1851</v>
      </c>
      <c r="N23" s="530">
        <f t="shared" si="36"/>
        <v>0</v>
      </c>
      <c r="O23" s="89" t="e">
        <f t="shared" si="155"/>
        <v>#VALUE!</v>
      </c>
      <c r="P23" s="8">
        <f t="shared" si="5"/>
        <v>0</v>
      </c>
      <c r="Q23" s="9">
        <f t="shared" si="156"/>
        <v>0</v>
      </c>
      <c r="R23" s="8">
        <f t="shared" si="7"/>
        <v>0</v>
      </c>
      <c r="S23" s="9">
        <f t="shared" si="157"/>
        <v>0</v>
      </c>
      <c r="T23" s="8">
        <f t="shared" si="9"/>
        <v>0</v>
      </c>
      <c r="U23" s="9">
        <f t="shared" si="158"/>
        <v>0</v>
      </c>
      <c r="V23" s="8">
        <f t="shared" si="11"/>
        <v>0</v>
      </c>
      <c r="W23" s="9">
        <f t="shared" si="159"/>
        <v>0</v>
      </c>
      <c r="X23" s="337">
        <f t="shared" si="13"/>
        <v>0</v>
      </c>
      <c r="Y23" s="337">
        <f t="shared" si="14"/>
        <v>0</v>
      </c>
      <c r="Z23" s="337">
        <f t="shared" si="15"/>
        <v>0</v>
      </c>
      <c r="AA23" s="337">
        <f t="shared" si="16"/>
        <v>0</v>
      </c>
      <c r="AB23" s="337" t="e">
        <f t="shared" si="160"/>
        <v>#VALUE!</v>
      </c>
      <c r="AC23" s="337">
        <f t="shared" si="161"/>
        <v>0</v>
      </c>
      <c r="AD23" s="337">
        <f t="shared" si="162"/>
        <v>0</v>
      </c>
      <c r="AE23" s="337">
        <f t="shared" si="163"/>
        <v>0</v>
      </c>
      <c r="AF23" s="337">
        <f t="shared" si="164"/>
        <v>0</v>
      </c>
      <c r="AG23" s="337">
        <f t="shared" si="165"/>
        <v>0</v>
      </c>
      <c r="AH23" s="337">
        <f t="shared" si="166"/>
        <v>1851</v>
      </c>
      <c r="AI23" s="337">
        <f t="shared" si="167"/>
        <v>0</v>
      </c>
      <c r="AJ23" s="337">
        <f t="shared" si="168"/>
        <v>0</v>
      </c>
      <c r="AK23" s="337">
        <f t="shared" si="169"/>
        <v>0</v>
      </c>
      <c r="AL23" s="337">
        <f t="shared" si="170"/>
        <v>0</v>
      </c>
      <c r="AM23" s="103" t="str">
        <f t="shared" si="37"/>
        <v>1</v>
      </c>
      <c r="AN23" s="1701"/>
      <c r="AO23" s="1696"/>
      <c r="AP23" s="1757"/>
      <c r="AQ23" s="1757"/>
      <c r="AR23" s="1700"/>
      <c r="AS23" s="1701"/>
      <c r="AT23" s="1696"/>
      <c r="AU23" s="1696"/>
      <c r="AV23" s="1696"/>
      <c r="AW23" s="1757"/>
      <c r="AX23" s="1757"/>
      <c r="AY23" s="1696"/>
      <c r="AZ23" s="1696"/>
      <c r="BA23" s="1696"/>
      <c r="BB23" s="1696"/>
      <c r="BC23" s="1696"/>
      <c r="BD23" s="1757"/>
      <c r="BE23" s="1757"/>
      <c r="BF23" s="1696"/>
      <c r="BG23" s="1696"/>
      <c r="BH23" s="1696"/>
      <c r="BI23" s="1696"/>
      <c r="BJ23" s="1696"/>
      <c r="BK23" s="1757"/>
      <c r="BL23" s="1757"/>
      <c r="BM23" s="1696"/>
      <c r="BN23" s="1696"/>
      <c r="BO23" s="1696"/>
      <c r="BP23" s="1696"/>
      <c r="BQ23" s="1708"/>
      <c r="BR23" s="1493"/>
      <c r="BS23" s="339"/>
      <c r="BT23" s="338"/>
      <c r="BU23" s="338"/>
      <c r="BV23" s="338"/>
      <c r="BW23" s="338"/>
      <c r="BX23" s="339"/>
      <c r="BY23" s="339"/>
      <c r="BZ23" s="339"/>
      <c r="CA23" s="339"/>
      <c r="CB23" s="339"/>
      <c r="CC23" s="339" t="e">
        <f t="shared" si="38"/>
        <v>#VALUE!</v>
      </c>
      <c r="CD23" s="338"/>
      <c r="CE23" s="340">
        <f t="shared" si="39"/>
        <v>0</v>
      </c>
      <c r="CF23" s="340">
        <f t="shared" si="40"/>
        <v>0</v>
      </c>
      <c r="CG23" s="340"/>
      <c r="CH23" s="340"/>
      <c r="CI23" s="340"/>
      <c r="CJ23" s="340"/>
      <c r="CK23" s="338"/>
      <c r="CL23" s="341" t="e">
        <f t="shared" si="28"/>
        <v>#VALUE!</v>
      </c>
      <c r="CM23" s="341" t="e">
        <f t="shared" si="29"/>
        <v>#VALUE!</v>
      </c>
      <c r="CN23" s="341" t="e">
        <f t="shared" si="30"/>
        <v>#VALUE!</v>
      </c>
      <c r="CO23" s="341" t="e">
        <f t="shared" si="31"/>
        <v>#VALUE!</v>
      </c>
      <c r="CP23" s="341" t="e">
        <f t="shared" si="32"/>
        <v>#VALUE!</v>
      </c>
      <c r="CQ23" s="341" t="e">
        <f t="shared" si="33"/>
        <v>#VALUE!</v>
      </c>
      <c r="CR23" s="341" t="e">
        <f t="shared" si="34"/>
        <v>#VALUE!</v>
      </c>
      <c r="CS23" s="341" t="e">
        <f t="shared" si="35"/>
        <v>#VALUE!</v>
      </c>
      <c r="CT23" s="233"/>
      <c r="CU23" s="355"/>
      <c r="CV23" s="355">
        <f t="shared" si="41"/>
        <v>0</v>
      </c>
      <c r="CW23" s="355">
        <f t="shared" si="42"/>
        <v>0</v>
      </c>
      <c r="CX23" s="355">
        <f t="shared" si="43"/>
        <v>0</v>
      </c>
      <c r="CY23" s="355">
        <f t="shared" si="44"/>
        <v>0</v>
      </c>
      <c r="CZ23" s="355" t="str">
        <f ca="1">IFERROR(OUNTIF(AN23:AP23,"e"),"-")</f>
        <v>-</v>
      </c>
      <c r="DA23" s="355">
        <f t="shared" si="45"/>
        <v>0</v>
      </c>
      <c r="DB23" s="355">
        <f t="shared" si="46"/>
        <v>0</v>
      </c>
      <c r="DC23" s="355">
        <f t="shared" si="47"/>
        <v>0</v>
      </c>
      <c r="DE23" s="1168" t="str">
        <f t="shared" si="48"/>
        <v>-</v>
      </c>
      <c r="DF23" s="1168" t="str">
        <f t="shared" si="49"/>
        <v>-</v>
      </c>
      <c r="DG23" s="1168" t="str">
        <f t="shared" si="50"/>
        <v>-</v>
      </c>
      <c r="DH23" s="1168" t="str">
        <f t="shared" si="51"/>
        <v>-</v>
      </c>
      <c r="DI23" s="1168" t="str">
        <f t="shared" ca="1" si="52"/>
        <v>-</v>
      </c>
      <c r="DJ23" s="1168" t="str">
        <f t="shared" si="53"/>
        <v>-</v>
      </c>
      <c r="DK23" s="1168" t="str">
        <f t="shared" si="54"/>
        <v>-</v>
      </c>
      <c r="DL23" s="1168" t="str">
        <f t="shared" si="55"/>
        <v>-</v>
      </c>
      <c r="DN23" s="355">
        <f t="shared" si="56"/>
        <v>0</v>
      </c>
      <c r="DO23" s="355">
        <f t="shared" si="57"/>
        <v>0</v>
      </c>
      <c r="DP23" s="355">
        <f t="shared" si="58"/>
        <v>0</v>
      </c>
      <c r="DQ23" s="355">
        <f t="shared" si="59"/>
        <v>0</v>
      </c>
      <c r="DR23" s="355">
        <f t="shared" si="60"/>
        <v>0</v>
      </c>
      <c r="DS23" s="355">
        <f t="shared" si="61"/>
        <v>0</v>
      </c>
      <c r="DT23" s="355">
        <f t="shared" si="62"/>
        <v>0</v>
      </c>
      <c r="DU23" s="355">
        <f t="shared" si="63"/>
        <v>0</v>
      </c>
      <c r="DW23" s="68" t="str">
        <f t="shared" si="64"/>
        <v>-</v>
      </c>
      <c r="DX23" s="68" t="str">
        <f t="shared" si="65"/>
        <v>-</v>
      </c>
      <c r="DY23" s="68" t="str">
        <f t="shared" si="66"/>
        <v>-</v>
      </c>
      <c r="DZ23" s="68" t="str">
        <f t="shared" si="67"/>
        <v>-</v>
      </c>
      <c r="EA23" s="68" t="str">
        <f t="shared" si="68"/>
        <v>-</v>
      </c>
      <c r="EB23" s="68" t="str">
        <f t="shared" si="69"/>
        <v>-</v>
      </c>
      <c r="EC23" s="68" t="str">
        <f t="shared" si="70"/>
        <v>-</v>
      </c>
      <c r="ED23" s="68" t="str">
        <f t="shared" si="71"/>
        <v>-</v>
      </c>
      <c r="EF23" s="355">
        <f t="shared" si="72"/>
        <v>0</v>
      </c>
      <c r="EG23" s="355">
        <f t="shared" si="73"/>
        <v>0</v>
      </c>
      <c r="EH23" s="355">
        <f t="shared" si="74"/>
        <v>0</v>
      </c>
      <c r="EI23" s="355">
        <f t="shared" si="75"/>
        <v>0</v>
      </c>
      <c r="EJ23" s="355">
        <f t="shared" si="76"/>
        <v>0</v>
      </c>
      <c r="EK23" s="355">
        <f t="shared" si="77"/>
        <v>0</v>
      </c>
      <c r="EL23" s="355">
        <f t="shared" si="78"/>
        <v>0</v>
      </c>
      <c r="EM23" s="355">
        <f t="shared" si="79"/>
        <v>0</v>
      </c>
      <c r="EO23" s="68" t="str">
        <f t="shared" si="80"/>
        <v>-</v>
      </c>
      <c r="EP23" s="68" t="str">
        <f t="shared" si="81"/>
        <v>-</v>
      </c>
      <c r="EQ23" s="68" t="str">
        <f t="shared" si="82"/>
        <v>-</v>
      </c>
      <c r="ER23" s="68" t="str">
        <f t="shared" si="83"/>
        <v>-</v>
      </c>
      <c r="ES23" s="68" t="str">
        <f t="shared" si="84"/>
        <v>-</v>
      </c>
      <c r="ET23" s="68" t="str">
        <f t="shared" si="85"/>
        <v>-</v>
      </c>
      <c r="EU23" s="68" t="str">
        <f t="shared" si="86"/>
        <v>-</v>
      </c>
      <c r="EV23" s="68" t="str">
        <f t="shared" si="87"/>
        <v>-</v>
      </c>
      <c r="EX23" s="355">
        <f t="shared" si="88"/>
        <v>0</v>
      </c>
      <c r="EY23" s="355">
        <f t="shared" si="89"/>
        <v>0</v>
      </c>
      <c r="EZ23" s="355">
        <f t="shared" si="90"/>
        <v>0</v>
      </c>
      <c r="FA23" s="355">
        <f t="shared" si="91"/>
        <v>0</v>
      </c>
      <c r="FB23" s="355">
        <f t="shared" si="92"/>
        <v>0</v>
      </c>
      <c r="FC23" s="355">
        <f t="shared" si="93"/>
        <v>0</v>
      </c>
      <c r="FD23" s="355">
        <f t="shared" si="94"/>
        <v>0</v>
      </c>
      <c r="FE23" s="355">
        <f t="shared" si="95"/>
        <v>0</v>
      </c>
      <c r="FG23" s="68" t="str">
        <f t="shared" si="96"/>
        <v>-</v>
      </c>
      <c r="FH23" s="68" t="str">
        <f t="shared" si="97"/>
        <v>-</v>
      </c>
      <c r="FI23" s="68" t="str">
        <f t="shared" si="98"/>
        <v>-</v>
      </c>
      <c r="FJ23" s="68" t="str">
        <f t="shared" si="99"/>
        <v>-</v>
      </c>
      <c r="FK23" s="68" t="str">
        <f t="shared" si="100"/>
        <v>-</v>
      </c>
      <c r="FL23" s="68" t="str">
        <f t="shared" si="101"/>
        <v>-</v>
      </c>
      <c r="FM23" s="68" t="str">
        <f t="shared" si="102"/>
        <v>-</v>
      </c>
      <c r="FN23" s="68" t="str">
        <f t="shared" si="103"/>
        <v>-</v>
      </c>
      <c r="FP23" s="355">
        <f t="shared" si="104"/>
        <v>0</v>
      </c>
      <c r="FQ23" s="355">
        <f t="shared" si="105"/>
        <v>0</v>
      </c>
      <c r="FR23" s="355">
        <f t="shared" si="106"/>
        <v>0</v>
      </c>
      <c r="FS23" s="355">
        <f t="shared" si="107"/>
        <v>0</v>
      </c>
      <c r="FT23" s="355">
        <f t="shared" si="108"/>
        <v>0</v>
      </c>
      <c r="FU23" s="355">
        <f t="shared" si="109"/>
        <v>0</v>
      </c>
      <c r="FV23" s="355">
        <f t="shared" si="110"/>
        <v>0</v>
      </c>
      <c r="FW23" s="355">
        <f t="shared" si="111"/>
        <v>0</v>
      </c>
      <c r="FY23" s="68" t="str">
        <f t="shared" si="112"/>
        <v>-</v>
      </c>
      <c r="FZ23" s="68" t="str">
        <f t="shared" si="113"/>
        <v>-</v>
      </c>
      <c r="GA23" s="68" t="str">
        <f t="shared" si="114"/>
        <v>-</v>
      </c>
      <c r="GB23" s="68" t="str">
        <f t="shared" si="115"/>
        <v>-</v>
      </c>
      <c r="GC23" s="68" t="str">
        <f t="shared" si="116"/>
        <v>-</v>
      </c>
      <c r="GD23" s="68" t="str">
        <f t="shared" si="117"/>
        <v>-</v>
      </c>
      <c r="GE23" s="68" t="str">
        <f t="shared" si="118"/>
        <v>-</v>
      </c>
      <c r="GF23" s="68" t="str">
        <f t="shared" si="119"/>
        <v>-</v>
      </c>
    </row>
    <row r="24" spans="1:188" ht="12" customHeight="1" x14ac:dyDescent="0.3">
      <c r="A24" s="521"/>
      <c r="B24" s="480" t="s">
        <v>420</v>
      </c>
      <c r="C24" s="389" t="s">
        <v>425</v>
      </c>
      <c r="D24" s="388">
        <v>0.66666666666666663</v>
      </c>
      <c r="E24" s="406">
        <v>0.67361111111111116</v>
      </c>
      <c r="F24" s="528" t="str">
        <f t="shared" si="154"/>
        <v>Off-PT</v>
      </c>
      <c r="G24" s="8"/>
      <c r="H24" s="436" t="s">
        <v>117</v>
      </c>
      <c r="I24" s="1530">
        <v>1969</v>
      </c>
      <c r="J24" s="529" t="s">
        <v>117</v>
      </c>
      <c r="K24" s="1236" t="s">
        <v>117</v>
      </c>
      <c r="L24" s="412">
        <f t="shared" si="2"/>
        <v>0</v>
      </c>
      <c r="M24" s="1721">
        <f t="shared" si="3"/>
        <v>1969</v>
      </c>
      <c r="N24" s="530">
        <f t="shared" si="36"/>
        <v>0</v>
      </c>
      <c r="O24" s="89" t="e">
        <f t="shared" si="155"/>
        <v>#VALUE!</v>
      </c>
      <c r="P24" s="8">
        <f t="shared" si="5"/>
        <v>0</v>
      </c>
      <c r="Q24" s="9">
        <f t="shared" si="156"/>
        <v>0</v>
      </c>
      <c r="R24" s="8">
        <f t="shared" si="7"/>
        <v>0</v>
      </c>
      <c r="S24" s="9">
        <f t="shared" si="157"/>
        <v>0</v>
      </c>
      <c r="T24" s="8">
        <f t="shared" si="9"/>
        <v>0</v>
      </c>
      <c r="U24" s="9">
        <f t="shared" si="158"/>
        <v>0</v>
      </c>
      <c r="V24" s="8">
        <f t="shared" si="11"/>
        <v>0</v>
      </c>
      <c r="W24" s="9">
        <f t="shared" si="159"/>
        <v>0</v>
      </c>
      <c r="X24" s="337">
        <f t="shared" si="13"/>
        <v>0</v>
      </c>
      <c r="Y24" s="337">
        <f t="shared" si="14"/>
        <v>0</v>
      </c>
      <c r="Z24" s="337">
        <f t="shared" si="15"/>
        <v>0</v>
      </c>
      <c r="AA24" s="337">
        <f t="shared" si="16"/>
        <v>0</v>
      </c>
      <c r="AB24" s="337" t="e">
        <f t="shared" si="160"/>
        <v>#VALUE!</v>
      </c>
      <c r="AC24" s="337">
        <f t="shared" si="161"/>
        <v>0</v>
      </c>
      <c r="AD24" s="337">
        <f t="shared" si="162"/>
        <v>0</v>
      </c>
      <c r="AE24" s="337">
        <f t="shared" si="163"/>
        <v>0</v>
      </c>
      <c r="AF24" s="337">
        <f t="shared" si="164"/>
        <v>0</v>
      </c>
      <c r="AG24" s="337">
        <f t="shared" si="165"/>
        <v>0</v>
      </c>
      <c r="AH24" s="337">
        <f t="shared" si="166"/>
        <v>1969</v>
      </c>
      <c r="AI24" s="337">
        <f t="shared" si="167"/>
        <v>0</v>
      </c>
      <c r="AJ24" s="337">
        <f t="shared" si="168"/>
        <v>0</v>
      </c>
      <c r="AK24" s="337">
        <f t="shared" si="169"/>
        <v>0</v>
      </c>
      <c r="AL24" s="337">
        <f t="shared" si="170"/>
        <v>0</v>
      </c>
      <c r="AM24" s="103" t="str">
        <f t="shared" si="37"/>
        <v>1</v>
      </c>
      <c r="AN24" s="1701"/>
      <c r="AO24" s="1696"/>
      <c r="AP24" s="1757"/>
      <c r="AQ24" s="1757"/>
      <c r="AR24" s="1700"/>
      <c r="AS24" s="1701"/>
      <c r="AT24" s="1696"/>
      <c r="AU24" s="1696"/>
      <c r="AV24" s="1696"/>
      <c r="AW24" s="1757"/>
      <c r="AX24" s="1757"/>
      <c r="AY24" s="1696"/>
      <c r="AZ24" s="1696"/>
      <c r="BA24" s="1696"/>
      <c r="BB24" s="1696"/>
      <c r="BC24" s="1696"/>
      <c r="BD24" s="1757"/>
      <c r="BE24" s="1757"/>
      <c r="BF24" s="1696"/>
      <c r="BG24" s="1696"/>
      <c r="BH24" s="1696"/>
      <c r="BI24" s="1696"/>
      <c r="BJ24" s="1696"/>
      <c r="BK24" s="1757"/>
      <c r="BL24" s="1757"/>
      <c r="BM24" s="1696"/>
      <c r="BN24" s="1696"/>
      <c r="BO24" s="1696"/>
      <c r="BP24" s="1696"/>
      <c r="BQ24" s="1708"/>
      <c r="BR24" s="1493"/>
      <c r="BS24" s="339"/>
      <c r="BT24" s="338"/>
      <c r="BU24" s="338"/>
      <c r="BV24" s="338"/>
      <c r="BW24" s="338"/>
      <c r="BX24" s="339"/>
      <c r="BY24" s="339"/>
      <c r="BZ24" s="339"/>
      <c r="CA24" s="339"/>
      <c r="CB24" s="339"/>
      <c r="CC24" s="339" t="e">
        <f t="shared" si="38"/>
        <v>#VALUE!</v>
      </c>
      <c r="CD24" s="338"/>
      <c r="CE24" s="340">
        <f t="shared" si="39"/>
        <v>0</v>
      </c>
      <c r="CF24" s="340">
        <f t="shared" si="40"/>
        <v>0</v>
      </c>
      <c r="CG24" s="340"/>
      <c r="CH24" s="340"/>
      <c r="CI24" s="340"/>
      <c r="CJ24" s="340"/>
      <c r="CK24" s="338"/>
      <c r="CL24" s="341" t="e">
        <f t="shared" si="28"/>
        <v>#VALUE!</v>
      </c>
      <c r="CM24" s="341" t="e">
        <f t="shared" si="29"/>
        <v>#VALUE!</v>
      </c>
      <c r="CN24" s="341" t="e">
        <f t="shared" si="30"/>
        <v>#VALUE!</v>
      </c>
      <c r="CO24" s="341" t="e">
        <f t="shared" si="31"/>
        <v>#VALUE!</v>
      </c>
      <c r="CP24" s="341" t="e">
        <f t="shared" si="32"/>
        <v>#VALUE!</v>
      </c>
      <c r="CQ24" s="341" t="e">
        <f t="shared" si="33"/>
        <v>#VALUE!</v>
      </c>
      <c r="CR24" s="341" t="e">
        <f t="shared" si="34"/>
        <v>#VALUE!</v>
      </c>
      <c r="CS24" s="341" t="e">
        <f t="shared" si="35"/>
        <v>#VALUE!</v>
      </c>
      <c r="CT24" s="233"/>
      <c r="CU24" s="355"/>
      <c r="CV24" s="355">
        <f t="shared" si="41"/>
        <v>0</v>
      </c>
      <c r="CW24" s="355">
        <f t="shared" si="42"/>
        <v>0</v>
      </c>
      <c r="CX24" s="355">
        <f t="shared" si="43"/>
        <v>0</v>
      </c>
      <c r="CY24" s="355">
        <f t="shared" si="44"/>
        <v>0</v>
      </c>
      <c r="CZ24" s="355" t="str">
        <f ca="1">IFERROR(OUNTIF(AN24:AP24,"e"),"-")</f>
        <v>-</v>
      </c>
      <c r="DA24" s="355">
        <f t="shared" si="45"/>
        <v>0</v>
      </c>
      <c r="DB24" s="355">
        <f t="shared" si="46"/>
        <v>0</v>
      </c>
      <c r="DC24" s="355">
        <f t="shared" si="47"/>
        <v>0</v>
      </c>
      <c r="DE24" s="1168" t="str">
        <f t="shared" si="48"/>
        <v>-</v>
      </c>
      <c r="DF24" s="1168" t="str">
        <f t="shared" si="49"/>
        <v>-</v>
      </c>
      <c r="DG24" s="1168" t="str">
        <f t="shared" si="50"/>
        <v>-</v>
      </c>
      <c r="DH24" s="1168" t="str">
        <f t="shared" si="51"/>
        <v>-</v>
      </c>
      <c r="DI24" s="1168" t="str">
        <f t="shared" ca="1" si="52"/>
        <v>-</v>
      </c>
      <c r="DJ24" s="1168" t="str">
        <f t="shared" si="53"/>
        <v>-</v>
      </c>
      <c r="DK24" s="1168" t="str">
        <f t="shared" si="54"/>
        <v>-</v>
      </c>
      <c r="DL24" s="1168" t="str">
        <f t="shared" si="55"/>
        <v>-</v>
      </c>
      <c r="DN24" s="355">
        <f t="shared" si="56"/>
        <v>0</v>
      </c>
      <c r="DO24" s="355">
        <f t="shared" si="57"/>
        <v>0</v>
      </c>
      <c r="DP24" s="355">
        <f t="shared" si="58"/>
        <v>0</v>
      </c>
      <c r="DQ24" s="355">
        <f t="shared" si="59"/>
        <v>0</v>
      </c>
      <c r="DR24" s="355">
        <f t="shared" si="60"/>
        <v>0</v>
      </c>
      <c r="DS24" s="355">
        <f t="shared" si="61"/>
        <v>0</v>
      </c>
      <c r="DT24" s="355">
        <f t="shared" si="62"/>
        <v>0</v>
      </c>
      <c r="DU24" s="355">
        <f t="shared" si="63"/>
        <v>0</v>
      </c>
      <c r="DW24" s="68" t="str">
        <f t="shared" si="64"/>
        <v>-</v>
      </c>
      <c r="DX24" s="68" t="str">
        <f t="shared" si="65"/>
        <v>-</v>
      </c>
      <c r="DY24" s="68" t="str">
        <f t="shared" si="66"/>
        <v>-</v>
      </c>
      <c r="DZ24" s="68" t="str">
        <f t="shared" si="67"/>
        <v>-</v>
      </c>
      <c r="EA24" s="68" t="str">
        <f t="shared" si="68"/>
        <v>-</v>
      </c>
      <c r="EB24" s="68" t="str">
        <f t="shared" si="69"/>
        <v>-</v>
      </c>
      <c r="EC24" s="68" t="str">
        <f t="shared" si="70"/>
        <v>-</v>
      </c>
      <c r="ED24" s="68" t="str">
        <f t="shared" si="71"/>
        <v>-</v>
      </c>
      <c r="EF24" s="355">
        <f t="shared" si="72"/>
        <v>0</v>
      </c>
      <c r="EG24" s="355">
        <f t="shared" si="73"/>
        <v>0</v>
      </c>
      <c r="EH24" s="355">
        <f t="shared" si="74"/>
        <v>0</v>
      </c>
      <c r="EI24" s="355">
        <f t="shared" si="75"/>
        <v>0</v>
      </c>
      <c r="EJ24" s="355">
        <f t="shared" si="76"/>
        <v>0</v>
      </c>
      <c r="EK24" s="355">
        <f t="shared" si="77"/>
        <v>0</v>
      </c>
      <c r="EL24" s="355">
        <f t="shared" si="78"/>
        <v>0</v>
      </c>
      <c r="EM24" s="355">
        <f t="shared" si="79"/>
        <v>0</v>
      </c>
      <c r="EO24" s="68" t="str">
        <f t="shared" si="80"/>
        <v>-</v>
      </c>
      <c r="EP24" s="68" t="str">
        <f t="shared" si="81"/>
        <v>-</v>
      </c>
      <c r="EQ24" s="68" t="str">
        <f t="shared" si="82"/>
        <v>-</v>
      </c>
      <c r="ER24" s="68" t="str">
        <f t="shared" si="83"/>
        <v>-</v>
      </c>
      <c r="ES24" s="68" t="str">
        <f t="shared" si="84"/>
        <v>-</v>
      </c>
      <c r="ET24" s="68" t="str">
        <f t="shared" si="85"/>
        <v>-</v>
      </c>
      <c r="EU24" s="68" t="str">
        <f t="shared" si="86"/>
        <v>-</v>
      </c>
      <c r="EV24" s="68" t="str">
        <f t="shared" si="87"/>
        <v>-</v>
      </c>
      <c r="EX24" s="355">
        <f t="shared" si="88"/>
        <v>0</v>
      </c>
      <c r="EY24" s="355">
        <f t="shared" si="89"/>
        <v>0</v>
      </c>
      <c r="EZ24" s="355">
        <f t="shared" si="90"/>
        <v>0</v>
      </c>
      <c r="FA24" s="355">
        <f t="shared" si="91"/>
        <v>0</v>
      </c>
      <c r="FB24" s="355">
        <f t="shared" si="92"/>
        <v>0</v>
      </c>
      <c r="FC24" s="355">
        <f t="shared" si="93"/>
        <v>0</v>
      </c>
      <c r="FD24" s="355">
        <f t="shared" si="94"/>
        <v>0</v>
      </c>
      <c r="FE24" s="355">
        <f t="shared" si="95"/>
        <v>0</v>
      </c>
      <c r="FG24" s="68" t="str">
        <f t="shared" si="96"/>
        <v>-</v>
      </c>
      <c r="FH24" s="68" t="str">
        <f t="shared" si="97"/>
        <v>-</v>
      </c>
      <c r="FI24" s="68" t="str">
        <f t="shared" si="98"/>
        <v>-</v>
      </c>
      <c r="FJ24" s="68" t="str">
        <f t="shared" si="99"/>
        <v>-</v>
      </c>
      <c r="FK24" s="68" t="str">
        <f t="shared" si="100"/>
        <v>-</v>
      </c>
      <c r="FL24" s="68" t="str">
        <f t="shared" si="101"/>
        <v>-</v>
      </c>
      <c r="FM24" s="68" t="str">
        <f t="shared" si="102"/>
        <v>-</v>
      </c>
      <c r="FN24" s="68" t="str">
        <f t="shared" si="103"/>
        <v>-</v>
      </c>
      <c r="FP24" s="355">
        <f t="shared" si="104"/>
        <v>0</v>
      </c>
      <c r="FQ24" s="355">
        <f t="shared" si="105"/>
        <v>0</v>
      </c>
      <c r="FR24" s="355">
        <f t="shared" si="106"/>
        <v>0</v>
      </c>
      <c r="FS24" s="355">
        <f t="shared" si="107"/>
        <v>0</v>
      </c>
      <c r="FT24" s="355">
        <f t="shared" si="108"/>
        <v>0</v>
      </c>
      <c r="FU24" s="355">
        <f t="shared" si="109"/>
        <v>0</v>
      </c>
      <c r="FV24" s="355">
        <f t="shared" si="110"/>
        <v>0</v>
      </c>
      <c r="FW24" s="355">
        <f t="shared" si="111"/>
        <v>0</v>
      </c>
      <c r="FY24" s="68" t="str">
        <f t="shared" si="112"/>
        <v>-</v>
      </c>
      <c r="FZ24" s="68" t="str">
        <f t="shared" si="113"/>
        <v>-</v>
      </c>
      <c r="GA24" s="68" t="str">
        <f t="shared" si="114"/>
        <v>-</v>
      </c>
      <c r="GB24" s="68" t="str">
        <f t="shared" si="115"/>
        <v>-</v>
      </c>
      <c r="GC24" s="68" t="str">
        <f t="shared" si="116"/>
        <v>-</v>
      </c>
      <c r="GD24" s="68" t="str">
        <f t="shared" si="117"/>
        <v>-</v>
      </c>
      <c r="GE24" s="68" t="str">
        <f t="shared" si="118"/>
        <v>-</v>
      </c>
      <c r="GF24" s="68" t="str">
        <f t="shared" si="119"/>
        <v>-</v>
      </c>
    </row>
    <row r="25" spans="1:188" ht="11.4" customHeight="1" x14ac:dyDescent="0.3">
      <c r="A25" s="521"/>
      <c r="B25" s="480" t="s">
        <v>421</v>
      </c>
      <c r="C25" s="534" t="s">
        <v>425</v>
      </c>
      <c r="D25" s="535">
        <v>0.67361111111111116</v>
      </c>
      <c r="E25" s="535">
        <v>0.70833333333333337</v>
      </c>
      <c r="F25" s="542" t="str">
        <f t="shared" ref="F25" si="272">IF(VALUE(D25)&gt;=0.72,"PT",IF(VALUE(D25)&lt;0.72,"Off-PT"))</f>
        <v>Off-PT</v>
      </c>
      <c r="G25" s="901"/>
      <c r="H25" s="626" t="s">
        <v>117</v>
      </c>
      <c r="I25" s="1531">
        <v>1388</v>
      </c>
      <c r="J25" s="627" t="s">
        <v>117</v>
      </c>
      <c r="K25" s="1237" t="s">
        <v>117</v>
      </c>
      <c r="L25" s="534">
        <f t="shared" ref="L25" si="273">COUNTA(AN25:BR25)</f>
        <v>0</v>
      </c>
      <c r="M25" s="1722">
        <f t="shared" si="3"/>
        <v>1388</v>
      </c>
      <c r="N25" s="548">
        <f t="shared" ref="N25" si="274">((AC25+AD25+AE25+AF25+AG25)*AM25)</f>
        <v>0</v>
      </c>
      <c r="O25" s="89" t="e">
        <f t="shared" ref="O25" si="275">IF($L$4&gt;0,P25*J25*$M$4*H25,0)</f>
        <v>#VALUE!</v>
      </c>
      <c r="P25" s="9">
        <f t="shared" ref="P25" si="276">COUNTIF(AN25:BR25,"A")</f>
        <v>0</v>
      </c>
      <c r="Q25" s="9">
        <f t="shared" ref="Q25" si="277">IF($L$5&gt;0,R25*J25*$M$5*H25,0)</f>
        <v>0</v>
      </c>
      <c r="R25" s="9">
        <f t="shared" ref="R25" si="278">COUNTIF(AN25:BR25,"B")</f>
        <v>0</v>
      </c>
      <c r="S25" s="9">
        <f t="shared" ref="S25" si="279">IF($L$6&gt;0,T25*J25*$M$6*H25,0)</f>
        <v>0</v>
      </c>
      <c r="T25" s="9">
        <f t="shared" ref="T25" si="280">COUNTIF(AN25:BR25,"C")</f>
        <v>0</v>
      </c>
      <c r="U25" s="9">
        <f t="shared" ref="U25" si="281">IF($L$7&gt;0,V25*J25*$M$7*H25,0)</f>
        <v>0</v>
      </c>
      <c r="V25" s="9">
        <f t="shared" ref="V25" si="282">COUNTIF(AN25:BR25,"D")</f>
        <v>0</v>
      </c>
      <c r="W25" s="9">
        <f t="shared" ref="W25" si="283">IF($L$8&gt;0,X25*J25*$M$8*H25,0)</f>
        <v>0</v>
      </c>
      <c r="X25" s="351">
        <f t="shared" ref="X25" si="284">COUNTIF(AN25:BR25,"E")</f>
        <v>0</v>
      </c>
      <c r="Y25" s="351">
        <f t="shared" ref="Y25" si="285">COUNTIF(AN25:BR25,"F")</f>
        <v>0</v>
      </c>
      <c r="Z25" s="351">
        <f t="shared" ref="Z25" si="286">COUNTIF(AN25:BR25,"G")</f>
        <v>0</v>
      </c>
      <c r="AA25" s="351">
        <f t="shared" ref="AA25" si="287">COUNTIF(AN25:BR25,"H")</f>
        <v>0</v>
      </c>
      <c r="AB25" s="351" t="e">
        <f t="shared" ref="AB25" si="288">(Y25+Z25+AA25)*H25</f>
        <v>#VALUE!</v>
      </c>
      <c r="AC25" s="351">
        <f t="shared" ref="AC25" si="289">IF($L$4&gt;0,I25*$M$4*P25,0)</f>
        <v>0</v>
      </c>
      <c r="AD25" s="351">
        <f t="shared" ref="AD25" si="290">IF($L$5&gt;0,I25*$M$5*R25,0)</f>
        <v>0</v>
      </c>
      <c r="AE25" s="351">
        <f t="shared" ref="AE25" si="291">IF($L$6&gt;0,I25*$M$6*T25,0)</f>
        <v>0</v>
      </c>
      <c r="AF25" s="351">
        <f t="shared" ref="AF25" si="292">IF($L$7&gt;0,I25*$M$7*V25,0)</f>
        <v>0</v>
      </c>
      <c r="AG25" s="351">
        <f t="shared" ref="AG25" si="293">IF($L$8&gt;0,I25*$M$8*X25,0)</f>
        <v>0</v>
      </c>
      <c r="AH25" s="351">
        <f t="shared" ref="AH25" si="294">IF(ISERROR(M25*$M$4),0,M25*$M$4)</f>
        <v>1388</v>
      </c>
      <c r="AI25" s="351">
        <f t="shared" ref="AI25" si="295">IF(ISERROR(M25*$M$5),0,M25*$M$5)</f>
        <v>0</v>
      </c>
      <c r="AJ25" s="351">
        <f t="shared" ref="AJ25" si="296">IF(ISERROR(M25*$M$6),0,M25*$M$6)</f>
        <v>0</v>
      </c>
      <c r="AK25" s="351">
        <f t="shared" ref="AK25" si="297">IF(ISERROR(M25*$M$7),0,M25*$M$7)</f>
        <v>0</v>
      </c>
      <c r="AL25" s="351">
        <f t="shared" ref="AL25" si="298">IF(ISERROR(M25*$M$8),0,M25*$M$8)</f>
        <v>0</v>
      </c>
      <c r="AM25" s="352" t="str">
        <f t="shared" si="37"/>
        <v>1</v>
      </c>
      <c r="AN25" s="1703"/>
      <c r="AO25" s="1697"/>
      <c r="AP25" s="1758"/>
      <c r="AQ25" s="1758"/>
      <c r="AR25" s="1702"/>
      <c r="AS25" s="1703"/>
      <c r="AT25" s="1697"/>
      <c r="AU25" s="1697"/>
      <c r="AV25" s="1697"/>
      <c r="AW25" s="1758"/>
      <c r="AX25" s="1758"/>
      <c r="AY25" s="1697"/>
      <c r="AZ25" s="1697"/>
      <c r="BA25" s="1697"/>
      <c r="BB25" s="1697"/>
      <c r="BC25" s="1697"/>
      <c r="BD25" s="1758"/>
      <c r="BE25" s="1758"/>
      <c r="BF25" s="1697"/>
      <c r="BG25" s="1697"/>
      <c r="BH25" s="1697"/>
      <c r="BI25" s="1697"/>
      <c r="BJ25" s="1697"/>
      <c r="BK25" s="1758"/>
      <c r="BL25" s="1758"/>
      <c r="BM25" s="1697"/>
      <c r="BN25" s="1697"/>
      <c r="BO25" s="1697"/>
      <c r="BP25" s="1697"/>
      <c r="BQ25" s="1709"/>
      <c r="BR25" s="1496"/>
      <c r="BS25" s="339"/>
      <c r="BT25" s="338"/>
      <c r="BU25" s="338"/>
      <c r="BV25" s="338"/>
      <c r="BW25" s="338"/>
      <c r="BX25" s="339"/>
      <c r="BY25" s="339"/>
      <c r="BZ25" s="339"/>
      <c r="CA25" s="339"/>
      <c r="CB25" s="339"/>
      <c r="CC25" s="339" t="e">
        <f t="shared" si="38"/>
        <v>#VALUE!</v>
      </c>
      <c r="CD25" s="986"/>
      <c r="CE25" s="340">
        <f t="shared" si="39"/>
        <v>0</v>
      </c>
      <c r="CF25" s="340">
        <f t="shared" si="40"/>
        <v>0</v>
      </c>
      <c r="CG25" s="340"/>
      <c r="CH25" s="340"/>
      <c r="CI25" s="340"/>
      <c r="CJ25" s="340"/>
      <c r="CK25" s="986"/>
      <c r="CL25" s="985" t="e">
        <f t="shared" ref="CL25" si="299">P25*H25</f>
        <v>#VALUE!</v>
      </c>
      <c r="CM25" s="985" t="e">
        <f t="shared" ref="CM25" si="300">R25*H25</f>
        <v>#VALUE!</v>
      </c>
      <c r="CN25" s="985" t="e">
        <f t="shared" ref="CN25" si="301">T25*H25</f>
        <v>#VALUE!</v>
      </c>
      <c r="CO25" s="985" t="e">
        <f t="shared" ref="CO25" si="302">V25*H25</f>
        <v>#VALUE!</v>
      </c>
      <c r="CP25" s="985" t="e">
        <f t="shared" ref="CP25" si="303">X25*H25</f>
        <v>#VALUE!</v>
      </c>
      <c r="CQ25" s="985" t="e">
        <f t="shared" ref="CQ25" si="304">Y25*H25</f>
        <v>#VALUE!</v>
      </c>
      <c r="CR25" s="985" t="e">
        <f t="shared" ref="CR25" si="305">Z25*H25</f>
        <v>#VALUE!</v>
      </c>
      <c r="CS25" s="985" t="e">
        <f t="shared" ref="CS25" si="306">AA25*H25</f>
        <v>#VALUE!</v>
      </c>
      <c r="CT25" s="986"/>
      <c r="CU25" s="355"/>
      <c r="CV25" s="355">
        <f t="shared" ref="CV25" si="307">IFERROR(COUNTIF(AN25:AP25,"a"),"-")</f>
        <v>0</v>
      </c>
      <c r="CW25" s="355">
        <f t="shared" ref="CW25" si="308">IFERROR(COUNTIF(AN25:AP25,"b"),"-")</f>
        <v>0</v>
      </c>
      <c r="CX25" s="355">
        <f t="shared" ref="CX25" si="309">IFERROR(COUNTIF(AN25:AP25,"c"),"-")</f>
        <v>0</v>
      </c>
      <c r="CY25" s="355">
        <f t="shared" ref="CY25" si="310">IFERROR(COUNTIF(AN25:AP25,"d"),"-")</f>
        <v>0</v>
      </c>
      <c r="CZ25" s="355" t="str">
        <f ca="1">IFERROR(OUNTIF(AN25:AP25,"e"),"-")</f>
        <v>-</v>
      </c>
      <c r="DA25" s="355">
        <f t="shared" ref="DA25" si="311">IFERROR(COUNTIF(AN25:AP25,"f"),"-")</f>
        <v>0</v>
      </c>
      <c r="DB25" s="355">
        <f t="shared" ref="DB25" si="312">IFERROR(COUNTIF(AN25:AP25,"g"),"-")</f>
        <v>0</v>
      </c>
      <c r="DC25" s="355">
        <f t="shared" ref="DC25" si="313">IFERROR(COUNTIF(AN25:AP25,"h"),"-")</f>
        <v>0</v>
      </c>
      <c r="DE25" s="1168" t="str">
        <f t="shared" ref="DE25" si="314">IFERROR((CV25*H25*$M$4),"-")</f>
        <v>-</v>
      </c>
      <c r="DF25" s="1168" t="str">
        <f t="shared" ref="DF25" si="315">IFERROR((CW25*H25*$M$5),"-")</f>
        <v>-</v>
      </c>
      <c r="DG25" s="1168" t="str">
        <f t="shared" ref="DG25" si="316">IFERROR((CX25*H25*$M$6),"-")</f>
        <v>-</v>
      </c>
      <c r="DH25" s="1168" t="str">
        <f t="shared" ref="DH25" si="317">IFERROR((CY25*H25*$M$7),"-")</f>
        <v>-</v>
      </c>
      <c r="DI25" s="1168" t="str">
        <f t="shared" ref="DI25" ca="1" si="318">IFERROR((CZ25*H25*$M$8),"-")</f>
        <v>-</v>
      </c>
      <c r="DJ25" s="1168" t="str">
        <f t="shared" ref="DJ25" si="319">IFERROR((DA25*H25*$M$9),"-")</f>
        <v>-</v>
      </c>
      <c r="DK25" s="1168" t="str">
        <f t="shared" ref="DK25" si="320">IFERROR((DB25*H25*$M$10),"-")</f>
        <v>-</v>
      </c>
      <c r="DL25" s="1168" t="str">
        <f t="shared" ref="DL25" si="321">IFERROR((C25*H25*$M$11),"-")</f>
        <v>-</v>
      </c>
      <c r="DN25" s="355">
        <f t="shared" ref="DN25" si="322">IFERROR(COUNTIF(AQ25:AW25,"a"),"-")</f>
        <v>0</v>
      </c>
      <c r="DO25" s="355">
        <f t="shared" ref="DO25" si="323">IFERROR(COUNTIF(AQ25:AW25,"b"),"-")</f>
        <v>0</v>
      </c>
      <c r="DP25" s="355">
        <f t="shared" ref="DP25" si="324">IFERROR(COUNTIF(AQ25:AW25,"c"),"-")</f>
        <v>0</v>
      </c>
      <c r="DQ25" s="355">
        <f t="shared" ref="DQ25" si="325">IFERROR(COUNTIF(AQ25:AW25,"d"),"-")</f>
        <v>0</v>
      </c>
      <c r="DR25" s="355">
        <f t="shared" ref="DR25" si="326">IFERROR(COUNTIF(AQ25:AW25,"e"),"-")</f>
        <v>0</v>
      </c>
      <c r="DS25" s="355">
        <f t="shared" ref="DS25" si="327">IFERROR(COUNTIF(AQ25:AW25,"f"),"-")</f>
        <v>0</v>
      </c>
      <c r="DT25" s="355">
        <f t="shared" ref="DT25" si="328">IFERROR(COUNTIF(AQ25:AW25,"g"),"-")</f>
        <v>0</v>
      </c>
      <c r="DU25" s="355">
        <f t="shared" ref="DU25" si="329">IFERROR(COUNTIF(AQ25:AW25,"h"),"-")</f>
        <v>0</v>
      </c>
      <c r="DW25" s="68" t="str">
        <f t="shared" ref="DW25" si="330">IFERROR((DN25*H25*$M$4),"-")</f>
        <v>-</v>
      </c>
      <c r="DX25" s="68" t="str">
        <f t="shared" ref="DX25" si="331">IFERROR((DO25*H25*$M$5),"-")</f>
        <v>-</v>
      </c>
      <c r="DY25" s="68" t="str">
        <f t="shared" ref="DY25" si="332">IFERROR((DP25*H25*$M$6),"-")</f>
        <v>-</v>
      </c>
      <c r="DZ25" s="68" t="str">
        <f t="shared" ref="DZ25" si="333">IFERROR((DQ25*H25*$M$7),"-")</f>
        <v>-</v>
      </c>
      <c r="EA25" s="68" t="str">
        <f t="shared" ref="EA25" si="334">IFERROR((DR25*H25*$M$8),"-")</f>
        <v>-</v>
      </c>
      <c r="EB25" s="68" t="str">
        <f t="shared" ref="EB25" si="335">IFERROR((DS25*H25*$M$9),"-")</f>
        <v>-</v>
      </c>
      <c r="EC25" s="68" t="str">
        <f t="shared" ref="EC25" si="336">IFERROR((DT25*H25*$M$10),"-")</f>
        <v>-</v>
      </c>
      <c r="ED25" s="68" t="str">
        <f t="shared" ref="ED25" si="337">IFERROR((DU25*O25*$M$11),"-")</f>
        <v>-</v>
      </c>
      <c r="EF25" s="355">
        <f t="shared" ref="EF25" si="338">IFERROR(COUNTIF(AX25:BD25,"a"),"-")</f>
        <v>0</v>
      </c>
      <c r="EG25" s="355">
        <f t="shared" ref="EG25" si="339">IFERROR(COUNTIF(AX25:BD25,"b"),"-")</f>
        <v>0</v>
      </c>
      <c r="EH25" s="355">
        <f t="shared" ref="EH25" si="340">IFERROR(COUNTIF(AX25:BD25,"c"),"-")</f>
        <v>0</v>
      </c>
      <c r="EI25" s="355">
        <f t="shared" ref="EI25" si="341">IFERROR(COUNTIF(AX25:BD25,"d"),"-")</f>
        <v>0</v>
      </c>
      <c r="EJ25" s="355">
        <f t="shared" ref="EJ25" si="342">IFERROR(COUNTIF(AX25:BD25,"e"),"-")</f>
        <v>0</v>
      </c>
      <c r="EK25" s="355">
        <f t="shared" ref="EK25" si="343">IFERROR(COUNTIF(AX25:BD25,"f"),"-")</f>
        <v>0</v>
      </c>
      <c r="EL25" s="355">
        <f t="shared" ref="EL25" si="344">IFERROR(COUNTIF(AX25:BD25,"g"),"-")</f>
        <v>0</v>
      </c>
      <c r="EM25" s="355">
        <f t="shared" ref="EM25" si="345">IFERROR(COUNTIF(AX25:BD25,"h"),"-")</f>
        <v>0</v>
      </c>
      <c r="EO25" s="68" t="str">
        <f t="shared" ref="EO25" si="346">IFERROR((EF25*H25*$M$4),"-")</f>
        <v>-</v>
      </c>
      <c r="EP25" s="68" t="str">
        <f t="shared" ref="EP25" si="347">IFERROR((EG25*H25*$M$5),"-")</f>
        <v>-</v>
      </c>
      <c r="EQ25" s="68" t="str">
        <f t="shared" ref="EQ25" si="348">IFERROR((EH25*H25*$M$6),"-")</f>
        <v>-</v>
      </c>
      <c r="ER25" s="68" t="str">
        <f t="shared" ref="ER25" si="349">IFERROR((EI25*H25*$M$7),"-")</f>
        <v>-</v>
      </c>
      <c r="ES25" s="68" t="str">
        <f t="shared" ref="ES25" si="350">IFERROR((EJ25*H25*$M$8),"-")</f>
        <v>-</v>
      </c>
      <c r="ET25" s="68" t="str">
        <f t="shared" ref="ET25" si="351">IFERROR((EK25*H25*$M$9),"-")</f>
        <v>-</v>
      </c>
      <c r="EU25" s="68" t="str">
        <f t="shared" ref="EU25" si="352">IFERROR((EL25*H25*$M$10),"-")</f>
        <v>-</v>
      </c>
      <c r="EV25" s="68" t="str">
        <f t="shared" ref="EV25" si="353">IFERROR((EM25*H25*$M$11),"-")</f>
        <v>-</v>
      </c>
      <c r="EX25" s="355">
        <f t="shared" ref="EX25" si="354">IFERROR(COUNTIF(BE25:BK25,"a"),"-")</f>
        <v>0</v>
      </c>
      <c r="EY25" s="355">
        <f t="shared" ref="EY25" si="355">IFERROR(COUNTIF(BE25:BK25,"b"),"-")</f>
        <v>0</v>
      </c>
      <c r="EZ25" s="355">
        <f t="shared" ref="EZ25" si="356">IFERROR(COUNTIF(BE25:BK25,"c"),"-")</f>
        <v>0</v>
      </c>
      <c r="FA25" s="355">
        <f t="shared" ref="FA25" si="357">IFERROR(COUNTIF(BE25:BK25,"d"),"-")</f>
        <v>0</v>
      </c>
      <c r="FB25" s="355">
        <f t="shared" ref="FB25" si="358">IFERROR(COUNTIF(BE25:BK25,"e"),"-")</f>
        <v>0</v>
      </c>
      <c r="FC25" s="355">
        <f t="shared" ref="FC25" si="359">IFERROR(COUNTIF(BE25:BK25,"f"),"-")</f>
        <v>0</v>
      </c>
      <c r="FD25" s="355">
        <f t="shared" ref="FD25" si="360">IFERROR(COUNTIF(BE25:BK25,"g"),"-")</f>
        <v>0</v>
      </c>
      <c r="FE25" s="355">
        <f t="shared" ref="FE25" si="361">IFERROR(COUNTIF(BE25:BK25,"h"),"-")</f>
        <v>0</v>
      </c>
      <c r="FG25" s="68" t="str">
        <f t="shared" ref="FG25" si="362">IFERROR((EX25*H25*$M$4),"-")</f>
        <v>-</v>
      </c>
      <c r="FH25" s="68" t="str">
        <f t="shared" ref="FH25" si="363">IFERROR((EY25*H25*$M$5),"-")</f>
        <v>-</v>
      </c>
      <c r="FI25" s="68" t="str">
        <f t="shared" ref="FI25" si="364">IFERROR((EZ25*H25*$M$6),"-")</f>
        <v>-</v>
      </c>
      <c r="FJ25" s="68" t="str">
        <f t="shared" ref="FJ25" si="365">IFERROR((A25*H25*$M$7),"-")</f>
        <v>-</v>
      </c>
      <c r="FK25" s="68" t="str">
        <f t="shared" ref="FK25" si="366">IFERROR((FB25*H25*$M$8),"-")</f>
        <v>-</v>
      </c>
      <c r="FL25" s="68" t="str">
        <f t="shared" ref="FL25" si="367">IFERROR((FC25*H25*$M$9),"-")</f>
        <v>-</v>
      </c>
      <c r="FM25" s="68" t="str">
        <f t="shared" ref="FM25" si="368">IFERROR((FD25*H25*$M$10),"-")</f>
        <v>-</v>
      </c>
      <c r="FN25" s="68" t="str">
        <f t="shared" ref="FN25" si="369">IFERROR((FE25*H25*$M$11),"-")</f>
        <v>-</v>
      </c>
      <c r="FP25" s="355">
        <f t="shared" ref="FP25" si="370">IFERROR(COUNTIF(BL25:BR25,"a"),"-")</f>
        <v>0</v>
      </c>
      <c r="FQ25" s="355">
        <f t="shared" ref="FQ25" si="371">IFERROR(COUNTIF(BL25:BR25,"b"),"-")</f>
        <v>0</v>
      </c>
      <c r="FR25" s="355">
        <f t="shared" ref="FR25" si="372">IFERROR(COUNTIF(BL25:BR25,"c"),"-")</f>
        <v>0</v>
      </c>
      <c r="FS25" s="355">
        <f t="shared" ref="FS25" si="373">IFERROR(COUNTIF(BL25:BR25,"d"),"-")</f>
        <v>0</v>
      </c>
      <c r="FT25" s="355">
        <f t="shared" ref="FT25" si="374">IFERROR(COUNTIF(BL25:BR25,"e"),"-")</f>
        <v>0</v>
      </c>
      <c r="FU25" s="355">
        <f t="shared" ref="FU25" si="375">IFERROR(COUNTIF(BL25:BR25,"f"),"-")</f>
        <v>0</v>
      </c>
      <c r="FV25" s="355">
        <f t="shared" ref="FV25" si="376">IFERROR(COUNTIF(BL25:BR25,"g"),"-")</f>
        <v>0</v>
      </c>
      <c r="FW25" s="355">
        <f t="shared" ref="FW25" si="377">IFERROR(COUNTIF(BL25:BR25,"h"),"-")</f>
        <v>0</v>
      </c>
      <c r="FY25" s="68" t="str">
        <f t="shared" ref="FY25" si="378">IFERROR((FP25*H25*$M$4),"-")</f>
        <v>-</v>
      </c>
      <c r="FZ25" s="68" t="str">
        <f t="shared" ref="FZ25" si="379">IFERROR((FQ25*H25*$M$5),"-")</f>
        <v>-</v>
      </c>
      <c r="GA25" s="68" t="str">
        <f t="shared" ref="GA25" si="380">IFERROR((FR25*H25*$M$6),"-")</f>
        <v>-</v>
      </c>
      <c r="GB25" s="68" t="str">
        <f t="shared" ref="GB25" si="381">IFERROR((FS25*H25*$M$7),"-")</f>
        <v>-</v>
      </c>
      <c r="GC25" s="68" t="str">
        <f t="shared" ref="GC25" si="382">IFERROR((FT25*H25*$M$8),"-")</f>
        <v>-</v>
      </c>
      <c r="GD25" s="68" t="str">
        <f t="shared" ref="GD25" si="383">IFERROR((FU25*H25*$M$9),"-")</f>
        <v>-</v>
      </c>
      <c r="GE25" s="68" t="str">
        <f t="shared" ref="GE25" si="384">IFERROR((FV25*H25*$M$10),"-")</f>
        <v>-</v>
      </c>
      <c r="GF25" s="68" t="str">
        <f t="shared" ref="GF25" si="385">IFERROR((FW25*H25*$M$11),"-")</f>
        <v>-</v>
      </c>
    </row>
    <row r="26" spans="1:188" ht="12" customHeight="1" thickBot="1" x14ac:dyDescent="0.35">
      <c r="A26" s="1033"/>
      <c r="B26" s="1491" t="s">
        <v>408</v>
      </c>
      <c r="C26" s="1034" t="s">
        <v>425</v>
      </c>
      <c r="D26" s="1035">
        <v>0.70833333333333337</v>
      </c>
      <c r="E26" s="1035">
        <v>0.72916666666666663</v>
      </c>
      <c r="F26" s="1036" t="str">
        <f t="shared" si="154"/>
        <v>Off-PT</v>
      </c>
      <c r="G26" s="1037"/>
      <c r="H26" s="1038" t="s">
        <v>117</v>
      </c>
      <c r="I26" s="1532">
        <v>1766</v>
      </c>
      <c r="J26" s="1039" t="s">
        <v>117</v>
      </c>
      <c r="K26" s="1238" t="s">
        <v>117</v>
      </c>
      <c r="L26" s="1034">
        <f t="shared" si="2"/>
        <v>0</v>
      </c>
      <c r="M26" s="1723">
        <f t="shared" si="3"/>
        <v>1766</v>
      </c>
      <c r="N26" s="1040">
        <f t="shared" si="36"/>
        <v>0</v>
      </c>
      <c r="O26" s="1041" t="e">
        <f t="shared" si="155"/>
        <v>#VALUE!</v>
      </c>
      <c r="P26" s="12">
        <f t="shared" si="5"/>
        <v>0</v>
      </c>
      <c r="Q26" s="12">
        <f t="shared" si="156"/>
        <v>0</v>
      </c>
      <c r="R26" s="12">
        <f t="shared" si="7"/>
        <v>0</v>
      </c>
      <c r="S26" s="12">
        <f t="shared" si="157"/>
        <v>0</v>
      </c>
      <c r="T26" s="12">
        <f t="shared" si="9"/>
        <v>0</v>
      </c>
      <c r="U26" s="12">
        <f t="shared" si="158"/>
        <v>0</v>
      </c>
      <c r="V26" s="12">
        <f t="shared" si="11"/>
        <v>0</v>
      </c>
      <c r="W26" s="12">
        <f t="shared" si="159"/>
        <v>0</v>
      </c>
      <c r="X26" s="1042">
        <f t="shared" si="13"/>
        <v>0</v>
      </c>
      <c r="Y26" s="1042">
        <f t="shared" si="14"/>
        <v>0</v>
      </c>
      <c r="Z26" s="1042">
        <f t="shared" si="15"/>
        <v>0</v>
      </c>
      <c r="AA26" s="1042">
        <f t="shared" si="16"/>
        <v>0</v>
      </c>
      <c r="AB26" s="1042" t="e">
        <f t="shared" si="160"/>
        <v>#VALUE!</v>
      </c>
      <c r="AC26" s="1042">
        <f t="shared" si="161"/>
        <v>0</v>
      </c>
      <c r="AD26" s="1042">
        <f t="shared" si="162"/>
        <v>0</v>
      </c>
      <c r="AE26" s="1042">
        <f t="shared" si="163"/>
        <v>0</v>
      </c>
      <c r="AF26" s="1042">
        <f t="shared" si="164"/>
        <v>0</v>
      </c>
      <c r="AG26" s="1042">
        <f t="shared" si="165"/>
        <v>0</v>
      </c>
      <c r="AH26" s="1042">
        <f t="shared" si="166"/>
        <v>1766</v>
      </c>
      <c r="AI26" s="1042">
        <f t="shared" si="167"/>
        <v>0</v>
      </c>
      <c r="AJ26" s="1042">
        <f t="shared" si="168"/>
        <v>0</v>
      </c>
      <c r="AK26" s="1042">
        <f t="shared" si="169"/>
        <v>0</v>
      </c>
      <c r="AL26" s="1042">
        <f t="shared" si="170"/>
        <v>0</v>
      </c>
      <c r="AM26" s="1043" t="str">
        <f t="shared" si="37"/>
        <v>1</v>
      </c>
      <c r="AN26" s="1705"/>
      <c r="AO26" s="1698"/>
      <c r="AP26" s="1759"/>
      <c r="AQ26" s="1759"/>
      <c r="AR26" s="1704"/>
      <c r="AS26" s="1705"/>
      <c r="AT26" s="1698"/>
      <c r="AU26" s="1698"/>
      <c r="AV26" s="1698"/>
      <c r="AW26" s="1759"/>
      <c r="AX26" s="1759"/>
      <c r="AY26" s="1698"/>
      <c r="AZ26" s="1698"/>
      <c r="BA26" s="1698"/>
      <c r="BB26" s="1698"/>
      <c r="BC26" s="1698"/>
      <c r="BD26" s="1759"/>
      <c r="BE26" s="1759"/>
      <c r="BF26" s="1698"/>
      <c r="BG26" s="1698"/>
      <c r="BH26" s="1698"/>
      <c r="BI26" s="1698"/>
      <c r="BJ26" s="1698"/>
      <c r="BK26" s="1759"/>
      <c r="BL26" s="1759"/>
      <c r="BM26" s="1698"/>
      <c r="BN26" s="1698"/>
      <c r="BO26" s="1698"/>
      <c r="BP26" s="1698"/>
      <c r="BQ26" s="1710"/>
      <c r="BR26" s="1497"/>
      <c r="BS26" s="339"/>
      <c r="BT26" s="338"/>
      <c r="BU26" s="338"/>
      <c r="BV26" s="338"/>
      <c r="BW26" s="338"/>
      <c r="BX26" s="339"/>
      <c r="BY26" s="339"/>
      <c r="BZ26" s="339"/>
      <c r="CA26" s="339"/>
      <c r="CB26" s="339"/>
      <c r="CC26" s="339" t="e">
        <f t="shared" si="38"/>
        <v>#VALUE!</v>
      </c>
      <c r="CD26" s="1045"/>
      <c r="CE26" s="340">
        <f t="shared" si="39"/>
        <v>0</v>
      </c>
      <c r="CF26" s="340">
        <f t="shared" si="40"/>
        <v>0</v>
      </c>
      <c r="CG26" s="340"/>
      <c r="CH26" s="340"/>
      <c r="CI26" s="340"/>
      <c r="CJ26" s="340"/>
      <c r="CK26" s="1045"/>
      <c r="CL26" s="1044" t="e">
        <f t="shared" si="28"/>
        <v>#VALUE!</v>
      </c>
      <c r="CM26" s="1044" t="e">
        <f t="shared" si="29"/>
        <v>#VALUE!</v>
      </c>
      <c r="CN26" s="1044" t="e">
        <f t="shared" si="30"/>
        <v>#VALUE!</v>
      </c>
      <c r="CO26" s="1044" t="e">
        <f t="shared" si="31"/>
        <v>#VALUE!</v>
      </c>
      <c r="CP26" s="1044" t="e">
        <f t="shared" si="32"/>
        <v>#VALUE!</v>
      </c>
      <c r="CQ26" s="1044" t="e">
        <f t="shared" si="33"/>
        <v>#VALUE!</v>
      </c>
      <c r="CR26" s="1044" t="e">
        <f t="shared" si="34"/>
        <v>#VALUE!</v>
      </c>
      <c r="CS26" s="1044" t="e">
        <f t="shared" si="35"/>
        <v>#VALUE!</v>
      </c>
      <c r="CT26" s="1045"/>
      <c r="CU26" s="355"/>
      <c r="CV26" s="355">
        <f t="shared" si="41"/>
        <v>0</v>
      </c>
      <c r="CW26" s="355">
        <f t="shared" si="42"/>
        <v>0</v>
      </c>
      <c r="CX26" s="355">
        <f t="shared" si="43"/>
        <v>0</v>
      </c>
      <c r="CY26" s="355">
        <f t="shared" si="44"/>
        <v>0</v>
      </c>
      <c r="CZ26" s="355" t="str">
        <f ca="1">IFERROR(OUNTIF(AN26:AP26,"e"),"-")</f>
        <v>-</v>
      </c>
      <c r="DA26" s="355">
        <f t="shared" si="45"/>
        <v>0</v>
      </c>
      <c r="DB26" s="355">
        <f t="shared" si="46"/>
        <v>0</v>
      </c>
      <c r="DC26" s="355">
        <f t="shared" si="47"/>
        <v>0</v>
      </c>
      <c r="DE26" s="1168" t="str">
        <f t="shared" si="48"/>
        <v>-</v>
      </c>
      <c r="DF26" s="1168" t="str">
        <f t="shared" si="49"/>
        <v>-</v>
      </c>
      <c r="DG26" s="1168" t="str">
        <f t="shared" si="50"/>
        <v>-</v>
      </c>
      <c r="DH26" s="1168" t="str">
        <f t="shared" si="51"/>
        <v>-</v>
      </c>
      <c r="DI26" s="1168" t="str">
        <f t="shared" ca="1" si="52"/>
        <v>-</v>
      </c>
      <c r="DJ26" s="1168" t="str">
        <f t="shared" si="53"/>
        <v>-</v>
      </c>
      <c r="DK26" s="1168" t="str">
        <f t="shared" si="54"/>
        <v>-</v>
      </c>
      <c r="DL26" s="1168" t="str">
        <f t="shared" si="55"/>
        <v>-</v>
      </c>
      <c r="DN26" s="355">
        <f t="shared" si="56"/>
        <v>0</v>
      </c>
      <c r="DO26" s="355">
        <f t="shared" si="57"/>
        <v>0</v>
      </c>
      <c r="DP26" s="355">
        <f t="shared" si="58"/>
        <v>0</v>
      </c>
      <c r="DQ26" s="355">
        <f t="shared" si="59"/>
        <v>0</v>
      </c>
      <c r="DR26" s="355">
        <f t="shared" si="60"/>
        <v>0</v>
      </c>
      <c r="DS26" s="355">
        <f t="shared" si="61"/>
        <v>0</v>
      </c>
      <c r="DT26" s="355">
        <f t="shared" si="62"/>
        <v>0</v>
      </c>
      <c r="DU26" s="355">
        <f t="shared" si="63"/>
        <v>0</v>
      </c>
      <c r="DW26" s="68" t="str">
        <f t="shared" si="64"/>
        <v>-</v>
      </c>
      <c r="DX26" s="68" t="str">
        <f t="shared" si="65"/>
        <v>-</v>
      </c>
      <c r="DY26" s="68" t="str">
        <f t="shared" si="66"/>
        <v>-</v>
      </c>
      <c r="DZ26" s="68" t="str">
        <f t="shared" si="67"/>
        <v>-</v>
      </c>
      <c r="EA26" s="68" t="str">
        <f t="shared" si="68"/>
        <v>-</v>
      </c>
      <c r="EB26" s="68" t="str">
        <f t="shared" si="69"/>
        <v>-</v>
      </c>
      <c r="EC26" s="68" t="str">
        <f t="shared" si="70"/>
        <v>-</v>
      </c>
      <c r="ED26" s="68" t="str">
        <f t="shared" si="71"/>
        <v>-</v>
      </c>
      <c r="EF26" s="355">
        <f t="shared" si="72"/>
        <v>0</v>
      </c>
      <c r="EG26" s="355">
        <f t="shared" si="73"/>
        <v>0</v>
      </c>
      <c r="EH26" s="355">
        <f t="shared" si="74"/>
        <v>0</v>
      </c>
      <c r="EI26" s="355">
        <f t="shared" si="75"/>
        <v>0</v>
      </c>
      <c r="EJ26" s="355">
        <f t="shared" si="76"/>
        <v>0</v>
      </c>
      <c r="EK26" s="355">
        <f>IFERROR(COUNTIF(AX26:BD26,"f"),"-")</f>
        <v>0</v>
      </c>
      <c r="EL26" s="355">
        <f t="shared" si="78"/>
        <v>0</v>
      </c>
      <c r="EM26" s="355">
        <f t="shared" si="79"/>
        <v>0</v>
      </c>
      <c r="EO26" s="68" t="str">
        <f t="shared" si="80"/>
        <v>-</v>
      </c>
      <c r="EP26" s="68" t="str">
        <f t="shared" si="81"/>
        <v>-</v>
      </c>
      <c r="EQ26" s="68" t="str">
        <f t="shared" si="82"/>
        <v>-</v>
      </c>
      <c r="ER26" s="68" t="str">
        <f t="shared" si="83"/>
        <v>-</v>
      </c>
      <c r="ES26" s="68" t="str">
        <f t="shared" si="84"/>
        <v>-</v>
      </c>
      <c r="ET26" s="68" t="str">
        <f t="shared" si="85"/>
        <v>-</v>
      </c>
      <c r="EU26" s="68" t="str">
        <f t="shared" si="86"/>
        <v>-</v>
      </c>
      <c r="EV26" s="68" t="str">
        <f t="shared" si="87"/>
        <v>-</v>
      </c>
      <c r="EX26" s="355">
        <f t="shared" si="88"/>
        <v>0</v>
      </c>
      <c r="EY26" s="355">
        <f t="shared" si="89"/>
        <v>0</v>
      </c>
      <c r="EZ26" s="355">
        <f t="shared" si="90"/>
        <v>0</v>
      </c>
      <c r="FA26" s="355">
        <f t="shared" si="91"/>
        <v>0</v>
      </c>
      <c r="FB26" s="355">
        <f t="shared" si="92"/>
        <v>0</v>
      </c>
      <c r="FC26" s="355">
        <f t="shared" si="93"/>
        <v>0</v>
      </c>
      <c r="FD26" s="355">
        <f t="shared" si="94"/>
        <v>0</v>
      </c>
      <c r="FE26" s="355">
        <f t="shared" si="95"/>
        <v>0</v>
      </c>
      <c r="FG26" s="68" t="str">
        <f t="shared" si="96"/>
        <v>-</v>
      </c>
      <c r="FH26" s="68" t="str">
        <f t="shared" si="97"/>
        <v>-</v>
      </c>
      <c r="FI26" s="68" t="str">
        <f t="shared" si="98"/>
        <v>-</v>
      </c>
      <c r="FJ26" s="68" t="str">
        <f t="shared" si="99"/>
        <v>-</v>
      </c>
      <c r="FK26" s="68" t="str">
        <f t="shared" si="100"/>
        <v>-</v>
      </c>
      <c r="FL26" s="68" t="str">
        <f t="shared" si="101"/>
        <v>-</v>
      </c>
      <c r="FM26" s="68" t="str">
        <f t="shared" si="102"/>
        <v>-</v>
      </c>
      <c r="FN26" s="68" t="str">
        <f t="shared" si="103"/>
        <v>-</v>
      </c>
      <c r="FP26" s="355">
        <f t="shared" si="104"/>
        <v>0</v>
      </c>
      <c r="FQ26" s="355">
        <f t="shared" si="105"/>
        <v>0</v>
      </c>
      <c r="FR26" s="355">
        <f t="shared" si="106"/>
        <v>0</v>
      </c>
      <c r="FS26" s="355">
        <f t="shared" si="107"/>
        <v>0</v>
      </c>
      <c r="FT26" s="355">
        <f t="shared" si="108"/>
        <v>0</v>
      </c>
      <c r="FU26" s="355">
        <f t="shared" si="109"/>
        <v>0</v>
      </c>
      <c r="FV26" s="355">
        <f t="shared" si="110"/>
        <v>0</v>
      </c>
      <c r="FW26" s="355">
        <f t="shared" si="111"/>
        <v>0</v>
      </c>
      <c r="FY26" s="68" t="str">
        <f t="shared" si="112"/>
        <v>-</v>
      </c>
      <c r="FZ26" s="68" t="str">
        <f t="shared" si="113"/>
        <v>-</v>
      </c>
      <c r="GA26" s="68" t="str">
        <f t="shared" si="114"/>
        <v>-</v>
      </c>
      <c r="GB26" s="68" t="str">
        <f t="shared" si="115"/>
        <v>-</v>
      </c>
      <c r="GC26" s="68" t="str">
        <f t="shared" si="116"/>
        <v>-</v>
      </c>
      <c r="GD26" s="68" t="str">
        <f t="shared" si="117"/>
        <v>-</v>
      </c>
      <c r="GE26" s="68" t="str">
        <f t="shared" si="118"/>
        <v>-</v>
      </c>
      <c r="GF26" s="68" t="str">
        <f t="shared" si="119"/>
        <v>-</v>
      </c>
    </row>
    <row r="27" spans="1:188" s="1075" customFormat="1" ht="12" customHeight="1" thickTop="1" x14ac:dyDescent="0.3">
      <c r="A27" s="1046"/>
      <c r="B27" s="1492" t="s">
        <v>408</v>
      </c>
      <c r="C27" s="1047" t="s">
        <v>425</v>
      </c>
      <c r="D27" s="1048">
        <v>0.72916666666666663</v>
      </c>
      <c r="E27" s="1048">
        <v>0.75</v>
      </c>
      <c r="F27" s="1047" t="str">
        <f t="shared" ref="F27" si="386">IF(VALUE(D27)&gt;=0.72,"PT",IF(VALUE(D27)&lt;0.72,"Off-PT"))</f>
        <v>PT</v>
      </c>
      <c r="G27" s="1049"/>
      <c r="H27" s="1050" t="s">
        <v>117</v>
      </c>
      <c r="I27" s="1533">
        <v>1766</v>
      </c>
      <c r="J27" s="1051" t="s">
        <v>117</v>
      </c>
      <c r="K27" s="1239" t="s">
        <v>117</v>
      </c>
      <c r="L27" s="1047">
        <f t="shared" ref="L27" si="387">COUNTA(AN27:BR27)</f>
        <v>0</v>
      </c>
      <c r="M27" s="1724">
        <f t="shared" si="3"/>
        <v>1766</v>
      </c>
      <c r="N27" s="1052">
        <f t="shared" si="36"/>
        <v>0</v>
      </c>
      <c r="O27" s="1053" t="e">
        <f t="shared" ref="O27" si="388">IF($L$4&gt;0,P27*J27*$M$4*H27,0)</f>
        <v>#VALUE!</v>
      </c>
      <c r="P27" s="1054">
        <f t="shared" ref="P27" si="389">COUNTIF(AN27:BR27,"A")</f>
        <v>0</v>
      </c>
      <c r="Q27" s="1054">
        <f t="shared" ref="Q27" si="390">IF($L$5&gt;0,R27*J27*$M$5*H27,0)</f>
        <v>0</v>
      </c>
      <c r="R27" s="1054">
        <f t="shared" ref="R27" si="391">COUNTIF(AN27:BR27,"B")</f>
        <v>0</v>
      </c>
      <c r="S27" s="1054">
        <f t="shared" ref="S27" si="392">IF($L$6&gt;0,T27*J27*$M$6*H27,0)</f>
        <v>0</v>
      </c>
      <c r="T27" s="1054">
        <f t="shared" ref="T27" si="393">COUNTIF(AN27:BR27,"C")</f>
        <v>0</v>
      </c>
      <c r="U27" s="1054">
        <f t="shared" ref="U27" si="394">IF($L$7&gt;0,V27*J27*$M$7*H27,0)</f>
        <v>0</v>
      </c>
      <c r="V27" s="1054">
        <f t="shared" ref="V27" si="395">COUNTIF(AN27:BR27,"D")</f>
        <v>0</v>
      </c>
      <c r="W27" s="1054">
        <f t="shared" ref="W27" si="396">IF($L$8&gt;0,X27*J27*$M$8*H27,0)</f>
        <v>0</v>
      </c>
      <c r="X27" s="1055">
        <f t="shared" ref="X27" si="397">COUNTIF(AN27:BR27,"E")</f>
        <v>0</v>
      </c>
      <c r="Y27" s="1055">
        <f t="shared" ref="Y27" si="398">COUNTIF(AN27:BR27,"F")</f>
        <v>0</v>
      </c>
      <c r="Z27" s="1055">
        <f t="shared" ref="Z27" si="399">COUNTIF(AN27:BR27,"G")</f>
        <v>0</v>
      </c>
      <c r="AA27" s="1055">
        <f t="shared" ref="AA27" si="400">COUNTIF(AN27:BR27,"H")</f>
        <v>0</v>
      </c>
      <c r="AB27" s="1055" t="e">
        <f t="shared" ref="AB27" si="401">(Y27+Z27+AA27)*H27</f>
        <v>#VALUE!</v>
      </c>
      <c r="AC27" s="1055">
        <f t="shared" ref="AC27" si="402">IF($L$4&gt;0,I27*$M$4*P27,0)</f>
        <v>0</v>
      </c>
      <c r="AD27" s="1055">
        <f t="shared" ref="AD27" si="403">IF($L$5&gt;0,I27*$M$5*R27,0)</f>
        <v>0</v>
      </c>
      <c r="AE27" s="1055">
        <f t="shared" ref="AE27" si="404">IF($L$6&gt;0,I27*$M$6*T27,0)</f>
        <v>0</v>
      </c>
      <c r="AF27" s="1055">
        <f t="shared" ref="AF27" si="405">IF($L$7&gt;0,I27*$M$7*V27,0)</f>
        <v>0</v>
      </c>
      <c r="AG27" s="1055">
        <f t="shared" ref="AG27" si="406">IF($L$8&gt;0,I27*$M$8*X27,0)</f>
        <v>0</v>
      </c>
      <c r="AH27" s="1055">
        <f t="shared" ref="AH27" si="407">IF(ISERROR(M27*$M$4),0,M27*$M$4)</f>
        <v>1766</v>
      </c>
      <c r="AI27" s="1055">
        <f t="shared" ref="AI27" si="408">IF(ISERROR(M27*$M$5),0,M27*$M$5)</f>
        <v>0</v>
      </c>
      <c r="AJ27" s="1055">
        <f t="shared" ref="AJ27" si="409">IF(ISERROR(M27*$M$6),0,M27*$M$6)</f>
        <v>0</v>
      </c>
      <c r="AK27" s="1055">
        <f t="shared" ref="AK27" si="410">IF(ISERROR(M27*$M$7),0,M27*$M$7)</f>
        <v>0</v>
      </c>
      <c r="AL27" s="1055">
        <f t="shared" ref="AL27" si="411">IF(ISERROR(M27*$M$8),0,M27*$M$8)</f>
        <v>0</v>
      </c>
      <c r="AM27" s="1056" t="str">
        <f t="shared" si="37"/>
        <v>1</v>
      </c>
      <c r="AN27" s="1707"/>
      <c r="AO27" s="1699"/>
      <c r="AP27" s="1760"/>
      <c r="AQ27" s="1760"/>
      <c r="AR27" s="1706"/>
      <c r="AS27" s="1707"/>
      <c r="AT27" s="1699"/>
      <c r="AU27" s="1699"/>
      <c r="AV27" s="1699"/>
      <c r="AW27" s="1760"/>
      <c r="AX27" s="1760"/>
      <c r="AY27" s="1699"/>
      <c r="AZ27" s="1699"/>
      <c r="BA27" s="1699"/>
      <c r="BB27" s="1699"/>
      <c r="BC27" s="1699"/>
      <c r="BD27" s="1760"/>
      <c r="BE27" s="1760"/>
      <c r="BF27" s="1699"/>
      <c r="BG27" s="1699"/>
      <c r="BH27" s="1699"/>
      <c r="BI27" s="1699"/>
      <c r="BJ27" s="1699"/>
      <c r="BK27" s="1760"/>
      <c r="BL27" s="1760"/>
      <c r="BM27" s="1699"/>
      <c r="BN27" s="1699"/>
      <c r="BO27" s="1699"/>
      <c r="BP27" s="1699"/>
      <c r="BQ27" s="1711"/>
      <c r="BR27" s="1498"/>
      <c r="BS27" s="339"/>
      <c r="BT27" s="1157"/>
      <c r="BU27" s="1157"/>
      <c r="BV27" s="1157"/>
      <c r="BW27" s="1157"/>
      <c r="BX27" s="339"/>
      <c r="BY27" s="339"/>
      <c r="BZ27" s="339"/>
      <c r="CA27" s="339"/>
      <c r="CB27" s="339"/>
      <c r="CC27" s="1058" t="e">
        <f t="shared" si="38"/>
        <v>#VALUE!</v>
      </c>
      <c r="CD27" s="1059"/>
      <c r="CE27" s="340">
        <f t="shared" si="39"/>
        <v>0</v>
      </c>
      <c r="CF27" s="340">
        <f t="shared" si="40"/>
        <v>0</v>
      </c>
      <c r="CG27" s="340"/>
      <c r="CH27" s="340"/>
      <c r="CI27" s="340"/>
      <c r="CJ27" s="1060"/>
      <c r="CK27" s="1057"/>
      <c r="CL27" s="1061" t="e">
        <f t="shared" ref="CL27" si="412">P27*H27</f>
        <v>#VALUE!</v>
      </c>
      <c r="CM27" s="1061" t="e">
        <f t="shared" ref="CM27" si="413">R27*H27</f>
        <v>#VALUE!</v>
      </c>
      <c r="CN27" s="1061" t="e">
        <f t="shared" ref="CN27" si="414">T27*H27</f>
        <v>#VALUE!</v>
      </c>
      <c r="CO27" s="1061" t="e">
        <f t="shared" ref="CO27" si="415">V27*H27</f>
        <v>#VALUE!</v>
      </c>
      <c r="CP27" s="1061" t="e">
        <f t="shared" ref="CP27" si="416">X27*H27</f>
        <v>#VALUE!</v>
      </c>
      <c r="CQ27" s="1061" t="e">
        <f t="shared" ref="CQ27" si="417">Y27*H27</f>
        <v>#VALUE!</v>
      </c>
      <c r="CR27" s="1061" t="e">
        <f t="shared" ref="CR27" si="418">Z27*H27</f>
        <v>#VALUE!</v>
      </c>
      <c r="CS27" s="1061" t="e">
        <f t="shared" ref="CS27" si="419">AA27*H27</f>
        <v>#VALUE!</v>
      </c>
      <c r="CT27" s="1057"/>
      <c r="CU27" s="1074"/>
      <c r="CV27" s="355">
        <f t="shared" si="41"/>
        <v>0</v>
      </c>
      <c r="CW27" s="355">
        <f t="shared" si="42"/>
        <v>0</v>
      </c>
      <c r="CX27" s="355">
        <f t="shared" si="43"/>
        <v>0</v>
      </c>
      <c r="CY27" s="355">
        <f t="shared" si="44"/>
        <v>0</v>
      </c>
      <c r="CZ27" s="355" t="str">
        <f ca="1">IFERROR(OUNTIF(AN27:AP27,"e"),"-")</f>
        <v>-</v>
      </c>
      <c r="DA27" s="355">
        <f t="shared" si="45"/>
        <v>0</v>
      </c>
      <c r="DB27" s="355">
        <f t="shared" si="46"/>
        <v>0</v>
      </c>
      <c r="DC27" s="355">
        <f t="shared" si="47"/>
        <v>0</v>
      </c>
      <c r="DE27" s="1168" t="str">
        <f t="shared" si="48"/>
        <v>-</v>
      </c>
      <c r="DF27" s="1168" t="str">
        <f t="shared" si="49"/>
        <v>-</v>
      </c>
      <c r="DG27" s="1168" t="str">
        <f t="shared" si="50"/>
        <v>-</v>
      </c>
      <c r="DH27" s="1168" t="str">
        <f t="shared" si="51"/>
        <v>-</v>
      </c>
      <c r="DI27" s="1168" t="str">
        <f t="shared" ca="1" si="52"/>
        <v>-</v>
      </c>
      <c r="DJ27" s="1168" t="str">
        <f t="shared" si="53"/>
        <v>-</v>
      </c>
      <c r="DK27" s="1168" t="str">
        <f t="shared" si="54"/>
        <v>-</v>
      </c>
      <c r="DL27" s="1168" t="str">
        <f t="shared" si="55"/>
        <v>-</v>
      </c>
      <c r="DN27" s="355">
        <f t="shared" si="56"/>
        <v>0</v>
      </c>
      <c r="DO27" s="355">
        <f t="shared" si="57"/>
        <v>0</v>
      </c>
      <c r="DP27" s="355">
        <f t="shared" si="58"/>
        <v>0</v>
      </c>
      <c r="DQ27" s="355">
        <f t="shared" si="59"/>
        <v>0</v>
      </c>
      <c r="DR27" s="355">
        <f t="shared" si="60"/>
        <v>0</v>
      </c>
      <c r="DS27" s="355">
        <f t="shared" si="61"/>
        <v>0</v>
      </c>
      <c r="DT27" s="355">
        <f t="shared" si="62"/>
        <v>0</v>
      </c>
      <c r="DU27" s="355">
        <f t="shared" si="63"/>
        <v>0</v>
      </c>
      <c r="DW27" s="68" t="str">
        <f t="shared" si="64"/>
        <v>-</v>
      </c>
      <c r="DX27" s="68" t="str">
        <f t="shared" si="65"/>
        <v>-</v>
      </c>
      <c r="DY27" s="68" t="str">
        <f t="shared" si="66"/>
        <v>-</v>
      </c>
      <c r="DZ27" s="68" t="str">
        <f t="shared" si="67"/>
        <v>-</v>
      </c>
      <c r="EA27" s="68" t="str">
        <f t="shared" si="68"/>
        <v>-</v>
      </c>
      <c r="EB27" s="68" t="str">
        <f t="shared" si="69"/>
        <v>-</v>
      </c>
      <c r="EC27" s="68" t="str">
        <f t="shared" si="70"/>
        <v>-</v>
      </c>
      <c r="ED27" s="68" t="str">
        <f t="shared" si="71"/>
        <v>-</v>
      </c>
      <c r="EF27" s="355">
        <f t="shared" si="72"/>
        <v>0</v>
      </c>
      <c r="EG27" s="355">
        <f t="shared" si="73"/>
        <v>0</v>
      </c>
      <c r="EH27" s="355">
        <f t="shared" si="74"/>
        <v>0</v>
      </c>
      <c r="EI27" s="355">
        <f t="shared" si="75"/>
        <v>0</v>
      </c>
      <c r="EJ27" s="355">
        <f t="shared" si="76"/>
        <v>0</v>
      </c>
      <c r="EK27" s="355">
        <f t="shared" si="77"/>
        <v>0</v>
      </c>
      <c r="EL27" s="355">
        <f t="shared" si="78"/>
        <v>0</v>
      </c>
      <c r="EM27" s="355">
        <f t="shared" si="79"/>
        <v>0</v>
      </c>
      <c r="EO27" s="68" t="str">
        <f t="shared" si="80"/>
        <v>-</v>
      </c>
      <c r="EP27" s="68" t="str">
        <f t="shared" si="81"/>
        <v>-</v>
      </c>
      <c r="EQ27" s="68" t="str">
        <f t="shared" si="82"/>
        <v>-</v>
      </c>
      <c r="ER27" s="68" t="str">
        <f t="shared" si="83"/>
        <v>-</v>
      </c>
      <c r="ES27" s="68" t="str">
        <f t="shared" si="84"/>
        <v>-</v>
      </c>
      <c r="ET27" s="68" t="str">
        <f t="shared" si="85"/>
        <v>-</v>
      </c>
      <c r="EU27" s="68" t="str">
        <f t="shared" si="86"/>
        <v>-</v>
      </c>
      <c r="EV27" s="68" t="str">
        <f t="shared" si="87"/>
        <v>-</v>
      </c>
      <c r="EX27" s="355">
        <f t="shared" si="88"/>
        <v>0</v>
      </c>
      <c r="EY27" s="355">
        <f t="shared" si="89"/>
        <v>0</v>
      </c>
      <c r="EZ27" s="355">
        <f t="shared" si="90"/>
        <v>0</v>
      </c>
      <c r="FA27" s="355">
        <f t="shared" si="91"/>
        <v>0</v>
      </c>
      <c r="FB27" s="355">
        <f t="shared" si="92"/>
        <v>0</v>
      </c>
      <c r="FC27" s="355">
        <f t="shared" si="93"/>
        <v>0</v>
      </c>
      <c r="FD27" s="355">
        <f t="shared" si="94"/>
        <v>0</v>
      </c>
      <c r="FE27" s="355">
        <f t="shared" si="95"/>
        <v>0</v>
      </c>
      <c r="FG27" s="68" t="str">
        <f t="shared" si="96"/>
        <v>-</v>
      </c>
      <c r="FH27" s="68" t="str">
        <f t="shared" si="97"/>
        <v>-</v>
      </c>
      <c r="FI27" s="68" t="str">
        <f t="shared" si="98"/>
        <v>-</v>
      </c>
      <c r="FJ27" s="68" t="str">
        <f t="shared" si="99"/>
        <v>-</v>
      </c>
      <c r="FK27" s="68" t="str">
        <f t="shared" si="100"/>
        <v>-</v>
      </c>
      <c r="FL27" s="68" t="str">
        <f t="shared" si="101"/>
        <v>-</v>
      </c>
      <c r="FM27" s="68" t="str">
        <f t="shared" si="102"/>
        <v>-</v>
      </c>
      <c r="FN27" s="68" t="str">
        <f t="shared" si="103"/>
        <v>-</v>
      </c>
      <c r="FP27" s="355">
        <f t="shared" si="104"/>
        <v>0</v>
      </c>
      <c r="FQ27" s="355">
        <f t="shared" si="105"/>
        <v>0</v>
      </c>
      <c r="FR27" s="355">
        <f t="shared" si="106"/>
        <v>0</v>
      </c>
      <c r="FS27" s="355">
        <f t="shared" si="107"/>
        <v>0</v>
      </c>
      <c r="FT27" s="355">
        <f t="shared" si="108"/>
        <v>0</v>
      </c>
      <c r="FU27" s="355">
        <f t="shared" si="109"/>
        <v>0</v>
      </c>
      <c r="FV27" s="355">
        <f t="shared" si="110"/>
        <v>0</v>
      </c>
      <c r="FW27" s="355">
        <f t="shared" si="111"/>
        <v>0</v>
      </c>
      <c r="FY27" s="68" t="str">
        <f t="shared" si="112"/>
        <v>-</v>
      </c>
      <c r="FZ27" s="68" t="str">
        <f t="shared" si="113"/>
        <v>-</v>
      </c>
      <c r="GA27" s="68" t="str">
        <f t="shared" si="114"/>
        <v>-</v>
      </c>
      <c r="GB27" s="68" t="str">
        <f t="shared" si="115"/>
        <v>-</v>
      </c>
      <c r="GC27" s="68" t="str">
        <f t="shared" si="116"/>
        <v>-</v>
      </c>
      <c r="GD27" s="68" t="str">
        <f t="shared" si="117"/>
        <v>-</v>
      </c>
      <c r="GE27" s="68" t="str">
        <f t="shared" si="118"/>
        <v>-</v>
      </c>
      <c r="GF27" s="68" t="str">
        <f t="shared" si="119"/>
        <v>-</v>
      </c>
    </row>
    <row r="28" spans="1:188" ht="12" customHeight="1" x14ac:dyDescent="0.3">
      <c r="A28" s="657"/>
      <c r="B28" s="533" t="s">
        <v>413</v>
      </c>
      <c r="C28" s="522" t="s">
        <v>425</v>
      </c>
      <c r="D28" s="523">
        <v>0.75</v>
      </c>
      <c r="E28" s="523">
        <v>0.79166666666666663</v>
      </c>
      <c r="F28" s="524" t="str">
        <f t="shared" ref="F28:F44" si="420">IF(VALUE(D28)&gt;=0.72,"PT",IF(VALUE(D28)&lt;0.72,"Off-PT"))</f>
        <v>PT</v>
      </c>
      <c r="G28" s="899"/>
      <c r="H28" s="525" t="s">
        <v>117</v>
      </c>
      <c r="I28" s="1529">
        <v>2863</v>
      </c>
      <c r="J28" s="526" t="s">
        <v>117</v>
      </c>
      <c r="K28" s="1234" t="s">
        <v>117</v>
      </c>
      <c r="L28" s="522">
        <f t="shared" si="2"/>
        <v>0</v>
      </c>
      <c r="M28" s="1720">
        <f t="shared" si="3"/>
        <v>2863</v>
      </c>
      <c r="N28" s="527">
        <f t="shared" si="36"/>
        <v>0</v>
      </c>
      <c r="O28" s="987" t="e">
        <f t="shared" ref="O28:O47" si="421">IF($L$4&gt;0,P28*J28*$M$4*H28,0)</f>
        <v>#VALUE!</v>
      </c>
      <c r="P28" s="8">
        <f t="shared" si="5"/>
        <v>0</v>
      </c>
      <c r="Q28" s="8">
        <f t="shared" ref="Q28:Q47" si="422">IF($L$5&gt;0,R28*J28*$M$5*H28,0)</f>
        <v>0</v>
      </c>
      <c r="R28" s="8">
        <f t="shared" si="7"/>
        <v>0</v>
      </c>
      <c r="S28" s="8">
        <f t="shared" ref="S28:S47" si="423">IF($L$6&gt;0,T28*J28*$M$6*H28,0)</f>
        <v>0</v>
      </c>
      <c r="T28" s="8">
        <f t="shared" si="9"/>
        <v>0</v>
      </c>
      <c r="U28" s="8">
        <f t="shared" ref="U28:U47" si="424">IF($L$7&gt;0,V28*J28*$M$7*H28,0)</f>
        <v>0</v>
      </c>
      <c r="V28" s="8">
        <f t="shared" si="11"/>
        <v>0</v>
      </c>
      <c r="W28" s="8">
        <f t="shared" ref="W28:W47" si="425">IF($L$8&gt;0,X28*J28*$M$8*H28,0)</f>
        <v>0</v>
      </c>
      <c r="X28" s="337">
        <f t="shared" si="13"/>
        <v>0</v>
      </c>
      <c r="Y28" s="337">
        <f t="shared" si="14"/>
        <v>0</v>
      </c>
      <c r="Z28" s="337">
        <f t="shared" si="15"/>
        <v>0</v>
      </c>
      <c r="AA28" s="337">
        <f t="shared" si="16"/>
        <v>0</v>
      </c>
      <c r="AB28" s="337" t="e">
        <f t="shared" ref="AB28:AB44" si="426">(Y28+Z28+AA28)*H28</f>
        <v>#VALUE!</v>
      </c>
      <c r="AC28" s="337">
        <f t="shared" ref="AC28:AC47" si="427">IF($L$4&gt;0,I28*$M$4*P28,0)</f>
        <v>0</v>
      </c>
      <c r="AD28" s="337">
        <f t="shared" ref="AD28:AD47" si="428">IF($L$5&gt;0,I28*$M$5*R28,0)</f>
        <v>0</v>
      </c>
      <c r="AE28" s="337">
        <f t="shared" ref="AE28:AE47" si="429">IF($L$6&gt;0,I28*$M$6*T28,0)</f>
        <v>0</v>
      </c>
      <c r="AF28" s="337">
        <f t="shared" ref="AF28:AF47" si="430">IF($L$7&gt;0,I28*$M$7*V28,0)</f>
        <v>0</v>
      </c>
      <c r="AG28" s="337">
        <f t="shared" ref="AG28:AG47" si="431">IF($L$8&gt;0,I28*$M$8*X28,0)</f>
        <v>0</v>
      </c>
      <c r="AH28" s="337">
        <f t="shared" ref="AH28:AH47" si="432">IF(ISERROR(M28*$M$4),0,M28*$M$4)</f>
        <v>2863</v>
      </c>
      <c r="AI28" s="337">
        <f t="shared" ref="AI28:AI47" si="433">IF(ISERROR(M28*$M$5),0,M28*$M$5)</f>
        <v>0</v>
      </c>
      <c r="AJ28" s="337">
        <f t="shared" ref="AJ28:AJ47" si="434">IF(ISERROR(M28*$M$6),0,M28*$M$6)</f>
        <v>0</v>
      </c>
      <c r="AK28" s="337">
        <f t="shared" ref="AK28:AK47" si="435">IF(ISERROR(M28*$M$7),0,M28*$M$7)</f>
        <v>0</v>
      </c>
      <c r="AL28" s="337">
        <f t="shared" ref="AL28:AL47" si="436">IF(ISERROR(M28*$M$8),0,M28*$M$8)</f>
        <v>0</v>
      </c>
      <c r="AM28" s="103" t="str">
        <f t="shared" si="37"/>
        <v>1</v>
      </c>
      <c r="AN28" s="1701"/>
      <c r="AO28" s="1696"/>
      <c r="AP28" s="1757"/>
      <c r="AQ28" s="1757"/>
      <c r="AR28" s="1700"/>
      <c r="AS28" s="1701"/>
      <c r="AT28" s="1696"/>
      <c r="AU28" s="1696"/>
      <c r="AV28" s="1696"/>
      <c r="AW28" s="1757"/>
      <c r="AX28" s="1757"/>
      <c r="AY28" s="1696"/>
      <c r="AZ28" s="1696"/>
      <c r="BA28" s="1696"/>
      <c r="BB28" s="1696"/>
      <c r="BC28" s="1696"/>
      <c r="BD28" s="1757"/>
      <c r="BE28" s="1757"/>
      <c r="BF28" s="1696"/>
      <c r="BG28" s="1696"/>
      <c r="BH28" s="1696"/>
      <c r="BI28" s="1696"/>
      <c r="BJ28" s="1696"/>
      <c r="BK28" s="1757"/>
      <c r="BL28" s="1757"/>
      <c r="BM28" s="1696"/>
      <c r="BN28" s="1696"/>
      <c r="BO28" s="1696"/>
      <c r="BP28" s="1696"/>
      <c r="BQ28" s="1708"/>
      <c r="BR28" s="1493"/>
      <c r="BS28" s="339"/>
      <c r="BT28" s="338"/>
      <c r="BU28" s="338"/>
      <c r="BV28" s="338"/>
      <c r="BW28" s="338"/>
      <c r="BX28" s="339"/>
      <c r="BY28" s="339"/>
      <c r="BZ28" s="339"/>
      <c r="CA28" s="339"/>
      <c r="CB28" s="339"/>
      <c r="CC28" s="339" t="e">
        <f t="shared" si="38"/>
        <v>#VALUE!</v>
      </c>
      <c r="CD28" s="338"/>
      <c r="CE28" s="340">
        <f t="shared" si="39"/>
        <v>0</v>
      </c>
      <c r="CF28" s="340">
        <f t="shared" si="40"/>
        <v>0</v>
      </c>
      <c r="CG28" s="340"/>
      <c r="CH28" s="340"/>
      <c r="CI28" s="340"/>
      <c r="CJ28" s="340"/>
      <c r="CK28" s="338"/>
      <c r="CL28" s="339" t="e">
        <f t="shared" si="28"/>
        <v>#VALUE!</v>
      </c>
      <c r="CM28" s="339" t="e">
        <f t="shared" si="29"/>
        <v>#VALUE!</v>
      </c>
      <c r="CN28" s="339" t="e">
        <f t="shared" si="30"/>
        <v>#VALUE!</v>
      </c>
      <c r="CO28" s="339" t="e">
        <f t="shared" si="31"/>
        <v>#VALUE!</v>
      </c>
      <c r="CP28" s="339" t="e">
        <f t="shared" si="32"/>
        <v>#VALUE!</v>
      </c>
      <c r="CQ28" s="339" t="e">
        <f t="shared" si="33"/>
        <v>#VALUE!</v>
      </c>
      <c r="CR28" s="339" t="e">
        <f t="shared" si="34"/>
        <v>#VALUE!</v>
      </c>
      <c r="CS28" s="339" t="e">
        <f t="shared" si="35"/>
        <v>#VALUE!</v>
      </c>
      <c r="CT28" s="338"/>
      <c r="CU28" s="355"/>
      <c r="CV28" s="355">
        <f t="shared" si="41"/>
        <v>0</v>
      </c>
      <c r="CW28" s="355">
        <f t="shared" si="42"/>
        <v>0</v>
      </c>
      <c r="CX28" s="355">
        <f t="shared" si="43"/>
        <v>0</v>
      </c>
      <c r="CY28" s="355">
        <f t="shared" si="44"/>
        <v>0</v>
      </c>
      <c r="CZ28" s="355" t="str">
        <f ca="1">IFERROR(OUNTIF(AN28:AP28,"e"),"-")</f>
        <v>-</v>
      </c>
      <c r="DA28" s="355">
        <f t="shared" si="45"/>
        <v>0</v>
      </c>
      <c r="DB28" s="355">
        <f t="shared" si="46"/>
        <v>0</v>
      </c>
      <c r="DC28" s="355">
        <f t="shared" si="47"/>
        <v>0</v>
      </c>
      <c r="DE28" s="1168" t="str">
        <f t="shared" si="48"/>
        <v>-</v>
      </c>
      <c r="DF28" s="1168" t="str">
        <f t="shared" si="49"/>
        <v>-</v>
      </c>
      <c r="DG28" s="1168" t="str">
        <f t="shared" si="50"/>
        <v>-</v>
      </c>
      <c r="DH28" s="1168" t="str">
        <f t="shared" si="51"/>
        <v>-</v>
      </c>
      <c r="DI28" s="1168" t="str">
        <f t="shared" ca="1" si="52"/>
        <v>-</v>
      </c>
      <c r="DJ28" s="1168" t="str">
        <f t="shared" si="53"/>
        <v>-</v>
      </c>
      <c r="DK28" s="1168" t="str">
        <f t="shared" si="54"/>
        <v>-</v>
      </c>
      <c r="DL28" s="1168" t="str">
        <f t="shared" si="55"/>
        <v>-</v>
      </c>
      <c r="DN28" s="355">
        <f t="shared" si="56"/>
        <v>0</v>
      </c>
      <c r="DO28" s="355">
        <f t="shared" si="57"/>
        <v>0</v>
      </c>
      <c r="DP28" s="355">
        <f t="shared" si="58"/>
        <v>0</v>
      </c>
      <c r="DQ28" s="355">
        <f t="shared" si="59"/>
        <v>0</v>
      </c>
      <c r="DR28" s="355">
        <f t="shared" si="60"/>
        <v>0</v>
      </c>
      <c r="DS28" s="355">
        <f t="shared" si="61"/>
        <v>0</v>
      </c>
      <c r="DT28" s="355">
        <f t="shared" si="62"/>
        <v>0</v>
      </c>
      <c r="DU28" s="355">
        <f t="shared" si="63"/>
        <v>0</v>
      </c>
      <c r="DW28" s="68" t="str">
        <f t="shared" si="64"/>
        <v>-</v>
      </c>
      <c r="DX28" s="68" t="str">
        <f t="shared" si="65"/>
        <v>-</v>
      </c>
      <c r="DY28" s="68" t="str">
        <f t="shared" si="66"/>
        <v>-</v>
      </c>
      <c r="DZ28" s="68" t="str">
        <f t="shared" si="67"/>
        <v>-</v>
      </c>
      <c r="EA28" s="68" t="str">
        <f t="shared" si="68"/>
        <v>-</v>
      </c>
      <c r="EB28" s="68" t="str">
        <f t="shared" si="69"/>
        <v>-</v>
      </c>
      <c r="EC28" s="68" t="str">
        <f t="shared" si="70"/>
        <v>-</v>
      </c>
      <c r="ED28" s="68" t="str">
        <f t="shared" si="71"/>
        <v>-</v>
      </c>
      <c r="EF28" s="355">
        <f t="shared" si="72"/>
        <v>0</v>
      </c>
      <c r="EG28" s="355">
        <f t="shared" si="73"/>
        <v>0</v>
      </c>
      <c r="EH28" s="355">
        <f t="shared" si="74"/>
        <v>0</v>
      </c>
      <c r="EI28" s="355">
        <f t="shared" si="75"/>
        <v>0</v>
      </c>
      <c r="EJ28" s="355">
        <f t="shared" si="76"/>
        <v>0</v>
      </c>
      <c r="EK28" s="355">
        <f t="shared" si="77"/>
        <v>0</v>
      </c>
      <c r="EL28" s="355">
        <f t="shared" si="78"/>
        <v>0</v>
      </c>
      <c r="EM28" s="355">
        <f t="shared" si="79"/>
        <v>0</v>
      </c>
      <c r="EO28" s="68" t="str">
        <f t="shared" si="80"/>
        <v>-</v>
      </c>
      <c r="EP28" s="68" t="str">
        <f t="shared" si="81"/>
        <v>-</v>
      </c>
      <c r="EQ28" s="68" t="str">
        <f t="shared" si="82"/>
        <v>-</v>
      </c>
      <c r="ER28" s="68" t="str">
        <f t="shared" si="83"/>
        <v>-</v>
      </c>
      <c r="ES28" s="68" t="str">
        <f t="shared" si="84"/>
        <v>-</v>
      </c>
      <c r="ET28" s="68" t="str">
        <f t="shared" si="85"/>
        <v>-</v>
      </c>
      <c r="EU28" s="68" t="str">
        <f t="shared" si="86"/>
        <v>-</v>
      </c>
      <c r="EV28" s="68" t="str">
        <f t="shared" si="87"/>
        <v>-</v>
      </c>
      <c r="EX28" s="355">
        <f t="shared" si="88"/>
        <v>0</v>
      </c>
      <c r="EY28" s="355">
        <f t="shared" si="89"/>
        <v>0</v>
      </c>
      <c r="EZ28" s="355">
        <f t="shared" si="90"/>
        <v>0</v>
      </c>
      <c r="FA28" s="355">
        <f t="shared" si="91"/>
        <v>0</v>
      </c>
      <c r="FB28" s="355">
        <f t="shared" si="92"/>
        <v>0</v>
      </c>
      <c r="FC28" s="355">
        <f t="shared" si="93"/>
        <v>0</v>
      </c>
      <c r="FD28" s="355">
        <f t="shared" si="94"/>
        <v>0</v>
      </c>
      <c r="FE28" s="355">
        <f t="shared" si="95"/>
        <v>0</v>
      </c>
      <c r="FG28" s="68" t="str">
        <f t="shared" si="96"/>
        <v>-</v>
      </c>
      <c r="FH28" s="68" t="str">
        <f t="shared" si="97"/>
        <v>-</v>
      </c>
      <c r="FI28" s="68" t="str">
        <f t="shared" si="98"/>
        <v>-</v>
      </c>
      <c r="FJ28" s="68" t="str">
        <f t="shared" si="99"/>
        <v>-</v>
      </c>
      <c r="FK28" s="68" t="str">
        <f t="shared" si="100"/>
        <v>-</v>
      </c>
      <c r="FL28" s="68" t="str">
        <f t="shared" si="101"/>
        <v>-</v>
      </c>
      <c r="FM28" s="68" t="str">
        <f t="shared" si="102"/>
        <v>-</v>
      </c>
      <c r="FN28" s="68" t="str">
        <f t="shared" si="103"/>
        <v>-</v>
      </c>
      <c r="FP28" s="355">
        <f t="shared" si="104"/>
        <v>0</v>
      </c>
      <c r="FQ28" s="355">
        <f t="shared" si="105"/>
        <v>0</v>
      </c>
      <c r="FR28" s="355">
        <f t="shared" si="106"/>
        <v>0</v>
      </c>
      <c r="FS28" s="355">
        <f t="shared" si="107"/>
        <v>0</v>
      </c>
      <c r="FT28" s="355">
        <f t="shared" si="108"/>
        <v>0</v>
      </c>
      <c r="FU28" s="355">
        <f t="shared" si="109"/>
        <v>0</v>
      </c>
      <c r="FV28" s="355">
        <f t="shared" si="110"/>
        <v>0</v>
      </c>
      <c r="FW28" s="355">
        <f t="shared" si="111"/>
        <v>0</v>
      </c>
      <c r="FY28" s="68" t="str">
        <f t="shared" si="112"/>
        <v>-</v>
      </c>
      <c r="FZ28" s="68" t="str">
        <f t="shared" si="113"/>
        <v>-</v>
      </c>
      <c r="GA28" s="68" t="str">
        <f t="shared" si="114"/>
        <v>-</v>
      </c>
      <c r="GB28" s="68" t="str">
        <f t="shared" si="115"/>
        <v>-</v>
      </c>
      <c r="GC28" s="68" t="str">
        <f t="shared" si="116"/>
        <v>-</v>
      </c>
      <c r="GD28" s="68" t="str">
        <f t="shared" si="117"/>
        <v>-</v>
      </c>
      <c r="GE28" s="68" t="str">
        <f t="shared" si="118"/>
        <v>-</v>
      </c>
      <c r="GF28" s="68" t="str">
        <f t="shared" si="119"/>
        <v>-</v>
      </c>
    </row>
    <row r="29" spans="1:188" ht="12" customHeight="1" x14ac:dyDescent="0.3">
      <c r="A29" s="532"/>
      <c r="B29" s="480" t="s">
        <v>434</v>
      </c>
      <c r="C29" s="534" t="s">
        <v>425</v>
      </c>
      <c r="D29" s="535">
        <v>0.79166666666666663</v>
      </c>
      <c r="E29" s="523">
        <v>0.83333333333333337</v>
      </c>
      <c r="F29" s="524" t="str">
        <f t="shared" si="420"/>
        <v>PT</v>
      </c>
      <c r="G29" s="899"/>
      <c r="H29" s="525" t="s">
        <v>117</v>
      </c>
      <c r="I29" s="1529">
        <v>8107</v>
      </c>
      <c r="J29" s="526" t="s">
        <v>117</v>
      </c>
      <c r="K29" s="1237" t="s">
        <v>117</v>
      </c>
      <c r="L29" s="522">
        <f t="shared" si="2"/>
        <v>0</v>
      </c>
      <c r="M29" s="1720">
        <f t="shared" si="3"/>
        <v>8107</v>
      </c>
      <c r="N29" s="527">
        <f t="shared" si="36"/>
        <v>0</v>
      </c>
      <c r="O29" s="89" t="e">
        <f t="shared" si="421"/>
        <v>#VALUE!</v>
      </c>
      <c r="P29" s="8">
        <f t="shared" si="5"/>
        <v>0</v>
      </c>
      <c r="Q29" s="9">
        <f t="shared" si="422"/>
        <v>0</v>
      </c>
      <c r="R29" s="8">
        <f t="shared" si="7"/>
        <v>0</v>
      </c>
      <c r="S29" s="9">
        <f t="shared" si="423"/>
        <v>0</v>
      </c>
      <c r="T29" s="8">
        <f t="shared" si="9"/>
        <v>0</v>
      </c>
      <c r="U29" s="9">
        <f t="shared" si="424"/>
        <v>0</v>
      </c>
      <c r="V29" s="8">
        <f t="shared" si="11"/>
        <v>0</v>
      </c>
      <c r="W29" s="9">
        <f t="shared" si="425"/>
        <v>0</v>
      </c>
      <c r="X29" s="337">
        <f t="shared" si="13"/>
        <v>0</v>
      </c>
      <c r="Y29" s="337">
        <f t="shared" si="14"/>
        <v>0</v>
      </c>
      <c r="Z29" s="337">
        <f t="shared" si="15"/>
        <v>0</v>
      </c>
      <c r="AA29" s="337">
        <f t="shared" si="16"/>
        <v>0</v>
      </c>
      <c r="AB29" s="337" t="e">
        <f t="shared" si="426"/>
        <v>#VALUE!</v>
      </c>
      <c r="AC29" s="337">
        <f t="shared" si="427"/>
        <v>0</v>
      </c>
      <c r="AD29" s="337">
        <f t="shared" si="428"/>
        <v>0</v>
      </c>
      <c r="AE29" s="337">
        <f t="shared" si="429"/>
        <v>0</v>
      </c>
      <c r="AF29" s="337">
        <f t="shared" si="430"/>
        <v>0</v>
      </c>
      <c r="AG29" s="337">
        <f t="shared" si="431"/>
        <v>0</v>
      </c>
      <c r="AH29" s="337">
        <f t="shared" si="432"/>
        <v>8107</v>
      </c>
      <c r="AI29" s="337">
        <f t="shared" si="433"/>
        <v>0</v>
      </c>
      <c r="AJ29" s="337">
        <f t="shared" si="434"/>
        <v>0</v>
      </c>
      <c r="AK29" s="337">
        <f t="shared" si="435"/>
        <v>0</v>
      </c>
      <c r="AL29" s="337">
        <f t="shared" si="436"/>
        <v>0</v>
      </c>
      <c r="AM29" s="103" t="str">
        <f t="shared" si="37"/>
        <v>1</v>
      </c>
      <c r="AN29" s="1701"/>
      <c r="AO29" s="1696"/>
      <c r="AP29" s="1757"/>
      <c r="AQ29" s="1757"/>
      <c r="AR29" s="1700"/>
      <c r="AS29" s="1701"/>
      <c r="AT29" s="1696"/>
      <c r="AU29" s="1696"/>
      <c r="AV29" s="1696"/>
      <c r="AW29" s="1757"/>
      <c r="AX29" s="1757"/>
      <c r="AY29" s="1696"/>
      <c r="AZ29" s="1696"/>
      <c r="BA29" s="1696"/>
      <c r="BB29" s="1696"/>
      <c r="BC29" s="1696"/>
      <c r="BD29" s="1757"/>
      <c r="BE29" s="1757"/>
      <c r="BF29" s="1696"/>
      <c r="BG29" s="1696"/>
      <c r="BH29" s="1696"/>
      <c r="BI29" s="1696"/>
      <c r="BJ29" s="1696"/>
      <c r="BK29" s="1757"/>
      <c r="BL29" s="1757"/>
      <c r="BM29" s="1696"/>
      <c r="BN29" s="1696"/>
      <c r="BO29" s="1696"/>
      <c r="BP29" s="1696"/>
      <c r="BQ29" s="1708"/>
      <c r="BR29" s="1493"/>
      <c r="BS29" s="339"/>
      <c r="BT29" s="338"/>
      <c r="BU29" s="338"/>
      <c r="BV29" s="338"/>
      <c r="BW29" s="338"/>
      <c r="BX29" s="339"/>
      <c r="BY29" s="339"/>
      <c r="BZ29" s="339"/>
      <c r="CA29" s="339"/>
      <c r="CB29" s="339"/>
      <c r="CC29" s="339" t="e">
        <f t="shared" si="38"/>
        <v>#VALUE!</v>
      </c>
      <c r="CD29" s="338"/>
      <c r="CE29" s="340">
        <f t="shared" si="39"/>
        <v>0</v>
      </c>
      <c r="CF29" s="340">
        <f t="shared" si="40"/>
        <v>0</v>
      </c>
      <c r="CG29" s="340"/>
      <c r="CH29" s="340"/>
      <c r="CI29" s="340"/>
      <c r="CJ29" s="340"/>
      <c r="CK29" s="338"/>
      <c r="CL29" s="339" t="e">
        <f t="shared" si="28"/>
        <v>#VALUE!</v>
      </c>
      <c r="CM29" s="339" t="e">
        <f t="shared" si="29"/>
        <v>#VALUE!</v>
      </c>
      <c r="CN29" s="339" t="e">
        <f t="shared" si="30"/>
        <v>#VALUE!</v>
      </c>
      <c r="CO29" s="339" t="e">
        <f t="shared" si="31"/>
        <v>#VALUE!</v>
      </c>
      <c r="CP29" s="339" t="e">
        <f t="shared" si="32"/>
        <v>#VALUE!</v>
      </c>
      <c r="CQ29" s="339" t="e">
        <f t="shared" si="33"/>
        <v>#VALUE!</v>
      </c>
      <c r="CR29" s="339" t="e">
        <f t="shared" si="34"/>
        <v>#VALUE!</v>
      </c>
      <c r="CS29" s="339" t="e">
        <f t="shared" si="35"/>
        <v>#VALUE!</v>
      </c>
      <c r="CT29" s="338"/>
      <c r="CU29" s="355"/>
      <c r="CV29" s="355">
        <f t="shared" si="41"/>
        <v>0</v>
      </c>
      <c r="CW29" s="355">
        <f t="shared" si="42"/>
        <v>0</v>
      </c>
      <c r="CX29" s="355">
        <f t="shared" si="43"/>
        <v>0</v>
      </c>
      <c r="CY29" s="355">
        <f t="shared" si="44"/>
        <v>0</v>
      </c>
      <c r="CZ29" s="355" t="str">
        <f ca="1">IFERROR(OUNTIF(AN29:AP29,"e"),"-")</f>
        <v>-</v>
      </c>
      <c r="DA29" s="355">
        <f t="shared" si="45"/>
        <v>0</v>
      </c>
      <c r="DB29" s="355">
        <f t="shared" si="46"/>
        <v>0</v>
      </c>
      <c r="DC29" s="355">
        <f t="shared" si="47"/>
        <v>0</v>
      </c>
      <c r="DE29" s="1168" t="str">
        <f t="shared" si="48"/>
        <v>-</v>
      </c>
      <c r="DF29" s="1168" t="str">
        <f t="shared" si="49"/>
        <v>-</v>
      </c>
      <c r="DG29" s="1168" t="str">
        <f t="shared" si="50"/>
        <v>-</v>
      </c>
      <c r="DH29" s="1168" t="str">
        <f t="shared" si="51"/>
        <v>-</v>
      </c>
      <c r="DI29" s="1168" t="str">
        <f t="shared" ca="1" si="52"/>
        <v>-</v>
      </c>
      <c r="DJ29" s="1168" t="str">
        <f t="shared" si="53"/>
        <v>-</v>
      </c>
      <c r="DK29" s="1168" t="str">
        <f t="shared" si="54"/>
        <v>-</v>
      </c>
      <c r="DL29" s="1168" t="str">
        <f t="shared" si="55"/>
        <v>-</v>
      </c>
      <c r="DN29" s="355">
        <f t="shared" si="56"/>
        <v>0</v>
      </c>
      <c r="DO29" s="355">
        <f t="shared" si="57"/>
        <v>0</v>
      </c>
      <c r="DP29" s="355">
        <f t="shared" si="58"/>
        <v>0</v>
      </c>
      <c r="DQ29" s="355">
        <f t="shared" si="59"/>
        <v>0</v>
      </c>
      <c r="DR29" s="355">
        <f t="shared" si="60"/>
        <v>0</v>
      </c>
      <c r="DS29" s="355">
        <f t="shared" si="61"/>
        <v>0</v>
      </c>
      <c r="DT29" s="355">
        <f t="shared" si="62"/>
        <v>0</v>
      </c>
      <c r="DU29" s="355">
        <f t="shared" si="63"/>
        <v>0</v>
      </c>
      <c r="DW29" s="68" t="str">
        <f t="shared" si="64"/>
        <v>-</v>
      </c>
      <c r="DX29" s="68" t="str">
        <f t="shared" si="65"/>
        <v>-</v>
      </c>
      <c r="DY29" s="68" t="str">
        <f t="shared" si="66"/>
        <v>-</v>
      </c>
      <c r="DZ29" s="68" t="str">
        <f t="shared" si="67"/>
        <v>-</v>
      </c>
      <c r="EA29" s="68" t="str">
        <f t="shared" si="68"/>
        <v>-</v>
      </c>
      <c r="EB29" s="68" t="str">
        <f t="shared" si="69"/>
        <v>-</v>
      </c>
      <c r="EC29" s="68" t="str">
        <f t="shared" si="70"/>
        <v>-</v>
      </c>
      <c r="ED29" s="68" t="str">
        <f t="shared" si="71"/>
        <v>-</v>
      </c>
      <c r="EF29" s="355">
        <f t="shared" si="72"/>
        <v>0</v>
      </c>
      <c r="EG29" s="355">
        <f t="shared" si="73"/>
        <v>0</v>
      </c>
      <c r="EH29" s="355">
        <f t="shared" si="74"/>
        <v>0</v>
      </c>
      <c r="EI29" s="355">
        <f t="shared" si="75"/>
        <v>0</v>
      </c>
      <c r="EJ29" s="355">
        <f t="shared" si="76"/>
        <v>0</v>
      </c>
      <c r="EK29" s="355">
        <f t="shared" si="77"/>
        <v>0</v>
      </c>
      <c r="EL29" s="355">
        <f t="shared" si="78"/>
        <v>0</v>
      </c>
      <c r="EM29" s="355">
        <f t="shared" si="79"/>
        <v>0</v>
      </c>
      <c r="EO29" s="68" t="str">
        <f t="shared" si="80"/>
        <v>-</v>
      </c>
      <c r="EP29" s="68" t="str">
        <f t="shared" si="81"/>
        <v>-</v>
      </c>
      <c r="EQ29" s="68" t="str">
        <f t="shared" si="82"/>
        <v>-</v>
      </c>
      <c r="ER29" s="68" t="str">
        <f t="shared" si="83"/>
        <v>-</v>
      </c>
      <c r="ES29" s="68" t="str">
        <f t="shared" si="84"/>
        <v>-</v>
      </c>
      <c r="ET29" s="68" t="str">
        <f t="shared" si="85"/>
        <v>-</v>
      </c>
      <c r="EU29" s="68" t="str">
        <f t="shared" si="86"/>
        <v>-</v>
      </c>
      <c r="EV29" s="68" t="str">
        <f t="shared" si="87"/>
        <v>-</v>
      </c>
      <c r="EX29" s="355">
        <f t="shared" si="88"/>
        <v>0</v>
      </c>
      <c r="EY29" s="355">
        <f t="shared" si="89"/>
        <v>0</v>
      </c>
      <c r="EZ29" s="355">
        <f t="shared" si="90"/>
        <v>0</v>
      </c>
      <c r="FA29" s="355">
        <f t="shared" si="91"/>
        <v>0</v>
      </c>
      <c r="FB29" s="355">
        <f t="shared" si="92"/>
        <v>0</v>
      </c>
      <c r="FC29" s="355">
        <f t="shared" si="93"/>
        <v>0</v>
      </c>
      <c r="FD29" s="355">
        <f t="shared" si="94"/>
        <v>0</v>
      </c>
      <c r="FE29" s="355">
        <f t="shared" si="95"/>
        <v>0</v>
      </c>
      <c r="FG29" s="68" t="str">
        <f t="shared" si="96"/>
        <v>-</v>
      </c>
      <c r="FH29" s="68" t="str">
        <f t="shared" si="97"/>
        <v>-</v>
      </c>
      <c r="FI29" s="68" t="str">
        <f t="shared" si="98"/>
        <v>-</v>
      </c>
      <c r="FJ29" s="68" t="str">
        <f t="shared" si="99"/>
        <v>-</v>
      </c>
      <c r="FK29" s="68" t="str">
        <f t="shared" si="100"/>
        <v>-</v>
      </c>
      <c r="FL29" s="68" t="str">
        <f t="shared" si="101"/>
        <v>-</v>
      </c>
      <c r="FM29" s="68" t="str">
        <f t="shared" si="102"/>
        <v>-</v>
      </c>
      <c r="FN29" s="68" t="str">
        <f t="shared" si="103"/>
        <v>-</v>
      </c>
      <c r="FP29" s="355">
        <f t="shared" si="104"/>
        <v>0</v>
      </c>
      <c r="FQ29" s="355">
        <f t="shared" si="105"/>
        <v>0</v>
      </c>
      <c r="FR29" s="355">
        <f t="shared" si="106"/>
        <v>0</v>
      </c>
      <c r="FS29" s="355">
        <f t="shared" si="107"/>
        <v>0</v>
      </c>
      <c r="FT29" s="355">
        <f t="shared" si="108"/>
        <v>0</v>
      </c>
      <c r="FU29" s="355">
        <f t="shared" si="109"/>
        <v>0</v>
      </c>
      <c r="FV29" s="355">
        <f t="shared" si="110"/>
        <v>0</v>
      </c>
      <c r="FW29" s="355">
        <f t="shared" si="111"/>
        <v>0</v>
      </c>
      <c r="FY29" s="68" t="str">
        <f t="shared" si="112"/>
        <v>-</v>
      </c>
      <c r="FZ29" s="68" t="str">
        <f t="shared" si="113"/>
        <v>-</v>
      </c>
      <c r="GA29" s="68" t="str">
        <f t="shared" si="114"/>
        <v>-</v>
      </c>
      <c r="GB29" s="68" t="str">
        <f t="shared" si="115"/>
        <v>-</v>
      </c>
      <c r="GC29" s="68" t="str">
        <f t="shared" si="116"/>
        <v>-</v>
      </c>
      <c r="GD29" s="68" t="str">
        <f t="shared" si="117"/>
        <v>-</v>
      </c>
      <c r="GE29" s="68" t="str">
        <f t="shared" si="118"/>
        <v>-</v>
      </c>
      <c r="GF29" s="68" t="str">
        <f t="shared" si="119"/>
        <v>-</v>
      </c>
    </row>
    <row r="30" spans="1:188" ht="12" x14ac:dyDescent="0.3">
      <c r="A30" s="532"/>
      <c r="B30" s="480" t="s">
        <v>498</v>
      </c>
      <c r="C30" s="534" t="s">
        <v>437</v>
      </c>
      <c r="D30" s="535">
        <v>0.83333333333333337</v>
      </c>
      <c r="E30" s="535">
        <v>0.91666666666666663</v>
      </c>
      <c r="F30" s="524" t="str">
        <f t="shared" ref="F30" si="437">IF(VALUE(D30)&gt;=0.72,"PT",IF(VALUE(D30)&lt;0.72,"Off-PT"))</f>
        <v>PT</v>
      </c>
      <c r="G30" s="899"/>
      <c r="H30" s="525" t="s">
        <v>117</v>
      </c>
      <c r="I30" s="1529">
        <v>9467</v>
      </c>
      <c r="J30" s="526" t="s">
        <v>117</v>
      </c>
      <c r="K30" s="1237" t="s">
        <v>117</v>
      </c>
      <c r="L30" s="522">
        <f t="shared" ref="L30" si="438">COUNTA(AN30:BR30)</f>
        <v>0</v>
      </c>
      <c r="M30" s="1720">
        <f t="shared" si="3"/>
        <v>9467</v>
      </c>
      <c r="N30" s="527">
        <f t="shared" si="36"/>
        <v>0</v>
      </c>
      <c r="O30" s="89" t="e">
        <f t="shared" ref="O30" si="439">IF($L$4&gt;0,P30*J30*$M$4*H30,0)</f>
        <v>#VALUE!</v>
      </c>
      <c r="P30" s="8">
        <f t="shared" ref="P30" si="440">COUNTIF(AN30:BR30,"A")</f>
        <v>0</v>
      </c>
      <c r="Q30" s="9">
        <f t="shared" ref="Q30" si="441">IF($L$5&gt;0,R30*J30*$M$5*H30,0)</f>
        <v>0</v>
      </c>
      <c r="R30" s="8">
        <f t="shared" ref="R30" si="442">COUNTIF(AN30:BR30,"B")</f>
        <v>0</v>
      </c>
      <c r="S30" s="9">
        <f t="shared" ref="S30" si="443">IF($L$6&gt;0,T30*J30*$M$6*H30,0)</f>
        <v>0</v>
      </c>
      <c r="T30" s="8">
        <f t="shared" ref="T30" si="444">COUNTIF(AN30:BR30,"C")</f>
        <v>0</v>
      </c>
      <c r="U30" s="9">
        <f t="shared" ref="U30" si="445">IF($L$7&gt;0,V30*J30*$M$7*H30,0)</f>
        <v>0</v>
      </c>
      <c r="V30" s="8">
        <f t="shared" ref="V30" si="446">COUNTIF(AN30:BR30,"D")</f>
        <v>0</v>
      </c>
      <c r="W30" s="9">
        <f t="shared" ref="W30" si="447">IF($L$8&gt;0,X30*J30*$M$8*H30,0)</f>
        <v>0</v>
      </c>
      <c r="X30" s="337">
        <f t="shared" ref="X30" si="448">COUNTIF(AN30:BR30,"E")</f>
        <v>0</v>
      </c>
      <c r="Y30" s="337">
        <f t="shared" ref="Y30" si="449">COUNTIF(AN30:BR30,"F")</f>
        <v>0</v>
      </c>
      <c r="Z30" s="337">
        <f t="shared" ref="Z30" si="450">COUNTIF(AN30:BR30,"G")</f>
        <v>0</v>
      </c>
      <c r="AA30" s="337">
        <f t="shared" ref="AA30" si="451">COUNTIF(AN30:BR30,"H")</f>
        <v>0</v>
      </c>
      <c r="AB30" s="337" t="e">
        <f t="shared" ref="AB30" si="452">(Y30+Z30+AA30)*H30</f>
        <v>#VALUE!</v>
      </c>
      <c r="AC30" s="337">
        <f t="shared" ref="AC30" si="453">IF($L$4&gt;0,I30*$M$4*P30,0)</f>
        <v>0</v>
      </c>
      <c r="AD30" s="337">
        <f t="shared" ref="AD30" si="454">IF($L$5&gt;0,I30*$M$5*R30,0)</f>
        <v>0</v>
      </c>
      <c r="AE30" s="337">
        <f t="shared" ref="AE30" si="455">IF($L$6&gt;0,I30*$M$6*T30,0)</f>
        <v>0</v>
      </c>
      <c r="AF30" s="337">
        <f t="shared" ref="AF30" si="456">IF($L$7&gt;0,I30*$M$7*V30,0)</f>
        <v>0</v>
      </c>
      <c r="AG30" s="337">
        <f t="shared" ref="AG30" si="457">IF($L$8&gt;0,I30*$M$8*X30,0)</f>
        <v>0</v>
      </c>
      <c r="AH30" s="337">
        <f t="shared" ref="AH30" si="458">IF(ISERROR(M30*$M$4),0,M30*$M$4)</f>
        <v>9467</v>
      </c>
      <c r="AI30" s="337">
        <f t="shared" ref="AI30" si="459">IF(ISERROR(M30*$M$5),0,M30*$M$5)</f>
        <v>0</v>
      </c>
      <c r="AJ30" s="337">
        <f t="shared" ref="AJ30" si="460">IF(ISERROR(M30*$M$6),0,M30*$M$6)</f>
        <v>0</v>
      </c>
      <c r="AK30" s="337">
        <f t="shared" ref="AK30" si="461">IF(ISERROR(M30*$M$7),0,M30*$M$7)</f>
        <v>0</v>
      </c>
      <c r="AL30" s="337">
        <f t="shared" ref="AL30" si="462">IF(ISERROR(M30*$M$8),0,M30*$M$8)</f>
        <v>0</v>
      </c>
      <c r="AM30" s="103" t="str">
        <f t="shared" si="37"/>
        <v>1</v>
      </c>
      <c r="AN30" s="1753"/>
      <c r="AO30" s="1754"/>
      <c r="AP30" s="1757"/>
      <c r="AQ30" s="1757"/>
      <c r="AR30" s="1700"/>
      <c r="AS30" s="1753"/>
      <c r="AT30" s="1754"/>
      <c r="AU30" s="1754"/>
      <c r="AV30" s="1754"/>
      <c r="AW30" s="1757"/>
      <c r="AX30" s="1757"/>
      <c r="AY30" s="1696"/>
      <c r="AZ30" s="1754"/>
      <c r="BA30" s="1754"/>
      <c r="BB30" s="1754"/>
      <c r="BC30" s="1754"/>
      <c r="BD30" s="1757"/>
      <c r="BE30" s="1757"/>
      <c r="BF30" s="1696"/>
      <c r="BG30" s="1754"/>
      <c r="BH30" s="1754"/>
      <c r="BI30" s="1754"/>
      <c r="BJ30" s="1754"/>
      <c r="BK30" s="1757"/>
      <c r="BL30" s="1757"/>
      <c r="BM30" s="1696"/>
      <c r="BN30" s="1754"/>
      <c r="BO30" s="1754"/>
      <c r="BP30" s="1754"/>
      <c r="BQ30" s="1262"/>
      <c r="BR30" s="1493"/>
      <c r="BS30" s="339"/>
      <c r="BT30" s="338"/>
      <c r="BU30" s="338"/>
      <c r="BV30" s="338"/>
      <c r="BW30" s="338"/>
      <c r="BX30" s="339"/>
      <c r="BY30" s="339"/>
      <c r="BZ30" s="339"/>
      <c r="CA30" s="339"/>
      <c r="CB30" s="339"/>
      <c r="CC30" s="339" t="e">
        <f t="shared" si="38"/>
        <v>#VALUE!</v>
      </c>
      <c r="CD30" s="338"/>
      <c r="CE30" s="340">
        <f t="shared" si="39"/>
        <v>0</v>
      </c>
      <c r="CF30" s="340">
        <f t="shared" si="40"/>
        <v>0</v>
      </c>
      <c r="CG30" s="340"/>
      <c r="CH30" s="340"/>
      <c r="CI30" s="340"/>
      <c r="CJ30" s="340"/>
      <c r="CK30" s="338"/>
      <c r="CL30" s="339" t="e">
        <f t="shared" ref="CL30" si="463">P30*H30</f>
        <v>#VALUE!</v>
      </c>
      <c r="CM30" s="339" t="e">
        <f t="shared" ref="CM30" si="464">R30*H30</f>
        <v>#VALUE!</v>
      </c>
      <c r="CN30" s="339" t="e">
        <f t="shared" ref="CN30" si="465">T30*H30</f>
        <v>#VALUE!</v>
      </c>
      <c r="CO30" s="339" t="e">
        <f t="shared" ref="CO30" si="466">V30*H30</f>
        <v>#VALUE!</v>
      </c>
      <c r="CP30" s="339" t="e">
        <f t="shared" ref="CP30" si="467">X30*H30</f>
        <v>#VALUE!</v>
      </c>
      <c r="CQ30" s="339" t="e">
        <f t="shared" ref="CQ30" si="468">Y30*H30</f>
        <v>#VALUE!</v>
      </c>
      <c r="CR30" s="339" t="e">
        <f t="shared" ref="CR30" si="469">Z30*H30</f>
        <v>#VALUE!</v>
      </c>
      <c r="CS30" s="339" t="e">
        <f t="shared" ref="CS30" si="470">AA30*H30</f>
        <v>#VALUE!</v>
      </c>
      <c r="CT30" s="338"/>
      <c r="CU30" s="355"/>
      <c r="CV30" s="355">
        <f t="shared" si="41"/>
        <v>0</v>
      </c>
      <c r="CW30" s="355">
        <f t="shared" si="42"/>
        <v>0</v>
      </c>
      <c r="CX30" s="355">
        <f t="shared" si="43"/>
        <v>0</v>
      </c>
      <c r="CY30" s="355">
        <f t="shared" si="44"/>
        <v>0</v>
      </c>
      <c r="CZ30" s="355" t="str">
        <f ca="1">IFERROR(OUNTIF(AN30:AP30,"e"),"-")</f>
        <v>-</v>
      </c>
      <c r="DA30" s="355">
        <f t="shared" si="45"/>
        <v>0</v>
      </c>
      <c r="DB30" s="355">
        <f t="shared" si="46"/>
        <v>0</v>
      </c>
      <c r="DC30" s="355">
        <f t="shared" si="47"/>
        <v>0</v>
      </c>
      <c r="DE30" s="1168" t="str">
        <f t="shared" si="48"/>
        <v>-</v>
      </c>
      <c r="DF30" s="1168" t="str">
        <f t="shared" si="49"/>
        <v>-</v>
      </c>
      <c r="DG30" s="1168" t="str">
        <f t="shared" si="50"/>
        <v>-</v>
      </c>
      <c r="DH30" s="1168" t="str">
        <f t="shared" si="51"/>
        <v>-</v>
      </c>
      <c r="DI30" s="1168" t="str">
        <f t="shared" ca="1" si="52"/>
        <v>-</v>
      </c>
      <c r="DJ30" s="1168" t="str">
        <f t="shared" si="53"/>
        <v>-</v>
      </c>
      <c r="DK30" s="1168" t="str">
        <f t="shared" si="54"/>
        <v>-</v>
      </c>
      <c r="DL30" s="1168" t="str">
        <f t="shared" si="55"/>
        <v>-</v>
      </c>
      <c r="DN30" s="355">
        <f t="shared" si="56"/>
        <v>0</v>
      </c>
      <c r="DO30" s="355">
        <f t="shared" si="57"/>
        <v>0</v>
      </c>
      <c r="DP30" s="355">
        <f t="shared" si="58"/>
        <v>0</v>
      </c>
      <c r="DQ30" s="355">
        <f t="shared" si="59"/>
        <v>0</v>
      </c>
      <c r="DR30" s="355">
        <f t="shared" si="60"/>
        <v>0</v>
      </c>
      <c r="DS30" s="355">
        <f t="shared" si="61"/>
        <v>0</v>
      </c>
      <c r="DT30" s="355">
        <f t="shared" si="62"/>
        <v>0</v>
      </c>
      <c r="DU30" s="355">
        <f t="shared" si="63"/>
        <v>0</v>
      </c>
      <c r="DW30" s="68" t="str">
        <f t="shared" si="64"/>
        <v>-</v>
      </c>
      <c r="DX30" s="68" t="str">
        <f t="shared" si="65"/>
        <v>-</v>
      </c>
      <c r="DY30" s="68" t="str">
        <f t="shared" si="66"/>
        <v>-</v>
      </c>
      <c r="DZ30" s="68" t="str">
        <f t="shared" si="67"/>
        <v>-</v>
      </c>
      <c r="EA30" s="68" t="str">
        <f t="shared" si="68"/>
        <v>-</v>
      </c>
      <c r="EB30" s="68" t="str">
        <f t="shared" si="69"/>
        <v>-</v>
      </c>
      <c r="EC30" s="68" t="str">
        <f t="shared" si="70"/>
        <v>-</v>
      </c>
      <c r="ED30" s="68" t="str">
        <f t="shared" si="71"/>
        <v>-</v>
      </c>
      <c r="EF30" s="355">
        <f t="shared" si="72"/>
        <v>0</v>
      </c>
      <c r="EG30" s="355">
        <f t="shared" si="73"/>
        <v>0</v>
      </c>
      <c r="EH30" s="355">
        <f t="shared" si="74"/>
        <v>0</v>
      </c>
      <c r="EI30" s="355">
        <f t="shared" si="75"/>
        <v>0</v>
      </c>
      <c r="EJ30" s="355">
        <f t="shared" si="76"/>
        <v>0</v>
      </c>
      <c r="EK30" s="355">
        <f t="shared" si="77"/>
        <v>0</v>
      </c>
      <c r="EL30" s="355">
        <f t="shared" si="78"/>
        <v>0</v>
      </c>
      <c r="EM30" s="355">
        <f t="shared" si="79"/>
        <v>0</v>
      </c>
      <c r="EO30" s="68" t="str">
        <f t="shared" si="80"/>
        <v>-</v>
      </c>
      <c r="EP30" s="68" t="str">
        <f t="shared" si="81"/>
        <v>-</v>
      </c>
      <c r="EQ30" s="68" t="str">
        <f t="shared" si="82"/>
        <v>-</v>
      </c>
      <c r="ER30" s="68" t="str">
        <f t="shared" si="83"/>
        <v>-</v>
      </c>
      <c r="ES30" s="68" t="str">
        <f t="shared" si="84"/>
        <v>-</v>
      </c>
      <c r="ET30" s="68" t="str">
        <f t="shared" si="85"/>
        <v>-</v>
      </c>
      <c r="EU30" s="68" t="str">
        <f t="shared" si="86"/>
        <v>-</v>
      </c>
      <c r="EV30" s="68" t="str">
        <f t="shared" si="87"/>
        <v>-</v>
      </c>
      <c r="EX30" s="355">
        <f t="shared" si="88"/>
        <v>0</v>
      </c>
      <c r="EY30" s="355">
        <f t="shared" si="89"/>
        <v>0</v>
      </c>
      <c r="EZ30" s="355">
        <f t="shared" si="90"/>
        <v>0</v>
      </c>
      <c r="FA30" s="355">
        <f t="shared" si="91"/>
        <v>0</v>
      </c>
      <c r="FB30" s="355">
        <f t="shared" si="92"/>
        <v>0</v>
      </c>
      <c r="FC30" s="355">
        <f t="shared" si="93"/>
        <v>0</v>
      </c>
      <c r="FD30" s="355">
        <f t="shared" si="94"/>
        <v>0</v>
      </c>
      <c r="FE30" s="355">
        <f t="shared" si="95"/>
        <v>0</v>
      </c>
      <c r="FG30" s="68" t="str">
        <f t="shared" si="96"/>
        <v>-</v>
      </c>
      <c r="FH30" s="68" t="str">
        <f t="shared" si="97"/>
        <v>-</v>
      </c>
      <c r="FI30" s="68" t="str">
        <f t="shared" si="98"/>
        <v>-</v>
      </c>
      <c r="FJ30" s="68" t="str">
        <f t="shared" si="99"/>
        <v>-</v>
      </c>
      <c r="FK30" s="68" t="str">
        <f t="shared" si="100"/>
        <v>-</v>
      </c>
      <c r="FL30" s="68" t="str">
        <f t="shared" si="101"/>
        <v>-</v>
      </c>
      <c r="FM30" s="68" t="str">
        <f t="shared" si="102"/>
        <v>-</v>
      </c>
      <c r="FN30" s="68" t="str">
        <f t="shared" si="103"/>
        <v>-</v>
      </c>
      <c r="FP30" s="355">
        <f t="shared" si="104"/>
        <v>0</v>
      </c>
      <c r="FQ30" s="355">
        <f t="shared" si="105"/>
        <v>0</v>
      </c>
      <c r="FR30" s="355">
        <f t="shared" si="106"/>
        <v>0</v>
      </c>
      <c r="FS30" s="355">
        <f t="shared" si="107"/>
        <v>0</v>
      </c>
      <c r="FT30" s="355">
        <f t="shared" si="108"/>
        <v>0</v>
      </c>
      <c r="FU30" s="355">
        <f t="shared" si="109"/>
        <v>0</v>
      </c>
      <c r="FV30" s="355">
        <f t="shared" si="110"/>
        <v>0</v>
      </c>
      <c r="FW30" s="355">
        <f t="shared" si="111"/>
        <v>0</v>
      </c>
      <c r="FY30" s="68" t="str">
        <f t="shared" si="112"/>
        <v>-</v>
      </c>
      <c r="FZ30" s="68" t="str">
        <f t="shared" si="113"/>
        <v>-</v>
      </c>
      <c r="GA30" s="68" t="str">
        <f t="shared" si="114"/>
        <v>-</v>
      </c>
      <c r="GB30" s="68" t="str">
        <f t="shared" si="115"/>
        <v>-</v>
      </c>
      <c r="GC30" s="68" t="str">
        <f t="shared" si="116"/>
        <v>-</v>
      </c>
      <c r="GD30" s="68" t="str">
        <f t="shared" si="117"/>
        <v>-</v>
      </c>
      <c r="GE30" s="68" t="str">
        <f t="shared" si="118"/>
        <v>-</v>
      </c>
      <c r="GF30" s="68" t="str">
        <f t="shared" si="119"/>
        <v>-</v>
      </c>
    </row>
    <row r="31" spans="1:188" ht="12.6" customHeight="1" x14ac:dyDescent="0.3">
      <c r="A31" s="1076"/>
      <c r="B31" s="480" t="s">
        <v>422</v>
      </c>
      <c r="C31" s="534" t="s">
        <v>499</v>
      </c>
      <c r="D31" s="535">
        <v>0.83333333333333337</v>
      </c>
      <c r="E31" s="535">
        <v>0.875</v>
      </c>
      <c r="F31" s="524" t="str">
        <f t="shared" ref="F31" si="471">IF(VALUE(D31)&gt;=0.72,"PT",IF(VALUE(D31)&lt;0.72,"Off-PT"))</f>
        <v>PT</v>
      </c>
      <c r="G31" s="899"/>
      <c r="H31" s="525" t="s">
        <v>117</v>
      </c>
      <c r="I31" s="1529">
        <v>9467</v>
      </c>
      <c r="J31" s="526" t="s">
        <v>117</v>
      </c>
      <c r="K31" s="1237" t="s">
        <v>117</v>
      </c>
      <c r="L31" s="522">
        <f t="shared" ref="L31" si="472">COUNTA(AN31:BR31)</f>
        <v>0</v>
      </c>
      <c r="M31" s="1720">
        <f t="shared" si="3"/>
        <v>9467</v>
      </c>
      <c r="N31" s="527">
        <f t="shared" si="36"/>
        <v>0</v>
      </c>
      <c r="O31" s="89" t="e">
        <f t="shared" ref="O31" si="473">IF($L$4&gt;0,P31*J31*$M$4*H31,0)</f>
        <v>#VALUE!</v>
      </c>
      <c r="P31" s="8">
        <f t="shared" ref="P31" si="474">COUNTIF(AN31:BR31,"A")</f>
        <v>0</v>
      </c>
      <c r="Q31" s="9">
        <f t="shared" ref="Q31" si="475">IF($L$5&gt;0,R31*J31*$M$5*H31,0)</f>
        <v>0</v>
      </c>
      <c r="R31" s="8">
        <f t="shared" ref="R31" si="476">COUNTIF(AN31:BR31,"B")</f>
        <v>0</v>
      </c>
      <c r="S31" s="9">
        <f t="shared" ref="S31" si="477">IF($L$6&gt;0,T31*J31*$M$6*H31,0)</f>
        <v>0</v>
      </c>
      <c r="T31" s="8">
        <f t="shared" ref="T31" si="478">COUNTIF(AN31:BR31,"C")</f>
        <v>0</v>
      </c>
      <c r="U31" s="9">
        <f t="shared" ref="U31" si="479">IF($L$7&gt;0,V31*J31*$M$7*H31,0)</f>
        <v>0</v>
      </c>
      <c r="V31" s="8">
        <f t="shared" ref="V31" si="480">COUNTIF(AN31:BR31,"D")</f>
        <v>0</v>
      </c>
      <c r="W31" s="9">
        <f t="shared" ref="W31" si="481">IF($L$8&gt;0,X31*J31*$M$8*H31,0)</f>
        <v>0</v>
      </c>
      <c r="X31" s="337">
        <f t="shared" ref="X31" si="482">COUNTIF(AN31:BR31,"E")</f>
        <v>0</v>
      </c>
      <c r="Y31" s="337">
        <f t="shared" ref="Y31" si="483">COUNTIF(AN31:BR31,"F")</f>
        <v>0</v>
      </c>
      <c r="Z31" s="337">
        <f t="shared" ref="Z31" si="484">COUNTIF(AN31:BR31,"G")</f>
        <v>0</v>
      </c>
      <c r="AA31" s="337">
        <f t="shared" ref="AA31" si="485">COUNTIF(AN31:BR31,"H")</f>
        <v>0</v>
      </c>
      <c r="AB31" s="337" t="e">
        <f t="shared" ref="AB31" si="486">(Y31+Z31+AA31)*H31</f>
        <v>#VALUE!</v>
      </c>
      <c r="AC31" s="337">
        <f t="shared" ref="AC31" si="487">IF($L$4&gt;0,I31*$M$4*P31,0)</f>
        <v>0</v>
      </c>
      <c r="AD31" s="337">
        <f t="shared" ref="AD31" si="488">IF($L$5&gt;0,I31*$M$5*R31,0)</f>
        <v>0</v>
      </c>
      <c r="AE31" s="337">
        <f t="shared" ref="AE31" si="489">IF($L$6&gt;0,I31*$M$6*T31,0)</f>
        <v>0</v>
      </c>
      <c r="AF31" s="337">
        <f t="shared" ref="AF31" si="490">IF($L$7&gt;0,I31*$M$7*V31,0)</f>
        <v>0</v>
      </c>
      <c r="AG31" s="337">
        <f t="shared" ref="AG31" si="491">IF($L$8&gt;0,I31*$M$8*X31,0)</f>
        <v>0</v>
      </c>
      <c r="AH31" s="337">
        <f t="shared" ref="AH31" si="492">IF(ISERROR(M31*$M$4),0,M31*$M$4)</f>
        <v>9467</v>
      </c>
      <c r="AI31" s="337">
        <f t="shared" ref="AI31" si="493">IF(ISERROR(M31*$M$5),0,M31*$M$5)</f>
        <v>0</v>
      </c>
      <c r="AJ31" s="337">
        <f t="shared" ref="AJ31" si="494">IF(ISERROR(M31*$M$6),0,M31*$M$6)</f>
        <v>0</v>
      </c>
      <c r="AK31" s="337">
        <f t="shared" ref="AK31" si="495">IF(ISERROR(M31*$M$7),0,M31*$M$7)</f>
        <v>0</v>
      </c>
      <c r="AL31" s="337">
        <f t="shared" ref="AL31" si="496">IF(ISERROR(M31*$M$8),0,M31*$M$8)</f>
        <v>0</v>
      </c>
      <c r="AM31" s="103" t="str">
        <f t="shared" ref="AM31" si="497">IF(G31="","1",IF(G31="Break",1.15,IF(G31="2inbreak",1.15,IF(G31="PultIB",1.15,IF(G31="1stIB",1.3,IF(G31="lastIB",1.3,IF(G31="B&amp;1stIB",1.45,IF(G31="B&amp;lastIB",1.45,IF(G31="B&amp;2inbreak",1.45,IF(G31="B&amp;PultIB",1.45,IF(G31="T&amp;T",1.35,)))))))))))</f>
        <v>1</v>
      </c>
      <c r="AN31" s="1701"/>
      <c r="AO31" s="1696"/>
      <c r="AP31" s="1757"/>
      <c r="AQ31" s="1757"/>
      <c r="AR31" s="1755"/>
      <c r="AS31" s="1701"/>
      <c r="AT31" s="1696"/>
      <c r="AU31" s="1696"/>
      <c r="AV31" s="1696"/>
      <c r="AW31" s="1757"/>
      <c r="AX31" s="1757"/>
      <c r="AY31" s="1754"/>
      <c r="AZ31" s="1696"/>
      <c r="BA31" s="1696"/>
      <c r="BB31" s="1696"/>
      <c r="BC31" s="1696"/>
      <c r="BD31" s="1757"/>
      <c r="BE31" s="1757"/>
      <c r="BF31" s="1754"/>
      <c r="BG31" s="1696"/>
      <c r="BH31" s="1696"/>
      <c r="BI31" s="1696"/>
      <c r="BJ31" s="1696"/>
      <c r="BK31" s="1757"/>
      <c r="BL31" s="1757"/>
      <c r="BM31" s="1754"/>
      <c r="BN31" s="1696"/>
      <c r="BO31" s="1696"/>
      <c r="BP31" s="1696"/>
      <c r="BQ31" s="1708"/>
      <c r="BR31" s="1493"/>
      <c r="BS31" s="339"/>
      <c r="BT31" s="338"/>
      <c r="BU31" s="338"/>
      <c r="BV31" s="338"/>
      <c r="BW31" s="338"/>
      <c r="BX31" s="339"/>
      <c r="BY31" s="339"/>
      <c r="BZ31" s="339"/>
      <c r="CA31" s="339"/>
      <c r="CB31" s="339"/>
      <c r="CC31" s="339" t="e">
        <f t="shared" ref="CC31" si="498">COUNTA(BS31)*H31</f>
        <v>#VALUE!</v>
      </c>
      <c r="CD31" s="338"/>
      <c r="CE31" s="340">
        <f t="shared" si="39"/>
        <v>0</v>
      </c>
      <c r="CF31" s="340">
        <f t="shared" si="40"/>
        <v>0</v>
      </c>
      <c r="CG31" s="340"/>
      <c r="CH31" s="340"/>
      <c r="CI31" s="340"/>
      <c r="CJ31" s="340"/>
      <c r="CK31" s="338"/>
      <c r="CL31" s="339" t="e">
        <f t="shared" ref="CL31" si="499">P31*H31</f>
        <v>#VALUE!</v>
      </c>
      <c r="CM31" s="339" t="e">
        <f t="shared" ref="CM31" si="500">R31*H31</f>
        <v>#VALUE!</v>
      </c>
      <c r="CN31" s="339" t="e">
        <f t="shared" ref="CN31" si="501">T31*H31</f>
        <v>#VALUE!</v>
      </c>
      <c r="CO31" s="339" t="e">
        <f t="shared" ref="CO31" si="502">V31*H31</f>
        <v>#VALUE!</v>
      </c>
      <c r="CP31" s="339" t="e">
        <f t="shared" ref="CP31" si="503">X31*H31</f>
        <v>#VALUE!</v>
      </c>
      <c r="CQ31" s="339" t="e">
        <f t="shared" ref="CQ31" si="504">Y31*H31</f>
        <v>#VALUE!</v>
      </c>
      <c r="CR31" s="339" t="e">
        <f t="shared" ref="CR31" si="505">Z31*H31</f>
        <v>#VALUE!</v>
      </c>
      <c r="CS31" s="339" t="e">
        <f t="shared" ref="CS31" si="506">AA31*H31</f>
        <v>#VALUE!</v>
      </c>
      <c r="CT31" s="338"/>
      <c r="CU31" s="355"/>
      <c r="CV31" s="355">
        <f t="shared" si="41"/>
        <v>0</v>
      </c>
      <c r="CW31" s="355">
        <f t="shared" si="42"/>
        <v>0</v>
      </c>
      <c r="CX31" s="355">
        <f t="shared" si="43"/>
        <v>0</v>
      </c>
      <c r="CY31" s="355">
        <f t="shared" si="44"/>
        <v>0</v>
      </c>
      <c r="CZ31" s="355" t="str">
        <f ca="1">IFERROR(OUNTIF(AN31:AP31,"e"),"-")</f>
        <v>-</v>
      </c>
      <c r="DA31" s="355">
        <f t="shared" si="45"/>
        <v>0</v>
      </c>
      <c r="DB31" s="355">
        <f t="shared" si="46"/>
        <v>0</v>
      </c>
      <c r="DC31" s="355">
        <f t="shared" si="47"/>
        <v>0</v>
      </c>
      <c r="DE31" s="1168" t="str">
        <f t="shared" si="48"/>
        <v>-</v>
      </c>
      <c r="DF31" s="1168" t="str">
        <f t="shared" si="49"/>
        <v>-</v>
      </c>
      <c r="DG31" s="1168" t="str">
        <f t="shared" si="50"/>
        <v>-</v>
      </c>
      <c r="DH31" s="1168" t="str">
        <f t="shared" si="51"/>
        <v>-</v>
      </c>
      <c r="DI31" s="1168" t="str">
        <f t="shared" ca="1" si="52"/>
        <v>-</v>
      </c>
      <c r="DJ31" s="1168" t="str">
        <f t="shared" si="53"/>
        <v>-</v>
      </c>
      <c r="DK31" s="1168" t="str">
        <f t="shared" si="54"/>
        <v>-</v>
      </c>
      <c r="DL31" s="1168" t="str">
        <f t="shared" si="55"/>
        <v>-</v>
      </c>
      <c r="DN31" s="355">
        <f t="shared" si="56"/>
        <v>0</v>
      </c>
      <c r="DO31" s="355">
        <f t="shared" si="57"/>
        <v>0</v>
      </c>
      <c r="DP31" s="355">
        <f t="shared" si="58"/>
        <v>0</v>
      </c>
      <c r="DQ31" s="355">
        <f t="shared" si="59"/>
        <v>0</v>
      </c>
      <c r="DR31" s="355">
        <f t="shared" si="60"/>
        <v>0</v>
      </c>
      <c r="DS31" s="355">
        <f t="shared" si="61"/>
        <v>0</v>
      </c>
      <c r="DT31" s="355">
        <f t="shared" si="62"/>
        <v>0</v>
      </c>
      <c r="DU31" s="355">
        <f t="shared" si="63"/>
        <v>0</v>
      </c>
      <c r="DW31" s="68" t="str">
        <f t="shared" si="64"/>
        <v>-</v>
      </c>
      <c r="DX31" s="68" t="str">
        <f t="shared" si="65"/>
        <v>-</v>
      </c>
      <c r="DY31" s="68" t="str">
        <f t="shared" si="66"/>
        <v>-</v>
      </c>
      <c r="DZ31" s="68" t="str">
        <f t="shared" si="67"/>
        <v>-</v>
      </c>
      <c r="EA31" s="68" t="str">
        <f t="shared" si="68"/>
        <v>-</v>
      </c>
      <c r="EB31" s="68" t="str">
        <f t="shared" si="69"/>
        <v>-</v>
      </c>
      <c r="EC31" s="68" t="str">
        <f t="shared" si="70"/>
        <v>-</v>
      </c>
      <c r="ED31" s="68" t="str">
        <f t="shared" si="71"/>
        <v>-</v>
      </c>
      <c r="EF31" s="355">
        <f t="shared" si="72"/>
        <v>0</v>
      </c>
      <c r="EG31" s="355">
        <f t="shared" si="73"/>
        <v>0</v>
      </c>
      <c r="EH31" s="355">
        <f t="shared" si="74"/>
        <v>0</v>
      </c>
      <c r="EI31" s="355">
        <f t="shared" si="75"/>
        <v>0</v>
      </c>
      <c r="EJ31" s="355">
        <f t="shared" si="76"/>
        <v>0</v>
      </c>
      <c r="EK31" s="355">
        <f t="shared" si="77"/>
        <v>0</v>
      </c>
      <c r="EL31" s="355">
        <f t="shared" si="78"/>
        <v>0</v>
      </c>
      <c r="EM31" s="355">
        <f t="shared" si="79"/>
        <v>0</v>
      </c>
      <c r="EO31" s="68" t="str">
        <f t="shared" si="80"/>
        <v>-</v>
      </c>
      <c r="EP31" s="68" t="str">
        <f t="shared" si="81"/>
        <v>-</v>
      </c>
      <c r="EQ31" s="68" t="str">
        <f t="shared" si="82"/>
        <v>-</v>
      </c>
      <c r="ER31" s="68" t="str">
        <f t="shared" si="83"/>
        <v>-</v>
      </c>
      <c r="ES31" s="68" t="str">
        <f t="shared" si="84"/>
        <v>-</v>
      </c>
      <c r="ET31" s="68" t="str">
        <f t="shared" si="85"/>
        <v>-</v>
      </c>
      <c r="EU31" s="68" t="str">
        <f t="shared" si="86"/>
        <v>-</v>
      </c>
      <c r="EV31" s="68" t="str">
        <f t="shared" si="87"/>
        <v>-</v>
      </c>
      <c r="EX31" s="355">
        <f t="shared" si="88"/>
        <v>0</v>
      </c>
      <c r="EY31" s="355">
        <f t="shared" si="89"/>
        <v>0</v>
      </c>
      <c r="EZ31" s="355">
        <f t="shared" si="90"/>
        <v>0</v>
      </c>
      <c r="FA31" s="355">
        <f t="shared" si="91"/>
        <v>0</v>
      </c>
      <c r="FB31" s="355">
        <f t="shared" si="92"/>
        <v>0</v>
      </c>
      <c r="FC31" s="355">
        <f t="shared" si="93"/>
        <v>0</v>
      </c>
      <c r="FD31" s="355">
        <f t="shared" si="94"/>
        <v>0</v>
      </c>
      <c r="FE31" s="355">
        <f t="shared" si="95"/>
        <v>0</v>
      </c>
      <c r="FG31" s="68" t="str">
        <f t="shared" si="96"/>
        <v>-</v>
      </c>
      <c r="FH31" s="68" t="str">
        <f t="shared" si="97"/>
        <v>-</v>
      </c>
      <c r="FI31" s="68" t="str">
        <f t="shared" si="98"/>
        <v>-</v>
      </c>
      <c r="FJ31" s="68" t="str">
        <f t="shared" si="99"/>
        <v>-</v>
      </c>
      <c r="FK31" s="68" t="str">
        <f t="shared" si="100"/>
        <v>-</v>
      </c>
      <c r="FL31" s="68" t="str">
        <f t="shared" si="101"/>
        <v>-</v>
      </c>
      <c r="FM31" s="68" t="str">
        <f t="shared" si="102"/>
        <v>-</v>
      </c>
      <c r="FN31" s="68" t="str">
        <f t="shared" si="103"/>
        <v>-</v>
      </c>
      <c r="FP31" s="355">
        <f t="shared" si="104"/>
        <v>0</v>
      </c>
      <c r="FQ31" s="355">
        <f t="shared" si="105"/>
        <v>0</v>
      </c>
      <c r="FR31" s="355">
        <f t="shared" si="106"/>
        <v>0</v>
      </c>
      <c r="FS31" s="355">
        <f t="shared" si="107"/>
        <v>0</v>
      </c>
      <c r="FT31" s="355">
        <f t="shared" si="108"/>
        <v>0</v>
      </c>
      <c r="FU31" s="355">
        <f t="shared" si="109"/>
        <v>0</v>
      </c>
      <c r="FV31" s="355">
        <f t="shared" si="110"/>
        <v>0</v>
      </c>
      <c r="FW31" s="355">
        <f t="shared" si="111"/>
        <v>0</v>
      </c>
      <c r="FY31" s="68" t="str">
        <f t="shared" si="112"/>
        <v>-</v>
      </c>
      <c r="FZ31" s="68" t="str">
        <f t="shared" si="113"/>
        <v>-</v>
      </c>
      <c r="GA31" s="68" t="str">
        <f t="shared" si="114"/>
        <v>-</v>
      </c>
      <c r="GB31" s="68" t="str">
        <f t="shared" si="115"/>
        <v>-</v>
      </c>
      <c r="GC31" s="68" t="str">
        <f t="shared" si="116"/>
        <v>-</v>
      </c>
      <c r="GD31" s="68" t="str">
        <f t="shared" si="117"/>
        <v>-</v>
      </c>
      <c r="GE31" s="68" t="str">
        <f t="shared" si="118"/>
        <v>-</v>
      </c>
      <c r="GF31" s="68" t="str">
        <f t="shared" si="119"/>
        <v>-</v>
      </c>
    </row>
    <row r="32" spans="1:188" ht="12.6" customHeight="1" x14ac:dyDescent="0.3">
      <c r="A32" s="532"/>
      <c r="B32" s="480" t="s">
        <v>498</v>
      </c>
      <c r="C32" s="534" t="s">
        <v>499</v>
      </c>
      <c r="D32" s="535">
        <v>0.875</v>
      </c>
      <c r="E32" s="535">
        <v>0.91666666666666663</v>
      </c>
      <c r="F32" s="524" t="str">
        <f t="shared" ref="F32" si="507">IF(VALUE(D32)&gt;=0.72,"PT",IF(VALUE(D32)&lt;0.72,"Off-PT"))</f>
        <v>PT</v>
      </c>
      <c r="G32" s="899"/>
      <c r="H32" s="525" t="s">
        <v>117</v>
      </c>
      <c r="I32" s="1529">
        <v>9467</v>
      </c>
      <c r="J32" s="526" t="s">
        <v>117</v>
      </c>
      <c r="K32" s="1237" t="s">
        <v>117</v>
      </c>
      <c r="L32" s="522">
        <f t="shared" ref="L32" si="508">COUNTA(AN32:BR32)</f>
        <v>0</v>
      </c>
      <c r="M32" s="1720">
        <f t="shared" si="3"/>
        <v>9467</v>
      </c>
      <c r="N32" s="527">
        <f t="shared" si="36"/>
        <v>0</v>
      </c>
      <c r="O32" s="89" t="e">
        <f t="shared" ref="O32" si="509">IF($L$4&gt;0,P32*J32*$M$4*H32,0)</f>
        <v>#VALUE!</v>
      </c>
      <c r="P32" s="8">
        <f t="shared" ref="P32" si="510">COUNTIF(AN32:BR32,"A")</f>
        <v>0</v>
      </c>
      <c r="Q32" s="9">
        <f t="shared" ref="Q32" si="511">IF($L$5&gt;0,R32*J32*$M$5*H32,0)</f>
        <v>0</v>
      </c>
      <c r="R32" s="8">
        <f t="shared" ref="R32" si="512">COUNTIF(AN32:BR32,"B")</f>
        <v>0</v>
      </c>
      <c r="S32" s="9">
        <f t="shared" ref="S32" si="513">IF($L$6&gt;0,T32*J32*$M$6*H32,0)</f>
        <v>0</v>
      </c>
      <c r="T32" s="8">
        <f t="shared" ref="T32" si="514">COUNTIF(AN32:BR32,"C")</f>
        <v>0</v>
      </c>
      <c r="U32" s="9">
        <f t="shared" ref="U32" si="515">IF($L$7&gt;0,V32*J32*$M$7*H32,0)</f>
        <v>0</v>
      </c>
      <c r="V32" s="8">
        <f t="shared" ref="V32" si="516">COUNTIF(AN32:BR32,"D")</f>
        <v>0</v>
      </c>
      <c r="W32" s="9">
        <f t="shared" ref="W32" si="517">IF($L$8&gt;0,X32*J32*$M$8*H32,0)</f>
        <v>0</v>
      </c>
      <c r="X32" s="337">
        <f t="shared" ref="X32" si="518">COUNTIF(AN32:BR32,"E")</f>
        <v>0</v>
      </c>
      <c r="Y32" s="337">
        <f t="shared" ref="Y32" si="519">COUNTIF(AN32:BR32,"F")</f>
        <v>0</v>
      </c>
      <c r="Z32" s="337">
        <f t="shared" ref="Z32" si="520">COUNTIF(AN32:BR32,"G")</f>
        <v>0</v>
      </c>
      <c r="AA32" s="337">
        <f t="shared" ref="AA32" si="521">COUNTIF(AN32:BR32,"H")</f>
        <v>0</v>
      </c>
      <c r="AB32" s="337" t="e">
        <f t="shared" ref="AB32" si="522">(Y32+Z32+AA32)*H32</f>
        <v>#VALUE!</v>
      </c>
      <c r="AC32" s="337">
        <f t="shared" ref="AC32" si="523">IF($L$4&gt;0,I32*$M$4*P32,0)</f>
        <v>0</v>
      </c>
      <c r="AD32" s="337">
        <f t="shared" ref="AD32" si="524">IF($L$5&gt;0,I32*$M$5*R32,0)</f>
        <v>0</v>
      </c>
      <c r="AE32" s="337">
        <f t="shared" ref="AE32" si="525">IF($L$6&gt;0,I32*$M$6*T32,0)</f>
        <v>0</v>
      </c>
      <c r="AF32" s="337">
        <f t="shared" ref="AF32" si="526">IF($L$7&gt;0,I32*$M$7*V32,0)</f>
        <v>0</v>
      </c>
      <c r="AG32" s="337">
        <f t="shared" ref="AG32" si="527">IF($L$8&gt;0,I32*$M$8*X32,0)</f>
        <v>0</v>
      </c>
      <c r="AH32" s="337">
        <f t="shared" ref="AH32" si="528">IF(ISERROR(M32*$M$4),0,M32*$M$4)</f>
        <v>9467</v>
      </c>
      <c r="AI32" s="337">
        <f t="shared" ref="AI32" si="529">IF(ISERROR(M32*$M$5),0,M32*$M$5)</f>
        <v>0</v>
      </c>
      <c r="AJ32" s="337">
        <f t="shared" ref="AJ32" si="530">IF(ISERROR(M32*$M$6),0,M32*$M$6)</f>
        <v>0</v>
      </c>
      <c r="AK32" s="337">
        <f t="shared" ref="AK32" si="531">IF(ISERROR(M32*$M$7),0,M32*$M$7)</f>
        <v>0</v>
      </c>
      <c r="AL32" s="337">
        <f t="shared" ref="AL32" si="532">IF(ISERROR(M32*$M$8),0,M32*$M$8)</f>
        <v>0</v>
      </c>
      <c r="AM32" s="103" t="str">
        <f t="shared" ref="AM32" si="533">IF(G32="","1",IF(G32="Break",1.15,IF(G32="2inbreak",1.15,IF(G32="PultIB",1.15,IF(G32="1stIB",1.3,IF(G32="lastIB",1.3,IF(G32="B&amp;1stIB",1.45,IF(G32="B&amp;lastIB",1.45,IF(G32="B&amp;2inbreak",1.45,IF(G32="B&amp;PultIB",1.45,IF(G32="T&amp;T",1.35,)))))))))))</f>
        <v>1</v>
      </c>
      <c r="AN32" s="1701"/>
      <c r="AO32" s="1696"/>
      <c r="AP32" s="1757"/>
      <c r="AQ32" s="1757"/>
      <c r="AR32" s="1755"/>
      <c r="AS32" s="1701"/>
      <c r="AT32" s="1696"/>
      <c r="AU32" s="1696"/>
      <c r="AV32" s="1696"/>
      <c r="AW32" s="1757"/>
      <c r="AX32" s="1757"/>
      <c r="AY32" s="1754"/>
      <c r="AZ32" s="1696"/>
      <c r="BA32" s="1696"/>
      <c r="BB32" s="1696"/>
      <c r="BC32" s="1696"/>
      <c r="BD32" s="1757"/>
      <c r="BE32" s="1757"/>
      <c r="BF32" s="1754"/>
      <c r="BG32" s="1696"/>
      <c r="BH32" s="1696"/>
      <c r="BI32" s="1696"/>
      <c r="BJ32" s="1696"/>
      <c r="BK32" s="1757"/>
      <c r="BL32" s="1757"/>
      <c r="BM32" s="1754"/>
      <c r="BN32" s="1696"/>
      <c r="BO32" s="1696"/>
      <c r="BP32" s="1696"/>
      <c r="BQ32" s="1708"/>
      <c r="BR32" s="1493"/>
      <c r="BS32" s="339"/>
      <c r="BT32" s="338"/>
      <c r="BU32" s="338"/>
      <c r="BV32" s="338"/>
      <c r="BW32" s="338"/>
      <c r="BX32" s="339"/>
      <c r="BY32" s="339"/>
      <c r="BZ32" s="339"/>
      <c r="CA32" s="339"/>
      <c r="CB32" s="339"/>
      <c r="CC32" s="339" t="e">
        <f t="shared" ref="CC32" si="534">COUNTA(BS32)*H32</f>
        <v>#VALUE!</v>
      </c>
      <c r="CD32" s="338"/>
      <c r="CE32" s="340">
        <f t="shared" si="39"/>
        <v>0</v>
      </c>
      <c r="CF32" s="340">
        <f t="shared" si="40"/>
        <v>0</v>
      </c>
      <c r="CG32" s="340"/>
      <c r="CH32" s="340"/>
      <c r="CI32" s="340"/>
      <c r="CJ32" s="340"/>
      <c r="CK32" s="338"/>
      <c r="CL32" s="339" t="e">
        <f t="shared" ref="CL32" si="535">P32*H32</f>
        <v>#VALUE!</v>
      </c>
      <c r="CM32" s="339" t="e">
        <f t="shared" ref="CM32" si="536">R32*H32</f>
        <v>#VALUE!</v>
      </c>
      <c r="CN32" s="339" t="e">
        <f t="shared" ref="CN32" si="537">T32*H32</f>
        <v>#VALUE!</v>
      </c>
      <c r="CO32" s="339" t="e">
        <f t="shared" ref="CO32" si="538">V32*H32</f>
        <v>#VALUE!</v>
      </c>
      <c r="CP32" s="339" t="e">
        <f t="shared" ref="CP32" si="539">X32*H32</f>
        <v>#VALUE!</v>
      </c>
      <c r="CQ32" s="339" t="e">
        <f t="shared" ref="CQ32" si="540">Y32*H32</f>
        <v>#VALUE!</v>
      </c>
      <c r="CR32" s="339" t="e">
        <f t="shared" ref="CR32" si="541">Z32*H32</f>
        <v>#VALUE!</v>
      </c>
      <c r="CS32" s="339" t="e">
        <f t="shared" ref="CS32" si="542">AA32*H32</f>
        <v>#VALUE!</v>
      </c>
      <c r="CT32" s="338"/>
      <c r="CU32" s="355"/>
      <c r="CV32" s="355">
        <f t="shared" si="41"/>
        <v>0</v>
      </c>
      <c r="CW32" s="355">
        <f t="shared" si="42"/>
        <v>0</v>
      </c>
      <c r="CX32" s="355">
        <f t="shared" si="43"/>
        <v>0</v>
      </c>
      <c r="CY32" s="355">
        <f t="shared" si="44"/>
        <v>0</v>
      </c>
      <c r="CZ32" s="355" t="str">
        <f ca="1">IFERROR(OUNTIF(AN32:AP32,"e"),"-")</f>
        <v>-</v>
      </c>
      <c r="DA32" s="355">
        <f t="shared" si="45"/>
        <v>0</v>
      </c>
      <c r="DB32" s="355">
        <f t="shared" si="46"/>
        <v>0</v>
      </c>
      <c r="DC32" s="355">
        <f t="shared" si="47"/>
        <v>0</v>
      </c>
      <c r="DE32" s="1168" t="str">
        <f t="shared" si="48"/>
        <v>-</v>
      </c>
      <c r="DF32" s="1168" t="str">
        <f t="shared" si="49"/>
        <v>-</v>
      </c>
      <c r="DG32" s="1168" t="str">
        <f t="shared" si="50"/>
        <v>-</v>
      </c>
      <c r="DH32" s="1168" t="str">
        <f t="shared" si="51"/>
        <v>-</v>
      </c>
      <c r="DI32" s="1168" t="str">
        <f t="shared" ca="1" si="52"/>
        <v>-</v>
      </c>
      <c r="DJ32" s="1168" t="str">
        <f t="shared" si="53"/>
        <v>-</v>
      </c>
      <c r="DK32" s="1168" t="str">
        <f t="shared" si="54"/>
        <v>-</v>
      </c>
      <c r="DL32" s="1168" t="str">
        <f t="shared" si="55"/>
        <v>-</v>
      </c>
      <c r="DN32" s="355">
        <f t="shared" si="56"/>
        <v>0</v>
      </c>
      <c r="DO32" s="355">
        <f t="shared" si="57"/>
        <v>0</v>
      </c>
      <c r="DP32" s="355">
        <f t="shared" si="58"/>
        <v>0</v>
      </c>
      <c r="DQ32" s="355">
        <f t="shared" si="59"/>
        <v>0</v>
      </c>
      <c r="DR32" s="355">
        <f t="shared" si="60"/>
        <v>0</v>
      </c>
      <c r="DS32" s="355">
        <f t="shared" si="61"/>
        <v>0</v>
      </c>
      <c r="DT32" s="355">
        <f t="shared" si="62"/>
        <v>0</v>
      </c>
      <c r="DU32" s="355">
        <f t="shared" si="63"/>
        <v>0</v>
      </c>
      <c r="DW32" s="68" t="str">
        <f t="shared" si="64"/>
        <v>-</v>
      </c>
      <c r="DX32" s="68" t="str">
        <f t="shared" si="65"/>
        <v>-</v>
      </c>
      <c r="DY32" s="68" t="str">
        <f t="shared" si="66"/>
        <v>-</v>
      </c>
      <c r="DZ32" s="68" t="str">
        <f t="shared" si="67"/>
        <v>-</v>
      </c>
      <c r="EA32" s="68" t="str">
        <f t="shared" si="68"/>
        <v>-</v>
      </c>
      <c r="EB32" s="68" t="str">
        <f t="shared" si="69"/>
        <v>-</v>
      </c>
      <c r="EC32" s="68" t="str">
        <f t="shared" si="70"/>
        <v>-</v>
      </c>
      <c r="ED32" s="68" t="str">
        <f t="shared" si="71"/>
        <v>-</v>
      </c>
      <c r="EF32" s="355">
        <f t="shared" si="72"/>
        <v>0</v>
      </c>
      <c r="EG32" s="355">
        <f t="shared" si="73"/>
        <v>0</v>
      </c>
      <c r="EH32" s="355">
        <f t="shared" si="74"/>
        <v>0</v>
      </c>
      <c r="EI32" s="355">
        <f t="shared" si="75"/>
        <v>0</v>
      </c>
      <c r="EJ32" s="355">
        <f t="shared" si="76"/>
        <v>0</v>
      </c>
      <c r="EK32" s="355">
        <f t="shared" si="77"/>
        <v>0</v>
      </c>
      <c r="EL32" s="355">
        <f t="shared" si="78"/>
        <v>0</v>
      </c>
      <c r="EM32" s="355">
        <f t="shared" si="79"/>
        <v>0</v>
      </c>
      <c r="EO32" s="68" t="str">
        <f t="shared" si="80"/>
        <v>-</v>
      </c>
      <c r="EP32" s="68" t="str">
        <f t="shared" si="81"/>
        <v>-</v>
      </c>
      <c r="EQ32" s="68" t="str">
        <f t="shared" si="82"/>
        <v>-</v>
      </c>
      <c r="ER32" s="68" t="str">
        <f t="shared" si="83"/>
        <v>-</v>
      </c>
      <c r="ES32" s="68" t="str">
        <f t="shared" si="84"/>
        <v>-</v>
      </c>
      <c r="ET32" s="68" t="str">
        <f t="shared" si="85"/>
        <v>-</v>
      </c>
      <c r="EU32" s="68" t="str">
        <f t="shared" si="86"/>
        <v>-</v>
      </c>
      <c r="EV32" s="68" t="str">
        <f t="shared" si="87"/>
        <v>-</v>
      </c>
      <c r="EX32" s="355">
        <f t="shared" si="88"/>
        <v>0</v>
      </c>
      <c r="EY32" s="355">
        <f t="shared" si="89"/>
        <v>0</v>
      </c>
      <c r="EZ32" s="355">
        <f t="shared" si="90"/>
        <v>0</v>
      </c>
      <c r="FA32" s="355">
        <f t="shared" si="91"/>
        <v>0</v>
      </c>
      <c r="FB32" s="355">
        <f t="shared" si="92"/>
        <v>0</v>
      </c>
      <c r="FC32" s="355">
        <f t="shared" si="93"/>
        <v>0</v>
      </c>
      <c r="FD32" s="355">
        <f t="shared" si="94"/>
        <v>0</v>
      </c>
      <c r="FE32" s="355">
        <f t="shared" si="95"/>
        <v>0</v>
      </c>
      <c r="FG32" s="68" t="str">
        <f t="shared" si="96"/>
        <v>-</v>
      </c>
      <c r="FH32" s="68" t="str">
        <f t="shared" si="97"/>
        <v>-</v>
      </c>
      <c r="FI32" s="68" t="str">
        <f t="shared" si="98"/>
        <v>-</v>
      </c>
      <c r="FJ32" s="68" t="str">
        <f t="shared" si="99"/>
        <v>-</v>
      </c>
      <c r="FK32" s="68" t="str">
        <f t="shared" si="100"/>
        <v>-</v>
      </c>
      <c r="FL32" s="68" t="str">
        <f t="shared" si="101"/>
        <v>-</v>
      </c>
      <c r="FM32" s="68" t="str">
        <f t="shared" si="102"/>
        <v>-</v>
      </c>
      <c r="FN32" s="68" t="str">
        <f t="shared" si="103"/>
        <v>-</v>
      </c>
      <c r="FP32" s="355">
        <f t="shared" si="104"/>
        <v>0</v>
      </c>
      <c r="FQ32" s="355">
        <f t="shared" si="105"/>
        <v>0</v>
      </c>
      <c r="FR32" s="355">
        <f t="shared" si="106"/>
        <v>0</v>
      </c>
      <c r="FS32" s="355">
        <f t="shared" si="107"/>
        <v>0</v>
      </c>
      <c r="FT32" s="355">
        <f t="shared" si="108"/>
        <v>0</v>
      </c>
      <c r="FU32" s="355">
        <f t="shared" si="109"/>
        <v>0</v>
      </c>
      <c r="FV32" s="355">
        <f t="shared" si="110"/>
        <v>0</v>
      </c>
      <c r="FW32" s="355">
        <f t="shared" si="111"/>
        <v>0</v>
      </c>
      <c r="FY32" s="68" t="str">
        <f t="shared" si="112"/>
        <v>-</v>
      </c>
      <c r="FZ32" s="68" t="str">
        <f t="shared" si="113"/>
        <v>-</v>
      </c>
      <c r="GA32" s="68" t="str">
        <f t="shared" si="114"/>
        <v>-</v>
      </c>
      <c r="GB32" s="68" t="str">
        <f t="shared" si="115"/>
        <v>-</v>
      </c>
      <c r="GC32" s="68" t="str">
        <f t="shared" si="116"/>
        <v>-</v>
      </c>
      <c r="GD32" s="68" t="str">
        <f t="shared" si="117"/>
        <v>-</v>
      </c>
      <c r="GE32" s="68" t="str">
        <f t="shared" si="118"/>
        <v>-</v>
      </c>
      <c r="GF32" s="68" t="str">
        <f t="shared" si="119"/>
        <v>-</v>
      </c>
    </row>
    <row r="33" spans="1:188" ht="12.6" customHeight="1" x14ac:dyDescent="0.3">
      <c r="A33" s="532"/>
      <c r="B33" s="480" t="s">
        <v>500</v>
      </c>
      <c r="C33" s="534" t="s">
        <v>501</v>
      </c>
      <c r="D33" s="535">
        <v>0.91666666666666663</v>
      </c>
      <c r="E33" s="535">
        <v>0.95833333333333337</v>
      </c>
      <c r="F33" s="524" t="str">
        <f t="shared" ref="F33" si="543">IF(VALUE(D33)&gt;=0.72,"PT",IF(VALUE(D33)&lt;0.72,"Off-PT"))</f>
        <v>PT</v>
      </c>
      <c r="G33" s="899"/>
      <c r="H33" s="525" t="s">
        <v>117</v>
      </c>
      <c r="I33" s="1529">
        <v>8667</v>
      </c>
      <c r="J33" s="526" t="s">
        <v>117</v>
      </c>
      <c r="K33" s="1237" t="s">
        <v>117</v>
      </c>
      <c r="L33" s="522">
        <f t="shared" ref="L33" si="544">COUNTA(AN33:BR33)</f>
        <v>0</v>
      </c>
      <c r="M33" s="1720">
        <f t="shared" si="3"/>
        <v>8667</v>
      </c>
      <c r="N33" s="527">
        <f t="shared" si="36"/>
        <v>0</v>
      </c>
      <c r="O33" s="89" t="e">
        <f t="shared" ref="O33" si="545">IF($L$4&gt;0,P33*J33*$M$4*H33,0)</f>
        <v>#VALUE!</v>
      </c>
      <c r="P33" s="8">
        <f t="shared" ref="P33" si="546">COUNTIF(AN33:BR33,"A")</f>
        <v>0</v>
      </c>
      <c r="Q33" s="9">
        <f t="shared" ref="Q33" si="547">IF($L$5&gt;0,R33*J33*$M$5*H33,0)</f>
        <v>0</v>
      </c>
      <c r="R33" s="8">
        <f t="shared" ref="R33" si="548">COUNTIF(AN33:BR33,"B")</f>
        <v>0</v>
      </c>
      <c r="S33" s="9">
        <f t="shared" ref="S33" si="549">IF($L$6&gt;0,T33*J33*$M$6*H33,0)</f>
        <v>0</v>
      </c>
      <c r="T33" s="8">
        <f t="shared" ref="T33" si="550">COUNTIF(AN33:BR33,"C")</f>
        <v>0</v>
      </c>
      <c r="U33" s="9">
        <f t="shared" ref="U33" si="551">IF($L$7&gt;0,V33*J33*$M$7*H33,0)</f>
        <v>0</v>
      </c>
      <c r="V33" s="8">
        <f t="shared" ref="V33" si="552">COUNTIF(AN33:BR33,"D")</f>
        <v>0</v>
      </c>
      <c r="W33" s="9">
        <f t="shared" ref="W33" si="553">IF($L$8&gt;0,X33*J33*$M$8*H33,0)</f>
        <v>0</v>
      </c>
      <c r="X33" s="337">
        <f t="shared" ref="X33" si="554">COUNTIF(AN33:BR33,"E")</f>
        <v>0</v>
      </c>
      <c r="Y33" s="337">
        <f t="shared" ref="Y33" si="555">COUNTIF(AN33:BR33,"F")</f>
        <v>0</v>
      </c>
      <c r="Z33" s="337">
        <f t="shared" ref="Z33" si="556">COUNTIF(AN33:BR33,"G")</f>
        <v>0</v>
      </c>
      <c r="AA33" s="337">
        <f t="shared" ref="AA33" si="557">COUNTIF(AN33:BR33,"H")</f>
        <v>0</v>
      </c>
      <c r="AB33" s="337" t="e">
        <f t="shared" ref="AB33" si="558">(Y33+Z33+AA33)*H33</f>
        <v>#VALUE!</v>
      </c>
      <c r="AC33" s="337">
        <f t="shared" ref="AC33" si="559">IF($L$4&gt;0,I33*$M$4*P33,0)</f>
        <v>0</v>
      </c>
      <c r="AD33" s="337">
        <f t="shared" ref="AD33" si="560">IF($L$5&gt;0,I33*$M$5*R33,0)</f>
        <v>0</v>
      </c>
      <c r="AE33" s="337">
        <f t="shared" ref="AE33" si="561">IF($L$6&gt;0,I33*$M$6*T33,0)</f>
        <v>0</v>
      </c>
      <c r="AF33" s="337">
        <f t="shared" ref="AF33" si="562">IF($L$7&gt;0,I33*$M$7*V33,0)</f>
        <v>0</v>
      </c>
      <c r="AG33" s="337">
        <f t="shared" ref="AG33" si="563">IF($L$8&gt;0,I33*$M$8*X33,0)</f>
        <v>0</v>
      </c>
      <c r="AH33" s="337">
        <f t="shared" ref="AH33" si="564">IF(ISERROR(M33*$M$4),0,M33*$M$4)</f>
        <v>8667</v>
      </c>
      <c r="AI33" s="337">
        <f t="shared" ref="AI33" si="565">IF(ISERROR(M33*$M$5),0,M33*$M$5)</f>
        <v>0</v>
      </c>
      <c r="AJ33" s="337">
        <f t="shared" ref="AJ33" si="566">IF(ISERROR(M33*$M$6),0,M33*$M$6)</f>
        <v>0</v>
      </c>
      <c r="AK33" s="337">
        <f t="shared" ref="AK33" si="567">IF(ISERROR(M33*$M$7),0,M33*$M$7)</f>
        <v>0</v>
      </c>
      <c r="AL33" s="337">
        <f t="shared" ref="AL33" si="568">IF(ISERROR(M33*$M$8),0,M33*$M$8)</f>
        <v>0</v>
      </c>
      <c r="AM33" s="103" t="str">
        <f t="shared" ref="AM33" si="569">IF(G33="","1",IF(G33="Break",1.15,IF(G33="2inbreak",1.15,IF(G33="PultIB",1.15,IF(G33="1stIB",1.3,IF(G33="lastIB",1.3,IF(G33="B&amp;1stIB",1.45,IF(G33="B&amp;lastIB",1.45,IF(G33="B&amp;2inbreak",1.45,IF(G33="B&amp;PultIB",1.45,IF(G33="T&amp;T",1.35,)))))))))))</f>
        <v>1</v>
      </c>
      <c r="AN33" s="1701"/>
      <c r="AO33" s="1754"/>
      <c r="AP33" s="1757"/>
      <c r="AQ33" s="1757"/>
      <c r="AR33" s="1700"/>
      <c r="AS33" s="1701"/>
      <c r="AT33" s="1696"/>
      <c r="AU33" s="1696"/>
      <c r="AV33" s="1754"/>
      <c r="AW33" s="1757"/>
      <c r="AX33" s="1757"/>
      <c r="AY33" s="1696"/>
      <c r="AZ33" s="1696"/>
      <c r="BA33" s="1696"/>
      <c r="BB33" s="1696"/>
      <c r="BC33" s="1754"/>
      <c r="BD33" s="1757"/>
      <c r="BE33" s="1757"/>
      <c r="BF33" s="1696"/>
      <c r="BG33" s="1696"/>
      <c r="BH33" s="1696"/>
      <c r="BI33" s="1696"/>
      <c r="BJ33" s="1754"/>
      <c r="BK33" s="1757"/>
      <c r="BL33" s="1757"/>
      <c r="BM33" s="1696"/>
      <c r="BN33" s="1696"/>
      <c r="BO33" s="1696"/>
      <c r="BP33" s="1696"/>
      <c r="BQ33" s="1262"/>
      <c r="BR33" s="1493"/>
      <c r="BS33" s="339"/>
      <c r="BT33" s="338"/>
      <c r="BU33" s="338"/>
      <c r="BV33" s="338"/>
      <c r="BW33" s="338"/>
      <c r="BX33" s="339"/>
      <c r="BY33" s="339"/>
      <c r="BZ33" s="339"/>
      <c r="CA33" s="339"/>
      <c r="CB33" s="339"/>
      <c r="CC33" s="339" t="e">
        <f t="shared" ref="CC33" si="570">COUNTA(BS33)*H33</f>
        <v>#VALUE!</v>
      </c>
      <c r="CD33" s="338"/>
      <c r="CE33" s="340">
        <f t="shared" si="39"/>
        <v>0</v>
      </c>
      <c r="CF33" s="340">
        <f t="shared" si="40"/>
        <v>0</v>
      </c>
      <c r="CG33" s="340"/>
      <c r="CH33" s="340"/>
      <c r="CI33" s="340"/>
      <c r="CJ33" s="340"/>
      <c r="CK33" s="338"/>
      <c r="CL33" s="339" t="e">
        <f t="shared" ref="CL33" si="571">P33*H33</f>
        <v>#VALUE!</v>
      </c>
      <c r="CM33" s="339" t="e">
        <f t="shared" ref="CM33" si="572">R33*H33</f>
        <v>#VALUE!</v>
      </c>
      <c r="CN33" s="339" t="e">
        <f t="shared" ref="CN33" si="573">T33*H33</f>
        <v>#VALUE!</v>
      </c>
      <c r="CO33" s="339" t="e">
        <f t="shared" ref="CO33" si="574">V33*H33</f>
        <v>#VALUE!</v>
      </c>
      <c r="CP33" s="339" t="e">
        <f t="shared" ref="CP33" si="575">X33*H33</f>
        <v>#VALUE!</v>
      </c>
      <c r="CQ33" s="339" t="e">
        <f t="shared" ref="CQ33" si="576">Y33*H33</f>
        <v>#VALUE!</v>
      </c>
      <c r="CR33" s="339" t="e">
        <f t="shared" ref="CR33" si="577">Z33*H33</f>
        <v>#VALUE!</v>
      </c>
      <c r="CS33" s="339" t="e">
        <f t="shared" ref="CS33" si="578">AA33*H33</f>
        <v>#VALUE!</v>
      </c>
      <c r="CT33" s="338"/>
      <c r="CU33" s="355"/>
      <c r="CV33" s="355">
        <f t="shared" si="41"/>
        <v>0</v>
      </c>
      <c r="CW33" s="355">
        <f t="shared" si="42"/>
        <v>0</v>
      </c>
      <c r="CX33" s="355">
        <f t="shared" si="43"/>
        <v>0</v>
      </c>
      <c r="CY33" s="355">
        <f t="shared" si="44"/>
        <v>0</v>
      </c>
      <c r="CZ33" s="355" t="str">
        <f ca="1">IFERROR(OUNTIF(AN33:AP33,"e"),"-")</f>
        <v>-</v>
      </c>
      <c r="DA33" s="355">
        <f t="shared" si="45"/>
        <v>0</v>
      </c>
      <c r="DB33" s="355">
        <f t="shared" si="46"/>
        <v>0</v>
      </c>
      <c r="DC33" s="355">
        <f t="shared" si="47"/>
        <v>0</v>
      </c>
      <c r="DE33" s="1168" t="str">
        <f t="shared" ref="DE33" si="579">IFERROR((CV33*H33*$M$4),"-")</f>
        <v>-</v>
      </c>
      <c r="DF33" s="1168" t="str">
        <f t="shared" ref="DF33" si="580">IFERROR((CW33*H33*$M$5),"-")</f>
        <v>-</v>
      </c>
      <c r="DG33" s="1168" t="str">
        <f t="shared" ref="DG33" si="581">IFERROR((CX33*H33*$M$6),"-")</f>
        <v>-</v>
      </c>
      <c r="DH33" s="1168" t="str">
        <f t="shared" ref="DH33" si="582">IFERROR((CY33*H33*$M$7),"-")</f>
        <v>-</v>
      </c>
      <c r="DI33" s="1168" t="str">
        <f t="shared" ref="DI33" ca="1" si="583">IFERROR((CZ33*H33*$M$8),"-")</f>
        <v>-</v>
      </c>
      <c r="DJ33" s="1168" t="str">
        <f t="shared" ref="DJ33" si="584">IFERROR((DA33*H33*$M$9),"-")</f>
        <v>-</v>
      </c>
      <c r="DK33" s="1168" t="str">
        <f t="shared" ref="DK33" si="585">IFERROR((DB33*H33*$M$10),"-")</f>
        <v>-</v>
      </c>
      <c r="DL33" s="1168" t="str">
        <f t="shared" ref="DL33" si="586">IFERROR((C33*H33*$M$11),"-")</f>
        <v>-</v>
      </c>
      <c r="DN33" s="355">
        <f t="shared" si="56"/>
        <v>0</v>
      </c>
      <c r="DO33" s="355">
        <f t="shared" si="57"/>
        <v>0</v>
      </c>
      <c r="DP33" s="355">
        <f t="shared" si="58"/>
        <v>0</v>
      </c>
      <c r="DQ33" s="355">
        <f t="shared" si="59"/>
        <v>0</v>
      </c>
      <c r="DR33" s="355">
        <f t="shared" si="60"/>
        <v>0</v>
      </c>
      <c r="DS33" s="355">
        <f t="shared" si="61"/>
        <v>0</v>
      </c>
      <c r="DT33" s="355">
        <f t="shared" si="62"/>
        <v>0</v>
      </c>
      <c r="DU33" s="355">
        <f t="shared" si="63"/>
        <v>0</v>
      </c>
      <c r="DW33" s="68" t="str">
        <f t="shared" ref="DW33" si="587">IFERROR((DN33*H33*$M$4),"-")</f>
        <v>-</v>
      </c>
      <c r="DX33" s="68" t="str">
        <f t="shared" ref="DX33" si="588">IFERROR((DO33*H33*$M$5),"-")</f>
        <v>-</v>
      </c>
      <c r="DY33" s="68" t="str">
        <f t="shared" ref="DY33" si="589">IFERROR((DP33*H33*$M$6),"-")</f>
        <v>-</v>
      </c>
      <c r="DZ33" s="68" t="str">
        <f t="shared" ref="DZ33" si="590">IFERROR((DQ33*H33*$M$7),"-")</f>
        <v>-</v>
      </c>
      <c r="EA33" s="68" t="str">
        <f t="shared" ref="EA33" si="591">IFERROR((DR33*H33*$M$8),"-")</f>
        <v>-</v>
      </c>
      <c r="EB33" s="68" t="str">
        <f t="shared" ref="EB33" si="592">IFERROR((DS33*H33*$M$9),"-")</f>
        <v>-</v>
      </c>
      <c r="EC33" s="68" t="str">
        <f t="shared" ref="EC33" si="593">IFERROR((DT33*H33*$M$10),"-")</f>
        <v>-</v>
      </c>
      <c r="ED33" s="68" t="str">
        <f t="shared" ref="ED33" si="594">IFERROR((DU33*O33*$M$11),"-")</f>
        <v>-</v>
      </c>
      <c r="EF33" s="355">
        <f t="shared" si="72"/>
        <v>0</v>
      </c>
      <c r="EG33" s="355">
        <f t="shared" si="73"/>
        <v>0</v>
      </c>
      <c r="EH33" s="355">
        <f t="shared" si="74"/>
        <v>0</v>
      </c>
      <c r="EI33" s="355">
        <f t="shared" si="75"/>
        <v>0</v>
      </c>
      <c r="EJ33" s="355">
        <f t="shared" si="76"/>
        <v>0</v>
      </c>
      <c r="EK33" s="355">
        <f t="shared" si="77"/>
        <v>0</v>
      </c>
      <c r="EL33" s="355">
        <f t="shared" si="78"/>
        <v>0</v>
      </c>
      <c r="EM33" s="355">
        <f t="shared" si="79"/>
        <v>0</v>
      </c>
      <c r="EO33" s="68" t="str">
        <f t="shared" ref="EO33" si="595">IFERROR((EF33*H33*$M$4),"-")</f>
        <v>-</v>
      </c>
      <c r="EP33" s="68" t="str">
        <f t="shared" ref="EP33" si="596">IFERROR((EG33*H33*$M$5),"-")</f>
        <v>-</v>
      </c>
      <c r="EQ33" s="68" t="str">
        <f t="shared" ref="EQ33" si="597">IFERROR((EH33*H33*$M$6),"-")</f>
        <v>-</v>
      </c>
      <c r="ER33" s="68" t="str">
        <f t="shared" ref="ER33" si="598">IFERROR((EI33*H33*$M$7),"-")</f>
        <v>-</v>
      </c>
      <c r="ES33" s="68" t="str">
        <f t="shared" ref="ES33" si="599">IFERROR((EJ33*H33*$M$8),"-")</f>
        <v>-</v>
      </c>
      <c r="ET33" s="68" t="str">
        <f t="shared" ref="ET33" si="600">IFERROR((EK33*H33*$M$9),"-")</f>
        <v>-</v>
      </c>
      <c r="EU33" s="68" t="str">
        <f t="shared" ref="EU33" si="601">IFERROR((EL33*H33*$M$10),"-")</f>
        <v>-</v>
      </c>
      <c r="EV33" s="68" t="str">
        <f t="shared" ref="EV33" si="602">IFERROR((EM33*H33*$M$11),"-")</f>
        <v>-</v>
      </c>
      <c r="EX33" s="355">
        <f t="shared" si="88"/>
        <v>0</v>
      </c>
      <c r="EY33" s="355">
        <f t="shared" si="89"/>
        <v>0</v>
      </c>
      <c r="EZ33" s="355">
        <f t="shared" si="90"/>
        <v>0</v>
      </c>
      <c r="FA33" s="355">
        <f t="shared" si="91"/>
        <v>0</v>
      </c>
      <c r="FB33" s="355">
        <f t="shared" si="92"/>
        <v>0</v>
      </c>
      <c r="FC33" s="355">
        <f t="shared" si="93"/>
        <v>0</v>
      </c>
      <c r="FD33" s="355">
        <f t="shared" si="94"/>
        <v>0</v>
      </c>
      <c r="FE33" s="355">
        <f t="shared" si="95"/>
        <v>0</v>
      </c>
      <c r="FG33" s="68" t="str">
        <f t="shared" ref="FG33" si="603">IFERROR((EX33*H33*$M$4),"-")</f>
        <v>-</v>
      </c>
      <c r="FH33" s="68" t="str">
        <f t="shared" ref="FH33" si="604">IFERROR((EY33*H33*$M$5),"-")</f>
        <v>-</v>
      </c>
      <c r="FI33" s="68" t="str">
        <f t="shared" ref="FI33" si="605">IFERROR((EZ33*H33*$M$6),"-")</f>
        <v>-</v>
      </c>
      <c r="FJ33" s="68" t="str">
        <f t="shared" ref="FJ33" si="606">IFERROR((A33*H33*$M$7),"-")</f>
        <v>-</v>
      </c>
      <c r="FK33" s="68" t="str">
        <f t="shared" ref="FK33" si="607">IFERROR((FB33*H33*$M$8),"-")</f>
        <v>-</v>
      </c>
      <c r="FL33" s="68" t="str">
        <f t="shared" ref="FL33" si="608">IFERROR((FC33*H33*$M$9),"-")</f>
        <v>-</v>
      </c>
      <c r="FM33" s="68" t="str">
        <f t="shared" ref="FM33" si="609">IFERROR((FD33*H33*$M$10),"-")</f>
        <v>-</v>
      </c>
      <c r="FN33" s="68" t="str">
        <f t="shared" ref="FN33" si="610">IFERROR((FE33*H33*$M$11),"-")</f>
        <v>-</v>
      </c>
      <c r="FP33" s="355">
        <f t="shared" si="104"/>
        <v>0</v>
      </c>
      <c r="FQ33" s="355">
        <f t="shared" si="105"/>
        <v>0</v>
      </c>
      <c r="FR33" s="355">
        <f t="shared" si="106"/>
        <v>0</v>
      </c>
      <c r="FS33" s="355">
        <f t="shared" si="107"/>
        <v>0</v>
      </c>
      <c r="FT33" s="355">
        <f t="shared" si="108"/>
        <v>0</v>
      </c>
      <c r="FU33" s="355">
        <f t="shared" si="109"/>
        <v>0</v>
      </c>
      <c r="FV33" s="355">
        <f t="shared" si="110"/>
        <v>0</v>
      </c>
      <c r="FW33" s="355">
        <f t="shared" si="111"/>
        <v>0</v>
      </c>
      <c r="FY33" s="68" t="str">
        <f t="shared" ref="FY33" si="611">IFERROR((FP33*H33*$M$4),"-")</f>
        <v>-</v>
      </c>
      <c r="FZ33" s="68" t="str">
        <f t="shared" ref="FZ33" si="612">IFERROR((FQ33*H33*$M$5),"-")</f>
        <v>-</v>
      </c>
      <c r="GA33" s="68" t="str">
        <f t="shared" ref="GA33" si="613">IFERROR((FR33*H33*$M$6),"-")</f>
        <v>-</v>
      </c>
      <c r="GB33" s="68" t="str">
        <f t="shared" ref="GB33" si="614">IFERROR((FS33*H33*$M$7),"-")</f>
        <v>-</v>
      </c>
      <c r="GC33" s="68" t="str">
        <f t="shared" ref="GC33" si="615">IFERROR((FT33*H33*$M$8),"-")</f>
        <v>-</v>
      </c>
      <c r="GD33" s="68" t="str">
        <f t="shared" ref="GD33" si="616">IFERROR((FU33*H33*$M$9),"-")</f>
        <v>-</v>
      </c>
      <c r="GE33" s="68" t="str">
        <f t="shared" ref="GE33" si="617">IFERROR((FV33*H33*$M$10),"-")</f>
        <v>-</v>
      </c>
      <c r="GF33" s="68" t="str">
        <f t="shared" ref="GF33" si="618">IFERROR((FW33*H33*$M$11),"-")</f>
        <v>-</v>
      </c>
    </row>
    <row r="34" spans="1:188" ht="12.6" customHeight="1" x14ac:dyDescent="0.3">
      <c r="A34" s="532"/>
      <c r="B34" s="480" t="s">
        <v>502</v>
      </c>
      <c r="C34" s="534" t="s">
        <v>426</v>
      </c>
      <c r="D34" s="535">
        <v>0.91666666666666663</v>
      </c>
      <c r="E34" s="535">
        <v>0.95833333333333337</v>
      </c>
      <c r="F34" s="524" t="str">
        <f t="shared" ref="F34" si="619">IF(VALUE(D34)&gt;=0.72,"PT",IF(VALUE(D34)&lt;0.72,"Off-PT"))</f>
        <v>PT</v>
      </c>
      <c r="G34" s="899"/>
      <c r="H34" s="525" t="s">
        <v>117</v>
      </c>
      <c r="I34" s="1529">
        <v>8667</v>
      </c>
      <c r="J34" s="526" t="s">
        <v>117</v>
      </c>
      <c r="K34" s="1237" t="s">
        <v>117</v>
      </c>
      <c r="L34" s="522">
        <f t="shared" ref="L34" si="620">COUNTA(AN34:BR34)</f>
        <v>0</v>
      </c>
      <c r="M34" s="1720">
        <f t="shared" si="3"/>
        <v>8667</v>
      </c>
      <c r="N34" s="527">
        <f t="shared" si="36"/>
        <v>0</v>
      </c>
      <c r="O34" s="89" t="e">
        <f t="shared" ref="O34" si="621">IF($L$4&gt;0,P34*J34*$M$4*H34,0)</f>
        <v>#VALUE!</v>
      </c>
      <c r="P34" s="8">
        <f t="shared" ref="P34" si="622">COUNTIF(AN34:BR34,"A")</f>
        <v>0</v>
      </c>
      <c r="Q34" s="9">
        <f t="shared" ref="Q34" si="623">IF($L$5&gt;0,R34*J34*$M$5*H34,0)</f>
        <v>0</v>
      </c>
      <c r="R34" s="8">
        <f t="shared" ref="R34" si="624">COUNTIF(AN34:BR34,"B")</f>
        <v>0</v>
      </c>
      <c r="S34" s="9">
        <f t="shared" ref="S34" si="625">IF($L$6&gt;0,T34*J34*$M$6*H34,0)</f>
        <v>0</v>
      </c>
      <c r="T34" s="8">
        <f t="shared" ref="T34" si="626">COUNTIF(AN34:BR34,"C")</f>
        <v>0</v>
      </c>
      <c r="U34" s="9">
        <f t="shared" ref="U34" si="627">IF($L$7&gt;0,V34*J34*$M$7*H34,0)</f>
        <v>0</v>
      </c>
      <c r="V34" s="8">
        <f t="shared" ref="V34" si="628">COUNTIF(AN34:BR34,"D")</f>
        <v>0</v>
      </c>
      <c r="W34" s="9">
        <f t="shared" ref="W34" si="629">IF($L$8&gt;0,X34*J34*$M$8*H34,0)</f>
        <v>0</v>
      </c>
      <c r="X34" s="337">
        <f t="shared" ref="X34" si="630">COUNTIF(AN34:BR34,"E")</f>
        <v>0</v>
      </c>
      <c r="Y34" s="337">
        <f t="shared" ref="Y34" si="631">COUNTIF(AN34:BR34,"F")</f>
        <v>0</v>
      </c>
      <c r="Z34" s="337">
        <f t="shared" ref="Z34" si="632">COUNTIF(AN34:BR34,"G")</f>
        <v>0</v>
      </c>
      <c r="AA34" s="337">
        <f t="shared" ref="AA34" si="633">COUNTIF(AN34:BR34,"H")</f>
        <v>0</v>
      </c>
      <c r="AB34" s="337" t="e">
        <f t="shared" ref="AB34" si="634">(Y34+Z34+AA34)*H34</f>
        <v>#VALUE!</v>
      </c>
      <c r="AC34" s="337">
        <f t="shared" ref="AC34" si="635">IF($L$4&gt;0,I34*$M$4*P34,0)</f>
        <v>0</v>
      </c>
      <c r="AD34" s="337">
        <f t="shared" ref="AD34" si="636">IF($L$5&gt;0,I34*$M$5*R34,0)</f>
        <v>0</v>
      </c>
      <c r="AE34" s="337">
        <f t="shared" ref="AE34" si="637">IF($L$6&gt;0,I34*$M$6*T34,0)</f>
        <v>0</v>
      </c>
      <c r="AF34" s="337">
        <f t="shared" ref="AF34" si="638">IF($L$7&gt;0,I34*$M$7*V34,0)</f>
        <v>0</v>
      </c>
      <c r="AG34" s="337">
        <f t="shared" ref="AG34" si="639">IF($L$8&gt;0,I34*$M$8*X34,0)</f>
        <v>0</v>
      </c>
      <c r="AH34" s="337">
        <f t="shared" ref="AH34" si="640">IF(ISERROR(M34*$M$4),0,M34*$M$4)</f>
        <v>8667</v>
      </c>
      <c r="AI34" s="337">
        <f t="shared" ref="AI34" si="641">IF(ISERROR(M34*$M$5),0,M34*$M$5)</f>
        <v>0</v>
      </c>
      <c r="AJ34" s="337">
        <f t="shared" ref="AJ34" si="642">IF(ISERROR(M34*$M$6),0,M34*$M$6)</f>
        <v>0</v>
      </c>
      <c r="AK34" s="337">
        <f t="shared" ref="AK34" si="643">IF(ISERROR(M34*$M$7),0,M34*$M$7)</f>
        <v>0</v>
      </c>
      <c r="AL34" s="337">
        <f t="shared" ref="AL34" si="644">IF(ISERROR(M34*$M$8),0,M34*$M$8)</f>
        <v>0</v>
      </c>
      <c r="AM34" s="103" t="str">
        <f t="shared" si="37"/>
        <v>1</v>
      </c>
      <c r="AN34" s="1753"/>
      <c r="AO34" s="1696"/>
      <c r="AP34" s="1757"/>
      <c r="AQ34" s="1757"/>
      <c r="AR34" s="1755"/>
      <c r="AS34" s="1753"/>
      <c r="AT34" s="1754"/>
      <c r="AU34" s="1754"/>
      <c r="AV34" s="1696"/>
      <c r="AW34" s="1757"/>
      <c r="AX34" s="1757"/>
      <c r="AY34" s="1754"/>
      <c r="AZ34" s="1754"/>
      <c r="BA34" s="1754"/>
      <c r="BB34" s="1754"/>
      <c r="BC34" s="1696"/>
      <c r="BD34" s="1757"/>
      <c r="BE34" s="1757"/>
      <c r="BF34" s="1754"/>
      <c r="BG34" s="1754"/>
      <c r="BH34" s="1754"/>
      <c r="BI34" s="1754"/>
      <c r="BJ34" s="1696"/>
      <c r="BK34" s="1757"/>
      <c r="BL34" s="1757"/>
      <c r="BM34" s="1754"/>
      <c r="BN34" s="1754"/>
      <c r="BO34" s="1754"/>
      <c r="BP34" s="1754"/>
      <c r="BQ34" s="1708"/>
      <c r="BR34" s="1493"/>
      <c r="BS34" s="339"/>
      <c r="BT34" s="338"/>
      <c r="BU34" s="338"/>
      <c r="BV34" s="338"/>
      <c r="BW34" s="338"/>
      <c r="BX34" s="339"/>
      <c r="BY34" s="339"/>
      <c r="BZ34" s="339"/>
      <c r="CA34" s="339"/>
      <c r="CB34" s="339"/>
      <c r="CC34" s="339" t="e">
        <f t="shared" si="38"/>
        <v>#VALUE!</v>
      </c>
      <c r="CD34" s="338"/>
      <c r="CE34" s="340">
        <f t="shared" si="39"/>
        <v>0</v>
      </c>
      <c r="CF34" s="340">
        <f t="shared" si="40"/>
        <v>0</v>
      </c>
      <c r="CG34" s="340"/>
      <c r="CH34" s="340"/>
      <c r="CI34" s="340"/>
      <c r="CJ34" s="340"/>
      <c r="CK34" s="338"/>
      <c r="CL34" s="339" t="e">
        <f t="shared" ref="CL34" si="645">P34*H34</f>
        <v>#VALUE!</v>
      </c>
      <c r="CM34" s="339" t="e">
        <f t="shared" ref="CM34" si="646">R34*H34</f>
        <v>#VALUE!</v>
      </c>
      <c r="CN34" s="339" t="e">
        <f t="shared" ref="CN34" si="647">T34*H34</f>
        <v>#VALUE!</v>
      </c>
      <c r="CO34" s="339" t="e">
        <f t="shared" ref="CO34" si="648">V34*H34</f>
        <v>#VALUE!</v>
      </c>
      <c r="CP34" s="339" t="e">
        <f t="shared" ref="CP34" si="649">X34*H34</f>
        <v>#VALUE!</v>
      </c>
      <c r="CQ34" s="339" t="e">
        <f t="shared" ref="CQ34" si="650">Y34*H34</f>
        <v>#VALUE!</v>
      </c>
      <c r="CR34" s="339" t="e">
        <f t="shared" ref="CR34" si="651">Z34*H34</f>
        <v>#VALUE!</v>
      </c>
      <c r="CS34" s="339" t="e">
        <f t="shared" ref="CS34" si="652">AA34*H34</f>
        <v>#VALUE!</v>
      </c>
      <c r="CT34" s="338"/>
      <c r="CU34" s="355"/>
      <c r="CV34" s="355">
        <f t="shared" si="41"/>
        <v>0</v>
      </c>
      <c r="CW34" s="355">
        <f t="shared" si="42"/>
        <v>0</v>
      </c>
      <c r="CX34" s="355">
        <f t="shared" si="43"/>
        <v>0</v>
      </c>
      <c r="CY34" s="355">
        <f t="shared" si="44"/>
        <v>0</v>
      </c>
      <c r="CZ34" s="355" t="str">
        <f ca="1">IFERROR(OUNTIF(AN34:AP34,"e"),"-")</f>
        <v>-</v>
      </c>
      <c r="DA34" s="355">
        <f t="shared" si="45"/>
        <v>0</v>
      </c>
      <c r="DB34" s="355">
        <f t="shared" si="46"/>
        <v>0</v>
      </c>
      <c r="DC34" s="355">
        <f t="shared" si="47"/>
        <v>0</v>
      </c>
      <c r="DE34" s="1168" t="str">
        <f t="shared" si="48"/>
        <v>-</v>
      </c>
      <c r="DF34" s="1168" t="str">
        <f t="shared" si="49"/>
        <v>-</v>
      </c>
      <c r="DG34" s="1168" t="str">
        <f t="shared" si="50"/>
        <v>-</v>
      </c>
      <c r="DH34" s="1168" t="str">
        <f t="shared" si="51"/>
        <v>-</v>
      </c>
      <c r="DI34" s="1168" t="str">
        <f t="shared" ca="1" si="52"/>
        <v>-</v>
      </c>
      <c r="DJ34" s="1168" t="str">
        <f t="shared" si="53"/>
        <v>-</v>
      </c>
      <c r="DK34" s="1168" t="str">
        <f t="shared" si="54"/>
        <v>-</v>
      </c>
      <c r="DL34" s="1168" t="str">
        <f t="shared" si="55"/>
        <v>-</v>
      </c>
      <c r="DN34" s="355">
        <f t="shared" si="56"/>
        <v>0</v>
      </c>
      <c r="DO34" s="355">
        <f t="shared" si="57"/>
        <v>0</v>
      </c>
      <c r="DP34" s="355">
        <f t="shared" si="58"/>
        <v>0</v>
      </c>
      <c r="DQ34" s="355">
        <f t="shared" si="59"/>
        <v>0</v>
      </c>
      <c r="DR34" s="355">
        <f t="shared" si="60"/>
        <v>0</v>
      </c>
      <c r="DS34" s="355">
        <f t="shared" si="61"/>
        <v>0</v>
      </c>
      <c r="DT34" s="355">
        <f t="shared" si="62"/>
        <v>0</v>
      </c>
      <c r="DU34" s="355">
        <f t="shared" si="63"/>
        <v>0</v>
      </c>
      <c r="DW34" s="68" t="str">
        <f t="shared" si="64"/>
        <v>-</v>
      </c>
      <c r="DX34" s="68" t="str">
        <f t="shared" si="65"/>
        <v>-</v>
      </c>
      <c r="DY34" s="68" t="str">
        <f t="shared" si="66"/>
        <v>-</v>
      </c>
      <c r="DZ34" s="68" t="str">
        <f t="shared" si="67"/>
        <v>-</v>
      </c>
      <c r="EA34" s="68" t="str">
        <f t="shared" si="68"/>
        <v>-</v>
      </c>
      <c r="EB34" s="68" t="str">
        <f t="shared" si="69"/>
        <v>-</v>
      </c>
      <c r="EC34" s="68" t="str">
        <f t="shared" si="70"/>
        <v>-</v>
      </c>
      <c r="ED34" s="68" t="str">
        <f t="shared" si="71"/>
        <v>-</v>
      </c>
      <c r="EF34" s="355">
        <f t="shared" si="72"/>
        <v>0</v>
      </c>
      <c r="EG34" s="355">
        <f t="shared" si="73"/>
        <v>0</v>
      </c>
      <c r="EH34" s="355">
        <f t="shared" si="74"/>
        <v>0</v>
      </c>
      <c r="EI34" s="355">
        <f t="shared" si="75"/>
        <v>0</v>
      </c>
      <c r="EJ34" s="355">
        <f t="shared" si="76"/>
        <v>0</v>
      </c>
      <c r="EK34" s="355">
        <f t="shared" si="77"/>
        <v>0</v>
      </c>
      <c r="EL34" s="355">
        <f t="shared" si="78"/>
        <v>0</v>
      </c>
      <c r="EM34" s="355">
        <f t="shared" si="79"/>
        <v>0</v>
      </c>
      <c r="EO34" s="68" t="str">
        <f t="shared" si="80"/>
        <v>-</v>
      </c>
      <c r="EP34" s="68" t="str">
        <f t="shared" si="81"/>
        <v>-</v>
      </c>
      <c r="EQ34" s="68" t="str">
        <f t="shared" si="82"/>
        <v>-</v>
      </c>
      <c r="ER34" s="68" t="str">
        <f t="shared" si="83"/>
        <v>-</v>
      </c>
      <c r="ES34" s="68" t="str">
        <f t="shared" si="84"/>
        <v>-</v>
      </c>
      <c r="ET34" s="68" t="str">
        <f t="shared" si="85"/>
        <v>-</v>
      </c>
      <c r="EU34" s="68" t="str">
        <f t="shared" si="86"/>
        <v>-</v>
      </c>
      <c r="EV34" s="68" t="str">
        <f t="shared" si="87"/>
        <v>-</v>
      </c>
      <c r="EX34" s="355">
        <f t="shared" si="88"/>
        <v>0</v>
      </c>
      <c r="EY34" s="355">
        <f t="shared" si="89"/>
        <v>0</v>
      </c>
      <c r="EZ34" s="355">
        <f t="shared" si="90"/>
        <v>0</v>
      </c>
      <c r="FA34" s="355">
        <f t="shared" si="91"/>
        <v>0</v>
      </c>
      <c r="FB34" s="355">
        <f t="shared" si="92"/>
        <v>0</v>
      </c>
      <c r="FC34" s="355">
        <f t="shared" si="93"/>
        <v>0</v>
      </c>
      <c r="FD34" s="355">
        <f t="shared" si="94"/>
        <v>0</v>
      </c>
      <c r="FE34" s="355">
        <f t="shared" si="95"/>
        <v>0</v>
      </c>
      <c r="FG34" s="68" t="str">
        <f t="shared" si="96"/>
        <v>-</v>
      </c>
      <c r="FH34" s="68" t="str">
        <f t="shared" si="97"/>
        <v>-</v>
      </c>
      <c r="FI34" s="68" t="str">
        <f t="shared" si="98"/>
        <v>-</v>
      </c>
      <c r="FJ34" s="68" t="str">
        <f t="shared" si="99"/>
        <v>-</v>
      </c>
      <c r="FK34" s="68" t="str">
        <f t="shared" si="100"/>
        <v>-</v>
      </c>
      <c r="FL34" s="68" t="str">
        <f t="shared" si="101"/>
        <v>-</v>
      </c>
      <c r="FM34" s="68" t="str">
        <f t="shared" si="102"/>
        <v>-</v>
      </c>
      <c r="FN34" s="68" t="str">
        <f t="shared" si="103"/>
        <v>-</v>
      </c>
      <c r="FP34" s="355">
        <f t="shared" si="104"/>
        <v>0</v>
      </c>
      <c r="FQ34" s="355">
        <f t="shared" si="105"/>
        <v>0</v>
      </c>
      <c r="FR34" s="355">
        <f t="shared" si="106"/>
        <v>0</v>
      </c>
      <c r="FS34" s="355">
        <f t="shared" si="107"/>
        <v>0</v>
      </c>
      <c r="FT34" s="355">
        <f t="shared" si="108"/>
        <v>0</v>
      </c>
      <c r="FU34" s="355">
        <f t="shared" si="109"/>
        <v>0</v>
      </c>
      <c r="FV34" s="355">
        <f t="shared" si="110"/>
        <v>0</v>
      </c>
      <c r="FW34" s="355">
        <f t="shared" si="111"/>
        <v>0</v>
      </c>
      <c r="FY34" s="68" t="str">
        <f t="shared" si="112"/>
        <v>-</v>
      </c>
      <c r="FZ34" s="68" t="str">
        <f t="shared" si="113"/>
        <v>-</v>
      </c>
      <c r="GA34" s="68" t="str">
        <f t="shared" si="114"/>
        <v>-</v>
      </c>
      <c r="GB34" s="68" t="str">
        <f t="shared" si="115"/>
        <v>-</v>
      </c>
      <c r="GC34" s="68" t="str">
        <f t="shared" si="116"/>
        <v>-</v>
      </c>
      <c r="GD34" s="68" t="str">
        <f t="shared" si="117"/>
        <v>-</v>
      </c>
      <c r="GE34" s="68" t="str">
        <f t="shared" si="118"/>
        <v>-</v>
      </c>
      <c r="GF34" s="68" t="str">
        <f t="shared" si="119"/>
        <v>-</v>
      </c>
    </row>
    <row r="35" spans="1:188" ht="12" customHeight="1" x14ac:dyDescent="0.3">
      <c r="A35" s="657"/>
      <c r="B35" s="484" t="s">
        <v>424</v>
      </c>
      <c r="C35" s="522" t="s">
        <v>425</v>
      </c>
      <c r="D35" s="523">
        <v>0.95833333333333337</v>
      </c>
      <c r="E35" s="523">
        <v>0.97916666666666663</v>
      </c>
      <c r="F35" s="524" t="str">
        <f t="shared" ref="F35:F38" si="653">IF(VALUE(D35)&gt;=0.72,"PT",IF(VALUE(D35)&lt;0.72,"Off-PT"))</f>
        <v>PT</v>
      </c>
      <c r="G35" s="899"/>
      <c r="H35" s="525" t="s">
        <v>117</v>
      </c>
      <c r="I35" s="1534">
        <v>3657</v>
      </c>
      <c r="J35" s="526" t="s">
        <v>117</v>
      </c>
      <c r="K35" s="1234" t="s">
        <v>117</v>
      </c>
      <c r="L35" s="522">
        <f t="shared" si="2"/>
        <v>0</v>
      </c>
      <c r="M35" s="1720">
        <f t="shared" si="3"/>
        <v>3657</v>
      </c>
      <c r="N35" s="527">
        <f t="shared" si="36"/>
        <v>0</v>
      </c>
      <c r="O35" s="336" t="e">
        <f t="shared" ref="O35:O36" si="654">IF($L$4&gt;0,P35*J35*$M$4*H35,0)</f>
        <v>#VALUE!</v>
      </c>
      <c r="P35" s="8">
        <f t="shared" si="5"/>
        <v>0</v>
      </c>
      <c r="Q35" s="8">
        <f t="shared" ref="Q35:Q36" si="655">IF($L$5&gt;0,R35*J35*$M$5*H35,0)</f>
        <v>0</v>
      </c>
      <c r="R35" s="8">
        <f t="shared" si="7"/>
        <v>0</v>
      </c>
      <c r="S35" s="8">
        <f t="shared" ref="S35:S36" si="656">IF($L$6&gt;0,T35*J35*$M$6*H35,0)</f>
        <v>0</v>
      </c>
      <c r="T35" s="8">
        <f t="shared" si="9"/>
        <v>0</v>
      </c>
      <c r="U35" s="8">
        <f t="shared" ref="U35:U36" si="657">IF($L$7&gt;0,V35*J35*$M$7*H35,0)</f>
        <v>0</v>
      </c>
      <c r="V35" s="8">
        <f t="shared" si="11"/>
        <v>0</v>
      </c>
      <c r="W35" s="8">
        <f t="shared" ref="W35:W36" si="658">IF($L$8&gt;0,X35*J35*$M$8*H35,0)</f>
        <v>0</v>
      </c>
      <c r="X35" s="337">
        <f t="shared" si="13"/>
        <v>0</v>
      </c>
      <c r="Y35" s="337">
        <f t="shared" si="14"/>
        <v>0</v>
      </c>
      <c r="Z35" s="337">
        <f t="shared" si="15"/>
        <v>0</v>
      </c>
      <c r="AA35" s="337">
        <f t="shared" si="16"/>
        <v>0</v>
      </c>
      <c r="AB35" s="337" t="e">
        <f t="shared" ref="AB35:AB36" si="659">(Y35+Z35+AA35)*H35</f>
        <v>#VALUE!</v>
      </c>
      <c r="AC35" s="337">
        <f t="shared" ref="AC35:AC36" si="660">IF($L$4&gt;0,I35*$M$4*P35,0)</f>
        <v>0</v>
      </c>
      <c r="AD35" s="337">
        <f t="shared" ref="AD35:AD36" si="661">IF($L$5&gt;0,I35*$M$5*R35,0)</f>
        <v>0</v>
      </c>
      <c r="AE35" s="337">
        <f t="shared" ref="AE35:AE36" si="662">IF($L$6&gt;0,I35*$M$6*T35,0)</f>
        <v>0</v>
      </c>
      <c r="AF35" s="337">
        <f t="shared" ref="AF35:AF36" si="663">IF($L$7&gt;0,I35*$M$7*V35,0)</f>
        <v>0</v>
      </c>
      <c r="AG35" s="337">
        <f t="shared" ref="AG35:AG36" si="664">IF($L$8&gt;0,I35*$M$8*X35,0)</f>
        <v>0</v>
      </c>
      <c r="AH35" s="337">
        <f t="shared" ref="AH35:AH36" si="665">IF(ISERROR(M35*$M$4),0,M35*$M$4)</f>
        <v>3657</v>
      </c>
      <c r="AI35" s="337">
        <f t="shared" ref="AI35:AI36" si="666">IF(ISERROR(M35*$M$5),0,M35*$M$5)</f>
        <v>0</v>
      </c>
      <c r="AJ35" s="337">
        <f t="shared" ref="AJ35:AJ36" si="667">IF(ISERROR(M35*$M$6),0,M35*$M$6)</f>
        <v>0</v>
      </c>
      <c r="AK35" s="337">
        <f t="shared" ref="AK35:AK36" si="668">IF(ISERROR(M35*$M$7),0,M35*$M$7)</f>
        <v>0</v>
      </c>
      <c r="AL35" s="337">
        <f t="shared" ref="AL35:AL36" si="669">IF(ISERROR(M35*$M$8),0,M35*$M$8)</f>
        <v>0</v>
      </c>
      <c r="AM35" s="103" t="str">
        <f t="shared" si="37"/>
        <v>1</v>
      </c>
      <c r="AN35" s="1701"/>
      <c r="AO35" s="1696"/>
      <c r="AP35" s="1757"/>
      <c r="AQ35" s="1757"/>
      <c r="AR35" s="1700"/>
      <c r="AS35" s="1701"/>
      <c r="AT35" s="1696"/>
      <c r="AU35" s="1696"/>
      <c r="AV35" s="1696"/>
      <c r="AW35" s="1757"/>
      <c r="AX35" s="1757"/>
      <c r="AY35" s="1696"/>
      <c r="AZ35" s="1696"/>
      <c r="BA35" s="1696"/>
      <c r="BB35" s="1696"/>
      <c r="BC35" s="1696"/>
      <c r="BD35" s="1757"/>
      <c r="BE35" s="1757"/>
      <c r="BF35" s="1696"/>
      <c r="BG35" s="1696"/>
      <c r="BH35" s="1696"/>
      <c r="BI35" s="1696"/>
      <c r="BJ35" s="1696"/>
      <c r="BK35" s="1757"/>
      <c r="BL35" s="1757"/>
      <c r="BM35" s="1696"/>
      <c r="BN35" s="1696"/>
      <c r="BO35" s="1696"/>
      <c r="BP35" s="1696"/>
      <c r="BQ35" s="1708"/>
      <c r="BR35" s="1493"/>
      <c r="BS35" s="339"/>
      <c r="BT35" s="338"/>
      <c r="BU35" s="338"/>
      <c r="BV35" s="338"/>
      <c r="BW35" s="338"/>
      <c r="BX35" s="339"/>
      <c r="BY35" s="339"/>
      <c r="BZ35" s="339"/>
      <c r="CA35" s="339"/>
      <c r="CB35" s="339"/>
      <c r="CC35" s="1030" t="e">
        <f t="shared" si="38"/>
        <v>#VALUE!</v>
      </c>
      <c r="CD35" s="1031"/>
      <c r="CE35" s="340">
        <f t="shared" si="39"/>
        <v>0</v>
      </c>
      <c r="CF35" s="340">
        <f t="shared" si="40"/>
        <v>0</v>
      </c>
      <c r="CG35" s="340"/>
      <c r="CH35" s="340"/>
      <c r="CI35" s="340"/>
      <c r="CJ35" s="1032"/>
      <c r="CK35" s="1031"/>
      <c r="CL35" s="1030" t="e">
        <f t="shared" si="28"/>
        <v>#VALUE!</v>
      </c>
      <c r="CM35" s="1030" t="e">
        <f t="shared" si="29"/>
        <v>#VALUE!</v>
      </c>
      <c r="CN35" s="1030" t="e">
        <f t="shared" si="30"/>
        <v>#VALUE!</v>
      </c>
      <c r="CO35" s="1030" t="e">
        <f t="shared" si="31"/>
        <v>#VALUE!</v>
      </c>
      <c r="CP35" s="1030" t="e">
        <f t="shared" si="32"/>
        <v>#VALUE!</v>
      </c>
      <c r="CQ35" s="1030" t="e">
        <f t="shared" si="33"/>
        <v>#VALUE!</v>
      </c>
      <c r="CR35" s="1030" t="e">
        <f t="shared" si="34"/>
        <v>#VALUE!</v>
      </c>
      <c r="CS35" s="1030" t="e">
        <f t="shared" si="35"/>
        <v>#VALUE!</v>
      </c>
      <c r="CT35" s="1031"/>
      <c r="CU35" s="355"/>
      <c r="CV35" s="355">
        <f t="shared" si="41"/>
        <v>0</v>
      </c>
      <c r="CW35" s="355">
        <f t="shared" si="42"/>
        <v>0</v>
      </c>
      <c r="CX35" s="355">
        <f t="shared" si="43"/>
        <v>0</v>
      </c>
      <c r="CY35" s="355">
        <f t="shared" si="44"/>
        <v>0</v>
      </c>
      <c r="CZ35" s="355" t="str">
        <f ca="1">IFERROR(OUNTIF(AN35:AP35,"e"),"-")</f>
        <v>-</v>
      </c>
      <c r="DA35" s="355">
        <f t="shared" si="45"/>
        <v>0</v>
      </c>
      <c r="DB35" s="355">
        <f t="shared" si="46"/>
        <v>0</v>
      </c>
      <c r="DC35" s="355">
        <f t="shared" si="47"/>
        <v>0</v>
      </c>
      <c r="DE35" s="1168" t="str">
        <f t="shared" si="48"/>
        <v>-</v>
      </c>
      <c r="DF35" s="1168" t="str">
        <f t="shared" si="49"/>
        <v>-</v>
      </c>
      <c r="DG35" s="1168" t="str">
        <f t="shared" si="50"/>
        <v>-</v>
      </c>
      <c r="DH35" s="1168" t="str">
        <f t="shared" si="51"/>
        <v>-</v>
      </c>
      <c r="DI35" s="1168" t="str">
        <f t="shared" ca="1" si="52"/>
        <v>-</v>
      </c>
      <c r="DJ35" s="1168" t="str">
        <f t="shared" si="53"/>
        <v>-</v>
      </c>
      <c r="DK35" s="1168" t="str">
        <f t="shared" si="54"/>
        <v>-</v>
      </c>
      <c r="DL35" s="1168" t="str">
        <f t="shared" si="55"/>
        <v>-</v>
      </c>
      <c r="DN35" s="355">
        <f t="shared" si="56"/>
        <v>0</v>
      </c>
      <c r="DO35" s="355">
        <f t="shared" si="57"/>
        <v>0</v>
      </c>
      <c r="DP35" s="355">
        <f t="shared" si="58"/>
        <v>0</v>
      </c>
      <c r="DQ35" s="355">
        <f t="shared" si="59"/>
        <v>0</v>
      </c>
      <c r="DR35" s="355">
        <f t="shared" si="60"/>
        <v>0</v>
      </c>
      <c r="DS35" s="355">
        <f t="shared" si="61"/>
        <v>0</v>
      </c>
      <c r="DT35" s="355">
        <f t="shared" si="62"/>
        <v>0</v>
      </c>
      <c r="DU35" s="355">
        <f t="shared" si="63"/>
        <v>0</v>
      </c>
      <c r="DW35" s="68" t="str">
        <f t="shared" si="64"/>
        <v>-</v>
      </c>
      <c r="DX35" s="68" t="str">
        <f t="shared" si="65"/>
        <v>-</v>
      </c>
      <c r="DY35" s="68" t="str">
        <f t="shared" si="66"/>
        <v>-</v>
      </c>
      <c r="DZ35" s="68" t="str">
        <f t="shared" si="67"/>
        <v>-</v>
      </c>
      <c r="EA35" s="68" t="str">
        <f t="shared" si="68"/>
        <v>-</v>
      </c>
      <c r="EB35" s="68" t="str">
        <f t="shared" si="69"/>
        <v>-</v>
      </c>
      <c r="EC35" s="68" t="str">
        <f t="shared" si="70"/>
        <v>-</v>
      </c>
      <c r="ED35" s="68" t="str">
        <f t="shared" si="71"/>
        <v>-</v>
      </c>
      <c r="EF35" s="355">
        <f t="shared" si="72"/>
        <v>0</v>
      </c>
      <c r="EG35" s="355">
        <f t="shared" si="73"/>
        <v>0</v>
      </c>
      <c r="EH35" s="355">
        <f t="shared" si="74"/>
        <v>0</v>
      </c>
      <c r="EI35" s="355">
        <f t="shared" si="75"/>
        <v>0</v>
      </c>
      <c r="EJ35" s="355">
        <f t="shared" si="76"/>
        <v>0</v>
      </c>
      <c r="EK35" s="355">
        <f t="shared" si="77"/>
        <v>0</v>
      </c>
      <c r="EL35" s="355">
        <f t="shared" si="78"/>
        <v>0</v>
      </c>
      <c r="EM35" s="355">
        <f t="shared" si="79"/>
        <v>0</v>
      </c>
      <c r="EO35" s="68" t="str">
        <f t="shared" si="80"/>
        <v>-</v>
      </c>
      <c r="EP35" s="68" t="str">
        <f t="shared" si="81"/>
        <v>-</v>
      </c>
      <c r="EQ35" s="68" t="str">
        <f t="shared" si="82"/>
        <v>-</v>
      </c>
      <c r="ER35" s="68" t="str">
        <f t="shared" si="83"/>
        <v>-</v>
      </c>
      <c r="ES35" s="68" t="str">
        <f t="shared" si="84"/>
        <v>-</v>
      </c>
      <c r="ET35" s="68" t="str">
        <f t="shared" si="85"/>
        <v>-</v>
      </c>
      <c r="EU35" s="68" t="str">
        <f t="shared" si="86"/>
        <v>-</v>
      </c>
      <c r="EV35" s="68" t="str">
        <f t="shared" si="87"/>
        <v>-</v>
      </c>
      <c r="EX35" s="355">
        <f t="shared" si="88"/>
        <v>0</v>
      </c>
      <c r="EY35" s="355">
        <f t="shared" si="89"/>
        <v>0</v>
      </c>
      <c r="EZ35" s="355">
        <f t="shared" si="90"/>
        <v>0</v>
      </c>
      <c r="FA35" s="355">
        <f t="shared" si="91"/>
        <v>0</v>
      </c>
      <c r="FB35" s="355">
        <f t="shared" si="92"/>
        <v>0</v>
      </c>
      <c r="FC35" s="355">
        <f t="shared" si="93"/>
        <v>0</v>
      </c>
      <c r="FD35" s="355">
        <f t="shared" si="94"/>
        <v>0</v>
      </c>
      <c r="FE35" s="355">
        <f t="shared" si="95"/>
        <v>0</v>
      </c>
      <c r="FG35" s="68" t="str">
        <f t="shared" si="96"/>
        <v>-</v>
      </c>
      <c r="FH35" s="68" t="str">
        <f t="shared" si="97"/>
        <v>-</v>
      </c>
      <c r="FI35" s="68" t="str">
        <f t="shared" si="98"/>
        <v>-</v>
      </c>
      <c r="FJ35" s="68" t="str">
        <f t="shared" si="99"/>
        <v>-</v>
      </c>
      <c r="FK35" s="68" t="str">
        <f t="shared" si="100"/>
        <v>-</v>
      </c>
      <c r="FL35" s="68" t="str">
        <f t="shared" si="101"/>
        <v>-</v>
      </c>
      <c r="FM35" s="68" t="str">
        <f t="shared" si="102"/>
        <v>-</v>
      </c>
      <c r="FN35" s="68" t="str">
        <f t="shared" si="103"/>
        <v>-</v>
      </c>
      <c r="FP35" s="355">
        <f t="shared" si="104"/>
        <v>0</v>
      </c>
      <c r="FQ35" s="355">
        <f t="shared" si="105"/>
        <v>0</v>
      </c>
      <c r="FR35" s="355">
        <f t="shared" si="106"/>
        <v>0</v>
      </c>
      <c r="FS35" s="355">
        <f t="shared" si="107"/>
        <v>0</v>
      </c>
      <c r="FT35" s="355">
        <f t="shared" si="108"/>
        <v>0</v>
      </c>
      <c r="FU35" s="355">
        <f t="shared" si="109"/>
        <v>0</v>
      </c>
      <c r="FV35" s="355">
        <f t="shared" si="110"/>
        <v>0</v>
      </c>
      <c r="FW35" s="355">
        <f t="shared" si="111"/>
        <v>0</v>
      </c>
      <c r="FY35" s="68" t="str">
        <f t="shared" si="112"/>
        <v>-</v>
      </c>
      <c r="FZ35" s="68" t="str">
        <f t="shared" si="113"/>
        <v>-</v>
      </c>
      <c r="GA35" s="68" t="str">
        <f t="shared" si="114"/>
        <v>-</v>
      </c>
      <c r="GB35" s="68" t="str">
        <f t="shared" si="115"/>
        <v>-</v>
      </c>
      <c r="GC35" s="68" t="str">
        <f t="shared" si="116"/>
        <v>-</v>
      </c>
      <c r="GD35" s="68" t="str">
        <f t="shared" si="117"/>
        <v>-</v>
      </c>
      <c r="GE35" s="68" t="str">
        <f t="shared" si="118"/>
        <v>-</v>
      </c>
      <c r="GF35" s="68" t="str">
        <f t="shared" si="119"/>
        <v>-</v>
      </c>
    </row>
    <row r="36" spans="1:188" ht="12" customHeight="1" thickBot="1" x14ac:dyDescent="0.35">
      <c r="A36" s="1062"/>
      <c r="B36" s="1063" t="s">
        <v>408</v>
      </c>
      <c r="C36" s="1064" t="s">
        <v>425</v>
      </c>
      <c r="D36" s="1065">
        <v>0.97916666666666663</v>
      </c>
      <c r="E36" s="1065">
        <v>0</v>
      </c>
      <c r="F36" s="1066" t="str">
        <f t="shared" ref="F36" si="670">IF(VALUE(D36)&gt;=0.72,"PT",IF(VALUE(D36)&lt;0.72,"Off-PT"))</f>
        <v>PT</v>
      </c>
      <c r="G36" s="343"/>
      <c r="H36" s="1067" t="s">
        <v>117</v>
      </c>
      <c r="I36" s="1535">
        <v>2184</v>
      </c>
      <c r="J36" s="1068" t="s">
        <v>117</v>
      </c>
      <c r="K36" s="1240" t="s">
        <v>117</v>
      </c>
      <c r="L36" s="1069">
        <f t="shared" si="2"/>
        <v>0</v>
      </c>
      <c r="M36" s="1725">
        <f t="shared" si="3"/>
        <v>2184</v>
      </c>
      <c r="N36" s="1070">
        <f t="shared" si="36"/>
        <v>0</v>
      </c>
      <c r="O36" s="353" t="e">
        <f t="shared" si="654"/>
        <v>#VALUE!</v>
      </c>
      <c r="P36" s="343">
        <f t="shared" si="5"/>
        <v>0</v>
      </c>
      <c r="Q36" s="343">
        <f t="shared" si="655"/>
        <v>0</v>
      </c>
      <c r="R36" s="343">
        <f t="shared" si="7"/>
        <v>0</v>
      </c>
      <c r="S36" s="343">
        <f t="shared" si="656"/>
        <v>0</v>
      </c>
      <c r="T36" s="343">
        <f t="shared" si="9"/>
        <v>0</v>
      </c>
      <c r="U36" s="343">
        <f t="shared" si="657"/>
        <v>0</v>
      </c>
      <c r="V36" s="343">
        <f t="shared" si="11"/>
        <v>0</v>
      </c>
      <c r="W36" s="343">
        <f t="shared" si="658"/>
        <v>0</v>
      </c>
      <c r="X36" s="344">
        <f t="shared" si="13"/>
        <v>0</v>
      </c>
      <c r="Y36" s="344">
        <f t="shared" si="14"/>
        <v>0</v>
      </c>
      <c r="Z36" s="344">
        <f t="shared" si="15"/>
        <v>0</v>
      </c>
      <c r="AA36" s="344">
        <f t="shared" si="16"/>
        <v>0</v>
      </c>
      <c r="AB36" s="344" t="e">
        <f t="shared" si="659"/>
        <v>#VALUE!</v>
      </c>
      <c r="AC36" s="344">
        <f t="shared" si="660"/>
        <v>0</v>
      </c>
      <c r="AD36" s="344">
        <f t="shared" si="661"/>
        <v>0</v>
      </c>
      <c r="AE36" s="344">
        <f t="shared" si="662"/>
        <v>0</v>
      </c>
      <c r="AF36" s="344">
        <f t="shared" si="663"/>
        <v>0</v>
      </c>
      <c r="AG36" s="344">
        <f t="shared" si="664"/>
        <v>0</v>
      </c>
      <c r="AH36" s="344">
        <f t="shared" si="665"/>
        <v>2184</v>
      </c>
      <c r="AI36" s="344">
        <f t="shared" si="666"/>
        <v>0</v>
      </c>
      <c r="AJ36" s="344">
        <f t="shared" si="667"/>
        <v>0</v>
      </c>
      <c r="AK36" s="344">
        <f t="shared" si="668"/>
        <v>0</v>
      </c>
      <c r="AL36" s="344">
        <f t="shared" si="669"/>
        <v>0</v>
      </c>
      <c r="AM36" s="345" t="str">
        <f t="shared" ref="AM36" si="671">IF(G36="","1",IF(G36="Break",1.15,IF(G36="2inbreak",1.15,IF(G36="PultIB",1.15,IF(G36="1stIB",1.3,IF(G36="lastIB",1.3,IF(G36="B&amp;1stIB",1.45,IF(G36="B&amp;lastIB",1.45,IF(G36="B&amp;2inbreak",1.45,IF(G36="B&amp;PultIB",1.45,IF(G36="T&amp;T",1.35,)))))))))))</f>
        <v>1</v>
      </c>
      <c r="AN36" s="1737"/>
      <c r="AO36" s="1735"/>
      <c r="AP36" s="1761"/>
      <c r="AQ36" s="1761"/>
      <c r="AR36" s="1736"/>
      <c r="AS36" s="1737"/>
      <c r="AT36" s="1735"/>
      <c r="AU36" s="1735"/>
      <c r="AV36" s="1735"/>
      <c r="AW36" s="1761"/>
      <c r="AX36" s="1761"/>
      <c r="AY36" s="1735"/>
      <c r="AZ36" s="1735"/>
      <c r="BA36" s="1735"/>
      <c r="BB36" s="1735"/>
      <c r="BC36" s="1735"/>
      <c r="BD36" s="1761"/>
      <c r="BE36" s="1761"/>
      <c r="BF36" s="1735"/>
      <c r="BG36" s="1735"/>
      <c r="BH36" s="1735"/>
      <c r="BI36" s="1735"/>
      <c r="BJ36" s="1735"/>
      <c r="BK36" s="1761"/>
      <c r="BL36" s="1761"/>
      <c r="BM36" s="1735"/>
      <c r="BN36" s="1735"/>
      <c r="BO36" s="1735"/>
      <c r="BP36" s="1735"/>
      <c r="BQ36" s="1740"/>
      <c r="BR36" s="1494"/>
      <c r="BS36" s="339"/>
      <c r="BT36" s="338"/>
      <c r="BU36" s="338"/>
      <c r="BV36" s="338"/>
      <c r="BW36" s="338"/>
      <c r="BX36" s="339"/>
      <c r="BY36" s="339"/>
      <c r="BZ36" s="339"/>
      <c r="CA36" s="339"/>
      <c r="CB36" s="339"/>
      <c r="CC36" s="1071" t="e">
        <f t="shared" ref="CC36" si="672">COUNTA(BS36)*H36</f>
        <v>#VALUE!</v>
      </c>
      <c r="CD36" s="1072"/>
      <c r="CE36" s="340">
        <f t="shared" si="39"/>
        <v>0</v>
      </c>
      <c r="CF36" s="340">
        <f t="shared" si="40"/>
        <v>0</v>
      </c>
      <c r="CG36" s="340"/>
      <c r="CH36" s="340"/>
      <c r="CI36" s="340"/>
      <c r="CJ36" s="1073"/>
      <c r="CK36" s="1072"/>
      <c r="CL36" s="1071" t="e">
        <f t="shared" si="28"/>
        <v>#VALUE!</v>
      </c>
      <c r="CM36" s="1071" t="e">
        <f t="shared" si="29"/>
        <v>#VALUE!</v>
      </c>
      <c r="CN36" s="1071" t="e">
        <f t="shared" si="30"/>
        <v>#VALUE!</v>
      </c>
      <c r="CO36" s="1071" t="e">
        <f t="shared" si="31"/>
        <v>#VALUE!</v>
      </c>
      <c r="CP36" s="1071" t="e">
        <f t="shared" si="32"/>
        <v>#VALUE!</v>
      </c>
      <c r="CQ36" s="1071" t="e">
        <f t="shared" si="33"/>
        <v>#VALUE!</v>
      </c>
      <c r="CR36" s="1071" t="e">
        <f t="shared" si="34"/>
        <v>#VALUE!</v>
      </c>
      <c r="CS36" s="1071" t="e">
        <f t="shared" si="35"/>
        <v>#VALUE!</v>
      </c>
      <c r="CT36" s="1072"/>
      <c r="CU36" s="355"/>
      <c r="CV36" s="355">
        <f t="shared" si="41"/>
        <v>0</v>
      </c>
      <c r="CW36" s="355">
        <f t="shared" si="42"/>
        <v>0</v>
      </c>
      <c r="CX36" s="355">
        <f t="shared" si="43"/>
        <v>0</v>
      </c>
      <c r="CY36" s="355">
        <f t="shared" si="44"/>
        <v>0</v>
      </c>
      <c r="CZ36" s="355" t="str">
        <f ca="1">IFERROR(OUNTIF(AN36:AP36,"e"),"-")</f>
        <v>-</v>
      </c>
      <c r="DA36" s="355">
        <f t="shared" si="45"/>
        <v>0</v>
      </c>
      <c r="DB36" s="355">
        <f t="shared" si="46"/>
        <v>0</v>
      </c>
      <c r="DC36" s="355">
        <f t="shared" si="47"/>
        <v>0</v>
      </c>
      <c r="DE36" s="1168" t="str">
        <f t="shared" si="48"/>
        <v>-</v>
      </c>
      <c r="DF36" s="1168" t="str">
        <f t="shared" si="49"/>
        <v>-</v>
      </c>
      <c r="DG36" s="1168" t="str">
        <f t="shared" si="50"/>
        <v>-</v>
      </c>
      <c r="DH36" s="1168" t="str">
        <f t="shared" si="51"/>
        <v>-</v>
      </c>
      <c r="DI36" s="1168" t="str">
        <f t="shared" ca="1" si="52"/>
        <v>-</v>
      </c>
      <c r="DJ36" s="1168" t="str">
        <f t="shared" si="53"/>
        <v>-</v>
      </c>
      <c r="DK36" s="1168" t="str">
        <f t="shared" si="54"/>
        <v>-</v>
      </c>
      <c r="DL36" s="1168" t="str">
        <f t="shared" si="55"/>
        <v>-</v>
      </c>
      <c r="DN36" s="355">
        <f t="shared" si="56"/>
        <v>0</v>
      </c>
      <c r="DO36" s="355">
        <f t="shared" si="57"/>
        <v>0</v>
      </c>
      <c r="DP36" s="355">
        <f t="shared" si="58"/>
        <v>0</v>
      </c>
      <c r="DQ36" s="355">
        <f t="shared" si="59"/>
        <v>0</v>
      </c>
      <c r="DR36" s="355">
        <f t="shared" si="60"/>
        <v>0</v>
      </c>
      <c r="DS36" s="355">
        <f t="shared" si="61"/>
        <v>0</v>
      </c>
      <c r="DT36" s="355">
        <f t="shared" si="62"/>
        <v>0</v>
      </c>
      <c r="DU36" s="355">
        <f t="shared" si="63"/>
        <v>0</v>
      </c>
      <c r="DW36" s="68" t="str">
        <f t="shared" si="64"/>
        <v>-</v>
      </c>
      <c r="DX36" s="68" t="str">
        <f t="shared" si="65"/>
        <v>-</v>
      </c>
      <c r="DY36" s="68" t="str">
        <f t="shared" si="66"/>
        <v>-</v>
      </c>
      <c r="DZ36" s="68" t="str">
        <f t="shared" si="67"/>
        <v>-</v>
      </c>
      <c r="EA36" s="68" t="str">
        <f t="shared" si="68"/>
        <v>-</v>
      </c>
      <c r="EB36" s="68" t="str">
        <f t="shared" si="69"/>
        <v>-</v>
      </c>
      <c r="EC36" s="68" t="str">
        <f t="shared" si="70"/>
        <v>-</v>
      </c>
      <c r="ED36" s="68" t="str">
        <f t="shared" si="71"/>
        <v>-</v>
      </c>
      <c r="EF36" s="355">
        <f t="shared" si="72"/>
        <v>0</v>
      </c>
      <c r="EG36" s="355">
        <f t="shared" si="73"/>
        <v>0</v>
      </c>
      <c r="EH36" s="355">
        <f t="shared" si="74"/>
        <v>0</v>
      </c>
      <c r="EI36" s="355">
        <f t="shared" si="75"/>
        <v>0</v>
      </c>
      <c r="EJ36" s="355">
        <f t="shared" si="76"/>
        <v>0</v>
      </c>
      <c r="EK36" s="355">
        <f t="shared" si="77"/>
        <v>0</v>
      </c>
      <c r="EL36" s="355">
        <f t="shared" si="78"/>
        <v>0</v>
      </c>
      <c r="EM36" s="355">
        <f t="shared" si="79"/>
        <v>0</v>
      </c>
      <c r="EO36" s="68" t="str">
        <f t="shared" si="80"/>
        <v>-</v>
      </c>
      <c r="EP36" s="68" t="str">
        <f t="shared" si="81"/>
        <v>-</v>
      </c>
      <c r="EQ36" s="68" t="str">
        <f t="shared" si="82"/>
        <v>-</v>
      </c>
      <c r="ER36" s="68" t="str">
        <f t="shared" si="83"/>
        <v>-</v>
      </c>
      <c r="ES36" s="68" t="str">
        <f t="shared" si="84"/>
        <v>-</v>
      </c>
      <c r="ET36" s="68" t="str">
        <f t="shared" si="85"/>
        <v>-</v>
      </c>
      <c r="EU36" s="68" t="str">
        <f t="shared" si="86"/>
        <v>-</v>
      </c>
      <c r="EV36" s="68" t="str">
        <f t="shared" si="87"/>
        <v>-</v>
      </c>
      <c r="EX36" s="355">
        <f t="shared" si="88"/>
        <v>0</v>
      </c>
      <c r="EY36" s="355">
        <f t="shared" si="89"/>
        <v>0</v>
      </c>
      <c r="EZ36" s="355">
        <f t="shared" si="90"/>
        <v>0</v>
      </c>
      <c r="FA36" s="355">
        <f t="shared" si="91"/>
        <v>0</v>
      </c>
      <c r="FB36" s="355">
        <f t="shared" si="92"/>
        <v>0</v>
      </c>
      <c r="FC36" s="355">
        <f t="shared" si="93"/>
        <v>0</v>
      </c>
      <c r="FD36" s="355">
        <f t="shared" si="94"/>
        <v>0</v>
      </c>
      <c r="FE36" s="355">
        <f t="shared" si="95"/>
        <v>0</v>
      </c>
      <c r="FG36" s="68" t="str">
        <f t="shared" si="96"/>
        <v>-</v>
      </c>
      <c r="FH36" s="68" t="str">
        <f t="shared" si="97"/>
        <v>-</v>
      </c>
      <c r="FI36" s="68" t="str">
        <f t="shared" si="98"/>
        <v>-</v>
      </c>
      <c r="FJ36" s="68" t="str">
        <f t="shared" si="99"/>
        <v>-</v>
      </c>
      <c r="FK36" s="68" t="str">
        <f t="shared" si="100"/>
        <v>-</v>
      </c>
      <c r="FL36" s="68" t="str">
        <f t="shared" si="101"/>
        <v>-</v>
      </c>
      <c r="FM36" s="68" t="str">
        <f t="shared" si="102"/>
        <v>-</v>
      </c>
      <c r="FN36" s="68" t="str">
        <f t="shared" si="103"/>
        <v>-</v>
      </c>
      <c r="FP36" s="355">
        <f t="shared" si="104"/>
        <v>0</v>
      </c>
      <c r="FQ36" s="355">
        <f t="shared" si="105"/>
        <v>0</v>
      </c>
      <c r="FR36" s="355">
        <f t="shared" si="106"/>
        <v>0</v>
      </c>
      <c r="FS36" s="355">
        <f t="shared" si="107"/>
        <v>0</v>
      </c>
      <c r="FT36" s="355">
        <f t="shared" si="108"/>
        <v>0</v>
      </c>
      <c r="FU36" s="355">
        <f t="shared" si="109"/>
        <v>0</v>
      </c>
      <c r="FV36" s="355">
        <f t="shared" si="110"/>
        <v>0</v>
      </c>
      <c r="FW36" s="355">
        <f t="shared" si="111"/>
        <v>0</v>
      </c>
      <c r="FY36" s="68" t="str">
        <f t="shared" si="112"/>
        <v>-</v>
      </c>
      <c r="FZ36" s="68" t="str">
        <f t="shared" si="113"/>
        <v>-</v>
      </c>
      <c r="GA36" s="68" t="str">
        <f t="shared" si="114"/>
        <v>-</v>
      </c>
      <c r="GB36" s="68" t="str">
        <f t="shared" si="115"/>
        <v>-</v>
      </c>
      <c r="GC36" s="68" t="str">
        <f t="shared" si="116"/>
        <v>-</v>
      </c>
      <c r="GD36" s="68" t="str">
        <f t="shared" si="117"/>
        <v>-</v>
      </c>
      <c r="GE36" s="68" t="str">
        <f t="shared" si="118"/>
        <v>-</v>
      </c>
      <c r="GF36" s="68" t="str">
        <f t="shared" si="119"/>
        <v>-</v>
      </c>
    </row>
    <row r="37" spans="1:188" ht="12" customHeight="1" thickTop="1" x14ac:dyDescent="0.3">
      <c r="A37" s="957"/>
      <c r="B37" s="956" t="s">
        <v>408</v>
      </c>
      <c r="C37" s="407" t="s">
        <v>425</v>
      </c>
      <c r="D37" s="406">
        <v>0</v>
      </c>
      <c r="E37" s="406">
        <v>2.0833333333333332E-2</v>
      </c>
      <c r="F37" s="528" t="str">
        <f t="shared" si="653"/>
        <v>Off-PT</v>
      </c>
      <c r="G37" s="8"/>
      <c r="H37" s="436" t="s">
        <v>117</v>
      </c>
      <c r="I37" s="1530">
        <v>2184</v>
      </c>
      <c r="J37" s="529" t="s">
        <v>117</v>
      </c>
      <c r="K37" s="1235" t="s">
        <v>117</v>
      </c>
      <c r="L37" s="412">
        <f t="shared" ref="L37" si="673">COUNTA(AN37:BR37)</f>
        <v>0</v>
      </c>
      <c r="M37" s="1721">
        <f t="shared" si="3"/>
        <v>2184</v>
      </c>
      <c r="N37" s="530">
        <f t="shared" si="36"/>
        <v>0</v>
      </c>
      <c r="O37" s="336" t="e">
        <f t="shared" ref="O37" si="674">IF($L$4&gt;0,P37*J37*$M$4*H37,0)</f>
        <v>#VALUE!</v>
      </c>
      <c r="P37" s="8">
        <f t="shared" ref="P37" si="675">COUNTIF(AN37:BR37,"A")</f>
        <v>0</v>
      </c>
      <c r="Q37" s="8">
        <f t="shared" ref="Q37" si="676">IF($L$5&gt;0,R37*J37*$M$5*H37,0)</f>
        <v>0</v>
      </c>
      <c r="R37" s="8">
        <f t="shared" ref="R37" si="677">COUNTIF(AN37:BR37,"B")</f>
        <v>0</v>
      </c>
      <c r="S37" s="8">
        <f t="shared" ref="S37" si="678">IF($L$6&gt;0,T37*J37*$M$6*H37,0)</f>
        <v>0</v>
      </c>
      <c r="T37" s="8">
        <f t="shared" ref="T37" si="679">COUNTIF(AN37:BR37,"C")</f>
        <v>0</v>
      </c>
      <c r="U37" s="8">
        <f t="shared" ref="U37" si="680">IF($L$7&gt;0,V37*J37*$M$7*H37,0)</f>
        <v>0</v>
      </c>
      <c r="V37" s="8">
        <f t="shared" ref="V37" si="681">COUNTIF(AN37:BR37,"D")</f>
        <v>0</v>
      </c>
      <c r="W37" s="8">
        <f t="shared" ref="W37" si="682">IF($L$8&gt;0,X37*J37*$M$8*H37,0)</f>
        <v>0</v>
      </c>
      <c r="X37" s="337">
        <f t="shared" ref="X37" si="683">COUNTIF(AN37:BR37,"E")</f>
        <v>0</v>
      </c>
      <c r="Y37" s="337">
        <f t="shared" ref="Y37" si="684">COUNTIF(AN37:BR37,"F")</f>
        <v>0</v>
      </c>
      <c r="Z37" s="337">
        <f t="shared" ref="Z37" si="685">COUNTIF(AN37:BR37,"G")</f>
        <v>0</v>
      </c>
      <c r="AA37" s="337">
        <f t="shared" ref="AA37" si="686">COUNTIF(AN37:BR37,"H")</f>
        <v>0</v>
      </c>
      <c r="AB37" s="337" t="e">
        <f t="shared" ref="AB37" si="687">(Y37+Z37+AA37)*H37</f>
        <v>#VALUE!</v>
      </c>
      <c r="AC37" s="337">
        <f t="shared" ref="AC37" si="688">IF($L$4&gt;0,I37*$M$4*P37,0)</f>
        <v>0</v>
      </c>
      <c r="AD37" s="337">
        <f t="shared" ref="AD37" si="689">IF($L$5&gt;0,I37*$M$5*R37,0)</f>
        <v>0</v>
      </c>
      <c r="AE37" s="337">
        <f t="shared" ref="AE37" si="690">IF($L$6&gt;0,I37*$M$6*T37,0)</f>
        <v>0</v>
      </c>
      <c r="AF37" s="337">
        <f t="shared" ref="AF37" si="691">IF($L$7&gt;0,I37*$M$7*V37,0)</f>
        <v>0</v>
      </c>
      <c r="AG37" s="337">
        <f t="shared" ref="AG37" si="692">IF($L$8&gt;0,I37*$M$8*X37,0)</f>
        <v>0</v>
      </c>
      <c r="AH37" s="337">
        <f t="shared" ref="AH37" si="693">IF(ISERROR(M37*$M$4),0,M37*$M$4)</f>
        <v>2184</v>
      </c>
      <c r="AI37" s="337">
        <f t="shared" ref="AI37" si="694">IF(ISERROR(M37*$M$5),0,M37*$M$5)</f>
        <v>0</v>
      </c>
      <c r="AJ37" s="337">
        <f t="shared" ref="AJ37" si="695">IF(ISERROR(M37*$M$6),0,M37*$M$6)</f>
        <v>0</v>
      </c>
      <c r="AK37" s="337">
        <f t="shared" ref="AK37" si="696">IF(ISERROR(M37*$M$7),0,M37*$M$7)</f>
        <v>0</v>
      </c>
      <c r="AL37" s="337">
        <f t="shared" ref="AL37" si="697">IF(ISERROR(M37*$M$8),0,M37*$M$8)</f>
        <v>0</v>
      </c>
      <c r="AM37" s="103" t="str">
        <f t="shared" si="37"/>
        <v>1</v>
      </c>
      <c r="AN37" s="1701"/>
      <c r="AO37" s="1696"/>
      <c r="AP37" s="1757"/>
      <c r="AQ37" s="1757"/>
      <c r="AR37" s="1700"/>
      <c r="AS37" s="1701"/>
      <c r="AT37" s="1696"/>
      <c r="AU37" s="1696"/>
      <c r="AV37" s="1696"/>
      <c r="AW37" s="1757"/>
      <c r="AX37" s="1757"/>
      <c r="AY37" s="1696"/>
      <c r="AZ37" s="1696"/>
      <c r="BA37" s="1696"/>
      <c r="BB37" s="1696"/>
      <c r="BC37" s="1696"/>
      <c r="BD37" s="1757"/>
      <c r="BE37" s="1757"/>
      <c r="BF37" s="1696"/>
      <c r="BG37" s="1696"/>
      <c r="BH37" s="1696"/>
      <c r="BI37" s="1696"/>
      <c r="BJ37" s="1696"/>
      <c r="BK37" s="1757"/>
      <c r="BL37" s="1757"/>
      <c r="BM37" s="1696"/>
      <c r="BN37" s="1696"/>
      <c r="BO37" s="1696"/>
      <c r="BP37" s="1696"/>
      <c r="BQ37" s="1708"/>
      <c r="BR37" s="1493"/>
      <c r="BS37" s="339"/>
      <c r="BT37" s="338"/>
      <c r="BU37" s="338"/>
      <c r="BV37" s="338"/>
      <c r="BW37" s="338"/>
      <c r="BX37" s="339"/>
      <c r="BY37" s="339"/>
      <c r="BZ37" s="339"/>
      <c r="CA37" s="339"/>
      <c r="CB37" s="339"/>
      <c r="CC37" s="339" t="e">
        <f t="shared" si="38"/>
        <v>#VALUE!</v>
      </c>
      <c r="CD37" s="338"/>
      <c r="CE37" s="340">
        <f t="shared" si="39"/>
        <v>0</v>
      </c>
      <c r="CF37" s="340">
        <f t="shared" si="40"/>
        <v>0</v>
      </c>
      <c r="CG37" s="340"/>
      <c r="CH37" s="340"/>
      <c r="CI37" s="340"/>
      <c r="CJ37" s="340"/>
      <c r="CK37" s="338"/>
      <c r="CL37" s="341" t="e">
        <f t="shared" ref="CL37" si="698">P37*H37</f>
        <v>#VALUE!</v>
      </c>
      <c r="CM37" s="341" t="e">
        <f t="shared" ref="CM37" si="699">R37*H37</f>
        <v>#VALUE!</v>
      </c>
      <c r="CN37" s="341" t="e">
        <f t="shared" ref="CN37" si="700">T37*H37</f>
        <v>#VALUE!</v>
      </c>
      <c r="CO37" s="341" t="e">
        <f t="shared" ref="CO37" si="701">V37*H37</f>
        <v>#VALUE!</v>
      </c>
      <c r="CP37" s="341" t="e">
        <f t="shared" ref="CP37" si="702">X37*H37</f>
        <v>#VALUE!</v>
      </c>
      <c r="CQ37" s="341" t="e">
        <f t="shared" ref="CQ37" si="703">Y37*H37</f>
        <v>#VALUE!</v>
      </c>
      <c r="CR37" s="341" t="e">
        <f t="shared" ref="CR37" si="704">Z37*H37</f>
        <v>#VALUE!</v>
      </c>
      <c r="CS37" s="341" t="e">
        <f t="shared" ref="CS37" si="705">AA37*H37</f>
        <v>#VALUE!</v>
      </c>
      <c r="CT37" s="233"/>
      <c r="CU37" s="355"/>
      <c r="CV37" s="355">
        <f t="shared" si="41"/>
        <v>0</v>
      </c>
      <c r="CW37" s="355">
        <f t="shared" si="42"/>
        <v>0</v>
      </c>
      <c r="CX37" s="355">
        <f t="shared" si="43"/>
        <v>0</v>
      </c>
      <c r="CY37" s="355">
        <f t="shared" si="44"/>
        <v>0</v>
      </c>
      <c r="CZ37" s="355" t="str">
        <f ca="1">IFERROR(OUNTIF(AN37:AP37,"e"),"-")</f>
        <v>-</v>
      </c>
      <c r="DA37" s="355">
        <f t="shared" si="45"/>
        <v>0</v>
      </c>
      <c r="DB37" s="355">
        <f t="shared" si="46"/>
        <v>0</v>
      </c>
      <c r="DC37" s="355">
        <f t="shared" si="47"/>
        <v>0</v>
      </c>
      <c r="DE37" s="1168" t="str">
        <f t="shared" si="48"/>
        <v>-</v>
      </c>
      <c r="DF37" s="1168" t="str">
        <f t="shared" si="49"/>
        <v>-</v>
      </c>
      <c r="DG37" s="1168" t="str">
        <f t="shared" si="50"/>
        <v>-</v>
      </c>
      <c r="DH37" s="1168" t="str">
        <f t="shared" si="51"/>
        <v>-</v>
      </c>
      <c r="DI37" s="1168" t="str">
        <f t="shared" ca="1" si="52"/>
        <v>-</v>
      </c>
      <c r="DJ37" s="1168" t="str">
        <f t="shared" si="53"/>
        <v>-</v>
      </c>
      <c r="DK37" s="1168" t="str">
        <f t="shared" si="54"/>
        <v>-</v>
      </c>
      <c r="DL37" s="1168" t="str">
        <f t="shared" si="55"/>
        <v>-</v>
      </c>
      <c r="DN37" s="355">
        <f t="shared" si="56"/>
        <v>0</v>
      </c>
      <c r="DO37" s="355">
        <f t="shared" si="57"/>
        <v>0</v>
      </c>
      <c r="DP37" s="355">
        <f t="shared" si="58"/>
        <v>0</v>
      </c>
      <c r="DQ37" s="355">
        <f t="shared" si="59"/>
        <v>0</v>
      </c>
      <c r="DR37" s="355">
        <f t="shared" si="60"/>
        <v>0</v>
      </c>
      <c r="DS37" s="355">
        <f t="shared" si="61"/>
        <v>0</v>
      </c>
      <c r="DT37" s="355">
        <f t="shared" si="62"/>
        <v>0</v>
      </c>
      <c r="DU37" s="355">
        <f t="shared" si="63"/>
        <v>0</v>
      </c>
      <c r="DW37" s="68" t="str">
        <f t="shared" si="64"/>
        <v>-</v>
      </c>
      <c r="DX37" s="68" t="str">
        <f t="shared" si="65"/>
        <v>-</v>
      </c>
      <c r="DY37" s="68" t="str">
        <f t="shared" si="66"/>
        <v>-</v>
      </c>
      <c r="DZ37" s="68" t="str">
        <f t="shared" si="67"/>
        <v>-</v>
      </c>
      <c r="EA37" s="68" t="str">
        <f t="shared" si="68"/>
        <v>-</v>
      </c>
      <c r="EB37" s="68" t="str">
        <f t="shared" si="69"/>
        <v>-</v>
      </c>
      <c r="EC37" s="68" t="str">
        <f t="shared" si="70"/>
        <v>-</v>
      </c>
      <c r="ED37" s="68" t="str">
        <f t="shared" si="71"/>
        <v>-</v>
      </c>
      <c r="EF37" s="355">
        <f t="shared" si="72"/>
        <v>0</v>
      </c>
      <c r="EG37" s="355">
        <f t="shared" si="73"/>
        <v>0</v>
      </c>
      <c r="EH37" s="355">
        <f t="shared" si="74"/>
        <v>0</v>
      </c>
      <c r="EI37" s="355">
        <f t="shared" si="75"/>
        <v>0</v>
      </c>
      <c r="EJ37" s="355">
        <f t="shared" si="76"/>
        <v>0</v>
      </c>
      <c r="EK37" s="355">
        <f t="shared" si="77"/>
        <v>0</v>
      </c>
      <c r="EL37" s="355">
        <f t="shared" si="78"/>
        <v>0</v>
      </c>
      <c r="EM37" s="355">
        <f t="shared" si="79"/>
        <v>0</v>
      </c>
      <c r="EO37" s="68" t="str">
        <f t="shared" si="80"/>
        <v>-</v>
      </c>
      <c r="EP37" s="68" t="str">
        <f t="shared" si="81"/>
        <v>-</v>
      </c>
      <c r="EQ37" s="68" t="str">
        <f t="shared" si="82"/>
        <v>-</v>
      </c>
      <c r="ER37" s="68" t="str">
        <f t="shared" si="83"/>
        <v>-</v>
      </c>
      <c r="ES37" s="68" t="str">
        <f t="shared" si="84"/>
        <v>-</v>
      </c>
      <c r="ET37" s="68" t="str">
        <f t="shared" si="85"/>
        <v>-</v>
      </c>
      <c r="EU37" s="68" t="str">
        <f t="shared" si="86"/>
        <v>-</v>
      </c>
      <c r="EV37" s="68" t="str">
        <f t="shared" si="87"/>
        <v>-</v>
      </c>
      <c r="EX37" s="355">
        <f t="shared" si="88"/>
        <v>0</v>
      </c>
      <c r="EY37" s="355">
        <f t="shared" si="89"/>
        <v>0</v>
      </c>
      <c r="EZ37" s="355">
        <f t="shared" si="90"/>
        <v>0</v>
      </c>
      <c r="FA37" s="355">
        <f t="shared" si="91"/>
        <v>0</v>
      </c>
      <c r="FB37" s="355">
        <f t="shared" si="92"/>
        <v>0</v>
      </c>
      <c r="FC37" s="355">
        <f t="shared" si="93"/>
        <v>0</v>
      </c>
      <c r="FD37" s="355">
        <f t="shared" si="94"/>
        <v>0</v>
      </c>
      <c r="FE37" s="355">
        <f t="shared" si="95"/>
        <v>0</v>
      </c>
      <c r="FG37" s="68" t="str">
        <f t="shared" si="96"/>
        <v>-</v>
      </c>
      <c r="FH37" s="68" t="str">
        <f t="shared" si="97"/>
        <v>-</v>
      </c>
      <c r="FI37" s="68" t="str">
        <f t="shared" si="98"/>
        <v>-</v>
      </c>
      <c r="FJ37" s="68" t="str">
        <f t="shared" si="99"/>
        <v>-</v>
      </c>
      <c r="FK37" s="68" t="str">
        <f t="shared" si="100"/>
        <v>-</v>
      </c>
      <c r="FL37" s="68" t="str">
        <f t="shared" si="101"/>
        <v>-</v>
      </c>
      <c r="FM37" s="68" t="str">
        <f t="shared" si="102"/>
        <v>-</v>
      </c>
      <c r="FN37" s="68" t="str">
        <f t="shared" si="103"/>
        <v>-</v>
      </c>
      <c r="FP37" s="355">
        <f t="shared" si="104"/>
        <v>0</v>
      </c>
      <c r="FQ37" s="355">
        <f t="shared" si="105"/>
        <v>0</v>
      </c>
      <c r="FR37" s="355">
        <f t="shared" si="106"/>
        <v>0</v>
      </c>
      <c r="FS37" s="355">
        <f t="shared" si="107"/>
        <v>0</v>
      </c>
      <c r="FT37" s="355">
        <f t="shared" si="108"/>
        <v>0</v>
      </c>
      <c r="FU37" s="355">
        <f t="shared" si="109"/>
        <v>0</v>
      </c>
      <c r="FV37" s="355">
        <f t="shared" si="110"/>
        <v>0</v>
      </c>
      <c r="FW37" s="355">
        <f t="shared" si="111"/>
        <v>0</v>
      </c>
      <c r="FY37" s="68" t="str">
        <f t="shared" si="112"/>
        <v>-</v>
      </c>
      <c r="FZ37" s="68" t="str">
        <f t="shared" si="113"/>
        <v>-</v>
      </c>
      <c r="GA37" s="68" t="str">
        <f t="shared" si="114"/>
        <v>-</v>
      </c>
      <c r="GB37" s="68" t="str">
        <f t="shared" si="115"/>
        <v>-</v>
      </c>
      <c r="GC37" s="68" t="str">
        <f t="shared" si="116"/>
        <v>-</v>
      </c>
      <c r="GD37" s="68" t="str">
        <f t="shared" si="117"/>
        <v>-</v>
      </c>
      <c r="GE37" s="68" t="str">
        <f t="shared" si="118"/>
        <v>-</v>
      </c>
      <c r="GF37" s="68" t="str">
        <f t="shared" si="119"/>
        <v>-</v>
      </c>
    </row>
    <row r="38" spans="1:188" ht="12" customHeight="1" thickBot="1" x14ac:dyDescent="0.35">
      <c r="A38" s="1109"/>
      <c r="B38" s="1121" t="s">
        <v>408</v>
      </c>
      <c r="C38" s="536" t="s">
        <v>425</v>
      </c>
      <c r="D38" s="537">
        <v>2.0833333333333332E-2</v>
      </c>
      <c r="E38" s="537">
        <v>6.25E-2</v>
      </c>
      <c r="F38" s="1110" t="str">
        <f t="shared" si="653"/>
        <v>Off-PT</v>
      </c>
      <c r="G38" s="64"/>
      <c r="H38" s="917" t="s">
        <v>117</v>
      </c>
      <c r="I38" s="1536">
        <v>965</v>
      </c>
      <c r="J38" s="1111" t="s">
        <v>117</v>
      </c>
      <c r="K38" s="1241" t="s">
        <v>117</v>
      </c>
      <c r="L38" s="538">
        <f t="shared" si="2"/>
        <v>0</v>
      </c>
      <c r="M38" s="1726">
        <f t="shared" si="3"/>
        <v>965</v>
      </c>
      <c r="N38" s="1112">
        <f t="shared" si="36"/>
        <v>0</v>
      </c>
      <c r="O38" s="354" t="e">
        <f t="shared" si="421"/>
        <v>#VALUE!</v>
      </c>
      <c r="P38" s="64">
        <f t="shared" si="5"/>
        <v>0</v>
      </c>
      <c r="Q38" s="64">
        <f t="shared" si="422"/>
        <v>0</v>
      </c>
      <c r="R38" s="64">
        <f t="shared" si="7"/>
        <v>0</v>
      </c>
      <c r="S38" s="64">
        <f t="shared" si="423"/>
        <v>0</v>
      </c>
      <c r="T38" s="64">
        <f t="shared" si="9"/>
        <v>0</v>
      </c>
      <c r="U38" s="64">
        <f t="shared" si="424"/>
        <v>0</v>
      </c>
      <c r="V38" s="64">
        <f t="shared" si="11"/>
        <v>0</v>
      </c>
      <c r="W38" s="64">
        <f t="shared" si="425"/>
        <v>0</v>
      </c>
      <c r="X38" s="75">
        <f t="shared" si="13"/>
        <v>0</v>
      </c>
      <c r="Y38" s="75">
        <f t="shared" si="14"/>
        <v>0</v>
      </c>
      <c r="Z38" s="75">
        <f t="shared" si="15"/>
        <v>0</v>
      </c>
      <c r="AA38" s="75">
        <f t="shared" si="16"/>
        <v>0</v>
      </c>
      <c r="AB38" s="75" t="e">
        <f t="shared" si="426"/>
        <v>#VALUE!</v>
      </c>
      <c r="AC38" s="75">
        <f t="shared" si="427"/>
        <v>0</v>
      </c>
      <c r="AD38" s="75">
        <f t="shared" si="428"/>
        <v>0</v>
      </c>
      <c r="AE38" s="75">
        <f t="shared" si="429"/>
        <v>0</v>
      </c>
      <c r="AF38" s="75">
        <f t="shared" si="430"/>
        <v>0</v>
      </c>
      <c r="AG38" s="75">
        <f t="shared" si="431"/>
        <v>0</v>
      </c>
      <c r="AH38" s="75">
        <f t="shared" si="432"/>
        <v>965</v>
      </c>
      <c r="AI38" s="75">
        <f t="shared" si="433"/>
        <v>0</v>
      </c>
      <c r="AJ38" s="75">
        <f t="shared" si="434"/>
        <v>0</v>
      </c>
      <c r="AK38" s="75">
        <f t="shared" si="435"/>
        <v>0</v>
      </c>
      <c r="AL38" s="75">
        <f t="shared" si="436"/>
        <v>0</v>
      </c>
      <c r="AM38" s="333" t="str">
        <f t="shared" si="37"/>
        <v>1</v>
      </c>
      <c r="AN38" s="1739"/>
      <c r="AO38" s="1713"/>
      <c r="AP38" s="1762"/>
      <c r="AQ38" s="1762"/>
      <c r="AR38" s="1738"/>
      <c r="AS38" s="1739"/>
      <c r="AT38" s="1713"/>
      <c r="AU38" s="1713"/>
      <c r="AV38" s="1713"/>
      <c r="AW38" s="1762"/>
      <c r="AX38" s="1762"/>
      <c r="AY38" s="1713"/>
      <c r="AZ38" s="1713"/>
      <c r="BA38" s="1713"/>
      <c r="BB38" s="1713"/>
      <c r="BC38" s="1713"/>
      <c r="BD38" s="1762"/>
      <c r="BE38" s="1762"/>
      <c r="BF38" s="1713"/>
      <c r="BG38" s="1713"/>
      <c r="BH38" s="1713"/>
      <c r="BI38" s="1713"/>
      <c r="BJ38" s="1713"/>
      <c r="BK38" s="1762"/>
      <c r="BL38" s="1762"/>
      <c r="BM38" s="1713"/>
      <c r="BN38" s="1713"/>
      <c r="BO38" s="1713"/>
      <c r="BP38" s="1713"/>
      <c r="BQ38" s="1741"/>
      <c r="BR38" s="1495"/>
      <c r="BS38" s="339"/>
      <c r="BT38" s="338"/>
      <c r="BU38" s="338"/>
      <c r="BV38" s="338"/>
      <c r="BW38" s="338"/>
      <c r="BX38" s="339"/>
      <c r="BY38" s="339"/>
      <c r="BZ38" s="339"/>
      <c r="CA38" s="339"/>
      <c r="CB38" s="339"/>
      <c r="CC38" s="339" t="e">
        <f t="shared" si="38"/>
        <v>#VALUE!</v>
      </c>
      <c r="CD38" s="338"/>
      <c r="CE38" s="340">
        <f t="shared" si="39"/>
        <v>0</v>
      </c>
      <c r="CF38" s="340">
        <f t="shared" si="40"/>
        <v>0</v>
      </c>
      <c r="CG38" s="340"/>
      <c r="CH38" s="340"/>
      <c r="CI38" s="340"/>
      <c r="CJ38" s="340"/>
      <c r="CK38" s="338"/>
      <c r="CL38" s="341" t="e">
        <f t="shared" si="28"/>
        <v>#VALUE!</v>
      </c>
      <c r="CM38" s="341" t="e">
        <f t="shared" si="29"/>
        <v>#VALUE!</v>
      </c>
      <c r="CN38" s="341" t="e">
        <f t="shared" si="30"/>
        <v>#VALUE!</v>
      </c>
      <c r="CO38" s="341" t="e">
        <f t="shared" si="31"/>
        <v>#VALUE!</v>
      </c>
      <c r="CP38" s="341" t="e">
        <f t="shared" si="32"/>
        <v>#VALUE!</v>
      </c>
      <c r="CQ38" s="341" t="e">
        <f t="shared" si="33"/>
        <v>#VALUE!</v>
      </c>
      <c r="CR38" s="341" t="e">
        <f t="shared" si="34"/>
        <v>#VALUE!</v>
      </c>
      <c r="CS38" s="341" t="e">
        <f t="shared" si="35"/>
        <v>#VALUE!</v>
      </c>
      <c r="CT38" s="233"/>
      <c r="CU38" s="355"/>
      <c r="CV38" s="355">
        <f t="shared" si="41"/>
        <v>0</v>
      </c>
      <c r="CW38" s="355">
        <f t="shared" si="42"/>
        <v>0</v>
      </c>
      <c r="CX38" s="355">
        <f t="shared" si="43"/>
        <v>0</v>
      </c>
      <c r="CY38" s="355">
        <f t="shared" si="44"/>
        <v>0</v>
      </c>
      <c r="CZ38" s="355" t="str">
        <f ca="1">IFERROR(OUNTIF(AN38:AP38,"e"),"-")</f>
        <v>-</v>
      </c>
      <c r="DA38" s="355">
        <f t="shared" si="45"/>
        <v>0</v>
      </c>
      <c r="DB38" s="355">
        <f t="shared" si="46"/>
        <v>0</v>
      </c>
      <c r="DC38" s="355">
        <f t="shared" si="47"/>
        <v>0</v>
      </c>
      <c r="DE38" s="1168" t="str">
        <f t="shared" si="48"/>
        <v>-</v>
      </c>
      <c r="DF38" s="1168" t="str">
        <f t="shared" si="49"/>
        <v>-</v>
      </c>
      <c r="DG38" s="1168" t="str">
        <f t="shared" si="50"/>
        <v>-</v>
      </c>
      <c r="DH38" s="1168" t="str">
        <f t="shared" si="51"/>
        <v>-</v>
      </c>
      <c r="DI38" s="1168" t="str">
        <f t="shared" ca="1" si="52"/>
        <v>-</v>
      </c>
      <c r="DJ38" s="1168" t="str">
        <f t="shared" si="53"/>
        <v>-</v>
      </c>
      <c r="DK38" s="1168" t="str">
        <f t="shared" si="54"/>
        <v>-</v>
      </c>
      <c r="DL38" s="1168" t="str">
        <f t="shared" si="55"/>
        <v>-</v>
      </c>
      <c r="DN38" s="355">
        <f t="shared" si="56"/>
        <v>0</v>
      </c>
      <c r="DO38" s="355">
        <f t="shared" si="57"/>
        <v>0</v>
      </c>
      <c r="DP38" s="355">
        <f t="shared" si="58"/>
        <v>0</v>
      </c>
      <c r="DQ38" s="355">
        <f t="shared" si="59"/>
        <v>0</v>
      </c>
      <c r="DR38" s="355">
        <f t="shared" si="60"/>
        <v>0</v>
      </c>
      <c r="DS38" s="355">
        <f t="shared" si="61"/>
        <v>0</v>
      </c>
      <c r="DT38" s="355">
        <f t="shared" si="62"/>
        <v>0</v>
      </c>
      <c r="DU38" s="355">
        <f t="shared" si="63"/>
        <v>0</v>
      </c>
      <c r="DW38" s="68" t="str">
        <f t="shared" si="64"/>
        <v>-</v>
      </c>
      <c r="DX38" s="68" t="str">
        <f t="shared" si="65"/>
        <v>-</v>
      </c>
      <c r="DY38" s="68" t="str">
        <f t="shared" si="66"/>
        <v>-</v>
      </c>
      <c r="DZ38" s="68" t="str">
        <f t="shared" si="67"/>
        <v>-</v>
      </c>
      <c r="EA38" s="68" t="str">
        <f t="shared" si="68"/>
        <v>-</v>
      </c>
      <c r="EB38" s="68" t="str">
        <f t="shared" si="69"/>
        <v>-</v>
      </c>
      <c r="EC38" s="68" t="str">
        <f t="shared" si="70"/>
        <v>-</v>
      </c>
      <c r="ED38" s="68" t="str">
        <f t="shared" si="71"/>
        <v>-</v>
      </c>
      <c r="EF38" s="355">
        <f t="shared" si="72"/>
        <v>0</v>
      </c>
      <c r="EG38" s="355">
        <f t="shared" si="73"/>
        <v>0</v>
      </c>
      <c r="EH38" s="355">
        <f t="shared" si="74"/>
        <v>0</v>
      </c>
      <c r="EI38" s="355">
        <f t="shared" si="75"/>
        <v>0</v>
      </c>
      <c r="EJ38" s="355">
        <f t="shared" si="76"/>
        <v>0</v>
      </c>
      <c r="EK38" s="355">
        <f t="shared" si="77"/>
        <v>0</v>
      </c>
      <c r="EL38" s="355">
        <f t="shared" si="78"/>
        <v>0</v>
      </c>
      <c r="EM38" s="355">
        <f t="shared" si="79"/>
        <v>0</v>
      </c>
      <c r="EO38" s="68" t="str">
        <f t="shared" si="80"/>
        <v>-</v>
      </c>
      <c r="EP38" s="68" t="str">
        <f t="shared" si="81"/>
        <v>-</v>
      </c>
      <c r="EQ38" s="68" t="str">
        <f t="shared" si="82"/>
        <v>-</v>
      </c>
      <c r="ER38" s="68" t="str">
        <f t="shared" si="83"/>
        <v>-</v>
      </c>
      <c r="ES38" s="68" t="str">
        <f t="shared" si="84"/>
        <v>-</v>
      </c>
      <c r="ET38" s="68" t="str">
        <f t="shared" si="85"/>
        <v>-</v>
      </c>
      <c r="EU38" s="68" t="str">
        <f t="shared" si="86"/>
        <v>-</v>
      </c>
      <c r="EV38" s="68" t="str">
        <f t="shared" si="87"/>
        <v>-</v>
      </c>
      <c r="EX38" s="355">
        <f t="shared" si="88"/>
        <v>0</v>
      </c>
      <c r="EY38" s="355">
        <f t="shared" si="89"/>
        <v>0</v>
      </c>
      <c r="EZ38" s="355">
        <f t="shared" si="90"/>
        <v>0</v>
      </c>
      <c r="FA38" s="355">
        <f t="shared" si="91"/>
        <v>0</v>
      </c>
      <c r="FB38" s="355">
        <f t="shared" si="92"/>
        <v>0</v>
      </c>
      <c r="FC38" s="355">
        <f t="shared" si="93"/>
        <v>0</v>
      </c>
      <c r="FD38" s="355">
        <f t="shared" si="94"/>
        <v>0</v>
      </c>
      <c r="FE38" s="355">
        <f t="shared" si="95"/>
        <v>0</v>
      </c>
      <c r="FG38" s="68" t="str">
        <f t="shared" si="96"/>
        <v>-</v>
      </c>
      <c r="FH38" s="68" t="str">
        <f t="shared" si="97"/>
        <v>-</v>
      </c>
      <c r="FI38" s="68" t="str">
        <f t="shared" si="98"/>
        <v>-</v>
      </c>
      <c r="FJ38" s="68" t="str">
        <f t="shared" si="99"/>
        <v>-</v>
      </c>
      <c r="FK38" s="68" t="str">
        <f t="shared" si="100"/>
        <v>-</v>
      </c>
      <c r="FL38" s="68" t="str">
        <f t="shared" si="101"/>
        <v>-</v>
      </c>
      <c r="FM38" s="68" t="str">
        <f t="shared" si="102"/>
        <v>-</v>
      </c>
      <c r="FN38" s="68" t="str">
        <f t="shared" si="103"/>
        <v>-</v>
      </c>
      <c r="FP38" s="355">
        <f t="shared" si="104"/>
        <v>0</v>
      </c>
      <c r="FQ38" s="355">
        <f t="shared" si="105"/>
        <v>0</v>
      </c>
      <c r="FR38" s="355">
        <f t="shared" si="106"/>
        <v>0</v>
      </c>
      <c r="FS38" s="355">
        <f t="shared" si="107"/>
        <v>0</v>
      </c>
      <c r="FT38" s="355">
        <f t="shared" si="108"/>
        <v>0</v>
      </c>
      <c r="FU38" s="355">
        <f t="shared" si="109"/>
        <v>0</v>
      </c>
      <c r="FV38" s="355">
        <f t="shared" si="110"/>
        <v>0</v>
      </c>
      <c r="FW38" s="355">
        <f t="shared" si="111"/>
        <v>0</v>
      </c>
      <c r="FY38" s="68" t="str">
        <f t="shared" si="112"/>
        <v>-</v>
      </c>
      <c r="FZ38" s="68" t="str">
        <f t="shared" si="113"/>
        <v>-</v>
      </c>
      <c r="GA38" s="68" t="str">
        <f t="shared" si="114"/>
        <v>-</v>
      </c>
      <c r="GB38" s="68" t="str">
        <f t="shared" si="115"/>
        <v>-</v>
      </c>
      <c r="GC38" s="68" t="str">
        <f t="shared" si="116"/>
        <v>-</v>
      </c>
      <c r="GD38" s="68" t="str">
        <f t="shared" si="117"/>
        <v>-</v>
      </c>
      <c r="GE38" s="68" t="str">
        <f t="shared" si="118"/>
        <v>-</v>
      </c>
      <c r="GF38" s="68" t="str">
        <f t="shared" si="119"/>
        <v>-</v>
      </c>
    </row>
    <row r="39" spans="1:188" ht="12" customHeight="1" thickTop="1" x14ac:dyDescent="0.3">
      <c r="A39" s="1144"/>
      <c r="B39" s="1145" t="s">
        <v>408</v>
      </c>
      <c r="C39" s="1146" t="s">
        <v>428</v>
      </c>
      <c r="D39" s="1147">
        <v>0.29166666666666669</v>
      </c>
      <c r="E39" s="1147">
        <v>0.3298611111111111</v>
      </c>
      <c r="F39" s="1148" t="str">
        <f t="shared" si="420"/>
        <v>Off-PT</v>
      </c>
      <c r="G39" s="1149"/>
      <c r="H39" s="1150" t="s">
        <v>117</v>
      </c>
      <c r="I39" s="1537">
        <v>2415</v>
      </c>
      <c r="J39" s="1151" t="s">
        <v>117</v>
      </c>
      <c r="K39" s="1242" t="s">
        <v>117</v>
      </c>
      <c r="L39" s="1146">
        <f t="shared" si="2"/>
        <v>0</v>
      </c>
      <c r="M39" s="1727">
        <f t="shared" si="3"/>
        <v>2415</v>
      </c>
      <c r="N39" s="1152">
        <f t="shared" si="36"/>
        <v>0</v>
      </c>
      <c r="O39" s="1153" t="e">
        <f t="shared" si="421"/>
        <v>#VALUE!</v>
      </c>
      <c r="P39" s="1154">
        <f t="shared" si="5"/>
        <v>0</v>
      </c>
      <c r="Q39" s="1154">
        <f t="shared" si="422"/>
        <v>0</v>
      </c>
      <c r="R39" s="1154">
        <f t="shared" si="7"/>
        <v>0</v>
      </c>
      <c r="S39" s="1154">
        <f t="shared" si="423"/>
        <v>0</v>
      </c>
      <c r="T39" s="1154">
        <f t="shared" si="9"/>
        <v>0</v>
      </c>
      <c r="U39" s="1154">
        <f t="shared" si="424"/>
        <v>0</v>
      </c>
      <c r="V39" s="1154">
        <f t="shared" si="11"/>
        <v>0</v>
      </c>
      <c r="W39" s="1154">
        <f t="shared" si="425"/>
        <v>0</v>
      </c>
      <c r="X39" s="1155">
        <f t="shared" si="13"/>
        <v>0</v>
      </c>
      <c r="Y39" s="1155">
        <f t="shared" si="14"/>
        <v>0</v>
      </c>
      <c r="Z39" s="1155">
        <f t="shared" si="15"/>
        <v>0</v>
      </c>
      <c r="AA39" s="1155">
        <f t="shared" si="16"/>
        <v>0</v>
      </c>
      <c r="AB39" s="1155" t="e">
        <f t="shared" si="426"/>
        <v>#VALUE!</v>
      </c>
      <c r="AC39" s="1155">
        <f t="shared" si="427"/>
        <v>0</v>
      </c>
      <c r="AD39" s="1155">
        <f t="shared" si="428"/>
        <v>0</v>
      </c>
      <c r="AE39" s="1155">
        <f t="shared" si="429"/>
        <v>0</v>
      </c>
      <c r="AF39" s="1155">
        <f t="shared" si="430"/>
        <v>0</v>
      </c>
      <c r="AG39" s="1155">
        <f t="shared" si="431"/>
        <v>0</v>
      </c>
      <c r="AH39" s="1155">
        <f t="shared" si="432"/>
        <v>2415</v>
      </c>
      <c r="AI39" s="1155">
        <f t="shared" si="433"/>
        <v>0</v>
      </c>
      <c r="AJ39" s="1155">
        <f t="shared" si="434"/>
        <v>0</v>
      </c>
      <c r="AK39" s="1155">
        <f t="shared" si="435"/>
        <v>0</v>
      </c>
      <c r="AL39" s="1155">
        <f t="shared" si="436"/>
        <v>0</v>
      </c>
      <c r="AM39" s="1156" t="str">
        <f t="shared" si="37"/>
        <v>1</v>
      </c>
      <c r="AN39" s="1787"/>
      <c r="AO39" s="1788"/>
      <c r="AP39" s="1712"/>
      <c r="AQ39" s="1781"/>
      <c r="AR39" s="1805"/>
      <c r="AS39" s="1787"/>
      <c r="AT39" s="1788"/>
      <c r="AU39" s="1788"/>
      <c r="AV39" s="1788"/>
      <c r="AW39" s="1712"/>
      <c r="AX39" s="1781"/>
      <c r="AY39" s="1788"/>
      <c r="AZ39" s="1788"/>
      <c r="BA39" s="1788"/>
      <c r="BB39" s="1788"/>
      <c r="BC39" s="1788"/>
      <c r="BD39" s="1712"/>
      <c r="BE39" s="1781"/>
      <c r="BF39" s="1788"/>
      <c r="BG39" s="1788"/>
      <c r="BH39" s="1788"/>
      <c r="BI39" s="1788"/>
      <c r="BJ39" s="1788"/>
      <c r="BK39" s="1712"/>
      <c r="BL39" s="1781"/>
      <c r="BM39" s="1788"/>
      <c r="BN39" s="1788"/>
      <c r="BO39" s="1788"/>
      <c r="BP39" s="1788"/>
      <c r="BQ39" s="1264"/>
      <c r="BR39" s="1499"/>
      <c r="BS39" s="339"/>
      <c r="BT39" s="338"/>
      <c r="BU39" s="338"/>
      <c r="BV39" s="338"/>
      <c r="BW39" s="338"/>
      <c r="BX39" s="339"/>
      <c r="BY39" s="339"/>
      <c r="BZ39" s="339"/>
      <c r="CA39" s="339"/>
      <c r="CB39" s="339"/>
      <c r="CC39" s="339" t="e">
        <f t="shared" si="38"/>
        <v>#VALUE!</v>
      </c>
      <c r="CD39" s="338"/>
      <c r="CE39" s="340">
        <f t="shared" si="39"/>
        <v>0</v>
      </c>
      <c r="CF39" s="340">
        <f t="shared" si="40"/>
        <v>0</v>
      </c>
      <c r="CG39" s="340"/>
      <c r="CH39" s="340"/>
      <c r="CI39" s="340"/>
      <c r="CJ39" s="340"/>
      <c r="CK39" s="338"/>
      <c r="CL39" s="341" t="e">
        <f t="shared" si="28"/>
        <v>#VALUE!</v>
      </c>
      <c r="CM39" s="341" t="e">
        <f t="shared" si="29"/>
        <v>#VALUE!</v>
      </c>
      <c r="CN39" s="341" t="e">
        <f t="shared" si="30"/>
        <v>#VALUE!</v>
      </c>
      <c r="CO39" s="341" t="e">
        <f t="shared" si="31"/>
        <v>#VALUE!</v>
      </c>
      <c r="CP39" s="341" t="e">
        <f t="shared" si="32"/>
        <v>#VALUE!</v>
      </c>
      <c r="CQ39" s="341" t="e">
        <f t="shared" si="33"/>
        <v>#VALUE!</v>
      </c>
      <c r="CR39" s="341" t="e">
        <f t="shared" si="34"/>
        <v>#VALUE!</v>
      </c>
      <c r="CS39" s="341" t="e">
        <f t="shared" si="35"/>
        <v>#VALUE!</v>
      </c>
      <c r="CT39" s="233"/>
      <c r="CU39" s="355"/>
      <c r="CV39" s="355">
        <f t="shared" si="41"/>
        <v>0</v>
      </c>
      <c r="CW39" s="355">
        <f t="shared" si="42"/>
        <v>0</v>
      </c>
      <c r="CX39" s="355">
        <f t="shared" si="43"/>
        <v>0</v>
      </c>
      <c r="CY39" s="355">
        <f t="shared" si="44"/>
        <v>0</v>
      </c>
      <c r="CZ39" s="355" t="str">
        <f ca="1">IFERROR(OUNTIF(AN39:AP39,"e"),"-")</f>
        <v>-</v>
      </c>
      <c r="DA39" s="355">
        <f t="shared" si="45"/>
        <v>0</v>
      </c>
      <c r="DB39" s="355">
        <f t="shared" si="46"/>
        <v>0</v>
      </c>
      <c r="DC39" s="355">
        <f t="shared" si="47"/>
        <v>0</v>
      </c>
      <c r="DE39" s="1168" t="str">
        <f t="shared" si="48"/>
        <v>-</v>
      </c>
      <c r="DF39" s="1168" t="str">
        <f t="shared" si="49"/>
        <v>-</v>
      </c>
      <c r="DG39" s="1168" t="str">
        <f t="shared" si="50"/>
        <v>-</v>
      </c>
      <c r="DH39" s="1168" t="str">
        <f t="shared" si="51"/>
        <v>-</v>
      </c>
      <c r="DI39" s="1168" t="str">
        <f t="shared" ca="1" si="52"/>
        <v>-</v>
      </c>
      <c r="DJ39" s="1168" t="str">
        <f t="shared" si="53"/>
        <v>-</v>
      </c>
      <c r="DK39" s="1168" t="str">
        <f t="shared" si="54"/>
        <v>-</v>
      </c>
      <c r="DL39" s="1168" t="str">
        <f t="shared" si="55"/>
        <v>-</v>
      </c>
      <c r="DN39" s="355">
        <f t="shared" si="56"/>
        <v>0</v>
      </c>
      <c r="DO39" s="355">
        <f t="shared" si="57"/>
        <v>0</v>
      </c>
      <c r="DP39" s="355">
        <f t="shared" si="58"/>
        <v>0</v>
      </c>
      <c r="DQ39" s="355">
        <f t="shared" si="59"/>
        <v>0</v>
      </c>
      <c r="DR39" s="355">
        <f t="shared" si="60"/>
        <v>0</v>
      </c>
      <c r="DS39" s="355">
        <f t="shared" si="61"/>
        <v>0</v>
      </c>
      <c r="DT39" s="355">
        <f t="shared" si="62"/>
        <v>0</v>
      </c>
      <c r="DU39" s="355">
        <f t="shared" si="63"/>
        <v>0</v>
      </c>
      <c r="DW39" s="68" t="str">
        <f t="shared" si="64"/>
        <v>-</v>
      </c>
      <c r="DX39" s="68" t="str">
        <f t="shared" si="65"/>
        <v>-</v>
      </c>
      <c r="DY39" s="68" t="str">
        <f t="shared" si="66"/>
        <v>-</v>
      </c>
      <c r="DZ39" s="68" t="str">
        <f t="shared" si="67"/>
        <v>-</v>
      </c>
      <c r="EA39" s="68" t="str">
        <f t="shared" si="68"/>
        <v>-</v>
      </c>
      <c r="EB39" s="68" t="str">
        <f t="shared" si="69"/>
        <v>-</v>
      </c>
      <c r="EC39" s="68" t="str">
        <f t="shared" si="70"/>
        <v>-</v>
      </c>
      <c r="ED39" s="68" t="str">
        <f t="shared" si="71"/>
        <v>-</v>
      </c>
      <c r="EF39" s="355">
        <f t="shared" si="72"/>
        <v>0</v>
      </c>
      <c r="EG39" s="355">
        <f t="shared" si="73"/>
        <v>0</v>
      </c>
      <c r="EH39" s="355">
        <f t="shared" si="74"/>
        <v>0</v>
      </c>
      <c r="EI39" s="355">
        <f t="shared" si="75"/>
        <v>0</v>
      </c>
      <c r="EJ39" s="355">
        <f t="shared" si="76"/>
        <v>0</v>
      </c>
      <c r="EK39" s="355">
        <f t="shared" si="77"/>
        <v>0</v>
      </c>
      <c r="EL39" s="355">
        <f t="shared" si="78"/>
        <v>0</v>
      </c>
      <c r="EM39" s="355">
        <f t="shared" si="79"/>
        <v>0</v>
      </c>
      <c r="EO39" s="68" t="str">
        <f t="shared" si="80"/>
        <v>-</v>
      </c>
      <c r="EP39" s="68" t="str">
        <f t="shared" si="81"/>
        <v>-</v>
      </c>
      <c r="EQ39" s="68" t="str">
        <f t="shared" si="82"/>
        <v>-</v>
      </c>
      <c r="ER39" s="68" t="str">
        <f t="shared" si="83"/>
        <v>-</v>
      </c>
      <c r="ES39" s="68" t="str">
        <f t="shared" si="84"/>
        <v>-</v>
      </c>
      <c r="ET39" s="68" t="str">
        <f t="shared" si="85"/>
        <v>-</v>
      </c>
      <c r="EU39" s="68" t="str">
        <f t="shared" si="86"/>
        <v>-</v>
      </c>
      <c r="EV39" s="68" t="str">
        <f t="shared" si="87"/>
        <v>-</v>
      </c>
      <c r="EX39" s="355">
        <f t="shared" si="88"/>
        <v>0</v>
      </c>
      <c r="EY39" s="355">
        <f t="shared" si="89"/>
        <v>0</v>
      </c>
      <c r="EZ39" s="355">
        <f t="shared" si="90"/>
        <v>0</v>
      </c>
      <c r="FA39" s="355">
        <f t="shared" si="91"/>
        <v>0</v>
      </c>
      <c r="FB39" s="355">
        <f t="shared" si="92"/>
        <v>0</v>
      </c>
      <c r="FC39" s="355">
        <f t="shared" si="93"/>
        <v>0</v>
      </c>
      <c r="FD39" s="355">
        <f t="shared" si="94"/>
        <v>0</v>
      </c>
      <c r="FE39" s="355">
        <f t="shared" si="95"/>
        <v>0</v>
      </c>
      <c r="FG39" s="68" t="str">
        <f t="shared" si="96"/>
        <v>-</v>
      </c>
      <c r="FH39" s="68" t="str">
        <f t="shared" si="97"/>
        <v>-</v>
      </c>
      <c r="FI39" s="68" t="str">
        <f t="shared" si="98"/>
        <v>-</v>
      </c>
      <c r="FJ39" s="68" t="str">
        <f t="shared" si="99"/>
        <v>-</v>
      </c>
      <c r="FK39" s="68" t="str">
        <f t="shared" si="100"/>
        <v>-</v>
      </c>
      <c r="FL39" s="68" t="str">
        <f t="shared" si="101"/>
        <v>-</v>
      </c>
      <c r="FM39" s="68" t="str">
        <f t="shared" si="102"/>
        <v>-</v>
      </c>
      <c r="FN39" s="68" t="str">
        <f t="shared" si="103"/>
        <v>-</v>
      </c>
      <c r="FP39" s="355">
        <f t="shared" si="104"/>
        <v>0</v>
      </c>
      <c r="FQ39" s="355">
        <f t="shared" si="105"/>
        <v>0</v>
      </c>
      <c r="FR39" s="355">
        <f t="shared" si="106"/>
        <v>0</v>
      </c>
      <c r="FS39" s="355">
        <f t="shared" si="107"/>
        <v>0</v>
      </c>
      <c r="FT39" s="355">
        <f t="shared" si="108"/>
        <v>0</v>
      </c>
      <c r="FU39" s="355">
        <f t="shared" si="109"/>
        <v>0</v>
      </c>
      <c r="FV39" s="355">
        <f t="shared" si="110"/>
        <v>0</v>
      </c>
      <c r="FW39" s="355">
        <f t="shared" si="111"/>
        <v>0</v>
      </c>
      <c r="FY39" s="68" t="str">
        <f t="shared" si="112"/>
        <v>-</v>
      </c>
      <c r="FZ39" s="68" t="str">
        <f t="shared" si="113"/>
        <v>-</v>
      </c>
      <c r="GA39" s="68" t="str">
        <f t="shared" si="114"/>
        <v>-</v>
      </c>
      <c r="GB39" s="68" t="str">
        <f t="shared" si="115"/>
        <v>-</v>
      </c>
      <c r="GC39" s="68" t="str">
        <f t="shared" si="116"/>
        <v>-</v>
      </c>
      <c r="GD39" s="68" t="str">
        <f t="shared" si="117"/>
        <v>-</v>
      </c>
      <c r="GE39" s="68" t="str">
        <f t="shared" si="118"/>
        <v>-</v>
      </c>
      <c r="GF39" s="68" t="str">
        <f t="shared" si="119"/>
        <v>-</v>
      </c>
    </row>
    <row r="40" spans="1:188" ht="12" customHeight="1" x14ac:dyDescent="0.3">
      <c r="A40" s="508"/>
      <c r="B40" s="387" t="s">
        <v>430</v>
      </c>
      <c r="C40" s="389" t="s">
        <v>428</v>
      </c>
      <c r="D40" s="388">
        <v>0.3298611111111111</v>
      </c>
      <c r="E40" s="406">
        <v>0.45833333333333331</v>
      </c>
      <c r="F40" s="528" t="str">
        <f t="shared" si="420"/>
        <v>Off-PT</v>
      </c>
      <c r="G40" s="8"/>
      <c r="H40" s="436" t="s">
        <v>117</v>
      </c>
      <c r="I40" s="1530">
        <v>1735</v>
      </c>
      <c r="J40" s="529" t="s">
        <v>117</v>
      </c>
      <c r="K40" s="1236" t="s">
        <v>117</v>
      </c>
      <c r="L40" s="412">
        <f t="shared" si="2"/>
        <v>0</v>
      </c>
      <c r="M40" s="1721">
        <f t="shared" si="3"/>
        <v>1735</v>
      </c>
      <c r="N40" s="530">
        <f t="shared" si="36"/>
        <v>0</v>
      </c>
      <c r="O40" s="89" t="e">
        <f t="shared" si="421"/>
        <v>#VALUE!</v>
      </c>
      <c r="P40" s="8">
        <f t="shared" si="5"/>
        <v>0</v>
      </c>
      <c r="Q40" s="9">
        <f t="shared" si="422"/>
        <v>0</v>
      </c>
      <c r="R40" s="8">
        <f t="shared" si="7"/>
        <v>0</v>
      </c>
      <c r="S40" s="9">
        <f t="shared" si="423"/>
        <v>0</v>
      </c>
      <c r="T40" s="8">
        <f t="shared" si="9"/>
        <v>0</v>
      </c>
      <c r="U40" s="9">
        <f t="shared" si="424"/>
        <v>0</v>
      </c>
      <c r="V40" s="8">
        <f t="shared" si="11"/>
        <v>0</v>
      </c>
      <c r="W40" s="9">
        <f t="shared" si="425"/>
        <v>0</v>
      </c>
      <c r="X40" s="337">
        <f t="shared" si="13"/>
        <v>0</v>
      </c>
      <c r="Y40" s="337">
        <f t="shared" si="14"/>
        <v>0</v>
      </c>
      <c r="Z40" s="337">
        <f t="shared" si="15"/>
        <v>0</v>
      </c>
      <c r="AA40" s="337">
        <f t="shared" si="16"/>
        <v>0</v>
      </c>
      <c r="AB40" s="337" t="e">
        <f t="shared" si="426"/>
        <v>#VALUE!</v>
      </c>
      <c r="AC40" s="337">
        <f t="shared" si="427"/>
        <v>0</v>
      </c>
      <c r="AD40" s="337">
        <f t="shared" si="428"/>
        <v>0</v>
      </c>
      <c r="AE40" s="337">
        <f t="shared" si="429"/>
        <v>0</v>
      </c>
      <c r="AF40" s="337">
        <f t="shared" si="430"/>
        <v>0</v>
      </c>
      <c r="AG40" s="337">
        <f t="shared" si="431"/>
        <v>0</v>
      </c>
      <c r="AH40" s="337">
        <f t="shared" si="432"/>
        <v>1735</v>
      </c>
      <c r="AI40" s="337">
        <f t="shared" si="433"/>
        <v>0</v>
      </c>
      <c r="AJ40" s="337">
        <f t="shared" si="434"/>
        <v>0</v>
      </c>
      <c r="AK40" s="337">
        <f t="shared" si="435"/>
        <v>0</v>
      </c>
      <c r="AL40" s="337">
        <f t="shared" si="436"/>
        <v>0</v>
      </c>
      <c r="AM40" s="103" t="str">
        <f t="shared" si="37"/>
        <v>1</v>
      </c>
      <c r="AN40" s="1753"/>
      <c r="AO40" s="1754"/>
      <c r="AP40" s="1696"/>
      <c r="AQ40" s="1757"/>
      <c r="AR40" s="1755"/>
      <c r="AS40" s="1753"/>
      <c r="AT40" s="1754"/>
      <c r="AU40" s="1754"/>
      <c r="AV40" s="1754"/>
      <c r="AW40" s="1696"/>
      <c r="AX40" s="1757"/>
      <c r="AY40" s="1754"/>
      <c r="AZ40" s="1754"/>
      <c r="BA40" s="1754"/>
      <c r="BB40" s="1754"/>
      <c r="BC40" s="1754"/>
      <c r="BD40" s="1696"/>
      <c r="BE40" s="1757"/>
      <c r="BF40" s="1754"/>
      <c r="BG40" s="1754"/>
      <c r="BH40" s="1754"/>
      <c r="BI40" s="1754"/>
      <c r="BJ40" s="1754"/>
      <c r="BK40" s="1696"/>
      <c r="BL40" s="1757"/>
      <c r="BM40" s="1754"/>
      <c r="BN40" s="1754"/>
      <c r="BO40" s="1754"/>
      <c r="BP40" s="1754"/>
      <c r="BQ40" s="1262"/>
      <c r="BR40" s="1493"/>
      <c r="BS40" s="339"/>
      <c r="BT40" s="338"/>
      <c r="BU40" s="338"/>
      <c r="BV40" s="338"/>
      <c r="BW40" s="338"/>
      <c r="BX40" s="339"/>
      <c r="BY40" s="339"/>
      <c r="BZ40" s="339"/>
      <c r="CA40" s="339"/>
      <c r="CB40" s="339"/>
      <c r="CC40" s="339" t="e">
        <f t="shared" si="38"/>
        <v>#VALUE!</v>
      </c>
      <c r="CD40" s="338"/>
      <c r="CE40" s="340">
        <f t="shared" si="39"/>
        <v>0</v>
      </c>
      <c r="CF40" s="340">
        <f t="shared" si="40"/>
        <v>0</v>
      </c>
      <c r="CG40" s="340"/>
      <c r="CH40" s="340"/>
      <c r="CI40" s="340"/>
      <c r="CJ40" s="340"/>
      <c r="CK40" s="338"/>
      <c r="CL40" s="341" t="e">
        <f t="shared" si="28"/>
        <v>#VALUE!</v>
      </c>
      <c r="CM40" s="341" t="e">
        <f t="shared" si="29"/>
        <v>#VALUE!</v>
      </c>
      <c r="CN40" s="341" t="e">
        <f t="shared" si="30"/>
        <v>#VALUE!</v>
      </c>
      <c r="CO40" s="341" t="e">
        <f t="shared" si="31"/>
        <v>#VALUE!</v>
      </c>
      <c r="CP40" s="341" t="e">
        <f t="shared" si="32"/>
        <v>#VALUE!</v>
      </c>
      <c r="CQ40" s="341" t="e">
        <f t="shared" si="33"/>
        <v>#VALUE!</v>
      </c>
      <c r="CR40" s="341" t="e">
        <f t="shared" si="34"/>
        <v>#VALUE!</v>
      </c>
      <c r="CS40" s="341" t="e">
        <f t="shared" si="35"/>
        <v>#VALUE!</v>
      </c>
      <c r="CT40" s="233"/>
      <c r="CU40" s="355"/>
      <c r="CV40" s="355">
        <f t="shared" si="41"/>
        <v>0</v>
      </c>
      <c r="CW40" s="355">
        <f t="shared" si="42"/>
        <v>0</v>
      </c>
      <c r="CX40" s="355">
        <f t="shared" si="43"/>
        <v>0</v>
      </c>
      <c r="CY40" s="355">
        <f t="shared" si="44"/>
        <v>0</v>
      </c>
      <c r="CZ40" s="355" t="str">
        <f ca="1">IFERROR(OUNTIF(AN40:AP40,"e"),"-")</f>
        <v>-</v>
      </c>
      <c r="DA40" s="355">
        <f t="shared" si="45"/>
        <v>0</v>
      </c>
      <c r="DB40" s="355">
        <f t="shared" si="46"/>
        <v>0</v>
      </c>
      <c r="DC40" s="355">
        <f t="shared" si="47"/>
        <v>0</v>
      </c>
      <c r="DE40" s="1168" t="str">
        <f t="shared" si="48"/>
        <v>-</v>
      </c>
      <c r="DF40" s="1168" t="str">
        <f t="shared" si="49"/>
        <v>-</v>
      </c>
      <c r="DG40" s="1168" t="str">
        <f t="shared" si="50"/>
        <v>-</v>
      </c>
      <c r="DH40" s="1168" t="str">
        <f t="shared" si="51"/>
        <v>-</v>
      </c>
      <c r="DI40" s="1168" t="str">
        <f t="shared" ca="1" si="52"/>
        <v>-</v>
      </c>
      <c r="DJ40" s="1168" t="str">
        <f t="shared" si="53"/>
        <v>-</v>
      </c>
      <c r="DK40" s="1168" t="str">
        <f t="shared" si="54"/>
        <v>-</v>
      </c>
      <c r="DL40" s="1168" t="str">
        <f t="shared" si="55"/>
        <v>-</v>
      </c>
      <c r="DN40" s="355">
        <f t="shared" si="56"/>
        <v>0</v>
      </c>
      <c r="DO40" s="355">
        <f t="shared" si="57"/>
        <v>0</v>
      </c>
      <c r="DP40" s="355">
        <f t="shared" si="58"/>
        <v>0</v>
      </c>
      <c r="DQ40" s="355">
        <f t="shared" si="59"/>
        <v>0</v>
      </c>
      <c r="DR40" s="355">
        <f t="shared" si="60"/>
        <v>0</v>
      </c>
      <c r="DS40" s="355">
        <f t="shared" si="61"/>
        <v>0</v>
      </c>
      <c r="DT40" s="355">
        <f t="shared" si="62"/>
        <v>0</v>
      </c>
      <c r="DU40" s="355">
        <f t="shared" si="63"/>
        <v>0</v>
      </c>
      <c r="DW40" s="68" t="str">
        <f t="shared" si="64"/>
        <v>-</v>
      </c>
      <c r="DX40" s="68" t="str">
        <f t="shared" si="65"/>
        <v>-</v>
      </c>
      <c r="DY40" s="68" t="str">
        <f t="shared" si="66"/>
        <v>-</v>
      </c>
      <c r="DZ40" s="68" t="str">
        <f t="shared" si="67"/>
        <v>-</v>
      </c>
      <c r="EA40" s="68" t="str">
        <f t="shared" si="68"/>
        <v>-</v>
      </c>
      <c r="EB40" s="68" t="str">
        <f t="shared" si="69"/>
        <v>-</v>
      </c>
      <c r="EC40" s="68" t="str">
        <f t="shared" si="70"/>
        <v>-</v>
      </c>
      <c r="ED40" s="68" t="str">
        <f t="shared" si="71"/>
        <v>-</v>
      </c>
      <c r="EF40" s="355">
        <f t="shared" si="72"/>
        <v>0</v>
      </c>
      <c r="EG40" s="355">
        <f t="shared" si="73"/>
        <v>0</v>
      </c>
      <c r="EH40" s="355">
        <f t="shared" si="74"/>
        <v>0</v>
      </c>
      <c r="EI40" s="355">
        <f t="shared" si="75"/>
        <v>0</v>
      </c>
      <c r="EJ40" s="355">
        <f t="shared" si="76"/>
        <v>0</v>
      </c>
      <c r="EK40" s="355">
        <f t="shared" si="77"/>
        <v>0</v>
      </c>
      <c r="EL40" s="355">
        <f t="shared" si="78"/>
        <v>0</v>
      </c>
      <c r="EM40" s="355">
        <f t="shared" si="79"/>
        <v>0</v>
      </c>
      <c r="EO40" s="68" t="str">
        <f t="shared" si="80"/>
        <v>-</v>
      </c>
      <c r="EP40" s="68" t="str">
        <f t="shared" si="81"/>
        <v>-</v>
      </c>
      <c r="EQ40" s="68" t="str">
        <f t="shared" si="82"/>
        <v>-</v>
      </c>
      <c r="ER40" s="68" t="str">
        <f t="shared" si="83"/>
        <v>-</v>
      </c>
      <c r="ES40" s="68" t="str">
        <f t="shared" si="84"/>
        <v>-</v>
      </c>
      <c r="ET40" s="68" t="str">
        <f t="shared" si="85"/>
        <v>-</v>
      </c>
      <c r="EU40" s="68" t="str">
        <f t="shared" si="86"/>
        <v>-</v>
      </c>
      <c r="EV40" s="68" t="str">
        <f t="shared" si="87"/>
        <v>-</v>
      </c>
      <c r="EX40" s="355">
        <f t="shared" si="88"/>
        <v>0</v>
      </c>
      <c r="EY40" s="355">
        <f t="shared" si="89"/>
        <v>0</v>
      </c>
      <c r="EZ40" s="355">
        <f t="shared" si="90"/>
        <v>0</v>
      </c>
      <c r="FA40" s="355">
        <f t="shared" si="91"/>
        <v>0</v>
      </c>
      <c r="FB40" s="355">
        <f t="shared" si="92"/>
        <v>0</v>
      </c>
      <c r="FC40" s="355">
        <f t="shared" si="93"/>
        <v>0</v>
      </c>
      <c r="FD40" s="355">
        <f t="shared" si="94"/>
        <v>0</v>
      </c>
      <c r="FE40" s="355">
        <f t="shared" si="95"/>
        <v>0</v>
      </c>
      <c r="FG40" s="68" t="str">
        <f t="shared" si="96"/>
        <v>-</v>
      </c>
      <c r="FH40" s="68" t="str">
        <f t="shared" si="97"/>
        <v>-</v>
      </c>
      <c r="FI40" s="68" t="str">
        <f t="shared" si="98"/>
        <v>-</v>
      </c>
      <c r="FJ40" s="68" t="str">
        <f t="shared" si="99"/>
        <v>-</v>
      </c>
      <c r="FK40" s="68" t="str">
        <f t="shared" si="100"/>
        <v>-</v>
      </c>
      <c r="FL40" s="68" t="str">
        <f t="shared" si="101"/>
        <v>-</v>
      </c>
      <c r="FM40" s="68" t="str">
        <f t="shared" si="102"/>
        <v>-</v>
      </c>
      <c r="FN40" s="68" t="str">
        <f t="shared" si="103"/>
        <v>-</v>
      </c>
      <c r="FP40" s="355">
        <f t="shared" si="104"/>
        <v>0</v>
      </c>
      <c r="FQ40" s="355">
        <f t="shared" si="105"/>
        <v>0</v>
      </c>
      <c r="FR40" s="355">
        <f t="shared" si="106"/>
        <v>0</v>
      </c>
      <c r="FS40" s="355">
        <f t="shared" si="107"/>
        <v>0</v>
      </c>
      <c r="FT40" s="355">
        <f t="shared" si="108"/>
        <v>0</v>
      </c>
      <c r="FU40" s="355">
        <f t="shared" si="109"/>
        <v>0</v>
      </c>
      <c r="FV40" s="355">
        <f t="shared" si="110"/>
        <v>0</v>
      </c>
      <c r="FW40" s="355">
        <f t="shared" si="111"/>
        <v>0</v>
      </c>
      <c r="FY40" s="68" t="str">
        <f t="shared" si="112"/>
        <v>-</v>
      </c>
      <c r="FZ40" s="68" t="str">
        <f t="shared" si="113"/>
        <v>-</v>
      </c>
      <c r="GA40" s="68" t="str">
        <f t="shared" si="114"/>
        <v>-</v>
      </c>
      <c r="GB40" s="68" t="str">
        <f t="shared" si="115"/>
        <v>-</v>
      </c>
      <c r="GC40" s="68" t="str">
        <f t="shared" si="116"/>
        <v>-</v>
      </c>
      <c r="GD40" s="68" t="str">
        <f t="shared" si="117"/>
        <v>-</v>
      </c>
      <c r="GE40" s="68" t="str">
        <f t="shared" si="118"/>
        <v>-</v>
      </c>
      <c r="GF40" s="68" t="str">
        <f t="shared" si="119"/>
        <v>-</v>
      </c>
    </row>
    <row r="41" spans="1:188" ht="12" customHeight="1" x14ac:dyDescent="0.3">
      <c r="A41" s="508"/>
      <c r="B41" s="387" t="s">
        <v>431</v>
      </c>
      <c r="C41" s="389" t="s">
        <v>428</v>
      </c>
      <c r="D41" s="388">
        <v>0.45833333333333331</v>
      </c>
      <c r="E41" s="406">
        <v>0.5</v>
      </c>
      <c r="F41" s="528" t="str">
        <f t="shared" si="420"/>
        <v>Off-PT</v>
      </c>
      <c r="G41" s="8"/>
      <c r="H41" s="436" t="s">
        <v>117</v>
      </c>
      <c r="I41" s="1530">
        <v>1225</v>
      </c>
      <c r="J41" s="529" t="s">
        <v>117</v>
      </c>
      <c r="K41" s="1236" t="s">
        <v>117</v>
      </c>
      <c r="L41" s="412">
        <f t="shared" si="2"/>
        <v>0</v>
      </c>
      <c r="M41" s="1721">
        <f t="shared" si="3"/>
        <v>1225</v>
      </c>
      <c r="N41" s="530">
        <f t="shared" si="36"/>
        <v>0</v>
      </c>
      <c r="O41" s="89" t="e">
        <f t="shared" si="421"/>
        <v>#VALUE!</v>
      </c>
      <c r="P41" s="8">
        <f t="shared" si="5"/>
        <v>0</v>
      </c>
      <c r="Q41" s="9">
        <f t="shared" si="422"/>
        <v>0</v>
      </c>
      <c r="R41" s="8">
        <f t="shared" si="7"/>
        <v>0</v>
      </c>
      <c r="S41" s="9">
        <f t="shared" si="423"/>
        <v>0</v>
      </c>
      <c r="T41" s="8">
        <f t="shared" si="9"/>
        <v>0</v>
      </c>
      <c r="U41" s="9">
        <f t="shared" si="424"/>
        <v>0</v>
      </c>
      <c r="V41" s="8">
        <f t="shared" si="11"/>
        <v>0</v>
      </c>
      <c r="W41" s="9">
        <f t="shared" si="425"/>
        <v>0</v>
      </c>
      <c r="X41" s="337">
        <f t="shared" si="13"/>
        <v>0</v>
      </c>
      <c r="Y41" s="337">
        <f t="shared" si="14"/>
        <v>0</v>
      </c>
      <c r="Z41" s="337">
        <f t="shared" si="15"/>
        <v>0</v>
      </c>
      <c r="AA41" s="337">
        <f t="shared" si="16"/>
        <v>0</v>
      </c>
      <c r="AB41" s="337" t="e">
        <f t="shared" si="426"/>
        <v>#VALUE!</v>
      </c>
      <c r="AC41" s="337">
        <f t="shared" si="427"/>
        <v>0</v>
      </c>
      <c r="AD41" s="337">
        <f t="shared" si="428"/>
        <v>0</v>
      </c>
      <c r="AE41" s="337">
        <f t="shared" si="429"/>
        <v>0</v>
      </c>
      <c r="AF41" s="337">
        <f t="shared" si="430"/>
        <v>0</v>
      </c>
      <c r="AG41" s="337">
        <f t="shared" si="431"/>
        <v>0</v>
      </c>
      <c r="AH41" s="337">
        <f t="shared" si="432"/>
        <v>1225</v>
      </c>
      <c r="AI41" s="337">
        <f t="shared" si="433"/>
        <v>0</v>
      </c>
      <c r="AJ41" s="337">
        <f t="shared" si="434"/>
        <v>0</v>
      </c>
      <c r="AK41" s="337">
        <f t="shared" si="435"/>
        <v>0</v>
      </c>
      <c r="AL41" s="337">
        <f t="shared" si="436"/>
        <v>0</v>
      </c>
      <c r="AM41" s="103" t="str">
        <f t="shared" si="37"/>
        <v>1</v>
      </c>
      <c r="AN41" s="1753"/>
      <c r="AO41" s="1754"/>
      <c r="AP41" s="1696"/>
      <c r="AQ41" s="1757"/>
      <c r="AR41" s="1755"/>
      <c r="AS41" s="1753"/>
      <c r="AT41" s="1754"/>
      <c r="AU41" s="1754"/>
      <c r="AV41" s="1754"/>
      <c r="AW41" s="1696"/>
      <c r="AX41" s="1757"/>
      <c r="AY41" s="1754"/>
      <c r="AZ41" s="1754"/>
      <c r="BA41" s="1754"/>
      <c r="BB41" s="1754"/>
      <c r="BC41" s="1754"/>
      <c r="BD41" s="1696"/>
      <c r="BE41" s="1757"/>
      <c r="BF41" s="1754"/>
      <c r="BG41" s="1754"/>
      <c r="BH41" s="1754"/>
      <c r="BI41" s="1754"/>
      <c r="BJ41" s="1754"/>
      <c r="BK41" s="1696"/>
      <c r="BL41" s="1757"/>
      <c r="BM41" s="1754"/>
      <c r="BN41" s="1754"/>
      <c r="BO41" s="1754"/>
      <c r="BP41" s="1754"/>
      <c r="BQ41" s="1262"/>
      <c r="BR41" s="1493"/>
      <c r="BS41" s="339"/>
      <c r="BT41" s="338"/>
      <c r="BU41" s="338"/>
      <c r="BV41" s="338"/>
      <c r="BW41" s="338"/>
      <c r="BX41" s="339"/>
      <c r="BY41" s="339"/>
      <c r="BZ41" s="339"/>
      <c r="CA41" s="339"/>
      <c r="CB41" s="339"/>
      <c r="CC41" s="339" t="e">
        <f t="shared" si="38"/>
        <v>#VALUE!</v>
      </c>
      <c r="CD41" s="338"/>
      <c r="CE41" s="340">
        <f t="shared" si="39"/>
        <v>0</v>
      </c>
      <c r="CF41" s="340">
        <f t="shared" si="40"/>
        <v>0</v>
      </c>
      <c r="CG41" s="340"/>
      <c r="CH41" s="340"/>
      <c r="CI41" s="340"/>
      <c r="CJ41" s="340"/>
      <c r="CK41" s="338"/>
      <c r="CL41" s="341" t="e">
        <f t="shared" si="28"/>
        <v>#VALUE!</v>
      </c>
      <c r="CM41" s="341" t="e">
        <f t="shared" si="29"/>
        <v>#VALUE!</v>
      </c>
      <c r="CN41" s="341" t="e">
        <f t="shared" si="30"/>
        <v>#VALUE!</v>
      </c>
      <c r="CO41" s="341" t="e">
        <f t="shared" si="31"/>
        <v>#VALUE!</v>
      </c>
      <c r="CP41" s="341" t="e">
        <f t="shared" si="32"/>
        <v>#VALUE!</v>
      </c>
      <c r="CQ41" s="341" t="e">
        <f t="shared" si="33"/>
        <v>#VALUE!</v>
      </c>
      <c r="CR41" s="341" t="e">
        <f t="shared" si="34"/>
        <v>#VALUE!</v>
      </c>
      <c r="CS41" s="341" t="e">
        <f t="shared" si="35"/>
        <v>#VALUE!</v>
      </c>
      <c r="CT41" s="233"/>
      <c r="CU41" s="355"/>
      <c r="CV41" s="355">
        <f t="shared" si="41"/>
        <v>0</v>
      </c>
      <c r="CW41" s="355">
        <f t="shared" si="42"/>
        <v>0</v>
      </c>
      <c r="CX41" s="355">
        <f t="shared" si="43"/>
        <v>0</v>
      </c>
      <c r="CY41" s="355">
        <f t="shared" si="44"/>
        <v>0</v>
      </c>
      <c r="CZ41" s="355" t="str">
        <f ca="1">IFERROR(OUNTIF(AN41:AP41,"e"),"-")</f>
        <v>-</v>
      </c>
      <c r="DA41" s="355">
        <f t="shared" si="45"/>
        <v>0</v>
      </c>
      <c r="DB41" s="355">
        <f t="shared" si="46"/>
        <v>0</v>
      </c>
      <c r="DC41" s="355">
        <f t="shared" si="47"/>
        <v>0</v>
      </c>
      <c r="DE41" s="1168" t="str">
        <f t="shared" si="48"/>
        <v>-</v>
      </c>
      <c r="DF41" s="1168" t="str">
        <f t="shared" si="49"/>
        <v>-</v>
      </c>
      <c r="DG41" s="1168" t="str">
        <f t="shared" si="50"/>
        <v>-</v>
      </c>
      <c r="DH41" s="1168" t="str">
        <f t="shared" si="51"/>
        <v>-</v>
      </c>
      <c r="DI41" s="1168" t="str">
        <f t="shared" ca="1" si="52"/>
        <v>-</v>
      </c>
      <c r="DJ41" s="1168" t="str">
        <f t="shared" si="53"/>
        <v>-</v>
      </c>
      <c r="DK41" s="1168" t="str">
        <f t="shared" si="54"/>
        <v>-</v>
      </c>
      <c r="DL41" s="1168" t="str">
        <f t="shared" si="55"/>
        <v>-</v>
      </c>
      <c r="DN41" s="355">
        <f t="shared" si="56"/>
        <v>0</v>
      </c>
      <c r="DO41" s="355">
        <f t="shared" si="57"/>
        <v>0</v>
      </c>
      <c r="DP41" s="355">
        <f t="shared" si="58"/>
        <v>0</v>
      </c>
      <c r="DQ41" s="355">
        <f t="shared" si="59"/>
        <v>0</v>
      </c>
      <c r="DR41" s="355">
        <f t="shared" si="60"/>
        <v>0</v>
      </c>
      <c r="DS41" s="355">
        <f t="shared" si="61"/>
        <v>0</v>
      </c>
      <c r="DT41" s="355">
        <f t="shared" si="62"/>
        <v>0</v>
      </c>
      <c r="DU41" s="355">
        <f t="shared" si="63"/>
        <v>0</v>
      </c>
      <c r="DW41" s="68" t="str">
        <f t="shared" si="64"/>
        <v>-</v>
      </c>
      <c r="DX41" s="68" t="str">
        <f t="shared" si="65"/>
        <v>-</v>
      </c>
      <c r="DY41" s="68" t="str">
        <f t="shared" si="66"/>
        <v>-</v>
      </c>
      <c r="DZ41" s="68" t="str">
        <f t="shared" si="67"/>
        <v>-</v>
      </c>
      <c r="EA41" s="68" t="str">
        <f t="shared" si="68"/>
        <v>-</v>
      </c>
      <c r="EB41" s="68" t="str">
        <f t="shared" si="69"/>
        <v>-</v>
      </c>
      <c r="EC41" s="68" t="str">
        <f t="shared" si="70"/>
        <v>-</v>
      </c>
      <c r="ED41" s="68" t="str">
        <f t="shared" si="71"/>
        <v>-</v>
      </c>
      <c r="EF41" s="355">
        <f t="shared" si="72"/>
        <v>0</v>
      </c>
      <c r="EG41" s="355">
        <f t="shared" si="73"/>
        <v>0</v>
      </c>
      <c r="EH41" s="355">
        <f t="shared" si="74"/>
        <v>0</v>
      </c>
      <c r="EI41" s="355">
        <f t="shared" si="75"/>
        <v>0</v>
      </c>
      <c r="EJ41" s="355">
        <f t="shared" si="76"/>
        <v>0</v>
      </c>
      <c r="EK41" s="355">
        <f t="shared" si="77"/>
        <v>0</v>
      </c>
      <c r="EL41" s="355">
        <f t="shared" si="78"/>
        <v>0</v>
      </c>
      <c r="EM41" s="355">
        <f t="shared" si="79"/>
        <v>0</v>
      </c>
      <c r="EO41" s="68" t="str">
        <f t="shared" si="80"/>
        <v>-</v>
      </c>
      <c r="EP41" s="68" t="str">
        <f t="shared" si="81"/>
        <v>-</v>
      </c>
      <c r="EQ41" s="68" t="str">
        <f t="shared" si="82"/>
        <v>-</v>
      </c>
      <c r="ER41" s="68" t="str">
        <f t="shared" si="83"/>
        <v>-</v>
      </c>
      <c r="ES41" s="68" t="str">
        <f t="shared" si="84"/>
        <v>-</v>
      </c>
      <c r="ET41" s="68" t="str">
        <f t="shared" si="85"/>
        <v>-</v>
      </c>
      <c r="EU41" s="68" t="str">
        <f t="shared" si="86"/>
        <v>-</v>
      </c>
      <c r="EV41" s="68" t="str">
        <f t="shared" si="87"/>
        <v>-</v>
      </c>
      <c r="EX41" s="355">
        <f t="shared" si="88"/>
        <v>0</v>
      </c>
      <c r="EY41" s="355">
        <f t="shared" si="89"/>
        <v>0</v>
      </c>
      <c r="EZ41" s="355">
        <f t="shared" si="90"/>
        <v>0</v>
      </c>
      <c r="FA41" s="355">
        <f t="shared" si="91"/>
        <v>0</v>
      </c>
      <c r="FB41" s="355">
        <f t="shared" si="92"/>
        <v>0</v>
      </c>
      <c r="FC41" s="355">
        <f t="shared" si="93"/>
        <v>0</v>
      </c>
      <c r="FD41" s="355">
        <f t="shared" si="94"/>
        <v>0</v>
      </c>
      <c r="FE41" s="355">
        <f t="shared" si="95"/>
        <v>0</v>
      </c>
      <c r="FG41" s="68" t="str">
        <f t="shared" si="96"/>
        <v>-</v>
      </c>
      <c r="FH41" s="68" t="str">
        <f t="shared" si="97"/>
        <v>-</v>
      </c>
      <c r="FI41" s="68" t="str">
        <f t="shared" si="98"/>
        <v>-</v>
      </c>
      <c r="FJ41" s="68" t="str">
        <f t="shared" si="99"/>
        <v>-</v>
      </c>
      <c r="FK41" s="68" t="str">
        <f t="shared" si="100"/>
        <v>-</v>
      </c>
      <c r="FL41" s="68" t="str">
        <f t="shared" si="101"/>
        <v>-</v>
      </c>
      <c r="FM41" s="68" t="str">
        <f t="shared" si="102"/>
        <v>-</v>
      </c>
      <c r="FN41" s="68" t="str">
        <f t="shared" si="103"/>
        <v>-</v>
      </c>
      <c r="FP41" s="355">
        <f t="shared" si="104"/>
        <v>0</v>
      </c>
      <c r="FQ41" s="355">
        <f t="shared" si="105"/>
        <v>0</v>
      </c>
      <c r="FR41" s="355">
        <f t="shared" si="106"/>
        <v>0</v>
      </c>
      <c r="FS41" s="355">
        <f t="shared" si="107"/>
        <v>0</v>
      </c>
      <c r="FT41" s="355">
        <f t="shared" si="108"/>
        <v>0</v>
      </c>
      <c r="FU41" s="355">
        <f t="shared" si="109"/>
        <v>0</v>
      </c>
      <c r="FV41" s="355">
        <f t="shared" si="110"/>
        <v>0</v>
      </c>
      <c r="FW41" s="355">
        <f t="shared" si="111"/>
        <v>0</v>
      </c>
      <c r="FY41" s="68" t="str">
        <f t="shared" si="112"/>
        <v>-</v>
      </c>
      <c r="FZ41" s="68" t="str">
        <f t="shared" si="113"/>
        <v>-</v>
      </c>
      <c r="GA41" s="68" t="str">
        <f t="shared" si="114"/>
        <v>-</v>
      </c>
      <c r="GB41" s="68" t="str">
        <f t="shared" si="115"/>
        <v>-</v>
      </c>
      <c r="GC41" s="68" t="str">
        <f t="shared" si="116"/>
        <v>-</v>
      </c>
      <c r="GD41" s="68" t="str">
        <f t="shared" si="117"/>
        <v>-</v>
      </c>
      <c r="GE41" s="68" t="str">
        <f t="shared" si="118"/>
        <v>-</v>
      </c>
      <c r="GF41" s="68" t="str">
        <f t="shared" si="119"/>
        <v>-</v>
      </c>
    </row>
    <row r="42" spans="1:188" ht="12" customHeight="1" x14ac:dyDescent="0.3">
      <c r="A42" s="508"/>
      <c r="B42" s="387" t="s">
        <v>419</v>
      </c>
      <c r="C42" s="389" t="s">
        <v>428</v>
      </c>
      <c r="D42" s="388">
        <v>0.5</v>
      </c>
      <c r="E42" s="406">
        <v>0.52083333333333337</v>
      </c>
      <c r="F42" s="528" t="str">
        <f t="shared" si="420"/>
        <v>Off-PT</v>
      </c>
      <c r="G42" s="8"/>
      <c r="H42" s="436" t="s">
        <v>117</v>
      </c>
      <c r="I42" s="1530">
        <v>2415</v>
      </c>
      <c r="J42" s="529" t="s">
        <v>117</v>
      </c>
      <c r="K42" s="1236" t="s">
        <v>117</v>
      </c>
      <c r="L42" s="412">
        <f t="shared" si="2"/>
        <v>0</v>
      </c>
      <c r="M42" s="1721">
        <f t="shared" si="3"/>
        <v>2415</v>
      </c>
      <c r="N42" s="530">
        <f t="shared" si="36"/>
        <v>0</v>
      </c>
      <c r="O42" s="89" t="e">
        <f t="shared" si="421"/>
        <v>#VALUE!</v>
      </c>
      <c r="P42" s="8">
        <f t="shared" si="5"/>
        <v>0</v>
      </c>
      <c r="Q42" s="9">
        <f t="shared" si="422"/>
        <v>0</v>
      </c>
      <c r="R42" s="8">
        <f t="shared" si="7"/>
        <v>0</v>
      </c>
      <c r="S42" s="9">
        <f t="shared" si="423"/>
        <v>0</v>
      </c>
      <c r="T42" s="8">
        <f t="shared" si="9"/>
        <v>0</v>
      </c>
      <c r="U42" s="9">
        <f t="shared" si="424"/>
        <v>0</v>
      </c>
      <c r="V42" s="8">
        <f t="shared" si="11"/>
        <v>0</v>
      </c>
      <c r="W42" s="9">
        <f t="shared" si="425"/>
        <v>0</v>
      </c>
      <c r="X42" s="337">
        <f t="shared" si="13"/>
        <v>0</v>
      </c>
      <c r="Y42" s="337">
        <f t="shared" si="14"/>
        <v>0</v>
      </c>
      <c r="Z42" s="337">
        <f t="shared" si="15"/>
        <v>0</v>
      </c>
      <c r="AA42" s="337">
        <f t="shared" si="16"/>
        <v>0</v>
      </c>
      <c r="AB42" s="337" t="e">
        <f t="shared" si="426"/>
        <v>#VALUE!</v>
      </c>
      <c r="AC42" s="337">
        <f t="shared" si="427"/>
        <v>0</v>
      </c>
      <c r="AD42" s="337">
        <f t="shared" si="428"/>
        <v>0</v>
      </c>
      <c r="AE42" s="337">
        <f t="shared" si="429"/>
        <v>0</v>
      </c>
      <c r="AF42" s="337">
        <f t="shared" si="430"/>
        <v>0</v>
      </c>
      <c r="AG42" s="337">
        <f t="shared" si="431"/>
        <v>0</v>
      </c>
      <c r="AH42" s="337">
        <f t="shared" si="432"/>
        <v>2415</v>
      </c>
      <c r="AI42" s="337">
        <f t="shared" si="433"/>
        <v>0</v>
      </c>
      <c r="AJ42" s="337">
        <f t="shared" si="434"/>
        <v>0</v>
      </c>
      <c r="AK42" s="337">
        <f t="shared" si="435"/>
        <v>0</v>
      </c>
      <c r="AL42" s="337">
        <f t="shared" si="436"/>
        <v>0</v>
      </c>
      <c r="AM42" s="103" t="str">
        <f t="shared" si="37"/>
        <v>1</v>
      </c>
      <c r="AN42" s="1753"/>
      <c r="AO42" s="1754"/>
      <c r="AP42" s="1696"/>
      <c r="AQ42" s="1757"/>
      <c r="AR42" s="1755"/>
      <c r="AS42" s="1753"/>
      <c r="AT42" s="1754"/>
      <c r="AU42" s="1754"/>
      <c r="AV42" s="1754"/>
      <c r="AW42" s="1696"/>
      <c r="AX42" s="1757"/>
      <c r="AY42" s="1754"/>
      <c r="AZ42" s="1754"/>
      <c r="BA42" s="1754"/>
      <c r="BB42" s="1754"/>
      <c r="BC42" s="1754"/>
      <c r="BD42" s="1696"/>
      <c r="BE42" s="1757"/>
      <c r="BF42" s="1754"/>
      <c r="BG42" s="1754"/>
      <c r="BH42" s="1754"/>
      <c r="BI42" s="1754"/>
      <c r="BJ42" s="1754"/>
      <c r="BK42" s="1696"/>
      <c r="BL42" s="1757"/>
      <c r="BM42" s="1754"/>
      <c r="BN42" s="1754"/>
      <c r="BO42" s="1754"/>
      <c r="BP42" s="1754"/>
      <c r="BQ42" s="1262"/>
      <c r="BR42" s="1493"/>
      <c r="BS42" s="339"/>
      <c r="BT42" s="338"/>
      <c r="BU42" s="338"/>
      <c r="BV42" s="338"/>
      <c r="BW42" s="338"/>
      <c r="BX42" s="339"/>
      <c r="BY42" s="339"/>
      <c r="BZ42" s="339"/>
      <c r="CA42" s="339"/>
      <c r="CB42" s="339"/>
      <c r="CC42" s="339" t="e">
        <f t="shared" si="38"/>
        <v>#VALUE!</v>
      </c>
      <c r="CD42" s="338"/>
      <c r="CE42" s="340">
        <f t="shared" si="39"/>
        <v>0</v>
      </c>
      <c r="CF42" s="340">
        <f t="shared" si="40"/>
        <v>0</v>
      </c>
      <c r="CG42" s="340"/>
      <c r="CH42" s="340"/>
      <c r="CI42" s="340"/>
      <c r="CJ42" s="340"/>
      <c r="CK42" s="338"/>
      <c r="CL42" s="341" t="e">
        <f t="shared" si="28"/>
        <v>#VALUE!</v>
      </c>
      <c r="CM42" s="341" t="e">
        <f t="shared" si="29"/>
        <v>#VALUE!</v>
      </c>
      <c r="CN42" s="341" t="e">
        <f t="shared" si="30"/>
        <v>#VALUE!</v>
      </c>
      <c r="CO42" s="341" t="e">
        <f t="shared" si="31"/>
        <v>#VALUE!</v>
      </c>
      <c r="CP42" s="341" t="e">
        <f t="shared" si="32"/>
        <v>#VALUE!</v>
      </c>
      <c r="CQ42" s="341" t="e">
        <f t="shared" si="33"/>
        <v>#VALUE!</v>
      </c>
      <c r="CR42" s="341" t="e">
        <f t="shared" si="34"/>
        <v>#VALUE!</v>
      </c>
      <c r="CS42" s="341" t="e">
        <f t="shared" si="35"/>
        <v>#VALUE!</v>
      </c>
      <c r="CT42" s="233"/>
      <c r="CU42" s="355"/>
      <c r="CV42" s="355">
        <f t="shared" si="41"/>
        <v>0</v>
      </c>
      <c r="CW42" s="355">
        <f t="shared" si="42"/>
        <v>0</v>
      </c>
      <c r="CX42" s="355">
        <f t="shared" si="43"/>
        <v>0</v>
      </c>
      <c r="CY42" s="355">
        <f t="shared" si="44"/>
        <v>0</v>
      </c>
      <c r="CZ42" s="355" t="str">
        <f ca="1">IFERROR(OUNTIF(AN42:AP42,"e"),"-")</f>
        <v>-</v>
      </c>
      <c r="DA42" s="355">
        <f t="shared" si="45"/>
        <v>0</v>
      </c>
      <c r="DB42" s="355">
        <f t="shared" si="46"/>
        <v>0</v>
      </c>
      <c r="DC42" s="355">
        <f t="shared" si="47"/>
        <v>0</v>
      </c>
      <c r="DE42" s="1168" t="str">
        <f t="shared" si="48"/>
        <v>-</v>
      </c>
      <c r="DF42" s="1168" t="str">
        <f t="shared" si="49"/>
        <v>-</v>
      </c>
      <c r="DG42" s="1168" t="str">
        <f t="shared" si="50"/>
        <v>-</v>
      </c>
      <c r="DH42" s="1168" t="str">
        <f t="shared" si="51"/>
        <v>-</v>
      </c>
      <c r="DI42" s="1168" t="str">
        <f t="shared" ca="1" si="52"/>
        <v>-</v>
      </c>
      <c r="DJ42" s="1168" t="str">
        <f t="shared" si="53"/>
        <v>-</v>
      </c>
      <c r="DK42" s="1168" t="str">
        <f t="shared" si="54"/>
        <v>-</v>
      </c>
      <c r="DL42" s="1168" t="str">
        <f t="shared" si="55"/>
        <v>-</v>
      </c>
      <c r="DN42" s="355">
        <f t="shared" si="56"/>
        <v>0</v>
      </c>
      <c r="DO42" s="355">
        <f t="shared" si="57"/>
        <v>0</v>
      </c>
      <c r="DP42" s="355">
        <f t="shared" si="58"/>
        <v>0</v>
      </c>
      <c r="DQ42" s="355">
        <f t="shared" si="59"/>
        <v>0</v>
      </c>
      <c r="DR42" s="355">
        <f t="shared" si="60"/>
        <v>0</v>
      </c>
      <c r="DS42" s="355">
        <f t="shared" si="61"/>
        <v>0</v>
      </c>
      <c r="DT42" s="355">
        <f t="shared" si="62"/>
        <v>0</v>
      </c>
      <c r="DU42" s="355">
        <f t="shared" si="63"/>
        <v>0</v>
      </c>
      <c r="DW42" s="68" t="str">
        <f t="shared" si="64"/>
        <v>-</v>
      </c>
      <c r="DX42" s="68" t="str">
        <f t="shared" si="65"/>
        <v>-</v>
      </c>
      <c r="DY42" s="68" t="str">
        <f t="shared" si="66"/>
        <v>-</v>
      </c>
      <c r="DZ42" s="68" t="str">
        <f t="shared" si="67"/>
        <v>-</v>
      </c>
      <c r="EA42" s="68" t="str">
        <f t="shared" si="68"/>
        <v>-</v>
      </c>
      <c r="EB42" s="68" t="str">
        <f t="shared" si="69"/>
        <v>-</v>
      </c>
      <c r="EC42" s="68" t="str">
        <f t="shared" si="70"/>
        <v>-</v>
      </c>
      <c r="ED42" s="68" t="str">
        <f t="shared" si="71"/>
        <v>-</v>
      </c>
      <c r="EF42" s="355">
        <f t="shared" si="72"/>
        <v>0</v>
      </c>
      <c r="EG42" s="355">
        <f t="shared" si="73"/>
        <v>0</v>
      </c>
      <c r="EH42" s="355">
        <f t="shared" si="74"/>
        <v>0</v>
      </c>
      <c r="EI42" s="355">
        <f t="shared" si="75"/>
        <v>0</v>
      </c>
      <c r="EJ42" s="355">
        <f t="shared" si="76"/>
        <v>0</v>
      </c>
      <c r="EK42" s="355">
        <f t="shared" si="77"/>
        <v>0</v>
      </c>
      <c r="EL42" s="355">
        <f t="shared" si="78"/>
        <v>0</v>
      </c>
      <c r="EM42" s="355">
        <f t="shared" si="79"/>
        <v>0</v>
      </c>
      <c r="EO42" s="68" t="str">
        <f t="shared" si="80"/>
        <v>-</v>
      </c>
      <c r="EP42" s="68" t="str">
        <f t="shared" si="81"/>
        <v>-</v>
      </c>
      <c r="EQ42" s="68" t="str">
        <f t="shared" si="82"/>
        <v>-</v>
      </c>
      <c r="ER42" s="68" t="str">
        <f t="shared" si="83"/>
        <v>-</v>
      </c>
      <c r="ES42" s="68" t="str">
        <f t="shared" si="84"/>
        <v>-</v>
      </c>
      <c r="ET42" s="68" t="str">
        <f t="shared" si="85"/>
        <v>-</v>
      </c>
      <c r="EU42" s="68" t="str">
        <f t="shared" si="86"/>
        <v>-</v>
      </c>
      <c r="EV42" s="68" t="str">
        <f t="shared" si="87"/>
        <v>-</v>
      </c>
      <c r="EX42" s="355">
        <f t="shared" si="88"/>
        <v>0</v>
      </c>
      <c r="EY42" s="355">
        <f t="shared" si="89"/>
        <v>0</v>
      </c>
      <c r="EZ42" s="355">
        <f t="shared" si="90"/>
        <v>0</v>
      </c>
      <c r="FA42" s="355">
        <f t="shared" si="91"/>
        <v>0</v>
      </c>
      <c r="FB42" s="355">
        <f t="shared" si="92"/>
        <v>0</v>
      </c>
      <c r="FC42" s="355">
        <f t="shared" si="93"/>
        <v>0</v>
      </c>
      <c r="FD42" s="355">
        <f t="shared" si="94"/>
        <v>0</v>
      </c>
      <c r="FE42" s="355">
        <f t="shared" si="95"/>
        <v>0</v>
      </c>
      <c r="FG42" s="68" t="str">
        <f t="shared" si="96"/>
        <v>-</v>
      </c>
      <c r="FH42" s="68" t="str">
        <f t="shared" si="97"/>
        <v>-</v>
      </c>
      <c r="FI42" s="68" t="str">
        <f t="shared" si="98"/>
        <v>-</v>
      </c>
      <c r="FJ42" s="68" t="str">
        <f t="shared" si="99"/>
        <v>-</v>
      </c>
      <c r="FK42" s="68" t="str">
        <f t="shared" si="100"/>
        <v>-</v>
      </c>
      <c r="FL42" s="68" t="str">
        <f t="shared" si="101"/>
        <v>-</v>
      </c>
      <c r="FM42" s="68" t="str">
        <f t="shared" si="102"/>
        <v>-</v>
      </c>
      <c r="FN42" s="68" t="str">
        <f t="shared" si="103"/>
        <v>-</v>
      </c>
      <c r="FP42" s="355">
        <f t="shared" si="104"/>
        <v>0</v>
      </c>
      <c r="FQ42" s="355">
        <f t="shared" si="105"/>
        <v>0</v>
      </c>
      <c r="FR42" s="355">
        <f t="shared" si="106"/>
        <v>0</v>
      </c>
      <c r="FS42" s="355">
        <f t="shared" si="107"/>
        <v>0</v>
      </c>
      <c r="FT42" s="355">
        <f t="shared" si="108"/>
        <v>0</v>
      </c>
      <c r="FU42" s="355">
        <f t="shared" si="109"/>
        <v>0</v>
      </c>
      <c r="FV42" s="355">
        <f t="shared" si="110"/>
        <v>0</v>
      </c>
      <c r="FW42" s="355">
        <f t="shared" si="111"/>
        <v>0</v>
      </c>
      <c r="FY42" s="68" t="str">
        <f t="shared" si="112"/>
        <v>-</v>
      </c>
      <c r="FZ42" s="68" t="str">
        <f t="shared" si="113"/>
        <v>-</v>
      </c>
      <c r="GA42" s="68" t="str">
        <f t="shared" si="114"/>
        <v>-</v>
      </c>
      <c r="GB42" s="68" t="str">
        <f t="shared" si="115"/>
        <v>-</v>
      </c>
      <c r="GC42" s="68" t="str">
        <f t="shared" si="116"/>
        <v>-</v>
      </c>
      <c r="GD42" s="68" t="str">
        <f t="shared" si="117"/>
        <v>-</v>
      </c>
      <c r="GE42" s="68" t="str">
        <f t="shared" si="118"/>
        <v>-</v>
      </c>
      <c r="GF42" s="68" t="str">
        <f t="shared" si="119"/>
        <v>-</v>
      </c>
    </row>
    <row r="43" spans="1:188" ht="12" customHeight="1" x14ac:dyDescent="0.3">
      <c r="A43" s="508"/>
      <c r="B43" s="387" t="s">
        <v>432</v>
      </c>
      <c r="C43" s="389" t="s">
        <v>428</v>
      </c>
      <c r="D43" s="388">
        <v>0.52083333333333337</v>
      </c>
      <c r="E43" s="406">
        <v>0.54166666666666663</v>
      </c>
      <c r="F43" s="528" t="str">
        <f t="shared" si="420"/>
        <v>Off-PT</v>
      </c>
      <c r="G43" s="8"/>
      <c r="H43" s="436" t="s">
        <v>117</v>
      </c>
      <c r="I43" s="1530">
        <v>1633</v>
      </c>
      <c r="J43" s="529" t="s">
        <v>117</v>
      </c>
      <c r="K43" s="1236" t="s">
        <v>117</v>
      </c>
      <c r="L43" s="412">
        <f t="shared" si="2"/>
        <v>0</v>
      </c>
      <c r="M43" s="1721">
        <f t="shared" si="3"/>
        <v>1633</v>
      </c>
      <c r="N43" s="530">
        <f t="shared" si="36"/>
        <v>0</v>
      </c>
      <c r="O43" s="89" t="e">
        <f t="shared" si="421"/>
        <v>#VALUE!</v>
      </c>
      <c r="P43" s="8">
        <f t="shared" si="5"/>
        <v>0</v>
      </c>
      <c r="Q43" s="9">
        <f t="shared" si="422"/>
        <v>0</v>
      </c>
      <c r="R43" s="8">
        <f t="shared" si="7"/>
        <v>0</v>
      </c>
      <c r="S43" s="9">
        <f t="shared" si="423"/>
        <v>0</v>
      </c>
      <c r="T43" s="8">
        <f t="shared" si="9"/>
        <v>0</v>
      </c>
      <c r="U43" s="9">
        <f t="shared" si="424"/>
        <v>0</v>
      </c>
      <c r="V43" s="8">
        <f t="shared" si="11"/>
        <v>0</v>
      </c>
      <c r="W43" s="9">
        <f t="shared" si="425"/>
        <v>0</v>
      </c>
      <c r="X43" s="337">
        <f t="shared" si="13"/>
        <v>0</v>
      </c>
      <c r="Y43" s="337">
        <f t="shared" si="14"/>
        <v>0</v>
      </c>
      <c r="Z43" s="337">
        <f t="shared" si="15"/>
        <v>0</v>
      </c>
      <c r="AA43" s="337">
        <f t="shared" si="16"/>
        <v>0</v>
      </c>
      <c r="AB43" s="337" t="e">
        <f t="shared" si="426"/>
        <v>#VALUE!</v>
      </c>
      <c r="AC43" s="337">
        <f t="shared" si="427"/>
        <v>0</v>
      </c>
      <c r="AD43" s="337">
        <f t="shared" si="428"/>
        <v>0</v>
      </c>
      <c r="AE43" s="337">
        <f t="shared" si="429"/>
        <v>0</v>
      </c>
      <c r="AF43" s="337">
        <f t="shared" si="430"/>
        <v>0</v>
      </c>
      <c r="AG43" s="337">
        <f t="shared" si="431"/>
        <v>0</v>
      </c>
      <c r="AH43" s="337">
        <f t="shared" si="432"/>
        <v>1633</v>
      </c>
      <c r="AI43" s="337">
        <f t="shared" si="433"/>
        <v>0</v>
      </c>
      <c r="AJ43" s="337">
        <f t="shared" si="434"/>
        <v>0</v>
      </c>
      <c r="AK43" s="337">
        <f t="shared" si="435"/>
        <v>0</v>
      </c>
      <c r="AL43" s="337">
        <f t="shared" si="436"/>
        <v>0</v>
      </c>
      <c r="AM43" s="103" t="str">
        <f t="shared" si="37"/>
        <v>1</v>
      </c>
      <c r="AN43" s="1753"/>
      <c r="AO43" s="1754"/>
      <c r="AP43" s="1696"/>
      <c r="AQ43" s="1757"/>
      <c r="AR43" s="1755"/>
      <c r="AS43" s="1753"/>
      <c r="AT43" s="1754"/>
      <c r="AU43" s="1754"/>
      <c r="AV43" s="1754"/>
      <c r="AW43" s="1696"/>
      <c r="AX43" s="1757"/>
      <c r="AY43" s="1754"/>
      <c r="AZ43" s="1754"/>
      <c r="BA43" s="1754"/>
      <c r="BB43" s="1754"/>
      <c r="BC43" s="1754"/>
      <c r="BD43" s="1696"/>
      <c r="BE43" s="1757"/>
      <c r="BF43" s="1754"/>
      <c r="BG43" s="1754"/>
      <c r="BH43" s="1754"/>
      <c r="BI43" s="1754"/>
      <c r="BJ43" s="1754"/>
      <c r="BK43" s="1696"/>
      <c r="BL43" s="1757"/>
      <c r="BM43" s="1754"/>
      <c r="BN43" s="1754"/>
      <c r="BO43" s="1754"/>
      <c r="BP43" s="1754"/>
      <c r="BQ43" s="1262"/>
      <c r="BR43" s="1493"/>
      <c r="BS43" s="339"/>
      <c r="BT43" s="338"/>
      <c r="BU43" s="338"/>
      <c r="BV43" s="338"/>
      <c r="BW43" s="338"/>
      <c r="BX43" s="339"/>
      <c r="BY43" s="339"/>
      <c r="BZ43" s="339"/>
      <c r="CA43" s="339"/>
      <c r="CB43" s="339"/>
      <c r="CC43" s="339" t="e">
        <f t="shared" si="38"/>
        <v>#VALUE!</v>
      </c>
      <c r="CD43" s="338"/>
      <c r="CE43" s="340">
        <f t="shared" si="39"/>
        <v>0</v>
      </c>
      <c r="CF43" s="340">
        <f t="shared" si="40"/>
        <v>0</v>
      </c>
      <c r="CG43" s="340"/>
      <c r="CH43" s="340"/>
      <c r="CI43" s="340"/>
      <c r="CJ43" s="340"/>
      <c r="CK43" s="338"/>
      <c r="CL43" s="341" t="e">
        <f t="shared" si="28"/>
        <v>#VALUE!</v>
      </c>
      <c r="CM43" s="341" t="e">
        <f t="shared" si="29"/>
        <v>#VALUE!</v>
      </c>
      <c r="CN43" s="341" t="e">
        <f t="shared" si="30"/>
        <v>#VALUE!</v>
      </c>
      <c r="CO43" s="341" t="e">
        <f t="shared" si="31"/>
        <v>#VALUE!</v>
      </c>
      <c r="CP43" s="341" t="e">
        <f t="shared" si="32"/>
        <v>#VALUE!</v>
      </c>
      <c r="CQ43" s="341" t="e">
        <f t="shared" si="33"/>
        <v>#VALUE!</v>
      </c>
      <c r="CR43" s="341" t="e">
        <f t="shared" si="34"/>
        <v>#VALUE!</v>
      </c>
      <c r="CS43" s="341" t="e">
        <f t="shared" si="35"/>
        <v>#VALUE!</v>
      </c>
      <c r="CT43" s="233"/>
      <c r="CU43" s="355"/>
      <c r="CV43" s="355">
        <f t="shared" si="41"/>
        <v>0</v>
      </c>
      <c r="CW43" s="355">
        <f t="shared" si="42"/>
        <v>0</v>
      </c>
      <c r="CX43" s="355">
        <f t="shared" si="43"/>
        <v>0</v>
      </c>
      <c r="CY43" s="355">
        <f t="shared" si="44"/>
        <v>0</v>
      </c>
      <c r="CZ43" s="355" t="str">
        <f ca="1">IFERROR(OUNTIF(AN43:AP43,"e"),"-")</f>
        <v>-</v>
      </c>
      <c r="DA43" s="355">
        <f t="shared" si="45"/>
        <v>0</v>
      </c>
      <c r="DB43" s="355">
        <f t="shared" si="46"/>
        <v>0</v>
      </c>
      <c r="DC43" s="355">
        <f t="shared" si="47"/>
        <v>0</v>
      </c>
      <c r="DE43" s="1168" t="str">
        <f t="shared" si="48"/>
        <v>-</v>
      </c>
      <c r="DF43" s="1168" t="str">
        <f t="shared" si="49"/>
        <v>-</v>
      </c>
      <c r="DG43" s="1168" t="str">
        <f t="shared" si="50"/>
        <v>-</v>
      </c>
      <c r="DH43" s="1168" t="str">
        <f t="shared" si="51"/>
        <v>-</v>
      </c>
      <c r="DI43" s="1168" t="str">
        <f t="shared" ca="1" si="52"/>
        <v>-</v>
      </c>
      <c r="DJ43" s="1168" t="str">
        <f t="shared" si="53"/>
        <v>-</v>
      </c>
      <c r="DK43" s="1168" t="str">
        <f t="shared" si="54"/>
        <v>-</v>
      </c>
      <c r="DL43" s="1168" t="str">
        <f t="shared" si="55"/>
        <v>-</v>
      </c>
      <c r="DN43" s="355">
        <f t="shared" si="56"/>
        <v>0</v>
      </c>
      <c r="DO43" s="355">
        <f t="shared" si="57"/>
        <v>0</v>
      </c>
      <c r="DP43" s="355">
        <f t="shared" si="58"/>
        <v>0</v>
      </c>
      <c r="DQ43" s="355">
        <f t="shared" si="59"/>
        <v>0</v>
      </c>
      <c r="DR43" s="355">
        <f t="shared" si="60"/>
        <v>0</v>
      </c>
      <c r="DS43" s="355">
        <f t="shared" si="61"/>
        <v>0</v>
      </c>
      <c r="DT43" s="355">
        <f t="shared" si="62"/>
        <v>0</v>
      </c>
      <c r="DU43" s="355">
        <f t="shared" si="63"/>
        <v>0</v>
      </c>
      <c r="DW43" s="68" t="str">
        <f t="shared" si="64"/>
        <v>-</v>
      </c>
      <c r="DX43" s="68" t="str">
        <f t="shared" si="65"/>
        <v>-</v>
      </c>
      <c r="DY43" s="68" t="str">
        <f t="shared" si="66"/>
        <v>-</v>
      </c>
      <c r="DZ43" s="68" t="str">
        <f t="shared" si="67"/>
        <v>-</v>
      </c>
      <c r="EA43" s="68" t="str">
        <f t="shared" si="68"/>
        <v>-</v>
      </c>
      <c r="EB43" s="68" t="str">
        <f t="shared" si="69"/>
        <v>-</v>
      </c>
      <c r="EC43" s="68" t="str">
        <f t="shared" si="70"/>
        <v>-</v>
      </c>
      <c r="ED43" s="68" t="str">
        <f t="shared" si="71"/>
        <v>-</v>
      </c>
      <c r="EF43" s="355">
        <f t="shared" si="72"/>
        <v>0</v>
      </c>
      <c r="EG43" s="355">
        <f t="shared" si="73"/>
        <v>0</v>
      </c>
      <c r="EH43" s="355">
        <f t="shared" si="74"/>
        <v>0</v>
      </c>
      <c r="EI43" s="355">
        <f t="shared" si="75"/>
        <v>0</v>
      </c>
      <c r="EJ43" s="355">
        <f t="shared" si="76"/>
        <v>0</v>
      </c>
      <c r="EK43" s="355">
        <f t="shared" si="77"/>
        <v>0</v>
      </c>
      <c r="EL43" s="355">
        <f t="shared" si="78"/>
        <v>0</v>
      </c>
      <c r="EM43" s="355">
        <f t="shared" si="79"/>
        <v>0</v>
      </c>
      <c r="EO43" s="68" t="str">
        <f t="shared" si="80"/>
        <v>-</v>
      </c>
      <c r="EP43" s="68" t="str">
        <f t="shared" si="81"/>
        <v>-</v>
      </c>
      <c r="EQ43" s="68" t="str">
        <f t="shared" si="82"/>
        <v>-</v>
      </c>
      <c r="ER43" s="68" t="str">
        <f t="shared" si="83"/>
        <v>-</v>
      </c>
      <c r="ES43" s="68" t="str">
        <f t="shared" si="84"/>
        <v>-</v>
      </c>
      <c r="ET43" s="68" t="str">
        <f t="shared" si="85"/>
        <v>-</v>
      </c>
      <c r="EU43" s="68" t="str">
        <f t="shared" si="86"/>
        <v>-</v>
      </c>
      <c r="EV43" s="68" t="str">
        <f t="shared" si="87"/>
        <v>-</v>
      </c>
      <c r="EX43" s="355">
        <f t="shared" si="88"/>
        <v>0</v>
      </c>
      <c r="EY43" s="355">
        <f t="shared" si="89"/>
        <v>0</v>
      </c>
      <c r="EZ43" s="355">
        <f t="shared" si="90"/>
        <v>0</v>
      </c>
      <c r="FA43" s="355">
        <f t="shared" si="91"/>
        <v>0</v>
      </c>
      <c r="FB43" s="355">
        <f t="shared" si="92"/>
        <v>0</v>
      </c>
      <c r="FC43" s="355">
        <f t="shared" si="93"/>
        <v>0</v>
      </c>
      <c r="FD43" s="355">
        <f t="shared" si="94"/>
        <v>0</v>
      </c>
      <c r="FE43" s="355">
        <f t="shared" si="95"/>
        <v>0</v>
      </c>
      <c r="FG43" s="68" t="str">
        <f t="shared" si="96"/>
        <v>-</v>
      </c>
      <c r="FH43" s="68" t="str">
        <f t="shared" si="97"/>
        <v>-</v>
      </c>
      <c r="FI43" s="68" t="str">
        <f t="shared" si="98"/>
        <v>-</v>
      </c>
      <c r="FJ43" s="68" t="str">
        <f t="shared" si="99"/>
        <v>-</v>
      </c>
      <c r="FK43" s="68" t="str">
        <f t="shared" si="100"/>
        <v>-</v>
      </c>
      <c r="FL43" s="68" t="str">
        <f t="shared" si="101"/>
        <v>-</v>
      </c>
      <c r="FM43" s="68" t="str">
        <f t="shared" si="102"/>
        <v>-</v>
      </c>
      <c r="FN43" s="68" t="str">
        <f t="shared" si="103"/>
        <v>-</v>
      </c>
      <c r="FP43" s="355">
        <f t="shared" si="104"/>
        <v>0</v>
      </c>
      <c r="FQ43" s="355">
        <f t="shared" si="105"/>
        <v>0</v>
      </c>
      <c r="FR43" s="355">
        <f t="shared" si="106"/>
        <v>0</v>
      </c>
      <c r="FS43" s="355">
        <f t="shared" si="107"/>
        <v>0</v>
      </c>
      <c r="FT43" s="355">
        <f t="shared" si="108"/>
        <v>0</v>
      </c>
      <c r="FU43" s="355">
        <f t="shared" si="109"/>
        <v>0</v>
      </c>
      <c r="FV43" s="355">
        <f t="shared" si="110"/>
        <v>0</v>
      </c>
      <c r="FW43" s="355">
        <f t="shared" si="111"/>
        <v>0</v>
      </c>
      <c r="FY43" s="68" t="str">
        <f t="shared" si="112"/>
        <v>-</v>
      </c>
      <c r="FZ43" s="68" t="str">
        <f t="shared" si="113"/>
        <v>-</v>
      </c>
      <c r="GA43" s="68" t="str">
        <f t="shared" si="114"/>
        <v>-</v>
      </c>
      <c r="GB43" s="68" t="str">
        <f t="shared" si="115"/>
        <v>-</v>
      </c>
      <c r="GC43" s="68" t="str">
        <f t="shared" si="116"/>
        <v>-</v>
      </c>
      <c r="GD43" s="68" t="str">
        <f t="shared" si="117"/>
        <v>-</v>
      </c>
      <c r="GE43" s="68" t="str">
        <f t="shared" si="118"/>
        <v>-</v>
      </c>
      <c r="GF43" s="68" t="str">
        <f t="shared" si="119"/>
        <v>-</v>
      </c>
    </row>
    <row r="44" spans="1:188" ht="12" customHeight="1" x14ac:dyDescent="0.3">
      <c r="A44" s="508"/>
      <c r="B44" s="387" t="s">
        <v>410</v>
      </c>
      <c r="C44" s="389" t="s">
        <v>428</v>
      </c>
      <c r="D44" s="388">
        <v>0.54166666666666663</v>
      </c>
      <c r="E44" s="406">
        <v>0.625</v>
      </c>
      <c r="F44" s="528" t="str">
        <f t="shared" si="420"/>
        <v>Off-PT</v>
      </c>
      <c r="G44" s="8"/>
      <c r="H44" s="436" t="s">
        <v>117</v>
      </c>
      <c r="I44" s="1530">
        <v>1976</v>
      </c>
      <c r="J44" s="529" t="s">
        <v>117</v>
      </c>
      <c r="K44" s="1236" t="s">
        <v>117</v>
      </c>
      <c r="L44" s="412">
        <f t="shared" si="2"/>
        <v>0</v>
      </c>
      <c r="M44" s="1721">
        <f t="shared" si="3"/>
        <v>1976</v>
      </c>
      <c r="N44" s="530">
        <f t="shared" si="36"/>
        <v>0</v>
      </c>
      <c r="O44" s="89" t="e">
        <f t="shared" si="421"/>
        <v>#VALUE!</v>
      </c>
      <c r="P44" s="8">
        <f t="shared" si="5"/>
        <v>0</v>
      </c>
      <c r="Q44" s="9">
        <f t="shared" si="422"/>
        <v>0</v>
      </c>
      <c r="R44" s="8">
        <f t="shared" si="7"/>
        <v>0</v>
      </c>
      <c r="S44" s="9">
        <f t="shared" si="423"/>
        <v>0</v>
      </c>
      <c r="T44" s="8">
        <f t="shared" si="9"/>
        <v>0</v>
      </c>
      <c r="U44" s="9">
        <f t="shared" si="424"/>
        <v>0</v>
      </c>
      <c r="V44" s="8">
        <f t="shared" si="11"/>
        <v>0</v>
      </c>
      <c r="W44" s="9">
        <f t="shared" si="425"/>
        <v>0</v>
      </c>
      <c r="X44" s="337">
        <f t="shared" si="13"/>
        <v>0</v>
      </c>
      <c r="Y44" s="337">
        <f t="shared" si="14"/>
        <v>0</v>
      </c>
      <c r="Z44" s="337">
        <f t="shared" si="15"/>
        <v>0</v>
      </c>
      <c r="AA44" s="337">
        <f t="shared" si="16"/>
        <v>0</v>
      </c>
      <c r="AB44" s="337" t="e">
        <f t="shared" si="426"/>
        <v>#VALUE!</v>
      </c>
      <c r="AC44" s="337">
        <f t="shared" si="427"/>
        <v>0</v>
      </c>
      <c r="AD44" s="337">
        <f t="shared" si="428"/>
        <v>0</v>
      </c>
      <c r="AE44" s="337">
        <f t="shared" si="429"/>
        <v>0</v>
      </c>
      <c r="AF44" s="337">
        <f t="shared" si="430"/>
        <v>0</v>
      </c>
      <c r="AG44" s="337">
        <f t="shared" si="431"/>
        <v>0</v>
      </c>
      <c r="AH44" s="337">
        <f t="shared" si="432"/>
        <v>1976</v>
      </c>
      <c r="AI44" s="337">
        <f t="shared" si="433"/>
        <v>0</v>
      </c>
      <c r="AJ44" s="337">
        <f t="shared" si="434"/>
        <v>0</v>
      </c>
      <c r="AK44" s="337">
        <f t="shared" si="435"/>
        <v>0</v>
      </c>
      <c r="AL44" s="337">
        <f t="shared" si="436"/>
        <v>0</v>
      </c>
      <c r="AM44" s="103" t="str">
        <f t="shared" si="37"/>
        <v>1</v>
      </c>
      <c r="AN44" s="1753"/>
      <c r="AO44" s="1754"/>
      <c r="AP44" s="1696"/>
      <c r="AQ44" s="1757"/>
      <c r="AR44" s="1755"/>
      <c r="AS44" s="1753"/>
      <c r="AT44" s="1754"/>
      <c r="AU44" s="1754"/>
      <c r="AV44" s="1754"/>
      <c r="AW44" s="1696"/>
      <c r="AX44" s="1757"/>
      <c r="AY44" s="1754"/>
      <c r="AZ44" s="1754"/>
      <c r="BA44" s="1754"/>
      <c r="BB44" s="1754"/>
      <c r="BC44" s="1754"/>
      <c r="BD44" s="1696"/>
      <c r="BE44" s="1757"/>
      <c r="BF44" s="1754"/>
      <c r="BG44" s="1754"/>
      <c r="BH44" s="1754"/>
      <c r="BI44" s="1754"/>
      <c r="BJ44" s="1754"/>
      <c r="BK44" s="1696"/>
      <c r="BL44" s="1757"/>
      <c r="BM44" s="1754"/>
      <c r="BN44" s="1754"/>
      <c r="BO44" s="1754"/>
      <c r="BP44" s="1754"/>
      <c r="BQ44" s="1262"/>
      <c r="BR44" s="1493"/>
      <c r="BS44" s="339"/>
      <c r="BT44" s="338"/>
      <c r="BU44" s="338"/>
      <c r="BV44" s="338"/>
      <c r="BW44" s="338"/>
      <c r="BX44" s="339"/>
      <c r="BY44" s="339"/>
      <c r="BZ44" s="339"/>
      <c r="CA44" s="339"/>
      <c r="CB44" s="339"/>
      <c r="CC44" s="339" t="e">
        <f t="shared" si="38"/>
        <v>#VALUE!</v>
      </c>
      <c r="CD44" s="338"/>
      <c r="CE44" s="340">
        <f t="shared" si="39"/>
        <v>0</v>
      </c>
      <c r="CF44" s="340">
        <f t="shared" si="40"/>
        <v>0</v>
      </c>
      <c r="CG44" s="340"/>
      <c r="CH44" s="340"/>
      <c r="CI44" s="340"/>
      <c r="CJ44" s="340"/>
      <c r="CK44" s="338"/>
      <c r="CL44" s="341" t="e">
        <f t="shared" si="28"/>
        <v>#VALUE!</v>
      </c>
      <c r="CM44" s="341" t="e">
        <f t="shared" si="29"/>
        <v>#VALUE!</v>
      </c>
      <c r="CN44" s="341" t="e">
        <f t="shared" si="30"/>
        <v>#VALUE!</v>
      </c>
      <c r="CO44" s="341" t="e">
        <f t="shared" si="31"/>
        <v>#VALUE!</v>
      </c>
      <c r="CP44" s="341" t="e">
        <f t="shared" si="32"/>
        <v>#VALUE!</v>
      </c>
      <c r="CQ44" s="341" t="e">
        <f t="shared" si="33"/>
        <v>#VALUE!</v>
      </c>
      <c r="CR44" s="341" t="e">
        <f t="shared" si="34"/>
        <v>#VALUE!</v>
      </c>
      <c r="CS44" s="341" t="e">
        <f t="shared" si="35"/>
        <v>#VALUE!</v>
      </c>
      <c r="CT44" s="233"/>
      <c r="CU44" s="355"/>
      <c r="CV44" s="355">
        <f t="shared" si="41"/>
        <v>0</v>
      </c>
      <c r="CW44" s="355">
        <f t="shared" si="42"/>
        <v>0</v>
      </c>
      <c r="CX44" s="355">
        <f t="shared" si="43"/>
        <v>0</v>
      </c>
      <c r="CY44" s="355">
        <f t="shared" si="44"/>
        <v>0</v>
      </c>
      <c r="CZ44" s="355" t="str">
        <f ca="1">IFERROR(OUNTIF(AN44:AP44,"e"),"-")</f>
        <v>-</v>
      </c>
      <c r="DA44" s="355">
        <f t="shared" si="45"/>
        <v>0</v>
      </c>
      <c r="DB44" s="355">
        <f t="shared" si="46"/>
        <v>0</v>
      </c>
      <c r="DC44" s="355">
        <f t="shared" si="47"/>
        <v>0</v>
      </c>
      <c r="DE44" s="1168" t="str">
        <f t="shared" si="48"/>
        <v>-</v>
      </c>
      <c r="DF44" s="1168" t="str">
        <f t="shared" si="49"/>
        <v>-</v>
      </c>
      <c r="DG44" s="1168" t="str">
        <f t="shared" si="50"/>
        <v>-</v>
      </c>
      <c r="DH44" s="1168" t="str">
        <f t="shared" si="51"/>
        <v>-</v>
      </c>
      <c r="DI44" s="1168" t="str">
        <f t="shared" ca="1" si="52"/>
        <v>-</v>
      </c>
      <c r="DJ44" s="1168" t="str">
        <f t="shared" si="53"/>
        <v>-</v>
      </c>
      <c r="DK44" s="1168" t="str">
        <f t="shared" si="54"/>
        <v>-</v>
      </c>
      <c r="DL44" s="1168" t="str">
        <f t="shared" si="55"/>
        <v>-</v>
      </c>
      <c r="DN44" s="355">
        <f t="shared" si="56"/>
        <v>0</v>
      </c>
      <c r="DO44" s="355">
        <f t="shared" si="57"/>
        <v>0</v>
      </c>
      <c r="DP44" s="355">
        <f t="shared" si="58"/>
        <v>0</v>
      </c>
      <c r="DQ44" s="355">
        <f t="shared" si="59"/>
        <v>0</v>
      </c>
      <c r="DR44" s="355">
        <f t="shared" si="60"/>
        <v>0</v>
      </c>
      <c r="DS44" s="355">
        <f t="shared" si="61"/>
        <v>0</v>
      </c>
      <c r="DT44" s="355">
        <f t="shared" si="62"/>
        <v>0</v>
      </c>
      <c r="DU44" s="355">
        <f t="shared" si="63"/>
        <v>0</v>
      </c>
      <c r="DW44" s="68" t="str">
        <f t="shared" si="64"/>
        <v>-</v>
      </c>
      <c r="DX44" s="68" t="str">
        <f t="shared" si="65"/>
        <v>-</v>
      </c>
      <c r="DY44" s="68" t="str">
        <f t="shared" si="66"/>
        <v>-</v>
      </c>
      <c r="DZ44" s="68" t="str">
        <f t="shared" si="67"/>
        <v>-</v>
      </c>
      <c r="EA44" s="68" t="str">
        <f t="shared" si="68"/>
        <v>-</v>
      </c>
      <c r="EB44" s="68" t="str">
        <f t="shared" si="69"/>
        <v>-</v>
      </c>
      <c r="EC44" s="68" t="str">
        <f t="shared" si="70"/>
        <v>-</v>
      </c>
      <c r="ED44" s="68" t="str">
        <f t="shared" si="71"/>
        <v>-</v>
      </c>
      <c r="EF44" s="355">
        <f t="shared" si="72"/>
        <v>0</v>
      </c>
      <c r="EG44" s="355">
        <f t="shared" si="73"/>
        <v>0</v>
      </c>
      <c r="EH44" s="355">
        <f t="shared" si="74"/>
        <v>0</v>
      </c>
      <c r="EI44" s="355">
        <f t="shared" si="75"/>
        <v>0</v>
      </c>
      <c r="EJ44" s="355">
        <f t="shared" si="76"/>
        <v>0</v>
      </c>
      <c r="EK44" s="355">
        <f t="shared" si="77"/>
        <v>0</v>
      </c>
      <c r="EL44" s="355">
        <f t="shared" si="78"/>
        <v>0</v>
      </c>
      <c r="EM44" s="355">
        <f t="shared" si="79"/>
        <v>0</v>
      </c>
      <c r="EO44" s="68" t="str">
        <f t="shared" si="80"/>
        <v>-</v>
      </c>
      <c r="EP44" s="68" t="str">
        <f t="shared" si="81"/>
        <v>-</v>
      </c>
      <c r="EQ44" s="68" t="str">
        <f t="shared" si="82"/>
        <v>-</v>
      </c>
      <c r="ER44" s="68" t="str">
        <f t="shared" si="83"/>
        <v>-</v>
      </c>
      <c r="ES44" s="68" t="str">
        <f t="shared" si="84"/>
        <v>-</v>
      </c>
      <c r="ET44" s="68" t="str">
        <f t="shared" si="85"/>
        <v>-</v>
      </c>
      <c r="EU44" s="68" t="str">
        <f t="shared" si="86"/>
        <v>-</v>
      </c>
      <c r="EV44" s="68" t="str">
        <f t="shared" si="87"/>
        <v>-</v>
      </c>
      <c r="EX44" s="355">
        <f t="shared" si="88"/>
        <v>0</v>
      </c>
      <c r="EY44" s="355">
        <f t="shared" si="89"/>
        <v>0</v>
      </c>
      <c r="EZ44" s="355">
        <f t="shared" si="90"/>
        <v>0</v>
      </c>
      <c r="FA44" s="355">
        <f t="shared" si="91"/>
        <v>0</v>
      </c>
      <c r="FB44" s="355">
        <f t="shared" si="92"/>
        <v>0</v>
      </c>
      <c r="FC44" s="355">
        <f t="shared" si="93"/>
        <v>0</v>
      </c>
      <c r="FD44" s="355">
        <f t="shared" si="94"/>
        <v>0</v>
      </c>
      <c r="FE44" s="355">
        <f t="shared" si="95"/>
        <v>0</v>
      </c>
      <c r="FG44" s="68" t="str">
        <f t="shared" si="96"/>
        <v>-</v>
      </c>
      <c r="FH44" s="68" t="str">
        <f t="shared" si="97"/>
        <v>-</v>
      </c>
      <c r="FI44" s="68" t="str">
        <f t="shared" si="98"/>
        <v>-</v>
      </c>
      <c r="FJ44" s="68" t="str">
        <f t="shared" si="99"/>
        <v>-</v>
      </c>
      <c r="FK44" s="68" t="str">
        <f t="shared" si="100"/>
        <v>-</v>
      </c>
      <c r="FL44" s="68" t="str">
        <f t="shared" si="101"/>
        <v>-</v>
      </c>
      <c r="FM44" s="68" t="str">
        <f t="shared" si="102"/>
        <v>-</v>
      </c>
      <c r="FN44" s="68" t="str">
        <f t="shared" si="103"/>
        <v>-</v>
      </c>
      <c r="FP44" s="355">
        <f t="shared" si="104"/>
        <v>0</v>
      </c>
      <c r="FQ44" s="355">
        <f t="shared" si="105"/>
        <v>0</v>
      </c>
      <c r="FR44" s="355">
        <f t="shared" si="106"/>
        <v>0</v>
      </c>
      <c r="FS44" s="355">
        <f t="shared" si="107"/>
        <v>0</v>
      </c>
      <c r="FT44" s="355">
        <f t="shared" si="108"/>
        <v>0</v>
      </c>
      <c r="FU44" s="355">
        <f t="shared" si="109"/>
        <v>0</v>
      </c>
      <c r="FV44" s="355">
        <f t="shared" si="110"/>
        <v>0</v>
      </c>
      <c r="FW44" s="355">
        <f t="shared" si="111"/>
        <v>0</v>
      </c>
      <c r="FY44" s="68" t="str">
        <f t="shared" si="112"/>
        <v>-</v>
      </c>
      <c r="FZ44" s="68" t="str">
        <f t="shared" si="113"/>
        <v>-</v>
      </c>
      <c r="GA44" s="68" t="str">
        <f t="shared" si="114"/>
        <v>-</v>
      </c>
      <c r="GB44" s="68" t="str">
        <f t="shared" si="115"/>
        <v>-</v>
      </c>
      <c r="GC44" s="68" t="str">
        <f t="shared" si="116"/>
        <v>-</v>
      </c>
      <c r="GD44" s="68" t="str">
        <f t="shared" si="117"/>
        <v>-</v>
      </c>
      <c r="GE44" s="68" t="str">
        <f t="shared" si="118"/>
        <v>-</v>
      </c>
      <c r="GF44" s="68" t="str">
        <f t="shared" si="119"/>
        <v>-</v>
      </c>
    </row>
    <row r="45" spans="1:188" ht="12" customHeight="1" x14ac:dyDescent="0.3">
      <c r="A45" s="1120"/>
      <c r="B45" s="499" t="s">
        <v>410</v>
      </c>
      <c r="C45" s="501" t="s">
        <v>428</v>
      </c>
      <c r="D45" s="500">
        <v>0.625</v>
      </c>
      <c r="E45" s="537">
        <v>0.70833333333333337</v>
      </c>
      <c r="F45" s="1110" t="str">
        <f>IF(VALUE(D45)&gt;=0.72,"PT",IF(VALUE(D45)&lt;0.72,"Off-PT"))</f>
        <v>Off-PT</v>
      </c>
      <c r="G45" s="64"/>
      <c r="H45" s="917" t="s">
        <v>117</v>
      </c>
      <c r="I45" s="1538">
        <v>1736</v>
      </c>
      <c r="J45" s="1111" t="s">
        <v>117</v>
      </c>
      <c r="K45" s="1243" t="s">
        <v>117</v>
      </c>
      <c r="L45" s="538">
        <f t="shared" si="2"/>
        <v>0</v>
      </c>
      <c r="M45" s="1726">
        <f t="shared" si="3"/>
        <v>1736</v>
      </c>
      <c r="N45" s="1112">
        <f t="shared" si="36"/>
        <v>0</v>
      </c>
      <c r="O45" s="1041" t="e">
        <f>IF($L$4&gt;0,P45*J45*$M$4*H45,0)</f>
        <v>#VALUE!</v>
      </c>
      <c r="P45" s="64">
        <f t="shared" si="5"/>
        <v>0</v>
      </c>
      <c r="Q45" s="12">
        <f>IF($L$5&gt;0,R45*J45*$M$5*H45,0)</f>
        <v>0</v>
      </c>
      <c r="R45" s="64">
        <f t="shared" si="7"/>
        <v>0</v>
      </c>
      <c r="S45" s="12">
        <f>IF($L$6&gt;0,T45*J45*$M$6*H45,0)</f>
        <v>0</v>
      </c>
      <c r="T45" s="64">
        <f t="shared" si="9"/>
        <v>0</v>
      </c>
      <c r="U45" s="12">
        <f>IF($L$7&gt;0,V45*J45*$M$7*H45,0)</f>
        <v>0</v>
      </c>
      <c r="V45" s="64">
        <f t="shared" si="11"/>
        <v>0</v>
      </c>
      <c r="W45" s="12">
        <f>IF($L$8&gt;0,X45*J45*$M$8*H45,0)</f>
        <v>0</v>
      </c>
      <c r="X45" s="75">
        <f t="shared" si="13"/>
        <v>0</v>
      </c>
      <c r="Y45" s="75">
        <f t="shared" si="14"/>
        <v>0</v>
      </c>
      <c r="Z45" s="75">
        <f t="shared" si="15"/>
        <v>0</v>
      </c>
      <c r="AA45" s="75">
        <f t="shared" si="16"/>
        <v>0</v>
      </c>
      <c r="AB45" s="75" t="e">
        <f>(Y45+Z45+AA45)*H45</f>
        <v>#VALUE!</v>
      </c>
      <c r="AC45" s="75">
        <f>IF($L$4&gt;0,I45*$M$4*P45,0)</f>
        <v>0</v>
      </c>
      <c r="AD45" s="75">
        <f>IF($L$5&gt;0,I45*$M$5*R45,0)</f>
        <v>0</v>
      </c>
      <c r="AE45" s="75">
        <f>IF($L$6&gt;0,I45*$M$6*T45,0)</f>
        <v>0</v>
      </c>
      <c r="AF45" s="75">
        <f>IF($L$7&gt;0,I45*$M$7*V45,0)</f>
        <v>0</v>
      </c>
      <c r="AG45" s="75">
        <f>IF($L$8&gt;0,I45*$M$8*X45,0)</f>
        <v>0</v>
      </c>
      <c r="AH45" s="75">
        <f>IF(ISERROR(M45*$M$4),0,M45*$M$4)</f>
        <v>1736</v>
      </c>
      <c r="AI45" s="75">
        <f>IF(ISERROR(M45*$M$5),0,M45*$M$5)</f>
        <v>0</v>
      </c>
      <c r="AJ45" s="75">
        <f>IF(ISERROR(M45*$M$6),0,M45*$M$6)</f>
        <v>0</v>
      </c>
      <c r="AK45" s="75">
        <f>IF(ISERROR(M45*$M$7),0,M45*$M$7)</f>
        <v>0</v>
      </c>
      <c r="AL45" s="75">
        <f>IF(ISERROR(M45*$M$8),0,M45*$M$8)</f>
        <v>0</v>
      </c>
      <c r="AM45" s="333" t="str">
        <f t="shared" si="37"/>
        <v>1</v>
      </c>
      <c r="AN45" s="1789"/>
      <c r="AO45" s="1790"/>
      <c r="AP45" s="1713"/>
      <c r="AQ45" s="1762"/>
      <c r="AR45" s="1806"/>
      <c r="AS45" s="1789"/>
      <c r="AT45" s="1790"/>
      <c r="AU45" s="1790"/>
      <c r="AV45" s="1790"/>
      <c r="AW45" s="1713"/>
      <c r="AX45" s="1762"/>
      <c r="AY45" s="1790"/>
      <c r="AZ45" s="1790"/>
      <c r="BA45" s="1790"/>
      <c r="BB45" s="1790"/>
      <c r="BC45" s="1790"/>
      <c r="BD45" s="1713"/>
      <c r="BE45" s="1762"/>
      <c r="BF45" s="1790"/>
      <c r="BG45" s="1790"/>
      <c r="BH45" s="1790"/>
      <c r="BI45" s="1790"/>
      <c r="BJ45" s="1790"/>
      <c r="BK45" s="1713"/>
      <c r="BL45" s="1762"/>
      <c r="BM45" s="1790"/>
      <c r="BN45" s="1790"/>
      <c r="BO45" s="1790"/>
      <c r="BP45" s="1790"/>
      <c r="BQ45" s="1265"/>
      <c r="BR45" s="1495"/>
      <c r="BS45" s="339"/>
      <c r="BT45" s="338"/>
      <c r="BU45" s="338"/>
      <c r="BV45" s="338"/>
      <c r="BW45" s="338"/>
      <c r="BX45" s="339"/>
      <c r="BY45" s="339"/>
      <c r="BZ45" s="339"/>
      <c r="CA45" s="339"/>
      <c r="CB45" s="339"/>
      <c r="CC45" s="339" t="e">
        <f t="shared" si="38"/>
        <v>#VALUE!</v>
      </c>
      <c r="CD45" s="338"/>
      <c r="CE45" s="340">
        <f t="shared" si="39"/>
        <v>0</v>
      </c>
      <c r="CF45" s="340">
        <f t="shared" si="40"/>
        <v>0</v>
      </c>
      <c r="CG45" s="340"/>
      <c r="CH45" s="340"/>
      <c r="CI45" s="340"/>
      <c r="CJ45" s="340"/>
      <c r="CK45" s="338"/>
      <c r="CL45" s="341" t="e">
        <f t="shared" si="28"/>
        <v>#VALUE!</v>
      </c>
      <c r="CM45" s="341" t="e">
        <f t="shared" si="29"/>
        <v>#VALUE!</v>
      </c>
      <c r="CN45" s="341" t="e">
        <f t="shared" si="30"/>
        <v>#VALUE!</v>
      </c>
      <c r="CO45" s="341" t="e">
        <f t="shared" si="31"/>
        <v>#VALUE!</v>
      </c>
      <c r="CP45" s="341" t="e">
        <f t="shared" si="32"/>
        <v>#VALUE!</v>
      </c>
      <c r="CQ45" s="341" t="e">
        <f t="shared" si="33"/>
        <v>#VALUE!</v>
      </c>
      <c r="CR45" s="341" t="e">
        <f t="shared" si="34"/>
        <v>#VALUE!</v>
      </c>
      <c r="CS45" s="341" t="e">
        <f t="shared" si="35"/>
        <v>#VALUE!</v>
      </c>
      <c r="CT45" s="233"/>
      <c r="CU45" s="355"/>
      <c r="CV45" s="355">
        <f t="shared" si="41"/>
        <v>0</v>
      </c>
      <c r="CW45" s="355">
        <f t="shared" si="42"/>
        <v>0</v>
      </c>
      <c r="CX45" s="355">
        <f t="shared" si="43"/>
        <v>0</v>
      </c>
      <c r="CY45" s="355">
        <f t="shared" si="44"/>
        <v>0</v>
      </c>
      <c r="CZ45" s="355" t="str">
        <f ca="1">IFERROR(OUNTIF(AN45:AP45,"e"),"-")</f>
        <v>-</v>
      </c>
      <c r="DA45" s="355">
        <f t="shared" si="45"/>
        <v>0</v>
      </c>
      <c r="DB45" s="355">
        <f t="shared" si="46"/>
        <v>0</v>
      </c>
      <c r="DC45" s="355">
        <f t="shared" si="47"/>
        <v>0</v>
      </c>
      <c r="DE45" s="1168" t="str">
        <f t="shared" si="48"/>
        <v>-</v>
      </c>
      <c r="DF45" s="1168" t="str">
        <f t="shared" si="49"/>
        <v>-</v>
      </c>
      <c r="DG45" s="1168" t="str">
        <f t="shared" si="50"/>
        <v>-</v>
      </c>
      <c r="DH45" s="1168" t="str">
        <f t="shared" si="51"/>
        <v>-</v>
      </c>
      <c r="DI45" s="1168" t="str">
        <f t="shared" ca="1" si="52"/>
        <v>-</v>
      </c>
      <c r="DJ45" s="1168" t="str">
        <f t="shared" si="53"/>
        <v>-</v>
      </c>
      <c r="DK45" s="1168" t="str">
        <f t="shared" si="54"/>
        <v>-</v>
      </c>
      <c r="DL45" s="1168" t="str">
        <f t="shared" si="55"/>
        <v>-</v>
      </c>
      <c r="DN45" s="355">
        <f t="shared" si="56"/>
        <v>0</v>
      </c>
      <c r="DO45" s="355">
        <f t="shared" si="57"/>
        <v>0</v>
      </c>
      <c r="DP45" s="355">
        <f t="shared" si="58"/>
        <v>0</v>
      </c>
      <c r="DQ45" s="355">
        <f t="shared" si="59"/>
        <v>0</v>
      </c>
      <c r="DR45" s="355">
        <f t="shared" si="60"/>
        <v>0</v>
      </c>
      <c r="DS45" s="355">
        <f t="shared" si="61"/>
        <v>0</v>
      </c>
      <c r="DT45" s="355">
        <f t="shared" si="62"/>
        <v>0</v>
      </c>
      <c r="DU45" s="355">
        <f t="shared" si="63"/>
        <v>0</v>
      </c>
      <c r="DW45" s="68" t="str">
        <f t="shared" si="64"/>
        <v>-</v>
      </c>
      <c r="DX45" s="68" t="str">
        <f t="shared" si="65"/>
        <v>-</v>
      </c>
      <c r="DY45" s="68" t="str">
        <f t="shared" si="66"/>
        <v>-</v>
      </c>
      <c r="DZ45" s="68" t="str">
        <f t="shared" si="67"/>
        <v>-</v>
      </c>
      <c r="EA45" s="68" t="str">
        <f t="shared" si="68"/>
        <v>-</v>
      </c>
      <c r="EB45" s="68" t="str">
        <f t="shared" si="69"/>
        <v>-</v>
      </c>
      <c r="EC45" s="68" t="str">
        <f t="shared" si="70"/>
        <v>-</v>
      </c>
      <c r="ED45" s="68" t="str">
        <f t="shared" si="71"/>
        <v>-</v>
      </c>
      <c r="EF45" s="355">
        <f t="shared" si="72"/>
        <v>0</v>
      </c>
      <c r="EG45" s="355">
        <f t="shared" si="73"/>
        <v>0</v>
      </c>
      <c r="EH45" s="355">
        <f t="shared" si="74"/>
        <v>0</v>
      </c>
      <c r="EI45" s="355">
        <f t="shared" si="75"/>
        <v>0</v>
      </c>
      <c r="EJ45" s="355">
        <f t="shared" si="76"/>
        <v>0</v>
      </c>
      <c r="EK45" s="355">
        <f t="shared" si="77"/>
        <v>0</v>
      </c>
      <c r="EL45" s="355">
        <f t="shared" si="78"/>
        <v>0</v>
      </c>
      <c r="EM45" s="355">
        <f t="shared" si="79"/>
        <v>0</v>
      </c>
      <c r="EO45" s="68" t="str">
        <f t="shared" si="80"/>
        <v>-</v>
      </c>
      <c r="EP45" s="68" t="str">
        <f t="shared" si="81"/>
        <v>-</v>
      </c>
      <c r="EQ45" s="68" t="str">
        <f t="shared" si="82"/>
        <v>-</v>
      </c>
      <c r="ER45" s="68" t="str">
        <f t="shared" si="83"/>
        <v>-</v>
      </c>
      <c r="ES45" s="68" t="str">
        <f t="shared" si="84"/>
        <v>-</v>
      </c>
      <c r="ET45" s="68" t="str">
        <f t="shared" si="85"/>
        <v>-</v>
      </c>
      <c r="EU45" s="68" t="str">
        <f t="shared" si="86"/>
        <v>-</v>
      </c>
      <c r="EV45" s="68" t="str">
        <f t="shared" si="87"/>
        <v>-</v>
      </c>
      <c r="EX45" s="355">
        <f t="shared" si="88"/>
        <v>0</v>
      </c>
      <c r="EY45" s="355">
        <f t="shared" si="89"/>
        <v>0</v>
      </c>
      <c r="EZ45" s="355">
        <f t="shared" si="90"/>
        <v>0</v>
      </c>
      <c r="FA45" s="355">
        <f t="shared" si="91"/>
        <v>0</v>
      </c>
      <c r="FB45" s="355">
        <f t="shared" si="92"/>
        <v>0</v>
      </c>
      <c r="FC45" s="355">
        <f t="shared" si="93"/>
        <v>0</v>
      </c>
      <c r="FD45" s="355">
        <f t="shared" si="94"/>
        <v>0</v>
      </c>
      <c r="FE45" s="355">
        <f t="shared" si="95"/>
        <v>0</v>
      </c>
      <c r="FG45" s="68" t="str">
        <f t="shared" si="96"/>
        <v>-</v>
      </c>
      <c r="FH45" s="68" t="str">
        <f t="shared" si="97"/>
        <v>-</v>
      </c>
      <c r="FI45" s="68" t="str">
        <f t="shared" si="98"/>
        <v>-</v>
      </c>
      <c r="FJ45" s="68" t="str">
        <f t="shared" si="99"/>
        <v>-</v>
      </c>
      <c r="FK45" s="68" t="str">
        <f t="shared" si="100"/>
        <v>-</v>
      </c>
      <c r="FL45" s="68" t="str">
        <f t="shared" si="101"/>
        <v>-</v>
      </c>
      <c r="FM45" s="68" t="str">
        <f t="shared" si="102"/>
        <v>-</v>
      </c>
      <c r="FN45" s="68" t="str">
        <f t="shared" si="103"/>
        <v>-</v>
      </c>
      <c r="FP45" s="355">
        <f t="shared" si="104"/>
        <v>0</v>
      </c>
      <c r="FQ45" s="355">
        <f t="shared" si="105"/>
        <v>0</v>
      </c>
      <c r="FR45" s="355">
        <f t="shared" si="106"/>
        <v>0</v>
      </c>
      <c r="FS45" s="355">
        <f t="shared" si="107"/>
        <v>0</v>
      </c>
      <c r="FT45" s="355">
        <f t="shared" si="108"/>
        <v>0</v>
      </c>
      <c r="FU45" s="355">
        <f t="shared" si="109"/>
        <v>0</v>
      </c>
      <c r="FV45" s="355">
        <f t="shared" si="110"/>
        <v>0</v>
      </c>
      <c r="FW45" s="355">
        <f t="shared" si="111"/>
        <v>0</v>
      </c>
      <c r="FY45" s="68" t="str">
        <f t="shared" si="112"/>
        <v>-</v>
      </c>
      <c r="FZ45" s="68" t="str">
        <f t="shared" si="113"/>
        <v>-</v>
      </c>
      <c r="GA45" s="68" t="str">
        <f t="shared" si="114"/>
        <v>-</v>
      </c>
      <c r="GB45" s="68" t="str">
        <f t="shared" si="115"/>
        <v>-</v>
      </c>
      <c r="GC45" s="68" t="str">
        <f t="shared" si="116"/>
        <v>-</v>
      </c>
      <c r="GD45" s="68" t="str">
        <f t="shared" si="117"/>
        <v>-</v>
      </c>
      <c r="GE45" s="68" t="str">
        <f t="shared" si="118"/>
        <v>-</v>
      </c>
      <c r="GF45" s="68" t="str">
        <f t="shared" si="119"/>
        <v>-</v>
      </c>
    </row>
    <row r="46" spans="1:188" ht="12" customHeight="1" thickBot="1" x14ac:dyDescent="0.35">
      <c r="A46" s="1113"/>
      <c r="B46" s="499" t="s">
        <v>423</v>
      </c>
      <c r="C46" s="501" t="s">
        <v>428</v>
      </c>
      <c r="D46" s="500">
        <v>0.70833333333333337</v>
      </c>
      <c r="E46" s="500">
        <v>0.72916666666666663</v>
      </c>
      <c r="F46" s="1114" t="str">
        <f t="shared" ref="F46" si="706">IF(VALUE(D46)&gt;=0.72,"PT",IF(VALUE(D46)&lt;0.72,"Off-PT"))</f>
        <v>Off-PT</v>
      </c>
      <c r="G46" s="12"/>
      <c r="H46" s="913" t="s">
        <v>117</v>
      </c>
      <c r="I46" s="1539">
        <v>1766</v>
      </c>
      <c r="J46" s="1115" t="s">
        <v>117</v>
      </c>
      <c r="K46" s="1243" t="s">
        <v>117</v>
      </c>
      <c r="L46" s="504">
        <f t="shared" ref="L46" si="707">COUNTA(AN46:BR46)</f>
        <v>0</v>
      </c>
      <c r="M46" s="1728">
        <f t="shared" si="3"/>
        <v>1766</v>
      </c>
      <c r="N46" s="1159">
        <f t="shared" si="36"/>
        <v>0</v>
      </c>
      <c r="O46" s="1041" t="e">
        <f t="shared" ref="O46" si="708">IF($L$4&gt;0,P46*J46*$M$4*H46,0)</f>
        <v>#VALUE!</v>
      </c>
      <c r="P46" s="12">
        <f t="shared" ref="P46" si="709">COUNTIF(AN46:BR46,"A")</f>
        <v>0</v>
      </c>
      <c r="Q46" s="12">
        <f t="shared" ref="Q46" si="710">IF($L$5&gt;0,R46*J46*$M$5*H46,0)</f>
        <v>0</v>
      </c>
      <c r="R46" s="12">
        <f t="shared" ref="R46" si="711">COUNTIF(AN46:BR46,"B")</f>
        <v>0</v>
      </c>
      <c r="S46" s="12">
        <f t="shared" ref="S46" si="712">IF($L$6&gt;0,T46*J46*$M$6*H46,0)</f>
        <v>0</v>
      </c>
      <c r="T46" s="12">
        <f t="shared" ref="T46" si="713">COUNTIF(AN46:BR46,"C")</f>
        <v>0</v>
      </c>
      <c r="U46" s="12">
        <f t="shared" ref="U46" si="714">IF($L$7&gt;0,V46*J46*$M$7*H46,0)</f>
        <v>0</v>
      </c>
      <c r="V46" s="12">
        <f t="shared" ref="V46" si="715">COUNTIF(AN46:BR46,"D")</f>
        <v>0</v>
      </c>
      <c r="W46" s="12">
        <f t="shared" ref="W46" si="716">IF($L$8&gt;0,X46*J46*$M$8*H46,0)</f>
        <v>0</v>
      </c>
      <c r="X46" s="12">
        <f t="shared" ref="X46" si="717">COUNTIF(AN46:BR46,"E")</f>
        <v>0</v>
      </c>
      <c r="Y46" s="12">
        <f t="shared" ref="Y46" si="718">COUNTIF(AN46:BR46,"F")</f>
        <v>0</v>
      </c>
      <c r="Z46" s="12">
        <f t="shared" ref="Z46" si="719">COUNTIF(AN46:BR46,"G")</f>
        <v>0</v>
      </c>
      <c r="AA46" s="12">
        <f t="shared" ref="AA46" si="720">COUNTIF(AN46:BR46,"H")</f>
        <v>0</v>
      </c>
      <c r="AB46" s="12" t="e">
        <f t="shared" ref="AB46" si="721">(Y46+Z46+AA46)*H46</f>
        <v>#VALUE!</v>
      </c>
      <c r="AC46" s="12">
        <f t="shared" ref="AC46" si="722">IF($L$4&gt;0,I46*$M$4*P46,0)</f>
        <v>0</v>
      </c>
      <c r="AD46" s="12">
        <f t="shared" ref="AD46" si="723">IF($L$5&gt;0,I46*$M$5*R46,0)</f>
        <v>0</v>
      </c>
      <c r="AE46" s="12">
        <f t="shared" ref="AE46" si="724">IF($L$6&gt;0,I46*$M$6*T46,0)</f>
        <v>0</v>
      </c>
      <c r="AF46" s="12">
        <f t="shared" ref="AF46" si="725">IF($L$7&gt;0,I46*$M$7*V46,0)</f>
        <v>0</v>
      </c>
      <c r="AG46" s="12">
        <f t="shared" ref="AG46" si="726">IF($L$8&gt;0,I46*$M$8*X46,0)</f>
        <v>0</v>
      </c>
      <c r="AH46" s="12">
        <f t="shared" ref="AH46" si="727">IF(ISERROR(M46*$M$4),0,M46*$M$4)</f>
        <v>1766</v>
      </c>
      <c r="AI46" s="12">
        <f t="shared" ref="AI46" si="728">IF(ISERROR(M46*$M$5),0,M46*$M$5)</f>
        <v>0</v>
      </c>
      <c r="AJ46" s="12">
        <f t="shared" ref="AJ46" si="729">IF(ISERROR(M46*$M$6),0,M46*$M$6)</f>
        <v>0</v>
      </c>
      <c r="AK46" s="12">
        <f t="shared" ref="AK46" si="730">IF(ISERROR(M46*$M$7),0,M46*$M$7)</f>
        <v>0</v>
      </c>
      <c r="AL46" s="12">
        <f t="shared" ref="AL46" si="731">IF(ISERROR(M46*$M$8),0,M46*$M$8)</f>
        <v>0</v>
      </c>
      <c r="AM46" s="1043" t="str">
        <f t="shared" si="37"/>
        <v>1</v>
      </c>
      <c r="AN46" s="1791"/>
      <c r="AO46" s="1792"/>
      <c r="AP46" s="1698"/>
      <c r="AQ46" s="1759"/>
      <c r="AR46" s="1807"/>
      <c r="AS46" s="1791"/>
      <c r="AT46" s="1792"/>
      <c r="AU46" s="1792"/>
      <c r="AV46" s="1792"/>
      <c r="AW46" s="1698"/>
      <c r="AX46" s="1759"/>
      <c r="AY46" s="1792"/>
      <c r="AZ46" s="1792"/>
      <c r="BA46" s="1792"/>
      <c r="BB46" s="1792"/>
      <c r="BC46" s="1792"/>
      <c r="BD46" s="1698"/>
      <c r="BE46" s="1759"/>
      <c r="BF46" s="1792"/>
      <c r="BG46" s="1792"/>
      <c r="BH46" s="1792"/>
      <c r="BI46" s="1792"/>
      <c r="BJ46" s="1792"/>
      <c r="BK46" s="1698"/>
      <c r="BL46" s="1759"/>
      <c r="BM46" s="1792"/>
      <c r="BN46" s="1792"/>
      <c r="BO46" s="1792"/>
      <c r="BP46" s="1792"/>
      <c r="BQ46" s="1266"/>
      <c r="BR46" s="1497"/>
      <c r="BS46" s="339"/>
      <c r="BT46" s="338"/>
      <c r="BU46" s="338"/>
      <c r="BV46" s="338"/>
      <c r="BW46" s="338"/>
      <c r="BX46" s="339"/>
      <c r="BY46" s="339"/>
      <c r="BZ46" s="339"/>
      <c r="CA46" s="339"/>
      <c r="CB46" s="339"/>
      <c r="CC46" s="339" t="e">
        <f t="shared" si="38"/>
        <v>#VALUE!</v>
      </c>
      <c r="CD46" s="338"/>
      <c r="CE46" s="340">
        <f t="shared" si="39"/>
        <v>0</v>
      </c>
      <c r="CF46" s="340">
        <f t="shared" si="40"/>
        <v>0</v>
      </c>
      <c r="CG46" s="340"/>
      <c r="CH46" s="340"/>
      <c r="CI46" s="340"/>
      <c r="CJ46" s="340"/>
      <c r="CK46" s="338"/>
      <c r="CL46" s="341" t="e">
        <f t="shared" ref="CL46" si="732">P46*H46</f>
        <v>#VALUE!</v>
      </c>
      <c r="CM46" s="341" t="e">
        <f t="shared" ref="CM46" si="733">R46*H46</f>
        <v>#VALUE!</v>
      </c>
      <c r="CN46" s="341" t="e">
        <f t="shared" ref="CN46" si="734">T46*H46</f>
        <v>#VALUE!</v>
      </c>
      <c r="CO46" s="341" t="e">
        <f t="shared" ref="CO46" si="735">V46*H46</f>
        <v>#VALUE!</v>
      </c>
      <c r="CP46" s="341" t="e">
        <f t="shared" ref="CP46" si="736">X46*H46</f>
        <v>#VALUE!</v>
      </c>
      <c r="CQ46" s="341" t="e">
        <f t="shared" ref="CQ46" si="737">Y46*H46</f>
        <v>#VALUE!</v>
      </c>
      <c r="CR46" s="341" t="e">
        <f t="shared" ref="CR46" si="738">Z46*H46</f>
        <v>#VALUE!</v>
      </c>
      <c r="CS46" s="341" t="e">
        <f t="shared" ref="CS46" si="739">AA46*H46</f>
        <v>#VALUE!</v>
      </c>
      <c r="CT46" s="233"/>
      <c r="CU46" s="355"/>
      <c r="CV46" s="355">
        <f t="shared" ref="CV46" si="740">IFERROR(COUNTIF(AN46:AP46,"a"),"-")</f>
        <v>0</v>
      </c>
      <c r="CW46" s="355">
        <f t="shared" ref="CW46" si="741">IFERROR(COUNTIF(AN46:AP46,"b"),"-")</f>
        <v>0</v>
      </c>
      <c r="CX46" s="355">
        <f t="shared" ref="CX46" si="742">IFERROR(COUNTIF(AN46:AP46,"c"),"-")</f>
        <v>0</v>
      </c>
      <c r="CY46" s="355">
        <f t="shared" ref="CY46" si="743">IFERROR(COUNTIF(AN46:AP46,"d"),"-")</f>
        <v>0</v>
      </c>
      <c r="CZ46" s="355" t="str">
        <f ca="1">IFERROR(OUNTIF(AN46:AP46,"e"),"-")</f>
        <v>-</v>
      </c>
      <c r="DA46" s="355">
        <f t="shared" ref="DA46" si="744">IFERROR(COUNTIF(AN46:AP46,"f"),"-")</f>
        <v>0</v>
      </c>
      <c r="DB46" s="355">
        <f t="shared" ref="DB46" si="745">IFERROR(COUNTIF(AN46:AP46,"g"),"-")</f>
        <v>0</v>
      </c>
      <c r="DC46" s="355">
        <f t="shared" ref="DC46" si="746">IFERROR(COUNTIF(AN46:AP46,"h"),"-")</f>
        <v>0</v>
      </c>
      <c r="DE46" s="1168" t="str">
        <f t="shared" ref="DE46" si="747">IFERROR((CV46*H46*$M$4),"-")</f>
        <v>-</v>
      </c>
      <c r="DF46" s="1168" t="str">
        <f t="shared" ref="DF46" si="748">IFERROR((CW46*H46*$M$5),"-")</f>
        <v>-</v>
      </c>
      <c r="DG46" s="1168" t="str">
        <f t="shared" ref="DG46" si="749">IFERROR((CX46*H46*$M$6),"-")</f>
        <v>-</v>
      </c>
      <c r="DH46" s="1168" t="str">
        <f t="shared" ref="DH46" si="750">IFERROR((CY46*H46*$M$7),"-")</f>
        <v>-</v>
      </c>
      <c r="DI46" s="1168" t="str">
        <f t="shared" ref="DI46" ca="1" si="751">IFERROR((CZ46*H46*$M$8),"-")</f>
        <v>-</v>
      </c>
      <c r="DJ46" s="1168" t="str">
        <f t="shared" ref="DJ46" si="752">IFERROR((DA46*H46*$M$9),"-")</f>
        <v>-</v>
      </c>
      <c r="DK46" s="1168" t="str">
        <f t="shared" ref="DK46" si="753">IFERROR((DB46*H46*$M$10),"-")</f>
        <v>-</v>
      </c>
      <c r="DL46" s="1168" t="str">
        <f t="shared" ref="DL46" si="754">IFERROR((C46*H46*$M$11),"-")</f>
        <v>-</v>
      </c>
      <c r="DN46" s="355">
        <f t="shared" ref="DN46" si="755">IFERROR(COUNTIF(AQ46:AW46,"a"),"-")</f>
        <v>0</v>
      </c>
      <c r="DO46" s="355">
        <f t="shared" ref="DO46" si="756">IFERROR(COUNTIF(AQ46:AW46,"b"),"-")</f>
        <v>0</v>
      </c>
      <c r="DP46" s="355">
        <f t="shared" ref="DP46" si="757">IFERROR(COUNTIF(AQ46:AW46,"c"),"-")</f>
        <v>0</v>
      </c>
      <c r="DQ46" s="355">
        <f t="shared" ref="DQ46" si="758">IFERROR(COUNTIF(AQ46:AW46,"d"),"-")</f>
        <v>0</v>
      </c>
      <c r="DR46" s="355">
        <f t="shared" ref="DR46" si="759">IFERROR(COUNTIF(AQ46:AW46,"e"),"-")</f>
        <v>0</v>
      </c>
      <c r="DS46" s="355">
        <f t="shared" ref="DS46" si="760">IFERROR(COUNTIF(AQ46:AW46,"f"),"-")</f>
        <v>0</v>
      </c>
      <c r="DT46" s="355">
        <f t="shared" ref="DT46" si="761">IFERROR(COUNTIF(AQ46:AW46,"g"),"-")</f>
        <v>0</v>
      </c>
      <c r="DU46" s="355">
        <f t="shared" ref="DU46" si="762">IFERROR(COUNTIF(AQ46:AW46,"h"),"-")</f>
        <v>0</v>
      </c>
      <c r="DW46" s="68" t="str">
        <f t="shared" ref="DW46" si="763">IFERROR((DN46*H46*$M$4),"-")</f>
        <v>-</v>
      </c>
      <c r="DX46" s="68" t="str">
        <f t="shared" ref="DX46" si="764">IFERROR((DO46*H46*$M$5),"-")</f>
        <v>-</v>
      </c>
      <c r="DY46" s="68" t="str">
        <f t="shared" ref="DY46" si="765">IFERROR((DP46*H46*$M$6),"-")</f>
        <v>-</v>
      </c>
      <c r="DZ46" s="68" t="str">
        <f t="shared" ref="DZ46" si="766">IFERROR((DQ46*H46*$M$7),"-")</f>
        <v>-</v>
      </c>
      <c r="EA46" s="68" t="str">
        <f t="shared" ref="EA46" si="767">IFERROR((DR46*H46*$M$8),"-")</f>
        <v>-</v>
      </c>
      <c r="EB46" s="68" t="str">
        <f t="shared" ref="EB46" si="768">IFERROR((DS46*H46*$M$9),"-")</f>
        <v>-</v>
      </c>
      <c r="EC46" s="68" t="str">
        <f t="shared" ref="EC46" si="769">IFERROR((DT46*H46*$M$10),"-")</f>
        <v>-</v>
      </c>
      <c r="ED46" s="68" t="str">
        <f t="shared" ref="ED46" si="770">IFERROR((DU46*O46*$M$11),"-")</f>
        <v>-</v>
      </c>
      <c r="EF46" s="355">
        <f t="shared" ref="EF46" si="771">IFERROR(COUNTIF(AX46:BD46,"a"),"-")</f>
        <v>0</v>
      </c>
      <c r="EG46" s="355">
        <f t="shared" ref="EG46" si="772">IFERROR(COUNTIF(AX46:BD46,"b"),"-")</f>
        <v>0</v>
      </c>
      <c r="EH46" s="355">
        <f t="shared" ref="EH46" si="773">IFERROR(COUNTIF(AX46:BD46,"c"),"-")</f>
        <v>0</v>
      </c>
      <c r="EI46" s="355">
        <f t="shared" ref="EI46" si="774">IFERROR(COUNTIF(AX46:BD46,"d"),"-")</f>
        <v>0</v>
      </c>
      <c r="EJ46" s="355">
        <f t="shared" ref="EJ46" si="775">IFERROR(COUNTIF(AX46:BD46,"e"),"-")</f>
        <v>0</v>
      </c>
      <c r="EK46" s="355">
        <f t="shared" ref="EK46" si="776">IFERROR(COUNTIF(AX46:BD46,"f"),"-")</f>
        <v>0</v>
      </c>
      <c r="EL46" s="355">
        <f t="shared" ref="EL46" si="777">IFERROR(COUNTIF(AX46:BD46,"g"),"-")</f>
        <v>0</v>
      </c>
      <c r="EM46" s="355">
        <f t="shared" ref="EM46" si="778">IFERROR(COUNTIF(AX46:BD46,"h"),"-")</f>
        <v>0</v>
      </c>
      <c r="EO46" s="68" t="str">
        <f t="shared" ref="EO46" si="779">IFERROR((EF46*H46*$M$4),"-")</f>
        <v>-</v>
      </c>
      <c r="EP46" s="68" t="str">
        <f t="shared" ref="EP46" si="780">IFERROR((EG46*H46*$M$5),"-")</f>
        <v>-</v>
      </c>
      <c r="EQ46" s="68" t="str">
        <f t="shared" ref="EQ46" si="781">IFERROR((EH46*H46*$M$6),"-")</f>
        <v>-</v>
      </c>
      <c r="ER46" s="68" t="str">
        <f t="shared" ref="ER46" si="782">IFERROR((EI46*H46*$M$7),"-")</f>
        <v>-</v>
      </c>
      <c r="ES46" s="68" t="str">
        <f t="shared" ref="ES46" si="783">IFERROR((EJ46*H46*$M$8),"-")</f>
        <v>-</v>
      </c>
      <c r="ET46" s="68" t="str">
        <f t="shared" ref="ET46" si="784">IFERROR((EK46*H46*$M$9),"-")</f>
        <v>-</v>
      </c>
      <c r="EU46" s="68" t="str">
        <f t="shared" ref="EU46" si="785">IFERROR((EL46*H46*$M$10),"-")</f>
        <v>-</v>
      </c>
      <c r="EV46" s="68" t="str">
        <f t="shared" ref="EV46" si="786">IFERROR((EM46*H46*$M$11),"-")</f>
        <v>-</v>
      </c>
      <c r="EX46" s="355">
        <f t="shared" ref="EX46" si="787">IFERROR(COUNTIF(BE46:BK46,"a"),"-")</f>
        <v>0</v>
      </c>
      <c r="EY46" s="355">
        <f t="shared" ref="EY46" si="788">IFERROR(COUNTIF(BE46:BK46,"b"),"-")</f>
        <v>0</v>
      </c>
      <c r="EZ46" s="355">
        <f t="shared" ref="EZ46" si="789">IFERROR(COUNTIF(BE46:BK46,"c"),"-")</f>
        <v>0</v>
      </c>
      <c r="FA46" s="355">
        <f t="shared" ref="FA46" si="790">IFERROR(COUNTIF(BE46:BK46,"d"),"-")</f>
        <v>0</v>
      </c>
      <c r="FB46" s="355">
        <f t="shared" ref="FB46" si="791">IFERROR(COUNTIF(BE46:BK46,"e"),"-")</f>
        <v>0</v>
      </c>
      <c r="FC46" s="355">
        <f t="shared" ref="FC46" si="792">IFERROR(COUNTIF(BE46:BK46,"f"),"-")</f>
        <v>0</v>
      </c>
      <c r="FD46" s="355">
        <f t="shared" ref="FD46" si="793">IFERROR(COUNTIF(BE46:BK46,"g"),"-")</f>
        <v>0</v>
      </c>
      <c r="FE46" s="355">
        <f t="shared" ref="FE46" si="794">IFERROR(COUNTIF(BE46:BK46,"h"),"-")</f>
        <v>0</v>
      </c>
      <c r="FG46" s="68" t="str">
        <f t="shared" ref="FG46" si="795">IFERROR((EX46*H46*$M$4),"-")</f>
        <v>-</v>
      </c>
      <c r="FH46" s="68" t="str">
        <f t="shared" ref="FH46" si="796">IFERROR((EY46*H46*$M$5),"-")</f>
        <v>-</v>
      </c>
      <c r="FI46" s="68" t="str">
        <f t="shared" ref="FI46" si="797">IFERROR((EZ46*H46*$M$6),"-")</f>
        <v>-</v>
      </c>
      <c r="FJ46" s="68" t="str">
        <f t="shared" ref="FJ46" si="798">IFERROR((A46*H46*$M$7),"-")</f>
        <v>-</v>
      </c>
      <c r="FK46" s="68" t="str">
        <f t="shared" ref="FK46" si="799">IFERROR((FB46*H46*$M$8),"-")</f>
        <v>-</v>
      </c>
      <c r="FL46" s="68" t="str">
        <f t="shared" ref="FL46" si="800">IFERROR((FC46*H46*$M$9),"-")</f>
        <v>-</v>
      </c>
      <c r="FM46" s="68" t="str">
        <f t="shared" ref="FM46" si="801">IFERROR((FD46*H46*$M$10),"-")</f>
        <v>-</v>
      </c>
      <c r="FN46" s="68" t="str">
        <f t="shared" ref="FN46" si="802">IFERROR((FE46*H46*$M$11),"-")</f>
        <v>-</v>
      </c>
      <c r="FP46" s="355">
        <f t="shared" ref="FP46" si="803">IFERROR(COUNTIF(BL46:BR46,"a"),"-")</f>
        <v>0</v>
      </c>
      <c r="FQ46" s="355">
        <f t="shared" ref="FQ46" si="804">IFERROR(COUNTIF(BL46:BR46,"b"),"-")</f>
        <v>0</v>
      </c>
      <c r="FR46" s="355">
        <f t="shared" ref="FR46" si="805">IFERROR(COUNTIF(BL46:BR46,"c"),"-")</f>
        <v>0</v>
      </c>
      <c r="FS46" s="355">
        <f t="shared" ref="FS46" si="806">IFERROR(COUNTIF(BL46:BR46,"d"),"-")</f>
        <v>0</v>
      </c>
      <c r="FT46" s="355">
        <f t="shared" ref="FT46" si="807">IFERROR(COUNTIF(BL46:BR46,"e"),"-")</f>
        <v>0</v>
      </c>
      <c r="FU46" s="355">
        <f t="shared" ref="FU46" si="808">IFERROR(COUNTIF(BL46:BR46,"f"),"-")</f>
        <v>0</v>
      </c>
      <c r="FV46" s="355">
        <f t="shared" ref="FV46" si="809">IFERROR(COUNTIF(BL46:BR46,"g"),"-")</f>
        <v>0</v>
      </c>
      <c r="FW46" s="355">
        <f t="shared" ref="FW46" si="810">IFERROR(COUNTIF(BL46:BR46,"h"),"-")</f>
        <v>0</v>
      </c>
      <c r="FY46" s="68" t="str">
        <f t="shared" ref="FY46" si="811">IFERROR((FP46*H46*$M$4),"-")</f>
        <v>-</v>
      </c>
      <c r="FZ46" s="68" t="str">
        <f t="shared" ref="FZ46" si="812">IFERROR((FQ46*H46*$M$5),"-")</f>
        <v>-</v>
      </c>
      <c r="GA46" s="68" t="str">
        <f t="shared" ref="GA46" si="813">IFERROR((FR46*H46*$M$6),"-")</f>
        <v>-</v>
      </c>
      <c r="GB46" s="68" t="str">
        <f t="shared" ref="GB46" si="814">IFERROR((FS46*H46*$M$7),"-")</f>
        <v>-</v>
      </c>
      <c r="GC46" s="68" t="str">
        <f t="shared" ref="GC46" si="815">IFERROR((FT46*H46*$M$8),"-")</f>
        <v>-</v>
      </c>
      <c r="GD46" s="68" t="str">
        <f t="shared" ref="GD46" si="816">IFERROR((FU46*H46*$M$9),"-")</f>
        <v>-</v>
      </c>
      <c r="GE46" s="68" t="str">
        <f t="shared" ref="GE46" si="817">IFERROR((FV46*H46*$M$10),"-")</f>
        <v>-</v>
      </c>
      <c r="GF46" s="68" t="str">
        <f t="shared" ref="GF46" si="818">IFERROR((FW46*H46*$M$11),"-")</f>
        <v>-</v>
      </c>
    </row>
    <row r="47" spans="1:188" s="1118" customFormat="1" ht="12" customHeight="1" thickTop="1" x14ac:dyDescent="0.3">
      <c r="A47" s="1122"/>
      <c r="B47" s="1123" t="s">
        <v>423</v>
      </c>
      <c r="C47" s="1124" t="s">
        <v>428</v>
      </c>
      <c r="D47" s="1125">
        <v>0.72916666666666663</v>
      </c>
      <c r="E47" s="1125">
        <v>0.75</v>
      </c>
      <c r="F47" s="1124" t="str">
        <f t="shared" ref="F47:F52" si="819">IF(VALUE(D47)&gt;=0.72,"PT",IF(VALUE(D47)&lt;0.72,"Off-PT"))</f>
        <v>PT</v>
      </c>
      <c r="G47" s="1126"/>
      <c r="H47" s="1127" t="s">
        <v>117</v>
      </c>
      <c r="I47" s="1540">
        <v>1766</v>
      </c>
      <c r="J47" s="1128" t="s">
        <v>117</v>
      </c>
      <c r="K47" s="1244" t="s">
        <v>117</v>
      </c>
      <c r="L47" s="1129">
        <f t="shared" ref="L47" si="820">COUNTA(AN47:BR47)</f>
        <v>0</v>
      </c>
      <c r="M47" s="1729">
        <f t="shared" si="3"/>
        <v>1766</v>
      </c>
      <c r="N47" s="1160">
        <f t="shared" si="36"/>
        <v>0</v>
      </c>
      <c r="O47" s="1130" t="e">
        <f t="shared" si="421"/>
        <v>#VALUE!</v>
      </c>
      <c r="P47" s="1131">
        <f t="shared" ref="P47" si="821">COUNTIF(AN47:BR47,"A")</f>
        <v>0</v>
      </c>
      <c r="Q47" s="1131">
        <f t="shared" si="422"/>
        <v>0</v>
      </c>
      <c r="R47" s="1131">
        <f t="shared" ref="R47" si="822">COUNTIF(AN47:BR47,"B")</f>
        <v>0</v>
      </c>
      <c r="S47" s="1131">
        <f t="shared" si="423"/>
        <v>0</v>
      </c>
      <c r="T47" s="1131">
        <f t="shared" ref="T47" si="823">COUNTIF(AN47:BR47,"C")</f>
        <v>0</v>
      </c>
      <c r="U47" s="1131">
        <f t="shared" si="424"/>
        <v>0</v>
      </c>
      <c r="V47" s="1131">
        <f t="shared" ref="V47" si="824">COUNTIF(AN47:BR47,"D")</f>
        <v>0</v>
      </c>
      <c r="W47" s="1131">
        <f t="shared" si="425"/>
        <v>0</v>
      </c>
      <c r="X47" s="1131">
        <f t="shared" ref="X47" si="825">COUNTIF(AN47:BR47,"E")</f>
        <v>0</v>
      </c>
      <c r="Y47" s="1131">
        <f t="shared" ref="Y47" si="826">COUNTIF(AN47:BR47,"F")</f>
        <v>0</v>
      </c>
      <c r="Z47" s="1131">
        <f t="shared" ref="Z47" si="827">COUNTIF(AN47:BR47,"G")</f>
        <v>0</v>
      </c>
      <c r="AA47" s="1131">
        <f t="shared" ref="AA47" si="828">COUNTIF(AN47:BR47,"H")</f>
        <v>0</v>
      </c>
      <c r="AB47" s="1131" t="e">
        <f t="shared" ref="AB47:AB52" si="829">(Y47+Z47+AA47)*H47</f>
        <v>#VALUE!</v>
      </c>
      <c r="AC47" s="1131">
        <f t="shared" si="427"/>
        <v>0</v>
      </c>
      <c r="AD47" s="1131">
        <f t="shared" si="428"/>
        <v>0</v>
      </c>
      <c r="AE47" s="1131">
        <f t="shared" si="429"/>
        <v>0</v>
      </c>
      <c r="AF47" s="1131">
        <f t="shared" si="430"/>
        <v>0</v>
      </c>
      <c r="AG47" s="1131">
        <f t="shared" si="431"/>
        <v>0</v>
      </c>
      <c r="AH47" s="1131">
        <f t="shared" si="432"/>
        <v>1766</v>
      </c>
      <c r="AI47" s="1131">
        <f t="shared" si="433"/>
        <v>0</v>
      </c>
      <c r="AJ47" s="1131">
        <f t="shared" si="434"/>
        <v>0</v>
      </c>
      <c r="AK47" s="1131">
        <f t="shared" si="435"/>
        <v>0</v>
      </c>
      <c r="AL47" s="1131">
        <f t="shared" si="436"/>
        <v>0</v>
      </c>
      <c r="AM47" s="1742" t="str">
        <f t="shared" ref="AM47" si="830">IF(G47="","1",IF(G47="Break",1.15,IF(G47="2inbreak",1.15,IF(G47="PultIB",1.15,IF(G47="1stIB",1.3,IF(G47="lastIB",1.3,IF(G47="B&amp;1stIB",1.45,IF(G47="B&amp;lastIB",1.45,IF(G47="B&amp;2inbreak",1.45,IF(G47="B&amp;PultIB",1.45,IF(G47="T&amp;T",1.35,)))))))))))</f>
        <v>1</v>
      </c>
      <c r="AN47" s="1793"/>
      <c r="AO47" s="1794"/>
      <c r="AP47" s="1714"/>
      <c r="AQ47" s="1782"/>
      <c r="AR47" s="1808"/>
      <c r="AS47" s="1793"/>
      <c r="AT47" s="1794"/>
      <c r="AU47" s="1794"/>
      <c r="AV47" s="1794"/>
      <c r="AW47" s="1714"/>
      <c r="AX47" s="1782"/>
      <c r="AY47" s="1794"/>
      <c r="AZ47" s="1794"/>
      <c r="BA47" s="1794"/>
      <c r="BB47" s="1794"/>
      <c r="BC47" s="1794"/>
      <c r="BD47" s="1714"/>
      <c r="BE47" s="1782"/>
      <c r="BF47" s="1794"/>
      <c r="BG47" s="1794"/>
      <c r="BH47" s="1794"/>
      <c r="BI47" s="1794"/>
      <c r="BJ47" s="1794"/>
      <c r="BK47" s="1714"/>
      <c r="BL47" s="1782"/>
      <c r="BM47" s="1794"/>
      <c r="BN47" s="1794"/>
      <c r="BO47" s="1794"/>
      <c r="BP47" s="1794"/>
      <c r="BQ47" s="1267"/>
      <c r="BR47" s="1500"/>
      <c r="BS47" s="339"/>
      <c r="BT47" s="338"/>
      <c r="BU47" s="338"/>
      <c r="BV47" s="338"/>
      <c r="BW47" s="338"/>
      <c r="BX47" s="339"/>
      <c r="BY47" s="339"/>
      <c r="BZ47" s="339"/>
      <c r="CA47" s="339"/>
      <c r="CB47" s="339"/>
      <c r="CC47" s="1044" t="e">
        <f t="shared" ref="CC47" si="831">COUNTA(BS47)*H47</f>
        <v>#VALUE!</v>
      </c>
      <c r="CD47" s="1045"/>
      <c r="CE47" s="340">
        <f t="shared" si="39"/>
        <v>0</v>
      </c>
      <c r="CF47" s="340">
        <f t="shared" si="40"/>
        <v>0</v>
      </c>
      <c r="CG47" s="340"/>
      <c r="CH47" s="340"/>
      <c r="CI47" s="340"/>
      <c r="CJ47" s="1116"/>
      <c r="CK47" s="1045"/>
      <c r="CL47" s="1044" t="e">
        <f t="shared" ref="CL47" si="832">P47*H47</f>
        <v>#VALUE!</v>
      </c>
      <c r="CM47" s="1044" t="e">
        <f t="shared" ref="CM47" si="833">R47*H47</f>
        <v>#VALUE!</v>
      </c>
      <c r="CN47" s="1044" t="e">
        <f t="shared" ref="CN47" si="834">T47*H47</f>
        <v>#VALUE!</v>
      </c>
      <c r="CO47" s="1044" t="e">
        <f t="shared" ref="CO47" si="835">V47*H47</f>
        <v>#VALUE!</v>
      </c>
      <c r="CP47" s="1044" t="e">
        <f t="shared" ref="CP47" si="836">X47*H47</f>
        <v>#VALUE!</v>
      </c>
      <c r="CQ47" s="1044" t="e">
        <f t="shared" ref="CQ47" si="837">Y47*H47</f>
        <v>#VALUE!</v>
      </c>
      <c r="CR47" s="1044" t="e">
        <f t="shared" ref="CR47" si="838">Z47*H47</f>
        <v>#VALUE!</v>
      </c>
      <c r="CS47" s="1044" t="e">
        <f t="shared" ref="CS47" si="839">AA47*H47</f>
        <v>#VALUE!</v>
      </c>
      <c r="CT47" s="1045"/>
      <c r="CU47" s="1117"/>
      <c r="CV47" s="355">
        <f t="shared" si="41"/>
        <v>0</v>
      </c>
      <c r="CW47" s="355">
        <f t="shared" si="42"/>
        <v>0</v>
      </c>
      <c r="CX47" s="355">
        <f t="shared" si="43"/>
        <v>0</v>
      </c>
      <c r="CY47" s="355">
        <f t="shared" si="44"/>
        <v>0</v>
      </c>
      <c r="CZ47" s="355" t="str">
        <f ca="1">IFERROR(OUNTIF(AN47:AP47,"e"),"-")</f>
        <v>-</v>
      </c>
      <c r="DA47" s="355">
        <f t="shared" si="45"/>
        <v>0</v>
      </c>
      <c r="DB47" s="355">
        <f t="shared" si="46"/>
        <v>0</v>
      </c>
      <c r="DC47" s="355">
        <f t="shared" si="47"/>
        <v>0</v>
      </c>
      <c r="DE47" s="1168" t="str">
        <f t="shared" si="48"/>
        <v>-</v>
      </c>
      <c r="DF47" s="1168" t="str">
        <f t="shared" si="49"/>
        <v>-</v>
      </c>
      <c r="DG47" s="1168" t="str">
        <f t="shared" si="50"/>
        <v>-</v>
      </c>
      <c r="DH47" s="1168" t="str">
        <f t="shared" si="51"/>
        <v>-</v>
      </c>
      <c r="DI47" s="1168" t="str">
        <f t="shared" ca="1" si="52"/>
        <v>-</v>
      </c>
      <c r="DJ47" s="1168" t="str">
        <f t="shared" si="53"/>
        <v>-</v>
      </c>
      <c r="DK47" s="1168" t="str">
        <f t="shared" si="54"/>
        <v>-</v>
      </c>
      <c r="DL47" s="1168" t="str">
        <f t="shared" si="55"/>
        <v>-</v>
      </c>
      <c r="DN47" s="355">
        <f t="shared" si="56"/>
        <v>0</v>
      </c>
      <c r="DO47" s="355">
        <f t="shared" si="57"/>
        <v>0</v>
      </c>
      <c r="DP47" s="355">
        <f t="shared" si="58"/>
        <v>0</v>
      </c>
      <c r="DQ47" s="355">
        <f t="shared" si="59"/>
        <v>0</v>
      </c>
      <c r="DR47" s="355">
        <f t="shared" si="60"/>
        <v>0</v>
      </c>
      <c r="DS47" s="355">
        <f t="shared" si="61"/>
        <v>0</v>
      </c>
      <c r="DT47" s="355">
        <f t="shared" si="62"/>
        <v>0</v>
      </c>
      <c r="DU47" s="355">
        <f t="shared" si="63"/>
        <v>0</v>
      </c>
      <c r="DW47" s="68" t="str">
        <f t="shared" si="64"/>
        <v>-</v>
      </c>
      <c r="DX47" s="68" t="str">
        <f t="shared" si="65"/>
        <v>-</v>
      </c>
      <c r="DY47" s="68" t="str">
        <f t="shared" si="66"/>
        <v>-</v>
      </c>
      <c r="DZ47" s="68" t="str">
        <f t="shared" si="67"/>
        <v>-</v>
      </c>
      <c r="EA47" s="68" t="str">
        <f t="shared" si="68"/>
        <v>-</v>
      </c>
      <c r="EB47" s="68" t="str">
        <f t="shared" si="69"/>
        <v>-</v>
      </c>
      <c r="EC47" s="68" t="str">
        <f t="shared" si="70"/>
        <v>-</v>
      </c>
      <c r="ED47" s="68" t="str">
        <f t="shared" si="71"/>
        <v>-</v>
      </c>
      <c r="EF47" s="355">
        <f t="shared" si="72"/>
        <v>0</v>
      </c>
      <c r="EG47" s="355">
        <f t="shared" si="73"/>
        <v>0</v>
      </c>
      <c r="EH47" s="355">
        <f t="shared" si="74"/>
        <v>0</v>
      </c>
      <c r="EI47" s="355">
        <f t="shared" si="75"/>
        <v>0</v>
      </c>
      <c r="EJ47" s="355">
        <f t="shared" si="76"/>
        <v>0</v>
      </c>
      <c r="EK47" s="355">
        <f t="shared" si="77"/>
        <v>0</v>
      </c>
      <c r="EL47" s="355">
        <f t="shared" si="78"/>
        <v>0</v>
      </c>
      <c r="EM47" s="355">
        <f t="shared" si="79"/>
        <v>0</v>
      </c>
      <c r="EO47" s="68" t="str">
        <f t="shared" si="80"/>
        <v>-</v>
      </c>
      <c r="EP47" s="68" t="str">
        <f t="shared" si="81"/>
        <v>-</v>
      </c>
      <c r="EQ47" s="68" t="str">
        <f t="shared" si="82"/>
        <v>-</v>
      </c>
      <c r="ER47" s="68" t="str">
        <f t="shared" si="83"/>
        <v>-</v>
      </c>
      <c r="ES47" s="68" t="str">
        <f t="shared" si="84"/>
        <v>-</v>
      </c>
      <c r="ET47" s="68" t="str">
        <f t="shared" si="85"/>
        <v>-</v>
      </c>
      <c r="EU47" s="68" t="str">
        <f t="shared" si="86"/>
        <v>-</v>
      </c>
      <c r="EV47" s="68" t="str">
        <f t="shared" si="87"/>
        <v>-</v>
      </c>
      <c r="EX47" s="355">
        <f t="shared" si="88"/>
        <v>0</v>
      </c>
      <c r="EY47" s="355">
        <f t="shared" si="89"/>
        <v>0</v>
      </c>
      <c r="EZ47" s="355">
        <f t="shared" si="90"/>
        <v>0</v>
      </c>
      <c r="FA47" s="355">
        <f t="shared" si="91"/>
        <v>0</v>
      </c>
      <c r="FB47" s="355">
        <f t="shared" si="92"/>
        <v>0</v>
      </c>
      <c r="FC47" s="355">
        <f t="shared" si="93"/>
        <v>0</v>
      </c>
      <c r="FD47" s="355">
        <f t="shared" si="94"/>
        <v>0</v>
      </c>
      <c r="FE47" s="355">
        <f t="shared" si="95"/>
        <v>0</v>
      </c>
      <c r="FG47" s="68" t="str">
        <f t="shared" si="96"/>
        <v>-</v>
      </c>
      <c r="FH47" s="68" t="str">
        <f t="shared" si="97"/>
        <v>-</v>
      </c>
      <c r="FI47" s="68" t="str">
        <f t="shared" si="98"/>
        <v>-</v>
      </c>
      <c r="FJ47" s="68" t="str">
        <f t="shared" si="99"/>
        <v>-</v>
      </c>
      <c r="FK47" s="68" t="str">
        <f t="shared" si="100"/>
        <v>-</v>
      </c>
      <c r="FL47" s="68" t="str">
        <f t="shared" si="101"/>
        <v>-</v>
      </c>
      <c r="FM47" s="68" t="str">
        <f t="shared" si="102"/>
        <v>-</v>
      </c>
      <c r="FN47" s="68" t="str">
        <f t="shared" si="103"/>
        <v>-</v>
      </c>
      <c r="FP47" s="355">
        <f t="shared" si="104"/>
        <v>0</v>
      </c>
      <c r="FQ47" s="355">
        <f t="shared" si="105"/>
        <v>0</v>
      </c>
      <c r="FR47" s="355">
        <f t="shared" si="106"/>
        <v>0</v>
      </c>
      <c r="FS47" s="355">
        <f t="shared" si="107"/>
        <v>0</v>
      </c>
      <c r="FT47" s="355">
        <f t="shared" si="108"/>
        <v>0</v>
      </c>
      <c r="FU47" s="355">
        <f t="shared" si="109"/>
        <v>0</v>
      </c>
      <c r="FV47" s="355">
        <f t="shared" si="110"/>
        <v>0</v>
      </c>
      <c r="FW47" s="355">
        <f t="shared" si="111"/>
        <v>0</v>
      </c>
      <c r="FY47" s="68" t="str">
        <f t="shared" si="112"/>
        <v>-</v>
      </c>
      <c r="FZ47" s="68" t="str">
        <f t="shared" si="113"/>
        <v>-</v>
      </c>
      <c r="GA47" s="68" t="str">
        <f t="shared" si="114"/>
        <v>-</v>
      </c>
      <c r="GB47" s="68" t="str">
        <f t="shared" si="115"/>
        <v>-</v>
      </c>
      <c r="GC47" s="68" t="str">
        <f t="shared" si="116"/>
        <v>-</v>
      </c>
      <c r="GD47" s="68" t="str">
        <f t="shared" si="117"/>
        <v>-</v>
      </c>
      <c r="GE47" s="68" t="str">
        <f t="shared" si="118"/>
        <v>-</v>
      </c>
      <c r="GF47" s="68" t="str">
        <f t="shared" si="119"/>
        <v>-</v>
      </c>
    </row>
    <row r="48" spans="1:188" ht="12" customHeight="1" x14ac:dyDescent="0.3">
      <c r="A48" s="657"/>
      <c r="B48" s="1119" t="s">
        <v>433</v>
      </c>
      <c r="C48" s="524" t="s">
        <v>428</v>
      </c>
      <c r="D48" s="539">
        <v>0.75</v>
      </c>
      <c r="E48" s="539">
        <v>0.79166666666666663</v>
      </c>
      <c r="F48" s="524" t="str">
        <f t="shared" si="819"/>
        <v>PT</v>
      </c>
      <c r="G48" s="900"/>
      <c r="H48" s="540" t="s">
        <v>117</v>
      </c>
      <c r="I48" s="1534">
        <v>2863</v>
      </c>
      <c r="J48" s="526" t="s">
        <v>117</v>
      </c>
      <c r="K48" s="1234" t="s">
        <v>117</v>
      </c>
      <c r="L48" s="522">
        <f t="shared" ref="L48:L66" si="840">COUNTA(AN48:BR48)</f>
        <v>0</v>
      </c>
      <c r="M48" s="1720">
        <f t="shared" si="3"/>
        <v>2863</v>
      </c>
      <c r="N48" s="527">
        <f t="shared" si="36"/>
        <v>0</v>
      </c>
      <c r="O48" s="336" t="e">
        <f t="shared" ref="O48:O54" si="841">IF($L$4&gt;0,P48*J48*$M$4*H48,0)</f>
        <v>#VALUE!</v>
      </c>
      <c r="P48" s="8">
        <f t="shared" ref="P48:P66" si="842">COUNTIF(AN48:BR48,"A")</f>
        <v>0</v>
      </c>
      <c r="Q48" s="8">
        <f t="shared" ref="Q48:Q54" si="843">IF($L$5&gt;0,R48*J48*$M$5*H48,0)</f>
        <v>0</v>
      </c>
      <c r="R48" s="8">
        <f t="shared" ref="R48:R66" si="844">COUNTIF(AN48:BR48,"B")</f>
        <v>0</v>
      </c>
      <c r="S48" s="8">
        <f t="shared" ref="S48:S54" si="845">IF($L$6&gt;0,T48*J48*$M$6*H48,0)</f>
        <v>0</v>
      </c>
      <c r="T48" s="8">
        <f t="shared" ref="T48:T66" si="846">COUNTIF(AN48:BR48,"C")</f>
        <v>0</v>
      </c>
      <c r="U48" s="8">
        <f t="shared" ref="U48:U54" si="847">IF($L$7&gt;0,V48*J48*$M$7*H48,0)</f>
        <v>0</v>
      </c>
      <c r="V48" s="8">
        <f t="shared" ref="V48:V66" si="848">COUNTIF(AN48:BR48,"D")</f>
        <v>0</v>
      </c>
      <c r="W48" s="8">
        <f t="shared" ref="W48:W54" si="849">IF($L$8&gt;0,X48*J48*$M$8*H48,0)</f>
        <v>0</v>
      </c>
      <c r="X48" s="337">
        <f t="shared" ref="X48:X66" si="850">COUNTIF(AN48:BR48,"E")</f>
        <v>0</v>
      </c>
      <c r="Y48" s="337">
        <f t="shared" ref="Y48:Y66" si="851">COUNTIF(AN48:BR48,"F")</f>
        <v>0</v>
      </c>
      <c r="Z48" s="337">
        <f t="shared" ref="Z48:Z66" si="852">COUNTIF(AN48:BR48,"G")</f>
        <v>0</v>
      </c>
      <c r="AA48" s="337">
        <f t="shared" ref="AA48:AA66" si="853">COUNTIF(AN48:BR48,"H")</f>
        <v>0</v>
      </c>
      <c r="AB48" s="337" t="e">
        <f t="shared" si="829"/>
        <v>#VALUE!</v>
      </c>
      <c r="AC48" s="337">
        <f t="shared" ref="AC48:AC54" si="854">IF($L$4&gt;0,I48*$M$4*P48,0)</f>
        <v>0</v>
      </c>
      <c r="AD48" s="337">
        <f t="shared" ref="AD48:AD54" si="855">IF($L$5&gt;0,I48*$M$5*R48,0)</f>
        <v>0</v>
      </c>
      <c r="AE48" s="337">
        <f t="shared" ref="AE48:AE54" si="856">IF($L$6&gt;0,I48*$M$6*T48,0)</f>
        <v>0</v>
      </c>
      <c r="AF48" s="337">
        <f t="shared" ref="AF48:AF54" si="857">IF($L$7&gt;0,I48*$M$7*V48,0)</f>
        <v>0</v>
      </c>
      <c r="AG48" s="337">
        <f t="shared" ref="AG48:AG54" si="858">IF($L$8&gt;0,I48*$M$8*X48,0)</f>
        <v>0</v>
      </c>
      <c r="AH48" s="337">
        <f t="shared" ref="AH48:AH54" si="859">IF(ISERROR(M48*$M$4),0,M48*$M$4)</f>
        <v>2863</v>
      </c>
      <c r="AI48" s="337">
        <f t="shared" ref="AI48:AI54" si="860">IF(ISERROR(M48*$M$5),0,M48*$M$5)</f>
        <v>0</v>
      </c>
      <c r="AJ48" s="337">
        <f t="shared" ref="AJ48:AJ54" si="861">IF(ISERROR(M48*$M$6),0,M48*$M$6)</f>
        <v>0</v>
      </c>
      <c r="AK48" s="337">
        <f t="shared" ref="AK48:AK54" si="862">IF(ISERROR(M48*$M$7),0,M48*$M$7)</f>
        <v>0</v>
      </c>
      <c r="AL48" s="337">
        <f t="shared" ref="AL48:AL54" si="863">IF(ISERROR(M48*$M$8),0,M48*$M$8)</f>
        <v>0</v>
      </c>
      <c r="AM48" s="103" t="str">
        <f t="shared" si="37"/>
        <v>1</v>
      </c>
      <c r="AN48" s="1753"/>
      <c r="AO48" s="1754"/>
      <c r="AP48" s="1696"/>
      <c r="AQ48" s="1757"/>
      <c r="AR48" s="1755"/>
      <c r="AS48" s="1753"/>
      <c r="AT48" s="1754"/>
      <c r="AU48" s="1754"/>
      <c r="AV48" s="1754"/>
      <c r="AW48" s="1696"/>
      <c r="AX48" s="1757"/>
      <c r="AY48" s="1754"/>
      <c r="AZ48" s="1754"/>
      <c r="BA48" s="1754"/>
      <c r="BB48" s="1754"/>
      <c r="BC48" s="1754"/>
      <c r="BD48" s="1696"/>
      <c r="BE48" s="1757"/>
      <c r="BF48" s="1754"/>
      <c r="BG48" s="1754"/>
      <c r="BH48" s="1754"/>
      <c r="BI48" s="1754"/>
      <c r="BJ48" s="1754"/>
      <c r="BK48" s="1696"/>
      <c r="BL48" s="1757"/>
      <c r="BM48" s="1754"/>
      <c r="BN48" s="1754"/>
      <c r="BO48" s="1754"/>
      <c r="BP48" s="1754"/>
      <c r="BQ48" s="1262"/>
      <c r="BR48" s="1493"/>
      <c r="BS48" s="339"/>
      <c r="BT48" s="338"/>
      <c r="BU48" s="338"/>
      <c r="BV48" s="338"/>
      <c r="BW48" s="338"/>
      <c r="BX48" s="339"/>
      <c r="BY48" s="339"/>
      <c r="BZ48" s="339"/>
      <c r="CA48" s="339"/>
      <c r="CB48" s="339"/>
      <c r="CC48" s="339" t="e">
        <f t="shared" si="38"/>
        <v>#VALUE!</v>
      </c>
      <c r="CD48" s="338"/>
      <c r="CE48" s="340">
        <f t="shared" si="39"/>
        <v>0</v>
      </c>
      <c r="CF48" s="340">
        <f t="shared" si="40"/>
        <v>0</v>
      </c>
      <c r="CG48" s="340"/>
      <c r="CH48" s="340"/>
      <c r="CI48" s="340"/>
      <c r="CJ48" s="340"/>
      <c r="CK48" s="338"/>
      <c r="CL48" s="341" t="e">
        <f t="shared" ref="CL48:CL66" si="864">P48*H48</f>
        <v>#VALUE!</v>
      </c>
      <c r="CM48" s="341" t="e">
        <f t="shared" ref="CM48:CM66" si="865">R48*H48</f>
        <v>#VALUE!</v>
      </c>
      <c r="CN48" s="341" t="e">
        <f t="shared" ref="CN48:CN66" si="866">T48*H48</f>
        <v>#VALUE!</v>
      </c>
      <c r="CO48" s="341" t="e">
        <f t="shared" ref="CO48:CO66" si="867">V48*H48</f>
        <v>#VALUE!</v>
      </c>
      <c r="CP48" s="341" t="e">
        <f t="shared" ref="CP48:CP66" si="868">X48*H48</f>
        <v>#VALUE!</v>
      </c>
      <c r="CQ48" s="341" t="e">
        <f t="shared" ref="CQ48:CQ66" si="869">Y48*H48</f>
        <v>#VALUE!</v>
      </c>
      <c r="CR48" s="341" t="e">
        <f t="shared" ref="CR48:CR66" si="870">Z48*H48</f>
        <v>#VALUE!</v>
      </c>
      <c r="CS48" s="341" t="e">
        <f t="shared" ref="CS48:CS66" si="871">AA48*H48</f>
        <v>#VALUE!</v>
      </c>
      <c r="CT48" s="233"/>
      <c r="CU48" s="355"/>
      <c r="CV48" s="355">
        <f t="shared" si="41"/>
        <v>0</v>
      </c>
      <c r="CW48" s="355">
        <f t="shared" si="42"/>
        <v>0</v>
      </c>
      <c r="CX48" s="355">
        <f t="shared" si="43"/>
        <v>0</v>
      </c>
      <c r="CY48" s="355">
        <f t="shared" si="44"/>
        <v>0</v>
      </c>
      <c r="CZ48" s="355" t="str">
        <f ca="1">IFERROR(OUNTIF(AN48:AP48,"e"),"-")</f>
        <v>-</v>
      </c>
      <c r="DA48" s="355">
        <f t="shared" si="45"/>
        <v>0</v>
      </c>
      <c r="DB48" s="355">
        <f t="shared" si="46"/>
        <v>0</v>
      </c>
      <c r="DC48" s="355">
        <f t="shared" si="47"/>
        <v>0</v>
      </c>
      <c r="DE48" s="1168" t="str">
        <f t="shared" si="48"/>
        <v>-</v>
      </c>
      <c r="DF48" s="1168" t="str">
        <f t="shared" si="49"/>
        <v>-</v>
      </c>
      <c r="DG48" s="1168" t="str">
        <f t="shared" si="50"/>
        <v>-</v>
      </c>
      <c r="DH48" s="1168" t="str">
        <f t="shared" si="51"/>
        <v>-</v>
      </c>
      <c r="DI48" s="1168" t="str">
        <f t="shared" ca="1" si="52"/>
        <v>-</v>
      </c>
      <c r="DJ48" s="1168" t="str">
        <f t="shared" si="53"/>
        <v>-</v>
      </c>
      <c r="DK48" s="1168" t="str">
        <f t="shared" si="54"/>
        <v>-</v>
      </c>
      <c r="DL48" s="1168" t="str">
        <f t="shared" si="55"/>
        <v>-</v>
      </c>
      <c r="DN48" s="355">
        <f t="shared" si="56"/>
        <v>0</v>
      </c>
      <c r="DO48" s="355">
        <f t="shared" si="57"/>
        <v>0</v>
      </c>
      <c r="DP48" s="355">
        <f t="shared" si="58"/>
        <v>0</v>
      </c>
      <c r="DQ48" s="355">
        <f t="shared" si="59"/>
        <v>0</v>
      </c>
      <c r="DR48" s="355">
        <f t="shared" si="60"/>
        <v>0</v>
      </c>
      <c r="DS48" s="355">
        <f t="shared" si="61"/>
        <v>0</v>
      </c>
      <c r="DT48" s="355">
        <f t="shared" si="62"/>
        <v>0</v>
      </c>
      <c r="DU48" s="355">
        <f t="shared" si="63"/>
        <v>0</v>
      </c>
      <c r="DW48" s="68" t="str">
        <f t="shared" si="64"/>
        <v>-</v>
      </c>
      <c r="DX48" s="68" t="str">
        <f t="shared" si="65"/>
        <v>-</v>
      </c>
      <c r="DY48" s="68" t="str">
        <f t="shared" si="66"/>
        <v>-</v>
      </c>
      <c r="DZ48" s="68" t="str">
        <f t="shared" si="67"/>
        <v>-</v>
      </c>
      <c r="EA48" s="68" t="str">
        <f t="shared" si="68"/>
        <v>-</v>
      </c>
      <c r="EB48" s="68" t="str">
        <f t="shared" si="69"/>
        <v>-</v>
      </c>
      <c r="EC48" s="68" t="str">
        <f t="shared" si="70"/>
        <v>-</v>
      </c>
      <c r="ED48" s="68" t="str">
        <f t="shared" si="71"/>
        <v>-</v>
      </c>
      <c r="EF48" s="355">
        <f t="shared" si="72"/>
        <v>0</v>
      </c>
      <c r="EG48" s="355">
        <f t="shared" si="73"/>
        <v>0</v>
      </c>
      <c r="EH48" s="355">
        <f t="shared" si="74"/>
        <v>0</v>
      </c>
      <c r="EI48" s="355">
        <f t="shared" si="75"/>
        <v>0</v>
      </c>
      <c r="EJ48" s="355">
        <f t="shared" si="76"/>
        <v>0</v>
      </c>
      <c r="EK48" s="355">
        <f t="shared" si="77"/>
        <v>0</v>
      </c>
      <c r="EL48" s="355">
        <f t="shared" si="78"/>
        <v>0</v>
      </c>
      <c r="EM48" s="355">
        <f t="shared" si="79"/>
        <v>0</v>
      </c>
      <c r="EO48" s="68" t="str">
        <f t="shared" si="80"/>
        <v>-</v>
      </c>
      <c r="EP48" s="68" t="str">
        <f t="shared" si="81"/>
        <v>-</v>
      </c>
      <c r="EQ48" s="68" t="str">
        <f t="shared" si="82"/>
        <v>-</v>
      </c>
      <c r="ER48" s="68" t="str">
        <f t="shared" si="83"/>
        <v>-</v>
      </c>
      <c r="ES48" s="68" t="str">
        <f t="shared" si="84"/>
        <v>-</v>
      </c>
      <c r="ET48" s="68" t="str">
        <f t="shared" si="85"/>
        <v>-</v>
      </c>
      <c r="EU48" s="68" t="str">
        <f t="shared" si="86"/>
        <v>-</v>
      </c>
      <c r="EV48" s="68" t="str">
        <f t="shared" si="87"/>
        <v>-</v>
      </c>
      <c r="EX48" s="355">
        <f t="shared" si="88"/>
        <v>0</v>
      </c>
      <c r="EY48" s="355">
        <f t="shared" si="89"/>
        <v>0</v>
      </c>
      <c r="EZ48" s="355">
        <f t="shared" si="90"/>
        <v>0</v>
      </c>
      <c r="FA48" s="355">
        <f t="shared" si="91"/>
        <v>0</v>
      </c>
      <c r="FB48" s="355">
        <f t="shared" si="92"/>
        <v>0</v>
      </c>
      <c r="FC48" s="355">
        <f t="shared" si="93"/>
        <v>0</v>
      </c>
      <c r="FD48" s="355">
        <f t="shared" si="94"/>
        <v>0</v>
      </c>
      <c r="FE48" s="355">
        <f t="shared" si="95"/>
        <v>0</v>
      </c>
      <c r="FG48" s="68" t="str">
        <f t="shared" si="96"/>
        <v>-</v>
      </c>
      <c r="FH48" s="68" t="str">
        <f t="shared" si="97"/>
        <v>-</v>
      </c>
      <c r="FI48" s="68" t="str">
        <f t="shared" si="98"/>
        <v>-</v>
      </c>
      <c r="FJ48" s="68" t="str">
        <f t="shared" si="99"/>
        <v>-</v>
      </c>
      <c r="FK48" s="68" t="str">
        <f t="shared" si="100"/>
        <v>-</v>
      </c>
      <c r="FL48" s="68" t="str">
        <f t="shared" si="101"/>
        <v>-</v>
      </c>
      <c r="FM48" s="68" t="str">
        <f t="shared" si="102"/>
        <v>-</v>
      </c>
      <c r="FN48" s="68" t="str">
        <f t="shared" si="103"/>
        <v>-</v>
      </c>
      <c r="FP48" s="355">
        <f t="shared" si="104"/>
        <v>0</v>
      </c>
      <c r="FQ48" s="355">
        <f t="shared" si="105"/>
        <v>0</v>
      </c>
      <c r="FR48" s="355">
        <f t="shared" si="106"/>
        <v>0</v>
      </c>
      <c r="FS48" s="355">
        <f t="shared" si="107"/>
        <v>0</v>
      </c>
      <c r="FT48" s="355">
        <f t="shared" si="108"/>
        <v>0</v>
      </c>
      <c r="FU48" s="355">
        <f t="shared" si="109"/>
        <v>0</v>
      </c>
      <c r="FV48" s="355">
        <f t="shared" si="110"/>
        <v>0</v>
      </c>
      <c r="FW48" s="355">
        <f t="shared" si="111"/>
        <v>0</v>
      </c>
      <c r="FY48" s="68" t="str">
        <f t="shared" si="112"/>
        <v>-</v>
      </c>
      <c r="FZ48" s="68" t="str">
        <f t="shared" si="113"/>
        <v>-</v>
      </c>
      <c r="GA48" s="68" t="str">
        <f t="shared" si="114"/>
        <v>-</v>
      </c>
      <c r="GB48" s="68" t="str">
        <f t="shared" si="115"/>
        <v>-</v>
      </c>
      <c r="GC48" s="68" t="str">
        <f t="shared" si="116"/>
        <v>-</v>
      </c>
      <c r="GD48" s="68" t="str">
        <f t="shared" si="117"/>
        <v>-</v>
      </c>
      <c r="GE48" s="68" t="str">
        <f t="shared" si="118"/>
        <v>-</v>
      </c>
      <c r="GF48" s="68" t="str">
        <f t="shared" si="119"/>
        <v>-</v>
      </c>
    </row>
    <row r="49" spans="1:188" ht="12" customHeight="1" x14ac:dyDescent="0.3">
      <c r="A49" s="532"/>
      <c r="B49" s="541" t="s">
        <v>434</v>
      </c>
      <c r="C49" s="542" t="s">
        <v>428</v>
      </c>
      <c r="D49" s="543">
        <v>0.79166666666666663</v>
      </c>
      <c r="E49" s="539">
        <v>0.8125</v>
      </c>
      <c r="F49" s="524" t="str">
        <f t="shared" si="819"/>
        <v>PT</v>
      </c>
      <c r="G49" s="900"/>
      <c r="H49" s="540" t="s">
        <v>117</v>
      </c>
      <c r="I49" s="1534">
        <v>8107</v>
      </c>
      <c r="J49" s="544" t="s">
        <v>117</v>
      </c>
      <c r="K49" s="1237" t="s">
        <v>117</v>
      </c>
      <c r="L49" s="545">
        <f t="shared" si="840"/>
        <v>0</v>
      </c>
      <c r="M49" s="1720">
        <f t="shared" si="3"/>
        <v>8107</v>
      </c>
      <c r="N49" s="527">
        <f t="shared" si="36"/>
        <v>0</v>
      </c>
      <c r="O49" s="89" t="e">
        <f t="shared" si="841"/>
        <v>#VALUE!</v>
      </c>
      <c r="P49" s="8">
        <f t="shared" si="842"/>
        <v>0</v>
      </c>
      <c r="Q49" s="9">
        <f t="shared" si="843"/>
        <v>0</v>
      </c>
      <c r="R49" s="8">
        <f t="shared" si="844"/>
        <v>0</v>
      </c>
      <c r="S49" s="9">
        <f t="shared" si="845"/>
        <v>0</v>
      </c>
      <c r="T49" s="8">
        <f t="shared" si="846"/>
        <v>0</v>
      </c>
      <c r="U49" s="9">
        <f t="shared" si="847"/>
        <v>0</v>
      </c>
      <c r="V49" s="8">
        <f t="shared" si="848"/>
        <v>0</v>
      </c>
      <c r="W49" s="9">
        <f t="shared" si="849"/>
        <v>0</v>
      </c>
      <c r="X49" s="337">
        <f t="shared" si="850"/>
        <v>0</v>
      </c>
      <c r="Y49" s="337">
        <f t="shared" si="851"/>
        <v>0</v>
      </c>
      <c r="Z49" s="337">
        <f t="shared" si="852"/>
        <v>0</v>
      </c>
      <c r="AA49" s="337">
        <f t="shared" si="853"/>
        <v>0</v>
      </c>
      <c r="AB49" s="337" t="e">
        <f t="shared" si="829"/>
        <v>#VALUE!</v>
      </c>
      <c r="AC49" s="337">
        <f t="shared" si="854"/>
        <v>0</v>
      </c>
      <c r="AD49" s="337">
        <f t="shared" si="855"/>
        <v>0</v>
      </c>
      <c r="AE49" s="337">
        <f t="shared" si="856"/>
        <v>0</v>
      </c>
      <c r="AF49" s="337">
        <f t="shared" si="857"/>
        <v>0</v>
      </c>
      <c r="AG49" s="337">
        <f t="shared" si="858"/>
        <v>0</v>
      </c>
      <c r="AH49" s="337">
        <f t="shared" si="859"/>
        <v>8107</v>
      </c>
      <c r="AI49" s="337">
        <f t="shared" si="860"/>
        <v>0</v>
      </c>
      <c r="AJ49" s="337">
        <f t="shared" si="861"/>
        <v>0</v>
      </c>
      <c r="AK49" s="337">
        <f t="shared" si="862"/>
        <v>0</v>
      </c>
      <c r="AL49" s="337">
        <f t="shared" si="863"/>
        <v>0</v>
      </c>
      <c r="AM49" s="103" t="str">
        <f t="shared" si="37"/>
        <v>1</v>
      </c>
      <c r="AN49" s="1753"/>
      <c r="AO49" s="1754"/>
      <c r="AP49" s="1696"/>
      <c r="AQ49" s="1757"/>
      <c r="AR49" s="1755"/>
      <c r="AS49" s="1753"/>
      <c r="AT49" s="1754"/>
      <c r="AU49" s="1754"/>
      <c r="AV49" s="1754"/>
      <c r="AW49" s="1696"/>
      <c r="AX49" s="1757"/>
      <c r="AY49" s="1754"/>
      <c r="AZ49" s="1754"/>
      <c r="BA49" s="1754"/>
      <c r="BB49" s="1754"/>
      <c r="BC49" s="1754"/>
      <c r="BD49" s="1696"/>
      <c r="BE49" s="1757"/>
      <c r="BF49" s="1754"/>
      <c r="BG49" s="1754"/>
      <c r="BH49" s="1754"/>
      <c r="BI49" s="1754"/>
      <c r="BJ49" s="1754"/>
      <c r="BK49" s="1696"/>
      <c r="BL49" s="1757"/>
      <c r="BM49" s="1754"/>
      <c r="BN49" s="1754"/>
      <c r="BO49" s="1754"/>
      <c r="BP49" s="1754"/>
      <c r="BQ49" s="1262"/>
      <c r="BR49" s="1493"/>
      <c r="BS49" s="339"/>
      <c r="BT49" s="338"/>
      <c r="BU49" s="338"/>
      <c r="BV49" s="338"/>
      <c r="BW49" s="338"/>
      <c r="BX49" s="339"/>
      <c r="BY49" s="339"/>
      <c r="BZ49" s="339"/>
      <c r="CA49" s="339"/>
      <c r="CB49" s="339"/>
      <c r="CC49" s="339" t="e">
        <f t="shared" si="38"/>
        <v>#VALUE!</v>
      </c>
      <c r="CD49" s="338"/>
      <c r="CE49" s="340">
        <f t="shared" si="39"/>
        <v>0</v>
      </c>
      <c r="CF49" s="340">
        <f t="shared" si="40"/>
        <v>0</v>
      </c>
      <c r="CG49" s="340"/>
      <c r="CH49" s="340"/>
      <c r="CI49" s="340"/>
      <c r="CJ49" s="340"/>
      <c r="CK49" s="338"/>
      <c r="CL49" s="341" t="e">
        <f t="shared" si="864"/>
        <v>#VALUE!</v>
      </c>
      <c r="CM49" s="341" t="e">
        <f t="shared" si="865"/>
        <v>#VALUE!</v>
      </c>
      <c r="CN49" s="341" t="e">
        <f t="shared" si="866"/>
        <v>#VALUE!</v>
      </c>
      <c r="CO49" s="341" t="e">
        <f t="shared" si="867"/>
        <v>#VALUE!</v>
      </c>
      <c r="CP49" s="341" t="e">
        <f t="shared" si="868"/>
        <v>#VALUE!</v>
      </c>
      <c r="CQ49" s="341" t="e">
        <f t="shared" si="869"/>
        <v>#VALUE!</v>
      </c>
      <c r="CR49" s="341" t="e">
        <f t="shared" si="870"/>
        <v>#VALUE!</v>
      </c>
      <c r="CS49" s="341" t="e">
        <f t="shared" si="871"/>
        <v>#VALUE!</v>
      </c>
      <c r="CT49" s="233"/>
      <c r="CU49" s="355"/>
      <c r="CV49" s="355">
        <f t="shared" si="41"/>
        <v>0</v>
      </c>
      <c r="CW49" s="355">
        <f t="shared" si="42"/>
        <v>0</v>
      </c>
      <c r="CX49" s="355">
        <f t="shared" si="43"/>
        <v>0</v>
      </c>
      <c r="CY49" s="355">
        <f t="shared" si="44"/>
        <v>0</v>
      </c>
      <c r="CZ49" s="355" t="str">
        <f ca="1">IFERROR(OUNTIF(AN49:AP49,"e"),"-")</f>
        <v>-</v>
      </c>
      <c r="DA49" s="355">
        <f t="shared" si="45"/>
        <v>0</v>
      </c>
      <c r="DB49" s="355">
        <f t="shared" si="46"/>
        <v>0</v>
      </c>
      <c r="DC49" s="355">
        <f t="shared" si="47"/>
        <v>0</v>
      </c>
      <c r="DE49" s="1168" t="str">
        <f t="shared" si="48"/>
        <v>-</v>
      </c>
      <c r="DF49" s="1168" t="str">
        <f t="shared" si="49"/>
        <v>-</v>
      </c>
      <c r="DG49" s="1168" t="str">
        <f t="shared" si="50"/>
        <v>-</v>
      </c>
      <c r="DH49" s="1168" t="str">
        <f t="shared" si="51"/>
        <v>-</v>
      </c>
      <c r="DI49" s="1168" t="str">
        <f t="shared" ca="1" si="52"/>
        <v>-</v>
      </c>
      <c r="DJ49" s="1168" t="str">
        <f t="shared" si="53"/>
        <v>-</v>
      </c>
      <c r="DK49" s="1168" t="str">
        <f t="shared" si="54"/>
        <v>-</v>
      </c>
      <c r="DL49" s="1168" t="str">
        <f t="shared" si="55"/>
        <v>-</v>
      </c>
      <c r="DN49" s="355">
        <f t="shared" si="56"/>
        <v>0</v>
      </c>
      <c r="DO49" s="355">
        <f t="shared" si="57"/>
        <v>0</v>
      </c>
      <c r="DP49" s="355">
        <f t="shared" si="58"/>
        <v>0</v>
      </c>
      <c r="DQ49" s="355">
        <f t="shared" si="59"/>
        <v>0</v>
      </c>
      <c r="DR49" s="355">
        <f t="shared" si="60"/>
        <v>0</v>
      </c>
      <c r="DS49" s="355">
        <f t="shared" si="61"/>
        <v>0</v>
      </c>
      <c r="DT49" s="355">
        <f t="shared" si="62"/>
        <v>0</v>
      </c>
      <c r="DU49" s="355">
        <f t="shared" si="63"/>
        <v>0</v>
      </c>
      <c r="DW49" s="68" t="str">
        <f t="shared" si="64"/>
        <v>-</v>
      </c>
      <c r="DX49" s="68" t="str">
        <f t="shared" si="65"/>
        <v>-</v>
      </c>
      <c r="DY49" s="68" t="str">
        <f t="shared" si="66"/>
        <v>-</v>
      </c>
      <c r="DZ49" s="68" t="str">
        <f t="shared" si="67"/>
        <v>-</v>
      </c>
      <c r="EA49" s="68" t="str">
        <f t="shared" si="68"/>
        <v>-</v>
      </c>
      <c r="EB49" s="68" t="str">
        <f t="shared" si="69"/>
        <v>-</v>
      </c>
      <c r="EC49" s="68" t="str">
        <f t="shared" si="70"/>
        <v>-</v>
      </c>
      <c r="ED49" s="68" t="str">
        <f t="shared" si="71"/>
        <v>-</v>
      </c>
      <c r="EF49" s="355">
        <f t="shared" si="72"/>
        <v>0</v>
      </c>
      <c r="EG49" s="355">
        <f t="shared" si="73"/>
        <v>0</v>
      </c>
      <c r="EH49" s="355">
        <f t="shared" si="74"/>
        <v>0</v>
      </c>
      <c r="EI49" s="355">
        <f t="shared" si="75"/>
        <v>0</v>
      </c>
      <c r="EJ49" s="355">
        <f t="shared" si="76"/>
        <v>0</v>
      </c>
      <c r="EK49" s="355">
        <f t="shared" si="77"/>
        <v>0</v>
      </c>
      <c r="EL49" s="355">
        <f t="shared" si="78"/>
        <v>0</v>
      </c>
      <c r="EM49" s="355">
        <f t="shared" si="79"/>
        <v>0</v>
      </c>
      <c r="EO49" s="68" t="str">
        <f t="shared" si="80"/>
        <v>-</v>
      </c>
      <c r="EP49" s="68" t="str">
        <f t="shared" si="81"/>
        <v>-</v>
      </c>
      <c r="EQ49" s="68" t="str">
        <f t="shared" si="82"/>
        <v>-</v>
      </c>
      <c r="ER49" s="68" t="str">
        <f t="shared" si="83"/>
        <v>-</v>
      </c>
      <c r="ES49" s="68" t="str">
        <f t="shared" si="84"/>
        <v>-</v>
      </c>
      <c r="ET49" s="68" t="str">
        <f t="shared" si="85"/>
        <v>-</v>
      </c>
      <c r="EU49" s="68" t="str">
        <f t="shared" si="86"/>
        <v>-</v>
      </c>
      <c r="EV49" s="68" t="str">
        <f t="shared" si="87"/>
        <v>-</v>
      </c>
      <c r="EX49" s="355">
        <f t="shared" si="88"/>
        <v>0</v>
      </c>
      <c r="EY49" s="355">
        <f t="shared" si="89"/>
        <v>0</v>
      </c>
      <c r="EZ49" s="355">
        <f t="shared" si="90"/>
        <v>0</v>
      </c>
      <c r="FA49" s="355">
        <f t="shared" si="91"/>
        <v>0</v>
      </c>
      <c r="FB49" s="355">
        <f t="shared" si="92"/>
        <v>0</v>
      </c>
      <c r="FC49" s="355">
        <f t="shared" si="93"/>
        <v>0</v>
      </c>
      <c r="FD49" s="355">
        <f t="shared" si="94"/>
        <v>0</v>
      </c>
      <c r="FE49" s="355">
        <f t="shared" si="95"/>
        <v>0</v>
      </c>
      <c r="FG49" s="68" t="str">
        <f t="shared" si="96"/>
        <v>-</v>
      </c>
      <c r="FH49" s="68" t="str">
        <f t="shared" si="97"/>
        <v>-</v>
      </c>
      <c r="FI49" s="68" t="str">
        <f t="shared" si="98"/>
        <v>-</v>
      </c>
      <c r="FJ49" s="68" t="str">
        <f t="shared" si="99"/>
        <v>-</v>
      </c>
      <c r="FK49" s="68" t="str">
        <f t="shared" si="100"/>
        <v>-</v>
      </c>
      <c r="FL49" s="68" t="str">
        <f t="shared" si="101"/>
        <v>-</v>
      </c>
      <c r="FM49" s="68" t="str">
        <f t="shared" si="102"/>
        <v>-</v>
      </c>
      <c r="FN49" s="68" t="str">
        <f t="shared" si="103"/>
        <v>-</v>
      </c>
      <c r="FP49" s="355">
        <f t="shared" si="104"/>
        <v>0</v>
      </c>
      <c r="FQ49" s="355">
        <f t="shared" si="105"/>
        <v>0</v>
      </c>
      <c r="FR49" s="355">
        <f t="shared" si="106"/>
        <v>0</v>
      </c>
      <c r="FS49" s="355">
        <f t="shared" si="107"/>
        <v>0</v>
      </c>
      <c r="FT49" s="355">
        <f t="shared" si="108"/>
        <v>0</v>
      </c>
      <c r="FU49" s="355">
        <f t="shared" si="109"/>
        <v>0</v>
      </c>
      <c r="FV49" s="355">
        <f t="shared" si="110"/>
        <v>0</v>
      </c>
      <c r="FW49" s="355">
        <f t="shared" si="111"/>
        <v>0</v>
      </c>
      <c r="FY49" s="68" t="str">
        <f t="shared" si="112"/>
        <v>-</v>
      </c>
      <c r="FZ49" s="68" t="str">
        <f t="shared" si="113"/>
        <v>-</v>
      </c>
      <c r="GA49" s="68" t="str">
        <f t="shared" si="114"/>
        <v>-</v>
      </c>
      <c r="GB49" s="68" t="str">
        <f t="shared" si="115"/>
        <v>-</v>
      </c>
      <c r="GC49" s="68" t="str">
        <f t="shared" si="116"/>
        <v>-</v>
      </c>
      <c r="GD49" s="68" t="str">
        <f t="shared" si="117"/>
        <v>-</v>
      </c>
      <c r="GE49" s="68" t="str">
        <f t="shared" si="118"/>
        <v>-</v>
      </c>
      <c r="GF49" s="68" t="str">
        <f t="shared" si="119"/>
        <v>-</v>
      </c>
    </row>
    <row r="50" spans="1:188" ht="12" customHeight="1" x14ac:dyDescent="0.3">
      <c r="A50" s="532"/>
      <c r="B50" s="541" t="s">
        <v>411</v>
      </c>
      <c r="C50" s="542" t="s">
        <v>428</v>
      </c>
      <c r="D50" s="543">
        <v>0.8125</v>
      </c>
      <c r="E50" s="539">
        <v>0.83333333333333337</v>
      </c>
      <c r="F50" s="524" t="str">
        <f t="shared" si="819"/>
        <v>PT</v>
      </c>
      <c r="G50" s="900"/>
      <c r="H50" s="540" t="s">
        <v>117</v>
      </c>
      <c r="I50" s="1534">
        <v>8107</v>
      </c>
      <c r="J50" s="544" t="s">
        <v>117</v>
      </c>
      <c r="K50" s="1237" t="s">
        <v>117</v>
      </c>
      <c r="L50" s="545">
        <f t="shared" si="840"/>
        <v>0</v>
      </c>
      <c r="M50" s="1720">
        <f t="shared" si="3"/>
        <v>8107</v>
      </c>
      <c r="N50" s="527">
        <f t="shared" si="36"/>
        <v>0</v>
      </c>
      <c r="O50" s="89" t="e">
        <f t="shared" si="841"/>
        <v>#VALUE!</v>
      </c>
      <c r="P50" s="8">
        <f t="shared" si="842"/>
        <v>0</v>
      </c>
      <c r="Q50" s="9">
        <f t="shared" si="843"/>
        <v>0</v>
      </c>
      <c r="R50" s="8">
        <f t="shared" si="844"/>
        <v>0</v>
      </c>
      <c r="S50" s="9">
        <f t="shared" si="845"/>
        <v>0</v>
      </c>
      <c r="T50" s="8">
        <f t="shared" si="846"/>
        <v>0</v>
      </c>
      <c r="U50" s="9">
        <f t="shared" si="847"/>
        <v>0</v>
      </c>
      <c r="V50" s="8">
        <f t="shared" si="848"/>
        <v>0</v>
      </c>
      <c r="W50" s="9">
        <f t="shared" si="849"/>
        <v>0</v>
      </c>
      <c r="X50" s="337">
        <f t="shared" si="850"/>
        <v>0</v>
      </c>
      <c r="Y50" s="337">
        <f t="shared" si="851"/>
        <v>0</v>
      </c>
      <c r="Z50" s="337">
        <f t="shared" si="852"/>
        <v>0</v>
      </c>
      <c r="AA50" s="337">
        <f t="shared" si="853"/>
        <v>0</v>
      </c>
      <c r="AB50" s="337" t="e">
        <f t="shared" si="829"/>
        <v>#VALUE!</v>
      </c>
      <c r="AC50" s="337">
        <f t="shared" si="854"/>
        <v>0</v>
      </c>
      <c r="AD50" s="337">
        <f t="shared" si="855"/>
        <v>0</v>
      </c>
      <c r="AE50" s="337">
        <f t="shared" si="856"/>
        <v>0</v>
      </c>
      <c r="AF50" s="337">
        <f t="shared" si="857"/>
        <v>0</v>
      </c>
      <c r="AG50" s="337">
        <f t="shared" si="858"/>
        <v>0</v>
      </c>
      <c r="AH50" s="337">
        <f t="shared" si="859"/>
        <v>8107</v>
      </c>
      <c r="AI50" s="337">
        <f t="shared" si="860"/>
        <v>0</v>
      </c>
      <c r="AJ50" s="337">
        <f t="shared" si="861"/>
        <v>0</v>
      </c>
      <c r="AK50" s="337">
        <f t="shared" si="862"/>
        <v>0</v>
      </c>
      <c r="AL50" s="337">
        <f t="shared" si="863"/>
        <v>0</v>
      </c>
      <c r="AM50" s="103" t="str">
        <f t="shared" si="37"/>
        <v>1</v>
      </c>
      <c r="AN50" s="1753"/>
      <c r="AO50" s="1754"/>
      <c r="AP50" s="1696"/>
      <c r="AQ50" s="1757"/>
      <c r="AR50" s="1755"/>
      <c r="AS50" s="1753"/>
      <c r="AT50" s="1754"/>
      <c r="AU50" s="1754"/>
      <c r="AV50" s="1754"/>
      <c r="AW50" s="1696"/>
      <c r="AX50" s="1757"/>
      <c r="AY50" s="1754"/>
      <c r="AZ50" s="1754"/>
      <c r="BA50" s="1754"/>
      <c r="BB50" s="1754"/>
      <c r="BC50" s="1754"/>
      <c r="BD50" s="1696"/>
      <c r="BE50" s="1757"/>
      <c r="BF50" s="1754"/>
      <c r="BG50" s="1754"/>
      <c r="BH50" s="1754"/>
      <c r="BI50" s="1754"/>
      <c r="BJ50" s="1754"/>
      <c r="BK50" s="1696"/>
      <c r="BL50" s="1757"/>
      <c r="BM50" s="1754"/>
      <c r="BN50" s="1754"/>
      <c r="BO50" s="1754"/>
      <c r="BP50" s="1754"/>
      <c r="BQ50" s="1262"/>
      <c r="BR50" s="1493"/>
      <c r="BS50" s="339"/>
      <c r="BT50" s="338"/>
      <c r="BU50" s="338"/>
      <c r="BV50" s="338"/>
      <c r="BW50" s="338"/>
      <c r="BX50" s="339"/>
      <c r="BY50" s="339"/>
      <c r="BZ50" s="339"/>
      <c r="CA50" s="339"/>
      <c r="CB50" s="339"/>
      <c r="CC50" s="339" t="e">
        <f t="shared" si="38"/>
        <v>#VALUE!</v>
      </c>
      <c r="CD50" s="338"/>
      <c r="CE50" s="340">
        <f t="shared" si="39"/>
        <v>0</v>
      </c>
      <c r="CF50" s="340">
        <f t="shared" si="40"/>
        <v>0</v>
      </c>
      <c r="CG50" s="340"/>
      <c r="CH50" s="340"/>
      <c r="CI50" s="340"/>
      <c r="CJ50" s="340"/>
      <c r="CK50" s="338"/>
      <c r="CL50" s="341" t="e">
        <f t="shared" si="864"/>
        <v>#VALUE!</v>
      </c>
      <c r="CM50" s="341" t="e">
        <f t="shared" si="865"/>
        <v>#VALUE!</v>
      </c>
      <c r="CN50" s="341" t="e">
        <f t="shared" si="866"/>
        <v>#VALUE!</v>
      </c>
      <c r="CO50" s="341" t="e">
        <f t="shared" si="867"/>
        <v>#VALUE!</v>
      </c>
      <c r="CP50" s="341" t="e">
        <f t="shared" si="868"/>
        <v>#VALUE!</v>
      </c>
      <c r="CQ50" s="341" t="e">
        <f t="shared" si="869"/>
        <v>#VALUE!</v>
      </c>
      <c r="CR50" s="341" t="e">
        <f t="shared" si="870"/>
        <v>#VALUE!</v>
      </c>
      <c r="CS50" s="341" t="e">
        <f t="shared" si="871"/>
        <v>#VALUE!</v>
      </c>
      <c r="CT50" s="233"/>
      <c r="CU50" s="355"/>
      <c r="CV50" s="355">
        <f t="shared" si="41"/>
        <v>0</v>
      </c>
      <c r="CW50" s="355">
        <f t="shared" si="42"/>
        <v>0</v>
      </c>
      <c r="CX50" s="355">
        <f t="shared" si="43"/>
        <v>0</v>
      </c>
      <c r="CY50" s="355">
        <f t="shared" si="44"/>
        <v>0</v>
      </c>
      <c r="CZ50" s="355" t="str">
        <f ca="1">IFERROR(OUNTIF(AN50:AP50,"e"),"-")</f>
        <v>-</v>
      </c>
      <c r="DA50" s="355">
        <f t="shared" si="45"/>
        <v>0</v>
      </c>
      <c r="DB50" s="355">
        <f t="shared" si="46"/>
        <v>0</v>
      </c>
      <c r="DC50" s="355">
        <f t="shared" si="47"/>
        <v>0</v>
      </c>
      <c r="DE50" s="1168" t="str">
        <f t="shared" si="48"/>
        <v>-</v>
      </c>
      <c r="DF50" s="1168" t="str">
        <f t="shared" si="49"/>
        <v>-</v>
      </c>
      <c r="DG50" s="1168" t="str">
        <f t="shared" si="50"/>
        <v>-</v>
      </c>
      <c r="DH50" s="1168" t="str">
        <f t="shared" si="51"/>
        <v>-</v>
      </c>
      <c r="DI50" s="1168" t="str">
        <f t="shared" ca="1" si="52"/>
        <v>-</v>
      </c>
      <c r="DJ50" s="1168" t="str">
        <f t="shared" si="53"/>
        <v>-</v>
      </c>
      <c r="DK50" s="1168" t="str">
        <f t="shared" si="54"/>
        <v>-</v>
      </c>
      <c r="DL50" s="1168" t="str">
        <f t="shared" si="55"/>
        <v>-</v>
      </c>
      <c r="DN50" s="355">
        <f t="shared" si="56"/>
        <v>0</v>
      </c>
      <c r="DO50" s="355">
        <f t="shared" si="57"/>
        <v>0</v>
      </c>
      <c r="DP50" s="355">
        <f t="shared" si="58"/>
        <v>0</v>
      </c>
      <c r="DQ50" s="355">
        <f t="shared" si="59"/>
        <v>0</v>
      </c>
      <c r="DR50" s="355">
        <f t="shared" si="60"/>
        <v>0</v>
      </c>
      <c r="DS50" s="355">
        <f t="shared" si="61"/>
        <v>0</v>
      </c>
      <c r="DT50" s="355">
        <f t="shared" si="62"/>
        <v>0</v>
      </c>
      <c r="DU50" s="355">
        <f>IFERROR(COUNTIF(AQ50:AW50,"h"),"-")</f>
        <v>0</v>
      </c>
      <c r="DW50" s="68" t="str">
        <f t="shared" si="64"/>
        <v>-</v>
      </c>
      <c r="DX50" s="68" t="str">
        <f t="shared" si="65"/>
        <v>-</v>
      </c>
      <c r="DY50" s="68" t="str">
        <f t="shared" si="66"/>
        <v>-</v>
      </c>
      <c r="DZ50" s="68" t="str">
        <f t="shared" si="67"/>
        <v>-</v>
      </c>
      <c r="EA50" s="68" t="str">
        <f t="shared" si="68"/>
        <v>-</v>
      </c>
      <c r="EB50" s="68" t="str">
        <f t="shared" si="69"/>
        <v>-</v>
      </c>
      <c r="EC50" s="68" t="str">
        <f t="shared" si="70"/>
        <v>-</v>
      </c>
      <c r="ED50" s="68" t="str">
        <f t="shared" si="71"/>
        <v>-</v>
      </c>
      <c r="EF50" s="355">
        <f t="shared" si="72"/>
        <v>0</v>
      </c>
      <c r="EG50" s="355">
        <f t="shared" si="73"/>
        <v>0</v>
      </c>
      <c r="EH50" s="355">
        <f t="shared" si="74"/>
        <v>0</v>
      </c>
      <c r="EI50" s="355">
        <f t="shared" si="75"/>
        <v>0</v>
      </c>
      <c r="EJ50" s="355">
        <f t="shared" si="76"/>
        <v>0</v>
      </c>
      <c r="EK50" s="355">
        <f t="shared" si="77"/>
        <v>0</v>
      </c>
      <c r="EL50" s="355">
        <f t="shared" si="78"/>
        <v>0</v>
      </c>
      <c r="EM50" s="355">
        <f t="shared" si="79"/>
        <v>0</v>
      </c>
      <c r="EO50" s="68" t="str">
        <f t="shared" si="80"/>
        <v>-</v>
      </c>
      <c r="EP50" s="68" t="str">
        <f t="shared" si="81"/>
        <v>-</v>
      </c>
      <c r="EQ50" s="68" t="str">
        <f t="shared" si="82"/>
        <v>-</v>
      </c>
      <c r="ER50" s="68" t="str">
        <f t="shared" si="83"/>
        <v>-</v>
      </c>
      <c r="ES50" s="68" t="str">
        <f t="shared" si="84"/>
        <v>-</v>
      </c>
      <c r="ET50" s="68" t="str">
        <f t="shared" si="85"/>
        <v>-</v>
      </c>
      <c r="EU50" s="68" t="str">
        <f t="shared" si="86"/>
        <v>-</v>
      </c>
      <c r="EV50" s="68" t="str">
        <f t="shared" si="87"/>
        <v>-</v>
      </c>
      <c r="EX50" s="355">
        <f t="shared" si="88"/>
        <v>0</v>
      </c>
      <c r="EY50" s="355">
        <f t="shared" si="89"/>
        <v>0</v>
      </c>
      <c r="EZ50" s="355">
        <f t="shared" si="90"/>
        <v>0</v>
      </c>
      <c r="FA50" s="355">
        <f t="shared" si="91"/>
        <v>0</v>
      </c>
      <c r="FB50" s="355">
        <f t="shared" si="92"/>
        <v>0</v>
      </c>
      <c r="FC50" s="355">
        <f t="shared" si="93"/>
        <v>0</v>
      </c>
      <c r="FD50" s="355">
        <f t="shared" si="94"/>
        <v>0</v>
      </c>
      <c r="FE50" s="355">
        <f t="shared" si="95"/>
        <v>0</v>
      </c>
      <c r="FG50" s="68" t="str">
        <f t="shared" si="96"/>
        <v>-</v>
      </c>
      <c r="FH50" s="68" t="str">
        <f t="shared" si="97"/>
        <v>-</v>
      </c>
      <c r="FI50" s="68" t="str">
        <f t="shared" si="98"/>
        <v>-</v>
      </c>
      <c r="FJ50" s="68" t="str">
        <f t="shared" si="99"/>
        <v>-</v>
      </c>
      <c r="FK50" s="68" t="str">
        <f t="shared" si="100"/>
        <v>-</v>
      </c>
      <c r="FL50" s="68" t="str">
        <f t="shared" si="101"/>
        <v>-</v>
      </c>
      <c r="FM50" s="68" t="str">
        <f t="shared" si="102"/>
        <v>-</v>
      </c>
      <c r="FN50" s="68" t="str">
        <f t="shared" si="103"/>
        <v>-</v>
      </c>
      <c r="FP50" s="355">
        <f t="shared" si="104"/>
        <v>0</v>
      </c>
      <c r="FQ50" s="355">
        <f t="shared" si="105"/>
        <v>0</v>
      </c>
      <c r="FR50" s="355">
        <f t="shared" si="106"/>
        <v>0</v>
      </c>
      <c r="FS50" s="355">
        <f t="shared" si="107"/>
        <v>0</v>
      </c>
      <c r="FT50" s="355">
        <f t="shared" si="108"/>
        <v>0</v>
      </c>
      <c r="FU50" s="355">
        <f t="shared" si="109"/>
        <v>0</v>
      </c>
      <c r="FV50" s="355">
        <f t="shared" si="110"/>
        <v>0</v>
      </c>
      <c r="FW50" s="355">
        <f t="shared" si="111"/>
        <v>0</v>
      </c>
      <c r="FY50" s="68" t="str">
        <f t="shared" si="112"/>
        <v>-</v>
      </c>
      <c r="FZ50" s="68" t="str">
        <f t="shared" si="113"/>
        <v>-</v>
      </c>
      <c r="GA50" s="68" t="str">
        <f t="shared" si="114"/>
        <v>-</v>
      </c>
      <c r="GB50" s="68" t="str">
        <f t="shared" si="115"/>
        <v>-</v>
      </c>
      <c r="GC50" s="68" t="str">
        <f t="shared" si="116"/>
        <v>-</v>
      </c>
      <c r="GD50" s="68" t="str">
        <f t="shared" si="117"/>
        <v>-</v>
      </c>
      <c r="GE50" s="68" t="str">
        <f t="shared" si="118"/>
        <v>-</v>
      </c>
      <c r="GF50" s="68" t="str">
        <f t="shared" si="119"/>
        <v>-</v>
      </c>
    </row>
    <row r="51" spans="1:188" ht="12" customHeight="1" x14ac:dyDescent="0.3">
      <c r="A51" s="532"/>
      <c r="B51" s="541" t="s">
        <v>503</v>
      </c>
      <c r="C51" s="542" t="s">
        <v>428</v>
      </c>
      <c r="D51" s="543">
        <v>0.83333333333333337</v>
      </c>
      <c r="E51" s="543">
        <v>0.91666666666666663</v>
      </c>
      <c r="F51" s="542" t="str">
        <f t="shared" si="819"/>
        <v>PT</v>
      </c>
      <c r="G51" s="902"/>
      <c r="H51" s="546" t="s">
        <v>117</v>
      </c>
      <c r="I51" s="1531">
        <v>9467</v>
      </c>
      <c r="J51" s="544" t="s">
        <v>117</v>
      </c>
      <c r="K51" s="1237" t="s">
        <v>117</v>
      </c>
      <c r="L51" s="547">
        <f t="shared" si="840"/>
        <v>0</v>
      </c>
      <c r="M51" s="1722">
        <f t="shared" si="3"/>
        <v>9467</v>
      </c>
      <c r="N51" s="548">
        <f t="shared" si="36"/>
        <v>0</v>
      </c>
      <c r="O51" s="89" t="e">
        <f t="shared" si="841"/>
        <v>#VALUE!</v>
      </c>
      <c r="P51" s="9">
        <f t="shared" si="842"/>
        <v>0</v>
      </c>
      <c r="Q51" s="9">
        <f t="shared" si="843"/>
        <v>0</v>
      </c>
      <c r="R51" s="9">
        <f t="shared" si="844"/>
        <v>0</v>
      </c>
      <c r="S51" s="9">
        <f t="shared" si="845"/>
        <v>0</v>
      </c>
      <c r="T51" s="9">
        <f t="shared" si="846"/>
        <v>0</v>
      </c>
      <c r="U51" s="9">
        <f t="shared" si="847"/>
        <v>0</v>
      </c>
      <c r="V51" s="9">
        <f t="shared" si="848"/>
        <v>0</v>
      </c>
      <c r="W51" s="9">
        <f t="shared" si="849"/>
        <v>0</v>
      </c>
      <c r="X51" s="351">
        <f t="shared" si="850"/>
        <v>0</v>
      </c>
      <c r="Y51" s="351">
        <f t="shared" si="851"/>
        <v>0</v>
      </c>
      <c r="Z51" s="351">
        <f t="shared" si="852"/>
        <v>0</v>
      </c>
      <c r="AA51" s="351">
        <f t="shared" si="853"/>
        <v>0</v>
      </c>
      <c r="AB51" s="351" t="e">
        <f t="shared" si="829"/>
        <v>#VALUE!</v>
      </c>
      <c r="AC51" s="351">
        <f t="shared" si="854"/>
        <v>0</v>
      </c>
      <c r="AD51" s="351">
        <f t="shared" si="855"/>
        <v>0</v>
      </c>
      <c r="AE51" s="351">
        <f t="shared" si="856"/>
        <v>0</v>
      </c>
      <c r="AF51" s="351">
        <f t="shared" si="857"/>
        <v>0</v>
      </c>
      <c r="AG51" s="351">
        <f t="shared" si="858"/>
        <v>0</v>
      </c>
      <c r="AH51" s="351">
        <f t="shared" si="859"/>
        <v>9467</v>
      </c>
      <c r="AI51" s="351">
        <f t="shared" si="860"/>
        <v>0</v>
      </c>
      <c r="AJ51" s="351">
        <f t="shared" si="861"/>
        <v>0</v>
      </c>
      <c r="AK51" s="351">
        <f t="shared" si="862"/>
        <v>0</v>
      </c>
      <c r="AL51" s="351">
        <f t="shared" si="863"/>
        <v>0</v>
      </c>
      <c r="AM51" s="352" t="str">
        <f t="shared" si="37"/>
        <v>1</v>
      </c>
      <c r="AN51" s="1753"/>
      <c r="AO51" s="1754"/>
      <c r="AP51" s="1696"/>
      <c r="AQ51" s="1757"/>
      <c r="AR51" s="1755"/>
      <c r="AS51" s="1753"/>
      <c r="AT51" s="1754"/>
      <c r="AU51" s="1754"/>
      <c r="AV51" s="1754"/>
      <c r="AW51" s="1696"/>
      <c r="AX51" s="1757"/>
      <c r="AY51" s="1754"/>
      <c r="AZ51" s="1754"/>
      <c r="BA51" s="1754"/>
      <c r="BB51" s="1754"/>
      <c r="BC51" s="1754"/>
      <c r="BD51" s="1696"/>
      <c r="BE51" s="1757"/>
      <c r="BF51" s="1754"/>
      <c r="BG51" s="1754"/>
      <c r="BH51" s="1754"/>
      <c r="BI51" s="1754"/>
      <c r="BJ51" s="1754"/>
      <c r="BK51" s="1696"/>
      <c r="BL51" s="1757"/>
      <c r="BM51" s="1754"/>
      <c r="BN51" s="1754"/>
      <c r="BO51" s="1754"/>
      <c r="BP51" s="1754"/>
      <c r="BQ51" s="1262"/>
      <c r="BR51" s="1493"/>
      <c r="BS51" s="339"/>
      <c r="BT51" s="338"/>
      <c r="BU51" s="338"/>
      <c r="BV51" s="338"/>
      <c r="BW51" s="338"/>
      <c r="BX51" s="339"/>
      <c r="BY51" s="339"/>
      <c r="BZ51" s="339"/>
      <c r="CA51" s="339"/>
      <c r="CB51" s="339"/>
      <c r="CC51" s="339" t="e">
        <f t="shared" si="38"/>
        <v>#VALUE!</v>
      </c>
      <c r="CD51" s="338"/>
      <c r="CE51" s="340">
        <f t="shared" si="39"/>
        <v>0</v>
      </c>
      <c r="CF51" s="340">
        <f t="shared" si="40"/>
        <v>0</v>
      </c>
      <c r="CG51" s="340"/>
      <c r="CH51" s="340"/>
      <c r="CI51" s="340"/>
      <c r="CJ51" s="340"/>
      <c r="CK51" s="338"/>
      <c r="CL51" s="341" t="e">
        <f t="shared" si="864"/>
        <v>#VALUE!</v>
      </c>
      <c r="CM51" s="341" t="e">
        <f t="shared" si="865"/>
        <v>#VALUE!</v>
      </c>
      <c r="CN51" s="341" t="e">
        <f t="shared" si="866"/>
        <v>#VALUE!</v>
      </c>
      <c r="CO51" s="341" t="e">
        <f t="shared" si="867"/>
        <v>#VALUE!</v>
      </c>
      <c r="CP51" s="341" t="e">
        <f t="shared" si="868"/>
        <v>#VALUE!</v>
      </c>
      <c r="CQ51" s="341" t="e">
        <f t="shared" si="869"/>
        <v>#VALUE!</v>
      </c>
      <c r="CR51" s="341" t="e">
        <f t="shared" si="870"/>
        <v>#VALUE!</v>
      </c>
      <c r="CS51" s="341" t="e">
        <f t="shared" si="871"/>
        <v>#VALUE!</v>
      </c>
      <c r="CT51" s="233"/>
      <c r="CU51" s="355"/>
      <c r="CV51" s="355">
        <f t="shared" si="41"/>
        <v>0</v>
      </c>
      <c r="CW51" s="355">
        <f t="shared" si="42"/>
        <v>0</v>
      </c>
      <c r="CX51" s="355">
        <f t="shared" si="43"/>
        <v>0</v>
      </c>
      <c r="CY51" s="355">
        <f t="shared" si="44"/>
        <v>0</v>
      </c>
      <c r="CZ51" s="355" t="str">
        <f ca="1">IFERROR(OUNTIF(AN51:AP51,"e"),"-")</f>
        <v>-</v>
      </c>
      <c r="DA51" s="355">
        <f t="shared" si="45"/>
        <v>0</v>
      </c>
      <c r="DB51" s="355">
        <f t="shared" si="46"/>
        <v>0</v>
      </c>
      <c r="DC51" s="355">
        <f t="shared" si="47"/>
        <v>0</v>
      </c>
      <c r="DE51" s="1168" t="str">
        <f t="shared" si="48"/>
        <v>-</v>
      </c>
      <c r="DF51" s="1168" t="str">
        <f t="shared" si="49"/>
        <v>-</v>
      </c>
      <c r="DG51" s="1168" t="str">
        <f t="shared" si="50"/>
        <v>-</v>
      </c>
      <c r="DH51" s="1168" t="str">
        <f t="shared" si="51"/>
        <v>-</v>
      </c>
      <c r="DI51" s="1168" t="str">
        <f t="shared" ca="1" si="52"/>
        <v>-</v>
      </c>
      <c r="DJ51" s="1168" t="str">
        <f t="shared" si="53"/>
        <v>-</v>
      </c>
      <c r="DK51" s="1168" t="str">
        <f t="shared" si="54"/>
        <v>-</v>
      </c>
      <c r="DL51" s="1168" t="str">
        <f t="shared" si="55"/>
        <v>-</v>
      </c>
      <c r="DN51" s="355">
        <f t="shared" si="56"/>
        <v>0</v>
      </c>
      <c r="DO51" s="355">
        <f t="shared" si="57"/>
        <v>0</v>
      </c>
      <c r="DP51" s="355">
        <f t="shared" si="58"/>
        <v>0</v>
      </c>
      <c r="DQ51" s="355">
        <f t="shared" si="59"/>
        <v>0</v>
      </c>
      <c r="DR51" s="355">
        <f t="shared" si="60"/>
        <v>0</v>
      </c>
      <c r="DS51" s="355">
        <f t="shared" si="61"/>
        <v>0</v>
      </c>
      <c r="DT51" s="355">
        <f t="shared" si="62"/>
        <v>0</v>
      </c>
      <c r="DU51" s="355">
        <f t="shared" si="63"/>
        <v>0</v>
      </c>
      <c r="DW51" s="68" t="str">
        <f t="shared" si="64"/>
        <v>-</v>
      </c>
      <c r="DX51" s="68" t="str">
        <f t="shared" si="65"/>
        <v>-</v>
      </c>
      <c r="DY51" s="68" t="str">
        <f t="shared" si="66"/>
        <v>-</v>
      </c>
      <c r="DZ51" s="68" t="str">
        <f t="shared" si="67"/>
        <v>-</v>
      </c>
      <c r="EA51" s="68" t="str">
        <f t="shared" si="68"/>
        <v>-</v>
      </c>
      <c r="EB51" s="68" t="str">
        <f t="shared" si="69"/>
        <v>-</v>
      </c>
      <c r="EC51" s="68" t="str">
        <f t="shared" si="70"/>
        <v>-</v>
      </c>
      <c r="ED51" s="68" t="str">
        <f t="shared" si="71"/>
        <v>-</v>
      </c>
      <c r="EF51" s="355">
        <f t="shared" si="72"/>
        <v>0</v>
      </c>
      <c r="EG51" s="355">
        <f t="shared" si="73"/>
        <v>0</v>
      </c>
      <c r="EH51" s="355">
        <f t="shared" si="74"/>
        <v>0</v>
      </c>
      <c r="EI51" s="355">
        <f t="shared" si="75"/>
        <v>0</v>
      </c>
      <c r="EJ51" s="355">
        <f t="shared" si="76"/>
        <v>0</v>
      </c>
      <c r="EK51" s="355">
        <f t="shared" si="77"/>
        <v>0</v>
      </c>
      <c r="EL51" s="355">
        <f t="shared" si="78"/>
        <v>0</v>
      </c>
      <c r="EM51" s="355">
        <f t="shared" si="79"/>
        <v>0</v>
      </c>
      <c r="EO51" s="68" t="str">
        <f t="shared" si="80"/>
        <v>-</v>
      </c>
      <c r="EP51" s="68" t="str">
        <f t="shared" si="81"/>
        <v>-</v>
      </c>
      <c r="EQ51" s="68" t="str">
        <f t="shared" si="82"/>
        <v>-</v>
      </c>
      <c r="ER51" s="68" t="str">
        <f t="shared" si="83"/>
        <v>-</v>
      </c>
      <c r="ES51" s="68" t="str">
        <f t="shared" si="84"/>
        <v>-</v>
      </c>
      <c r="ET51" s="68" t="str">
        <f t="shared" si="85"/>
        <v>-</v>
      </c>
      <c r="EU51" s="68" t="str">
        <f t="shared" si="86"/>
        <v>-</v>
      </c>
      <c r="EV51" s="68" t="str">
        <f t="shared" si="87"/>
        <v>-</v>
      </c>
      <c r="EX51" s="355">
        <f t="shared" si="88"/>
        <v>0</v>
      </c>
      <c r="EY51" s="355">
        <f t="shared" si="89"/>
        <v>0</v>
      </c>
      <c r="EZ51" s="355">
        <f t="shared" si="90"/>
        <v>0</v>
      </c>
      <c r="FA51" s="355">
        <f t="shared" si="91"/>
        <v>0</v>
      </c>
      <c r="FB51" s="355">
        <f t="shared" si="92"/>
        <v>0</v>
      </c>
      <c r="FC51" s="355">
        <f t="shared" si="93"/>
        <v>0</v>
      </c>
      <c r="FD51" s="355">
        <f t="shared" si="94"/>
        <v>0</v>
      </c>
      <c r="FE51" s="355">
        <f t="shared" si="95"/>
        <v>0</v>
      </c>
      <c r="FG51" s="68" t="str">
        <f t="shared" si="96"/>
        <v>-</v>
      </c>
      <c r="FH51" s="68" t="str">
        <f t="shared" si="97"/>
        <v>-</v>
      </c>
      <c r="FI51" s="68" t="str">
        <f t="shared" si="98"/>
        <v>-</v>
      </c>
      <c r="FJ51" s="68" t="str">
        <f t="shared" si="99"/>
        <v>-</v>
      </c>
      <c r="FK51" s="68" t="str">
        <f t="shared" si="100"/>
        <v>-</v>
      </c>
      <c r="FL51" s="68" t="str">
        <f t="shared" si="101"/>
        <v>-</v>
      </c>
      <c r="FM51" s="68" t="str">
        <f t="shared" si="102"/>
        <v>-</v>
      </c>
      <c r="FN51" s="68" t="str">
        <f t="shared" si="103"/>
        <v>-</v>
      </c>
      <c r="FP51" s="355">
        <f t="shared" si="104"/>
        <v>0</v>
      </c>
      <c r="FQ51" s="355">
        <f t="shared" si="105"/>
        <v>0</v>
      </c>
      <c r="FR51" s="355">
        <f t="shared" si="106"/>
        <v>0</v>
      </c>
      <c r="FS51" s="355">
        <f t="shared" si="107"/>
        <v>0</v>
      </c>
      <c r="FT51" s="355">
        <f t="shared" si="108"/>
        <v>0</v>
      </c>
      <c r="FU51" s="355">
        <f t="shared" si="109"/>
        <v>0</v>
      </c>
      <c r="FV51" s="355">
        <f t="shared" si="110"/>
        <v>0</v>
      </c>
      <c r="FW51" s="355">
        <f t="shared" si="111"/>
        <v>0</v>
      </c>
      <c r="FY51" s="68" t="str">
        <f t="shared" si="112"/>
        <v>-</v>
      </c>
      <c r="FZ51" s="68" t="str">
        <f t="shared" si="113"/>
        <v>-</v>
      </c>
      <c r="GA51" s="68" t="str">
        <f t="shared" si="114"/>
        <v>-</v>
      </c>
      <c r="GB51" s="68" t="str">
        <f t="shared" si="115"/>
        <v>-</v>
      </c>
      <c r="GC51" s="68" t="str">
        <f t="shared" si="116"/>
        <v>-</v>
      </c>
      <c r="GD51" s="68" t="str">
        <f t="shared" si="117"/>
        <v>-</v>
      </c>
      <c r="GE51" s="68" t="str">
        <f t="shared" si="118"/>
        <v>-</v>
      </c>
      <c r="GF51" s="68" t="str">
        <f t="shared" si="119"/>
        <v>-</v>
      </c>
    </row>
    <row r="52" spans="1:188" ht="12" customHeight="1" thickBot="1" x14ac:dyDescent="0.35">
      <c r="A52" s="549"/>
      <c r="B52" s="550" t="s">
        <v>410</v>
      </c>
      <c r="C52" s="551" t="s">
        <v>428</v>
      </c>
      <c r="D52" s="552">
        <v>0.91666666666666663</v>
      </c>
      <c r="E52" s="552">
        <v>0</v>
      </c>
      <c r="F52" s="551" t="str">
        <f t="shared" si="819"/>
        <v>PT</v>
      </c>
      <c r="G52" s="903"/>
      <c r="H52" s="553" t="s">
        <v>117</v>
      </c>
      <c r="I52" s="1541">
        <v>4836</v>
      </c>
      <c r="J52" s="554" t="s">
        <v>117</v>
      </c>
      <c r="K52" s="1245" t="s">
        <v>117</v>
      </c>
      <c r="L52" s="555">
        <f t="shared" si="840"/>
        <v>0</v>
      </c>
      <c r="M52" s="1730">
        <f t="shared" si="3"/>
        <v>4836</v>
      </c>
      <c r="N52" s="556">
        <f t="shared" si="36"/>
        <v>0</v>
      </c>
      <c r="O52" s="353" t="e">
        <f t="shared" si="841"/>
        <v>#VALUE!</v>
      </c>
      <c r="P52" s="343">
        <f t="shared" si="842"/>
        <v>0</v>
      </c>
      <c r="Q52" s="343">
        <f t="shared" si="843"/>
        <v>0</v>
      </c>
      <c r="R52" s="343">
        <f t="shared" si="844"/>
        <v>0</v>
      </c>
      <c r="S52" s="343">
        <f t="shared" si="845"/>
        <v>0</v>
      </c>
      <c r="T52" s="343">
        <f t="shared" si="846"/>
        <v>0</v>
      </c>
      <c r="U52" s="343">
        <f t="shared" si="847"/>
        <v>0</v>
      </c>
      <c r="V52" s="343">
        <f t="shared" si="848"/>
        <v>0</v>
      </c>
      <c r="W52" s="343">
        <f t="shared" si="849"/>
        <v>0</v>
      </c>
      <c r="X52" s="344">
        <f t="shared" si="850"/>
        <v>0</v>
      </c>
      <c r="Y52" s="344">
        <f t="shared" si="851"/>
        <v>0</v>
      </c>
      <c r="Z52" s="344">
        <f t="shared" si="852"/>
        <v>0</v>
      </c>
      <c r="AA52" s="344">
        <f t="shared" si="853"/>
        <v>0</v>
      </c>
      <c r="AB52" s="344" t="e">
        <f t="shared" si="829"/>
        <v>#VALUE!</v>
      </c>
      <c r="AC52" s="344">
        <f t="shared" si="854"/>
        <v>0</v>
      </c>
      <c r="AD52" s="344">
        <f t="shared" si="855"/>
        <v>0</v>
      </c>
      <c r="AE52" s="344">
        <f t="shared" si="856"/>
        <v>0</v>
      </c>
      <c r="AF52" s="344">
        <f t="shared" si="857"/>
        <v>0</v>
      </c>
      <c r="AG52" s="344">
        <f t="shared" si="858"/>
        <v>0</v>
      </c>
      <c r="AH52" s="344">
        <f t="shared" si="859"/>
        <v>4836</v>
      </c>
      <c r="AI52" s="344">
        <f t="shared" si="860"/>
        <v>0</v>
      </c>
      <c r="AJ52" s="344">
        <f t="shared" si="861"/>
        <v>0</v>
      </c>
      <c r="AK52" s="344">
        <f t="shared" si="862"/>
        <v>0</v>
      </c>
      <c r="AL52" s="344">
        <f t="shared" si="863"/>
        <v>0</v>
      </c>
      <c r="AM52" s="345" t="str">
        <f t="shared" si="37"/>
        <v>1</v>
      </c>
      <c r="AN52" s="1789"/>
      <c r="AO52" s="1790"/>
      <c r="AP52" s="1713"/>
      <c r="AQ52" s="1762"/>
      <c r="AR52" s="1806"/>
      <c r="AS52" s="1789"/>
      <c r="AT52" s="1790"/>
      <c r="AU52" s="1790"/>
      <c r="AV52" s="1790"/>
      <c r="AW52" s="1713"/>
      <c r="AX52" s="1762"/>
      <c r="AY52" s="1790"/>
      <c r="AZ52" s="1790"/>
      <c r="BA52" s="1790"/>
      <c r="BB52" s="1790"/>
      <c r="BC52" s="1790"/>
      <c r="BD52" s="1713"/>
      <c r="BE52" s="1762"/>
      <c r="BF52" s="1790"/>
      <c r="BG52" s="1790"/>
      <c r="BH52" s="1790"/>
      <c r="BI52" s="1790"/>
      <c r="BJ52" s="1790"/>
      <c r="BK52" s="1713"/>
      <c r="BL52" s="1762"/>
      <c r="BM52" s="1790"/>
      <c r="BN52" s="1790"/>
      <c r="BO52" s="1790"/>
      <c r="BP52" s="1790"/>
      <c r="BQ52" s="1265"/>
      <c r="BR52" s="1495"/>
      <c r="BS52" s="339"/>
      <c r="BT52" s="338"/>
      <c r="BU52" s="338"/>
      <c r="BV52" s="338"/>
      <c r="BW52" s="338"/>
      <c r="BX52" s="339"/>
      <c r="BY52" s="339"/>
      <c r="BZ52" s="339"/>
      <c r="CA52" s="339"/>
      <c r="CB52" s="339"/>
      <c r="CC52" s="339" t="e">
        <f t="shared" si="38"/>
        <v>#VALUE!</v>
      </c>
      <c r="CD52" s="338"/>
      <c r="CE52" s="340">
        <f t="shared" si="39"/>
        <v>0</v>
      </c>
      <c r="CF52" s="340">
        <f t="shared" si="40"/>
        <v>0</v>
      </c>
      <c r="CG52" s="340"/>
      <c r="CH52" s="340"/>
      <c r="CI52" s="340"/>
      <c r="CJ52" s="340"/>
      <c r="CK52" s="338"/>
      <c r="CL52" s="341" t="e">
        <f t="shared" si="864"/>
        <v>#VALUE!</v>
      </c>
      <c r="CM52" s="341" t="e">
        <f t="shared" si="865"/>
        <v>#VALUE!</v>
      </c>
      <c r="CN52" s="341" t="e">
        <f t="shared" si="866"/>
        <v>#VALUE!</v>
      </c>
      <c r="CO52" s="341" t="e">
        <f t="shared" si="867"/>
        <v>#VALUE!</v>
      </c>
      <c r="CP52" s="341" t="e">
        <f t="shared" si="868"/>
        <v>#VALUE!</v>
      </c>
      <c r="CQ52" s="341" t="e">
        <f t="shared" si="869"/>
        <v>#VALUE!</v>
      </c>
      <c r="CR52" s="341" t="e">
        <f t="shared" si="870"/>
        <v>#VALUE!</v>
      </c>
      <c r="CS52" s="341" t="e">
        <f t="shared" si="871"/>
        <v>#VALUE!</v>
      </c>
      <c r="CT52" s="233"/>
      <c r="CU52" s="355"/>
      <c r="CV52" s="355">
        <f t="shared" si="41"/>
        <v>0</v>
      </c>
      <c r="CW52" s="355">
        <f t="shared" si="42"/>
        <v>0</v>
      </c>
      <c r="CX52" s="355">
        <f t="shared" si="43"/>
        <v>0</v>
      </c>
      <c r="CY52" s="355">
        <f t="shared" si="44"/>
        <v>0</v>
      </c>
      <c r="CZ52" s="355" t="str">
        <f ca="1">IFERROR(OUNTIF(AN52:AP52,"e"),"-")</f>
        <v>-</v>
      </c>
      <c r="DA52" s="355">
        <f t="shared" si="45"/>
        <v>0</v>
      </c>
      <c r="DB52" s="355">
        <f t="shared" si="46"/>
        <v>0</v>
      </c>
      <c r="DC52" s="355">
        <f t="shared" si="47"/>
        <v>0</v>
      </c>
      <c r="DE52" s="1168" t="str">
        <f t="shared" si="48"/>
        <v>-</v>
      </c>
      <c r="DF52" s="1168" t="str">
        <f t="shared" si="49"/>
        <v>-</v>
      </c>
      <c r="DG52" s="1168" t="str">
        <f t="shared" si="50"/>
        <v>-</v>
      </c>
      <c r="DH52" s="1168" t="str">
        <f t="shared" si="51"/>
        <v>-</v>
      </c>
      <c r="DI52" s="1168" t="str">
        <f t="shared" ca="1" si="52"/>
        <v>-</v>
      </c>
      <c r="DJ52" s="1168" t="str">
        <f t="shared" si="53"/>
        <v>-</v>
      </c>
      <c r="DK52" s="1168" t="str">
        <f t="shared" si="54"/>
        <v>-</v>
      </c>
      <c r="DL52" s="1168" t="str">
        <f t="shared" si="55"/>
        <v>-</v>
      </c>
      <c r="DN52" s="355">
        <f t="shared" si="56"/>
        <v>0</v>
      </c>
      <c r="DO52" s="355">
        <f t="shared" si="57"/>
        <v>0</v>
      </c>
      <c r="DP52" s="355">
        <f t="shared" si="58"/>
        <v>0</v>
      </c>
      <c r="DQ52" s="355">
        <f t="shared" si="59"/>
        <v>0</v>
      </c>
      <c r="DR52" s="355">
        <f t="shared" si="60"/>
        <v>0</v>
      </c>
      <c r="DS52" s="355">
        <f t="shared" si="61"/>
        <v>0</v>
      </c>
      <c r="DT52" s="355">
        <f t="shared" si="62"/>
        <v>0</v>
      </c>
      <c r="DU52" s="355">
        <f t="shared" si="63"/>
        <v>0</v>
      </c>
      <c r="DW52" s="68" t="str">
        <f t="shared" si="64"/>
        <v>-</v>
      </c>
      <c r="DX52" s="68" t="str">
        <f t="shared" si="65"/>
        <v>-</v>
      </c>
      <c r="DY52" s="68" t="str">
        <f t="shared" si="66"/>
        <v>-</v>
      </c>
      <c r="DZ52" s="68" t="str">
        <f t="shared" si="67"/>
        <v>-</v>
      </c>
      <c r="EA52" s="68" t="str">
        <f t="shared" si="68"/>
        <v>-</v>
      </c>
      <c r="EB52" s="68" t="str">
        <f t="shared" si="69"/>
        <v>-</v>
      </c>
      <c r="EC52" s="68" t="str">
        <f t="shared" si="70"/>
        <v>-</v>
      </c>
      <c r="ED52" s="68" t="str">
        <f t="shared" si="71"/>
        <v>-</v>
      </c>
      <c r="EF52" s="355">
        <f t="shared" si="72"/>
        <v>0</v>
      </c>
      <c r="EG52" s="355">
        <f t="shared" si="73"/>
        <v>0</v>
      </c>
      <c r="EH52" s="355">
        <f t="shared" si="74"/>
        <v>0</v>
      </c>
      <c r="EI52" s="355">
        <f t="shared" si="75"/>
        <v>0</v>
      </c>
      <c r="EJ52" s="355">
        <f t="shared" si="76"/>
        <v>0</v>
      </c>
      <c r="EK52" s="355">
        <f t="shared" si="77"/>
        <v>0</v>
      </c>
      <c r="EL52" s="355">
        <f t="shared" si="78"/>
        <v>0</v>
      </c>
      <c r="EM52" s="355">
        <f t="shared" si="79"/>
        <v>0</v>
      </c>
      <c r="EO52" s="68" t="str">
        <f t="shared" si="80"/>
        <v>-</v>
      </c>
      <c r="EP52" s="68" t="str">
        <f t="shared" si="81"/>
        <v>-</v>
      </c>
      <c r="EQ52" s="68" t="str">
        <f t="shared" si="82"/>
        <v>-</v>
      </c>
      <c r="ER52" s="68" t="str">
        <f t="shared" si="83"/>
        <v>-</v>
      </c>
      <c r="ES52" s="68" t="str">
        <f t="shared" si="84"/>
        <v>-</v>
      </c>
      <c r="ET52" s="68" t="str">
        <f t="shared" si="85"/>
        <v>-</v>
      </c>
      <c r="EU52" s="68" t="str">
        <f t="shared" si="86"/>
        <v>-</v>
      </c>
      <c r="EV52" s="68" t="str">
        <f t="shared" si="87"/>
        <v>-</v>
      </c>
      <c r="EX52" s="355">
        <f t="shared" si="88"/>
        <v>0</v>
      </c>
      <c r="EY52" s="355">
        <f t="shared" si="89"/>
        <v>0</v>
      </c>
      <c r="EZ52" s="355">
        <f t="shared" si="90"/>
        <v>0</v>
      </c>
      <c r="FA52" s="355">
        <f t="shared" si="91"/>
        <v>0</v>
      </c>
      <c r="FB52" s="355">
        <f t="shared" si="92"/>
        <v>0</v>
      </c>
      <c r="FC52" s="355">
        <f t="shared" si="93"/>
        <v>0</v>
      </c>
      <c r="FD52" s="355">
        <f t="shared" si="94"/>
        <v>0</v>
      </c>
      <c r="FE52" s="355">
        <f t="shared" si="95"/>
        <v>0</v>
      </c>
      <c r="FG52" s="68" t="str">
        <f t="shared" si="96"/>
        <v>-</v>
      </c>
      <c r="FH52" s="68" t="str">
        <f t="shared" si="97"/>
        <v>-</v>
      </c>
      <c r="FI52" s="68" t="str">
        <f t="shared" si="98"/>
        <v>-</v>
      </c>
      <c r="FJ52" s="68" t="str">
        <f t="shared" si="99"/>
        <v>-</v>
      </c>
      <c r="FK52" s="68" t="str">
        <f t="shared" si="100"/>
        <v>-</v>
      </c>
      <c r="FL52" s="68" t="str">
        <f t="shared" si="101"/>
        <v>-</v>
      </c>
      <c r="FM52" s="68" t="str">
        <f t="shared" si="102"/>
        <v>-</v>
      </c>
      <c r="FN52" s="68" t="str">
        <f t="shared" si="103"/>
        <v>-</v>
      </c>
      <c r="FP52" s="355">
        <f t="shared" si="104"/>
        <v>0</v>
      </c>
      <c r="FQ52" s="355">
        <f t="shared" si="105"/>
        <v>0</v>
      </c>
      <c r="FR52" s="355">
        <f t="shared" si="106"/>
        <v>0</v>
      </c>
      <c r="FS52" s="355">
        <f t="shared" si="107"/>
        <v>0</v>
      </c>
      <c r="FT52" s="355">
        <f t="shared" si="108"/>
        <v>0</v>
      </c>
      <c r="FU52" s="355">
        <f t="shared" si="109"/>
        <v>0</v>
      </c>
      <c r="FV52" s="355">
        <f t="shared" si="110"/>
        <v>0</v>
      </c>
      <c r="FW52" s="355">
        <f t="shared" si="111"/>
        <v>0</v>
      </c>
      <c r="FY52" s="68" t="str">
        <f t="shared" si="112"/>
        <v>-</v>
      </c>
      <c r="FZ52" s="68" t="str">
        <f t="shared" si="113"/>
        <v>-</v>
      </c>
      <c r="GA52" s="68" t="str">
        <f t="shared" si="114"/>
        <v>-</v>
      </c>
      <c r="GB52" s="68" t="str">
        <f t="shared" si="115"/>
        <v>-</v>
      </c>
      <c r="GC52" s="68" t="str">
        <f t="shared" si="116"/>
        <v>-</v>
      </c>
      <c r="GD52" s="68" t="str">
        <f t="shared" si="117"/>
        <v>-</v>
      </c>
      <c r="GE52" s="68" t="str">
        <f t="shared" si="118"/>
        <v>-</v>
      </c>
      <c r="GF52" s="68" t="str">
        <f t="shared" si="119"/>
        <v>-</v>
      </c>
    </row>
    <row r="53" spans="1:188" ht="12" customHeight="1" thickTop="1" thickBot="1" x14ac:dyDescent="0.35">
      <c r="A53" s="622"/>
      <c r="B53" s="958" t="s">
        <v>435</v>
      </c>
      <c r="C53" s="558" t="s">
        <v>428</v>
      </c>
      <c r="D53" s="557">
        <v>0</v>
      </c>
      <c r="E53" s="557">
        <v>8.3333333333333329E-2</v>
      </c>
      <c r="F53" s="558" t="str">
        <f t="shared" ref="F53:F63" si="872">IF(VALUE(D53)&gt;=0.72,"PT",IF(VALUE(D53)&lt;0.72,"Off-PT"))</f>
        <v>Off-PT</v>
      </c>
      <c r="G53" s="904"/>
      <c r="H53" s="559" t="s">
        <v>117</v>
      </c>
      <c r="I53" s="1542">
        <v>1574</v>
      </c>
      <c r="J53" s="560" t="s">
        <v>117</v>
      </c>
      <c r="K53" s="1246" t="s">
        <v>117</v>
      </c>
      <c r="L53" s="561">
        <f t="shared" si="840"/>
        <v>0</v>
      </c>
      <c r="M53" s="1731">
        <f t="shared" si="3"/>
        <v>1574</v>
      </c>
      <c r="N53" s="562">
        <f t="shared" si="36"/>
        <v>0</v>
      </c>
      <c r="O53" s="623" t="e">
        <f t="shared" si="841"/>
        <v>#VALUE!</v>
      </c>
      <c r="P53" s="346">
        <f t="shared" si="842"/>
        <v>0</v>
      </c>
      <c r="Q53" s="346">
        <f t="shared" si="843"/>
        <v>0</v>
      </c>
      <c r="R53" s="346">
        <f t="shared" si="844"/>
        <v>0</v>
      </c>
      <c r="S53" s="346">
        <f t="shared" si="845"/>
        <v>0</v>
      </c>
      <c r="T53" s="346">
        <f t="shared" si="846"/>
        <v>0</v>
      </c>
      <c r="U53" s="346">
        <f t="shared" si="847"/>
        <v>0</v>
      </c>
      <c r="V53" s="346">
        <f t="shared" si="848"/>
        <v>0</v>
      </c>
      <c r="W53" s="346">
        <f t="shared" si="849"/>
        <v>0</v>
      </c>
      <c r="X53" s="347">
        <f t="shared" si="850"/>
        <v>0</v>
      </c>
      <c r="Y53" s="347">
        <f t="shared" si="851"/>
        <v>0</v>
      </c>
      <c r="Z53" s="347">
        <f t="shared" si="852"/>
        <v>0</v>
      </c>
      <c r="AA53" s="347">
        <f t="shared" si="853"/>
        <v>0</v>
      </c>
      <c r="AB53" s="347" t="e">
        <f t="shared" ref="AB53:AB63" si="873">(Y53+Z53+AA53)*H53</f>
        <v>#VALUE!</v>
      </c>
      <c r="AC53" s="347">
        <f t="shared" si="854"/>
        <v>0</v>
      </c>
      <c r="AD53" s="347">
        <f t="shared" si="855"/>
        <v>0</v>
      </c>
      <c r="AE53" s="347">
        <f t="shared" si="856"/>
        <v>0</v>
      </c>
      <c r="AF53" s="347">
        <f t="shared" si="857"/>
        <v>0</v>
      </c>
      <c r="AG53" s="347">
        <f t="shared" si="858"/>
        <v>0</v>
      </c>
      <c r="AH53" s="347">
        <f t="shared" si="859"/>
        <v>1574</v>
      </c>
      <c r="AI53" s="347">
        <f t="shared" si="860"/>
        <v>0</v>
      </c>
      <c r="AJ53" s="347">
        <f t="shared" si="861"/>
        <v>0</v>
      </c>
      <c r="AK53" s="347">
        <f t="shared" si="862"/>
        <v>0</v>
      </c>
      <c r="AL53" s="347">
        <f t="shared" si="863"/>
        <v>0</v>
      </c>
      <c r="AM53" s="348" t="str">
        <f t="shared" si="37"/>
        <v>1</v>
      </c>
      <c r="AN53" s="1795"/>
      <c r="AO53" s="1796"/>
      <c r="AP53" s="1715"/>
      <c r="AQ53" s="1783"/>
      <c r="AR53" s="1809"/>
      <c r="AS53" s="1795"/>
      <c r="AT53" s="1796"/>
      <c r="AU53" s="1796"/>
      <c r="AV53" s="1796"/>
      <c r="AW53" s="1715"/>
      <c r="AX53" s="1783"/>
      <c r="AY53" s="1796"/>
      <c r="AZ53" s="1796"/>
      <c r="BA53" s="1796"/>
      <c r="BB53" s="1796"/>
      <c r="BC53" s="1796"/>
      <c r="BD53" s="1715"/>
      <c r="BE53" s="1783"/>
      <c r="BF53" s="1796"/>
      <c r="BG53" s="1796"/>
      <c r="BH53" s="1796"/>
      <c r="BI53" s="1796"/>
      <c r="BJ53" s="1796"/>
      <c r="BK53" s="1715"/>
      <c r="BL53" s="1783"/>
      <c r="BM53" s="1796"/>
      <c r="BN53" s="1796"/>
      <c r="BO53" s="1796"/>
      <c r="BP53" s="1796"/>
      <c r="BQ53" s="1268"/>
      <c r="BR53" s="1501"/>
      <c r="BS53" s="339"/>
      <c r="BT53" s="338"/>
      <c r="BU53" s="338"/>
      <c r="BV53" s="338"/>
      <c r="BW53" s="338"/>
      <c r="BX53" s="339"/>
      <c r="BY53" s="339"/>
      <c r="BZ53" s="339"/>
      <c r="CA53" s="339"/>
      <c r="CB53" s="339"/>
      <c r="CC53" s="339" t="e">
        <f t="shared" si="38"/>
        <v>#VALUE!</v>
      </c>
      <c r="CD53" s="338"/>
      <c r="CE53" s="340">
        <f t="shared" si="39"/>
        <v>0</v>
      </c>
      <c r="CF53" s="340">
        <f t="shared" si="40"/>
        <v>0</v>
      </c>
      <c r="CG53" s="340"/>
      <c r="CH53" s="340"/>
      <c r="CI53" s="340"/>
      <c r="CJ53" s="340"/>
      <c r="CK53" s="338"/>
      <c r="CL53" s="341" t="e">
        <f t="shared" si="864"/>
        <v>#VALUE!</v>
      </c>
      <c r="CM53" s="341" t="e">
        <f t="shared" si="865"/>
        <v>#VALUE!</v>
      </c>
      <c r="CN53" s="341" t="e">
        <f t="shared" si="866"/>
        <v>#VALUE!</v>
      </c>
      <c r="CO53" s="341" t="e">
        <f t="shared" si="867"/>
        <v>#VALUE!</v>
      </c>
      <c r="CP53" s="341" t="e">
        <f t="shared" si="868"/>
        <v>#VALUE!</v>
      </c>
      <c r="CQ53" s="341" t="e">
        <f t="shared" si="869"/>
        <v>#VALUE!</v>
      </c>
      <c r="CR53" s="341" t="e">
        <f t="shared" si="870"/>
        <v>#VALUE!</v>
      </c>
      <c r="CS53" s="341" t="e">
        <f t="shared" si="871"/>
        <v>#VALUE!</v>
      </c>
      <c r="CT53" s="233"/>
      <c r="CU53" s="355"/>
      <c r="CV53" s="355">
        <f t="shared" si="41"/>
        <v>0</v>
      </c>
      <c r="CW53" s="355">
        <f t="shared" si="42"/>
        <v>0</v>
      </c>
      <c r="CX53" s="355">
        <f t="shared" si="43"/>
        <v>0</v>
      </c>
      <c r="CY53" s="355">
        <f t="shared" si="44"/>
        <v>0</v>
      </c>
      <c r="CZ53" s="355" t="str">
        <f ca="1">IFERROR(OUNTIF(AN53:AP53,"e"),"-")</f>
        <v>-</v>
      </c>
      <c r="DA53" s="355">
        <f t="shared" si="45"/>
        <v>0</v>
      </c>
      <c r="DB53" s="355">
        <f t="shared" si="46"/>
        <v>0</v>
      </c>
      <c r="DC53" s="355">
        <f t="shared" si="47"/>
        <v>0</v>
      </c>
      <c r="DE53" s="1168" t="str">
        <f t="shared" si="48"/>
        <v>-</v>
      </c>
      <c r="DF53" s="1168" t="str">
        <f t="shared" si="49"/>
        <v>-</v>
      </c>
      <c r="DG53" s="1168" t="str">
        <f t="shared" si="50"/>
        <v>-</v>
      </c>
      <c r="DH53" s="1168" t="str">
        <f t="shared" si="51"/>
        <v>-</v>
      </c>
      <c r="DI53" s="1168" t="str">
        <f t="shared" ca="1" si="52"/>
        <v>-</v>
      </c>
      <c r="DJ53" s="1168" t="str">
        <f t="shared" si="53"/>
        <v>-</v>
      </c>
      <c r="DK53" s="1168" t="str">
        <f t="shared" si="54"/>
        <v>-</v>
      </c>
      <c r="DL53" s="1168" t="str">
        <f t="shared" si="55"/>
        <v>-</v>
      </c>
      <c r="DN53" s="355">
        <f t="shared" si="56"/>
        <v>0</v>
      </c>
      <c r="DO53" s="355">
        <f t="shared" si="57"/>
        <v>0</v>
      </c>
      <c r="DP53" s="355">
        <f t="shared" si="58"/>
        <v>0</v>
      </c>
      <c r="DQ53" s="355">
        <f t="shared" si="59"/>
        <v>0</v>
      </c>
      <c r="DR53" s="355">
        <f t="shared" si="60"/>
        <v>0</v>
      </c>
      <c r="DS53" s="355">
        <f t="shared" si="61"/>
        <v>0</v>
      </c>
      <c r="DT53" s="355">
        <f t="shared" si="62"/>
        <v>0</v>
      </c>
      <c r="DU53" s="355">
        <f t="shared" si="63"/>
        <v>0</v>
      </c>
      <c r="DW53" s="68" t="str">
        <f t="shared" si="64"/>
        <v>-</v>
      </c>
      <c r="DX53" s="68" t="str">
        <f t="shared" si="65"/>
        <v>-</v>
      </c>
      <c r="DY53" s="68" t="str">
        <f t="shared" si="66"/>
        <v>-</v>
      </c>
      <c r="DZ53" s="68" t="str">
        <f t="shared" si="67"/>
        <v>-</v>
      </c>
      <c r="EA53" s="68" t="str">
        <f t="shared" si="68"/>
        <v>-</v>
      </c>
      <c r="EB53" s="68" t="str">
        <f t="shared" si="69"/>
        <v>-</v>
      </c>
      <c r="EC53" s="68" t="str">
        <f t="shared" si="70"/>
        <v>-</v>
      </c>
      <c r="ED53" s="68" t="str">
        <f t="shared" si="71"/>
        <v>-</v>
      </c>
      <c r="EF53" s="355">
        <f t="shared" si="72"/>
        <v>0</v>
      </c>
      <c r="EG53" s="355">
        <f t="shared" si="73"/>
        <v>0</v>
      </c>
      <c r="EH53" s="355">
        <f t="shared" si="74"/>
        <v>0</v>
      </c>
      <c r="EI53" s="355">
        <f t="shared" si="75"/>
        <v>0</v>
      </c>
      <c r="EJ53" s="355">
        <f t="shared" si="76"/>
        <v>0</v>
      </c>
      <c r="EK53" s="355">
        <f t="shared" si="77"/>
        <v>0</v>
      </c>
      <c r="EL53" s="355">
        <f t="shared" si="78"/>
        <v>0</v>
      </c>
      <c r="EM53" s="355">
        <f t="shared" si="79"/>
        <v>0</v>
      </c>
      <c r="EO53" s="68" t="str">
        <f t="shared" si="80"/>
        <v>-</v>
      </c>
      <c r="EP53" s="68" t="str">
        <f t="shared" si="81"/>
        <v>-</v>
      </c>
      <c r="EQ53" s="68" t="str">
        <f t="shared" si="82"/>
        <v>-</v>
      </c>
      <c r="ER53" s="68" t="str">
        <f t="shared" si="83"/>
        <v>-</v>
      </c>
      <c r="ES53" s="68" t="str">
        <f t="shared" si="84"/>
        <v>-</v>
      </c>
      <c r="ET53" s="68" t="str">
        <f t="shared" si="85"/>
        <v>-</v>
      </c>
      <c r="EU53" s="68" t="str">
        <f t="shared" si="86"/>
        <v>-</v>
      </c>
      <c r="EV53" s="68" t="str">
        <f t="shared" si="87"/>
        <v>-</v>
      </c>
      <c r="EX53" s="355">
        <f t="shared" si="88"/>
        <v>0</v>
      </c>
      <c r="EY53" s="355">
        <f t="shared" si="89"/>
        <v>0</v>
      </c>
      <c r="EZ53" s="355">
        <f t="shared" si="90"/>
        <v>0</v>
      </c>
      <c r="FA53" s="355">
        <f t="shared" si="91"/>
        <v>0</v>
      </c>
      <c r="FB53" s="355">
        <f t="shared" si="92"/>
        <v>0</v>
      </c>
      <c r="FC53" s="355">
        <f t="shared" si="93"/>
        <v>0</v>
      </c>
      <c r="FD53" s="355">
        <f t="shared" si="94"/>
        <v>0</v>
      </c>
      <c r="FE53" s="355">
        <f t="shared" si="95"/>
        <v>0</v>
      </c>
      <c r="FG53" s="68" t="str">
        <f t="shared" si="96"/>
        <v>-</v>
      </c>
      <c r="FH53" s="68" t="str">
        <f t="shared" si="97"/>
        <v>-</v>
      </c>
      <c r="FI53" s="68" t="str">
        <f t="shared" si="98"/>
        <v>-</v>
      </c>
      <c r="FJ53" s="68" t="str">
        <f t="shared" si="99"/>
        <v>-</v>
      </c>
      <c r="FK53" s="68" t="str">
        <f t="shared" si="100"/>
        <v>-</v>
      </c>
      <c r="FL53" s="68" t="str">
        <f t="shared" si="101"/>
        <v>-</v>
      </c>
      <c r="FM53" s="68" t="str">
        <f t="shared" si="102"/>
        <v>-</v>
      </c>
      <c r="FN53" s="68" t="str">
        <f t="shared" si="103"/>
        <v>-</v>
      </c>
      <c r="FP53" s="355">
        <f t="shared" si="104"/>
        <v>0</v>
      </c>
      <c r="FQ53" s="355">
        <f t="shared" si="105"/>
        <v>0</v>
      </c>
      <c r="FR53" s="355">
        <f t="shared" si="106"/>
        <v>0</v>
      </c>
      <c r="FS53" s="355">
        <f t="shared" si="107"/>
        <v>0</v>
      </c>
      <c r="FT53" s="355">
        <f t="shared" si="108"/>
        <v>0</v>
      </c>
      <c r="FU53" s="355">
        <f t="shared" si="109"/>
        <v>0</v>
      </c>
      <c r="FV53" s="355">
        <f t="shared" si="110"/>
        <v>0</v>
      </c>
      <c r="FW53" s="355">
        <f t="shared" si="111"/>
        <v>0</v>
      </c>
      <c r="FY53" s="68" t="str">
        <f t="shared" si="112"/>
        <v>-</v>
      </c>
      <c r="FZ53" s="68" t="str">
        <f t="shared" si="113"/>
        <v>-</v>
      </c>
      <c r="GA53" s="68" t="str">
        <f t="shared" si="114"/>
        <v>-</v>
      </c>
      <c r="GB53" s="68" t="str">
        <f t="shared" si="115"/>
        <v>-</v>
      </c>
      <c r="GC53" s="68" t="str">
        <f t="shared" si="116"/>
        <v>-</v>
      </c>
      <c r="GD53" s="68" t="str">
        <f t="shared" si="117"/>
        <v>-</v>
      </c>
      <c r="GE53" s="68" t="str">
        <f t="shared" si="118"/>
        <v>-</v>
      </c>
      <c r="GF53" s="68" t="str">
        <f t="shared" si="119"/>
        <v>-</v>
      </c>
    </row>
    <row r="54" spans="1:188" ht="12" customHeight="1" thickTop="1" x14ac:dyDescent="0.3">
      <c r="A54" s="563"/>
      <c r="B54" s="564" t="s">
        <v>408</v>
      </c>
      <c r="C54" s="565" t="s">
        <v>429</v>
      </c>
      <c r="D54" s="566">
        <v>0.29166666666666669</v>
      </c>
      <c r="E54" s="566">
        <v>0.3298611111111111</v>
      </c>
      <c r="F54" s="567" t="str">
        <f t="shared" si="872"/>
        <v>Off-PT</v>
      </c>
      <c r="G54" s="905"/>
      <c r="H54" s="568" t="s">
        <v>117</v>
      </c>
      <c r="I54" s="1543">
        <v>2415</v>
      </c>
      <c r="J54" s="569" t="s">
        <v>117</v>
      </c>
      <c r="K54" s="1247" t="s">
        <v>117</v>
      </c>
      <c r="L54" s="565">
        <f t="shared" si="840"/>
        <v>0</v>
      </c>
      <c r="M54" s="1732">
        <f t="shared" si="3"/>
        <v>2415</v>
      </c>
      <c r="N54" s="570">
        <f t="shared" si="36"/>
        <v>0</v>
      </c>
      <c r="O54" s="336" t="e">
        <f t="shared" si="841"/>
        <v>#VALUE!</v>
      </c>
      <c r="P54" s="8">
        <f t="shared" si="842"/>
        <v>0</v>
      </c>
      <c r="Q54" s="8">
        <f t="shared" si="843"/>
        <v>0</v>
      </c>
      <c r="R54" s="8">
        <f t="shared" si="844"/>
        <v>0</v>
      </c>
      <c r="S54" s="8">
        <f t="shared" si="845"/>
        <v>0</v>
      </c>
      <c r="T54" s="8">
        <f t="shared" si="846"/>
        <v>0</v>
      </c>
      <c r="U54" s="8">
        <f t="shared" si="847"/>
        <v>0</v>
      </c>
      <c r="V54" s="8">
        <f t="shared" si="848"/>
        <v>0</v>
      </c>
      <c r="W54" s="8">
        <f t="shared" si="849"/>
        <v>0</v>
      </c>
      <c r="X54" s="337">
        <f t="shared" si="850"/>
        <v>0</v>
      </c>
      <c r="Y54" s="337">
        <f t="shared" si="851"/>
        <v>0</v>
      </c>
      <c r="Z54" s="337">
        <f t="shared" si="852"/>
        <v>0</v>
      </c>
      <c r="AA54" s="337">
        <f t="shared" si="853"/>
        <v>0</v>
      </c>
      <c r="AB54" s="337" t="e">
        <f t="shared" si="873"/>
        <v>#VALUE!</v>
      </c>
      <c r="AC54" s="337">
        <f t="shared" si="854"/>
        <v>0</v>
      </c>
      <c r="AD54" s="337">
        <f t="shared" si="855"/>
        <v>0</v>
      </c>
      <c r="AE54" s="337">
        <f t="shared" si="856"/>
        <v>0</v>
      </c>
      <c r="AF54" s="337">
        <f t="shared" si="857"/>
        <v>0</v>
      </c>
      <c r="AG54" s="337">
        <f t="shared" si="858"/>
        <v>0</v>
      </c>
      <c r="AH54" s="337">
        <f t="shared" si="859"/>
        <v>2415</v>
      </c>
      <c r="AI54" s="337">
        <f t="shared" si="860"/>
        <v>0</v>
      </c>
      <c r="AJ54" s="337">
        <f t="shared" si="861"/>
        <v>0</v>
      </c>
      <c r="AK54" s="337">
        <f t="shared" si="862"/>
        <v>0</v>
      </c>
      <c r="AL54" s="337">
        <f t="shared" si="863"/>
        <v>0</v>
      </c>
      <c r="AM54" s="103" t="str">
        <f t="shared" si="37"/>
        <v>1</v>
      </c>
      <c r="AN54" s="1753"/>
      <c r="AO54" s="1754"/>
      <c r="AP54" s="1757"/>
      <c r="AQ54" s="1696"/>
      <c r="AR54" s="1755"/>
      <c r="AS54" s="1753"/>
      <c r="AT54" s="1754"/>
      <c r="AU54" s="1754"/>
      <c r="AV54" s="1754"/>
      <c r="AW54" s="1757"/>
      <c r="AX54" s="1696"/>
      <c r="AY54" s="1754"/>
      <c r="AZ54" s="1754"/>
      <c r="BA54" s="1754"/>
      <c r="BB54" s="1754"/>
      <c r="BC54" s="1754"/>
      <c r="BD54" s="1757"/>
      <c r="BE54" s="1696"/>
      <c r="BF54" s="1754"/>
      <c r="BG54" s="1754"/>
      <c r="BH54" s="1754"/>
      <c r="BI54" s="1754"/>
      <c r="BJ54" s="1754"/>
      <c r="BK54" s="1757"/>
      <c r="BL54" s="1696"/>
      <c r="BM54" s="1754"/>
      <c r="BN54" s="1754"/>
      <c r="BO54" s="1754"/>
      <c r="BP54" s="1754"/>
      <c r="BQ54" s="1262"/>
      <c r="BR54" s="1493"/>
      <c r="BS54" s="339"/>
      <c r="BT54" s="338"/>
      <c r="BU54" s="338"/>
      <c r="BV54" s="338"/>
      <c r="BW54" s="338"/>
      <c r="BX54" s="339"/>
      <c r="BY54" s="339"/>
      <c r="BZ54" s="339"/>
      <c r="CA54" s="339"/>
      <c r="CB54" s="339"/>
      <c r="CC54" s="339" t="e">
        <f t="shared" si="38"/>
        <v>#VALUE!</v>
      </c>
      <c r="CD54" s="338"/>
      <c r="CE54" s="340">
        <f t="shared" si="39"/>
        <v>0</v>
      </c>
      <c r="CF54" s="340">
        <f t="shared" si="40"/>
        <v>0</v>
      </c>
      <c r="CG54" s="340"/>
      <c r="CH54" s="340"/>
      <c r="CI54" s="340"/>
      <c r="CJ54" s="340"/>
      <c r="CK54" s="338"/>
      <c r="CL54" s="341" t="e">
        <f t="shared" si="864"/>
        <v>#VALUE!</v>
      </c>
      <c r="CM54" s="341" t="e">
        <f t="shared" si="865"/>
        <v>#VALUE!</v>
      </c>
      <c r="CN54" s="341" t="e">
        <f t="shared" si="866"/>
        <v>#VALUE!</v>
      </c>
      <c r="CO54" s="341" t="e">
        <f t="shared" si="867"/>
        <v>#VALUE!</v>
      </c>
      <c r="CP54" s="341" t="e">
        <f t="shared" si="868"/>
        <v>#VALUE!</v>
      </c>
      <c r="CQ54" s="341" t="e">
        <f t="shared" si="869"/>
        <v>#VALUE!</v>
      </c>
      <c r="CR54" s="341" t="e">
        <f t="shared" si="870"/>
        <v>#VALUE!</v>
      </c>
      <c r="CS54" s="341" t="e">
        <f t="shared" si="871"/>
        <v>#VALUE!</v>
      </c>
      <c r="CT54" s="233"/>
      <c r="CU54" s="355"/>
      <c r="CV54" s="355">
        <f t="shared" si="41"/>
        <v>0</v>
      </c>
      <c r="CW54" s="355">
        <f t="shared" si="42"/>
        <v>0</v>
      </c>
      <c r="CX54" s="355">
        <f t="shared" si="43"/>
        <v>0</v>
      </c>
      <c r="CY54" s="355">
        <f t="shared" si="44"/>
        <v>0</v>
      </c>
      <c r="CZ54" s="355" t="str">
        <f ca="1">IFERROR(OUNTIF(AN54:AP54,"e"),"-")</f>
        <v>-</v>
      </c>
      <c r="DA54" s="355">
        <f t="shared" si="45"/>
        <v>0</v>
      </c>
      <c r="DB54" s="355">
        <f t="shared" si="46"/>
        <v>0</v>
      </c>
      <c r="DC54" s="355">
        <f t="shared" si="47"/>
        <v>0</v>
      </c>
      <c r="DE54" s="1168" t="str">
        <f t="shared" si="48"/>
        <v>-</v>
      </c>
      <c r="DF54" s="1168" t="str">
        <f t="shared" si="49"/>
        <v>-</v>
      </c>
      <c r="DG54" s="1168" t="str">
        <f t="shared" si="50"/>
        <v>-</v>
      </c>
      <c r="DH54" s="1168" t="str">
        <f t="shared" si="51"/>
        <v>-</v>
      </c>
      <c r="DI54" s="1168" t="str">
        <f t="shared" ca="1" si="52"/>
        <v>-</v>
      </c>
      <c r="DJ54" s="1168" t="str">
        <f t="shared" si="53"/>
        <v>-</v>
      </c>
      <c r="DK54" s="1168" t="str">
        <f t="shared" si="54"/>
        <v>-</v>
      </c>
      <c r="DL54" s="1168" t="str">
        <f t="shared" si="55"/>
        <v>-</v>
      </c>
      <c r="DN54" s="355">
        <f t="shared" si="56"/>
        <v>0</v>
      </c>
      <c r="DO54" s="355">
        <f t="shared" si="57"/>
        <v>0</v>
      </c>
      <c r="DP54" s="355">
        <f t="shared" si="58"/>
        <v>0</v>
      </c>
      <c r="DQ54" s="355">
        <f t="shared" si="59"/>
        <v>0</v>
      </c>
      <c r="DR54" s="355">
        <f t="shared" si="60"/>
        <v>0</v>
      </c>
      <c r="DS54" s="355">
        <f t="shared" si="61"/>
        <v>0</v>
      </c>
      <c r="DT54" s="355">
        <f t="shared" si="62"/>
        <v>0</v>
      </c>
      <c r="DU54" s="355">
        <f t="shared" si="63"/>
        <v>0</v>
      </c>
      <c r="DW54" s="68" t="str">
        <f t="shared" si="64"/>
        <v>-</v>
      </c>
      <c r="DX54" s="68" t="str">
        <f t="shared" si="65"/>
        <v>-</v>
      </c>
      <c r="DY54" s="68" t="str">
        <f t="shared" si="66"/>
        <v>-</v>
      </c>
      <c r="DZ54" s="68" t="str">
        <f t="shared" si="67"/>
        <v>-</v>
      </c>
      <c r="EA54" s="68" t="str">
        <f t="shared" si="68"/>
        <v>-</v>
      </c>
      <c r="EB54" s="68" t="str">
        <f t="shared" si="69"/>
        <v>-</v>
      </c>
      <c r="EC54" s="68" t="str">
        <f t="shared" si="70"/>
        <v>-</v>
      </c>
      <c r="ED54" s="68" t="str">
        <f t="shared" si="71"/>
        <v>-</v>
      </c>
      <c r="EF54" s="355">
        <f t="shared" si="72"/>
        <v>0</v>
      </c>
      <c r="EG54" s="355">
        <f t="shared" si="73"/>
        <v>0</v>
      </c>
      <c r="EH54" s="355">
        <f t="shared" si="74"/>
        <v>0</v>
      </c>
      <c r="EI54" s="355">
        <f t="shared" si="75"/>
        <v>0</v>
      </c>
      <c r="EJ54" s="355">
        <f t="shared" si="76"/>
        <v>0</v>
      </c>
      <c r="EK54" s="355">
        <f t="shared" si="77"/>
        <v>0</v>
      </c>
      <c r="EL54" s="355">
        <f t="shared" si="78"/>
        <v>0</v>
      </c>
      <c r="EM54" s="355">
        <f t="shared" si="79"/>
        <v>0</v>
      </c>
      <c r="EO54" s="68" t="str">
        <f t="shared" si="80"/>
        <v>-</v>
      </c>
      <c r="EP54" s="68" t="str">
        <f t="shared" si="81"/>
        <v>-</v>
      </c>
      <c r="EQ54" s="68" t="str">
        <f t="shared" si="82"/>
        <v>-</v>
      </c>
      <c r="ER54" s="68" t="str">
        <f t="shared" si="83"/>
        <v>-</v>
      </c>
      <c r="ES54" s="68" t="str">
        <f t="shared" si="84"/>
        <v>-</v>
      </c>
      <c r="ET54" s="68" t="str">
        <f t="shared" si="85"/>
        <v>-</v>
      </c>
      <c r="EU54" s="68" t="str">
        <f t="shared" si="86"/>
        <v>-</v>
      </c>
      <c r="EV54" s="68" t="str">
        <f t="shared" si="87"/>
        <v>-</v>
      </c>
      <c r="EX54" s="355">
        <f t="shared" si="88"/>
        <v>0</v>
      </c>
      <c r="EY54" s="355">
        <f t="shared" si="89"/>
        <v>0</v>
      </c>
      <c r="EZ54" s="355">
        <f t="shared" si="90"/>
        <v>0</v>
      </c>
      <c r="FA54" s="355">
        <f t="shared" si="91"/>
        <v>0</v>
      </c>
      <c r="FB54" s="355">
        <f t="shared" si="92"/>
        <v>0</v>
      </c>
      <c r="FC54" s="355">
        <f t="shared" si="93"/>
        <v>0</v>
      </c>
      <c r="FD54" s="355">
        <f t="shared" si="94"/>
        <v>0</v>
      </c>
      <c r="FE54" s="355">
        <f t="shared" si="95"/>
        <v>0</v>
      </c>
      <c r="FG54" s="68" t="str">
        <f t="shared" si="96"/>
        <v>-</v>
      </c>
      <c r="FH54" s="68" t="str">
        <f t="shared" si="97"/>
        <v>-</v>
      </c>
      <c r="FI54" s="68" t="str">
        <f t="shared" si="98"/>
        <v>-</v>
      </c>
      <c r="FJ54" s="68" t="str">
        <f t="shared" si="99"/>
        <v>-</v>
      </c>
      <c r="FK54" s="68" t="str">
        <f t="shared" si="100"/>
        <v>-</v>
      </c>
      <c r="FL54" s="68" t="str">
        <f t="shared" si="101"/>
        <v>-</v>
      </c>
      <c r="FM54" s="68" t="str">
        <f t="shared" si="102"/>
        <v>-</v>
      </c>
      <c r="FN54" s="68" t="str">
        <f t="shared" si="103"/>
        <v>-</v>
      </c>
      <c r="FP54" s="355">
        <f t="shared" si="104"/>
        <v>0</v>
      </c>
      <c r="FQ54" s="355">
        <f t="shared" si="105"/>
        <v>0</v>
      </c>
      <c r="FR54" s="355">
        <f t="shared" si="106"/>
        <v>0</v>
      </c>
      <c r="FS54" s="355">
        <f t="shared" si="107"/>
        <v>0</v>
      </c>
      <c r="FT54" s="355">
        <f t="shared" si="108"/>
        <v>0</v>
      </c>
      <c r="FU54" s="355">
        <f t="shared" si="109"/>
        <v>0</v>
      </c>
      <c r="FV54" s="355">
        <f t="shared" si="110"/>
        <v>0</v>
      </c>
      <c r="FW54" s="355">
        <f t="shared" si="111"/>
        <v>0</v>
      </c>
      <c r="FY54" s="68" t="str">
        <f t="shared" si="112"/>
        <v>-</v>
      </c>
      <c r="FZ54" s="68" t="str">
        <f t="shared" si="113"/>
        <v>-</v>
      </c>
      <c r="GA54" s="68" t="str">
        <f t="shared" si="114"/>
        <v>-</v>
      </c>
      <c r="GB54" s="68" t="str">
        <f t="shared" si="115"/>
        <v>-</v>
      </c>
      <c r="GC54" s="68" t="str">
        <f t="shared" si="116"/>
        <v>-</v>
      </c>
      <c r="GD54" s="68" t="str">
        <f t="shared" si="117"/>
        <v>-</v>
      </c>
      <c r="GE54" s="68" t="str">
        <f t="shared" si="118"/>
        <v>-</v>
      </c>
      <c r="GF54" s="68" t="str">
        <f t="shared" si="119"/>
        <v>-</v>
      </c>
    </row>
    <row r="55" spans="1:188" ht="12" x14ac:dyDescent="0.3">
      <c r="A55" s="508"/>
      <c r="B55" s="480" t="s">
        <v>430</v>
      </c>
      <c r="C55" s="389" t="s">
        <v>429</v>
      </c>
      <c r="D55" s="388">
        <v>0.3298611111111111</v>
      </c>
      <c r="E55" s="406">
        <v>0.45833333333333331</v>
      </c>
      <c r="F55" s="528" t="str">
        <f>IF(VALUE(D55)&gt;=0.72,"PT",IF(VALUE(D55)&lt;0.72,"Off-PT"))</f>
        <v>Off-PT</v>
      </c>
      <c r="G55" s="8"/>
      <c r="H55" s="436" t="s">
        <v>117</v>
      </c>
      <c r="I55" s="1530">
        <v>1735</v>
      </c>
      <c r="J55" s="529" t="s">
        <v>117</v>
      </c>
      <c r="K55" s="1236" t="s">
        <v>117</v>
      </c>
      <c r="L55" s="412">
        <f t="shared" ref="L55" si="874">COUNTA(AN55:BR55)</f>
        <v>0</v>
      </c>
      <c r="M55" s="1721">
        <f t="shared" si="3"/>
        <v>1735</v>
      </c>
      <c r="N55" s="530">
        <f t="shared" si="36"/>
        <v>0</v>
      </c>
      <c r="O55" s="89" t="e">
        <f t="shared" ref="O55" si="875">IF($L$4&gt;0,P55*J55*$M$4*H55,0)</f>
        <v>#VALUE!</v>
      </c>
      <c r="P55" s="8">
        <f t="shared" ref="P55" si="876">COUNTIF(AN55:BR55,"A")</f>
        <v>0</v>
      </c>
      <c r="Q55" s="9">
        <f t="shared" ref="Q55" si="877">IF($L$5&gt;0,R55*J55*$M$5*H55,0)</f>
        <v>0</v>
      </c>
      <c r="R55" s="8">
        <f t="shared" ref="R55" si="878">COUNTIF(AN55:BR55,"B")</f>
        <v>0</v>
      </c>
      <c r="S55" s="9">
        <f t="shared" ref="S55" si="879">IF($L$6&gt;0,T55*J55*$M$6*H55,0)</f>
        <v>0</v>
      </c>
      <c r="T55" s="8">
        <f t="shared" ref="T55" si="880">COUNTIF(AN55:BR55,"C")</f>
        <v>0</v>
      </c>
      <c r="U55" s="9">
        <f t="shared" ref="U55" si="881">IF($L$7&gt;0,V55*J55*$M$7*H55,0)</f>
        <v>0</v>
      </c>
      <c r="V55" s="8">
        <f t="shared" ref="V55" si="882">COUNTIF(AN55:BR55,"D")</f>
        <v>0</v>
      </c>
      <c r="W55" s="9">
        <f t="shared" ref="W55" si="883">IF($L$8&gt;0,X55*J55*$M$8*H55,0)</f>
        <v>0</v>
      </c>
      <c r="X55" s="337">
        <f t="shared" ref="X55" si="884">COUNTIF(AN55:BR55,"E")</f>
        <v>0</v>
      </c>
      <c r="Y55" s="337">
        <f t="shared" ref="Y55" si="885">COUNTIF(AN55:BR55,"F")</f>
        <v>0</v>
      </c>
      <c r="Z55" s="337">
        <f t="shared" ref="Z55" si="886">COUNTIF(AN55:BR55,"G")</f>
        <v>0</v>
      </c>
      <c r="AA55" s="337">
        <f t="shared" ref="AA55" si="887">COUNTIF(AN55:BR55,"H")</f>
        <v>0</v>
      </c>
      <c r="AB55" s="337" t="e">
        <f>(Y55+Z55+AA55)*H55</f>
        <v>#VALUE!</v>
      </c>
      <c r="AC55" s="337">
        <f t="shared" ref="AC55" si="888">IF($L$4&gt;0,I55*$M$4*P55,0)</f>
        <v>0</v>
      </c>
      <c r="AD55" s="337">
        <f t="shared" ref="AD55" si="889">IF($L$5&gt;0,I55*$M$5*R55,0)</f>
        <v>0</v>
      </c>
      <c r="AE55" s="337">
        <f t="shared" ref="AE55" si="890">IF($L$6&gt;0,I55*$M$6*T55,0)</f>
        <v>0</v>
      </c>
      <c r="AF55" s="337">
        <f t="shared" ref="AF55" si="891">IF($L$7&gt;0,I55*$M$7*V55,0)</f>
        <v>0</v>
      </c>
      <c r="AG55" s="337">
        <f t="shared" ref="AG55" si="892">IF($L$8&gt;0,I55*$M$8*X55,0)</f>
        <v>0</v>
      </c>
      <c r="AH55" s="337">
        <f t="shared" ref="AH55" si="893">IF(ISERROR(M55*$M$4),0,M55*$M$4)</f>
        <v>1735</v>
      </c>
      <c r="AI55" s="337">
        <f t="shared" ref="AI55" si="894">IF(ISERROR(M55*$M$5),0,M55*$M$5)</f>
        <v>0</v>
      </c>
      <c r="AJ55" s="337">
        <f t="shared" ref="AJ55" si="895">IF(ISERROR(M55*$M$6),0,M55*$M$6)</f>
        <v>0</v>
      </c>
      <c r="AK55" s="337">
        <f t="shared" ref="AK55" si="896">IF(ISERROR(M55*$M$7),0,M55*$M$7)</f>
        <v>0</v>
      </c>
      <c r="AL55" s="337">
        <f t="shared" ref="AL55" si="897">IF(ISERROR(M55*$M$8),0,M55*$M$8)</f>
        <v>0</v>
      </c>
      <c r="AM55" s="103" t="str">
        <f t="shared" si="37"/>
        <v>1</v>
      </c>
      <c r="AN55" s="1753"/>
      <c r="AO55" s="1754"/>
      <c r="AP55" s="1757"/>
      <c r="AQ55" s="1696"/>
      <c r="AR55" s="1755"/>
      <c r="AS55" s="1753"/>
      <c r="AT55" s="1754"/>
      <c r="AU55" s="1754"/>
      <c r="AV55" s="1754"/>
      <c r="AW55" s="1757"/>
      <c r="AX55" s="1696"/>
      <c r="AY55" s="1754"/>
      <c r="AZ55" s="1754"/>
      <c r="BA55" s="1754"/>
      <c r="BB55" s="1754"/>
      <c r="BC55" s="1754"/>
      <c r="BD55" s="1757"/>
      <c r="BE55" s="1696"/>
      <c r="BF55" s="1754"/>
      <c r="BG55" s="1754"/>
      <c r="BH55" s="1754"/>
      <c r="BI55" s="1754"/>
      <c r="BJ55" s="1754"/>
      <c r="BK55" s="1757"/>
      <c r="BL55" s="1696"/>
      <c r="BM55" s="1754"/>
      <c r="BN55" s="1754"/>
      <c r="BO55" s="1754"/>
      <c r="BP55" s="1754"/>
      <c r="BQ55" s="1262"/>
      <c r="BR55" s="1493"/>
      <c r="BS55" s="339"/>
      <c r="BT55" s="338"/>
      <c r="BU55" s="338"/>
      <c r="BV55" s="338"/>
      <c r="BW55" s="338"/>
      <c r="BX55" s="339"/>
      <c r="BY55" s="339"/>
      <c r="BZ55" s="339"/>
      <c r="CA55" s="339"/>
      <c r="CB55" s="339"/>
      <c r="CC55" s="339" t="e">
        <f t="shared" si="38"/>
        <v>#VALUE!</v>
      </c>
      <c r="CD55" s="338"/>
      <c r="CE55" s="340">
        <f t="shared" si="39"/>
        <v>0</v>
      </c>
      <c r="CF55" s="340">
        <f t="shared" si="40"/>
        <v>0</v>
      </c>
      <c r="CG55" s="340"/>
      <c r="CH55" s="340"/>
      <c r="CI55" s="340"/>
      <c r="CJ55" s="340"/>
      <c r="CK55" s="338"/>
      <c r="CL55" s="341" t="e">
        <f t="shared" ref="CL55" si="898">P55*H55</f>
        <v>#VALUE!</v>
      </c>
      <c r="CM55" s="341" t="e">
        <f t="shared" ref="CM55" si="899">R55*H55</f>
        <v>#VALUE!</v>
      </c>
      <c r="CN55" s="341" t="e">
        <f t="shared" ref="CN55" si="900">T55*H55</f>
        <v>#VALUE!</v>
      </c>
      <c r="CO55" s="341" t="e">
        <f t="shared" ref="CO55" si="901">V55*H55</f>
        <v>#VALUE!</v>
      </c>
      <c r="CP55" s="341" t="e">
        <f t="shared" ref="CP55" si="902">X55*H55</f>
        <v>#VALUE!</v>
      </c>
      <c r="CQ55" s="341" t="e">
        <f t="shared" ref="CQ55" si="903">Y55*H55</f>
        <v>#VALUE!</v>
      </c>
      <c r="CR55" s="341" t="e">
        <f t="shared" ref="CR55" si="904">Z55*H55</f>
        <v>#VALUE!</v>
      </c>
      <c r="CS55" s="341" t="e">
        <f t="shared" ref="CS55" si="905">AA55*H55</f>
        <v>#VALUE!</v>
      </c>
      <c r="CT55" s="233"/>
      <c r="CU55" s="355"/>
      <c r="CV55" s="355">
        <f t="shared" si="41"/>
        <v>0</v>
      </c>
      <c r="CW55" s="355">
        <f t="shared" si="42"/>
        <v>0</v>
      </c>
      <c r="CX55" s="355">
        <f t="shared" si="43"/>
        <v>0</v>
      </c>
      <c r="CY55" s="355">
        <f t="shared" si="44"/>
        <v>0</v>
      </c>
      <c r="CZ55" s="355" t="str">
        <f ca="1">IFERROR(OUNTIF(AN55:AP55,"e"),"-")</f>
        <v>-</v>
      </c>
      <c r="DA55" s="355">
        <f t="shared" si="45"/>
        <v>0</v>
      </c>
      <c r="DB55" s="355">
        <f t="shared" si="46"/>
        <v>0</v>
      </c>
      <c r="DC55" s="355">
        <f t="shared" si="47"/>
        <v>0</v>
      </c>
      <c r="DE55" s="1168" t="str">
        <f t="shared" si="48"/>
        <v>-</v>
      </c>
      <c r="DF55" s="1168" t="str">
        <f t="shared" si="49"/>
        <v>-</v>
      </c>
      <c r="DG55" s="1168" t="str">
        <f t="shared" si="50"/>
        <v>-</v>
      </c>
      <c r="DH55" s="1168" t="str">
        <f t="shared" si="51"/>
        <v>-</v>
      </c>
      <c r="DI55" s="1168" t="str">
        <f t="shared" ca="1" si="52"/>
        <v>-</v>
      </c>
      <c r="DJ55" s="1168" t="str">
        <f t="shared" si="53"/>
        <v>-</v>
      </c>
      <c r="DK55" s="1168" t="str">
        <f t="shared" si="54"/>
        <v>-</v>
      </c>
      <c r="DL55" s="1168" t="str">
        <f t="shared" si="55"/>
        <v>-</v>
      </c>
      <c r="DN55" s="355">
        <f t="shared" si="56"/>
        <v>0</v>
      </c>
      <c r="DO55" s="355">
        <f t="shared" si="57"/>
        <v>0</v>
      </c>
      <c r="DP55" s="355">
        <f t="shared" si="58"/>
        <v>0</v>
      </c>
      <c r="DQ55" s="355">
        <f t="shared" si="59"/>
        <v>0</v>
      </c>
      <c r="DR55" s="355">
        <f t="shared" si="60"/>
        <v>0</v>
      </c>
      <c r="DS55" s="355">
        <f t="shared" si="61"/>
        <v>0</v>
      </c>
      <c r="DT55" s="355">
        <f t="shared" si="62"/>
        <v>0</v>
      </c>
      <c r="DU55" s="355">
        <f t="shared" si="63"/>
        <v>0</v>
      </c>
      <c r="DW55" s="68" t="str">
        <f t="shared" si="64"/>
        <v>-</v>
      </c>
      <c r="DX55" s="68" t="str">
        <f t="shared" si="65"/>
        <v>-</v>
      </c>
      <c r="DY55" s="68" t="str">
        <f t="shared" si="66"/>
        <v>-</v>
      </c>
      <c r="DZ55" s="68" t="str">
        <f t="shared" si="67"/>
        <v>-</v>
      </c>
      <c r="EA55" s="68" t="str">
        <f t="shared" si="68"/>
        <v>-</v>
      </c>
      <c r="EB55" s="68" t="str">
        <f t="shared" si="69"/>
        <v>-</v>
      </c>
      <c r="EC55" s="68" t="str">
        <f t="shared" si="70"/>
        <v>-</v>
      </c>
      <c r="ED55" s="68" t="str">
        <f t="shared" si="71"/>
        <v>-</v>
      </c>
      <c r="EF55" s="355">
        <f t="shared" si="72"/>
        <v>0</v>
      </c>
      <c r="EG55" s="355">
        <f t="shared" si="73"/>
        <v>0</v>
      </c>
      <c r="EH55" s="355">
        <f t="shared" si="74"/>
        <v>0</v>
      </c>
      <c r="EI55" s="355">
        <f t="shared" si="75"/>
        <v>0</v>
      </c>
      <c r="EJ55" s="355">
        <f t="shared" si="76"/>
        <v>0</v>
      </c>
      <c r="EK55" s="355">
        <f t="shared" si="77"/>
        <v>0</v>
      </c>
      <c r="EL55" s="355">
        <f t="shared" si="78"/>
        <v>0</v>
      </c>
      <c r="EM55" s="355">
        <f t="shared" si="79"/>
        <v>0</v>
      </c>
      <c r="EO55" s="68" t="str">
        <f t="shared" si="80"/>
        <v>-</v>
      </c>
      <c r="EP55" s="68" t="str">
        <f t="shared" si="81"/>
        <v>-</v>
      </c>
      <c r="EQ55" s="68" t="str">
        <f t="shared" si="82"/>
        <v>-</v>
      </c>
      <c r="ER55" s="68" t="str">
        <f t="shared" si="83"/>
        <v>-</v>
      </c>
      <c r="ES55" s="68" t="str">
        <f t="shared" si="84"/>
        <v>-</v>
      </c>
      <c r="ET55" s="68" t="str">
        <f t="shared" si="85"/>
        <v>-</v>
      </c>
      <c r="EU55" s="68" t="str">
        <f t="shared" si="86"/>
        <v>-</v>
      </c>
      <c r="EV55" s="68" t="str">
        <f t="shared" si="87"/>
        <v>-</v>
      </c>
      <c r="EX55" s="355">
        <f t="shared" si="88"/>
        <v>0</v>
      </c>
      <c r="EY55" s="355">
        <f t="shared" si="89"/>
        <v>0</v>
      </c>
      <c r="EZ55" s="355">
        <f t="shared" si="90"/>
        <v>0</v>
      </c>
      <c r="FA55" s="355">
        <f t="shared" si="91"/>
        <v>0</v>
      </c>
      <c r="FB55" s="355">
        <f t="shared" si="92"/>
        <v>0</v>
      </c>
      <c r="FC55" s="355">
        <f t="shared" si="93"/>
        <v>0</v>
      </c>
      <c r="FD55" s="355">
        <f t="shared" si="94"/>
        <v>0</v>
      </c>
      <c r="FE55" s="355">
        <f t="shared" si="95"/>
        <v>0</v>
      </c>
      <c r="FG55" s="68" t="str">
        <f t="shared" si="96"/>
        <v>-</v>
      </c>
      <c r="FH55" s="68" t="str">
        <f t="shared" si="97"/>
        <v>-</v>
      </c>
      <c r="FI55" s="68" t="str">
        <f t="shared" si="98"/>
        <v>-</v>
      </c>
      <c r="FJ55" s="68" t="str">
        <f t="shared" si="99"/>
        <v>-</v>
      </c>
      <c r="FK55" s="68" t="str">
        <f t="shared" si="100"/>
        <v>-</v>
      </c>
      <c r="FL55" s="68" t="str">
        <f t="shared" si="101"/>
        <v>-</v>
      </c>
      <c r="FM55" s="68" t="str">
        <f t="shared" si="102"/>
        <v>-</v>
      </c>
      <c r="FN55" s="68" t="str">
        <f t="shared" si="103"/>
        <v>-</v>
      </c>
      <c r="FP55" s="355">
        <f t="shared" si="104"/>
        <v>0</v>
      </c>
      <c r="FQ55" s="355">
        <f t="shared" si="105"/>
        <v>0</v>
      </c>
      <c r="FR55" s="355">
        <f t="shared" si="106"/>
        <v>0</v>
      </c>
      <c r="FS55" s="355">
        <f t="shared" si="107"/>
        <v>0</v>
      </c>
      <c r="FT55" s="355">
        <f t="shared" si="108"/>
        <v>0</v>
      </c>
      <c r="FU55" s="355">
        <f t="shared" si="109"/>
        <v>0</v>
      </c>
      <c r="FV55" s="355">
        <f t="shared" si="110"/>
        <v>0</v>
      </c>
      <c r="FW55" s="355">
        <f t="shared" si="111"/>
        <v>0</v>
      </c>
      <c r="FY55" s="68" t="str">
        <f t="shared" si="112"/>
        <v>-</v>
      </c>
      <c r="FZ55" s="68" t="str">
        <f t="shared" si="113"/>
        <v>-</v>
      </c>
      <c r="GA55" s="68" t="str">
        <f t="shared" si="114"/>
        <v>-</v>
      </c>
      <c r="GB55" s="68" t="str">
        <f t="shared" si="115"/>
        <v>-</v>
      </c>
      <c r="GC55" s="68" t="str">
        <f t="shared" si="116"/>
        <v>-</v>
      </c>
      <c r="GD55" s="68" t="str">
        <f t="shared" si="117"/>
        <v>-</v>
      </c>
      <c r="GE55" s="68" t="str">
        <f t="shared" si="118"/>
        <v>-</v>
      </c>
      <c r="GF55" s="68" t="str">
        <f t="shared" si="119"/>
        <v>-</v>
      </c>
    </row>
    <row r="56" spans="1:188" ht="12" customHeight="1" x14ac:dyDescent="0.3">
      <c r="A56" s="508"/>
      <c r="B56" s="480" t="s">
        <v>431</v>
      </c>
      <c r="C56" s="389" t="s">
        <v>429</v>
      </c>
      <c r="D56" s="388">
        <v>0.45833333333333331</v>
      </c>
      <c r="E56" s="406">
        <v>0.5</v>
      </c>
      <c r="F56" s="528" t="str">
        <f t="shared" si="872"/>
        <v>Off-PT</v>
      </c>
      <c r="G56" s="8"/>
      <c r="H56" s="436" t="s">
        <v>117</v>
      </c>
      <c r="I56" s="1530">
        <v>1225</v>
      </c>
      <c r="J56" s="529" t="s">
        <v>117</v>
      </c>
      <c r="K56" s="1236" t="s">
        <v>117</v>
      </c>
      <c r="L56" s="412">
        <f t="shared" si="840"/>
        <v>0</v>
      </c>
      <c r="M56" s="1721">
        <f t="shared" si="3"/>
        <v>1225</v>
      </c>
      <c r="N56" s="530">
        <f t="shared" si="36"/>
        <v>0</v>
      </c>
      <c r="O56" s="89" t="e">
        <f t="shared" ref="O56:O58" si="906">IF($L$4&gt;0,P56*J56*$M$4*H56,0)</f>
        <v>#VALUE!</v>
      </c>
      <c r="P56" s="8">
        <f t="shared" si="842"/>
        <v>0</v>
      </c>
      <c r="Q56" s="9">
        <f t="shared" ref="Q56:Q58" si="907">IF($L$5&gt;0,R56*J56*$M$5*H56,0)</f>
        <v>0</v>
      </c>
      <c r="R56" s="8">
        <f t="shared" si="844"/>
        <v>0</v>
      </c>
      <c r="S56" s="9">
        <f t="shared" ref="S56:S58" si="908">IF($L$6&gt;0,T56*J56*$M$6*H56,0)</f>
        <v>0</v>
      </c>
      <c r="T56" s="8">
        <f t="shared" si="846"/>
        <v>0</v>
      </c>
      <c r="U56" s="9">
        <f t="shared" ref="U56:U58" si="909">IF($L$7&gt;0,V56*J56*$M$7*H56,0)</f>
        <v>0</v>
      </c>
      <c r="V56" s="8">
        <f t="shared" si="848"/>
        <v>0</v>
      </c>
      <c r="W56" s="9">
        <f t="shared" ref="W56:W58" si="910">IF($L$8&gt;0,X56*J56*$M$8*H56,0)</f>
        <v>0</v>
      </c>
      <c r="X56" s="337">
        <f t="shared" si="850"/>
        <v>0</v>
      </c>
      <c r="Y56" s="337">
        <f t="shared" si="851"/>
        <v>0</v>
      </c>
      <c r="Z56" s="337">
        <f t="shared" si="852"/>
        <v>0</v>
      </c>
      <c r="AA56" s="337">
        <f t="shared" si="853"/>
        <v>0</v>
      </c>
      <c r="AB56" s="337" t="e">
        <f t="shared" si="873"/>
        <v>#VALUE!</v>
      </c>
      <c r="AC56" s="337">
        <f t="shared" ref="AC56:AC58" si="911">IF($L$4&gt;0,I56*$M$4*P56,0)</f>
        <v>0</v>
      </c>
      <c r="AD56" s="337">
        <f t="shared" ref="AD56:AD58" si="912">IF($L$5&gt;0,I56*$M$5*R56,0)</f>
        <v>0</v>
      </c>
      <c r="AE56" s="337">
        <f t="shared" ref="AE56:AE58" si="913">IF($L$6&gt;0,I56*$M$6*T56,0)</f>
        <v>0</v>
      </c>
      <c r="AF56" s="337">
        <f t="shared" ref="AF56:AF58" si="914">IF($L$7&gt;0,I56*$M$7*V56,0)</f>
        <v>0</v>
      </c>
      <c r="AG56" s="337">
        <f t="shared" ref="AG56:AG58" si="915">IF($L$8&gt;0,I56*$M$8*X56,0)</f>
        <v>0</v>
      </c>
      <c r="AH56" s="337">
        <f t="shared" ref="AH56:AH58" si="916">IF(ISERROR(M56*$M$4),0,M56*$M$4)</f>
        <v>1225</v>
      </c>
      <c r="AI56" s="337">
        <f t="shared" ref="AI56:AI58" si="917">IF(ISERROR(M56*$M$5),0,M56*$M$5)</f>
        <v>0</v>
      </c>
      <c r="AJ56" s="337">
        <f t="shared" ref="AJ56:AJ58" si="918">IF(ISERROR(M56*$M$6),0,M56*$M$6)</f>
        <v>0</v>
      </c>
      <c r="AK56" s="337">
        <f t="shared" ref="AK56:AK58" si="919">IF(ISERROR(M56*$M$7),0,M56*$M$7)</f>
        <v>0</v>
      </c>
      <c r="AL56" s="337">
        <f t="shared" ref="AL56:AL58" si="920">IF(ISERROR(M56*$M$8),0,M56*$M$8)</f>
        <v>0</v>
      </c>
      <c r="AM56" s="103" t="str">
        <f t="shared" si="37"/>
        <v>1</v>
      </c>
      <c r="AN56" s="1753"/>
      <c r="AO56" s="1754"/>
      <c r="AP56" s="1757"/>
      <c r="AQ56" s="1696"/>
      <c r="AR56" s="1755"/>
      <c r="AS56" s="1753"/>
      <c r="AT56" s="1754"/>
      <c r="AU56" s="1754"/>
      <c r="AV56" s="1754"/>
      <c r="AW56" s="1757"/>
      <c r="AX56" s="1696"/>
      <c r="AY56" s="1754"/>
      <c r="AZ56" s="1754"/>
      <c r="BA56" s="1754"/>
      <c r="BB56" s="1754"/>
      <c r="BC56" s="1754"/>
      <c r="BD56" s="1757"/>
      <c r="BE56" s="1696"/>
      <c r="BF56" s="1754"/>
      <c r="BG56" s="1754"/>
      <c r="BH56" s="1754"/>
      <c r="BI56" s="1754"/>
      <c r="BJ56" s="1754"/>
      <c r="BK56" s="1757"/>
      <c r="BL56" s="1696"/>
      <c r="BM56" s="1754"/>
      <c r="BN56" s="1754"/>
      <c r="BO56" s="1754"/>
      <c r="BP56" s="1754"/>
      <c r="BQ56" s="1262"/>
      <c r="BR56" s="1493"/>
      <c r="BS56" s="339"/>
      <c r="BT56" s="338"/>
      <c r="BU56" s="338"/>
      <c r="BV56" s="338"/>
      <c r="BW56" s="338"/>
      <c r="BX56" s="339"/>
      <c r="BY56" s="339"/>
      <c r="BZ56" s="339"/>
      <c r="CA56" s="339"/>
      <c r="CB56" s="339"/>
      <c r="CC56" s="339" t="e">
        <f t="shared" si="38"/>
        <v>#VALUE!</v>
      </c>
      <c r="CD56" s="338"/>
      <c r="CE56" s="340">
        <f t="shared" si="39"/>
        <v>0</v>
      </c>
      <c r="CF56" s="340">
        <f t="shared" si="40"/>
        <v>0</v>
      </c>
      <c r="CG56" s="340"/>
      <c r="CH56" s="340"/>
      <c r="CI56" s="340"/>
      <c r="CJ56" s="340"/>
      <c r="CK56" s="338"/>
      <c r="CL56" s="341" t="e">
        <f t="shared" si="864"/>
        <v>#VALUE!</v>
      </c>
      <c r="CM56" s="341" t="e">
        <f t="shared" si="865"/>
        <v>#VALUE!</v>
      </c>
      <c r="CN56" s="341" t="e">
        <f t="shared" si="866"/>
        <v>#VALUE!</v>
      </c>
      <c r="CO56" s="341" t="e">
        <f t="shared" si="867"/>
        <v>#VALUE!</v>
      </c>
      <c r="CP56" s="341" t="e">
        <f t="shared" si="868"/>
        <v>#VALUE!</v>
      </c>
      <c r="CQ56" s="341" t="e">
        <f t="shared" si="869"/>
        <v>#VALUE!</v>
      </c>
      <c r="CR56" s="341" t="e">
        <f t="shared" si="870"/>
        <v>#VALUE!</v>
      </c>
      <c r="CS56" s="341" t="e">
        <f t="shared" si="871"/>
        <v>#VALUE!</v>
      </c>
      <c r="CT56" s="233"/>
      <c r="CU56" s="355"/>
      <c r="CV56" s="355">
        <f t="shared" si="41"/>
        <v>0</v>
      </c>
      <c r="CW56" s="355">
        <f t="shared" si="42"/>
        <v>0</v>
      </c>
      <c r="CX56" s="355">
        <f t="shared" si="43"/>
        <v>0</v>
      </c>
      <c r="CY56" s="355">
        <f t="shared" si="44"/>
        <v>0</v>
      </c>
      <c r="CZ56" s="355" t="str">
        <f ca="1">IFERROR(OUNTIF(AN56:AP56,"e"),"-")</f>
        <v>-</v>
      </c>
      <c r="DA56" s="355">
        <f t="shared" si="45"/>
        <v>0</v>
      </c>
      <c r="DB56" s="355">
        <f t="shared" si="46"/>
        <v>0</v>
      </c>
      <c r="DC56" s="355">
        <f t="shared" si="47"/>
        <v>0</v>
      </c>
      <c r="DE56" s="1168" t="str">
        <f t="shared" si="48"/>
        <v>-</v>
      </c>
      <c r="DF56" s="1168" t="str">
        <f t="shared" si="49"/>
        <v>-</v>
      </c>
      <c r="DG56" s="1168" t="str">
        <f t="shared" si="50"/>
        <v>-</v>
      </c>
      <c r="DH56" s="1168" t="str">
        <f t="shared" si="51"/>
        <v>-</v>
      </c>
      <c r="DI56" s="1168" t="str">
        <f t="shared" ca="1" si="52"/>
        <v>-</v>
      </c>
      <c r="DJ56" s="1168" t="str">
        <f t="shared" si="53"/>
        <v>-</v>
      </c>
      <c r="DK56" s="1168" t="str">
        <f t="shared" si="54"/>
        <v>-</v>
      </c>
      <c r="DL56" s="1168" t="str">
        <f t="shared" si="55"/>
        <v>-</v>
      </c>
      <c r="DN56" s="355">
        <f t="shared" si="56"/>
        <v>0</v>
      </c>
      <c r="DO56" s="355">
        <f t="shared" si="57"/>
        <v>0</v>
      </c>
      <c r="DP56" s="355">
        <f t="shared" si="58"/>
        <v>0</v>
      </c>
      <c r="DQ56" s="355">
        <f t="shared" si="59"/>
        <v>0</v>
      </c>
      <c r="DR56" s="355">
        <f t="shared" si="60"/>
        <v>0</v>
      </c>
      <c r="DS56" s="355">
        <f t="shared" si="61"/>
        <v>0</v>
      </c>
      <c r="DT56" s="355">
        <f t="shared" si="62"/>
        <v>0</v>
      </c>
      <c r="DU56" s="355">
        <f t="shared" si="63"/>
        <v>0</v>
      </c>
      <c r="DW56" s="68" t="str">
        <f t="shared" si="64"/>
        <v>-</v>
      </c>
      <c r="DX56" s="68" t="str">
        <f t="shared" si="65"/>
        <v>-</v>
      </c>
      <c r="DY56" s="68" t="str">
        <f t="shared" si="66"/>
        <v>-</v>
      </c>
      <c r="DZ56" s="68" t="str">
        <f t="shared" si="67"/>
        <v>-</v>
      </c>
      <c r="EA56" s="68" t="str">
        <f t="shared" si="68"/>
        <v>-</v>
      </c>
      <c r="EB56" s="68" t="str">
        <f t="shared" si="69"/>
        <v>-</v>
      </c>
      <c r="EC56" s="68" t="str">
        <f t="shared" si="70"/>
        <v>-</v>
      </c>
      <c r="ED56" s="68" t="str">
        <f t="shared" si="71"/>
        <v>-</v>
      </c>
      <c r="EF56" s="355">
        <f t="shared" si="72"/>
        <v>0</v>
      </c>
      <c r="EG56" s="355">
        <f t="shared" si="73"/>
        <v>0</v>
      </c>
      <c r="EH56" s="355">
        <f t="shared" si="74"/>
        <v>0</v>
      </c>
      <c r="EI56" s="355">
        <f t="shared" si="75"/>
        <v>0</v>
      </c>
      <c r="EJ56" s="355">
        <f t="shared" si="76"/>
        <v>0</v>
      </c>
      <c r="EK56" s="355">
        <f t="shared" si="77"/>
        <v>0</v>
      </c>
      <c r="EL56" s="355">
        <f t="shared" si="78"/>
        <v>0</v>
      </c>
      <c r="EM56" s="355">
        <f t="shared" si="79"/>
        <v>0</v>
      </c>
      <c r="EO56" s="68" t="str">
        <f t="shared" si="80"/>
        <v>-</v>
      </c>
      <c r="EP56" s="68" t="str">
        <f t="shared" si="81"/>
        <v>-</v>
      </c>
      <c r="EQ56" s="68" t="str">
        <f t="shared" si="82"/>
        <v>-</v>
      </c>
      <c r="ER56" s="68" t="str">
        <f t="shared" si="83"/>
        <v>-</v>
      </c>
      <c r="ES56" s="68" t="str">
        <f t="shared" si="84"/>
        <v>-</v>
      </c>
      <c r="ET56" s="68" t="str">
        <f t="shared" si="85"/>
        <v>-</v>
      </c>
      <c r="EU56" s="68" t="str">
        <f t="shared" si="86"/>
        <v>-</v>
      </c>
      <c r="EV56" s="68" t="str">
        <f t="shared" si="87"/>
        <v>-</v>
      </c>
      <c r="EX56" s="355">
        <f t="shared" si="88"/>
        <v>0</v>
      </c>
      <c r="EY56" s="355">
        <f t="shared" si="89"/>
        <v>0</v>
      </c>
      <c r="EZ56" s="355">
        <f t="shared" si="90"/>
        <v>0</v>
      </c>
      <c r="FA56" s="355">
        <f t="shared" si="91"/>
        <v>0</v>
      </c>
      <c r="FB56" s="355">
        <f t="shared" si="92"/>
        <v>0</v>
      </c>
      <c r="FC56" s="355">
        <f t="shared" si="93"/>
        <v>0</v>
      </c>
      <c r="FD56" s="355">
        <f t="shared" si="94"/>
        <v>0</v>
      </c>
      <c r="FE56" s="355">
        <f t="shared" si="95"/>
        <v>0</v>
      </c>
      <c r="FG56" s="68" t="str">
        <f t="shared" si="96"/>
        <v>-</v>
      </c>
      <c r="FH56" s="68" t="str">
        <f t="shared" si="97"/>
        <v>-</v>
      </c>
      <c r="FI56" s="68" t="str">
        <f t="shared" si="98"/>
        <v>-</v>
      </c>
      <c r="FJ56" s="68" t="str">
        <f t="shared" si="99"/>
        <v>-</v>
      </c>
      <c r="FK56" s="68" t="str">
        <f t="shared" si="100"/>
        <v>-</v>
      </c>
      <c r="FL56" s="68" t="str">
        <f t="shared" si="101"/>
        <v>-</v>
      </c>
      <c r="FM56" s="68" t="str">
        <f t="shared" si="102"/>
        <v>-</v>
      </c>
      <c r="FN56" s="68" t="str">
        <f t="shared" si="103"/>
        <v>-</v>
      </c>
      <c r="FP56" s="355">
        <f t="shared" si="104"/>
        <v>0</v>
      </c>
      <c r="FQ56" s="355">
        <f t="shared" si="105"/>
        <v>0</v>
      </c>
      <c r="FR56" s="355">
        <f t="shared" si="106"/>
        <v>0</v>
      </c>
      <c r="FS56" s="355">
        <f t="shared" si="107"/>
        <v>0</v>
      </c>
      <c r="FT56" s="355">
        <f t="shared" si="108"/>
        <v>0</v>
      </c>
      <c r="FU56" s="355">
        <f t="shared" si="109"/>
        <v>0</v>
      </c>
      <c r="FV56" s="355">
        <f t="shared" si="110"/>
        <v>0</v>
      </c>
      <c r="FW56" s="355">
        <f t="shared" si="111"/>
        <v>0</v>
      </c>
      <c r="FY56" s="68" t="str">
        <f t="shared" si="112"/>
        <v>-</v>
      </c>
      <c r="FZ56" s="68" t="str">
        <f t="shared" si="113"/>
        <v>-</v>
      </c>
      <c r="GA56" s="68" t="str">
        <f t="shared" si="114"/>
        <v>-</v>
      </c>
      <c r="GB56" s="68" t="str">
        <f t="shared" si="115"/>
        <v>-</v>
      </c>
      <c r="GC56" s="68" t="str">
        <f t="shared" si="116"/>
        <v>-</v>
      </c>
      <c r="GD56" s="68" t="str">
        <f t="shared" si="117"/>
        <v>-</v>
      </c>
      <c r="GE56" s="68" t="str">
        <f t="shared" si="118"/>
        <v>-</v>
      </c>
      <c r="GF56" s="68" t="str">
        <f t="shared" si="119"/>
        <v>-</v>
      </c>
    </row>
    <row r="57" spans="1:188" ht="12" customHeight="1" x14ac:dyDescent="0.3">
      <c r="A57" s="508"/>
      <c r="B57" s="480" t="s">
        <v>419</v>
      </c>
      <c r="C57" s="389" t="s">
        <v>429</v>
      </c>
      <c r="D57" s="388">
        <v>0.5</v>
      </c>
      <c r="E57" s="406">
        <v>0.52083333333333337</v>
      </c>
      <c r="F57" s="528" t="str">
        <f t="shared" si="872"/>
        <v>Off-PT</v>
      </c>
      <c r="G57" s="8"/>
      <c r="H57" s="436" t="s">
        <v>117</v>
      </c>
      <c r="I57" s="1530">
        <v>2415</v>
      </c>
      <c r="J57" s="529" t="s">
        <v>117</v>
      </c>
      <c r="K57" s="1236" t="s">
        <v>117</v>
      </c>
      <c r="L57" s="412">
        <f t="shared" si="840"/>
        <v>0</v>
      </c>
      <c r="M57" s="1721">
        <f t="shared" si="3"/>
        <v>2415</v>
      </c>
      <c r="N57" s="530">
        <f t="shared" si="36"/>
        <v>0</v>
      </c>
      <c r="O57" s="89" t="e">
        <f t="shared" si="906"/>
        <v>#VALUE!</v>
      </c>
      <c r="P57" s="8">
        <f t="shared" si="842"/>
        <v>0</v>
      </c>
      <c r="Q57" s="9">
        <f t="shared" si="907"/>
        <v>0</v>
      </c>
      <c r="R57" s="8">
        <f t="shared" si="844"/>
        <v>0</v>
      </c>
      <c r="S57" s="9">
        <f t="shared" si="908"/>
        <v>0</v>
      </c>
      <c r="T57" s="8">
        <f t="shared" si="846"/>
        <v>0</v>
      </c>
      <c r="U57" s="9">
        <f t="shared" si="909"/>
        <v>0</v>
      </c>
      <c r="V57" s="8">
        <f t="shared" si="848"/>
        <v>0</v>
      </c>
      <c r="W57" s="9">
        <f t="shared" si="910"/>
        <v>0</v>
      </c>
      <c r="X57" s="337">
        <f t="shared" si="850"/>
        <v>0</v>
      </c>
      <c r="Y57" s="337">
        <f t="shared" si="851"/>
        <v>0</v>
      </c>
      <c r="Z57" s="337">
        <f t="shared" si="852"/>
        <v>0</v>
      </c>
      <c r="AA57" s="337">
        <f t="shared" si="853"/>
        <v>0</v>
      </c>
      <c r="AB57" s="337" t="e">
        <f t="shared" si="873"/>
        <v>#VALUE!</v>
      </c>
      <c r="AC57" s="337">
        <f t="shared" si="911"/>
        <v>0</v>
      </c>
      <c r="AD57" s="337">
        <f t="shared" si="912"/>
        <v>0</v>
      </c>
      <c r="AE57" s="337">
        <f t="shared" si="913"/>
        <v>0</v>
      </c>
      <c r="AF57" s="337">
        <f t="shared" si="914"/>
        <v>0</v>
      </c>
      <c r="AG57" s="337">
        <f t="shared" si="915"/>
        <v>0</v>
      </c>
      <c r="AH57" s="337">
        <f t="shared" si="916"/>
        <v>2415</v>
      </c>
      <c r="AI57" s="337">
        <f t="shared" si="917"/>
        <v>0</v>
      </c>
      <c r="AJ57" s="337">
        <f t="shared" si="918"/>
        <v>0</v>
      </c>
      <c r="AK57" s="337">
        <f t="shared" si="919"/>
        <v>0</v>
      </c>
      <c r="AL57" s="337">
        <f t="shared" si="920"/>
        <v>0</v>
      </c>
      <c r="AM57" s="103" t="str">
        <f t="shared" si="37"/>
        <v>1</v>
      </c>
      <c r="AN57" s="1753"/>
      <c r="AO57" s="1754"/>
      <c r="AP57" s="1757"/>
      <c r="AQ57" s="1696"/>
      <c r="AR57" s="1755"/>
      <c r="AS57" s="1753"/>
      <c r="AT57" s="1754"/>
      <c r="AU57" s="1754"/>
      <c r="AV57" s="1754"/>
      <c r="AW57" s="1757"/>
      <c r="AX57" s="1696"/>
      <c r="AY57" s="1754"/>
      <c r="AZ57" s="1754"/>
      <c r="BA57" s="1754"/>
      <c r="BB57" s="1754"/>
      <c r="BC57" s="1754"/>
      <c r="BD57" s="1757"/>
      <c r="BE57" s="1696"/>
      <c r="BF57" s="1754"/>
      <c r="BG57" s="1754"/>
      <c r="BH57" s="1754"/>
      <c r="BI57" s="1754"/>
      <c r="BJ57" s="1754"/>
      <c r="BK57" s="1757"/>
      <c r="BL57" s="1696"/>
      <c r="BM57" s="1754"/>
      <c r="BN57" s="1754"/>
      <c r="BO57" s="1754"/>
      <c r="BP57" s="1754"/>
      <c r="BQ57" s="1262"/>
      <c r="BR57" s="1493"/>
      <c r="BS57" s="339"/>
      <c r="BT57" s="338"/>
      <c r="BU57" s="338"/>
      <c r="BV57" s="338"/>
      <c r="BW57" s="338"/>
      <c r="BX57" s="339"/>
      <c r="BY57" s="339"/>
      <c r="BZ57" s="339"/>
      <c r="CA57" s="339"/>
      <c r="CB57" s="339"/>
      <c r="CC57" s="339" t="e">
        <f t="shared" si="38"/>
        <v>#VALUE!</v>
      </c>
      <c r="CD57" s="338"/>
      <c r="CE57" s="340">
        <f t="shared" si="39"/>
        <v>0</v>
      </c>
      <c r="CF57" s="340">
        <f t="shared" si="40"/>
        <v>0</v>
      </c>
      <c r="CG57" s="340"/>
      <c r="CH57" s="340"/>
      <c r="CI57" s="340"/>
      <c r="CJ57" s="340"/>
      <c r="CK57" s="338"/>
      <c r="CL57" s="341" t="e">
        <f t="shared" si="864"/>
        <v>#VALUE!</v>
      </c>
      <c r="CM57" s="341" t="e">
        <f t="shared" si="865"/>
        <v>#VALUE!</v>
      </c>
      <c r="CN57" s="341" t="e">
        <f t="shared" si="866"/>
        <v>#VALUE!</v>
      </c>
      <c r="CO57" s="341" t="e">
        <f t="shared" si="867"/>
        <v>#VALUE!</v>
      </c>
      <c r="CP57" s="341" t="e">
        <f t="shared" si="868"/>
        <v>#VALUE!</v>
      </c>
      <c r="CQ57" s="341" t="e">
        <f t="shared" si="869"/>
        <v>#VALUE!</v>
      </c>
      <c r="CR57" s="341" t="e">
        <f t="shared" si="870"/>
        <v>#VALUE!</v>
      </c>
      <c r="CS57" s="341" t="e">
        <f t="shared" si="871"/>
        <v>#VALUE!</v>
      </c>
      <c r="CT57" s="233"/>
      <c r="CU57" s="355"/>
      <c r="CV57" s="355">
        <f t="shared" si="41"/>
        <v>0</v>
      </c>
      <c r="CW57" s="355">
        <f t="shared" si="42"/>
        <v>0</v>
      </c>
      <c r="CX57" s="355">
        <f t="shared" si="43"/>
        <v>0</v>
      </c>
      <c r="CY57" s="355">
        <f t="shared" si="44"/>
        <v>0</v>
      </c>
      <c r="CZ57" s="355" t="str">
        <f ca="1">IFERROR(OUNTIF(AN57:AP57,"e"),"-")</f>
        <v>-</v>
      </c>
      <c r="DA57" s="355">
        <f t="shared" si="45"/>
        <v>0</v>
      </c>
      <c r="DB57" s="355">
        <f t="shared" si="46"/>
        <v>0</v>
      </c>
      <c r="DC57" s="355">
        <f t="shared" si="47"/>
        <v>0</v>
      </c>
      <c r="DE57" s="1168" t="str">
        <f t="shared" si="48"/>
        <v>-</v>
      </c>
      <c r="DF57" s="1168" t="str">
        <f t="shared" si="49"/>
        <v>-</v>
      </c>
      <c r="DG57" s="1168" t="str">
        <f t="shared" si="50"/>
        <v>-</v>
      </c>
      <c r="DH57" s="1168" t="str">
        <f t="shared" si="51"/>
        <v>-</v>
      </c>
      <c r="DI57" s="1168" t="str">
        <f t="shared" ca="1" si="52"/>
        <v>-</v>
      </c>
      <c r="DJ57" s="1168" t="str">
        <f t="shared" si="53"/>
        <v>-</v>
      </c>
      <c r="DK57" s="1168" t="str">
        <f t="shared" si="54"/>
        <v>-</v>
      </c>
      <c r="DL57" s="1168" t="str">
        <f t="shared" si="55"/>
        <v>-</v>
      </c>
      <c r="DN57" s="355">
        <f t="shared" si="56"/>
        <v>0</v>
      </c>
      <c r="DO57" s="355">
        <f t="shared" si="57"/>
        <v>0</v>
      </c>
      <c r="DP57" s="355">
        <f t="shared" si="58"/>
        <v>0</v>
      </c>
      <c r="DQ57" s="355">
        <f t="shared" si="59"/>
        <v>0</v>
      </c>
      <c r="DR57" s="355">
        <f t="shared" si="60"/>
        <v>0</v>
      </c>
      <c r="DS57" s="355">
        <f t="shared" si="61"/>
        <v>0</v>
      </c>
      <c r="DT57" s="355">
        <f t="shared" si="62"/>
        <v>0</v>
      </c>
      <c r="DU57" s="355">
        <f t="shared" si="63"/>
        <v>0</v>
      </c>
      <c r="DW57" s="68" t="str">
        <f t="shared" si="64"/>
        <v>-</v>
      </c>
      <c r="DX57" s="68" t="str">
        <f t="shared" si="65"/>
        <v>-</v>
      </c>
      <c r="DY57" s="68" t="str">
        <f t="shared" si="66"/>
        <v>-</v>
      </c>
      <c r="DZ57" s="68" t="str">
        <f t="shared" si="67"/>
        <v>-</v>
      </c>
      <c r="EA57" s="68" t="str">
        <f t="shared" si="68"/>
        <v>-</v>
      </c>
      <c r="EB57" s="68" t="str">
        <f t="shared" si="69"/>
        <v>-</v>
      </c>
      <c r="EC57" s="68" t="str">
        <f t="shared" si="70"/>
        <v>-</v>
      </c>
      <c r="ED57" s="68" t="str">
        <f t="shared" si="71"/>
        <v>-</v>
      </c>
      <c r="EF57" s="355">
        <f t="shared" si="72"/>
        <v>0</v>
      </c>
      <c r="EG57" s="355">
        <f t="shared" si="73"/>
        <v>0</v>
      </c>
      <c r="EH57" s="355">
        <f t="shared" si="74"/>
        <v>0</v>
      </c>
      <c r="EI57" s="355">
        <f t="shared" si="75"/>
        <v>0</v>
      </c>
      <c r="EJ57" s="355">
        <f t="shared" si="76"/>
        <v>0</v>
      </c>
      <c r="EK57" s="355">
        <f t="shared" si="77"/>
        <v>0</v>
      </c>
      <c r="EL57" s="355">
        <f t="shared" si="78"/>
        <v>0</v>
      </c>
      <c r="EM57" s="355">
        <f t="shared" si="79"/>
        <v>0</v>
      </c>
      <c r="EO57" s="68" t="str">
        <f t="shared" si="80"/>
        <v>-</v>
      </c>
      <c r="EP57" s="68" t="str">
        <f t="shared" si="81"/>
        <v>-</v>
      </c>
      <c r="EQ57" s="68" t="str">
        <f t="shared" si="82"/>
        <v>-</v>
      </c>
      <c r="ER57" s="68" t="str">
        <f t="shared" si="83"/>
        <v>-</v>
      </c>
      <c r="ES57" s="68" t="str">
        <f t="shared" si="84"/>
        <v>-</v>
      </c>
      <c r="ET57" s="68" t="str">
        <f t="shared" si="85"/>
        <v>-</v>
      </c>
      <c r="EU57" s="68" t="str">
        <f t="shared" si="86"/>
        <v>-</v>
      </c>
      <c r="EV57" s="68" t="str">
        <f t="shared" si="87"/>
        <v>-</v>
      </c>
      <c r="EX57" s="355">
        <f t="shared" si="88"/>
        <v>0</v>
      </c>
      <c r="EY57" s="355">
        <f t="shared" si="89"/>
        <v>0</v>
      </c>
      <c r="EZ57" s="355">
        <f t="shared" si="90"/>
        <v>0</v>
      </c>
      <c r="FA57" s="355">
        <f t="shared" si="91"/>
        <v>0</v>
      </c>
      <c r="FB57" s="355">
        <f t="shared" si="92"/>
        <v>0</v>
      </c>
      <c r="FC57" s="355">
        <f t="shared" si="93"/>
        <v>0</v>
      </c>
      <c r="FD57" s="355">
        <f t="shared" si="94"/>
        <v>0</v>
      </c>
      <c r="FE57" s="355">
        <f t="shared" si="95"/>
        <v>0</v>
      </c>
      <c r="FG57" s="68" t="str">
        <f t="shared" si="96"/>
        <v>-</v>
      </c>
      <c r="FH57" s="68" t="str">
        <f t="shared" si="97"/>
        <v>-</v>
      </c>
      <c r="FI57" s="68" t="str">
        <f t="shared" si="98"/>
        <v>-</v>
      </c>
      <c r="FJ57" s="68" t="str">
        <f t="shared" si="99"/>
        <v>-</v>
      </c>
      <c r="FK57" s="68" t="str">
        <f t="shared" si="100"/>
        <v>-</v>
      </c>
      <c r="FL57" s="68" t="str">
        <f t="shared" si="101"/>
        <v>-</v>
      </c>
      <c r="FM57" s="68" t="str">
        <f t="shared" si="102"/>
        <v>-</v>
      </c>
      <c r="FN57" s="68" t="str">
        <f t="shared" si="103"/>
        <v>-</v>
      </c>
      <c r="FP57" s="355">
        <f t="shared" si="104"/>
        <v>0</v>
      </c>
      <c r="FQ57" s="355">
        <f t="shared" si="105"/>
        <v>0</v>
      </c>
      <c r="FR57" s="355">
        <f t="shared" si="106"/>
        <v>0</v>
      </c>
      <c r="FS57" s="355">
        <f t="shared" si="107"/>
        <v>0</v>
      </c>
      <c r="FT57" s="355">
        <f t="shared" si="108"/>
        <v>0</v>
      </c>
      <c r="FU57" s="355">
        <f t="shared" si="109"/>
        <v>0</v>
      </c>
      <c r="FV57" s="355">
        <f t="shared" si="110"/>
        <v>0</v>
      </c>
      <c r="FW57" s="355">
        <f t="shared" si="111"/>
        <v>0</v>
      </c>
      <c r="FY57" s="68" t="str">
        <f t="shared" si="112"/>
        <v>-</v>
      </c>
      <c r="FZ57" s="68" t="str">
        <f t="shared" si="113"/>
        <v>-</v>
      </c>
      <c r="GA57" s="68" t="str">
        <f t="shared" si="114"/>
        <v>-</v>
      </c>
      <c r="GB57" s="68" t="str">
        <f t="shared" si="115"/>
        <v>-</v>
      </c>
      <c r="GC57" s="68" t="str">
        <f t="shared" si="116"/>
        <v>-</v>
      </c>
      <c r="GD57" s="68" t="str">
        <f t="shared" si="117"/>
        <v>-</v>
      </c>
      <c r="GE57" s="68" t="str">
        <f t="shared" si="118"/>
        <v>-</v>
      </c>
      <c r="GF57" s="68" t="str">
        <f t="shared" si="119"/>
        <v>-</v>
      </c>
    </row>
    <row r="58" spans="1:188" ht="12" customHeight="1" x14ac:dyDescent="0.3">
      <c r="A58" s="508"/>
      <c r="B58" s="541" t="s">
        <v>410</v>
      </c>
      <c r="C58" s="389" t="s">
        <v>429</v>
      </c>
      <c r="D58" s="388">
        <v>0.52083333333333337</v>
      </c>
      <c r="E58" s="388">
        <v>0.59375</v>
      </c>
      <c r="F58" s="619" t="str">
        <f t="shared" si="872"/>
        <v>Off-PT</v>
      </c>
      <c r="G58" s="9"/>
      <c r="H58" s="432" t="s">
        <v>117</v>
      </c>
      <c r="I58" s="1544">
        <v>1847</v>
      </c>
      <c r="J58" s="620" t="s">
        <v>117</v>
      </c>
      <c r="K58" s="1236" t="s">
        <v>117</v>
      </c>
      <c r="L58" s="394">
        <f t="shared" si="840"/>
        <v>0</v>
      </c>
      <c r="M58" s="1733">
        <f t="shared" si="3"/>
        <v>1847</v>
      </c>
      <c r="N58" s="621">
        <f t="shared" si="36"/>
        <v>0</v>
      </c>
      <c r="O58" s="89" t="e">
        <f t="shared" si="906"/>
        <v>#VALUE!</v>
      </c>
      <c r="P58" s="9">
        <f t="shared" si="842"/>
        <v>0</v>
      </c>
      <c r="Q58" s="9">
        <f t="shared" si="907"/>
        <v>0</v>
      </c>
      <c r="R58" s="9">
        <f t="shared" si="844"/>
        <v>0</v>
      </c>
      <c r="S58" s="9">
        <f t="shared" si="908"/>
        <v>0</v>
      </c>
      <c r="T58" s="9">
        <f t="shared" si="846"/>
        <v>0</v>
      </c>
      <c r="U58" s="9">
        <f t="shared" si="909"/>
        <v>0</v>
      </c>
      <c r="V58" s="9">
        <f t="shared" si="848"/>
        <v>0</v>
      </c>
      <c r="W58" s="9">
        <f t="shared" si="910"/>
        <v>0</v>
      </c>
      <c r="X58" s="351">
        <f t="shared" si="850"/>
        <v>0</v>
      </c>
      <c r="Y58" s="351">
        <f t="shared" si="851"/>
        <v>0</v>
      </c>
      <c r="Z58" s="351">
        <f t="shared" si="852"/>
        <v>0</v>
      </c>
      <c r="AA58" s="351">
        <f t="shared" si="853"/>
        <v>0</v>
      </c>
      <c r="AB58" s="351" t="e">
        <f t="shared" si="873"/>
        <v>#VALUE!</v>
      </c>
      <c r="AC58" s="351">
        <f t="shared" si="911"/>
        <v>0</v>
      </c>
      <c r="AD58" s="351">
        <f t="shared" si="912"/>
        <v>0</v>
      </c>
      <c r="AE58" s="351">
        <f t="shared" si="913"/>
        <v>0</v>
      </c>
      <c r="AF58" s="351">
        <f t="shared" si="914"/>
        <v>0</v>
      </c>
      <c r="AG58" s="351">
        <f t="shared" si="915"/>
        <v>0</v>
      </c>
      <c r="AH58" s="351">
        <f t="shared" si="916"/>
        <v>1847</v>
      </c>
      <c r="AI58" s="351">
        <f t="shared" si="917"/>
        <v>0</v>
      </c>
      <c r="AJ58" s="351">
        <f t="shared" si="918"/>
        <v>0</v>
      </c>
      <c r="AK58" s="351">
        <f t="shared" si="919"/>
        <v>0</v>
      </c>
      <c r="AL58" s="351">
        <f t="shared" si="920"/>
        <v>0</v>
      </c>
      <c r="AM58" s="352" t="str">
        <f t="shared" si="37"/>
        <v>1</v>
      </c>
      <c r="AN58" s="1797"/>
      <c r="AO58" s="1798"/>
      <c r="AP58" s="1758"/>
      <c r="AQ58" s="1697"/>
      <c r="AR58" s="1810"/>
      <c r="AS58" s="1797"/>
      <c r="AT58" s="1798"/>
      <c r="AU58" s="1798"/>
      <c r="AV58" s="1798"/>
      <c r="AW58" s="1758"/>
      <c r="AX58" s="1697"/>
      <c r="AY58" s="1798"/>
      <c r="AZ58" s="1798"/>
      <c r="BA58" s="1798"/>
      <c r="BB58" s="1798"/>
      <c r="BC58" s="1798"/>
      <c r="BD58" s="1758"/>
      <c r="BE58" s="1697"/>
      <c r="BF58" s="1798"/>
      <c r="BG58" s="1798"/>
      <c r="BH58" s="1798"/>
      <c r="BI58" s="1798"/>
      <c r="BJ58" s="1798"/>
      <c r="BK58" s="1758"/>
      <c r="BL58" s="1697"/>
      <c r="BM58" s="1798"/>
      <c r="BN58" s="1798"/>
      <c r="BO58" s="1798"/>
      <c r="BP58" s="1754"/>
      <c r="BQ58" s="1263"/>
      <c r="BR58" s="1496"/>
      <c r="BS58" s="339"/>
      <c r="BT58" s="338"/>
      <c r="BU58" s="338"/>
      <c r="BV58" s="338"/>
      <c r="BW58" s="338"/>
      <c r="BX58" s="339"/>
      <c r="BY58" s="339"/>
      <c r="BZ58" s="339"/>
      <c r="CA58" s="339"/>
      <c r="CB58" s="339"/>
      <c r="CC58" s="339" t="e">
        <f t="shared" si="38"/>
        <v>#VALUE!</v>
      </c>
      <c r="CD58" s="338"/>
      <c r="CE58" s="340">
        <f t="shared" si="39"/>
        <v>0</v>
      </c>
      <c r="CF58" s="340">
        <f t="shared" si="40"/>
        <v>0</v>
      </c>
      <c r="CG58" s="340"/>
      <c r="CH58" s="340"/>
      <c r="CI58" s="340"/>
      <c r="CJ58" s="340"/>
      <c r="CK58" s="338"/>
      <c r="CL58" s="341" t="e">
        <f t="shared" si="864"/>
        <v>#VALUE!</v>
      </c>
      <c r="CM58" s="341" t="e">
        <f t="shared" si="865"/>
        <v>#VALUE!</v>
      </c>
      <c r="CN58" s="341" t="e">
        <f t="shared" si="866"/>
        <v>#VALUE!</v>
      </c>
      <c r="CO58" s="341" t="e">
        <f t="shared" si="867"/>
        <v>#VALUE!</v>
      </c>
      <c r="CP58" s="341" t="e">
        <f t="shared" si="868"/>
        <v>#VALUE!</v>
      </c>
      <c r="CQ58" s="341" t="e">
        <f t="shared" si="869"/>
        <v>#VALUE!</v>
      </c>
      <c r="CR58" s="341" t="e">
        <f t="shared" si="870"/>
        <v>#VALUE!</v>
      </c>
      <c r="CS58" s="341" t="e">
        <f t="shared" si="871"/>
        <v>#VALUE!</v>
      </c>
      <c r="CT58" s="233"/>
      <c r="CU58" s="355"/>
      <c r="CV58" s="355">
        <f t="shared" si="41"/>
        <v>0</v>
      </c>
      <c r="CW58" s="355">
        <f t="shared" si="42"/>
        <v>0</v>
      </c>
      <c r="CX58" s="355">
        <f t="shared" si="43"/>
        <v>0</v>
      </c>
      <c r="CY58" s="355">
        <f t="shared" si="44"/>
        <v>0</v>
      </c>
      <c r="CZ58" s="355" t="str">
        <f ca="1">IFERROR(OUNTIF(AN58:AP58,"e"),"-")</f>
        <v>-</v>
      </c>
      <c r="DA58" s="355">
        <f t="shared" si="45"/>
        <v>0</v>
      </c>
      <c r="DB58" s="355">
        <f t="shared" si="46"/>
        <v>0</v>
      </c>
      <c r="DC58" s="355">
        <f t="shared" si="47"/>
        <v>0</v>
      </c>
      <c r="DE58" s="1168" t="str">
        <f t="shared" si="48"/>
        <v>-</v>
      </c>
      <c r="DF58" s="1168" t="str">
        <f t="shared" si="49"/>
        <v>-</v>
      </c>
      <c r="DG58" s="1168" t="str">
        <f t="shared" si="50"/>
        <v>-</v>
      </c>
      <c r="DH58" s="1168" t="str">
        <f t="shared" si="51"/>
        <v>-</v>
      </c>
      <c r="DI58" s="1168" t="str">
        <f t="shared" ca="1" si="52"/>
        <v>-</v>
      </c>
      <c r="DJ58" s="1168" t="str">
        <f t="shared" si="53"/>
        <v>-</v>
      </c>
      <c r="DK58" s="1168" t="str">
        <f t="shared" si="54"/>
        <v>-</v>
      </c>
      <c r="DL58" s="1168" t="str">
        <f t="shared" si="55"/>
        <v>-</v>
      </c>
      <c r="DN58" s="355">
        <f t="shared" si="56"/>
        <v>0</v>
      </c>
      <c r="DO58" s="355">
        <f t="shared" si="57"/>
        <v>0</v>
      </c>
      <c r="DP58" s="355">
        <f t="shared" si="58"/>
        <v>0</v>
      </c>
      <c r="DQ58" s="355">
        <f t="shared" si="59"/>
        <v>0</v>
      </c>
      <c r="DR58" s="355">
        <f t="shared" si="60"/>
        <v>0</v>
      </c>
      <c r="DS58" s="355">
        <f t="shared" si="61"/>
        <v>0</v>
      </c>
      <c r="DT58" s="355">
        <f t="shared" si="62"/>
        <v>0</v>
      </c>
      <c r="DU58" s="355">
        <f t="shared" si="63"/>
        <v>0</v>
      </c>
      <c r="DW58" s="68" t="str">
        <f t="shared" si="64"/>
        <v>-</v>
      </c>
      <c r="DX58" s="68" t="str">
        <f t="shared" si="65"/>
        <v>-</v>
      </c>
      <c r="DY58" s="68" t="str">
        <f t="shared" si="66"/>
        <v>-</v>
      </c>
      <c r="DZ58" s="68" t="str">
        <f t="shared" si="67"/>
        <v>-</v>
      </c>
      <c r="EA58" s="68" t="str">
        <f t="shared" si="68"/>
        <v>-</v>
      </c>
      <c r="EB58" s="68" t="str">
        <f t="shared" si="69"/>
        <v>-</v>
      </c>
      <c r="EC58" s="68" t="str">
        <f t="shared" si="70"/>
        <v>-</v>
      </c>
      <c r="ED58" s="68" t="str">
        <f t="shared" si="71"/>
        <v>-</v>
      </c>
      <c r="EF58" s="355">
        <f t="shared" si="72"/>
        <v>0</v>
      </c>
      <c r="EG58" s="355">
        <f t="shared" si="73"/>
        <v>0</v>
      </c>
      <c r="EH58" s="355">
        <f t="shared" si="74"/>
        <v>0</v>
      </c>
      <c r="EI58" s="355">
        <f t="shared" si="75"/>
        <v>0</v>
      </c>
      <c r="EJ58" s="355">
        <f t="shared" si="76"/>
        <v>0</v>
      </c>
      <c r="EK58" s="355">
        <f t="shared" si="77"/>
        <v>0</v>
      </c>
      <c r="EL58" s="355">
        <f t="shared" si="78"/>
        <v>0</v>
      </c>
      <c r="EM58" s="355">
        <f t="shared" si="79"/>
        <v>0</v>
      </c>
      <c r="EO58" s="68" t="str">
        <f t="shared" si="80"/>
        <v>-</v>
      </c>
      <c r="EP58" s="68" t="str">
        <f t="shared" si="81"/>
        <v>-</v>
      </c>
      <c r="EQ58" s="68" t="str">
        <f t="shared" si="82"/>
        <v>-</v>
      </c>
      <c r="ER58" s="68" t="str">
        <f t="shared" si="83"/>
        <v>-</v>
      </c>
      <c r="ES58" s="68" t="str">
        <f t="shared" si="84"/>
        <v>-</v>
      </c>
      <c r="ET58" s="68" t="str">
        <f t="shared" si="85"/>
        <v>-</v>
      </c>
      <c r="EU58" s="68" t="str">
        <f t="shared" si="86"/>
        <v>-</v>
      </c>
      <c r="EV58" s="68" t="str">
        <f t="shared" si="87"/>
        <v>-</v>
      </c>
      <c r="EX58" s="355">
        <f t="shared" si="88"/>
        <v>0</v>
      </c>
      <c r="EY58" s="355">
        <f t="shared" si="89"/>
        <v>0</v>
      </c>
      <c r="EZ58" s="355">
        <f t="shared" si="90"/>
        <v>0</v>
      </c>
      <c r="FA58" s="355">
        <f t="shared" si="91"/>
        <v>0</v>
      </c>
      <c r="FB58" s="355">
        <f t="shared" si="92"/>
        <v>0</v>
      </c>
      <c r="FC58" s="355">
        <f t="shared" si="93"/>
        <v>0</v>
      </c>
      <c r="FD58" s="355">
        <f t="shared" si="94"/>
        <v>0</v>
      </c>
      <c r="FE58" s="355">
        <f t="shared" si="95"/>
        <v>0</v>
      </c>
      <c r="FG58" s="68" t="str">
        <f t="shared" si="96"/>
        <v>-</v>
      </c>
      <c r="FH58" s="68" t="str">
        <f t="shared" si="97"/>
        <v>-</v>
      </c>
      <c r="FI58" s="68" t="str">
        <f t="shared" si="98"/>
        <v>-</v>
      </c>
      <c r="FJ58" s="68" t="str">
        <f t="shared" si="99"/>
        <v>-</v>
      </c>
      <c r="FK58" s="68" t="str">
        <f t="shared" si="100"/>
        <v>-</v>
      </c>
      <c r="FL58" s="68" t="str">
        <f t="shared" si="101"/>
        <v>-</v>
      </c>
      <c r="FM58" s="68" t="str">
        <f t="shared" si="102"/>
        <v>-</v>
      </c>
      <c r="FN58" s="68" t="str">
        <f t="shared" si="103"/>
        <v>-</v>
      </c>
      <c r="FP58" s="355">
        <f t="shared" si="104"/>
        <v>0</v>
      </c>
      <c r="FQ58" s="355">
        <f t="shared" si="105"/>
        <v>0</v>
      </c>
      <c r="FR58" s="355">
        <f t="shared" si="106"/>
        <v>0</v>
      </c>
      <c r="FS58" s="355">
        <f t="shared" si="107"/>
        <v>0</v>
      </c>
      <c r="FT58" s="355">
        <f t="shared" si="108"/>
        <v>0</v>
      </c>
      <c r="FU58" s="355">
        <f t="shared" si="109"/>
        <v>0</v>
      </c>
      <c r="FV58" s="355">
        <f t="shared" si="110"/>
        <v>0</v>
      </c>
      <c r="FW58" s="355">
        <f t="shared" si="111"/>
        <v>0</v>
      </c>
      <c r="FY58" s="68" t="str">
        <f t="shared" si="112"/>
        <v>-</v>
      </c>
      <c r="FZ58" s="68" t="str">
        <f t="shared" si="113"/>
        <v>-</v>
      </c>
      <c r="GA58" s="68" t="str">
        <f t="shared" si="114"/>
        <v>-</v>
      </c>
      <c r="GB58" s="68" t="str">
        <f t="shared" si="115"/>
        <v>-</v>
      </c>
      <c r="GC58" s="68" t="str">
        <f t="shared" si="116"/>
        <v>-</v>
      </c>
      <c r="GD58" s="68" t="str">
        <f t="shared" si="117"/>
        <v>-</v>
      </c>
      <c r="GE58" s="68" t="str">
        <f t="shared" si="118"/>
        <v>-</v>
      </c>
      <c r="GF58" s="68" t="str">
        <f t="shared" si="119"/>
        <v>-</v>
      </c>
    </row>
    <row r="59" spans="1:188" ht="12" customHeight="1" x14ac:dyDescent="0.3">
      <c r="A59" s="508"/>
      <c r="B59" s="480" t="s">
        <v>410</v>
      </c>
      <c r="C59" s="389" t="s">
        <v>429</v>
      </c>
      <c r="D59" s="388">
        <v>0.59375</v>
      </c>
      <c r="E59" s="388">
        <v>0.66666666666666663</v>
      </c>
      <c r="F59" s="619" t="str">
        <f>IF(VALUE(D59)&gt;=0.72,"PT",IF(VALUE(D59)&lt;0.72,"Off-PT"))</f>
        <v>Off-PT</v>
      </c>
      <c r="G59" s="9"/>
      <c r="H59" s="432" t="s">
        <v>117</v>
      </c>
      <c r="I59" s="1544">
        <v>1956</v>
      </c>
      <c r="J59" s="620" t="s">
        <v>117</v>
      </c>
      <c r="K59" s="1236" t="s">
        <v>117</v>
      </c>
      <c r="L59" s="394">
        <f t="shared" si="840"/>
        <v>0</v>
      </c>
      <c r="M59" s="1733">
        <f t="shared" si="3"/>
        <v>1956</v>
      </c>
      <c r="N59" s="621">
        <f t="shared" si="36"/>
        <v>0</v>
      </c>
      <c r="O59" s="89" t="e">
        <f>IF($L$4&gt;0,P59*J59*$M$4*H59,0)</f>
        <v>#VALUE!</v>
      </c>
      <c r="P59" s="9">
        <f t="shared" si="842"/>
        <v>0</v>
      </c>
      <c r="Q59" s="9">
        <f>IF($L$5&gt;0,R59*J59*$M$5*H59,0)</f>
        <v>0</v>
      </c>
      <c r="R59" s="9">
        <f t="shared" si="844"/>
        <v>0</v>
      </c>
      <c r="S59" s="9">
        <f>IF($L$6&gt;0,T59*J59*$M$6*H59,0)</f>
        <v>0</v>
      </c>
      <c r="T59" s="9">
        <f t="shared" si="846"/>
        <v>0</v>
      </c>
      <c r="U59" s="9">
        <f>IF($L$7&gt;0,V59*J59*$M$7*H59,0)</f>
        <v>0</v>
      </c>
      <c r="V59" s="9">
        <f t="shared" si="848"/>
        <v>0</v>
      </c>
      <c r="W59" s="9">
        <f>IF($L$8&gt;0,X59*J59*$M$8*H59,0)</f>
        <v>0</v>
      </c>
      <c r="X59" s="351">
        <f t="shared" si="850"/>
        <v>0</v>
      </c>
      <c r="Y59" s="351">
        <f t="shared" si="851"/>
        <v>0</v>
      </c>
      <c r="Z59" s="351">
        <f t="shared" si="852"/>
        <v>0</v>
      </c>
      <c r="AA59" s="351">
        <f t="shared" si="853"/>
        <v>0</v>
      </c>
      <c r="AB59" s="351" t="e">
        <f>(Y59+Z59+AA59)*H59</f>
        <v>#VALUE!</v>
      </c>
      <c r="AC59" s="351">
        <f>IF($L$4&gt;0,I59*$M$4*P59,0)</f>
        <v>0</v>
      </c>
      <c r="AD59" s="351">
        <f>IF($L$5&gt;0,I59*$M$5*R59,0)</f>
        <v>0</v>
      </c>
      <c r="AE59" s="351">
        <f>IF($L$6&gt;0,I59*$M$6*T59,0)</f>
        <v>0</v>
      </c>
      <c r="AF59" s="351">
        <f>IF($L$7&gt;0,I59*$M$7*V59,0)</f>
        <v>0</v>
      </c>
      <c r="AG59" s="351">
        <f>IF($L$8&gt;0,I59*$M$8*X59,0)</f>
        <v>0</v>
      </c>
      <c r="AH59" s="351">
        <f>IF(ISERROR(M59*$M$4),0,M59*$M$4)</f>
        <v>1956</v>
      </c>
      <c r="AI59" s="351">
        <f>IF(ISERROR(M59*$M$5),0,M59*$M$5)</f>
        <v>0</v>
      </c>
      <c r="AJ59" s="351">
        <f>IF(ISERROR(M59*$M$6),0,M59*$M$6)</f>
        <v>0</v>
      </c>
      <c r="AK59" s="351">
        <f>IF(ISERROR(M59*$M$7),0,M59*$M$7)</f>
        <v>0</v>
      </c>
      <c r="AL59" s="351">
        <f>IF(ISERROR(M59*$M$8),0,M59*$M$8)</f>
        <v>0</v>
      </c>
      <c r="AM59" s="352" t="str">
        <f t="shared" si="37"/>
        <v>1</v>
      </c>
      <c r="AN59" s="1797"/>
      <c r="AO59" s="1798"/>
      <c r="AP59" s="1758"/>
      <c r="AQ59" s="1697"/>
      <c r="AR59" s="1810"/>
      <c r="AS59" s="1797"/>
      <c r="AT59" s="1798"/>
      <c r="AU59" s="1798"/>
      <c r="AV59" s="1798"/>
      <c r="AW59" s="1758"/>
      <c r="AX59" s="1697"/>
      <c r="AY59" s="1798"/>
      <c r="AZ59" s="1798"/>
      <c r="BA59" s="1798"/>
      <c r="BB59" s="1798"/>
      <c r="BC59" s="1798"/>
      <c r="BD59" s="1758"/>
      <c r="BE59" s="1697"/>
      <c r="BF59" s="1798"/>
      <c r="BG59" s="1798"/>
      <c r="BH59" s="1798"/>
      <c r="BI59" s="1798"/>
      <c r="BJ59" s="1798"/>
      <c r="BK59" s="1758"/>
      <c r="BL59" s="1697"/>
      <c r="BM59" s="1798"/>
      <c r="BN59" s="1798"/>
      <c r="BO59" s="1798"/>
      <c r="BP59" s="1798"/>
      <c r="BQ59" s="1263"/>
      <c r="BR59" s="1493"/>
      <c r="BS59" s="339"/>
      <c r="BT59" s="338"/>
      <c r="BU59" s="338"/>
      <c r="BV59" s="338"/>
      <c r="BW59" s="338"/>
      <c r="BX59" s="339"/>
      <c r="BY59" s="339"/>
      <c r="BZ59" s="339"/>
      <c r="CA59" s="339"/>
      <c r="CB59" s="339"/>
      <c r="CC59" s="339" t="e">
        <f t="shared" si="38"/>
        <v>#VALUE!</v>
      </c>
      <c r="CD59" s="338"/>
      <c r="CE59" s="340">
        <f t="shared" si="39"/>
        <v>0</v>
      </c>
      <c r="CF59" s="340">
        <f t="shared" si="40"/>
        <v>0</v>
      </c>
      <c r="CG59" s="340"/>
      <c r="CH59" s="340"/>
      <c r="CI59" s="340"/>
      <c r="CJ59" s="340"/>
      <c r="CK59" s="338"/>
      <c r="CL59" s="341" t="e">
        <f t="shared" si="864"/>
        <v>#VALUE!</v>
      </c>
      <c r="CM59" s="341" t="e">
        <f t="shared" si="865"/>
        <v>#VALUE!</v>
      </c>
      <c r="CN59" s="341" t="e">
        <f t="shared" si="866"/>
        <v>#VALUE!</v>
      </c>
      <c r="CO59" s="341" t="e">
        <f t="shared" si="867"/>
        <v>#VALUE!</v>
      </c>
      <c r="CP59" s="341" t="e">
        <f t="shared" si="868"/>
        <v>#VALUE!</v>
      </c>
      <c r="CQ59" s="341" t="e">
        <f t="shared" si="869"/>
        <v>#VALUE!</v>
      </c>
      <c r="CR59" s="341" t="e">
        <f t="shared" si="870"/>
        <v>#VALUE!</v>
      </c>
      <c r="CS59" s="341" t="e">
        <f t="shared" si="871"/>
        <v>#VALUE!</v>
      </c>
      <c r="CT59" s="233"/>
      <c r="CU59" s="355"/>
      <c r="CV59" s="355">
        <f t="shared" si="41"/>
        <v>0</v>
      </c>
      <c r="CW59" s="355">
        <f t="shared" si="42"/>
        <v>0</v>
      </c>
      <c r="CX59" s="355">
        <f t="shared" si="43"/>
        <v>0</v>
      </c>
      <c r="CY59" s="355">
        <f t="shared" si="44"/>
        <v>0</v>
      </c>
      <c r="CZ59" s="355" t="str">
        <f ca="1">IFERROR(OUNTIF(AN59:AP59,"e"),"-")</f>
        <v>-</v>
      </c>
      <c r="DA59" s="355">
        <f t="shared" si="45"/>
        <v>0</v>
      </c>
      <c r="DB59" s="355">
        <f t="shared" si="46"/>
        <v>0</v>
      </c>
      <c r="DC59" s="355">
        <f t="shared" si="47"/>
        <v>0</v>
      </c>
      <c r="DE59" s="1168" t="str">
        <f t="shared" si="48"/>
        <v>-</v>
      </c>
      <c r="DF59" s="1168" t="str">
        <f t="shared" si="49"/>
        <v>-</v>
      </c>
      <c r="DG59" s="1168" t="str">
        <f t="shared" si="50"/>
        <v>-</v>
      </c>
      <c r="DH59" s="1168" t="str">
        <f t="shared" si="51"/>
        <v>-</v>
      </c>
      <c r="DI59" s="1168" t="str">
        <f t="shared" ca="1" si="52"/>
        <v>-</v>
      </c>
      <c r="DJ59" s="1168" t="str">
        <f t="shared" si="53"/>
        <v>-</v>
      </c>
      <c r="DK59" s="1168" t="str">
        <f t="shared" si="54"/>
        <v>-</v>
      </c>
      <c r="DL59" s="1168" t="str">
        <f t="shared" si="55"/>
        <v>-</v>
      </c>
      <c r="DN59" s="355">
        <f t="shared" si="56"/>
        <v>0</v>
      </c>
      <c r="DO59" s="355">
        <f t="shared" si="57"/>
        <v>0</v>
      </c>
      <c r="DP59" s="355">
        <f t="shared" si="58"/>
        <v>0</v>
      </c>
      <c r="DQ59" s="355">
        <f t="shared" si="59"/>
        <v>0</v>
      </c>
      <c r="DR59" s="355">
        <f t="shared" si="60"/>
        <v>0</v>
      </c>
      <c r="DS59" s="355">
        <f t="shared" si="61"/>
        <v>0</v>
      </c>
      <c r="DT59" s="355">
        <f t="shared" si="62"/>
        <v>0</v>
      </c>
      <c r="DU59" s="355">
        <f t="shared" si="63"/>
        <v>0</v>
      </c>
      <c r="DW59" s="68" t="str">
        <f t="shared" si="64"/>
        <v>-</v>
      </c>
      <c r="DX59" s="68" t="str">
        <f t="shared" si="65"/>
        <v>-</v>
      </c>
      <c r="DY59" s="68" t="str">
        <f t="shared" si="66"/>
        <v>-</v>
      </c>
      <c r="DZ59" s="68" t="str">
        <f t="shared" si="67"/>
        <v>-</v>
      </c>
      <c r="EA59" s="68" t="str">
        <f t="shared" si="68"/>
        <v>-</v>
      </c>
      <c r="EB59" s="68" t="str">
        <f t="shared" si="69"/>
        <v>-</v>
      </c>
      <c r="EC59" s="68" t="str">
        <f t="shared" si="70"/>
        <v>-</v>
      </c>
      <c r="ED59" s="68" t="str">
        <f t="shared" si="71"/>
        <v>-</v>
      </c>
      <c r="EF59" s="355">
        <f t="shared" si="72"/>
        <v>0</v>
      </c>
      <c r="EG59" s="355">
        <f t="shared" si="73"/>
        <v>0</v>
      </c>
      <c r="EH59" s="355">
        <f t="shared" si="74"/>
        <v>0</v>
      </c>
      <c r="EI59" s="355">
        <f t="shared" si="75"/>
        <v>0</v>
      </c>
      <c r="EJ59" s="355">
        <f t="shared" si="76"/>
        <v>0</v>
      </c>
      <c r="EK59" s="355">
        <f t="shared" si="77"/>
        <v>0</v>
      </c>
      <c r="EL59" s="355">
        <f t="shared" si="78"/>
        <v>0</v>
      </c>
      <c r="EM59" s="355">
        <f t="shared" si="79"/>
        <v>0</v>
      </c>
      <c r="EO59" s="68" t="str">
        <f t="shared" si="80"/>
        <v>-</v>
      </c>
      <c r="EP59" s="68" t="str">
        <f t="shared" si="81"/>
        <v>-</v>
      </c>
      <c r="EQ59" s="68" t="str">
        <f t="shared" si="82"/>
        <v>-</v>
      </c>
      <c r="ER59" s="68" t="str">
        <f t="shared" si="83"/>
        <v>-</v>
      </c>
      <c r="ES59" s="68" t="str">
        <f t="shared" si="84"/>
        <v>-</v>
      </c>
      <c r="ET59" s="68" t="str">
        <f t="shared" si="85"/>
        <v>-</v>
      </c>
      <c r="EU59" s="68" t="str">
        <f t="shared" si="86"/>
        <v>-</v>
      </c>
      <c r="EV59" s="68" t="str">
        <f t="shared" si="87"/>
        <v>-</v>
      </c>
      <c r="EX59" s="355">
        <f t="shared" si="88"/>
        <v>0</v>
      </c>
      <c r="EY59" s="355">
        <f t="shared" si="89"/>
        <v>0</v>
      </c>
      <c r="EZ59" s="355">
        <f t="shared" si="90"/>
        <v>0</v>
      </c>
      <c r="FA59" s="355">
        <f t="shared" si="91"/>
        <v>0</v>
      </c>
      <c r="FB59" s="355">
        <f t="shared" si="92"/>
        <v>0</v>
      </c>
      <c r="FC59" s="355">
        <f t="shared" si="93"/>
        <v>0</v>
      </c>
      <c r="FD59" s="355">
        <f t="shared" si="94"/>
        <v>0</v>
      </c>
      <c r="FE59" s="355">
        <f t="shared" si="95"/>
        <v>0</v>
      </c>
      <c r="FG59" s="68" t="str">
        <f t="shared" si="96"/>
        <v>-</v>
      </c>
      <c r="FH59" s="68" t="str">
        <f t="shared" si="97"/>
        <v>-</v>
      </c>
      <c r="FI59" s="68" t="str">
        <f t="shared" si="98"/>
        <v>-</v>
      </c>
      <c r="FJ59" s="68" t="str">
        <f t="shared" si="99"/>
        <v>-</v>
      </c>
      <c r="FK59" s="68" t="str">
        <f t="shared" si="100"/>
        <v>-</v>
      </c>
      <c r="FL59" s="68" t="str">
        <f t="shared" si="101"/>
        <v>-</v>
      </c>
      <c r="FM59" s="68" t="str">
        <f t="shared" si="102"/>
        <v>-</v>
      </c>
      <c r="FN59" s="68" t="str">
        <f t="shared" si="103"/>
        <v>-</v>
      </c>
      <c r="FP59" s="355">
        <f t="shared" si="104"/>
        <v>0</v>
      </c>
      <c r="FQ59" s="355">
        <f t="shared" si="105"/>
        <v>0</v>
      </c>
      <c r="FR59" s="355">
        <f t="shared" si="106"/>
        <v>0</v>
      </c>
      <c r="FS59" s="355">
        <f t="shared" si="107"/>
        <v>0</v>
      </c>
      <c r="FT59" s="355">
        <f t="shared" si="108"/>
        <v>0</v>
      </c>
      <c r="FU59" s="355">
        <f t="shared" si="109"/>
        <v>0</v>
      </c>
      <c r="FV59" s="355">
        <f t="shared" si="110"/>
        <v>0</v>
      </c>
      <c r="FW59" s="355">
        <f t="shared" si="111"/>
        <v>0</v>
      </c>
      <c r="FY59" s="68" t="str">
        <f t="shared" si="112"/>
        <v>-</v>
      </c>
      <c r="FZ59" s="68" t="str">
        <f t="shared" si="113"/>
        <v>-</v>
      </c>
      <c r="GA59" s="68" t="str">
        <f t="shared" si="114"/>
        <v>-</v>
      </c>
      <c r="GB59" s="68" t="str">
        <f t="shared" si="115"/>
        <v>-</v>
      </c>
      <c r="GC59" s="68" t="str">
        <f t="shared" si="116"/>
        <v>-</v>
      </c>
      <c r="GD59" s="68" t="str">
        <f t="shared" si="117"/>
        <v>-</v>
      </c>
      <c r="GE59" s="68" t="str">
        <f t="shared" si="118"/>
        <v>-</v>
      </c>
      <c r="GF59" s="68" t="str">
        <f t="shared" si="119"/>
        <v>-</v>
      </c>
    </row>
    <row r="60" spans="1:188" ht="12.6" thickBot="1" x14ac:dyDescent="0.35">
      <c r="A60" s="532"/>
      <c r="B60" s="480" t="s">
        <v>423</v>
      </c>
      <c r="C60" s="389" t="s">
        <v>429</v>
      </c>
      <c r="D60" s="388">
        <v>0.66666666666666663</v>
      </c>
      <c r="E60" s="388">
        <v>0.70833333333333337</v>
      </c>
      <c r="F60" s="619" t="str">
        <f>IF(VALUE(D60)&gt;=0.72,"PT",IF(VALUE(D60)&lt;0.72,"Off-PT"))</f>
        <v>Off-PT</v>
      </c>
      <c r="G60" s="9"/>
      <c r="H60" s="432" t="s">
        <v>117</v>
      </c>
      <c r="I60" s="1544">
        <v>1679</v>
      </c>
      <c r="J60" s="620" t="s">
        <v>117</v>
      </c>
      <c r="K60" s="1236" t="s">
        <v>117</v>
      </c>
      <c r="L60" s="394">
        <f t="shared" si="840"/>
        <v>0</v>
      </c>
      <c r="M60" s="1733">
        <f t="shared" si="3"/>
        <v>1679</v>
      </c>
      <c r="N60" s="621">
        <f t="shared" si="36"/>
        <v>0</v>
      </c>
      <c r="O60" s="89" t="e">
        <f>IF($L$4&gt;0,P60*J60*$M$4*H60,0)</f>
        <v>#VALUE!</v>
      </c>
      <c r="P60" s="9">
        <f t="shared" si="842"/>
        <v>0</v>
      </c>
      <c r="Q60" s="9">
        <f>IF($L$5&gt;0,R60*J60*$M$5*H60,0)</f>
        <v>0</v>
      </c>
      <c r="R60" s="9">
        <f t="shared" si="844"/>
        <v>0</v>
      </c>
      <c r="S60" s="9">
        <f>IF($L$6&gt;0,T60*J60*$M$6*H60,0)</f>
        <v>0</v>
      </c>
      <c r="T60" s="9">
        <f t="shared" si="846"/>
        <v>0</v>
      </c>
      <c r="U60" s="9">
        <f>IF($L$7&gt;0,V60*J60*$M$7*H60,0)</f>
        <v>0</v>
      </c>
      <c r="V60" s="9">
        <f t="shared" si="848"/>
        <v>0</v>
      </c>
      <c r="W60" s="9">
        <f>IF($L$8&gt;0,X60*J60*$M$8*H60,0)</f>
        <v>0</v>
      </c>
      <c r="X60" s="351">
        <f t="shared" si="850"/>
        <v>0</v>
      </c>
      <c r="Y60" s="351">
        <f t="shared" si="851"/>
        <v>0</v>
      </c>
      <c r="Z60" s="351">
        <f t="shared" si="852"/>
        <v>0</v>
      </c>
      <c r="AA60" s="351">
        <f t="shared" si="853"/>
        <v>0</v>
      </c>
      <c r="AB60" s="351" t="e">
        <f>(Y60+Z60+AA60)*H60</f>
        <v>#VALUE!</v>
      </c>
      <c r="AC60" s="351">
        <f>IF($L$4&gt;0,I60*$M$4*P60,0)</f>
        <v>0</v>
      </c>
      <c r="AD60" s="351">
        <f>IF($L$5&gt;0,I60*$M$5*R60,0)</f>
        <v>0</v>
      </c>
      <c r="AE60" s="351">
        <f>IF($L$6&gt;0,I60*$M$6*T60,0)</f>
        <v>0</v>
      </c>
      <c r="AF60" s="351">
        <f>IF($L$7&gt;0,I60*$M$7*V60,0)</f>
        <v>0</v>
      </c>
      <c r="AG60" s="351">
        <f>IF($L$8&gt;0,I60*$M$8*X60,0)</f>
        <v>0</v>
      </c>
      <c r="AH60" s="351">
        <f>IF(ISERROR(M60*$M$4),0,M60*$M$4)</f>
        <v>1679</v>
      </c>
      <c r="AI60" s="351">
        <f>IF(ISERROR(M60*$M$5),0,M60*$M$5)</f>
        <v>0</v>
      </c>
      <c r="AJ60" s="351">
        <f>IF(ISERROR(M60*$M$6),0,M60*$M$6)</f>
        <v>0</v>
      </c>
      <c r="AK60" s="351">
        <f>IF(ISERROR(M60*$M$7),0,M60*$M$7)</f>
        <v>0</v>
      </c>
      <c r="AL60" s="351">
        <f>IF(ISERROR(M60*$M$8),0,M60*$M$8)</f>
        <v>0</v>
      </c>
      <c r="AM60" s="352" t="str">
        <f t="shared" si="37"/>
        <v>1</v>
      </c>
      <c r="AN60" s="1797"/>
      <c r="AO60" s="1798"/>
      <c r="AP60" s="1758"/>
      <c r="AQ60" s="1697"/>
      <c r="AR60" s="1810"/>
      <c r="AS60" s="1797"/>
      <c r="AT60" s="1798"/>
      <c r="AU60" s="1798"/>
      <c r="AV60" s="1798"/>
      <c r="AW60" s="1758"/>
      <c r="AX60" s="1697"/>
      <c r="AY60" s="1798"/>
      <c r="AZ60" s="1798"/>
      <c r="BA60" s="1798"/>
      <c r="BB60" s="1798"/>
      <c r="BC60" s="1798"/>
      <c r="BD60" s="1758"/>
      <c r="BE60" s="1697"/>
      <c r="BF60" s="1798"/>
      <c r="BG60" s="1798"/>
      <c r="BH60" s="1798"/>
      <c r="BI60" s="1798"/>
      <c r="BJ60" s="1798"/>
      <c r="BK60" s="1758"/>
      <c r="BL60" s="1697"/>
      <c r="BM60" s="1798"/>
      <c r="BN60" s="1798"/>
      <c r="BO60" s="1798"/>
      <c r="BP60" s="1798"/>
      <c r="BQ60" s="1263"/>
      <c r="BR60" s="1502"/>
      <c r="BS60" s="339"/>
      <c r="BT60" s="338"/>
      <c r="BU60" s="338"/>
      <c r="BV60" s="338"/>
      <c r="BW60" s="338"/>
      <c r="BX60" s="339"/>
      <c r="BY60" s="339"/>
      <c r="BZ60" s="339"/>
      <c r="CA60" s="339"/>
      <c r="CB60" s="339"/>
      <c r="CC60" s="339" t="e">
        <f t="shared" si="38"/>
        <v>#VALUE!</v>
      </c>
      <c r="CD60" s="338"/>
      <c r="CE60" s="340">
        <f t="shared" si="39"/>
        <v>0</v>
      </c>
      <c r="CF60" s="340">
        <f t="shared" si="40"/>
        <v>0</v>
      </c>
      <c r="CG60" s="340"/>
      <c r="CH60" s="340"/>
      <c r="CI60" s="340"/>
      <c r="CJ60" s="340"/>
      <c r="CK60" s="338"/>
      <c r="CL60" s="341" t="e">
        <f t="shared" si="864"/>
        <v>#VALUE!</v>
      </c>
      <c r="CM60" s="341" t="e">
        <f t="shared" si="865"/>
        <v>#VALUE!</v>
      </c>
      <c r="CN60" s="341" t="e">
        <f t="shared" si="866"/>
        <v>#VALUE!</v>
      </c>
      <c r="CO60" s="341" t="e">
        <f t="shared" si="867"/>
        <v>#VALUE!</v>
      </c>
      <c r="CP60" s="341" t="e">
        <f t="shared" si="868"/>
        <v>#VALUE!</v>
      </c>
      <c r="CQ60" s="341" t="e">
        <f t="shared" si="869"/>
        <v>#VALUE!</v>
      </c>
      <c r="CR60" s="341" t="e">
        <f t="shared" si="870"/>
        <v>#VALUE!</v>
      </c>
      <c r="CS60" s="341" t="e">
        <f t="shared" si="871"/>
        <v>#VALUE!</v>
      </c>
      <c r="CT60" s="233"/>
      <c r="CU60" s="355"/>
      <c r="CV60" s="355">
        <f t="shared" si="41"/>
        <v>0</v>
      </c>
      <c r="CW60" s="355">
        <f t="shared" si="42"/>
        <v>0</v>
      </c>
      <c r="CX60" s="355">
        <f t="shared" si="43"/>
        <v>0</v>
      </c>
      <c r="CY60" s="355">
        <f t="shared" si="44"/>
        <v>0</v>
      </c>
      <c r="CZ60" s="355" t="str">
        <f ca="1">IFERROR(OUNTIF(AN60:AP60,"e"),"-")</f>
        <v>-</v>
      </c>
      <c r="DA60" s="355">
        <f t="shared" si="45"/>
        <v>0</v>
      </c>
      <c r="DB60" s="355">
        <f t="shared" si="46"/>
        <v>0</v>
      </c>
      <c r="DC60" s="355">
        <f t="shared" si="47"/>
        <v>0</v>
      </c>
      <c r="DE60" s="1168" t="str">
        <f t="shared" si="48"/>
        <v>-</v>
      </c>
      <c r="DF60" s="1168" t="str">
        <f t="shared" si="49"/>
        <v>-</v>
      </c>
      <c r="DG60" s="1168" t="str">
        <f t="shared" si="50"/>
        <v>-</v>
      </c>
      <c r="DH60" s="1168" t="str">
        <f t="shared" si="51"/>
        <v>-</v>
      </c>
      <c r="DI60" s="1168" t="str">
        <f t="shared" ca="1" si="52"/>
        <v>-</v>
      </c>
      <c r="DJ60" s="1168" t="str">
        <f t="shared" si="53"/>
        <v>-</v>
      </c>
      <c r="DK60" s="1168" t="str">
        <f t="shared" si="54"/>
        <v>-</v>
      </c>
      <c r="DL60" s="1168" t="str">
        <f t="shared" si="55"/>
        <v>-</v>
      </c>
      <c r="DN60" s="355">
        <f t="shared" si="56"/>
        <v>0</v>
      </c>
      <c r="DO60" s="355">
        <f t="shared" si="57"/>
        <v>0</v>
      </c>
      <c r="DP60" s="355">
        <f t="shared" si="58"/>
        <v>0</v>
      </c>
      <c r="DQ60" s="355">
        <f t="shared" si="59"/>
        <v>0</v>
      </c>
      <c r="DR60" s="355">
        <f t="shared" si="60"/>
        <v>0</v>
      </c>
      <c r="DS60" s="355">
        <f t="shared" si="61"/>
        <v>0</v>
      </c>
      <c r="DT60" s="355">
        <f t="shared" si="62"/>
        <v>0</v>
      </c>
      <c r="DU60" s="355">
        <f t="shared" si="63"/>
        <v>0</v>
      </c>
      <c r="DW60" s="68" t="str">
        <f t="shared" si="64"/>
        <v>-</v>
      </c>
      <c r="DX60" s="68" t="str">
        <f t="shared" si="65"/>
        <v>-</v>
      </c>
      <c r="DY60" s="68" t="str">
        <f t="shared" si="66"/>
        <v>-</v>
      </c>
      <c r="DZ60" s="68" t="str">
        <f t="shared" si="67"/>
        <v>-</v>
      </c>
      <c r="EA60" s="68" t="str">
        <f t="shared" si="68"/>
        <v>-</v>
      </c>
      <c r="EB60" s="68" t="str">
        <f t="shared" si="69"/>
        <v>-</v>
      </c>
      <c r="EC60" s="68" t="str">
        <f t="shared" si="70"/>
        <v>-</v>
      </c>
      <c r="ED60" s="68" t="str">
        <f t="shared" si="71"/>
        <v>-</v>
      </c>
      <c r="EF60" s="355">
        <f t="shared" si="72"/>
        <v>0</v>
      </c>
      <c r="EG60" s="355">
        <f t="shared" si="73"/>
        <v>0</v>
      </c>
      <c r="EH60" s="355">
        <f t="shared" si="74"/>
        <v>0</v>
      </c>
      <c r="EI60" s="355">
        <f t="shared" si="75"/>
        <v>0</v>
      </c>
      <c r="EJ60" s="355">
        <f t="shared" si="76"/>
        <v>0</v>
      </c>
      <c r="EK60" s="355">
        <f t="shared" si="77"/>
        <v>0</v>
      </c>
      <c r="EL60" s="355">
        <f t="shared" si="78"/>
        <v>0</v>
      </c>
      <c r="EM60" s="355">
        <f t="shared" si="79"/>
        <v>0</v>
      </c>
      <c r="EO60" s="68" t="str">
        <f t="shared" si="80"/>
        <v>-</v>
      </c>
      <c r="EP60" s="68" t="str">
        <f t="shared" si="81"/>
        <v>-</v>
      </c>
      <c r="EQ60" s="68" t="str">
        <f t="shared" si="82"/>
        <v>-</v>
      </c>
      <c r="ER60" s="68" t="str">
        <f t="shared" si="83"/>
        <v>-</v>
      </c>
      <c r="ES60" s="68" t="str">
        <f t="shared" si="84"/>
        <v>-</v>
      </c>
      <c r="ET60" s="68" t="str">
        <f t="shared" si="85"/>
        <v>-</v>
      </c>
      <c r="EU60" s="68" t="str">
        <f t="shared" si="86"/>
        <v>-</v>
      </c>
      <c r="EV60" s="68" t="str">
        <f t="shared" si="87"/>
        <v>-</v>
      </c>
      <c r="EX60" s="355">
        <f t="shared" si="88"/>
        <v>0</v>
      </c>
      <c r="EY60" s="355">
        <f t="shared" si="89"/>
        <v>0</v>
      </c>
      <c r="EZ60" s="355">
        <f t="shared" si="90"/>
        <v>0</v>
      </c>
      <c r="FA60" s="355">
        <f t="shared" si="91"/>
        <v>0</v>
      </c>
      <c r="FB60" s="355">
        <f t="shared" si="92"/>
        <v>0</v>
      </c>
      <c r="FC60" s="355">
        <f t="shared" si="93"/>
        <v>0</v>
      </c>
      <c r="FD60" s="355">
        <f t="shared" si="94"/>
        <v>0</v>
      </c>
      <c r="FE60" s="355">
        <f t="shared" si="95"/>
        <v>0</v>
      </c>
      <c r="FG60" s="68" t="str">
        <f t="shared" si="96"/>
        <v>-</v>
      </c>
      <c r="FH60" s="68" t="str">
        <f t="shared" si="97"/>
        <v>-</v>
      </c>
      <c r="FI60" s="68" t="str">
        <f t="shared" si="98"/>
        <v>-</v>
      </c>
      <c r="FJ60" s="68" t="str">
        <f t="shared" si="99"/>
        <v>-</v>
      </c>
      <c r="FK60" s="68" t="str">
        <f t="shared" si="100"/>
        <v>-</v>
      </c>
      <c r="FL60" s="68" t="str">
        <f t="shared" si="101"/>
        <v>-</v>
      </c>
      <c r="FM60" s="68" t="str">
        <f t="shared" si="102"/>
        <v>-</v>
      </c>
      <c r="FN60" s="68" t="str">
        <f t="shared" si="103"/>
        <v>-</v>
      </c>
      <c r="FP60" s="355">
        <f t="shared" si="104"/>
        <v>0</v>
      </c>
      <c r="FQ60" s="355">
        <f t="shared" si="105"/>
        <v>0</v>
      </c>
      <c r="FR60" s="355">
        <f t="shared" si="106"/>
        <v>0</v>
      </c>
      <c r="FS60" s="355">
        <f t="shared" si="107"/>
        <v>0</v>
      </c>
      <c r="FT60" s="355">
        <f t="shared" si="108"/>
        <v>0</v>
      </c>
      <c r="FU60" s="355">
        <f t="shared" si="109"/>
        <v>0</v>
      </c>
      <c r="FV60" s="355">
        <f t="shared" si="110"/>
        <v>0</v>
      </c>
      <c r="FW60" s="355">
        <f t="shared" si="111"/>
        <v>0</v>
      </c>
      <c r="FY60" s="68" t="str">
        <f t="shared" si="112"/>
        <v>-</v>
      </c>
      <c r="FZ60" s="68" t="str">
        <f t="shared" si="113"/>
        <v>-</v>
      </c>
      <c r="GA60" s="68" t="str">
        <f t="shared" si="114"/>
        <v>-</v>
      </c>
      <c r="GB60" s="68" t="str">
        <f t="shared" si="115"/>
        <v>-</v>
      </c>
      <c r="GC60" s="68" t="str">
        <f t="shared" si="116"/>
        <v>-</v>
      </c>
      <c r="GD60" s="68" t="str">
        <f t="shared" si="117"/>
        <v>-</v>
      </c>
      <c r="GE60" s="68" t="str">
        <f t="shared" si="118"/>
        <v>-</v>
      </c>
      <c r="GF60" s="68" t="str">
        <f t="shared" si="119"/>
        <v>-</v>
      </c>
    </row>
    <row r="61" spans="1:188" ht="12" customHeight="1" thickTop="1" thickBot="1" x14ac:dyDescent="0.35">
      <c r="A61" s="1763"/>
      <c r="B61" s="1764" t="s">
        <v>504</v>
      </c>
      <c r="C61" s="1765" t="s">
        <v>429</v>
      </c>
      <c r="D61" s="1766">
        <v>0.70833333333333337</v>
      </c>
      <c r="E61" s="1767">
        <v>0.72916666666666663</v>
      </c>
      <c r="F61" s="1768" t="str">
        <f t="shared" ref="F61" si="921">IF(VALUE(D61)&gt;=0.72,"PT",IF(VALUE(D61)&lt;0.72,"Off-PT"))</f>
        <v>Off-PT</v>
      </c>
      <c r="G61" s="1769"/>
      <c r="H61" s="1770" t="s">
        <v>117</v>
      </c>
      <c r="I61" s="1771">
        <v>2314</v>
      </c>
      <c r="J61" s="1772" t="s">
        <v>117</v>
      </c>
      <c r="K61" s="1773" t="s">
        <v>117</v>
      </c>
      <c r="L61" s="1774">
        <f t="shared" ref="L61" si="922">COUNTA(AN61:BR61)</f>
        <v>0</v>
      </c>
      <c r="M61" s="1775">
        <f t="shared" si="3"/>
        <v>2314</v>
      </c>
      <c r="N61" s="1776">
        <f t="shared" si="36"/>
        <v>0</v>
      </c>
      <c r="O61" s="1777" t="e">
        <f t="shared" ref="O61" si="923">IF($L$4&gt;0,P61*J61*$M$4*H61,0)</f>
        <v>#VALUE!</v>
      </c>
      <c r="P61" s="1769">
        <f t="shared" ref="P61" si="924">COUNTIF(AN61:BR61,"A")</f>
        <v>0</v>
      </c>
      <c r="Q61" s="1769">
        <f t="shared" ref="Q61" si="925">IF($L$5&gt;0,R61*J61*$M$5*H61,0)</f>
        <v>0</v>
      </c>
      <c r="R61" s="1769">
        <f t="shared" ref="R61" si="926">COUNTIF(AN61:BR61,"B")</f>
        <v>0</v>
      </c>
      <c r="S61" s="1769">
        <f t="shared" ref="S61" si="927">IF($L$6&gt;0,T61*J61*$M$6*H61,0)</f>
        <v>0</v>
      </c>
      <c r="T61" s="1769">
        <f t="shared" ref="T61" si="928">COUNTIF(AN61:BR61,"C")</f>
        <v>0</v>
      </c>
      <c r="U61" s="1769">
        <f t="shared" ref="U61" si="929">IF($L$7&gt;0,V61*J61*$M$7*H61,0)</f>
        <v>0</v>
      </c>
      <c r="V61" s="1769">
        <f t="shared" ref="V61" si="930">COUNTIF(AN61:BR61,"D")</f>
        <v>0</v>
      </c>
      <c r="W61" s="1769">
        <f t="shared" ref="W61" si="931">IF($L$8&gt;0,X61*J61*$M$8*H61,0)</f>
        <v>0</v>
      </c>
      <c r="X61" s="1778">
        <f t="shared" ref="X61" si="932">COUNTIF(AN61:BR61,"E")</f>
        <v>0</v>
      </c>
      <c r="Y61" s="1778">
        <f t="shared" ref="Y61" si="933">COUNTIF(AN61:BR61,"F")</f>
        <v>0</v>
      </c>
      <c r="Z61" s="1778">
        <f t="shared" ref="Z61" si="934">COUNTIF(AN61:BR61,"G")</f>
        <v>0</v>
      </c>
      <c r="AA61" s="1778">
        <f t="shared" ref="AA61" si="935">COUNTIF(AN61:BR61,"H")</f>
        <v>0</v>
      </c>
      <c r="AB61" s="1778" t="e">
        <f t="shared" ref="AB61" si="936">(Y61+Z61+AA61)*H61</f>
        <v>#VALUE!</v>
      </c>
      <c r="AC61" s="1778">
        <f t="shared" ref="AC61" si="937">IF($L$4&gt;0,I61*$M$4*P61,0)</f>
        <v>0</v>
      </c>
      <c r="AD61" s="1778">
        <f t="shared" ref="AD61" si="938">IF($L$5&gt;0,I61*$M$5*R61,0)</f>
        <v>0</v>
      </c>
      <c r="AE61" s="1778">
        <f t="shared" ref="AE61" si="939">IF($L$6&gt;0,I61*$M$6*T61,0)</f>
        <v>0</v>
      </c>
      <c r="AF61" s="1778">
        <f t="shared" ref="AF61" si="940">IF($L$7&gt;0,I61*$M$7*V61,0)</f>
        <v>0</v>
      </c>
      <c r="AG61" s="1778">
        <f t="shared" ref="AG61" si="941">IF($L$8&gt;0,I61*$M$8*X61,0)</f>
        <v>0</v>
      </c>
      <c r="AH61" s="1778">
        <f t="shared" ref="AH61" si="942">IF(ISERROR(M61*$M$4),0,M61*$M$4)</f>
        <v>2314</v>
      </c>
      <c r="AI61" s="1778">
        <f t="shared" ref="AI61" si="943">IF(ISERROR(M61*$M$5),0,M61*$M$5)</f>
        <v>0</v>
      </c>
      <c r="AJ61" s="1778">
        <f t="shared" ref="AJ61" si="944">IF(ISERROR(M61*$M$6),0,M61*$M$6)</f>
        <v>0</v>
      </c>
      <c r="AK61" s="1778">
        <f t="shared" ref="AK61" si="945">IF(ISERROR(M61*$M$7),0,M61*$M$7)</f>
        <v>0</v>
      </c>
      <c r="AL61" s="1778">
        <f t="shared" ref="AL61" si="946">IF(ISERROR(M61*$M$8),0,M61*$M$8)</f>
        <v>0</v>
      </c>
      <c r="AM61" s="1779" t="str">
        <f t="shared" ref="AM61" si="947">IF(G61="","1",IF(G61="Break",1.15,IF(G61="2inbreak",1.15,IF(G61="PultIB",1.15,IF(G61="1stIB",1.3,IF(G61="lastIB",1.3,IF(G61="B&amp;1stIB",1.45,IF(G61="B&amp;lastIB",1.45,IF(G61="B&amp;2inbreak",1.45,IF(G61="B&amp;PultIB",1.45,IF(G61="T&amp;T",1.35,)))))))))))</f>
        <v>1</v>
      </c>
      <c r="AN61" s="1799"/>
      <c r="AO61" s="1800"/>
      <c r="AP61" s="1784"/>
      <c r="AQ61" s="1780"/>
      <c r="AR61" s="1811"/>
      <c r="AS61" s="1799"/>
      <c r="AT61" s="1800"/>
      <c r="AU61" s="1800"/>
      <c r="AV61" s="1800"/>
      <c r="AW61" s="1784"/>
      <c r="AX61" s="1780"/>
      <c r="AY61" s="1800"/>
      <c r="AZ61" s="1800"/>
      <c r="BA61" s="1800"/>
      <c r="BB61" s="1800"/>
      <c r="BC61" s="1800"/>
      <c r="BD61" s="1784"/>
      <c r="BE61" s="1780"/>
      <c r="BF61" s="1800"/>
      <c r="BG61" s="1800"/>
      <c r="BH61" s="1800"/>
      <c r="BI61" s="1800"/>
      <c r="BJ61" s="1800"/>
      <c r="BK61" s="1784"/>
      <c r="BL61" s="1780"/>
      <c r="BM61" s="1800"/>
      <c r="BN61" s="1800"/>
      <c r="BO61" s="1800"/>
      <c r="BP61" s="1800"/>
      <c r="BQ61" s="1814"/>
      <c r="BR61" s="1493"/>
      <c r="BS61" s="339"/>
      <c r="BT61" s="338"/>
      <c r="BU61" s="338"/>
      <c r="BV61" s="338"/>
      <c r="BW61" s="338"/>
      <c r="BX61" s="339"/>
      <c r="BY61" s="339"/>
      <c r="BZ61" s="339"/>
      <c r="CA61" s="339"/>
      <c r="CB61" s="339"/>
      <c r="CC61" s="339" t="e">
        <f t="shared" ref="CC61" si="948">COUNTA(BS61)*H61</f>
        <v>#VALUE!</v>
      </c>
      <c r="CD61" s="338"/>
      <c r="CE61" s="340">
        <f t="shared" si="39"/>
        <v>0</v>
      </c>
      <c r="CF61" s="340">
        <f t="shared" si="40"/>
        <v>0</v>
      </c>
      <c r="CG61" s="340"/>
      <c r="CH61" s="340"/>
      <c r="CI61" s="340"/>
      <c r="CJ61" s="340"/>
      <c r="CK61" s="338"/>
      <c r="CL61" s="341" t="e">
        <f t="shared" ref="CL61" si="949">P61*H61</f>
        <v>#VALUE!</v>
      </c>
      <c r="CM61" s="341" t="e">
        <f t="shared" ref="CM61" si="950">R61*H61</f>
        <v>#VALUE!</v>
      </c>
      <c r="CN61" s="341" t="e">
        <f t="shared" ref="CN61" si="951">T61*H61</f>
        <v>#VALUE!</v>
      </c>
      <c r="CO61" s="341" t="e">
        <f t="shared" ref="CO61" si="952">V61*H61</f>
        <v>#VALUE!</v>
      </c>
      <c r="CP61" s="341" t="e">
        <f t="shared" ref="CP61" si="953">X61*H61</f>
        <v>#VALUE!</v>
      </c>
      <c r="CQ61" s="341" t="e">
        <f t="shared" ref="CQ61" si="954">Y61*H61</f>
        <v>#VALUE!</v>
      </c>
      <c r="CR61" s="341" t="e">
        <f t="shared" ref="CR61" si="955">Z61*H61</f>
        <v>#VALUE!</v>
      </c>
      <c r="CS61" s="341" t="e">
        <f t="shared" ref="CS61" si="956">AA61*H61</f>
        <v>#VALUE!</v>
      </c>
      <c r="CT61" s="233"/>
      <c r="CU61" s="355"/>
      <c r="CV61" s="355">
        <f t="shared" si="41"/>
        <v>0</v>
      </c>
      <c r="CW61" s="355">
        <f t="shared" si="42"/>
        <v>0</v>
      </c>
      <c r="CX61" s="355">
        <f t="shared" si="43"/>
        <v>0</v>
      </c>
      <c r="CY61" s="355">
        <f t="shared" si="44"/>
        <v>0</v>
      </c>
      <c r="CZ61" s="355" t="str">
        <f ca="1">IFERROR(OUNTIF(AN61:AP61,"e"),"-")</f>
        <v>-</v>
      </c>
      <c r="DA61" s="355">
        <f t="shared" si="45"/>
        <v>0</v>
      </c>
      <c r="DB61" s="355">
        <f t="shared" si="46"/>
        <v>0</v>
      </c>
      <c r="DC61" s="355">
        <f t="shared" si="47"/>
        <v>0</v>
      </c>
      <c r="DE61" s="1168" t="str">
        <f t="shared" si="48"/>
        <v>-</v>
      </c>
      <c r="DF61" s="1168" t="str">
        <f t="shared" si="49"/>
        <v>-</v>
      </c>
      <c r="DG61" s="1168" t="str">
        <f t="shared" si="50"/>
        <v>-</v>
      </c>
      <c r="DH61" s="1168" t="str">
        <f t="shared" si="51"/>
        <v>-</v>
      </c>
      <c r="DI61" s="1168" t="str">
        <f t="shared" ca="1" si="52"/>
        <v>-</v>
      </c>
      <c r="DJ61" s="1168" t="str">
        <f t="shared" si="53"/>
        <v>-</v>
      </c>
      <c r="DK61" s="1168" t="str">
        <f t="shared" si="54"/>
        <v>-</v>
      </c>
      <c r="DL61" s="1168" t="str">
        <f t="shared" si="55"/>
        <v>-</v>
      </c>
      <c r="DN61" s="355">
        <f t="shared" si="56"/>
        <v>0</v>
      </c>
      <c r="DO61" s="355">
        <f t="shared" si="57"/>
        <v>0</v>
      </c>
      <c r="DP61" s="355">
        <f t="shared" si="58"/>
        <v>0</v>
      </c>
      <c r="DQ61" s="355">
        <f t="shared" si="59"/>
        <v>0</v>
      </c>
      <c r="DR61" s="355">
        <f t="shared" si="60"/>
        <v>0</v>
      </c>
      <c r="DS61" s="355">
        <f t="shared" si="61"/>
        <v>0</v>
      </c>
      <c r="DT61" s="355">
        <f t="shared" si="62"/>
        <v>0</v>
      </c>
      <c r="DU61" s="355">
        <f t="shared" si="63"/>
        <v>0</v>
      </c>
      <c r="DW61" s="68" t="str">
        <f t="shared" si="64"/>
        <v>-</v>
      </c>
      <c r="DX61" s="68" t="str">
        <f t="shared" si="65"/>
        <v>-</v>
      </c>
      <c r="DY61" s="68" t="str">
        <f t="shared" si="66"/>
        <v>-</v>
      </c>
      <c r="DZ61" s="68" t="str">
        <f t="shared" si="67"/>
        <v>-</v>
      </c>
      <c r="EA61" s="68" t="str">
        <f t="shared" si="68"/>
        <v>-</v>
      </c>
      <c r="EB61" s="68" t="str">
        <f t="shared" si="69"/>
        <v>-</v>
      </c>
      <c r="EC61" s="68" t="str">
        <f t="shared" si="70"/>
        <v>-</v>
      </c>
      <c r="ED61" s="68" t="str">
        <f t="shared" si="71"/>
        <v>-</v>
      </c>
      <c r="EF61" s="355">
        <f t="shared" si="72"/>
        <v>0</v>
      </c>
      <c r="EG61" s="355">
        <f t="shared" si="73"/>
        <v>0</v>
      </c>
      <c r="EH61" s="355">
        <f t="shared" si="74"/>
        <v>0</v>
      </c>
      <c r="EI61" s="355">
        <f t="shared" si="75"/>
        <v>0</v>
      </c>
      <c r="EJ61" s="355">
        <f t="shared" si="76"/>
        <v>0</v>
      </c>
      <c r="EK61" s="355">
        <f t="shared" si="77"/>
        <v>0</v>
      </c>
      <c r="EL61" s="355">
        <f t="shared" si="78"/>
        <v>0</v>
      </c>
      <c r="EM61" s="355">
        <f t="shared" si="79"/>
        <v>0</v>
      </c>
      <c r="EO61" s="68" t="str">
        <f t="shared" si="80"/>
        <v>-</v>
      </c>
      <c r="EP61" s="68" t="str">
        <f t="shared" si="81"/>
        <v>-</v>
      </c>
      <c r="EQ61" s="68" t="str">
        <f t="shared" si="82"/>
        <v>-</v>
      </c>
      <c r="ER61" s="68" t="str">
        <f t="shared" si="83"/>
        <v>-</v>
      </c>
      <c r="ES61" s="68" t="str">
        <f t="shared" si="84"/>
        <v>-</v>
      </c>
      <c r="ET61" s="68" t="str">
        <f t="shared" si="85"/>
        <v>-</v>
      </c>
      <c r="EU61" s="68" t="str">
        <f t="shared" si="86"/>
        <v>-</v>
      </c>
      <c r="EV61" s="68" t="str">
        <f t="shared" si="87"/>
        <v>-</v>
      </c>
      <c r="EX61" s="355">
        <f t="shared" si="88"/>
        <v>0</v>
      </c>
      <c r="EY61" s="355">
        <f t="shared" si="89"/>
        <v>0</v>
      </c>
      <c r="EZ61" s="355">
        <f t="shared" si="90"/>
        <v>0</v>
      </c>
      <c r="FA61" s="355">
        <f t="shared" si="91"/>
        <v>0</v>
      </c>
      <c r="FB61" s="355">
        <f t="shared" si="92"/>
        <v>0</v>
      </c>
      <c r="FC61" s="355">
        <f t="shared" si="93"/>
        <v>0</v>
      </c>
      <c r="FD61" s="355">
        <f t="shared" si="94"/>
        <v>0</v>
      </c>
      <c r="FE61" s="355">
        <f t="shared" si="95"/>
        <v>0</v>
      </c>
      <c r="FG61" s="68" t="str">
        <f t="shared" si="96"/>
        <v>-</v>
      </c>
      <c r="FH61" s="68" t="str">
        <f t="shared" si="97"/>
        <v>-</v>
      </c>
      <c r="FI61" s="68" t="str">
        <f t="shared" si="98"/>
        <v>-</v>
      </c>
      <c r="FJ61" s="68" t="str">
        <f t="shared" si="99"/>
        <v>-</v>
      </c>
      <c r="FK61" s="68" t="str">
        <f t="shared" si="100"/>
        <v>-</v>
      </c>
      <c r="FL61" s="68" t="str">
        <f t="shared" si="101"/>
        <v>-</v>
      </c>
      <c r="FM61" s="68" t="str">
        <f t="shared" si="102"/>
        <v>-</v>
      </c>
      <c r="FN61" s="68" t="str">
        <f t="shared" si="103"/>
        <v>-</v>
      </c>
      <c r="FP61" s="355">
        <f t="shared" si="104"/>
        <v>0</v>
      </c>
      <c r="FQ61" s="355">
        <f t="shared" si="105"/>
        <v>0</v>
      </c>
      <c r="FR61" s="355">
        <f t="shared" si="106"/>
        <v>0</v>
      </c>
      <c r="FS61" s="355">
        <f t="shared" si="107"/>
        <v>0</v>
      </c>
      <c r="FT61" s="355">
        <f t="shared" si="108"/>
        <v>0</v>
      </c>
      <c r="FU61" s="355">
        <f t="shared" si="109"/>
        <v>0</v>
      </c>
      <c r="FV61" s="355">
        <f t="shared" si="110"/>
        <v>0</v>
      </c>
      <c r="FW61" s="355">
        <f t="shared" si="111"/>
        <v>0</v>
      </c>
      <c r="FY61" s="68" t="str">
        <f t="shared" si="112"/>
        <v>-</v>
      </c>
      <c r="FZ61" s="68" t="str">
        <f t="shared" si="113"/>
        <v>-</v>
      </c>
      <c r="GA61" s="68" t="str">
        <f t="shared" si="114"/>
        <v>-</v>
      </c>
      <c r="GB61" s="68" t="str">
        <f t="shared" si="115"/>
        <v>-</v>
      </c>
      <c r="GC61" s="68" t="str">
        <f t="shared" si="116"/>
        <v>-</v>
      </c>
      <c r="GD61" s="68" t="str">
        <f t="shared" si="117"/>
        <v>-</v>
      </c>
      <c r="GE61" s="68" t="str">
        <f t="shared" si="118"/>
        <v>-</v>
      </c>
      <c r="GF61" s="68" t="str">
        <f t="shared" si="119"/>
        <v>-</v>
      </c>
    </row>
    <row r="62" spans="1:188" ht="12" customHeight="1" thickTop="1" x14ac:dyDescent="0.3">
      <c r="A62" s="657"/>
      <c r="B62" s="484" t="s">
        <v>504</v>
      </c>
      <c r="C62" s="407" t="s">
        <v>429</v>
      </c>
      <c r="D62" s="406">
        <v>0.72916666666666663</v>
      </c>
      <c r="E62" s="523">
        <v>0.79166666666666663</v>
      </c>
      <c r="F62" s="528" t="str">
        <f t="shared" ref="F62" si="957">IF(VALUE(D62)&gt;=0.72,"PT",IF(VALUE(D62)&lt;0.72,"Off-PT"))</f>
        <v>PT</v>
      </c>
      <c r="G62" s="8"/>
      <c r="H62" s="436" t="s">
        <v>117</v>
      </c>
      <c r="I62" s="1529">
        <v>2314</v>
      </c>
      <c r="J62" s="529" t="s">
        <v>117</v>
      </c>
      <c r="K62" s="1235" t="s">
        <v>117</v>
      </c>
      <c r="L62" s="412">
        <f t="shared" ref="L62" si="958">COUNTA(AN62:BR62)</f>
        <v>0</v>
      </c>
      <c r="M62" s="1721">
        <f t="shared" ref="M62" si="959">IF($F$11="CPP",H62*J62*AM62,I62*AM62)</f>
        <v>2314</v>
      </c>
      <c r="N62" s="530">
        <f t="shared" ref="N62" si="960">((AC62+AD62+AE62+AF62+AG62)*AM62)</f>
        <v>0</v>
      </c>
      <c r="O62" s="336" t="e">
        <f t="shared" ref="O62" si="961">IF($L$4&gt;0,P62*J62*$M$4*H62,0)</f>
        <v>#VALUE!</v>
      </c>
      <c r="P62" s="8">
        <f t="shared" ref="P62" si="962">COUNTIF(AN62:BR62,"A")</f>
        <v>0</v>
      </c>
      <c r="Q62" s="8">
        <f t="shared" ref="Q62" si="963">IF($L$5&gt;0,R62*J62*$M$5*H62,0)</f>
        <v>0</v>
      </c>
      <c r="R62" s="8">
        <f t="shared" ref="R62" si="964">COUNTIF(AN62:BR62,"B")</f>
        <v>0</v>
      </c>
      <c r="S62" s="8">
        <f t="shared" ref="S62" si="965">IF($L$6&gt;0,T62*J62*$M$6*H62,0)</f>
        <v>0</v>
      </c>
      <c r="T62" s="8">
        <f t="shared" ref="T62" si="966">COUNTIF(AN62:BR62,"C")</f>
        <v>0</v>
      </c>
      <c r="U62" s="8">
        <f t="shared" ref="U62" si="967">IF($L$7&gt;0,V62*J62*$M$7*H62,0)</f>
        <v>0</v>
      </c>
      <c r="V62" s="8">
        <f t="shared" ref="V62" si="968">COUNTIF(AN62:BR62,"D")</f>
        <v>0</v>
      </c>
      <c r="W62" s="8">
        <f t="shared" ref="W62" si="969">IF($L$8&gt;0,X62*J62*$M$8*H62,0)</f>
        <v>0</v>
      </c>
      <c r="X62" s="337">
        <f t="shared" ref="X62" si="970">COUNTIF(AN62:BR62,"E")</f>
        <v>0</v>
      </c>
      <c r="Y62" s="337">
        <f t="shared" ref="Y62" si="971">COUNTIF(AN62:BR62,"F")</f>
        <v>0</v>
      </c>
      <c r="Z62" s="337">
        <f t="shared" ref="Z62" si="972">COUNTIF(AN62:BR62,"G")</f>
        <v>0</v>
      </c>
      <c r="AA62" s="337">
        <f t="shared" ref="AA62" si="973">COUNTIF(AN62:BR62,"H")</f>
        <v>0</v>
      </c>
      <c r="AB62" s="337" t="e">
        <f t="shared" ref="AB62" si="974">(Y62+Z62+AA62)*H62</f>
        <v>#VALUE!</v>
      </c>
      <c r="AC62" s="337">
        <f t="shared" ref="AC62" si="975">IF($L$4&gt;0,I62*$M$4*P62,0)</f>
        <v>0</v>
      </c>
      <c r="AD62" s="337">
        <f t="shared" ref="AD62" si="976">IF($L$5&gt;0,I62*$M$5*R62,0)</f>
        <v>0</v>
      </c>
      <c r="AE62" s="337">
        <f t="shared" ref="AE62" si="977">IF($L$6&gt;0,I62*$M$6*T62,0)</f>
        <v>0</v>
      </c>
      <c r="AF62" s="337">
        <f t="shared" ref="AF62" si="978">IF($L$7&gt;0,I62*$M$7*V62,0)</f>
        <v>0</v>
      </c>
      <c r="AG62" s="337">
        <f t="shared" ref="AG62" si="979">IF($L$8&gt;0,I62*$M$8*X62,0)</f>
        <v>0</v>
      </c>
      <c r="AH62" s="337">
        <f t="shared" ref="AH62" si="980">IF(ISERROR(M62*$M$4),0,M62*$M$4)</f>
        <v>2314</v>
      </c>
      <c r="AI62" s="337">
        <f t="shared" ref="AI62" si="981">IF(ISERROR(M62*$M$5),0,M62*$M$5)</f>
        <v>0</v>
      </c>
      <c r="AJ62" s="337">
        <f t="shared" ref="AJ62" si="982">IF(ISERROR(M62*$M$6),0,M62*$M$6)</f>
        <v>0</v>
      </c>
      <c r="AK62" s="337">
        <f t="shared" ref="AK62" si="983">IF(ISERROR(M62*$M$7),0,M62*$M$7)</f>
        <v>0</v>
      </c>
      <c r="AL62" s="337">
        <f t="shared" ref="AL62" si="984">IF(ISERROR(M62*$M$8),0,M62*$M$8)</f>
        <v>0</v>
      </c>
      <c r="AM62" s="103" t="str">
        <f t="shared" ref="AM62" si="985">IF(G62="","1",IF(G62="Break",1.15,IF(G62="2inbreak",1.15,IF(G62="PultIB",1.15,IF(G62="1stIB",1.3,IF(G62="lastIB",1.3,IF(G62="B&amp;1stIB",1.45,IF(G62="B&amp;lastIB",1.45,IF(G62="B&amp;2inbreak",1.45,IF(G62="B&amp;PultIB",1.45,IF(G62="T&amp;T",1.35,)))))))))))</f>
        <v>1</v>
      </c>
      <c r="AN62" s="1753"/>
      <c r="AO62" s="1754"/>
      <c r="AP62" s="1757"/>
      <c r="AQ62" s="1696"/>
      <c r="AR62" s="1755"/>
      <c r="AS62" s="1753"/>
      <c r="AT62" s="1754"/>
      <c r="AU62" s="1754"/>
      <c r="AV62" s="1754"/>
      <c r="AW62" s="1757"/>
      <c r="AX62" s="1696"/>
      <c r="AY62" s="1754"/>
      <c r="AZ62" s="1754"/>
      <c r="BA62" s="1754"/>
      <c r="BB62" s="1754"/>
      <c r="BC62" s="1754"/>
      <c r="BD62" s="1757"/>
      <c r="BE62" s="1696"/>
      <c r="BF62" s="1754"/>
      <c r="BG62" s="1754"/>
      <c r="BH62" s="1754"/>
      <c r="BI62" s="1754"/>
      <c r="BJ62" s="1754"/>
      <c r="BK62" s="1757"/>
      <c r="BL62" s="1696"/>
      <c r="BM62" s="1754"/>
      <c r="BN62" s="1754"/>
      <c r="BO62" s="1754"/>
      <c r="BP62" s="1754"/>
      <c r="BQ62" s="1262"/>
      <c r="BR62" s="1493"/>
      <c r="BS62" s="339"/>
      <c r="BT62" s="338"/>
      <c r="BU62" s="338"/>
      <c r="BV62" s="338"/>
      <c r="BW62" s="338"/>
      <c r="BX62" s="339"/>
      <c r="BY62" s="339"/>
      <c r="BZ62" s="339"/>
      <c r="CA62" s="339"/>
      <c r="CB62" s="339"/>
      <c r="CC62" s="339" t="e">
        <f t="shared" ref="CC62" si="986">COUNTA(BS62)*H62</f>
        <v>#VALUE!</v>
      </c>
      <c r="CD62" s="338"/>
      <c r="CE62" s="340">
        <f t="shared" si="39"/>
        <v>0</v>
      </c>
      <c r="CF62" s="340">
        <f t="shared" ref="CF62" si="987">(COUNTIF(AS62:BQ62,"A")*AH62)+(COUNTIF(AS62:BQ62,"B")*AI62)+(COUNTIF(AS62:BQ62,"C")*AJ62)+(COUNTIF(AS62:BQ62,"D")*AK62)+(COUNTIF(AS62:BQ62,"E")*AL62)</f>
        <v>0</v>
      </c>
      <c r="CG62" s="340"/>
      <c r="CH62" s="340"/>
      <c r="CI62" s="340"/>
      <c r="CJ62" s="340"/>
      <c r="CK62" s="338"/>
      <c r="CL62" s="341" t="e">
        <f t="shared" ref="CL62" si="988">P62*H62</f>
        <v>#VALUE!</v>
      </c>
      <c r="CM62" s="341" t="e">
        <f t="shared" ref="CM62" si="989">R62*H62</f>
        <v>#VALUE!</v>
      </c>
      <c r="CN62" s="341" t="e">
        <f t="shared" ref="CN62" si="990">T62*H62</f>
        <v>#VALUE!</v>
      </c>
      <c r="CO62" s="341" t="e">
        <f t="shared" ref="CO62" si="991">V62*H62</f>
        <v>#VALUE!</v>
      </c>
      <c r="CP62" s="341" t="e">
        <f t="shared" ref="CP62" si="992">X62*H62</f>
        <v>#VALUE!</v>
      </c>
      <c r="CQ62" s="341" t="e">
        <f t="shared" ref="CQ62" si="993">Y62*H62</f>
        <v>#VALUE!</v>
      </c>
      <c r="CR62" s="341" t="e">
        <f t="shared" ref="CR62" si="994">Z62*H62</f>
        <v>#VALUE!</v>
      </c>
      <c r="CS62" s="341" t="e">
        <f t="shared" ref="CS62" si="995">AA62*H62</f>
        <v>#VALUE!</v>
      </c>
      <c r="CT62" s="233"/>
      <c r="CU62" s="355"/>
      <c r="CV62" s="355">
        <f t="shared" ref="CV62" si="996">IFERROR(COUNTIF(AN62:AP62,"a"),"-")</f>
        <v>0</v>
      </c>
      <c r="CW62" s="355">
        <f t="shared" ref="CW62" si="997">IFERROR(COUNTIF(AN62:AP62,"b"),"-")</f>
        <v>0</v>
      </c>
      <c r="CX62" s="355">
        <f t="shared" ref="CX62" si="998">IFERROR(COUNTIF(AN62:AP62,"c"),"-")</f>
        <v>0</v>
      </c>
      <c r="CY62" s="355">
        <f t="shared" ref="CY62" si="999">IFERROR(COUNTIF(AN62:AP62,"d"),"-")</f>
        <v>0</v>
      </c>
      <c r="CZ62" s="355" t="str">
        <f ca="1">IFERROR(OUNTIF(AN62:AP62,"e"),"-")</f>
        <v>-</v>
      </c>
      <c r="DA62" s="355">
        <f t="shared" ref="DA62" si="1000">IFERROR(COUNTIF(AN62:AP62,"f"),"-")</f>
        <v>0</v>
      </c>
      <c r="DB62" s="355">
        <f t="shared" ref="DB62" si="1001">IFERROR(COUNTIF(AN62:AP62,"g"),"-")</f>
        <v>0</v>
      </c>
      <c r="DC62" s="355">
        <f t="shared" ref="DC62" si="1002">IFERROR(COUNTIF(AN62:AP62,"h"),"-")</f>
        <v>0</v>
      </c>
      <c r="DE62" s="1168" t="str">
        <f t="shared" ref="DE62" si="1003">IFERROR((CV62*H62*$M$4),"-")</f>
        <v>-</v>
      </c>
      <c r="DF62" s="1168" t="str">
        <f t="shared" ref="DF62" si="1004">IFERROR((CW62*H62*$M$5),"-")</f>
        <v>-</v>
      </c>
      <c r="DG62" s="1168" t="str">
        <f t="shared" ref="DG62" si="1005">IFERROR((CX62*H62*$M$6),"-")</f>
        <v>-</v>
      </c>
      <c r="DH62" s="1168" t="str">
        <f t="shared" ref="DH62" si="1006">IFERROR((CY62*H62*$M$7),"-")</f>
        <v>-</v>
      </c>
      <c r="DI62" s="1168" t="str">
        <f t="shared" ref="DI62" ca="1" si="1007">IFERROR((CZ62*H62*$M$8),"-")</f>
        <v>-</v>
      </c>
      <c r="DJ62" s="1168" t="str">
        <f t="shared" ref="DJ62" si="1008">IFERROR((DA62*H62*$M$9),"-")</f>
        <v>-</v>
      </c>
      <c r="DK62" s="1168" t="str">
        <f t="shared" ref="DK62" si="1009">IFERROR((DB62*H62*$M$10),"-")</f>
        <v>-</v>
      </c>
      <c r="DL62" s="1168" t="str">
        <f t="shared" ref="DL62" si="1010">IFERROR((C62*H62*$M$11),"-")</f>
        <v>-</v>
      </c>
      <c r="DN62" s="355">
        <f t="shared" ref="DN62" si="1011">IFERROR(COUNTIF(AQ62:AW62,"a"),"-")</f>
        <v>0</v>
      </c>
      <c r="DO62" s="355">
        <f t="shared" ref="DO62" si="1012">IFERROR(COUNTIF(AQ62:AW62,"b"),"-")</f>
        <v>0</v>
      </c>
      <c r="DP62" s="355">
        <f t="shared" ref="DP62" si="1013">IFERROR(COUNTIF(AQ62:AW62,"c"),"-")</f>
        <v>0</v>
      </c>
      <c r="DQ62" s="355">
        <f t="shared" ref="DQ62" si="1014">IFERROR(COUNTIF(AQ62:AW62,"d"),"-")</f>
        <v>0</v>
      </c>
      <c r="DR62" s="355">
        <f t="shared" ref="DR62" si="1015">IFERROR(COUNTIF(AQ62:AW62,"e"),"-")</f>
        <v>0</v>
      </c>
      <c r="DS62" s="355">
        <f t="shared" ref="DS62" si="1016">IFERROR(COUNTIF(AQ62:AW62,"f"),"-")</f>
        <v>0</v>
      </c>
      <c r="DT62" s="355">
        <f t="shared" ref="DT62" si="1017">IFERROR(COUNTIF(AQ62:AW62,"g"),"-")</f>
        <v>0</v>
      </c>
      <c r="DU62" s="355">
        <f t="shared" ref="DU62" si="1018">IFERROR(COUNTIF(AQ62:AW62,"h"),"-")</f>
        <v>0</v>
      </c>
      <c r="DW62" s="68" t="str">
        <f t="shared" ref="DW62" si="1019">IFERROR((DN62*H62*$M$4),"-")</f>
        <v>-</v>
      </c>
      <c r="DX62" s="68" t="str">
        <f t="shared" ref="DX62" si="1020">IFERROR((DO62*H62*$M$5),"-")</f>
        <v>-</v>
      </c>
      <c r="DY62" s="68" t="str">
        <f t="shared" ref="DY62" si="1021">IFERROR((DP62*H62*$M$6),"-")</f>
        <v>-</v>
      </c>
      <c r="DZ62" s="68" t="str">
        <f t="shared" ref="DZ62" si="1022">IFERROR((DQ62*H62*$M$7),"-")</f>
        <v>-</v>
      </c>
      <c r="EA62" s="68" t="str">
        <f t="shared" ref="EA62" si="1023">IFERROR((DR62*H62*$M$8),"-")</f>
        <v>-</v>
      </c>
      <c r="EB62" s="68" t="str">
        <f t="shared" ref="EB62" si="1024">IFERROR((DS62*H62*$M$9),"-")</f>
        <v>-</v>
      </c>
      <c r="EC62" s="68" t="str">
        <f t="shared" ref="EC62" si="1025">IFERROR((DT62*H62*$M$10),"-")</f>
        <v>-</v>
      </c>
      <c r="ED62" s="68" t="str">
        <f t="shared" ref="ED62" si="1026">IFERROR((DU62*O62*$M$11),"-")</f>
        <v>-</v>
      </c>
      <c r="EF62" s="355">
        <f t="shared" ref="EF62" si="1027">IFERROR(COUNTIF(AX62:BD62,"a"),"-")</f>
        <v>0</v>
      </c>
      <c r="EG62" s="355">
        <f t="shared" ref="EG62" si="1028">IFERROR(COUNTIF(AX62:BD62,"b"),"-")</f>
        <v>0</v>
      </c>
      <c r="EH62" s="355">
        <f t="shared" ref="EH62" si="1029">IFERROR(COUNTIF(AX62:BD62,"c"),"-")</f>
        <v>0</v>
      </c>
      <c r="EI62" s="355">
        <f t="shared" ref="EI62" si="1030">IFERROR(COUNTIF(AX62:BD62,"d"),"-")</f>
        <v>0</v>
      </c>
      <c r="EJ62" s="355">
        <f t="shared" ref="EJ62" si="1031">IFERROR(COUNTIF(AX62:BD62,"e"),"-")</f>
        <v>0</v>
      </c>
      <c r="EK62" s="355">
        <f t="shared" ref="EK62" si="1032">IFERROR(COUNTIF(AX62:BD62,"f"),"-")</f>
        <v>0</v>
      </c>
      <c r="EL62" s="355">
        <f t="shared" ref="EL62" si="1033">IFERROR(COUNTIF(AX62:BD62,"g"),"-")</f>
        <v>0</v>
      </c>
      <c r="EM62" s="355">
        <f t="shared" ref="EM62" si="1034">IFERROR(COUNTIF(AX62:BD62,"h"),"-")</f>
        <v>0</v>
      </c>
      <c r="EO62" s="68" t="str">
        <f t="shared" ref="EO62" si="1035">IFERROR((EF62*H62*$M$4),"-")</f>
        <v>-</v>
      </c>
      <c r="EP62" s="68" t="str">
        <f t="shared" ref="EP62" si="1036">IFERROR((EG62*H62*$M$5),"-")</f>
        <v>-</v>
      </c>
      <c r="EQ62" s="68" t="str">
        <f t="shared" ref="EQ62" si="1037">IFERROR((EH62*H62*$M$6),"-")</f>
        <v>-</v>
      </c>
      <c r="ER62" s="68" t="str">
        <f t="shared" ref="ER62" si="1038">IFERROR((EI62*H62*$M$7),"-")</f>
        <v>-</v>
      </c>
      <c r="ES62" s="68" t="str">
        <f t="shared" ref="ES62" si="1039">IFERROR((EJ62*H62*$M$8),"-")</f>
        <v>-</v>
      </c>
      <c r="ET62" s="68" t="str">
        <f t="shared" ref="ET62" si="1040">IFERROR((EK62*H62*$M$9),"-")</f>
        <v>-</v>
      </c>
      <c r="EU62" s="68" t="str">
        <f t="shared" ref="EU62" si="1041">IFERROR((EL62*H62*$M$10),"-")</f>
        <v>-</v>
      </c>
      <c r="EV62" s="68" t="str">
        <f t="shared" ref="EV62" si="1042">IFERROR((EM62*H62*$M$11),"-")</f>
        <v>-</v>
      </c>
      <c r="EX62" s="355">
        <f t="shared" ref="EX62" si="1043">IFERROR(COUNTIF(BE62:BK62,"a"),"-")</f>
        <v>0</v>
      </c>
      <c r="EY62" s="355">
        <f t="shared" ref="EY62" si="1044">IFERROR(COUNTIF(BE62:BK62,"b"),"-")</f>
        <v>0</v>
      </c>
      <c r="EZ62" s="355">
        <f t="shared" ref="EZ62" si="1045">IFERROR(COUNTIF(BE62:BK62,"c"),"-")</f>
        <v>0</v>
      </c>
      <c r="FA62" s="355">
        <f t="shared" ref="FA62" si="1046">IFERROR(COUNTIF(BE62:BK62,"d"),"-")</f>
        <v>0</v>
      </c>
      <c r="FB62" s="355">
        <f t="shared" ref="FB62" si="1047">IFERROR(COUNTIF(BE62:BK62,"e"),"-")</f>
        <v>0</v>
      </c>
      <c r="FC62" s="355">
        <f t="shared" ref="FC62" si="1048">IFERROR(COUNTIF(BE62:BK62,"f"),"-")</f>
        <v>0</v>
      </c>
      <c r="FD62" s="355">
        <f t="shared" ref="FD62" si="1049">IFERROR(COUNTIF(BE62:BK62,"g"),"-")</f>
        <v>0</v>
      </c>
      <c r="FE62" s="355">
        <f t="shared" ref="FE62" si="1050">IFERROR(COUNTIF(BE62:BK62,"h"),"-")</f>
        <v>0</v>
      </c>
      <c r="FG62" s="68" t="str">
        <f t="shared" ref="FG62" si="1051">IFERROR((EX62*H62*$M$4),"-")</f>
        <v>-</v>
      </c>
      <c r="FH62" s="68" t="str">
        <f t="shared" ref="FH62" si="1052">IFERROR((EY62*H62*$M$5),"-")</f>
        <v>-</v>
      </c>
      <c r="FI62" s="68" t="str">
        <f t="shared" ref="FI62" si="1053">IFERROR((EZ62*H62*$M$6),"-")</f>
        <v>-</v>
      </c>
      <c r="FJ62" s="68" t="str">
        <f t="shared" ref="FJ62" si="1054">IFERROR((A62*H62*$M$7),"-")</f>
        <v>-</v>
      </c>
      <c r="FK62" s="68" t="str">
        <f t="shared" ref="FK62" si="1055">IFERROR((FB62*H62*$M$8),"-")</f>
        <v>-</v>
      </c>
      <c r="FL62" s="68" t="str">
        <f t="shared" ref="FL62" si="1056">IFERROR((FC62*H62*$M$9),"-")</f>
        <v>-</v>
      </c>
      <c r="FM62" s="68" t="str">
        <f t="shared" ref="FM62" si="1057">IFERROR((FD62*H62*$M$10),"-")</f>
        <v>-</v>
      </c>
      <c r="FN62" s="68" t="str">
        <f t="shared" ref="FN62" si="1058">IFERROR((FE62*H62*$M$11),"-")</f>
        <v>-</v>
      </c>
      <c r="FP62" s="355">
        <f t="shared" ref="FP62" si="1059">IFERROR(COUNTIF(BL62:BR62,"a"),"-")</f>
        <v>0</v>
      </c>
      <c r="FQ62" s="355">
        <f t="shared" ref="FQ62" si="1060">IFERROR(COUNTIF(BL62:BR62,"b"),"-")</f>
        <v>0</v>
      </c>
      <c r="FR62" s="355">
        <f t="shared" ref="FR62" si="1061">IFERROR(COUNTIF(BL62:BR62,"c"),"-")</f>
        <v>0</v>
      </c>
      <c r="FS62" s="355">
        <f t="shared" ref="FS62" si="1062">IFERROR(COUNTIF(BL62:BR62,"d"),"-")</f>
        <v>0</v>
      </c>
      <c r="FT62" s="355">
        <f t="shared" ref="FT62" si="1063">IFERROR(COUNTIF(BL62:BR62,"e"),"-")</f>
        <v>0</v>
      </c>
      <c r="FU62" s="355">
        <f t="shared" ref="FU62" si="1064">IFERROR(COUNTIF(BL62:BR62,"f"),"-")</f>
        <v>0</v>
      </c>
      <c r="FV62" s="355">
        <f t="shared" ref="FV62" si="1065">IFERROR(COUNTIF(BL62:BR62,"g"),"-")</f>
        <v>0</v>
      </c>
      <c r="FW62" s="355">
        <f t="shared" ref="FW62" si="1066">IFERROR(COUNTIF(BL62:BR62,"h"),"-")</f>
        <v>0</v>
      </c>
      <c r="FY62" s="68" t="str">
        <f t="shared" ref="FY62" si="1067">IFERROR((FP62*H62*$M$4),"-")</f>
        <v>-</v>
      </c>
      <c r="FZ62" s="68" t="str">
        <f t="shared" ref="FZ62" si="1068">IFERROR((FQ62*H62*$M$5),"-")</f>
        <v>-</v>
      </c>
      <c r="GA62" s="68" t="str">
        <f t="shared" ref="GA62" si="1069">IFERROR((FR62*H62*$M$6),"-")</f>
        <v>-</v>
      </c>
      <c r="GB62" s="68" t="str">
        <f t="shared" ref="GB62" si="1070">IFERROR((FS62*H62*$M$7),"-")</f>
        <v>-</v>
      </c>
      <c r="GC62" s="68" t="str">
        <f t="shared" ref="GC62" si="1071">IFERROR((FT62*H62*$M$8),"-")</f>
        <v>-</v>
      </c>
      <c r="GD62" s="68" t="str">
        <f t="shared" ref="GD62" si="1072">IFERROR((FU62*H62*$M$9),"-")</f>
        <v>-</v>
      </c>
      <c r="GE62" s="68" t="str">
        <f t="shared" ref="GE62" si="1073">IFERROR((FV62*H62*$M$10),"-")</f>
        <v>-</v>
      </c>
      <c r="GF62" s="68" t="str">
        <f t="shared" ref="GF62" si="1074">IFERROR((FW62*H62*$M$11),"-")</f>
        <v>-</v>
      </c>
    </row>
    <row r="63" spans="1:188" ht="12" customHeight="1" x14ac:dyDescent="0.3">
      <c r="A63" s="657"/>
      <c r="B63" s="571" t="s">
        <v>434</v>
      </c>
      <c r="C63" s="522" t="s">
        <v>429</v>
      </c>
      <c r="D63" s="523">
        <v>0.79166666666666663</v>
      </c>
      <c r="E63" s="523">
        <v>0.83333333333333337</v>
      </c>
      <c r="F63" s="524" t="str">
        <f t="shared" si="872"/>
        <v>PT</v>
      </c>
      <c r="G63" s="899"/>
      <c r="H63" s="525" t="s">
        <v>117</v>
      </c>
      <c r="I63" s="1529">
        <v>8107</v>
      </c>
      <c r="J63" s="529" t="s">
        <v>117</v>
      </c>
      <c r="K63" s="1234" t="s">
        <v>117</v>
      </c>
      <c r="L63" s="522">
        <f t="shared" si="840"/>
        <v>0</v>
      </c>
      <c r="M63" s="1720">
        <f t="shared" si="3"/>
        <v>8107</v>
      </c>
      <c r="N63" s="527">
        <f t="shared" si="36"/>
        <v>0</v>
      </c>
      <c r="O63" s="336" t="e">
        <f t="shared" ref="O63:O66" si="1075">IF($L$4&gt;0,P63*J63*$M$4*H63,0)</f>
        <v>#VALUE!</v>
      </c>
      <c r="P63" s="8">
        <f t="shared" si="842"/>
        <v>0</v>
      </c>
      <c r="Q63" s="8">
        <f t="shared" ref="Q63:Q66" si="1076">IF($L$5&gt;0,R63*J63*$M$5*H63,0)</f>
        <v>0</v>
      </c>
      <c r="R63" s="8">
        <f t="shared" si="844"/>
        <v>0</v>
      </c>
      <c r="S63" s="8">
        <f t="shared" ref="S63:S66" si="1077">IF($L$6&gt;0,T63*J63*$M$6*H63,0)</f>
        <v>0</v>
      </c>
      <c r="T63" s="8">
        <f t="shared" si="846"/>
        <v>0</v>
      </c>
      <c r="U63" s="8">
        <f t="shared" ref="U63:U66" si="1078">IF($L$7&gt;0,V63*J63*$M$7*H63,0)</f>
        <v>0</v>
      </c>
      <c r="V63" s="8">
        <f t="shared" si="848"/>
        <v>0</v>
      </c>
      <c r="W63" s="8">
        <f t="shared" ref="W63:W66" si="1079">IF($L$8&gt;0,X63*J63*$M$8*H63,0)</f>
        <v>0</v>
      </c>
      <c r="X63" s="337">
        <f t="shared" si="850"/>
        <v>0</v>
      </c>
      <c r="Y63" s="337">
        <f t="shared" si="851"/>
        <v>0</v>
      </c>
      <c r="Z63" s="337">
        <f t="shared" si="852"/>
        <v>0</v>
      </c>
      <c r="AA63" s="337">
        <f t="shared" si="853"/>
        <v>0</v>
      </c>
      <c r="AB63" s="337" t="e">
        <f t="shared" si="873"/>
        <v>#VALUE!</v>
      </c>
      <c r="AC63" s="337">
        <f t="shared" ref="AC63:AC66" si="1080">IF($L$4&gt;0,I63*$M$4*P63,0)</f>
        <v>0</v>
      </c>
      <c r="AD63" s="337">
        <f t="shared" ref="AD63:AD66" si="1081">IF($L$5&gt;0,I63*$M$5*R63,0)</f>
        <v>0</v>
      </c>
      <c r="AE63" s="337">
        <f t="shared" ref="AE63:AE66" si="1082">IF($L$6&gt;0,I63*$M$6*T63,0)</f>
        <v>0</v>
      </c>
      <c r="AF63" s="337">
        <f t="shared" ref="AF63:AF66" si="1083">IF($L$7&gt;0,I63*$M$7*V63,0)</f>
        <v>0</v>
      </c>
      <c r="AG63" s="337">
        <f t="shared" ref="AG63:AG66" si="1084">IF($L$8&gt;0,I63*$M$8*X63,0)</f>
        <v>0</v>
      </c>
      <c r="AH63" s="337">
        <f t="shared" ref="AH63:AH66" si="1085">IF(ISERROR(M63*$M$4),0,M63*$M$4)</f>
        <v>8107</v>
      </c>
      <c r="AI63" s="337">
        <f t="shared" ref="AI63:AI66" si="1086">IF(ISERROR(M63*$M$5),0,M63*$M$5)</f>
        <v>0</v>
      </c>
      <c r="AJ63" s="337">
        <f t="shared" ref="AJ63:AJ66" si="1087">IF(ISERROR(M63*$M$6),0,M63*$M$6)</f>
        <v>0</v>
      </c>
      <c r="AK63" s="337">
        <f t="shared" ref="AK63:AK66" si="1088">IF(ISERROR(M63*$M$7),0,M63*$M$7)</f>
        <v>0</v>
      </c>
      <c r="AL63" s="337">
        <f t="shared" ref="AL63:AL66" si="1089">IF(ISERROR(M63*$M$8),0,M63*$M$8)</f>
        <v>0</v>
      </c>
      <c r="AM63" s="103" t="str">
        <f t="shared" si="37"/>
        <v>1</v>
      </c>
      <c r="AN63" s="1753"/>
      <c r="AO63" s="1754"/>
      <c r="AP63" s="1757"/>
      <c r="AQ63" s="1696"/>
      <c r="AR63" s="1755"/>
      <c r="AS63" s="1753"/>
      <c r="AT63" s="1754"/>
      <c r="AU63" s="1754"/>
      <c r="AV63" s="1754"/>
      <c r="AW63" s="1757"/>
      <c r="AX63" s="1696"/>
      <c r="AY63" s="1754"/>
      <c r="AZ63" s="1754"/>
      <c r="BA63" s="1754"/>
      <c r="BB63" s="1754"/>
      <c r="BC63" s="1754"/>
      <c r="BD63" s="1757"/>
      <c r="BE63" s="1696"/>
      <c r="BF63" s="1754"/>
      <c r="BG63" s="1754"/>
      <c r="BH63" s="1754"/>
      <c r="BI63" s="1754"/>
      <c r="BJ63" s="1754"/>
      <c r="BK63" s="1757"/>
      <c r="BL63" s="1696"/>
      <c r="BM63" s="1754"/>
      <c r="BN63" s="1754"/>
      <c r="BO63" s="1754"/>
      <c r="BP63" s="1754"/>
      <c r="BQ63" s="1262"/>
      <c r="BR63" s="1493"/>
      <c r="BS63" s="339"/>
      <c r="BT63" s="338"/>
      <c r="BU63" s="338"/>
      <c r="BV63" s="338"/>
      <c r="BW63" s="338"/>
      <c r="BX63" s="339"/>
      <c r="BY63" s="339"/>
      <c r="BZ63" s="339"/>
      <c r="CA63" s="339"/>
      <c r="CB63" s="339"/>
      <c r="CC63" s="339" t="e">
        <f t="shared" si="38"/>
        <v>#VALUE!</v>
      </c>
      <c r="CD63" s="338"/>
      <c r="CE63" s="340">
        <f t="shared" si="39"/>
        <v>0</v>
      </c>
      <c r="CF63" s="340">
        <f t="shared" si="40"/>
        <v>0</v>
      </c>
      <c r="CG63" s="340"/>
      <c r="CH63" s="340"/>
      <c r="CI63" s="340"/>
      <c r="CJ63" s="340"/>
      <c r="CK63" s="338"/>
      <c r="CL63" s="341" t="e">
        <f t="shared" si="864"/>
        <v>#VALUE!</v>
      </c>
      <c r="CM63" s="341" t="e">
        <f t="shared" si="865"/>
        <v>#VALUE!</v>
      </c>
      <c r="CN63" s="341" t="e">
        <f t="shared" si="866"/>
        <v>#VALUE!</v>
      </c>
      <c r="CO63" s="341" t="e">
        <f t="shared" si="867"/>
        <v>#VALUE!</v>
      </c>
      <c r="CP63" s="341" t="e">
        <f t="shared" si="868"/>
        <v>#VALUE!</v>
      </c>
      <c r="CQ63" s="341" t="e">
        <f t="shared" si="869"/>
        <v>#VALUE!</v>
      </c>
      <c r="CR63" s="341" t="e">
        <f t="shared" si="870"/>
        <v>#VALUE!</v>
      </c>
      <c r="CS63" s="341" t="e">
        <f t="shared" si="871"/>
        <v>#VALUE!</v>
      </c>
      <c r="CT63" s="233"/>
      <c r="CU63" s="355"/>
      <c r="CV63" s="355">
        <f t="shared" si="41"/>
        <v>0</v>
      </c>
      <c r="CW63" s="355">
        <f t="shared" si="42"/>
        <v>0</v>
      </c>
      <c r="CX63" s="355">
        <f t="shared" si="43"/>
        <v>0</v>
      </c>
      <c r="CY63" s="355">
        <f t="shared" si="44"/>
        <v>0</v>
      </c>
      <c r="CZ63" s="355" t="str">
        <f ca="1">IFERROR(OUNTIF(AN63:AP63,"e"),"-")</f>
        <v>-</v>
      </c>
      <c r="DA63" s="355">
        <f t="shared" si="45"/>
        <v>0</v>
      </c>
      <c r="DB63" s="355">
        <f t="shared" si="46"/>
        <v>0</v>
      </c>
      <c r="DC63" s="355">
        <f t="shared" si="47"/>
        <v>0</v>
      </c>
      <c r="DE63" s="1168" t="str">
        <f t="shared" si="48"/>
        <v>-</v>
      </c>
      <c r="DF63" s="1168" t="str">
        <f t="shared" si="49"/>
        <v>-</v>
      </c>
      <c r="DG63" s="1168" t="str">
        <f t="shared" si="50"/>
        <v>-</v>
      </c>
      <c r="DH63" s="1168" t="str">
        <f t="shared" si="51"/>
        <v>-</v>
      </c>
      <c r="DI63" s="1168" t="str">
        <f t="shared" ca="1" si="52"/>
        <v>-</v>
      </c>
      <c r="DJ63" s="1168" t="str">
        <f t="shared" si="53"/>
        <v>-</v>
      </c>
      <c r="DK63" s="1168" t="str">
        <f t="shared" si="54"/>
        <v>-</v>
      </c>
      <c r="DL63" s="1168" t="str">
        <f t="shared" si="55"/>
        <v>-</v>
      </c>
      <c r="DN63" s="355">
        <f t="shared" si="56"/>
        <v>0</v>
      </c>
      <c r="DO63" s="355">
        <f t="shared" si="57"/>
        <v>0</v>
      </c>
      <c r="DP63" s="355">
        <f t="shared" si="58"/>
        <v>0</v>
      </c>
      <c r="DQ63" s="355">
        <f t="shared" si="59"/>
        <v>0</v>
      </c>
      <c r="DR63" s="355">
        <f t="shared" si="60"/>
        <v>0</v>
      </c>
      <c r="DS63" s="355">
        <f t="shared" si="61"/>
        <v>0</v>
      </c>
      <c r="DT63" s="355">
        <f t="shared" si="62"/>
        <v>0</v>
      </c>
      <c r="DU63" s="355">
        <f t="shared" si="63"/>
        <v>0</v>
      </c>
      <c r="DW63" s="68" t="str">
        <f t="shared" si="64"/>
        <v>-</v>
      </c>
      <c r="DX63" s="68" t="str">
        <f t="shared" si="65"/>
        <v>-</v>
      </c>
      <c r="DY63" s="68" t="str">
        <f t="shared" si="66"/>
        <v>-</v>
      </c>
      <c r="DZ63" s="68" t="str">
        <f t="shared" si="67"/>
        <v>-</v>
      </c>
      <c r="EA63" s="68" t="str">
        <f t="shared" si="68"/>
        <v>-</v>
      </c>
      <c r="EB63" s="68" t="str">
        <f t="shared" si="69"/>
        <v>-</v>
      </c>
      <c r="EC63" s="68" t="str">
        <f t="shared" si="70"/>
        <v>-</v>
      </c>
      <c r="ED63" s="68" t="str">
        <f t="shared" si="71"/>
        <v>-</v>
      </c>
      <c r="EF63" s="355">
        <f t="shared" si="72"/>
        <v>0</v>
      </c>
      <c r="EG63" s="355">
        <f t="shared" si="73"/>
        <v>0</v>
      </c>
      <c r="EH63" s="355">
        <f t="shared" si="74"/>
        <v>0</v>
      </c>
      <c r="EI63" s="355">
        <f t="shared" si="75"/>
        <v>0</v>
      </c>
      <c r="EJ63" s="355">
        <f t="shared" si="76"/>
        <v>0</v>
      </c>
      <c r="EK63" s="355">
        <f t="shared" si="77"/>
        <v>0</v>
      </c>
      <c r="EL63" s="355">
        <f t="shared" si="78"/>
        <v>0</v>
      </c>
      <c r="EM63" s="355">
        <f t="shared" si="79"/>
        <v>0</v>
      </c>
      <c r="EO63" s="68" t="str">
        <f t="shared" si="80"/>
        <v>-</v>
      </c>
      <c r="EP63" s="68" t="str">
        <f t="shared" si="81"/>
        <v>-</v>
      </c>
      <c r="EQ63" s="68" t="str">
        <f t="shared" si="82"/>
        <v>-</v>
      </c>
      <c r="ER63" s="68" t="str">
        <f t="shared" si="83"/>
        <v>-</v>
      </c>
      <c r="ES63" s="68" t="str">
        <f t="shared" si="84"/>
        <v>-</v>
      </c>
      <c r="ET63" s="68" t="str">
        <f t="shared" si="85"/>
        <v>-</v>
      </c>
      <c r="EU63" s="68" t="str">
        <f t="shared" si="86"/>
        <v>-</v>
      </c>
      <c r="EV63" s="68" t="str">
        <f t="shared" si="87"/>
        <v>-</v>
      </c>
      <c r="EX63" s="355">
        <f t="shared" si="88"/>
        <v>0</v>
      </c>
      <c r="EY63" s="355">
        <f t="shared" si="89"/>
        <v>0</v>
      </c>
      <c r="EZ63" s="355">
        <f t="shared" si="90"/>
        <v>0</v>
      </c>
      <c r="FA63" s="355">
        <f t="shared" si="91"/>
        <v>0</v>
      </c>
      <c r="FB63" s="355">
        <f t="shared" si="92"/>
        <v>0</v>
      </c>
      <c r="FC63" s="355">
        <f t="shared" si="93"/>
        <v>0</v>
      </c>
      <c r="FD63" s="355">
        <f t="shared" si="94"/>
        <v>0</v>
      </c>
      <c r="FE63" s="355">
        <f t="shared" si="95"/>
        <v>0</v>
      </c>
      <c r="FG63" s="68" t="str">
        <f t="shared" si="96"/>
        <v>-</v>
      </c>
      <c r="FH63" s="68" t="str">
        <f t="shared" si="97"/>
        <v>-</v>
      </c>
      <c r="FI63" s="68" t="str">
        <f t="shared" si="98"/>
        <v>-</v>
      </c>
      <c r="FJ63" s="68" t="str">
        <f t="shared" si="99"/>
        <v>-</v>
      </c>
      <c r="FK63" s="68" t="str">
        <f t="shared" si="100"/>
        <v>-</v>
      </c>
      <c r="FL63" s="68" t="str">
        <f t="shared" si="101"/>
        <v>-</v>
      </c>
      <c r="FM63" s="68" t="str">
        <f t="shared" si="102"/>
        <v>-</v>
      </c>
      <c r="FN63" s="68" t="str">
        <f t="shared" si="103"/>
        <v>-</v>
      </c>
      <c r="FP63" s="355">
        <f t="shared" si="104"/>
        <v>0</v>
      </c>
      <c r="FQ63" s="355">
        <f t="shared" si="105"/>
        <v>0</v>
      </c>
      <c r="FR63" s="355">
        <f t="shared" si="106"/>
        <v>0</v>
      </c>
      <c r="FS63" s="355">
        <f t="shared" si="107"/>
        <v>0</v>
      </c>
      <c r="FT63" s="355">
        <f t="shared" si="108"/>
        <v>0</v>
      </c>
      <c r="FU63" s="355">
        <f t="shared" si="109"/>
        <v>0</v>
      </c>
      <c r="FV63" s="355">
        <f t="shared" si="110"/>
        <v>0</v>
      </c>
      <c r="FW63" s="355">
        <f t="shared" si="111"/>
        <v>0</v>
      </c>
      <c r="FY63" s="68" t="str">
        <f t="shared" si="112"/>
        <v>-</v>
      </c>
      <c r="FZ63" s="68" t="str">
        <f t="shared" si="113"/>
        <v>-</v>
      </c>
      <c r="GA63" s="68" t="str">
        <f t="shared" si="114"/>
        <v>-</v>
      </c>
      <c r="GB63" s="68" t="str">
        <f t="shared" si="115"/>
        <v>-</v>
      </c>
      <c r="GC63" s="68" t="str">
        <f t="shared" si="116"/>
        <v>-</v>
      </c>
      <c r="GD63" s="68" t="str">
        <f t="shared" si="117"/>
        <v>-</v>
      </c>
      <c r="GE63" s="68" t="str">
        <f t="shared" si="118"/>
        <v>-</v>
      </c>
      <c r="GF63" s="68" t="str">
        <f t="shared" si="119"/>
        <v>-</v>
      </c>
    </row>
    <row r="64" spans="1:188" ht="12" customHeight="1" x14ac:dyDescent="0.3">
      <c r="A64" s="1076"/>
      <c r="B64" s="480" t="s">
        <v>410</v>
      </c>
      <c r="C64" s="389" t="s">
        <v>429</v>
      </c>
      <c r="D64" s="388">
        <v>0.83333333333333337</v>
      </c>
      <c r="E64" s="388">
        <v>0.92708333333333337</v>
      </c>
      <c r="F64" s="619" t="str">
        <f>IF(VALUE(D64)&gt;=0.72,"PT",IF(VALUE(D64)&lt;0.72,"Off-PT"))</f>
        <v>PT</v>
      </c>
      <c r="G64" s="9"/>
      <c r="H64" s="432" t="s">
        <v>117</v>
      </c>
      <c r="I64" s="1544">
        <v>9467</v>
      </c>
      <c r="J64" s="620" t="s">
        <v>117</v>
      </c>
      <c r="K64" s="1236" t="s">
        <v>117</v>
      </c>
      <c r="L64" s="394">
        <f t="shared" si="840"/>
        <v>0</v>
      </c>
      <c r="M64" s="1733">
        <f t="shared" si="3"/>
        <v>9467</v>
      </c>
      <c r="N64" s="621">
        <f t="shared" si="36"/>
        <v>0</v>
      </c>
      <c r="O64" s="89" t="e">
        <f t="shared" si="1075"/>
        <v>#VALUE!</v>
      </c>
      <c r="P64" s="9">
        <f t="shared" si="842"/>
        <v>0</v>
      </c>
      <c r="Q64" s="9">
        <f t="shared" si="1076"/>
        <v>0</v>
      </c>
      <c r="R64" s="9">
        <f t="shared" si="844"/>
        <v>0</v>
      </c>
      <c r="S64" s="9">
        <f t="shared" si="1077"/>
        <v>0</v>
      </c>
      <c r="T64" s="9">
        <f t="shared" si="846"/>
        <v>0</v>
      </c>
      <c r="U64" s="9">
        <f t="shared" si="1078"/>
        <v>0</v>
      </c>
      <c r="V64" s="9">
        <f t="shared" si="848"/>
        <v>0</v>
      </c>
      <c r="W64" s="9">
        <f t="shared" si="1079"/>
        <v>0</v>
      </c>
      <c r="X64" s="351">
        <f t="shared" si="850"/>
        <v>0</v>
      </c>
      <c r="Y64" s="351">
        <f t="shared" si="851"/>
        <v>0</v>
      </c>
      <c r="Z64" s="351">
        <f t="shared" si="852"/>
        <v>0</v>
      </c>
      <c r="AA64" s="351">
        <f t="shared" si="853"/>
        <v>0</v>
      </c>
      <c r="AB64" s="351" t="e">
        <f>(Y64+Z64+AA64)*H64</f>
        <v>#VALUE!</v>
      </c>
      <c r="AC64" s="351">
        <f t="shared" si="1080"/>
        <v>0</v>
      </c>
      <c r="AD64" s="351">
        <f t="shared" si="1081"/>
        <v>0</v>
      </c>
      <c r="AE64" s="351">
        <f t="shared" si="1082"/>
        <v>0</v>
      </c>
      <c r="AF64" s="351">
        <f t="shared" si="1083"/>
        <v>0</v>
      </c>
      <c r="AG64" s="351">
        <f t="shared" si="1084"/>
        <v>0</v>
      </c>
      <c r="AH64" s="351">
        <f t="shared" si="1085"/>
        <v>9467</v>
      </c>
      <c r="AI64" s="351">
        <f t="shared" si="1086"/>
        <v>0</v>
      </c>
      <c r="AJ64" s="351">
        <f t="shared" si="1087"/>
        <v>0</v>
      </c>
      <c r="AK64" s="351">
        <f t="shared" si="1088"/>
        <v>0</v>
      </c>
      <c r="AL64" s="351">
        <f t="shared" si="1089"/>
        <v>0</v>
      </c>
      <c r="AM64" s="352" t="str">
        <f t="shared" si="37"/>
        <v>1</v>
      </c>
      <c r="AN64" s="1797"/>
      <c r="AO64" s="1798"/>
      <c r="AP64" s="1758"/>
      <c r="AQ64" s="1697"/>
      <c r="AR64" s="1810"/>
      <c r="AS64" s="1797"/>
      <c r="AT64" s="1798"/>
      <c r="AU64" s="1798"/>
      <c r="AV64" s="1798"/>
      <c r="AW64" s="1758"/>
      <c r="AX64" s="1697"/>
      <c r="AY64" s="1798"/>
      <c r="AZ64" s="1798"/>
      <c r="BA64" s="1798"/>
      <c r="BB64" s="1798"/>
      <c r="BC64" s="1798"/>
      <c r="BD64" s="1758"/>
      <c r="BE64" s="1697"/>
      <c r="BF64" s="1798"/>
      <c r="BG64" s="1798"/>
      <c r="BH64" s="1798"/>
      <c r="BI64" s="1798"/>
      <c r="BJ64" s="1798"/>
      <c r="BK64" s="1758"/>
      <c r="BL64" s="1697"/>
      <c r="BM64" s="1798"/>
      <c r="BN64" s="1798"/>
      <c r="BO64" s="1798"/>
      <c r="BP64" s="1798"/>
      <c r="BQ64" s="1263"/>
      <c r="BR64" s="1496"/>
      <c r="BS64" s="339"/>
      <c r="BT64" s="338"/>
      <c r="BU64" s="338"/>
      <c r="BV64" s="338"/>
      <c r="BW64" s="338"/>
      <c r="BX64" s="339"/>
      <c r="BY64" s="339"/>
      <c r="BZ64" s="339"/>
      <c r="CA64" s="339"/>
      <c r="CB64" s="339"/>
      <c r="CC64" s="339" t="e">
        <f t="shared" si="38"/>
        <v>#VALUE!</v>
      </c>
      <c r="CD64" s="338"/>
      <c r="CE64" s="340">
        <f t="shared" si="39"/>
        <v>0</v>
      </c>
      <c r="CF64" s="340">
        <f t="shared" si="40"/>
        <v>0</v>
      </c>
      <c r="CG64" s="340"/>
      <c r="CH64" s="340"/>
      <c r="CI64" s="340"/>
      <c r="CJ64" s="340"/>
      <c r="CK64" s="338"/>
      <c r="CL64" s="341" t="e">
        <f t="shared" si="864"/>
        <v>#VALUE!</v>
      </c>
      <c r="CM64" s="341" t="e">
        <f t="shared" si="865"/>
        <v>#VALUE!</v>
      </c>
      <c r="CN64" s="341" t="e">
        <f t="shared" si="866"/>
        <v>#VALUE!</v>
      </c>
      <c r="CO64" s="341" t="e">
        <f t="shared" si="867"/>
        <v>#VALUE!</v>
      </c>
      <c r="CP64" s="341" t="e">
        <f t="shared" si="868"/>
        <v>#VALUE!</v>
      </c>
      <c r="CQ64" s="341" t="e">
        <f t="shared" si="869"/>
        <v>#VALUE!</v>
      </c>
      <c r="CR64" s="341" t="e">
        <f t="shared" si="870"/>
        <v>#VALUE!</v>
      </c>
      <c r="CS64" s="341" t="e">
        <f t="shared" si="871"/>
        <v>#VALUE!</v>
      </c>
      <c r="CT64" s="233"/>
      <c r="CU64" s="355"/>
      <c r="CV64" s="355">
        <f t="shared" si="41"/>
        <v>0</v>
      </c>
      <c r="CW64" s="355">
        <f t="shared" si="42"/>
        <v>0</v>
      </c>
      <c r="CX64" s="355">
        <f t="shared" si="43"/>
        <v>0</v>
      </c>
      <c r="CY64" s="355">
        <f t="shared" si="44"/>
        <v>0</v>
      </c>
      <c r="CZ64" s="355" t="str">
        <f ca="1">IFERROR(OUNTIF(AN64:AP64,"e"),"-")</f>
        <v>-</v>
      </c>
      <c r="DA64" s="355">
        <f t="shared" si="45"/>
        <v>0</v>
      </c>
      <c r="DB64" s="355">
        <f t="shared" si="46"/>
        <v>0</v>
      </c>
      <c r="DC64" s="355">
        <f t="shared" si="47"/>
        <v>0</v>
      </c>
      <c r="DE64" s="1168" t="str">
        <f t="shared" si="48"/>
        <v>-</v>
      </c>
      <c r="DF64" s="1168" t="str">
        <f t="shared" si="49"/>
        <v>-</v>
      </c>
      <c r="DG64" s="1168" t="str">
        <f t="shared" si="50"/>
        <v>-</v>
      </c>
      <c r="DH64" s="1168" t="str">
        <f t="shared" si="51"/>
        <v>-</v>
      </c>
      <c r="DI64" s="1168" t="str">
        <f t="shared" ca="1" si="52"/>
        <v>-</v>
      </c>
      <c r="DJ64" s="1168" t="str">
        <f t="shared" si="53"/>
        <v>-</v>
      </c>
      <c r="DK64" s="1168" t="str">
        <f t="shared" si="54"/>
        <v>-</v>
      </c>
      <c r="DL64" s="1168" t="str">
        <f t="shared" si="55"/>
        <v>-</v>
      </c>
      <c r="DN64" s="355">
        <f t="shared" si="56"/>
        <v>0</v>
      </c>
      <c r="DO64" s="355">
        <f t="shared" si="57"/>
        <v>0</v>
      </c>
      <c r="DP64" s="355">
        <f t="shared" si="58"/>
        <v>0</v>
      </c>
      <c r="DQ64" s="355">
        <f t="shared" si="59"/>
        <v>0</v>
      </c>
      <c r="DR64" s="355">
        <f t="shared" si="60"/>
        <v>0</v>
      </c>
      <c r="DS64" s="355">
        <f t="shared" si="61"/>
        <v>0</v>
      </c>
      <c r="DT64" s="355">
        <f t="shared" si="62"/>
        <v>0</v>
      </c>
      <c r="DU64" s="355">
        <f t="shared" si="63"/>
        <v>0</v>
      </c>
      <c r="DW64" s="68" t="str">
        <f t="shared" si="64"/>
        <v>-</v>
      </c>
      <c r="DX64" s="68" t="str">
        <f t="shared" si="65"/>
        <v>-</v>
      </c>
      <c r="DY64" s="68" t="str">
        <f t="shared" si="66"/>
        <v>-</v>
      </c>
      <c r="DZ64" s="68" t="str">
        <f t="shared" si="67"/>
        <v>-</v>
      </c>
      <c r="EA64" s="68" t="str">
        <f t="shared" si="68"/>
        <v>-</v>
      </c>
      <c r="EB64" s="68" t="str">
        <f t="shared" si="69"/>
        <v>-</v>
      </c>
      <c r="EC64" s="68" t="str">
        <f t="shared" si="70"/>
        <v>-</v>
      </c>
      <c r="ED64" s="68" t="str">
        <f t="shared" si="71"/>
        <v>-</v>
      </c>
      <c r="EF64" s="355">
        <f t="shared" si="72"/>
        <v>0</v>
      </c>
      <c r="EG64" s="355">
        <f t="shared" si="73"/>
        <v>0</v>
      </c>
      <c r="EH64" s="355">
        <f t="shared" si="74"/>
        <v>0</v>
      </c>
      <c r="EI64" s="355">
        <f t="shared" si="75"/>
        <v>0</v>
      </c>
      <c r="EJ64" s="355">
        <f t="shared" si="76"/>
        <v>0</v>
      </c>
      <c r="EK64" s="355">
        <f t="shared" si="77"/>
        <v>0</v>
      </c>
      <c r="EL64" s="355">
        <f t="shared" si="78"/>
        <v>0</v>
      </c>
      <c r="EM64" s="355">
        <f t="shared" si="79"/>
        <v>0</v>
      </c>
      <c r="EO64" s="68" t="str">
        <f t="shared" si="80"/>
        <v>-</v>
      </c>
      <c r="EP64" s="68" t="str">
        <f t="shared" si="81"/>
        <v>-</v>
      </c>
      <c r="EQ64" s="68" t="str">
        <f t="shared" si="82"/>
        <v>-</v>
      </c>
      <c r="ER64" s="68" t="str">
        <f t="shared" si="83"/>
        <v>-</v>
      </c>
      <c r="ES64" s="68" t="str">
        <f t="shared" si="84"/>
        <v>-</v>
      </c>
      <c r="ET64" s="68" t="str">
        <f t="shared" si="85"/>
        <v>-</v>
      </c>
      <c r="EU64" s="68" t="str">
        <f t="shared" si="86"/>
        <v>-</v>
      </c>
      <c r="EV64" s="68" t="str">
        <f t="shared" si="87"/>
        <v>-</v>
      </c>
      <c r="EX64" s="355">
        <f t="shared" si="88"/>
        <v>0</v>
      </c>
      <c r="EY64" s="355">
        <f t="shared" si="89"/>
        <v>0</v>
      </c>
      <c r="EZ64" s="355">
        <f t="shared" si="90"/>
        <v>0</v>
      </c>
      <c r="FA64" s="355">
        <f t="shared" si="91"/>
        <v>0</v>
      </c>
      <c r="FB64" s="355">
        <f t="shared" si="92"/>
        <v>0</v>
      </c>
      <c r="FC64" s="355">
        <f t="shared" si="93"/>
        <v>0</v>
      </c>
      <c r="FD64" s="355">
        <f t="shared" si="94"/>
        <v>0</v>
      </c>
      <c r="FE64" s="355">
        <f t="shared" si="95"/>
        <v>0</v>
      </c>
      <c r="FG64" s="68" t="str">
        <f t="shared" si="96"/>
        <v>-</v>
      </c>
      <c r="FH64" s="68" t="str">
        <f t="shared" si="97"/>
        <v>-</v>
      </c>
      <c r="FI64" s="68" t="str">
        <f t="shared" si="98"/>
        <v>-</v>
      </c>
      <c r="FJ64" s="68" t="str">
        <f t="shared" si="99"/>
        <v>-</v>
      </c>
      <c r="FK64" s="68" t="str">
        <f t="shared" si="100"/>
        <v>-</v>
      </c>
      <c r="FL64" s="68" t="str">
        <f t="shared" si="101"/>
        <v>-</v>
      </c>
      <c r="FM64" s="68" t="str">
        <f t="shared" si="102"/>
        <v>-</v>
      </c>
      <c r="FN64" s="68" t="str">
        <f t="shared" si="103"/>
        <v>-</v>
      </c>
      <c r="FP64" s="355">
        <f t="shared" si="104"/>
        <v>0</v>
      </c>
      <c r="FQ64" s="355">
        <f t="shared" si="105"/>
        <v>0</v>
      </c>
      <c r="FR64" s="355">
        <f t="shared" si="106"/>
        <v>0</v>
      </c>
      <c r="FS64" s="355">
        <f t="shared" si="107"/>
        <v>0</v>
      </c>
      <c r="FT64" s="355">
        <f t="shared" si="108"/>
        <v>0</v>
      </c>
      <c r="FU64" s="355">
        <f t="shared" si="109"/>
        <v>0</v>
      </c>
      <c r="FV64" s="355">
        <f t="shared" si="110"/>
        <v>0</v>
      </c>
      <c r="FW64" s="355">
        <f t="shared" si="111"/>
        <v>0</v>
      </c>
      <c r="FY64" s="68" t="str">
        <f t="shared" si="112"/>
        <v>-</v>
      </c>
      <c r="FZ64" s="68" t="str">
        <f t="shared" si="113"/>
        <v>-</v>
      </c>
      <c r="GA64" s="68" t="str">
        <f t="shared" si="114"/>
        <v>-</v>
      </c>
      <c r="GB64" s="68" t="str">
        <f t="shared" si="115"/>
        <v>-</v>
      </c>
      <c r="GC64" s="68" t="str">
        <f t="shared" si="116"/>
        <v>-</v>
      </c>
      <c r="GD64" s="68" t="str">
        <f t="shared" si="117"/>
        <v>-</v>
      </c>
      <c r="GE64" s="68" t="str">
        <f t="shared" si="118"/>
        <v>-</v>
      </c>
      <c r="GF64" s="68" t="str">
        <f t="shared" si="119"/>
        <v>-</v>
      </c>
    </row>
    <row r="65" spans="1:188" ht="12" customHeight="1" thickBot="1" x14ac:dyDescent="0.35">
      <c r="A65" s="1077"/>
      <c r="B65" s="932" t="s">
        <v>410</v>
      </c>
      <c r="C65" s="933" t="s">
        <v>429</v>
      </c>
      <c r="D65" s="934">
        <v>0.92708333333333337</v>
      </c>
      <c r="E65" s="934">
        <v>0</v>
      </c>
      <c r="F65" s="935" t="str">
        <f>IF(VALUE(D65)&gt;=0.72,"PT",IF(VALUE(D65)&lt;0.72,"Off-PT"))</f>
        <v>PT</v>
      </c>
      <c r="G65" s="936"/>
      <c r="H65" s="937" t="s">
        <v>117</v>
      </c>
      <c r="I65" s="1545">
        <v>4836</v>
      </c>
      <c r="J65" s="938" t="s">
        <v>117</v>
      </c>
      <c r="K65" s="1248" t="s">
        <v>117</v>
      </c>
      <c r="L65" s="939">
        <f t="shared" ref="L65" si="1090">COUNTA(AN65:BR65)</f>
        <v>0</v>
      </c>
      <c r="M65" s="1734">
        <f t="shared" si="3"/>
        <v>4836</v>
      </c>
      <c r="N65" s="940">
        <f t="shared" si="36"/>
        <v>0</v>
      </c>
      <c r="O65" s="941" t="e">
        <f t="shared" si="1075"/>
        <v>#VALUE!</v>
      </c>
      <c r="P65" s="942">
        <f t="shared" ref="P65" si="1091">COUNTIF(AN65:BR65,"A")</f>
        <v>0</v>
      </c>
      <c r="Q65" s="942">
        <f t="shared" si="1076"/>
        <v>0</v>
      </c>
      <c r="R65" s="942">
        <f t="shared" ref="R65" si="1092">COUNTIF(AN65:BR65,"B")</f>
        <v>0</v>
      </c>
      <c r="S65" s="942">
        <f t="shared" si="1077"/>
        <v>0</v>
      </c>
      <c r="T65" s="942">
        <f t="shared" ref="T65" si="1093">COUNTIF(AN65:BR65,"C")</f>
        <v>0</v>
      </c>
      <c r="U65" s="942">
        <f t="shared" si="1078"/>
        <v>0</v>
      </c>
      <c r="V65" s="942">
        <f t="shared" ref="V65" si="1094">COUNTIF(AN65:BR65,"D")</f>
        <v>0</v>
      </c>
      <c r="W65" s="942">
        <f t="shared" si="1079"/>
        <v>0</v>
      </c>
      <c r="X65" s="943">
        <f t="shared" ref="X65" si="1095">COUNTIF(AN65:BR65,"E")</f>
        <v>0</v>
      </c>
      <c r="Y65" s="943">
        <f t="shared" ref="Y65" si="1096">COUNTIF(AN65:BR65,"F")</f>
        <v>0</v>
      </c>
      <c r="Z65" s="943">
        <f t="shared" ref="Z65" si="1097">COUNTIF(AN65:BR65,"G")</f>
        <v>0</v>
      </c>
      <c r="AA65" s="943">
        <f t="shared" ref="AA65" si="1098">COUNTIF(AN65:BR65,"H")</f>
        <v>0</v>
      </c>
      <c r="AB65" s="943" t="e">
        <f>(Y65+Z65+AA65)*H65</f>
        <v>#VALUE!</v>
      </c>
      <c r="AC65" s="943">
        <f t="shared" si="1080"/>
        <v>0</v>
      </c>
      <c r="AD65" s="943">
        <f t="shared" si="1081"/>
        <v>0</v>
      </c>
      <c r="AE65" s="943">
        <f t="shared" si="1082"/>
        <v>0</v>
      </c>
      <c r="AF65" s="943">
        <f t="shared" si="1083"/>
        <v>0</v>
      </c>
      <c r="AG65" s="943">
        <f t="shared" si="1084"/>
        <v>0</v>
      </c>
      <c r="AH65" s="943">
        <f t="shared" si="1085"/>
        <v>4836</v>
      </c>
      <c r="AI65" s="943">
        <f t="shared" si="1086"/>
        <v>0</v>
      </c>
      <c r="AJ65" s="943">
        <f t="shared" si="1087"/>
        <v>0</v>
      </c>
      <c r="AK65" s="943">
        <f t="shared" si="1088"/>
        <v>0</v>
      </c>
      <c r="AL65" s="943">
        <f t="shared" si="1089"/>
        <v>0</v>
      </c>
      <c r="AM65" s="944" t="str">
        <f t="shared" si="37"/>
        <v>1</v>
      </c>
      <c r="AN65" s="1801"/>
      <c r="AO65" s="1802"/>
      <c r="AP65" s="1785"/>
      <c r="AQ65" s="1716"/>
      <c r="AR65" s="1812"/>
      <c r="AS65" s="1801"/>
      <c r="AT65" s="1802"/>
      <c r="AU65" s="1802"/>
      <c r="AV65" s="1802"/>
      <c r="AW65" s="1785"/>
      <c r="AX65" s="1716"/>
      <c r="AY65" s="1802"/>
      <c r="AZ65" s="1802"/>
      <c r="BA65" s="1802"/>
      <c r="BB65" s="1802"/>
      <c r="BC65" s="1802"/>
      <c r="BD65" s="1785"/>
      <c r="BE65" s="1716"/>
      <c r="BF65" s="1802"/>
      <c r="BG65" s="1802"/>
      <c r="BH65" s="1802"/>
      <c r="BI65" s="1802"/>
      <c r="BJ65" s="1802"/>
      <c r="BK65" s="1785"/>
      <c r="BL65" s="1716"/>
      <c r="BM65" s="1802"/>
      <c r="BN65" s="1802"/>
      <c r="BO65" s="1802"/>
      <c r="BP65" s="1802"/>
      <c r="BQ65" s="1269"/>
      <c r="BR65" s="1503"/>
      <c r="BS65" s="339"/>
      <c r="BT65" s="338"/>
      <c r="BU65" s="338"/>
      <c r="BV65" s="338"/>
      <c r="BW65" s="338"/>
      <c r="BX65" s="339"/>
      <c r="BY65" s="339"/>
      <c r="BZ65" s="339"/>
      <c r="CA65" s="339"/>
      <c r="CB65" s="339"/>
      <c r="CC65" s="339" t="e">
        <f t="shared" si="38"/>
        <v>#VALUE!</v>
      </c>
      <c r="CD65" s="338"/>
      <c r="CE65" s="340">
        <f t="shared" si="39"/>
        <v>0</v>
      </c>
      <c r="CF65" s="340">
        <f t="shared" si="40"/>
        <v>0</v>
      </c>
      <c r="CG65" s="340"/>
      <c r="CH65" s="340"/>
      <c r="CI65" s="340"/>
      <c r="CJ65" s="340"/>
      <c r="CK65" s="338"/>
      <c r="CL65" s="341" t="e">
        <f t="shared" ref="CL65" si="1099">P65*H65</f>
        <v>#VALUE!</v>
      </c>
      <c r="CM65" s="341" t="e">
        <f t="shared" ref="CM65" si="1100">R65*H65</f>
        <v>#VALUE!</v>
      </c>
      <c r="CN65" s="341" t="e">
        <f t="shared" ref="CN65" si="1101">T65*H65</f>
        <v>#VALUE!</v>
      </c>
      <c r="CO65" s="341" t="e">
        <f t="shared" ref="CO65" si="1102">V65*H65</f>
        <v>#VALUE!</v>
      </c>
      <c r="CP65" s="341" t="e">
        <f t="shared" ref="CP65" si="1103">X65*H65</f>
        <v>#VALUE!</v>
      </c>
      <c r="CQ65" s="341" t="e">
        <f t="shared" ref="CQ65" si="1104">Y65*H65</f>
        <v>#VALUE!</v>
      </c>
      <c r="CR65" s="341" t="e">
        <f t="shared" ref="CR65" si="1105">Z65*H65</f>
        <v>#VALUE!</v>
      </c>
      <c r="CS65" s="341" t="e">
        <f t="shared" ref="CS65" si="1106">AA65*H65</f>
        <v>#VALUE!</v>
      </c>
      <c r="CT65" s="233"/>
      <c r="CU65" s="355"/>
      <c r="CV65" s="355">
        <f t="shared" si="41"/>
        <v>0</v>
      </c>
      <c r="CW65" s="355">
        <f t="shared" si="42"/>
        <v>0</v>
      </c>
      <c r="CX65" s="355">
        <f t="shared" si="43"/>
        <v>0</v>
      </c>
      <c r="CY65" s="355">
        <f t="shared" si="44"/>
        <v>0</v>
      </c>
      <c r="CZ65" s="355" t="str">
        <f ca="1">IFERROR(OUNTIF(AN65:AP65,"e"),"-")</f>
        <v>-</v>
      </c>
      <c r="DA65" s="355">
        <f t="shared" si="45"/>
        <v>0</v>
      </c>
      <c r="DB65" s="355">
        <f t="shared" si="46"/>
        <v>0</v>
      </c>
      <c r="DC65" s="355">
        <f t="shared" si="47"/>
        <v>0</v>
      </c>
      <c r="DE65" s="1168" t="str">
        <f t="shared" si="48"/>
        <v>-</v>
      </c>
      <c r="DF65" s="1168" t="str">
        <f t="shared" si="49"/>
        <v>-</v>
      </c>
      <c r="DG65" s="1168" t="str">
        <f t="shared" si="50"/>
        <v>-</v>
      </c>
      <c r="DH65" s="1168" t="str">
        <f t="shared" si="51"/>
        <v>-</v>
      </c>
      <c r="DI65" s="1168" t="str">
        <f t="shared" ca="1" si="52"/>
        <v>-</v>
      </c>
      <c r="DJ65" s="1168" t="str">
        <f t="shared" si="53"/>
        <v>-</v>
      </c>
      <c r="DK65" s="1168" t="str">
        <f t="shared" si="54"/>
        <v>-</v>
      </c>
      <c r="DL65" s="1168" t="str">
        <f t="shared" si="55"/>
        <v>-</v>
      </c>
      <c r="DN65" s="355">
        <f t="shared" si="56"/>
        <v>0</v>
      </c>
      <c r="DO65" s="355">
        <f t="shared" si="57"/>
        <v>0</v>
      </c>
      <c r="DP65" s="355">
        <f t="shared" si="58"/>
        <v>0</v>
      </c>
      <c r="DQ65" s="355">
        <f t="shared" si="59"/>
        <v>0</v>
      </c>
      <c r="DR65" s="355">
        <f t="shared" si="60"/>
        <v>0</v>
      </c>
      <c r="DS65" s="355">
        <f t="shared" si="61"/>
        <v>0</v>
      </c>
      <c r="DT65" s="355">
        <f t="shared" si="62"/>
        <v>0</v>
      </c>
      <c r="DU65" s="355">
        <f t="shared" si="63"/>
        <v>0</v>
      </c>
      <c r="DW65" s="68" t="str">
        <f t="shared" si="64"/>
        <v>-</v>
      </c>
      <c r="DX65" s="68" t="str">
        <f t="shared" si="65"/>
        <v>-</v>
      </c>
      <c r="DY65" s="68" t="str">
        <f t="shared" si="66"/>
        <v>-</v>
      </c>
      <c r="DZ65" s="68" t="str">
        <f t="shared" si="67"/>
        <v>-</v>
      </c>
      <c r="EA65" s="68" t="str">
        <f t="shared" si="68"/>
        <v>-</v>
      </c>
      <c r="EB65" s="68" t="str">
        <f t="shared" si="69"/>
        <v>-</v>
      </c>
      <c r="EC65" s="68" t="str">
        <f t="shared" si="70"/>
        <v>-</v>
      </c>
      <c r="ED65" s="68" t="str">
        <f t="shared" si="71"/>
        <v>-</v>
      </c>
      <c r="EF65" s="355">
        <f t="shared" si="72"/>
        <v>0</v>
      </c>
      <c r="EG65" s="355">
        <f t="shared" si="73"/>
        <v>0</v>
      </c>
      <c r="EH65" s="355">
        <f t="shared" si="74"/>
        <v>0</v>
      </c>
      <c r="EI65" s="355">
        <f t="shared" si="75"/>
        <v>0</v>
      </c>
      <c r="EJ65" s="355">
        <f t="shared" si="76"/>
        <v>0</v>
      </c>
      <c r="EK65" s="355">
        <f t="shared" si="77"/>
        <v>0</v>
      </c>
      <c r="EL65" s="355">
        <f t="shared" si="78"/>
        <v>0</v>
      </c>
      <c r="EM65" s="355">
        <f t="shared" si="79"/>
        <v>0</v>
      </c>
      <c r="EO65" s="68" t="str">
        <f t="shared" si="80"/>
        <v>-</v>
      </c>
      <c r="EP65" s="68" t="str">
        <f t="shared" si="81"/>
        <v>-</v>
      </c>
      <c r="EQ65" s="68" t="str">
        <f t="shared" si="82"/>
        <v>-</v>
      </c>
      <c r="ER65" s="68" t="str">
        <f t="shared" si="83"/>
        <v>-</v>
      </c>
      <c r="ES65" s="68" t="str">
        <f t="shared" si="84"/>
        <v>-</v>
      </c>
      <c r="ET65" s="68" t="str">
        <f t="shared" si="85"/>
        <v>-</v>
      </c>
      <c r="EU65" s="68" t="str">
        <f t="shared" si="86"/>
        <v>-</v>
      </c>
      <c r="EV65" s="68" t="str">
        <f t="shared" si="87"/>
        <v>-</v>
      </c>
      <c r="EX65" s="355">
        <f t="shared" si="88"/>
        <v>0</v>
      </c>
      <c r="EY65" s="355">
        <f t="shared" si="89"/>
        <v>0</v>
      </c>
      <c r="EZ65" s="355">
        <f t="shared" si="90"/>
        <v>0</v>
      </c>
      <c r="FA65" s="355">
        <f t="shared" si="91"/>
        <v>0</v>
      </c>
      <c r="FB65" s="355">
        <f t="shared" si="92"/>
        <v>0</v>
      </c>
      <c r="FC65" s="355">
        <f t="shared" si="93"/>
        <v>0</v>
      </c>
      <c r="FD65" s="355">
        <f t="shared" si="94"/>
        <v>0</v>
      </c>
      <c r="FE65" s="355">
        <f t="shared" si="95"/>
        <v>0</v>
      </c>
      <c r="FG65" s="68" t="str">
        <f t="shared" si="96"/>
        <v>-</v>
      </c>
      <c r="FH65" s="68" t="str">
        <f t="shared" si="97"/>
        <v>-</v>
      </c>
      <c r="FI65" s="68" t="str">
        <f t="shared" si="98"/>
        <v>-</v>
      </c>
      <c r="FJ65" s="68" t="str">
        <f t="shared" si="99"/>
        <v>-</v>
      </c>
      <c r="FK65" s="68" t="str">
        <f t="shared" si="100"/>
        <v>-</v>
      </c>
      <c r="FL65" s="68" t="str">
        <f t="shared" si="101"/>
        <v>-</v>
      </c>
      <c r="FM65" s="68" t="str">
        <f t="shared" si="102"/>
        <v>-</v>
      </c>
      <c r="FN65" s="68" t="str">
        <f t="shared" si="103"/>
        <v>-</v>
      </c>
      <c r="FP65" s="355">
        <f t="shared" si="104"/>
        <v>0</v>
      </c>
      <c r="FQ65" s="355">
        <f t="shared" si="105"/>
        <v>0</v>
      </c>
      <c r="FR65" s="355">
        <f t="shared" si="106"/>
        <v>0</v>
      </c>
      <c r="FS65" s="355">
        <f t="shared" si="107"/>
        <v>0</v>
      </c>
      <c r="FT65" s="355">
        <f t="shared" si="108"/>
        <v>0</v>
      </c>
      <c r="FU65" s="355">
        <f t="shared" si="109"/>
        <v>0</v>
      </c>
      <c r="FV65" s="355">
        <f t="shared" si="110"/>
        <v>0</v>
      </c>
      <c r="FW65" s="355">
        <f t="shared" si="111"/>
        <v>0</v>
      </c>
      <c r="FY65" s="68" t="str">
        <f t="shared" si="112"/>
        <v>-</v>
      </c>
      <c r="FZ65" s="68" t="str">
        <f t="shared" si="113"/>
        <v>-</v>
      </c>
      <c r="GA65" s="68" t="str">
        <f t="shared" si="114"/>
        <v>-</v>
      </c>
      <c r="GB65" s="68" t="str">
        <f t="shared" si="115"/>
        <v>-</v>
      </c>
      <c r="GC65" s="68" t="str">
        <f t="shared" si="116"/>
        <v>-</v>
      </c>
      <c r="GD65" s="68" t="str">
        <f t="shared" si="117"/>
        <v>-</v>
      </c>
      <c r="GE65" s="68" t="str">
        <f t="shared" si="118"/>
        <v>-</v>
      </c>
      <c r="GF65" s="68" t="str">
        <f t="shared" si="119"/>
        <v>-</v>
      </c>
    </row>
    <row r="66" spans="1:188" ht="12" customHeight="1" thickTop="1" thickBot="1" x14ac:dyDescent="0.35">
      <c r="A66" s="572"/>
      <c r="B66" s="571" t="s">
        <v>435</v>
      </c>
      <c r="C66" s="407" t="s">
        <v>429</v>
      </c>
      <c r="D66" s="406">
        <v>0</v>
      </c>
      <c r="E66" s="406">
        <v>6.25E-2</v>
      </c>
      <c r="F66" s="528" t="str">
        <f>IF(VALUE(D66)&gt;=0.72,"PT",IF(VALUE(D66)&lt;0.72,"Off-PT"))</f>
        <v>Off-PT</v>
      </c>
      <c r="G66" s="8"/>
      <c r="H66" s="436" t="s">
        <v>117</v>
      </c>
      <c r="I66" s="1530">
        <v>1574</v>
      </c>
      <c r="J66" s="529" t="s">
        <v>117</v>
      </c>
      <c r="K66" s="1235" t="s">
        <v>117</v>
      </c>
      <c r="L66" s="412">
        <f t="shared" si="840"/>
        <v>0</v>
      </c>
      <c r="M66" s="1721">
        <f t="shared" si="3"/>
        <v>1574</v>
      </c>
      <c r="N66" s="530">
        <f t="shared" si="36"/>
        <v>0</v>
      </c>
      <c r="O66" s="336" t="e">
        <f t="shared" si="1075"/>
        <v>#VALUE!</v>
      </c>
      <c r="P66" s="8">
        <f t="shared" si="842"/>
        <v>0</v>
      </c>
      <c r="Q66" s="8">
        <f t="shared" si="1076"/>
        <v>0</v>
      </c>
      <c r="R66" s="8">
        <f t="shared" si="844"/>
        <v>0</v>
      </c>
      <c r="S66" s="8">
        <f t="shared" si="1077"/>
        <v>0</v>
      </c>
      <c r="T66" s="8">
        <f t="shared" si="846"/>
        <v>0</v>
      </c>
      <c r="U66" s="8">
        <f t="shared" si="1078"/>
        <v>0</v>
      </c>
      <c r="V66" s="8">
        <f t="shared" si="848"/>
        <v>0</v>
      </c>
      <c r="W66" s="8">
        <f t="shared" si="1079"/>
        <v>0</v>
      </c>
      <c r="X66" s="337">
        <f t="shared" si="850"/>
        <v>0</v>
      </c>
      <c r="Y66" s="337">
        <f t="shared" si="851"/>
        <v>0</v>
      </c>
      <c r="Z66" s="337">
        <f t="shared" si="852"/>
        <v>0</v>
      </c>
      <c r="AA66" s="337">
        <f t="shared" si="853"/>
        <v>0</v>
      </c>
      <c r="AB66" s="337" t="e">
        <f>(Y66+Z66+AA66)*H66</f>
        <v>#VALUE!</v>
      </c>
      <c r="AC66" s="337">
        <f t="shared" si="1080"/>
        <v>0</v>
      </c>
      <c r="AD66" s="337">
        <f t="shared" si="1081"/>
        <v>0</v>
      </c>
      <c r="AE66" s="337">
        <f t="shared" si="1082"/>
        <v>0</v>
      </c>
      <c r="AF66" s="337">
        <f t="shared" si="1083"/>
        <v>0</v>
      </c>
      <c r="AG66" s="337">
        <f t="shared" si="1084"/>
        <v>0</v>
      </c>
      <c r="AH66" s="337">
        <f t="shared" si="1085"/>
        <v>1574</v>
      </c>
      <c r="AI66" s="337">
        <f t="shared" si="1086"/>
        <v>0</v>
      </c>
      <c r="AJ66" s="337">
        <f t="shared" si="1087"/>
        <v>0</v>
      </c>
      <c r="AK66" s="337">
        <f t="shared" si="1088"/>
        <v>0</v>
      </c>
      <c r="AL66" s="337">
        <f t="shared" si="1089"/>
        <v>0</v>
      </c>
      <c r="AM66" s="103" t="str">
        <f t="shared" si="37"/>
        <v>1</v>
      </c>
      <c r="AN66" s="1803"/>
      <c r="AO66" s="1804"/>
      <c r="AP66" s="1786"/>
      <c r="AQ66" s="1751"/>
      <c r="AR66" s="1813"/>
      <c r="AS66" s="1803"/>
      <c r="AT66" s="1804"/>
      <c r="AU66" s="1804"/>
      <c r="AV66" s="1804"/>
      <c r="AW66" s="1786"/>
      <c r="AX66" s="1751"/>
      <c r="AY66" s="1804"/>
      <c r="AZ66" s="1804"/>
      <c r="BA66" s="1804"/>
      <c r="BB66" s="1804"/>
      <c r="BC66" s="1804"/>
      <c r="BD66" s="1786"/>
      <c r="BE66" s="1751"/>
      <c r="BF66" s="1804"/>
      <c r="BG66" s="1804"/>
      <c r="BH66" s="1804"/>
      <c r="BI66" s="1804"/>
      <c r="BJ66" s="1804"/>
      <c r="BK66" s="1786"/>
      <c r="BL66" s="1751"/>
      <c r="BM66" s="1804"/>
      <c r="BN66" s="1804"/>
      <c r="BO66" s="1804"/>
      <c r="BP66" s="1804"/>
      <c r="BQ66" s="1752"/>
      <c r="BR66" s="1493"/>
      <c r="BS66" s="339"/>
      <c r="BT66" s="338"/>
      <c r="BU66" s="338"/>
      <c r="BV66" s="338"/>
      <c r="BW66" s="338"/>
      <c r="BX66" s="339"/>
      <c r="BY66" s="339"/>
      <c r="BZ66" s="339"/>
      <c r="CA66" s="339"/>
      <c r="CB66" s="339"/>
      <c r="CC66" s="339" t="e">
        <f t="shared" si="38"/>
        <v>#VALUE!</v>
      </c>
      <c r="CD66" s="338"/>
      <c r="CE66" s="340">
        <f t="shared" si="39"/>
        <v>0</v>
      </c>
      <c r="CF66" s="340">
        <f t="shared" si="40"/>
        <v>0</v>
      </c>
      <c r="CG66" s="340"/>
      <c r="CH66" s="340"/>
      <c r="CI66" s="340"/>
      <c r="CJ66" s="340"/>
      <c r="CK66" s="338"/>
      <c r="CL66" s="341" t="e">
        <f t="shared" si="864"/>
        <v>#VALUE!</v>
      </c>
      <c r="CM66" s="341" t="e">
        <f t="shared" si="865"/>
        <v>#VALUE!</v>
      </c>
      <c r="CN66" s="341" t="e">
        <f t="shared" si="866"/>
        <v>#VALUE!</v>
      </c>
      <c r="CO66" s="341" t="e">
        <f t="shared" si="867"/>
        <v>#VALUE!</v>
      </c>
      <c r="CP66" s="341" t="e">
        <f t="shared" si="868"/>
        <v>#VALUE!</v>
      </c>
      <c r="CQ66" s="341" t="e">
        <f t="shared" si="869"/>
        <v>#VALUE!</v>
      </c>
      <c r="CR66" s="341" t="e">
        <f t="shared" si="870"/>
        <v>#VALUE!</v>
      </c>
      <c r="CS66" s="341" t="e">
        <f t="shared" si="871"/>
        <v>#VALUE!</v>
      </c>
      <c r="CT66" s="233"/>
      <c r="CU66" s="355"/>
      <c r="CV66" s="355">
        <f t="shared" si="41"/>
        <v>0</v>
      </c>
      <c r="CW66" s="355">
        <f t="shared" si="42"/>
        <v>0</v>
      </c>
      <c r="CX66" s="355">
        <f t="shared" si="43"/>
        <v>0</v>
      </c>
      <c r="CY66" s="355">
        <f t="shared" si="44"/>
        <v>0</v>
      </c>
      <c r="CZ66" s="355" t="str">
        <f ca="1">IFERROR(OUNTIF(AN66:AP66,"e"),"-")</f>
        <v>-</v>
      </c>
      <c r="DA66" s="355">
        <f t="shared" si="45"/>
        <v>0</v>
      </c>
      <c r="DB66" s="355">
        <f t="shared" si="46"/>
        <v>0</v>
      </c>
      <c r="DC66" s="355">
        <f t="shared" si="47"/>
        <v>0</v>
      </c>
      <c r="DE66" s="1168" t="str">
        <f t="shared" si="48"/>
        <v>-</v>
      </c>
      <c r="DF66" s="1168" t="str">
        <f t="shared" si="49"/>
        <v>-</v>
      </c>
      <c r="DG66" s="1168" t="str">
        <f t="shared" si="50"/>
        <v>-</v>
      </c>
      <c r="DH66" s="1168" t="str">
        <f t="shared" si="51"/>
        <v>-</v>
      </c>
      <c r="DI66" s="1168" t="str">
        <f t="shared" ca="1" si="52"/>
        <v>-</v>
      </c>
      <c r="DJ66" s="1168" t="str">
        <f t="shared" si="53"/>
        <v>-</v>
      </c>
      <c r="DK66" s="1168" t="str">
        <f t="shared" si="54"/>
        <v>-</v>
      </c>
      <c r="DL66" s="1168" t="str">
        <f t="shared" si="55"/>
        <v>-</v>
      </c>
      <c r="DN66" s="355">
        <f t="shared" si="56"/>
        <v>0</v>
      </c>
      <c r="DO66" s="355">
        <f t="shared" si="57"/>
        <v>0</v>
      </c>
      <c r="DP66" s="355">
        <f t="shared" si="58"/>
        <v>0</v>
      </c>
      <c r="DQ66" s="355">
        <f t="shared" si="59"/>
        <v>0</v>
      </c>
      <c r="DR66" s="355">
        <f t="shared" si="60"/>
        <v>0</v>
      </c>
      <c r="DS66" s="355">
        <f t="shared" si="61"/>
        <v>0</v>
      </c>
      <c r="DT66" s="355">
        <f t="shared" si="62"/>
        <v>0</v>
      </c>
      <c r="DU66" s="355">
        <f t="shared" si="63"/>
        <v>0</v>
      </c>
      <c r="DW66" s="68" t="str">
        <f t="shared" si="64"/>
        <v>-</v>
      </c>
      <c r="DX66" s="68" t="str">
        <f t="shared" si="65"/>
        <v>-</v>
      </c>
      <c r="DY66" s="68" t="str">
        <f t="shared" si="66"/>
        <v>-</v>
      </c>
      <c r="DZ66" s="68" t="str">
        <f t="shared" si="67"/>
        <v>-</v>
      </c>
      <c r="EA66" s="68" t="str">
        <f t="shared" si="68"/>
        <v>-</v>
      </c>
      <c r="EB66" s="68" t="str">
        <f t="shared" si="69"/>
        <v>-</v>
      </c>
      <c r="EC66" s="68" t="str">
        <f t="shared" si="70"/>
        <v>-</v>
      </c>
      <c r="ED66" s="68" t="str">
        <f t="shared" si="71"/>
        <v>-</v>
      </c>
      <c r="EF66" s="355">
        <f t="shared" si="72"/>
        <v>0</v>
      </c>
      <c r="EG66" s="355">
        <f t="shared" si="73"/>
        <v>0</v>
      </c>
      <c r="EH66" s="355">
        <f t="shared" si="74"/>
        <v>0</v>
      </c>
      <c r="EI66" s="355">
        <f t="shared" si="75"/>
        <v>0</v>
      </c>
      <c r="EJ66" s="355">
        <f t="shared" si="76"/>
        <v>0</v>
      </c>
      <c r="EK66" s="355">
        <f t="shared" si="77"/>
        <v>0</v>
      </c>
      <c r="EL66" s="355">
        <f t="shared" si="78"/>
        <v>0</v>
      </c>
      <c r="EM66" s="355">
        <f t="shared" si="79"/>
        <v>0</v>
      </c>
      <c r="EO66" s="68" t="str">
        <f t="shared" si="80"/>
        <v>-</v>
      </c>
      <c r="EP66" s="68" t="str">
        <f t="shared" si="81"/>
        <v>-</v>
      </c>
      <c r="EQ66" s="68" t="str">
        <f t="shared" si="82"/>
        <v>-</v>
      </c>
      <c r="ER66" s="68" t="str">
        <f t="shared" si="83"/>
        <v>-</v>
      </c>
      <c r="ES66" s="68" t="str">
        <f t="shared" si="84"/>
        <v>-</v>
      </c>
      <c r="ET66" s="68" t="str">
        <f t="shared" si="85"/>
        <v>-</v>
      </c>
      <c r="EU66" s="68" t="str">
        <f t="shared" si="86"/>
        <v>-</v>
      </c>
      <c r="EV66" s="68" t="str">
        <f t="shared" si="87"/>
        <v>-</v>
      </c>
      <c r="EX66" s="355">
        <f t="shared" si="88"/>
        <v>0</v>
      </c>
      <c r="EY66" s="355">
        <f t="shared" si="89"/>
        <v>0</v>
      </c>
      <c r="EZ66" s="355">
        <f t="shared" si="90"/>
        <v>0</v>
      </c>
      <c r="FA66" s="355">
        <f t="shared" si="91"/>
        <v>0</v>
      </c>
      <c r="FB66" s="355">
        <f t="shared" si="92"/>
        <v>0</v>
      </c>
      <c r="FC66" s="355">
        <f t="shared" si="93"/>
        <v>0</v>
      </c>
      <c r="FD66" s="355">
        <f t="shared" si="94"/>
        <v>0</v>
      </c>
      <c r="FE66" s="355">
        <f t="shared" si="95"/>
        <v>0</v>
      </c>
      <c r="FG66" s="68" t="str">
        <f t="shared" si="96"/>
        <v>-</v>
      </c>
      <c r="FH66" s="68" t="str">
        <f t="shared" si="97"/>
        <v>-</v>
      </c>
      <c r="FI66" s="68" t="str">
        <f t="shared" si="98"/>
        <v>-</v>
      </c>
      <c r="FJ66" s="68" t="str">
        <f t="shared" si="99"/>
        <v>-</v>
      </c>
      <c r="FK66" s="68" t="str">
        <f t="shared" si="100"/>
        <v>-</v>
      </c>
      <c r="FL66" s="68" t="str">
        <f t="shared" si="101"/>
        <v>-</v>
      </c>
      <c r="FM66" s="68" t="str">
        <f t="shared" si="102"/>
        <v>-</v>
      </c>
      <c r="FN66" s="68" t="str">
        <f t="shared" si="103"/>
        <v>-</v>
      </c>
      <c r="FP66" s="355">
        <f t="shared" si="104"/>
        <v>0</v>
      </c>
      <c r="FQ66" s="355">
        <f t="shared" si="105"/>
        <v>0</v>
      </c>
      <c r="FR66" s="355">
        <f t="shared" si="106"/>
        <v>0</v>
      </c>
      <c r="FS66" s="355">
        <f t="shared" si="107"/>
        <v>0</v>
      </c>
      <c r="FT66" s="355">
        <f t="shared" si="108"/>
        <v>0</v>
      </c>
      <c r="FU66" s="355">
        <f t="shared" si="109"/>
        <v>0</v>
      </c>
      <c r="FV66" s="355">
        <f t="shared" si="110"/>
        <v>0</v>
      </c>
      <c r="FW66" s="355">
        <f t="shared" si="111"/>
        <v>0</v>
      </c>
      <c r="FY66" s="68" t="str">
        <f t="shared" si="112"/>
        <v>-</v>
      </c>
      <c r="FZ66" s="68" t="str">
        <f t="shared" si="113"/>
        <v>-</v>
      </c>
      <c r="GA66" s="68" t="str">
        <f t="shared" si="114"/>
        <v>-</v>
      </c>
      <c r="GB66" s="68" t="str">
        <f t="shared" si="115"/>
        <v>-</v>
      </c>
      <c r="GC66" s="68" t="str">
        <f t="shared" si="116"/>
        <v>-</v>
      </c>
      <c r="GD66" s="68" t="str">
        <f t="shared" si="117"/>
        <v>-</v>
      </c>
      <c r="GE66" s="68" t="str">
        <f t="shared" si="118"/>
        <v>-</v>
      </c>
      <c r="GF66" s="68" t="str">
        <f t="shared" si="119"/>
        <v>-</v>
      </c>
    </row>
    <row r="67" spans="1:188" ht="12.6" thickBot="1" x14ac:dyDescent="0.35">
      <c r="A67" s="658"/>
      <c r="B67" s="573"/>
      <c r="C67" s="416"/>
      <c r="D67" s="415"/>
      <c r="E67" s="415"/>
      <c r="F67" s="416"/>
      <c r="G67" s="414"/>
      <c r="H67" s="416"/>
      <c r="I67" s="574"/>
      <c r="J67" s="575" t="s">
        <v>75</v>
      </c>
      <c r="K67" s="576">
        <f>SUM(K16:K66)</f>
        <v>0</v>
      </c>
      <c r="L67" s="418">
        <f>SUM(L16:L66)</f>
        <v>0</v>
      </c>
      <c r="M67" s="577"/>
      <c r="N67" s="578">
        <f>SUM(N16:N66)</f>
        <v>0</v>
      </c>
      <c r="O67" s="354"/>
      <c r="P67" s="64">
        <f>SUM(P16:P66)</f>
        <v>0</v>
      </c>
      <c r="Q67" s="64"/>
      <c r="R67" s="64">
        <f>SUM(R16:R66)</f>
        <v>0</v>
      </c>
      <c r="S67" s="64"/>
      <c r="T67" s="64">
        <f>SUM(T16:T66)</f>
        <v>0</v>
      </c>
      <c r="U67" s="64"/>
      <c r="V67" s="64">
        <f>SUM(V16:V66)</f>
        <v>0</v>
      </c>
      <c r="W67" s="64"/>
      <c r="X67" s="64">
        <f>SUM(X16:X66)</f>
        <v>0</v>
      </c>
      <c r="Y67" s="64">
        <f>SUM(Y16:Y66)</f>
        <v>0</v>
      </c>
      <c r="Z67" s="64">
        <f>SUM(Z16:Z66)</f>
        <v>0</v>
      </c>
      <c r="AA67" s="64">
        <f>SUM(AA16:AA66)</f>
        <v>0</v>
      </c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75"/>
      <c r="AM67" s="12"/>
      <c r="AN67" s="1743">
        <f>COUNTA(AN16:AN66)</f>
        <v>0</v>
      </c>
      <c r="AO67" s="1743">
        <f>COUNTA(AO16:AO66)</f>
        <v>0</v>
      </c>
      <c r="AP67" s="79">
        <f>COUNTA(AP16:AP66)</f>
        <v>0</v>
      </c>
      <c r="AQ67" s="79">
        <f>COUNTA(AQ16:AQ66)</f>
        <v>0</v>
      </c>
      <c r="AR67" s="1744">
        <f>COUNTA(AR16:AR66)</f>
        <v>0</v>
      </c>
      <c r="AS67" s="1745">
        <f>COUNTA(AS16:AS66)</f>
        <v>0</v>
      </c>
      <c r="AT67" s="1746">
        <f>COUNTA(AT16:AT66)</f>
        <v>0</v>
      </c>
      <c r="AU67" s="1746">
        <f>COUNTA(AU16:AU66)</f>
        <v>0</v>
      </c>
      <c r="AV67" s="1746">
        <f>COUNTA(AV16:AV66)</f>
        <v>0</v>
      </c>
      <c r="AW67" s="1512">
        <f>COUNTA(AW16:AW66)</f>
        <v>0</v>
      </c>
      <c r="AX67" s="1512">
        <f>COUNTA(AX16:AX66)</f>
        <v>0</v>
      </c>
      <c r="AY67" s="1512">
        <f>COUNTA(AY16:AY66)</f>
        <v>0</v>
      </c>
      <c r="AZ67" s="1512">
        <f>COUNTA(AZ16:AZ66)</f>
        <v>0</v>
      </c>
      <c r="BA67" s="1512">
        <f>COUNTA(BA16:BA66)</f>
        <v>0</v>
      </c>
      <c r="BB67" s="1512">
        <f>COUNTA(BB16:BB66)</f>
        <v>0</v>
      </c>
      <c r="BC67" s="1512">
        <f>COUNTA(BC16:BC66)</f>
        <v>0</v>
      </c>
      <c r="BD67" s="1508">
        <f>COUNTA(BD16:BD66)</f>
        <v>0</v>
      </c>
      <c r="BE67" s="1512">
        <f>COUNTA(BE16:BE66)</f>
        <v>0</v>
      </c>
      <c r="BF67" s="1512">
        <f>COUNTA(BF16:BF66)</f>
        <v>0</v>
      </c>
      <c r="BG67" s="1512">
        <f>COUNTA(BG16:BG66)</f>
        <v>0</v>
      </c>
      <c r="BH67" s="1512">
        <f>COUNTA(BH16:BH66)</f>
        <v>0</v>
      </c>
      <c r="BI67" s="1512">
        <f>COUNTA(BI16:BI66)</f>
        <v>0</v>
      </c>
      <c r="BJ67" s="1512">
        <f>COUNTA(BJ16:BJ66)</f>
        <v>0</v>
      </c>
      <c r="BK67" s="1512">
        <f>COUNTA(BK16:BK66)</f>
        <v>0</v>
      </c>
      <c r="BL67" s="1512">
        <f>COUNTA(BL16:BL66)</f>
        <v>0</v>
      </c>
      <c r="BM67" s="1512">
        <f>COUNTA(BM16:BM66)</f>
        <v>0</v>
      </c>
      <c r="BN67" s="1512">
        <f>COUNTA(BN16:BN66)</f>
        <v>0</v>
      </c>
      <c r="BO67" s="1512">
        <f>COUNTA(BO16:BO66)</f>
        <v>0</v>
      </c>
      <c r="BP67" s="1512">
        <f>COUNTA(BP16:BP66)</f>
        <v>0</v>
      </c>
      <c r="BQ67" s="1515">
        <f>COUNTA(BQ16:BQ66)</f>
        <v>0</v>
      </c>
      <c r="BR67" s="1506">
        <f>COUNTA(BR16:BR66)</f>
        <v>0</v>
      </c>
      <c r="CU67" s="68" t="s">
        <v>379</v>
      </c>
      <c r="CV67" s="1557">
        <f ca="1">SUM(CV16:DC66)</f>
        <v>0</v>
      </c>
      <c r="CW67" s="1558"/>
      <c r="CX67" s="1558"/>
      <c r="CY67" s="1558"/>
      <c r="CZ67" s="1558"/>
      <c r="DA67" s="1558"/>
      <c r="DB67" s="1558"/>
      <c r="DC67" s="1559"/>
      <c r="DD67" s="68" t="s">
        <v>379</v>
      </c>
      <c r="DE67" s="1560">
        <f ca="1">SUM(DE16:DL66)</f>
        <v>0</v>
      </c>
      <c r="DF67" s="1561"/>
      <c r="DG67" s="1561"/>
      <c r="DH67" s="1561"/>
      <c r="DI67" s="1561"/>
      <c r="DJ67" s="1561"/>
      <c r="DK67" s="1561"/>
      <c r="DL67" s="1562"/>
      <c r="DM67" s="68" t="s">
        <v>380</v>
      </c>
      <c r="DN67" s="1557">
        <f>SUM(DN16:DU66)</f>
        <v>0</v>
      </c>
      <c r="DO67" s="1558"/>
      <c r="DP67" s="1558"/>
      <c r="DQ67" s="1558"/>
      <c r="DR67" s="1558"/>
      <c r="DS67" s="1558"/>
      <c r="DT67" s="1558"/>
      <c r="DU67" s="1559"/>
      <c r="DV67" s="68" t="s">
        <v>380</v>
      </c>
      <c r="DW67" s="1560">
        <f>SUM(DW16:ED66)</f>
        <v>0</v>
      </c>
      <c r="DX67" s="1561"/>
      <c r="DY67" s="1561"/>
      <c r="DZ67" s="1561"/>
      <c r="EA67" s="1561"/>
      <c r="EB67" s="1561"/>
      <c r="EC67" s="1561"/>
      <c r="ED67" s="1562"/>
      <c r="EE67" s="68" t="s">
        <v>381</v>
      </c>
      <c r="EF67" s="1557">
        <f>SUM(EF16:EM66)</f>
        <v>0</v>
      </c>
      <c r="EG67" s="1558"/>
      <c r="EH67" s="1558"/>
      <c r="EI67" s="1558"/>
      <c r="EJ67" s="1558"/>
      <c r="EK67" s="1558"/>
      <c r="EL67" s="1558"/>
      <c r="EM67" s="1559"/>
      <c r="EN67" s="68" t="s">
        <v>381</v>
      </c>
      <c r="EO67" s="1560">
        <f>SUM(EO16:EV66)</f>
        <v>0</v>
      </c>
      <c r="EP67" s="1561"/>
      <c r="EQ67" s="1561"/>
      <c r="ER67" s="1561"/>
      <c r="ES67" s="1561"/>
      <c r="ET67" s="1561"/>
      <c r="EU67" s="1561"/>
      <c r="EV67" s="1562"/>
      <c r="EW67" s="68" t="s">
        <v>382</v>
      </c>
      <c r="EX67" s="1557">
        <f>SUM(EX16:FE66)</f>
        <v>0</v>
      </c>
      <c r="EY67" s="1558"/>
      <c r="EZ67" s="1558"/>
      <c r="FA67" s="1558"/>
      <c r="FB67" s="1558"/>
      <c r="FC67" s="1558"/>
      <c r="FD67" s="1558"/>
      <c r="FE67" s="1559"/>
      <c r="FF67" s="68" t="s">
        <v>382</v>
      </c>
      <c r="FG67" s="1560">
        <f>SUM(FG16:FN66)</f>
        <v>0</v>
      </c>
      <c r="FH67" s="1561"/>
      <c r="FI67" s="1561"/>
      <c r="FJ67" s="1561"/>
      <c r="FK67" s="1561"/>
      <c r="FL67" s="1561"/>
      <c r="FM67" s="1561"/>
      <c r="FN67" s="1562"/>
      <c r="FO67" s="68" t="s">
        <v>383</v>
      </c>
      <c r="FP67" s="1557">
        <f>SUM(FP16:FW66)</f>
        <v>0</v>
      </c>
      <c r="FQ67" s="1558"/>
      <c r="FR67" s="1558"/>
      <c r="FS67" s="1558"/>
      <c r="FT67" s="1558"/>
      <c r="FU67" s="1558"/>
      <c r="FV67" s="1558"/>
      <c r="FW67" s="1559"/>
      <c r="FX67" s="68" t="s">
        <v>383</v>
      </c>
      <c r="FY67" s="1560">
        <f>SUM(FY16:GF66)</f>
        <v>0</v>
      </c>
      <c r="FZ67" s="1561"/>
      <c r="GA67" s="1561"/>
      <c r="GB67" s="1561"/>
      <c r="GC67" s="1561"/>
      <c r="GD67" s="1561"/>
      <c r="GE67" s="1561"/>
      <c r="GF67" s="1562"/>
    </row>
    <row r="68" spans="1:188" ht="14.25" customHeight="1" thickBot="1" x14ac:dyDescent="0.35">
      <c r="D68" s="67"/>
      <c r="N68" s="230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717" t="s">
        <v>491</v>
      </c>
      <c r="AO68" s="1718"/>
      <c r="AP68" s="1718"/>
      <c r="AQ68" s="1718"/>
      <c r="AR68" s="1719"/>
      <c r="AS68" s="1717" t="s">
        <v>492</v>
      </c>
      <c r="AT68" s="1718"/>
      <c r="AU68" s="1718"/>
      <c r="AV68" s="1718"/>
      <c r="AW68" s="1718"/>
      <c r="AX68" s="1718"/>
      <c r="AY68" s="1718"/>
      <c r="AZ68" s="1718"/>
      <c r="BA68" s="1718"/>
      <c r="BB68" s="1718"/>
      <c r="BC68" s="1718"/>
      <c r="BD68" s="1718"/>
      <c r="BE68" s="1718"/>
      <c r="BF68" s="1718"/>
      <c r="BG68" s="1718"/>
      <c r="BH68" s="1718"/>
      <c r="BI68" s="1718"/>
      <c r="BJ68" s="1718"/>
      <c r="BK68" s="1718"/>
      <c r="BL68" s="1718"/>
      <c r="BM68" s="1718"/>
      <c r="BN68" s="1718"/>
      <c r="BO68" s="1718"/>
      <c r="BP68" s="1718"/>
      <c r="BQ68" s="1719"/>
      <c r="BR68" s="1207"/>
      <c r="BT68" s="117"/>
      <c r="BU68" s="117"/>
      <c r="BV68" s="117"/>
      <c r="BW68" s="117"/>
    </row>
    <row r="69" spans="1:188" ht="14.25" customHeight="1" thickBot="1" x14ac:dyDescent="0.35">
      <c r="A69" s="659"/>
      <c r="B69" s="355"/>
      <c r="C69" s="356"/>
      <c r="D69" s="67"/>
      <c r="N69" s="229" t="s">
        <v>472</v>
      </c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563">
        <f>SUM(CE16:CE66)</f>
        <v>0</v>
      </c>
      <c r="AO69" s="1564"/>
      <c r="AP69" s="1564"/>
      <c r="AQ69" s="1564"/>
      <c r="AR69" s="1565"/>
      <c r="AS69" s="1563">
        <f>SUM(CF16:CF66)</f>
        <v>0</v>
      </c>
      <c r="AT69" s="1564"/>
      <c r="AU69" s="1564"/>
      <c r="AV69" s="1564"/>
      <c r="AW69" s="1564"/>
      <c r="AX69" s="1564"/>
      <c r="AY69" s="1564"/>
      <c r="AZ69" s="1564"/>
      <c r="BA69" s="1564"/>
      <c r="BB69" s="1564"/>
      <c r="BC69" s="1564"/>
      <c r="BD69" s="1564"/>
      <c r="BE69" s="1564"/>
      <c r="BF69" s="1564"/>
      <c r="BG69" s="1564"/>
      <c r="BH69" s="1564"/>
      <c r="BI69" s="1564"/>
      <c r="BJ69" s="1564"/>
      <c r="BK69" s="1564"/>
      <c r="BL69" s="1564"/>
      <c r="BM69" s="1564"/>
      <c r="BN69" s="1564"/>
      <c r="BO69" s="1564"/>
      <c r="BP69" s="1564"/>
      <c r="BQ69" s="1565"/>
      <c r="BR69" s="1206"/>
    </row>
    <row r="70" spans="1:188" ht="12" x14ac:dyDescent="0.3">
      <c r="N70" s="69"/>
      <c r="AG70" s="68"/>
      <c r="AH70" s="68"/>
      <c r="AI70" s="68"/>
      <c r="AJ70" s="68"/>
      <c r="AK70" s="68"/>
      <c r="AL70" s="68"/>
      <c r="AM70" s="68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1"/>
      <c r="BO70" s="130"/>
      <c r="BP70" s="130"/>
      <c r="BQ70" s="130"/>
    </row>
    <row r="71" spans="1:188" ht="12" x14ac:dyDescent="0.3"/>
    <row r="72" spans="1:188" ht="12" x14ac:dyDescent="0.3">
      <c r="B72" s="132" t="s">
        <v>452</v>
      </c>
      <c r="E72" s="132" t="s">
        <v>453</v>
      </c>
    </row>
    <row r="73" spans="1:188" ht="12.6" thickBot="1" x14ac:dyDescent="0.35">
      <c r="AN73" s="355"/>
      <c r="AO73" s="355"/>
      <c r="AP73" s="355"/>
      <c r="AQ73" s="355"/>
      <c r="AR73" s="355"/>
      <c r="AS73" s="355"/>
      <c r="AT73" s="355"/>
      <c r="AU73" s="355"/>
      <c r="AV73" s="355"/>
      <c r="AW73" s="355"/>
      <c r="AX73" s="355"/>
      <c r="AY73" s="355"/>
      <c r="AZ73" s="355"/>
      <c r="BA73" s="355"/>
      <c r="BB73" s="355"/>
    </row>
    <row r="74" spans="1:188" ht="14.4" thickBot="1" x14ac:dyDescent="0.35">
      <c r="B74" s="1312" t="s">
        <v>472</v>
      </c>
      <c r="C74" s="1313">
        <f>SUM(J75:J79)</f>
        <v>0</v>
      </c>
      <c r="D74" s="357"/>
      <c r="E74" s="136" t="s">
        <v>455</v>
      </c>
      <c r="F74" s="137" t="s">
        <v>73</v>
      </c>
      <c r="G74" s="137" t="s">
        <v>82</v>
      </c>
      <c r="H74" s="137" t="s">
        <v>74</v>
      </c>
      <c r="I74" s="358" t="s">
        <v>82</v>
      </c>
      <c r="J74" s="359" t="s">
        <v>75</v>
      </c>
      <c r="K74" s="138" t="s">
        <v>76</v>
      </c>
      <c r="L74" s="139" t="s">
        <v>92</v>
      </c>
      <c r="M74" s="1307"/>
      <c r="N74" s="241"/>
      <c r="O74" s="140"/>
      <c r="AN74" s="1550"/>
      <c r="AO74" s="1550"/>
      <c r="AP74" s="1550"/>
      <c r="AQ74" s="1550"/>
      <c r="AR74" s="1550"/>
      <c r="AS74" s="1550"/>
      <c r="AT74" s="1550"/>
      <c r="AU74" s="1550"/>
      <c r="AV74" s="1550"/>
      <c r="AW74" s="1550"/>
      <c r="AX74" s="1550"/>
      <c r="AY74" s="1550"/>
      <c r="AZ74" s="355"/>
      <c r="BA74" s="355"/>
      <c r="BB74" s="355"/>
    </row>
    <row r="75" spans="1:188" ht="13.8" x14ac:dyDescent="0.3">
      <c r="B75" s="1314" t="s">
        <v>473</v>
      </c>
      <c r="C75" s="1356">
        <v>0.15</v>
      </c>
      <c r="D75" s="357"/>
      <c r="E75" s="360" t="s">
        <v>71</v>
      </c>
      <c r="F75" s="123">
        <f>SUMIF($F$16:$F$66,"PT",$N$16:$N$66)</f>
        <v>0</v>
      </c>
      <c r="G75" s="245" t="str">
        <f>IF(ISERROR(F75/J75),"",F75/J75)</f>
        <v/>
      </c>
      <c r="H75" s="123">
        <f>SUMIF($F$16:$F$66,"Off-PT",$N$16:$N$66)</f>
        <v>0</v>
      </c>
      <c r="I75" s="245" t="str">
        <f>IF(ISERROR(H75/J75),"",H75/J75)</f>
        <v/>
      </c>
      <c r="J75" s="361">
        <f t="shared" ref="J75:J79" si="1107">F75+H75</f>
        <v>0</v>
      </c>
      <c r="K75" s="247" t="str">
        <f>Summary!K20</f>
        <v/>
      </c>
      <c r="L75" s="362">
        <f>J75*(1-$C$75)</f>
        <v>0</v>
      </c>
      <c r="M75" s="1231"/>
      <c r="N75" s="241"/>
      <c r="O75" s="140"/>
      <c r="AN75" s="267"/>
      <c r="AO75" s="1551"/>
      <c r="AP75" s="1551"/>
      <c r="AQ75" s="1551"/>
      <c r="AR75" s="1551"/>
      <c r="AS75" s="1551"/>
      <c r="AT75" s="1551"/>
      <c r="AU75" s="268"/>
      <c r="AV75" s="268"/>
      <c r="AW75" s="268"/>
      <c r="AX75" s="268"/>
      <c r="AY75" s="268"/>
      <c r="AZ75" s="355"/>
      <c r="BA75" s="355"/>
      <c r="BB75" s="355"/>
    </row>
    <row r="76" spans="1:188" ht="13.8" x14ac:dyDescent="0.3">
      <c r="B76" s="1318" t="s">
        <v>474</v>
      </c>
      <c r="C76" s="1319">
        <f>C74-(C74*C75)</f>
        <v>0</v>
      </c>
      <c r="D76" s="357"/>
      <c r="E76" s="212" t="s">
        <v>72</v>
      </c>
      <c r="F76" s="101">
        <f>'Diema Channels'!F160</f>
        <v>0</v>
      </c>
      <c r="G76" s="159" t="str">
        <f t="shared" ref="G76:G79" si="1108">IF(ISERROR(F76/J76),"",F76/J76)</f>
        <v/>
      </c>
      <c r="H76" s="101">
        <f>'Diema Channels'!H160</f>
        <v>0</v>
      </c>
      <c r="I76" s="159" t="str">
        <f t="shared" ref="I76:I79" si="1109">IF(ISERROR(H76/J76),"",H76/J76)</f>
        <v/>
      </c>
      <c r="J76" s="363">
        <f t="shared" si="1107"/>
        <v>0</v>
      </c>
      <c r="K76" s="256" t="str">
        <f>Summary!K21</f>
        <v/>
      </c>
      <c r="L76" s="160">
        <f t="shared" ref="L76:L79" si="1110">J76*(1-$C$75)</f>
        <v>0</v>
      </c>
      <c r="M76" s="1231"/>
      <c r="N76" s="241"/>
      <c r="O76" s="140"/>
      <c r="AN76" s="1209"/>
      <c r="AO76" s="1553"/>
      <c r="AP76" s="1553"/>
      <c r="AQ76" s="1552"/>
      <c r="AR76" s="1552"/>
      <c r="AS76" s="1555"/>
      <c r="AT76" s="1555"/>
      <c r="AU76" s="1554"/>
      <c r="AV76" s="1554"/>
      <c r="AW76" s="1554"/>
      <c r="AX76" s="1554"/>
      <c r="AY76" s="1554"/>
      <c r="AZ76" s="355"/>
      <c r="BA76" s="355"/>
      <c r="BB76" s="355"/>
    </row>
    <row r="77" spans="1:188" ht="14.4" thickBot="1" x14ac:dyDescent="0.35">
      <c r="B77" s="1315" t="s">
        <v>475</v>
      </c>
      <c r="C77" s="1316">
        <f>Summary!C25</f>
        <v>0.2</v>
      </c>
      <c r="D77" s="357"/>
      <c r="E77" s="212" t="s">
        <v>167</v>
      </c>
      <c r="F77" s="101">
        <f>'Diema Channels'!F161</f>
        <v>0</v>
      </c>
      <c r="G77" s="159" t="str">
        <f t="shared" si="1108"/>
        <v/>
      </c>
      <c r="H77" s="101">
        <f>'Diema Channels'!H161</f>
        <v>0</v>
      </c>
      <c r="I77" s="159" t="str">
        <f t="shared" si="1109"/>
        <v/>
      </c>
      <c r="J77" s="363">
        <f t="shared" si="1107"/>
        <v>0</v>
      </c>
      <c r="K77" s="256" t="str">
        <f>Summary!K22</f>
        <v/>
      </c>
      <c r="L77" s="160">
        <f t="shared" si="1110"/>
        <v>0</v>
      </c>
      <c r="M77" s="1231"/>
      <c r="N77" s="241"/>
      <c r="O77" s="140"/>
      <c r="AN77" s="1209"/>
      <c r="AO77" s="1553"/>
      <c r="AP77" s="1553"/>
      <c r="AQ77" s="1552"/>
      <c r="AR77" s="1552"/>
      <c r="AS77" s="1555"/>
      <c r="AT77" s="1555"/>
      <c r="AU77" s="1554"/>
      <c r="AV77" s="1554"/>
      <c r="AW77" s="1554"/>
      <c r="AX77" s="1554"/>
      <c r="AY77" s="1554"/>
      <c r="AZ77" s="355"/>
      <c r="BA77" s="355"/>
      <c r="BB77" s="355"/>
    </row>
    <row r="78" spans="1:188" ht="14.4" thickBot="1" x14ac:dyDescent="0.35">
      <c r="B78" s="1317" t="s">
        <v>485</v>
      </c>
      <c r="C78" s="180">
        <f>C76+(C76*C77)</f>
        <v>0</v>
      </c>
      <c r="D78" s="357"/>
      <c r="E78" s="215" t="s">
        <v>2</v>
      </c>
      <c r="F78" s="170">
        <f>'Diema Channels'!F162</f>
        <v>0</v>
      </c>
      <c r="G78" s="159" t="str">
        <f t="shared" si="1108"/>
        <v/>
      </c>
      <c r="H78" s="170">
        <f>'Diema Channels'!H162</f>
        <v>0</v>
      </c>
      <c r="I78" s="171" t="str">
        <f t="shared" si="1109"/>
        <v/>
      </c>
      <c r="J78" s="364">
        <f t="shared" si="1107"/>
        <v>0</v>
      </c>
      <c r="K78" s="168" t="str">
        <f>Summary!K23</f>
        <v/>
      </c>
      <c r="L78" s="160">
        <f t="shared" si="1110"/>
        <v>0</v>
      </c>
      <c r="M78" s="1231"/>
      <c r="N78" s="241"/>
      <c r="O78" s="140"/>
      <c r="AN78" s="1209"/>
      <c r="AO78" s="1553"/>
      <c r="AP78" s="1553"/>
      <c r="AQ78" s="1552"/>
      <c r="AR78" s="1552"/>
      <c r="AS78" s="1555"/>
      <c r="AT78" s="1555"/>
      <c r="AU78" s="1554"/>
      <c r="AV78" s="1554"/>
      <c r="AW78" s="1554"/>
      <c r="AX78" s="1554"/>
      <c r="AY78" s="1554"/>
      <c r="AZ78" s="355"/>
      <c r="BA78" s="355"/>
      <c r="BB78" s="355"/>
    </row>
    <row r="79" spans="1:188" ht="14.4" thickBot="1" x14ac:dyDescent="0.35">
      <c r="B79" s="1321"/>
      <c r="C79" s="1322"/>
      <c r="D79" s="1320"/>
      <c r="E79" s="212" t="s">
        <v>112</v>
      </c>
      <c r="F79" s="101">
        <f>'Diema Channels'!F163</f>
        <v>0</v>
      </c>
      <c r="G79" s="159" t="str">
        <f t="shared" si="1108"/>
        <v/>
      </c>
      <c r="H79" s="101">
        <f>'Diema Channels'!H163</f>
        <v>0</v>
      </c>
      <c r="I79" s="159" t="str">
        <f t="shared" si="1109"/>
        <v/>
      </c>
      <c r="J79" s="363">
        <f t="shared" si="1107"/>
        <v>0</v>
      </c>
      <c r="K79" s="172" t="str">
        <f>Summary!K24</f>
        <v/>
      </c>
      <c r="L79" s="160">
        <f t="shared" si="1110"/>
        <v>0</v>
      </c>
      <c r="M79" s="1231"/>
      <c r="N79" s="241"/>
      <c r="O79" s="140"/>
      <c r="AN79" s="1209"/>
      <c r="AO79" s="1553"/>
      <c r="AP79" s="1553"/>
      <c r="AQ79" s="1552"/>
      <c r="AR79" s="1552"/>
      <c r="AS79" s="1555"/>
      <c r="AT79" s="1555"/>
      <c r="AU79" s="1554"/>
      <c r="AV79" s="1554"/>
      <c r="AW79" s="1554"/>
      <c r="AX79" s="1554"/>
      <c r="AY79" s="1554"/>
      <c r="AZ79" s="355"/>
      <c r="BA79" s="355"/>
      <c r="BB79" s="355"/>
    </row>
    <row r="80" spans="1:188" ht="14.4" thickBot="1" x14ac:dyDescent="0.35">
      <c r="B80" s="1549" t="s">
        <v>486</v>
      </c>
      <c r="C80" s="1549"/>
      <c r="D80" s="1320"/>
      <c r="E80" s="305" t="s">
        <v>75</v>
      </c>
      <c r="F80" s="365">
        <f t="shared" ref="F80:L80" si="1111">SUM(F75:F79)</f>
        <v>0</v>
      </c>
      <c r="G80" s="1325"/>
      <c r="H80" s="175">
        <f t="shared" si="1111"/>
        <v>0</v>
      </c>
      <c r="I80" s="1325"/>
      <c r="J80" s="366">
        <f t="shared" si="1111"/>
        <v>0</v>
      </c>
      <c r="K80" s="178">
        <f t="shared" si="1111"/>
        <v>0</v>
      </c>
      <c r="L80" s="180">
        <f t="shared" si="1111"/>
        <v>0</v>
      </c>
      <c r="M80" s="1231"/>
      <c r="N80" s="241"/>
      <c r="O80" s="140"/>
      <c r="AN80" s="1209"/>
      <c r="AO80" s="1553"/>
      <c r="AP80" s="1553"/>
      <c r="AQ80" s="1552"/>
      <c r="AR80" s="1552"/>
      <c r="AS80" s="1555"/>
      <c r="AT80" s="1555"/>
      <c r="AU80" s="1554"/>
      <c r="AV80" s="1554"/>
      <c r="AW80" s="1554"/>
      <c r="AX80" s="1554"/>
      <c r="AY80" s="1554"/>
      <c r="AZ80" s="355"/>
      <c r="BA80" s="355"/>
      <c r="BB80" s="355"/>
    </row>
    <row r="81" spans="1:54" ht="13.95" hidden="1" customHeight="1" x14ac:dyDescent="0.3">
      <c r="B81" s="1549"/>
      <c r="C81" s="1549"/>
      <c r="D81" s="1320"/>
      <c r="E81" s="267"/>
      <c r="F81" s="1230"/>
      <c r="G81" s="1228"/>
      <c r="H81" s="1230"/>
      <c r="I81" s="1255"/>
      <c r="J81" s="1261"/>
      <c r="K81" s="1228"/>
      <c r="L81" s="1305"/>
      <c r="M81" s="1231"/>
      <c r="N81" s="241"/>
      <c r="O81" s="140"/>
      <c r="AN81" s="1209"/>
      <c r="AO81" s="1553"/>
      <c r="AP81" s="1553"/>
      <c r="AQ81" s="1552"/>
      <c r="AR81" s="1552"/>
      <c r="AS81" s="1555"/>
      <c r="AT81" s="1555"/>
      <c r="AU81" s="1554"/>
      <c r="AV81" s="1554"/>
      <c r="AW81" s="1554"/>
      <c r="AX81" s="1554"/>
      <c r="AY81" s="1554"/>
      <c r="AZ81" s="355"/>
      <c r="BA81" s="355"/>
      <c r="BB81" s="355"/>
    </row>
    <row r="82" spans="1:54" ht="13.95" hidden="1" customHeight="1" x14ac:dyDescent="0.3">
      <c r="B82" s="1549"/>
      <c r="C82" s="1549"/>
      <c r="D82" s="1320"/>
      <c r="E82" s="267"/>
      <c r="F82" s="1230"/>
      <c r="G82" s="1228"/>
      <c r="H82" s="1230"/>
      <c r="I82" s="1255"/>
      <c r="J82" s="1261"/>
      <c r="K82" s="1228"/>
      <c r="L82" s="1305"/>
      <c r="M82" s="1231"/>
      <c r="N82" s="241"/>
      <c r="O82" s="140"/>
      <c r="AN82" s="1209"/>
      <c r="AO82" s="1553"/>
      <c r="AP82" s="1553"/>
      <c r="AQ82" s="1552"/>
      <c r="AR82" s="1552"/>
      <c r="AS82" s="1555"/>
      <c r="AT82" s="1555"/>
      <c r="AU82" s="1554"/>
      <c r="AV82" s="1554"/>
      <c r="AW82" s="1554"/>
      <c r="AX82" s="1554"/>
      <c r="AY82" s="1554"/>
      <c r="AZ82" s="355"/>
      <c r="BA82" s="355"/>
      <c r="BB82" s="355"/>
    </row>
    <row r="83" spans="1:54" ht="13.95" hidden="1" customHeight="1" x14ac:dyDescent="0.3">
      <c r="B83" s="1549"/>
      <c r="C83" s="1549"/>
      <c r="D83" s="1320"/>
      <c r="E83" s="267"/>
      <c r="F83" s="1230"/>
      <c r="G83" s="1228"/>
      <c r="H83" s="1230"/>
      <c r="I83" s="1255"/>
      <c r="J83" s="1261"/>
      <c r="K83" s="1228"/>
      <c r="L83" s="1305"/>
      <c r="M83" s="1231"/>
      <c r="N83" s="241"/>
      <c r="O83" s="140"/>
      <c r="AN83" s="1209"/>
      <c r="AO83" s="1553"/>
      <c r="AP83" s="1553"/>
      <c r="AQ83" s="1552"/>
      <c r="AR83" s="1552"/>
      <c r="AS83" s="1555"/>
      <c r="AT83" s="1555"/>
      <c r="AU83" s="1554"/>
      <c r="AV83" s="1554"/>
      <c r="AW83" s="1554"/>
      <c r="AX83" s="1554"/>
      <c r="AY83" s="1554"/>
      <c r="AZ83" s="355"/>
      <c r="BA83" s="355"/>
      <c r="BB83" s="355"/>
    </row>
    <row r="84" spans="1:54" ht="13.95" hidden="1" customHeight="1" x14ac:dyDescent="0.3">
      <c r="A84" s="69"/>
      <c r="B84" s="1549"/>
      <c r="C84" s="1549"/>
      <c r="D84" s="1320"/>
      <c r="E84" s="267"/>
      <c r="F84" s="1230"/>
      <c r="G84" s="1228"/>
      <c r="H84" s="1230"/>
      <c r="I84" s="1255"/>
      <c r="J84" s="1261"/>
      <c r="K84" s="1228"/>
      <c r="L84" s="1305"/>
      <c r="M84" s="1231"/>
      <c r="N84" s="241"/>
      <c r="O84" s="140"/>
      <c r="AN84" s="1551"/>
      <c r="AO84" s="1551"/>
      <c r="AP84" s="1551"/>
      <c r="AQ84" s="1551"/>
      <c r="AR84" s="1551"/>
      <c r="AS84" s="1554"/>
      <c r="AT84" s="1554"/>
      <c r="AU84" s="1554"/>
      <c r="AV84" s="1554"/>
      <c r="AW84" s="1554"/>
      <c r="AX84" s="1554"/>
      <c r="AY84" s="1554"/>
      <c r="AZ84" s="355"/>
      <c r="BA84" s="355"/>
      <c r="BB84" s="355"/>
    </row>
    <row r="85" spans="1:54" ht="13.95" hidden="1" customHeight="1" x14ac:dyDescent="0.3">
      <c r="A85" s="69"/>
      <c r="B85" s="1549"/>
      <c r="C85" s="1549"/>
      <c r="D85" s="1320"/>
      <c r="E85" s="267"/>
      <c r="F85" s="1230"/>
      <c r="G85" s="1228"/>
      <c r="H85" s="1230"/>
      <c r="I85" s="1255"/>
      <c r="J85" s="1261"/>
      <c r="K85" s="1228"/>
      <c r="L85" s="1305"/>
      <c r="M85" s="1231"/>
      <c r="N85" s="241"/>
      <c r="O85" s="140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355"/>
      <c r="BA85" s="355"/>
      <c r="BB85" s="355"/>
    </row>
    <row r="86" spans="1:54" ht="13.95" hidden="1" customHeight="1" x14ac:dyDescent="0.3">
      <c r="A86" s="69"/>
      <c r="B86" s="1549"/>
      <c r="C86" s="1549"/>
      <c r="D86" s="1320"/>
      <c r="E86" s="267"/>
      <c r="F86" s="1230"/>
      <c r="G86" s="1228"/>
      <c r="H86" s="1230"/>
      <c r="I86" s="1255"/>
      <c r="J86" s="1261"/>
      <c r="K86" s="1228"/>
      <c r="L86" s="1305"/>
      <c r="M86" s="1231"/>
      <c r="N86" s="241"/>
      <c r="O86" s="140"/>
      <c r="AN86" s="355"/>
      <c r="AO86" s="355"/>
      <c r="AP86" s="355"/>
      <c r="AQ86" s="355"/>
      <c r="AR86" s="355"/>
      <c r="AS86" s="355"/>
      <c r="AT86" s="355"/>
      <c r="AU86" s="355"/>
      <c r="AV86" s="355"/>
      <c r="AW86" s="355"/>
      <c r="AX86" s="355"/>
      <c r="AY86" s="355"/>
      <c r="AZ86" s="355"/>
      <c r="BA86" s="355"/>
      <c r="BB86" s="355"/>
    </row>
    <row r="87" spans="1:54" ht="13.95" hidden="1" customHeight="1" x14ac:dyDescent="0.3">
      <c r="A87" s="69"/>
      <c r="B87" s="1549"/>
      <c r="C87" s="1549"/>
      <c r="D87" s="1320"/>
      <c r="E87" s="267"/>
      <c r="F87" s="1230"/>
      <c r="G87" s="1228"/>
      <c r="H87" s="1230"/>
      <c r="I87" s="1255"/>
      <c r="J87" s="1261"/>
      <c r="K87" s="1228"/>
      <c r="L87" s="1305"/>
      <c r="M87" s="1231"/>
      <c r="N87" s="241"/>
      <c r="O87" s="140"/>
    </row>
    <row r="88" spans="1:54" ht="13.95" hidden="1" customHeight="1" x14ac:dyDescent="0.3">
      <c r="A88" s="69"/>
      <c r="B88" s="1549"/>
      <c r="C88" s="1549"/>
      <c r="D88" s="1320"/>
      <c r="E88" s="267"/>
      <c r="F88" s="1230"/>
      <c r="G88" s="1228"/>
      <c r="H88" s="1230"/>
      <c r="I88" s="1255"/>
      <c r="J88" s="1261"/>
      <c r="K88" s="1228"/>
      <c r="L88" s="1305"/>
      <c r="M88" s="1231"/>
      <c r="O88" s="140"/>
    </row>
    <row r="89" spans="1:54" ht="14.4" hidden="1" customHeight="1" x14ac:dyDescent="0.3">
      <c r="A89" s="69"/>
      <c r="B89" s="1549"/>
      <c r="C89" s="1549"/>
      <c r="D89" s="69"/>
      <c r="E89" s="1232"/>
      <c r="F89" s="1230"/>
      <c r="G89" s="1228"/>
      <c r="H89" s="1230"/>
      <c r="I89" s="1255"/>
      <c r="J89" s="1261"/>
      <c r="K89" s="1228"/>
      <c r="L89" s="1305"/>
      <c r="M89" s="1231"/>
    </row>
    <row r="90" spans="1:54" ht="14.4" hidden="1" customHeight="1" x14ac:dyDescent="0.3">
      <c r="A90" s="69"/>
      <c r="B90" s="1549"/>
      <c r="C90" s="1549"/>
      <c r="D90" s="69"/>
      <c r="E90" s="267"/>
      <c r="F90" s="1230"/>
      <c r="G90" s="1228"/>
      <c r="H90" s="1230"/>
      <c r="I90" s="1255"/>
      <c r="J90" s="1261"/>
      <c r="K90" s="1228"/>
      <c r="L90" s="1305"/>
      <c r="M90" s="1231"/>
    </row>
    <row r="91" spans="1:54" ht="14.4" hidden="1" customHeight="1" x14ac:dyDescent="0.3">
      <c r="B91" s="1549"/>
      <c r="C91" s="1549"/>
      <c r="E91" s="267"/>
      <c r="F91" s="1231"/>
      <c r="G91" s="1253"/>
      <c r="H91" s="1231"/>
      <c r="I91" s="1253"/>
      <c r="J91" s="1261"/>
      <c r="K91" s="1229"/>
      <c r="L91" s="1306"/>
      <c r="M91" s="1231"/>
    </row>
    <row r="92" spans="1:54" ht="14.4" hidden="1" customHeight="1" x14ac:dyDescent="0.3">
      <c r="B92" s="1549"/>
      <c r="C92" s="1549"/>
      <c r="E92" s="355"/>
      <c r="F92" s="342"/>
      <c r="G92" s="342"/>
      <c r="H92" s="356"/>
      <c r="I92" s="1249"/>
      <c r="J92" s="1250"/>
      <c r="K92" s="342"/>
      <c r="L92" s="342"/>
      <c r="M92" s="342"/>
    </row>
    <row r="93" spans="1:54" s="355" customFormat="1" ht="14.4" hidden="1" customHeight="1" x14ac:dyDescent="0.3">
      <c r="A93" s="1209"/>
      <c r="B93" s="1549"/>
      <c r="C93" s="1549"/>
      <c r="D93" s="1209"/>
      <c r="E93" s="267"/>
      <c r="H93" s="1209"/>
      <c r="I93" s="1251"/>
      <c r="J93" s="1252"/>
      <c r="N93" s="1209"/>
    </row>
    <row r="94" spans="1:54" s="355" customFormat="1" ht="12" hidden="1" customHeight="1" x14ac:dyDescent="0.3">
      <c r="A94" s="1209"/>
      <c r="B94" s="1549"/>
      <c r="C94" s="1549"/>
      <c r="D94" s="1209"/>
      <c r="H94" s="1209"/>
      <c r="I94" s="1251"/>
      <c r="J94" s="1252"/>
      <c r="N94" s="1209"/>
    </row>
    <row r="95" spans="1:54" s="355" customFormat="1" ht="12" hidden="1" customHeight="1" x14ac:dyDescent="0.3">
      <c r="A95" s="1209"/>
      <c r="B95" s="1549"/>
      <c r="C95" s="1549"/>
      <c r="D95" s="1209"/>
      <c r="E95" s="1210"/>
      <c r="F95" s="1210"/>
      <c r="G95" s="1210"/>
      <c r="H95" s="1210"/>
      <c r="I95" s="1253"/>
      <c r="J95" s="1254"/>
      <c r="K95" s="1210"/>
      <c r="L95" s="1210"/>
      <c r="M95" s="1210"/>
      <c r="N95" s="1209"/>
    </row>
    <row r="96" spans="1:54" s="355" customFormat="1" ht="12" hidden="1" customHeight="1" x14ac:dyDescent="0.3">
      <c r="A96" s="1209"/>
      <c r="B96" s="1549"/>
      <c r="C96" s="1549"/>
      <c r="D96" s="1209"/>
      <c r="E96" s="1210"/>
      <c r="F96" s="1211"/>
      <c r="G96" s="1228"/>
      <c r="H96" s="1211"/>
      <c r="I96" s="1255"/>
      <c r="J96" s="1256"/>
      <c r="K96" s="1211"/>
      <c r="L96" s="1212"/>
      <c r="M96" s="1228"/>
      <c r="N96" s="1209"/>
    </row>
    <row r="97" spans="1:14" s="355" customFormat="1" ht="12" hidden="1" customHeight="1" x14ac:dyDescent="0.3">
      <c r="A97" s="1209"/>
      <c r="B97" s="1549"/>
      <c r="C97" s="1549"/>
      <c r="D97" s="1209"/>
      <c r="E97" s="1210"/>
      <c r="F97" s="1212"/>
      <c r="G97" s="1210"/>
      <c r="H97" s="1212"/>
      <c r="I97" s="1253"/>
      <c r="J97" s="1257"/>
      <c r="K97" s="1212"/>
      <c r="L97" s="1212"/>
      <c r="M97" s="1229"/>
      <c r="N97" s="1209"/>
    </row>
    <row r="98" spans="1:14" ht="12" x14ac:dyDescent="0.3">
      <c r="B98" s="1549"/>
      <c r="C98" s="1549"/>
      <c r="E98" s="68"/>
    </row>
    <row r="99" spans="1:14" ht="12" hidden="1" x14ac:dyDescent="0.3">
      <c r="E99" s="267"/>
      <c r="F99" s="355"/>
      <c r="G99" s="355"/>
      <c r="H99" s="1209"/>
      <c r="I99" s="1251"/>
      <c r="J99" s="1252"/>
      <c r="K99" s="355"/>
      <c r="L99" s="355"/>
      <c r="M99" s="355"/>
    </row>
    <row r="100" spans="1:14" ht="12" hidden="1" x14ac:dyDescent="0.3">
      <c r="E100" s="355"/>
      <c r="F100" s="355"/>
      <c r="G100" s="355"/>
      <c r="H100" s="1209"/>
      <c r="I100" s="1251"/>
      <c r="J100" s="1252"/>
      <c r="K100" s="355"/>
      <c r="L100" s="355"/>
      <c r="M100" s="355"/>
    </row>
    <row r="101" spans="1:14" ht="12" hidden="1" x14ac:dyDescent="0.3">
      <c r="E101" s="1210"/>
      <c r="F101" s="1209"/>
      <c r="G101" s="1209"/>
      <c r="H101" s="1209"/>
      <c r="I101" s="1251"/>
      <c r="J101" s="1252"/>
      <c r="K101" s="1209"/>
      <c r="L101" s="1209"/>
      <c r="M101" s="355"/>
    </row>
    <row r="102" spans="1:14" ht="12" hidden="1" x14ac:dyDescent="0.3">
      <c r="E102" s="1210"/>
      <c r="F102" s="1211"/>
      <c r="G102" s="1211"/>
      <c r="H102" s="1211"/>
      <c r="I102" s="1258"/>
      <c r="J102" s="1256"/>
      <c r="K102" s="1211"/>
      <c r="L102" s="1211"/>
      <c r="M102" s="355"/>
    </row>
    <row r="103" spans="1:14" ht="12" hidden="1" x14ac:dyDescent="0.3">
      <c r="E103" s="1210"/>
      <c r="F103" s="1212"/>
      <c r="G103" s="1212"/>
      <c r="H103" s="1212"/>
      <c r="I103" s="1259"/>
      <c r="J103" s="1257"/>
      <c r="K103" s="1212"/>
      <c r="L103" s="1212"/>
      <c r="M103" s="355"/>
    </row>
    <row r="104" spans="1:14" ht="12" hidden="1" x14ac:dyDescent="0.3">
      <c r="E104" s="1210"/>
      <c r="F104" s="1228"/>
      <c r="G104" s="1228"/>
      <c r="H104" s="1228"/>
      <c r="I104" s="1255"/>
      <c r="J104" s="1260"/>
      <c r="K104" s="1228"/>
      <c r="L104" s="1209"/>
      <c r="M104" s="355"/>
    </row>
    <row r="105" spans="1:14" ht="12" hidden="1" x14ac:dyDescent="0.3">
      <c r="E105" s="355"/>
      <c r="F105" s="355"/>
      <c r="G105" s="355"/>
      <c r="H105" s="1209"/>
      <c r="I105" s="1251"/>
      <c r="J105" s="1252"/>
      <c r="K105" s="355"/>
      <c r="L105" s="355"/>
      <c r="M105" s="355"/>
    </row>
    <row r="106" spans="1:14" ht="12" x14ac:dyDescent="0.3">
      <c r="E106" s="132" t="s">
        <v>454</v>
      </c>
    </row>
    <row r="107" spans="1:14" ht="12.6" thickBot="1" x14ac:dyDescent="0.35"/>
    <row r="108" spans="1:14" ht="12.6" thickBot="1" x14ac:dyDescent="0.35">
      <c r="E108" s="136" t="s">
        <v>455</v>
      </c>
      <c r="F108" s="137" t="s">
        <v>73</v>
      </c>
      <c r="G108" s="137" t="s">
        <v>82</v>
      </c>
      <c r="H108" s="137" t="s">
        <v>74</v>
      </c>
      <c r="I108" s="358" t="s">
        <v>82</v>
      </c>
      <c r="J108" s="359" t="s">
        <v>75</v>
      </c>
      <c r="K108" s="138" t="s">
        <v>76</v>
      </c>
    </row>
    <row r="109" spans="1:14" ht="12.6" thickBot="1" x14ac:dyDescent="0.35">
      <c r="D109" s="69"/>
      <c r="E109" s="161" t="s">
        <v>71</v>
      </c>
      <c r="F109" s="369">
        <f>SUMIF(Nova!$F$16:$F$66,Nova!F108,Nova!$L$16:$L$66)</f>
        <v>0</v>
      </c>
      <c r="G109" s="291" t="str">
        <f>IF(ISERROR(F109/$J109),"",F109/$J109)</f>
        <v/>
      </c>
      <c r="H109" s="369">
        <f>SUMIF(Nova!$F$16:$F$66,Nova!H108,Nova!$L$16:$L$66)</f>
        <v>0</v>
      </c>
      <c r="I109" s="291" t="str">
        <f>IF(ISERROR(H109/$J109),"",H109/$J109)</f>
        <v/>
      </c>
      <c r="J109" s="359">
        <f>F109+H109</f>
        <v>0</v>
      </c>
      <c r="K109" s="370" t="str">
        <f>IF(ISERROR(J109/$J$110),"",J109/$J$110)</f>
        <v/>
      </c>
    </row>
    <row r="110" spans="1:14" ht="12.6" thickBot="1" x14ac:dyDescent="0.35">
      <c r="B110" s="201"/>
      <c r="C110" s="68"/>
      <c r="E110" s="174" t="s">
        <v>75</v>
      </c>
      <c r="F110" s="208">
        <f>SUM(F109:F109)</f>
        <v>0</v>
      </c>
      <c r="G110" s="1326"/>
      <c r="H110" s="208">
        <f>SUM(H109:H109)</f>
        <v>0</v>
      </c>
      <c r="I110" s="1327"/>
      <c r="J110" s="371">
        <f>SUM(J109:J109)</f>
        <v>0</v>
      </c>
      <c r="K110" s="210">
        <f>SUM(K109:K109)</f>
        <v>0</v>
      </c>
    </row>
    <row r="111" spans="1:14" ht="12" x14ac:dyDescent="0.3"/>
    <row r="112" spans="1:14" ht="12" x14ac:dyDescent="0.3"/>
    <row r="113" spans="5:98" ht="12" x14ac:dyDescent="0.3">
      <c r="E113" s="132" t="s">
        <v>494</v>
      </c>
    </row>
    <row r="114" spans="5:98" ht="12.6" thickBot="1" x14ac:dyDescent="0.35">
      <c r="F114" s="186"/>
      <c r="G114" s="186"/>
      <c r="H114" s="93"/>
    </row>
    <row r="115" spans="5:98" ht="12.6" thickBot="1" x14ac:dyDescent="0.35">
      <c r="E115" s="136" t="s">
        <v>70</v>
      </c>
      <c r="F115" s="137" t="str">
        <f>AN68</f>
        <v>Септември</v>
      </c>
      <c r="G115" s="137" t="str">
        <f>AS68</f>
        <v>Октомври</v>
      </c>
      <c r="H115" s="1510" t="s">
        <v>75</v>
      </c>
      <c r="N115" s="67"/>
      <c r="BO115" s="68"/>
      <c r="BP115" s="68"/>
      <c r="BQ115" s="68"/>
      <c r="BR115" s="68"/>
      <c r="BT115" s="67"/>
      <c r="BU115" s="67"/>
      <c r="BV115" s="67"/>
      <c r="BW115" s="67"/>
      <c r="CQ115" s="68"/>
      <c r="CR115" s="68"/>
      <c r="CS115" s="68"/>
      <c r="CT115" s="68"/>
    </row>
    <row r="116" spans="5:98" ht="12.6" thickBot="1" x14ac:dyDescent="0.35">
      <c r="E116" s="161" t="s">
        <v>71</v>
      </c>
      <c r="F116" s="123">
        <f>AN69</f>
        <v>0</v>
      </c>
      <c r="G116" s="368">
        <f>AS69</f>
        <v>0</v>
      </c>
      <c r="H116" s="372">
        <f>SUM(F116:G116)</f>
        <v>0</v>
      </c>
      <c r="N116" s="67"/>
      <c r="BO116" s="68"/>
      <c r="BP116" s="68"/>
      <c r="BQ116" s="68"/>
      <c r="BR116" s="68"/>
      <c r="BT116" s="67"/>
      <c r="BU116" s="67"/>
      <c r="BV116" s="67"/>
      <c r="BW116" s="67"/>
      <c r="CQ116" s="68"/>
      <c r="CR116" s="68"/>
      <c r="CS116" s="68"/>
      <c r="CT116" s="68"/>
    </row>
    <row r="117" spans="5:98" ht="12.6" thickBot="1" x14ac:dyDescent="0.35">
      <c r="E117" s="174" t="s">
        <v>495</v>
      </c>
      <c r="F117" s="175">
        <f t="shared" ref="F117:G117" si="1112">SUM(F116:F116)</f>
        <v>0</v>
      </c>
      <c r="G117" s="175">
        <f t="shared" si="1112"/>
        <v>0</v>
      </c>
      <c r="H117" s="216">
        <f>SUM(F117:G117)</f>
        <v>0</v>
      </c>
      <c r="N117" s="67"/>
      <c r="BO117" s="68"/>
      <c r="BP117" s="68"/>
      <c r="BQ117" s="68"/>
      <c r="BR117" s="68"/>
      <c r="BT117" s="67"/>
      <c r="BU117" s="67"/>
      <c r="BV117" s="67"/>
      <c r="BW117" s="67"/>
      <c r="CQ117" s="68"/>
      <c r="CR117" s="68"/>
      <c r="CS117" s="68"/>
      <c r="CT117" s="68"/>
    </row>
    <row r="118" spans="5:98" ht="12.6" thickBot="1" x14ac:dyDescent="0.35">
      <c r="E118" s="193" t="s">
        <v>82</v>
      </c>
      <c r="F118" s="218" t="str">
        <f>IF(ISERROR(F117/$H$117),"",F117/$H$117)</f>
        <v/>
      </c>
      <c r="G118" s="218" t="str">
        <f>IF(ISERROR(G117/$H$117),"",G117/$H$117)</f>
        <v/>
      </c>
      <c r="H118" s="1511">
        <f>SUM(F118:G118)</f>
        <v>0</v>
      </c>
      <c r="N118" s="67"/>
      <c r="BO118" s="68"/>
      <c r="BP118" s="68"/>
      <c r="BQ118" s="68"/>
      <c r="BR118" s="68"/>
      <c r="BT118" s="67"/>
      <c r="BU118" s="67"/>
      <c r="BV118" s="67"/>
      <c r="BW118" s="67"/>
      <c r="CQ118" s="68"/>
      <c r="CR118" s="68"/>
      <c r="CS118" s="68"/>
      <c r="CT118" s="68"/>
    </row>
    <row r="119" spans="5:98" ht="12" x14ac:dyDescent="0.3"/>
    <row r="120" spans="5:98" ht="12" x14ac:dyDescent="0.3"/>
    <row r="121" spans="5:98" ht="12" x14ac:dyDescent="0.3"/>
    <row r="122" spans="5:98" ht="12" hidden="1" x14ac:dyDescent="0.3">
      <c r="E122" s="132" t="s">
        <v>456</v>
      </c>
    </row>
    <row r="123" spans="5:98" ht="12" hidden="1" x14ac:dyDescent="0.3"/>
    <row r="124" spans="5:98" ht="12.6" hidden="1" thickBot="1" x14ac:dyDescent="0.35">
      <c r="E124" s="136" t="s">
        <v>70</v>
      </c>
      <c r="F124" s="137" t="s">
        <v>210</v>
      </c>
      <c r="G124" s="137" t="s">
        <v>82</v>
      </c>
      <c r="H124" s="137" t="s">
        <v>126</v>
      </c>
    </row>
    <row r="125" spans="5:98" ht="12" hidden="1" x14ac:dyDescent="0.3">
      <c r="E125" s="161" t="s">
        <v>71</v>
      </c>
      <c r="F125" s="107">
        <f>P67+R67+T67+V67+X67</f>
        <v>0</v>
      </c>
      <c r="G125" s="143" t="str">
        <f>IF(ISERROR(F125/$J125),"",F125/$J125)</f>
        <v/>
      </c>
      <c r="H125" s="107">
        <f>Y67+Z67+AA67</f>
        <v>0</v>
      </c>
    </row>
    <row r="126" spans="5:98" ht="12.6" hidden="1" thickBot="1" x14ac:dyDescent="0.35">
      <c r="E126" s="174" t="s">
        <v>75</v>
      </c>
      <c r="F126" s="184">
        <f>SUM(F125:F125)</f>
        <v>0</v>
      </c>
      <c r="G126" s="1324" t="str">
        <f>IF(ISERROR(F126/$J126),"",F126/$J126)</f>
        <v/>
      </c>
      <c r="H126" s="184">
        <f>SUM(H125:H125)</f>
        <v>0</v>
      </c>
    </row>
    <row r="127" spans="5:98" ht="12" x14ac:dyDescent="0.3"/>
    <row r="128" spans="5:98" ht="12" x14ac:dyDescent="0.3"/>
    <row r="129" spans="1:14" s="355" customFormat="1" ht="12" x14ac:dyDescent="0.3">
      <c r="A129" s="1209"/>
      <c r="D129" s="1209"/>
      <c r="E129" s="267"/>
      <c r="H129" s="1209"/>
      <c r="I129" s="1251"/>
      <c r="J129" s="1252"/>
      <c r="N129" s="1209"/>
    </row>
    <row r="130" spans="1:14" s="355" customFormat="1" ht="12" x14ac:dyDescent="0.3">
      <c r="A130" s="1209"/>
      <c r="D130" s="1209"/>
      <c r="H130" s="1209"/>
      <c r="I130" s="1251"/>
      <c r="J130" s="1252"/>
      <c r="N130" s="1209"/>
    </row>
    <row r="131" spans="1:14" s="355" customFormat="1" ht="12" x14ac:dyDescent="0.3">
      <c r="A131" s="1209"/>
      <c r="D131" s="1209"/>
      <c r="E131" s="1210"/>
      <c r="F131" s="1209"/>
      <c r="G131" s="1209"/>
      <c r="H131" s="1209"/>
      <c r="I131" s="1209"/>
      <c r="J131" s="1209"/>
      <c r="K131" s="1209"/>
      <c r="L131" s="1209"/>
      <c r="N131" s="1209"/>
    </row>
    <row r="132" spans="1:14" s="355" customFormat="1" ht="12" x14ac:dyDescent="0.3">
      <c r="A132" s="1209"/>
      <c r="D132" s="1209"/>
      <c r="E132" s="1210"/>
      <c r="F132" s="1211"/>
      <c r="G132" s="1211"/>
      <c r="H132" s="1211"/>
      <c r="I132" s="1258"/>
      <c r="J132" s="1256"/>
      <c r="K132" s="1211"/>
      <c r="L132" s="1230"/>
      <c r="N132" s="1209"/>
    </row>
    <row r="133" spans="1:14" s="355" customFormat="1" ht="12" x14ac:dyDescent="0.3">
      <c r="A133" s="1209"/>
      <c r="D133" s="1209"/>
      <c r="E133" s="1210"/>
      <c r="F133" s="1231"/>
      <c r="G133" s="1231"/>
      <c r="H133" s="1231"/>
      <c r="I133" s="1231"/>
      <c r="J133" s="1261"/>
      <c r="K133" s="1231"/>
      <c r="L133" s="1231"/>
      <c r="N133" s="1209"/>
    </row>
    <row r="134" spans="1:14" s="355" customFormat="1" ht="12" x14ac:dyDescent="0.3">
      <c r="A134" s="1209"/>
      <c r="D134" s="1209"/>
      <c r="E134" s="1210"/>
      <c r="F134" s="1228"/>
      <c r="G134" s="1228"/>
      <c r="H134" s="1228"/>
      <c r="I134" s="1255"/>
      <c r="J134" s="1260"/>
      <c r="K134" s="1228"/>
      <c r="L134" s="1209"/>
      <c r="N134" s="1209"/>
    </row>
    <row r="135" spans="1:14" ht="12" hidden="1" x14ac:dyDescent="0.3"/>
    <row r="136" spans="1:14" ht="12" x14ac:dyDescent="0.3"/>
    <row r="137" spans="1:14" ht="12" x14ac:dyDescent="0.3"/>
    <row r="138" spans="1:14" ht="12" x14ac:dyDescent="0.3"/>
    <row r="139" spans="1:14" ht="12" x14ac:dyDescent="0.3"/>
    <row r="140" spans="1:14" ht="12" x14ac:dyDescent="0.3"/>
    <row r="141" spans="1:14" ht="12" x14ac:dyDescent="0.3"/>
    <row r="142" spans="1:14" ht="12" x14ac:dyDescent="0.3"/>
    <row r="143" spans="1:14" ht="12" x14ac:dyDescent="0.3"/>
    <row r="144" spans="1:14" ht="12" x14ac:dyDescent="0.3"/>
    <row r="145" ht="12" x14ac:dyDescent="0.3"/>
    <row r="146" ht="12" x14ac:dyDescent="0.3"/>
    <row r="147" ht="12" x14ac:dyDescent="0.3"/>
    <row r="148" ht="12" x14ac:dyDescent="0.3"/>
    <row r="149" ht="12" x14ac:dyDescent="0.3"/>
    <row r="150" ht="12" x14ac:dyDescent="0.3"/>
    <row r="151" ht="12" x14ac:dyDescent="0.3"/>
    <row r="152" ht="12" x14ac:dyDescent="0.3"/>
    <row r="153" ht="12" x14ac:dyDescent="0.3"/>
    <row r="154" ht="12" x14ac:dyDescent="0.3"/>
    <row r="155" ht="12" x14ac:dyDescent="0.3"/>
    <row r="156" ht="12" x14ac:dyDescent="0.3"/>
    <row r="157" ht="12" x14ac:dyDescent="0.3"/>
    <row r="158" ht="12" x14ac:dyDescent="0.3"/>
    <row r="159" ht="12" x14ac:dyDescent="0.3"/>
    <row r="160" ht="12" x14ac:dyDescent="0.3"/>
    <row r="161" spans="6:6" ht="12" x14ac:dyDescent="0.3"/>
    <row r="162" spans="6:6" ht="12" x14ac:dyDescent="0.3"/>
    <row r="163" spans="6:6" ht="12" x14ac:dyDescent="0.3"/>
    <row r="164" spans="6:6" ht="12" x14ac:dyDescent="0.3"/>
    <row r="165" spans="6:6" ht="12" hidden="1" x14ac:dyDescent="0.3"/>
    <row r="166" spans="6:6" ht="12" hidden="1" x14ac:dyDescent="0.3"/>
    <row r="167" spans="6:6" ht="12" hidden="1" x14ac:dyDescent="0.3"/>
    <row r="168" spans="6:6" ht="12" hidden="1" x14ac:dyDescent="0.3"/>
    <row r="169" spans="6:6" ht="12" x14ac:dyDescent="0.3"/>
    <row r="170" spans="6:6" ht="12" x14ac:dyDescent="0.3">
      <c r="F170" s="67" t="str">
        <f>IF(VALUE(D174)&gt;=0.72,"PT",IF(VALUE(D174)&lt;0.72,"Off-PT"))</f>
        <v>Off-PT</v>
      </c>
    </row>
    <row r="171" spans="6:6" ht="12" x14ac:dyDescent="0.3"/>
    <row r="172" spans="6:6" ht="12" x14ac:dyDescent="0.3"/>
    <row r="173" spans="6:6" ht="12" hidden="1" x14ac:dyDescent="0.3"/>
    <row r="174" spans="6:6" ht="12" hidden="1" x14ac:dyDescent="0.3"/>
    <row r="175" spans="6:6" ht="12" hidden="1" x14ac:dyDescent="0.3"/>
    <row r="176" spans="6:6" ht="12" hidden="1" x14ac:dyDescent="0.3"/>
    <row r="177" ht="12" hidden="1" x14ac:dyDescent="0.3"/>
    <row r="178" ht="12" hidden="1" x14ac:dyDescent="0.3"/>
    <row r="179" ht="12" x14ac:dyDescent="0.3"/>
    <row r="180" ht="12" x14ac:dyDescent="0.3"/>
    <row r="181" ht="12" x14ac:dyDescent="0.3"/>
    <row r="182" ht="12" hidden="1" x14ac:dyDescent="0.3"/>
    <row r="183" ht="12" hidden="1" x14ac:dyDescent="0.3"/>
    <row r="184" ht="12" hidden="1" x14ac:dyDescent="0.3"/>
    <row r="185" ht="12" hidden="1" x14ac:dyDescent="0.3"/>
    <row r="186" ht="12" x14ac:dyDescent="0.3"/>
    <row r="187" ht="12" x14ac:dyDescent="0.3"/>
    <row r="188" ht="12" x14ac:dyDescent="0.3"/>
    <row r="189" ht="12" x14ac:dyDescent="0.3"/>
    <row r="190" ht="12" x14ac:dyDescent="0.3"/>
    <row r="191" ht="12" x14ac:dyDescent="0.3"/>
    <row r="192" ht="12" x14ac:dyDescent="0.3"/>
    <row r="193" ht="12" x14ac:dyDescent="0.3"/>
    <row r="194" ht="12" x14ac:dyDescent="0.3"/>
    <row r="195" ht="12" x14ac:dyDescent="0.3"/>
    <row r="196" ht="12" x14ac:dyDescent="0.3"/>
    <row r="197" ht="12" hidden="1" x14ac:dyDescent="0.3"/>
    <row r="198" ht="12" hidden="1" x14ac:dyDescent="0.3"/>
    <row r="199" ht="12" x14ac:dyDescent="0.3"/>
    <row r="200" ht="12" x14ac:dyDescent="0.3"/>
    <row r="201" ht="12" x14ac:dyDescent="0.3"/>
    <row r="202" ht="12" x14ac:dyDescent="0.3"/>
    <row r="203" ht="12" x14ac:dyDescent="0.3"/>
    <row r="204" ht="12" x14ac:dyDescent="0.3"/>
    <row r="205" ht="12" x14ac:dyDescent="0.3"/>
    <row r="206" ht="12" x14ac:dyDescent="0.3"/>
    <row r="207" ht="12" x14ac:dyDescent="0.3"/>
    <row r="208" ht="12" x14ac:dyDescent="0.3"/>
    <row r="209" ht="12" x14ac:dyDescent="0.3"/>
    <row r="210" ht="12" x14ac:dyDescent="0.3"/>
    <row r="211" ht="12" x14ac:dyDescent="0.3"/>
    <row r="212" ht="12" x14ac:dyDescent="0.3"/>
    <row r="213" ht="12" x14ac:dyDescent="0.3"/>
    <row r="214" ht="12" x14ac:dyDescent="0.3"/>
    <row r="215" ht="12" x14ac:dyDescent="0.3"/>
    <row r="216" ht="12" x14ac:dyDescent="0.3"/>
    <row r="217" ht="12" x14ac:dyDescent="0.3"/>
    <row r="218" ht="12" x14ac:dyDescent="0.3"/>
    <row r="219" ht="12" x14ac:dyDescent="0.3"/>
    <row r="220" ht="12" x14ac:dyDescent="0.3"/>
    <row r="221" ht="12" x14ac:dyDescent="0.3"/>
    <row r="222" ht="12" x14ac:dyDescent="0.3"/>
    <row r="223" ht="12" x14ac:dyDescent="0.3"/>
    <row r="224" ht="12" x14ac:dyDescent="0.3"/>
    <row r="225" ht="12" x14ac:dyDescent="0.3"/>
    <row r="226" ht="12" x14ac:dyDescent="0.3"/>
    <row r="227" ht="12" x14ac:dyDescent="0.3"/>
    <row r="228" ht="12" x14ac:dyDescent="0.3"/>
    <row r="229" ht="12" x14ac:dyDescent="0.3"/>
    <row r="230" ht="12" x14ac:dyDescent="0.3"/>
    <row r="231" ht="12" x14ac:dyDescent="0.3"/>
    <row r="232" ht="12" x14ac:dyDescent="0.3"/>
    <row r="233" ht="12" x14ac:dyDescent="0.3"/>
    <row r="234" ht="12" x14ac:dyDescent="0.3"/>
    <row r="235" ht="12" x14ac:dyDescent="0.3"/>
    <row r="236" ht="12" x14ac:dyDescent="0.3"/>
    <row r="237" ht="12" x14ac:dyDescent="0.3"/>
    <row r="238" ht="12" x14ac:dyDescent="0.3"/>
    <row r="239" ht="12" x14ac:dyDescent="0.3"/>
    <row r="240" ht="12" x14ac:dyDescent="0.3"/>
    <row r="241" ht="12" x14ac:dyDescent="0.3"/>
    <row r="242" ht="12" x14ac:dyDescent="0.3"/>
    <row r="243" ht="12" x14ac:dyDescent="0.3"/>
    <row r="244" ht="12" x14ac:dyDescent="0.3"/>
    <row r="245" ht="12" x14ac:dyDescent="0.3"/>
    <row r="246" ht="12" x14ac:dyDescent="0.3"/>
    <row r="247" ht="12" x14ac:dyDescent="0.3"/>
    <row r="248" ht="12" x14ac:dyDescent="0.3"/>
    <row r="249" ht="12" x14ac:dyDescent="0.3"/>
    <row r="250" ht="12" x14ac:dyDescent="0.3"/>
    <row r="251" ht="12" x14ac:dyDescent="0.3"/>
    <row r="252" ht="12" x14ac:dyDescent="0.3"/>
    <row r="253" ht="12" x14ac:dyDescent="0.3"/>
    <row r="254" ht="12" x14ac:dyDescent="0.3"/>
    <row r="255" ht="12" x14ac:dyDescent="0.3"/>
    <row r="256" ht="12" x14ac:dyDescent="0.3"/>
    <row r="257" ht="12" x14ac:dyDescent="0.3"/>
    <row r="258" ht="12" x14ac:dyDescent="0.3"/>
    <row r="259" ht="12" x14ac:dyDescent="0.3"/>
    <row r="260" ht="12" x14ac:dyDescent="0.3"/>
    <row r="261" ht="12" x14ac:dyDescent="0.3"/>
    <row r="262" ht="12" x14ac:dyDescent="0.3"/>
    <row r="263" ht="12" x14ac:dyDescent="0.3"/>
    <row r="264" ht="12" x14ac:dyDescent="0.3"/>
    <row r="265" ht="12" x14ac:dyDescent="0.3"/>
    <row r="266" ht="12" x14ac:dyDescent="0.3"/>
    <row r="267" ht="12" x14ac:dyDescent="0.3"/>
    <row r="268" ht="12" x14ac:dyDescent="0.3"/>
    <row r="269" ht="12" x14ac:dyDescent="0.3"/>
    <row r="270" ht="12" x14ac:dyDescent="0.3"/>
    <row r="271" ht="12" x14ac:dyDescent="0.3"/>
    <row r="272" ht="12" x14ac:dyDescent="0.3"/>
    <row r="273" ht="12" x14ac:dyDescent="0.3"/>
    <row r="274" ht="12" x14ac:dyDescent="0.3"/>
    <row r="275" ht="12" x14ac:dyDescent="0.3"/>
    <row r="276" ht="12" x14ac:dyDescent="0.3"/>
    <row r="277" ht="12" x14ac:dyDescent="0.3"/>
    <row r="278" ht="12" x14ac:dyDescent="0.3"/>
    <row r="279" ht="12" x14ac:dyDescent="0.3"/>
    <row r="280" ht="12" x14ac:dyDescent="0.3"/>
    <row r="281" ht="12" x14ac:dyDescent="0.3"/>
    <row r="282" ht="12" x14ac:dyDescent="0.3"/>
    <row r="283" ht="12" x14ac:dyDescent="0.3"/>
    <row r="284" ht="12" x14ac:dyDescent="0.3"/>
    <row r="285" ht="12" x14ac:dyDescent="0.3"/>
    <row r="286" ht="12" x14ac:dyDescent="0.3"/>
    <row r="287" ht="12" x14ac:dyDescent="0.3"/>
    <row r="288" ht="12" x14ac:dyDescent="0.3"/>
    <row r="289" ht="12" x14ac:dyDescent="0.3"/>
    <row r="290" ht="12" x14ac:dyDescent="0.3"/>
    <row r="291" ht="12" x14ac:dyDescent="0.3"/>
    <row r="292" ht="12" x14ac:dyDescent="0.3"/>
    <row r="293" ht="12" x14ac:dyDescent="0.3"/>
    <row r="294" ht="12" x14ac:dyDescent="0.3"/>
    <row r="295" ht="12" x14ac:dyDescent="0.3"/>
    <row r="296" ht="12" x14ac:dyDescent="0.3"/>
    <row r="297" ht="12" x14ac:dyDescent="0.3"/>
    <row r="298" ht="12" x14ac:dyDescent="0.3"/>
    <row r="299" ht="12" x14ac:dyDescent="0.3"/>
    <row r="300" ht="12" x14ac:dyDescent="0.3"/>
    <row r="301" ht="12" x14ac:dyDescent="0.3"/>
    <row r="302" ht="12" x14ac:dyDescent="0.3"/>
    <row r="303" ht="12" x14ac:dyDescent="0.3"/>
    <row r="304" ht="12" x14ac:dyDescent="0.3"/>
    <row r="305" ht="12" x14ac:dyDescent="0.3"/>
    <row r="306" ht="12" x14ac:dyDescent="0.3"/>
    <row r="307" ht="12" x14ac:dyDescent="0.3"/>
    <row r="308" ht="12" x14ac:dyDescent="0.3"/>
    <row r="309" ht="12" x14ac:dyDescent="0.3"/>
    <row r="310" ht="12" x14ac:dyDescent="0.3"/>
    <row r="311" ht="12" x14ac:dyDescent="0.3"/>
    <row r="312" ht="12" x14ac:dyDescent="0.3"/>
    <row r="313" ht="12" x14ac:dyDescent="0.3"/>
    <row r="314" ht="12" x14ac:dyDescent="0.3"/>
    <row r="315" ht="12" x14ac:dyDescent="0.3"/>
    <row r="316" ht="12" x14ac:dyDescent="0.3"/>
    <row r="317" ht="12" x14ac:dyDescent="0.3"/>
    <row r="318" ht="12" x14ac:dyDescent="0.3"/>
    <row r="319" ht="12" x14ac:dyDescent="0.3"/>
    <row r="320" ht="12" x14ac:dyDescent="0.3"/>
    <row r="321" ht="12" x14ac:dyDescent="0.3"/>
    <row r="322" ht="12" x14ac:dyDescent="0.3"/>
    <row r="323" ht="12" x14ac:dyDescent="0.3"/>
    <row r="324" ht="12" x14ac:dyDescent="0.3"/>
    <row r="325" ht="12" x14ac:dyDescent="0.3"/>
    <row r="326" ht="12" x14ac:dyDescent="0.3"/>
    <row r="327" ht="12" x14ac:dyDescent="0.3"/>
    <row r="328" ht="12" x14ac:dyDescent="0.3"/>
    <row r="329" ht="12" x14ac:dyDescent="0.3"/>
    <row r="330" ht="12" x14ac:dyDescent="0.3"/>
    <row r="331" ht="12" x14ac:dyDescent="0.3"/>
    <row r="332" ht="12" x14ac:dyDescent="0.3"/>
    <row r="333" ht="12" x14ac:dyDescent="0.3"/>
    <row r="334" ht="12" x14ac:dyDescent="0.3"/>
    <row r="335" ht="12" x14ac:dyDescent="0.3"/>
    <row r="336" ht="12" x14ac:dyDescent="0.3"/>
    <row r="337" ht="12" x14ac:dyDescent="0.3"/>
    <row r="338" ht="12" x14ac:dyDescent="0.3"/>
    <row r="339" ht="12" x14ac:dyDescent="0.3"/>
    <row r="340" ht="12" x14ac:dyDescent="0.3"/>
    <row r="341" ht="12" x14ac:dyDescent="0.3"/>
    <row r="342" ht="12" x14ac:dyDescent="0.3"/>
    <row r="343" ht="12" x14ac:dyDescent="0.3"/>
    <row r="344" ht="12" x14ac:dyDescent="0.3"/>
    <row r="345" ht="12" x14ac:dyDescent="0.3"/>
    <row r="346" ht="12" x14ac:dyDescent="0.3"/>
    <row r="347" ht="12" x14ac:dyDescent="0.3"/>
    <row r="348" ht="12" x14ac:dyDescent="0.3"/>
    <row r="349" ht="12" x14ac:dyDescent="0.3"/>
    <row r="350" ht="12" x14ac:dyDescent="0.3"/>
    <row r="351" ht="12" x14ac:dyDescent="0.3"/>
    <row r="352" ht="12" x14ac:dyDescent="0.3"/>
    <row r="353" ht="12" x14ac:dyDescent="0.3"/>
    <row r="354" ht="12" x14ac:dyDescent="0.3"/>
    <row r="355" ht="12" x14ac:dyDescent="0.3"/>
    <row r="356" ht="12" x14ac:dyDescent="0.3"/>
    <row r="357" ht="12" x14ac:dyDescent="0.3"/>
    <row r="358" ht="12" x14ac:dyDescent="0.3"/>
    <row r="359" ht="12" x14ac:dyDescent="0.3"/>
    <row r="360" ht="12" x14ac:dyDescent="0.3"/>
    <row r="361" ht="12" x14ac:dyDescent="0.3"/>
    <row r="362" ht="12" x14ac:dyDescent="0.3"/>
    <row r="363" ht="12" x14ac:dyDescent="0.3"/>
    <row r="364" ht="12" x14ac:dyDescent="0.3"/>
    <row r="365" ht="12" x14ac:dyDescent="0.3"/>
    <row r="366" ht="12" x14ac:dyDescent="0.3"/>
    <row r="367" ht="12" x14ac:dyDescent="0.3"/>
    <row r="368" ht="12" x14ac:dyDescent="0.3"/>
    <row r="369" ht="12" x14ac:dyDescent="0.3"/>
    <row r="370" ht="12" x14ac:dyDescent="0.3"/>
    <row r="371" ht="12" x14ac:dyDescent="0.3"/>
    <row r="372" ht="12" x14ac:dyDescent="0.3"/>
    <row r="373" ht="12" x14ac:dyDescent="0.3"/>
    <row r="374" ht="12" x14ac:dyDescent="0.3"/>
    <row r="375" ht="12" x14ac:dyDescent="0.3"/>
    <row r="376" ht="12" x14ac:dyDescent="0.3"/>
    <row r="377" ht="12" x14ac:dyDescent="0.3"/>
    <row r="378" ht="12" x14ac:dyDescent="0.3"/>
    <row r="379" ht="12" x14ac:dyDescent="0.3"/>
    <row r="380" ht="12" x14ac:dyDescent="0.3"/>
    <row r="381" ht="12" x14ac:dyDescent="0.3"/>
    <row r="382" ht="12" x14ac:dyDescent="0.3"/>
    <row r="383" ht="12" x14ac:dyDescent="0.3"/>
    <row r="384" ht="12" x14ac:dyDescent="0.3"/>
    <row r="385" ht="12" x14ac:dyDescent="0.3"/>
    <row r="386" ht="12" x14ac:dyDescent="0.3"/>
    <row r="387" ht="12" x14ac:dyDescent="0.3"/>
    <row r="388" ht="12" x14ac:dyDescent="0.3"/>
    <row r="389" ht="12" x14ac:dyDescent="0.3"/>
    <row r="390" ht="12" x14ac:dyDescent="0.3"/>
    <row r="391" ht="12" x14ac:dyDescent="0.3"/>
    <row r="392" ht="12" x14ac:dyDescent="0.3"/>
    <row r="393" ht="12" x14ac:dyDescent="0.3"/>
    <row r="394" ht="12" x14ac:dyDescent="0.3"/>
    <row r="395" ht="12" x14ac:dyDescent="0.3"/>
    <row r="396" ht="12" x14ac:dyDescent="0.3"/>
    <row r="397" ht="12" x14ac:dyDescent="0.3"/>
    <row r="398" ht="12" x14ac:dyDescent="0.3"/>
    <row r="399" ht="12" x14ac:dyDescent="0.3"/>
    <row r="400" ht="12" x14ac:dyDescent="0.3"/>
    <row r="401" ht="12" x14ac:dyDescent="0.3"/>
    <row r="402" ht="12" x14ac:dyDescent="0.3"/>
    <row r="403" ht="12" x14ac:dyDescent="0.3"/>
    <row r="404" ht="12" x14ac:dyDescent="0.3"/>
    <row r="405" ht="12" x14ac:dyDescent="0.3"/>
    <row r="406" ht="12" x14ac:dyDescent="0.3"/>
    <row r="407" ht="12" x14ac:dyDescent="0.3"/>
    <row r="408" ht="12" x14ac:dyDescent="0.3"/>
    <row r="409" ht="12" x14ac:dyDescent="0.3"/>
    <row r="410" ht="12" x14ac:dyDescent="0.3"/>
    <row r="411" ht="12" x14ac:dyDescent="0.3"/>
    <row r="412" ht="12" x14ac:dyDescent="0.3"/>
    <row r="413" ht="12" x14ac:dyDescent="0.3"/>
    <row r="414" ht="12" x14ac:dyDescent="0.3"/>
    <row r="415" ht="12" x14ac:dyDescent="0.3"/>
    <row r="416" ht="12" x14ac:dyDescent="0.3"/>
    <row r="417" ht="12" x14ac:dyDescent="0.3"/>
    <row r="418" ht="12" x14ac:dyDescent="0.3"/>
    <row r="419" ht="12" x14ac:dyDescent="0.3"/>
    <row r="420" ht="12" x14ac:dyDescent="0.3"/>
    <row r="421" ht="12" x14ac:dyDescent="0.3"/>
    <row r="422" ht="12" x14ac:dyDescent="0.3"/>
    <row r="423" ht="12" x14ac:dyDescent="0.3"/>
    <row r="424" ht="12" x14ac:dyDescent="0.3"/>
    <row r="425" ht="12" x14ac:dyDescent="0.3"/>
    <row r="426" ht="12" x14ac:dyDescent="0.3"/>
    <row r="427" ht="12" x14ac:dyDescent="0.3"/>
    <row r="428" ht="12" x14ac:dyDescent="0.3"/>
    <row r="429" ht="12" x14ac:dyDescent="0.3"/>
    <row r="430" ht="12" x14ac:dyDescent="0.3"/>
    <row r="431" ht="12" x14ac:dyDescent="0.3"/>
    <row r="432" ht="12" x14ac:dyDescent="0.3"/>
    <row r="433" ht="12" x14ac:dyDescent="0.3"/>
    <row r="434" ht="12" x14ac:dyDescent="0.3"/>
    <row r="435" ht="12" x14ac:dyDescent="0.3"/>
    <row r="436" ht="12" x14ac:dyDescent="0.3"/>
    <row r="437" ht="12" x14ac:dyDescent="0.3"/>
    <row r="438" ht="12" x14ac:dyDescent="0.3"/>
    <row r="439" ht="12" x14ac:dyDescent="0.3"/>
    <row r="440" ht="12" x14ac:dyDescent="0.3"/>
    <row r="441" ht="12" x14ac:dyDescent="0.3"/>
    <row r="442" ht="12" x14ac:dyDescent="0.3"/>
    <row r="443" ht="12" x14ac:dyDescent="0.3"/>
    <row r="444" ht="12" x14ac:dyDescent="0.3"/>
    <row r="445" ht="12" x14ac:dyDescent="0.3"/>
    <row r="446" ht="12" x14ac:dyDescent="0.3"/>
    <row r="447" ht="12" x14ac:dyDescent="0.3"/>
    <row r="448" ht="12" x14ac:dyDescent="0.3"/>
    <row r="449" ht="12" x14ac:dyDescent="0.3"/>
    <row r="450" ht="12" x14ac:dyDescent="0.3"/>
    <row r="451" ht="12" x14ac:dyDescent="0.3"/>
    <row r="452" ht="12" x14ac:dyDescent="0.3"/>
    <row r="453" ht="12" x14ac:dyDescent="0.3"/>
    <row r="454" ht="12" x14ac:dyDescent="0.3"/>
    <row r="455" ht="12" x14ac:dyDescent="0.3"/>
    <row r="456" ht="12" hidden="1" x14ac:dyDescent="0.3"/>
    <row r="457" ht="12" hidden="1" x14ac:dyDescent="0.3"/>
    <row r="458" ht="12" hidden="1" x14ac:dyDescent="0.3"/>
    <row r="459" ht="12" hidden="1" x14ac:dyDescent="0.3"/>
    <row r="460" ht="12" hidden="1" x14ac:dyDescent="0.3"/>
    <row r="461" ht="12" hidden="1" x14ac:dyDescent="0.3"/>
    <row r="462" ht="12" x14ac:dyDescent="0.3"/>
    <row r="463" ht="12" x14ac:dyDescent="0.3"/>
    <row r="464" ht="12" x14ac:dyDescent="0.3"/>
    <row r="465" ht="12" x14ac:dyDescent="0.3"/>
    <row r="466" ht="12" x14ac:dyDescent="0.3"/>
    <row r="467" ht="12" x14ac:dyDescent="0.3"/>
    <row r="468" ht="12" x14ac:dyDescent="0.3"/>
    <row r="469" ht="12" x14ac:dyDescent="0.3"/>
    <row r="470" ht="12" x14ac:dyDescent="0.3"/>
    <row r="471" ht="12" x14ac:dyDescent="0.3"/>
    <row r="472" ht="12" x14ac:dyDescent="0.3"/>
    <row r="473" ht="12" x14ac:dyDescent="0.3"/>
    <row r="474" ht="12" x14ac:dyDescent="0.3"/>
    <row r="475" ht="12" x14ac:dyDescent="0.3"/>
    <row r="476" ht="12" x14ac:dyDescent="0.3"/>
    <row r="477" ht="12" x14ac:dyDescent="0.3"/>
    <row r="478" ht="12" x14ac:dyDescent="0.3"/>
    <row r="479" ht="12" x14ac:dyDescent="0.3"/>
    <row r="480" ht="12" x14ac:dyDescent="0.3"/>
    <row r="481" ht="12" x14ac:dyDescent="0.3"/>
    <row r="482" ht="12" x14ac:dyDescent="0.3"/>
    <row r="483" ht="12" x14ac:dyDescent="0.3"/>
    <row r="484" ht="12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0" hidden="1" customHeight="1" x14ac:dyDescent="0.3"/>
    <row r="689" ht="0" hidden="1" customHeight="1" x14ac:dyDescent="0.3"/>
    <row r="690" ht="0" hidden="1" customHeight="1" x14ac:dyDescent="0.3"/>
    <row r="691" ht="0" hidden="1" customHeight="1" x14ac:dyDescent="0.3"/>
    <row r="692" ht="0" hidden="1" customHeight="1" x14ac:dyDescent="0.3"/>
    <row r="693" ht="0" hidden="1" customHeight="1" x14ac:dyDescent="0.3"/>
    <row r="694" ht="0" hidden="1" customHeight="1" x14ac:dyDescent="0.3"/>
    <row r="695" ht="0" hidden="1" customHeight="1" x14ac:dyDescent="0.3"/>
    <row r="696" ht="0" hidden="1" customHeight="1" x14ac:dyDescent="0.3"/>
    <row r="697" ht="0" hidden="1" customHeight="1" x14ac:dyDescent="0.3"/>
    <row r="698" ht="0" hidden="1" customHeight="1" x14ac:dyDescent="0.3"/>
    <row r="699" ht="0" hidden="1" customHeight="1" x14ac:dyDescent="0.3"/>
    <row r="700" ht="0" hidden="1" customHeight="1" x14ac:dyDescent="0.3"/>
    <row r="701" ht="0" hidden="1" customHeight="1" x14ac:dyDescent="0.3"/>
    <row r="702" ht="0" hidden="1" customHeight="1" x14ac:dyDescent="0.3"/>
    <row r="703" ht="0" hidden="1" customHeight="1" x14ac:dyDescent="0.3"/>
    <row r="704" ht="0" hidden="1" customHeight="1" x14ac:dyDescent="0.3"/>
    <row r="705" ht="0" hidden="1" customHeight="1" x14ac:dyDescent="0.3"/>
    <row r="706" ht="0" hidden="1" customHeight="1" x14ac:dyDescent="0.3"/>
    <row r="707" ht="0" hidden="1" customHeight="1" x14ac:dyDescent="0.3"/>
    <row r="708" ht="0" hidden="1" customHeight="1" x14ac:dyDescent="0.3"/>
    <row r="709" ht="0" hidden="1" customHeight="1" x14ac:dyDescent="0.3"/>
  </sheetData>
  <sheetProtection algorithmName="SHA-512" hashValue="KkJjF5YJbEkBy+T2zVCODnm3e9s6/N/6MB+zXI0/GoNpuAo2zqxbrHkDLmSJ7Dh91xjPAI2CXm7n9qMDato2rg==" saltValue="4znagvGSLzgAPDfcwD9b2A==" spinCount="100000" sheet="1" formatCells="0"/>
  <mergeCells count="68">
    <mergeCell ref="AS13:BQ13"/>
    <mergeCell ref="AN69:AR69"/>
    <mergeCell ref="AS69:BQ69"/>
    <mergeCell ref="AN68:AR68"/>
    <mergeCell ref="AS68:BQ68"/>
    <mergeCell ref="GH14:GO14"/>
    <mergeCell ref="GQ14:GX14"/>
    <mergeCell ref="CV67:DC67"/>
    <mergeCell ref="DE67:DL67"/>
    <mergeCell ref="DN67:DU67"/>
    <mergeCell ref="DW67:ED67"/>
    <mergeCell ref="EF67:EM67"/>
    <mergeCell ref="EO67:EV67"/>
    <mergeCell ref="EX67:FE67"/>
    <mergeCell ref="FG67:FN67"/>
    <mergeCell ref="FP67:FW67"/>
    <mergeCell ref="FY67:GF67"/>
    <mergeCell ref="EO14:EV14"/>
    <mergeCell ref="EX14:FE14"/>
    <mergeCell ref="FG14:FN14"/>
    <mergeCell ref="FP14:FW14"/>
    <mergeCell ref="FY14:GF14"/>
    <mergeCell ref="CV14:DC14"/>
    <mergeCell ref="DE14:DL14"/>
    <mergeCell ref="DN14:DU14"/>
    <mergeCell ref="DW14:ED14"/>
    <mergeCell ref="EF14:EM14"/>
    <mergeCell ref="AN84:AR84"/>
    <mergeCell ref="AU84:AY84"/>
    <mergeCell ref="AS84:AT84"/>
    <mergeCell ref="AO81:AP81"/>
    <mergeCell ref="AO82:AP82"/>
    <mergeCell ref="AO83:AP83"/>
    <mergeCell ref="AU81:AY81"/>
    <mergeCell ref="AU82:AY82"/>
    <mergeCell ref="AU83:AY83"/>
    <mergeCell ref="AS81:AT81"/>
    <mergeCell ref="AQ81:AR81"/>
    <mergeCell ref="AQ82:AR82"/>
    <mergeCell ref="AQ83:AR83"/>
    <mergeCell ref="AS82:AT82"/>
    <mergeCell ref="AS83:AT83"/>
    <mergeCell ref="AU79:AY79"/>
    <mergeCell ref="AQ79:AR79"/>
    <mergeCell ref="AQ80:AR80"/>
    <mergeCell ref="AO78:AP78"/>
    <mergeCell ref="AO79:AP79"/>
    <mergeCell ref="AS78:AT78"/>
    <mergeCell ref="AS79:AT79"/>
    <mergeCell ref="AS80:AT80"/>
    <mergeCell ref="AU80:AY80"/>
    <mergeCell ref="AQ78:AR78"/>
    <mergeCell ref="B80:C98"/>
    <mergeCell ref="AN74:AY74"/>
    <mergeCell ref="AN13:AR13"/>
    <mergeCell ref="AQ75:AR75"/>
    <mergeCell ref="AQ76:AR76"/>
    <mergeCell ref="AO75:AP75"/>
    <mergeCell ref="AO76:AP76"/>
    <mergeCell ref="AS75:AT75"/>
    <mergeCell ref="AU76:AY76"/>
    <mergeCell ref="AU77:AY77"/>
    <mergeCell ref="AS76:AT76"/>
    <mergeCell ref="AS77:AT77"/>
    <mergeCell ref="AO77:AP77"/>
    <mergeCell ref="AQ77:AR77"/>
    <mergeCell ref="AO80:AP80"/>
    <mergeCell ref="AU78:AY78"/>
  </mergeCells>
  <conditionalFormatting sqref="BD67 BP28:BP29 AN17 BL63 BE63 AX63 AN63 BI28:BI29 BB28:BB29 AN28:AN29 BB38 AR38 AR28:AU29 AR17:AU17 AT38:AU38 AQ63 AX17 AQ39:AQ44 AN38:AN44 BE38:BE44 BL38:BL44 AT39:AT44 AT63 BA20:BB20 AX38:AX44 BH38:BI38 BH17 BO17:BP17 BO38:BP38 BH39:BH44 BH63 BO39:BO44 BO63 AQ20:AU20 BO48:BP54 BH48:BI54 BA48:BB54 AT48:AU54 BL48:BL54 BE48:BE54 AX48:AX54 AQ48:AQ54 AN48:AN54 BO56:BP59 BH56:BI59 BA56:BB59 AT56:AU59 AN56:AN59 AQ56:AQ59 AX56:AX59 BE56:BE59 BL56:BL59 AR21:AU21 BB21 BL20:BL21 BE20:BE21 AX20:AX21 AN20:AN21 BH20:BI21 BO20:BP21 BO23:BP24 BH23:BI24 AN23:AN24 AX23:AX24 BE23:BE24 BL23:BL24 BB23:BB24 AR23:AU24">
    <cfRule type="cellIs" dxfId="36762" priority="57051" stopIfTrue="1" operator="equal">
      <formula>"f"</formula>
    </cfRule>
  </conditionalFormatting>
  <conditionalFormatting sqref="BD67 BP28:BP29 AN17 BL63 BE63 AX63 AN63 BI28:BI29 BB28:BB29 AN28:AN29 BB38 AR38 AR28:AU29 AR17:AU17 AT38:AU38 AQ63 AX17 AQ39:AQ44 AN38:AN44 BE38:BE44 BL38:BL44 AT39:AT44 AT63 BA20:BB20 AX38:AX44 BH38:BI38 BH17 BO17:BP17 BO38:BP38 BH39:BH44 BH63 BO39:BO44 BO63 AQ20:AU20 BO48:BP54 BH48:BI54 BA48:BB54 AT48:AU54 BL48:BL54 BE48:BE54 AX48:AX54 AQ48:AQ54 AN48:AN54 BO56:BP59 BH56:BI59 BA56:BB59 AT56:AU59 AN56:AN59 AQ56:AQ59 AX56:AX59 BE56:BE59 BL56:BL59 AR21:AU21 BB21 BL20:BL21 BE20:BE21 AX20:AX21 AN20:AN21 BH20:BI21 BO20:BP21 BO23:BP24 BH23:BI24 AN23:AN24 AX23:AX24 BE23:BE24 BL23:BL24 BB23:BB24 AR23:AU24">
    <cfRule type="cellIs" dxfId="36761" priority="57049" stopIfTrue="1" operator="equal">
      <formula>"h"</formula>
    </cfRule>
    <cfRule type="cellIs" dxfId="36760" priority="57050" stopIfTrue="1" operator="equal">
      <formula>"g"</formula>
    </cfRule>
  </conditionalFormatting>
  <conditionalFormatting sqref="AN16">
    <cfRule type="cellIs" dxfId="36759" priority="23925" stopIfTrue="1" operator="equal">
      <formula>"f"</formula>
    </cfRule>
  </conditionalFormatting>
  <conditionalFormatting sqref="AN16">
    <cfRule type="cellIs" dxfId="36758" priority="23923" stopIfTrue="1" operator="equal">
      <formula>"h"</formula>
    </cfRule>
    <cfRule type="cellIs" dxfId="36757" priority="23924" stopIfTrue="1" operator="equal">
      <formula>"g"</formula>
    </cfRule>
  </conditionalFormatting>
  <conditionalFormatting sqref="AN16">
    <cfRule type="cellIs" dxfId="36756" priority="23994" stopIfTrue="1" operator="equal">
      <formula>"f"</formula>
    </cfRule>
  </conditionalFormatting>
  <conditionalFormatting sqref="AN16">
    <cfRule type="cellIs" dxfId="36755" priority="23992" stopIfTrue="1" operator="equal">
      <formula>"h"</formula>
    </cfRule>
    <cfRule type="cellIs" dxfId="36754" priority="23993" stopIfTrue="1" operator="equal">
      <formula>"g"</formula>
    </cfRule>
  </conditionalFormatting>
  <conditionalFormatting sqref="AN16">
    <cfRule type="cellIs" dxfId="36753" priority="23991" stopIfTrue="1" operator="equal">
      <formula>"f"</formula>
    </cfRule>
  </conditionalFormatting>
  <conditionalFormatting sqref="AN16">
    <cfRule type="cellIs" dxfId="36752" priority="23989" stopIfTrue="1" operator="equal">
      <formula>"h"</formula>
    </cfRule>
    <cfRule type="cellIs" dxfId="36751" priority="23990" stopIfTrue="1" operator="equal">
      <formula>"g"</formula>
    </cfRule>
  </conditionalFormatting>
  <conditionalFormatting sqref="AN16">
    <cfRule type="cellIs" dxfId="36750" priority="23988" stopIfTrue="1" operator="equal">
      <formula>"f"</formula>
    </cfRule>
  </conditionalFormatting>
  <conditionalFormatting sqref="AN16">
    <cfRule type="cellIs" dxfId="36749" priority="23986" stopIfTrue="1" operator="equal">
      <formula>"h"</formula>
    </cfRule>
    <cfRule type="cellIs" dxfId="36748" priority="23987" stopIfTrue="1" operator="equal">
      <formula>"g"</formula>
    </cfRule>
  </conditionalFormatting>
  <conditionalFormatting sqref="AN16">
    <cfRule type="cellIs" dxfId="36747" priority="23985" stopIfTrue="1" operator="equal">
      <formula>"f"</formula>
    </cfRule>
  </conditionalFormatting>
  <conditionalFormatting sqref="AN16">
    <cfRule type="cellIs" dxfId="36746" priority="23983" stopIfTrue="1" operator="equal">
      <formula>"h"</formula>
    </cfRule>
    <cfRule type="cellIs" dxfId="36745" priority="23984" stopIfTrue="1" operator="equal">
      <formula>"g"</formula>
    </cfRule>
  </conditionalFormatting>
  <conditionalFormatting sqref="AN16">
    <cfRule type="cellIs" dxfId="36744" priority="23982" stopIfTrue="1" operator="equal">
      <formula>"f"</formula>
    </cfRule>
  </conditionalFormatting>
  <conditionalFormatting sqref="AN16">
    <cfRule type="cellIs" dxfId="36743" priority="23980" stopIfTrue="1" operator="equal">
      <formula>"h"</formula>
    </cfRule>
    <cfRule type="cellIs" dxfId="36742" priority="23981" stopIfTrue="1" operator="equal">
      <formula>"g"</formula>
    </cfRule>
  </conditionalFormatting>
  <conditionalFormatting sqref="AN16">
    <cfRule type="cellIs" dxfId="36741" priority="23979" stopIfTrue="1" operator="equal">
      <formula>"f"</formula>
    </cfRule>
  </conditionalFormatting>
  <conditionalFormatting sqref="AN16">
    <cfRule type="cellIs" dxfId="36740" priority="23977" stopIfTrue="1" operator="equal">
      <formula>"h"</formula>
    </cfRule>
    <cfRule type="cellIs" dxfId="36739" priority="23978" stopIfTrue="1" operator="equal">
      <formula>"g"</formula>
    </cfRule>
  </conditionalFormatting>
  <conditionalFormatting sqref="AN16">
    <cfRule type="cellIs" dxfId="36738" priority="23976" stopIfTrue="1" operator="equal">
      <formula>"f"</formula>
    </cfRule>
  </conditionalFormatting>
  <conditionalFormatting sqref="AN16">
    <cfRule type="cellIs" dxfId="36737" priority="23974" stopIfTrue="1" operator="equal">
      <formula>"h"</formula>
    </cfRule>
    <cfRule type="cellIs" dxfId="36736" priority="23975" stopIfTrue="1" operator="equal">
      <formula>"g"</formula>
    </cfRule>
  </conditionalFormatting>
  <conditionalFormatting sqref="AN16">
    <cfRule type="cellIs" dxfId="36735" priority="23973" stopIfTrue="1" operator="equal">
      <formula>"f"</formula>
    </cfRule>
  </conditionalFormatting>
  <conditionalFormatting sqref="AN16">
    <cfRule type="cellIs" dxfId="36734" priority="23971" stopIfTrue="1" operator="equal">
      <formula>"h"</formula>
    </cfRule>
    <cfRule type="cellIs" dxfId="36733" priority="23972" stopIfTrue="1" operator="equal">
      <formula>"g"</formula>
    </cfRule>
  </conditionalFormatting>
  <conditionalFormatting sqref="AN16">
    <cfRule type="cellIs" dxfId="36732" priority="23970" stopIfTrue="1" operator="equal">
      <formula>"f"</formula>
    </cfRule>
  </conditionalFormatting>
  <conditionalFormatting sqref="AN16">
    <cfRule type="cellIs" dxfId="36731" priority="23968" stopIfTrue="1" operator="equal">
      <formula>"h"</formula>
    </cfRule>
    <cfRule type="cellIs" dxfId="36730" priority="23969" stopIfTrue="1" operator="equal">
      <formula>"g"</formula>
    </cfRule>
  </conditionalFormatting>
  <conditionalFormatting sqref="AN16">
    <cfRule type="cellIs" dxfId="36729" priority="23967" stopIfTrue="1" operator="equal">
      <formula>"f"</formula>
    </cfRule>
  </conditionalFormatting>
  <conditionalFormatting sqref="AN16">
    <cfRule type="cellIs" dxfId="36728" priority="23965" stopIfTrue="1" operator="equal">
      <formula>"h"</formula>
    </cfRule>
    <cfRule type="cellIs" dxfId="36727" priority="23966" stopIfTrue="1" operator="equal">
      <formula>"g"</formula>
    </cfRule>
  </conditionalFormatting>
  <conditionalFormatting sqref="AN16">
    <cfRule type="cellIs" dxfId="36726" priority="23964" stopIfTrue="1" operator="equal">
      <formula>"f"</formula>
    </cfRule>
  </conditionalFormatting>
  <conditionalFormatting sqref="AN16">
    <cfRule type="cellIs" dxfId="36725" priority="23962" stopIfTrue="1" operator="equal">
      <formula>"h"</formula>
    </cfRule>
    <cfRule type="cellIs" dxfId="36724" priority="23963" stopIfTrue="1" operator="equal">
      <formula>"g"</formula>
    </cfRule>
  </conditionalFormatting>
  <conditionalFormatting sqref="AN16">
    <cfRule type="cellIs" dxfId="36723" priority="23961" stopIfTrue="1" operator="equal">
      <formula>"f"</formula>
    </cfRule>
  </conditionalFormatting>
  <conditionalFormatting sqref="AN16">
    <cfRule type="cellIs" dxfId="36722" priority="23959" stopIfTrue="1" operator="equal">
      <formula>"h"</formula>
    </cfRule>
    <cfRule type="cellIs" dxfId="36721" priority="23960" stopIfTrue="1" operator="equal">
      <formula>"g"</formula>
    </cfRule>
  </conditionalFormatting>
  <conditionalFormatting sqref="AN16">
    <cfRule type="cellIs" dxfId="36720" priority="23958" stopIfTrue="1" operator="equal">
      <formula>"f"</formula>
    </cfRule>
  </conditionalFormatting>
  <conditionalFormatting sqref="AN16">
    <cfRule type="cellIs" dxfId="36719" priority="23956" stopIfTrue="1" operator="equal">
      <formula>"h"</formula>
    </cfRule>
    <cfRule type="cellIs" dxfId="36718" priority="23957" stopIfTrue="1" operator="equal">
      <formula>"g"</formula>
    </cfRule>
  </conditionalFormatting>
  <conditionalFormatting sqref="AN16">
    <cfRule type="cellIs" dxfId="36717" priority="23955" stopIfTrue="1" operator="equal">
      <formula>"f"</formula>
    </cfRule>
  </conditionalFormatting>
  <conditionalFormatting sqref="AN16">
    <cfRule type="cellIs" dxfId="36716" priority="23953" stopIfTrue="1" operator="equal">
      <formula>"h"</formula>
    </cfRule>
    <cfRule type="cellIs" dxfId="36715" priority="23954" stopIfTrue="1" operator="equal">
      <formula>"g"</formula>
    </cfRule>
  </conditionalFormatting>
  <conditionalFormatting sqref="AN16">
    <cfRule type="cellIs" dxfId="36714" priority="23952" stopIfTrue="1" operator="equal">
      <formula>"f"</formula>
    </cfRule>
  </conditionalFormatting>
  <conditionalFormatting sqref="AN16">
    <cfRule type="cellIs" dxfId="36713" priority="23950" stopIfTrue="1" operator="equal">
      <formula>"h"</formula>
    </cfRule>
    <cfRule type="cellIs" dxfId="36712" priority="23951" stopIfTrue="1" operator="equal">
      <formula>"g"</formula>
    </cfRule>
  </conditionalFormatting>
  <conditionalFormatting sqref="AN16">
    <cfRule type="cellIs" dxfId="36711" priority="23949" stopIfTrue="1" operator="equal">
      <formula>"f"</formula>
    </cfRule>
  </conditionalFormatting>
  <conditionalFormatting sqref="AN16">
    <cfRule type="cellIs" dxfId="36710" priority="23947" stopIfTrue="1" operator="equal">
      <formula>"h"</formula>
    </cfRule>
    <cfRule type="cellIs" dxfId="36709" priority="23948" stopIfTrue="1" operator="equal">
      <formula>"g"</formula>
    </cfRule>
  </conditionalFormatting>
  <conditionalFormatting sqref="AN16">
    <cfRule type="cellIs" dxfId="36708" priority="23946" stopIfTrue="1" operator="equal">
      <formula>"f"</formula>
    </cfRule>
  </conditionalFormatting>
  <conditionalFormatting sqref="AN16">
    <cfRule type="cellIs" dxfId="36707" priority="23944" stopIfTrue="1" operator="equal">
      <formula>"h"</formula>
    </cfRule>
    <cfRule type="cellIs" dxfId="36706" priority="23945" stopIfTrue="1" operator="equal">
      <formula>"g"</formula>
    </cfRule>
  </conditionalFormatting>
  <conditionalFormatting sqref="AN16">
    <cfRule type="cellIs" dxfId="36705" priority="23943" stopIfTrue="1" operator="equal">
      <formula>"f"</formula>
    </cfRule>
  </conditionalFormatting>
  <conditionalFormatting sqref="AN16">
    <cfRule type="cellIs" dxfId="36704" priority="23941" stopIfTrue="1" operator="equal">
      <formula>"h"</formula>
    </cfRule>
    <cfRule type="cellIs" dxfId="36703" priority="23942" stopIfTrue="1" operator="equal">
      <formula>"g"</formula>
    </cfRule>
  </conditionalFormatting>
  <conditionalFormatting sqref="AN16">
    <cfRule type="cellIs" dxfId="36702" priority="23937" stopIfTrue="1" operator="equal">
      <formula>"f"</formula>
    </cfRule>
  </conditionalFormatting>
  <conditionalFormatting sqref="AN16">
    <cfRule type="cellIs" dxfId="36701" priority="23935" stopIfTrue="1" operator="equal">
      <formula>"h"</formula>
    </cfRule>
    <cfRule type="cellIs" dxfId="36700" priority="23936" stopIfTrue="1" operator="equal">
      <formula>"g"</formula>
    </cfRule>
  </conditionalFormatting>
  <conditionalFormatting sqref="AN16">
    <cfRule type="cellIs" dxfId="36699" priority="23940" stopIfTrue="1" operator="equal">
      <formula>"f"</formula>
    </cfRule>
  </conditionalFormatting>
  <conditionalFormatting sqref="AN16">
    <cfRule type="cellIs" dxfId="36698" priority="23938" stopIfTrue="1" operator="equal">
      <formula>"h"</formula>
    </cfRule>
    <cfRule type="cellIs" dxfId="36697" priority="23939" stopIfTrue="1" operator="equal">
      <formula>"g"</formula>
    </cfRule>
  </conditionalFormatting>
  <conditionalFormatting sqref="AN16">
    <cfRule type="cellIs" dxfId="36696" priority="23934" stopIfTrue="1" operator="equal">
      <formula>"f"</formula>
    </cfRule>
  </conditionalFormatting>
  <conditionalFormatting sqref="AN16">
    <cfRule type="cellIs" dxfId="36695" priority="23932" stopIfTrue="1" operator="equal">
      <formula>"h"</formula>
    </cfRule>
    <cfRule type="cellIs" dxfId="36694" priority="23933" stopIfTrue="1" operator="equal">
      <formula>"g"</formula>
    </cfRule>
  </conditionalFormatting>
  <conditionalFormatting sqref="AN16">
    <cfRule type="cellIs" dxfId="36693" priority="23931" stopIfTrue="1" operator="equal">
      <formula>"f"</formula>
    </cfRule>
  </conditionalFormatting>
  <conditionalFormatting sqref="AN16">
    <cfRule type="cellIs" dxfId="36692" priority="23929" stopIfTrue="1" operator="equal">
      <formula>"h"</formula>
    </cfRule>
    <cfRule type="cellIs" dxfId="36691" priority="23930" stopIfTrue="1" operator="equal">
      <formula>"g"</formula>
    </cfRule>
  </conditionalFormatting>
  <conditionalFormatting sqref="AN16">
    <cfRule type="cellIs" dxfId="36690" priority="23928" stopIfTrue="1" operator="equal">
      <formula>"f"</formula>
    </cfRule>
  </conditionalFormatting>
  <conditionalFormatting sqref="AN16">
    <cfRule type="cellIs" dxfId="36689" priority="23926" stopIfTrue="1" operator="equal">
      <formula>"h"</formula>
    </cfRule>
    <cfRule type="cellIs" dxfId="36688" priority="23927" stopIfTrue="1" operator="equal">
      <formula>"g"</formula>
    </cfRule>
  </conditionalFormatting>
  <conditionalFormatting sqref="BL26 BB26 AR26:AU26 AX26 BE26 BH26 BO26:BP26">
    <cfRule type="cellIs" dxfId="36687" priority="22476" stopIfTrue="1" operator="equal">
      <formula>"f"</formula>
    </cfRule>
  </conditionalFormatting>
  <conditionalFormatting sqref="BL26 BB26 AR26:AU26 AX26 BE26 BH26 BO26:BP26">
    <cfRule type="cellIs" dxfId="36686" priority="22474" stopIfTrue="1" operator="equal">
      <formula>"h"</formula>
    </cfRule>
    <cfRule type="cellIs" dxfId="36685" priority="22475" stopIfTrue="1" operator="equal">
      <formula>"g"</formula>
    </cfRule>
  </conditionalFormatting>
  <conditionalFormatting sqref="AN16">
    <cfRule type="cellIs" dxfId="36684" priority="21948" stopIfTrue="1" operator="equal">
      <formula>"f"</formula>
    </cfRule>
  </conditionalFormatting>
  <conditionalFormatting sqref="AN16">
    <cfRule type="cellIs" dxfId="36683" priority="21946" stopIfTrue="1" operator="equal">
      <formula>"h"</formula>
    </cfRule>
    <cfRule type="cellIs" dxfId="36682" priority="21947" stopIfTrue="1" operator="equal">
      <formula>"g"</formula>
    </cfRule>
  </conditionalFormatting>
  <conditionalFormatting sqref="AN16">
    <cfRule type="cellIs" dxfId="36681" priority="21945" stopIfTrue="1" operator="equal">
      <formula>"f"</formula>
    </cfRule>
  </conditionalFormatting>
  <conditionalFormatting sqref="AN16">
    <cfRule type="cellIs" dxfId="36680" priority="21943" stopIfTrue="1" operator="equal">
      <formula>"h"</formula>
    </cfRule>
    <cfRule type="cellIs" dxfId="36679" priority="21944" stopIfTrue="1" operator="equal">
      <formula>"g"</formula>
    </cfRule>
  </conditionalFormatting>
  <conditionalFormatting sqref="AN16">
    <cfRule type="cellIs" dxfId="36678" priority="21933" stopIfTrue="1" operator="equal">
      <formula>"f"</formula>
    </cfRule>
  </conditionalFormatting>
  <conditionalFormatting sqref="AN16">
    <cfRule type="cellIs" dxfId="36677" priority="21931" stopIfTrue="1" operator="equal">
      <formula>"h"</formula>
    </cfRule>
    <cfRule type="cellIs" dxfId="36676" priority="21932" stopIfTrue="1" operator="equal">
      <formula>"g"</formula>
    </cfRule>
  </conditionalFormatting>
  <conditionalFormatting sqref="AN16">
    <cfRule type="cellIs" dxfId="36675" priority="21930" stopIfTrue="1" operator="equal">
      <formula>"f"</formula>
    </cfRule>
  </conditionalFormatting>
  <conditionalFormatting sqref="AN16">
    <cfRule type="cellIs" dxfId="36674" priority="21928" stopIfTrue="1" operator="equal">
      <formula>"h"</formula>
    </cfRule>
    <cfRule type="cellIs" dxfId="36673" priority="21929" stopIfTrue="1" operator="equal">
      <formula>"g"</formula>
    </cfRule>
  </conditionalFormatting>
  <conditionalFormatting sqref="AN16">
    <cfRule type="cellIs" dxfId="36672" priority="21942" stopIfTrue="1" operator="equal">
      <formula>"f"</formula>
    </cfRule>
  </conditionalFormatting>
  <conditionalFormatting sqref="AN16">
    <cfRule type="cellIs" dxfId="36671" priority="21940" stopIfTrue="1" operator="equal">
      <formula>"h"</formula>
    </cfRule>
    <cfRule type="cellIs" dxfId="36670" priority="21941" stopIfTrue="1" operator="equal">
      <formula>"g"</formula>
    </cfRule>
  </conditionalFormatting>
  <conditionalFormatting sqref="AN16">
    <cfRule type="cellIs" dxfId="36669" priority="21951" stopIfTrue="1" operator="equal">
      <formula>"f"</formula>
    </cfRule>
  </conditionalFormatting>
  <conditionalFormatting sqref="AN16">
    <cfRule type="cellIs" dxfId="36668" priority="21949" stopIfTrue="1" operator="equal">
      <formula>"h"</formula>
    </cfRule>
    <cfRule type="cellIs" dxfId="36667" priority="21950" stopIfTrue="1" operator="equal">
      <formula>"g"</formula>
    </cfRule>
  </conditionalFormatting>
  <conditionalFormatting sqref="AN16">
    <cfRule type="cellIs" dxfId="36666" priority="21939" stopIfTrue="1" operator="equal">
      <formula>"f"</formula>
    </cfRule>
  </conditionalFormatting>
  <conditionalFormatting sqref="AN16">
    <cfRule type="cellIs" dxfId="36665" priority="21937" stopIfTrue="1" operator="equal">
      <formula>"h"</formula>
    </cfRule>
    <cfRule type="cellIs" dxfId="36664" priority="21938" stopIfTrue="1" operator="equal">
      <formula>"g"</formula>
    </cfRule>
  </conditionalFormatting>
  <conditionalFormatting sqref="AN16">
    <cfRule type="cellIs" dxfId="36663" priority="21936" stopIfTrue="1" operator="equal">
      <formula>"f"</formula>
    </cfRule>
  </conditionalFormatting>
  <conditionalFormatting sqref="AN16">
    <cfRule type="cellIs" dxfId="36662" priority="21934" stopIfTrue="1" operator="equal">
      <formula>"h"</formula>
    </cfRule>
    <cfRule type="cellIs" dxfId="36661" priority="21935" stopIfTrue="1" operator="equal">
      <formula>"g"</formula>
    </cfRule>
  </conditionalFormatting>
  <conditionalFormatting sqref="AN16">
    <cfRule type="cellIs" dxfId="36660" priority="21858" stopIfTrue="1" operator="equal">
      <formula>"f"</formula>
    </cfRule>
  </conditionalFormatting>
  <conditionalFormatting sqref="AN16">
    <cfRule type="cellIs" dxfId="36659" priority="21856" stopIfTrue="1" operator="equal">
      <formula>"h"</formula>
    </cfRule>
    <cfRule type="cellIs" dxfId="36658" priority="21857" stopIfTrue="1" operator="equal">
      <formula>"g"</formula>
    </cfRule>
  </conditionalFormatting>
  <conditionalFormatting sqref="AN16">
    <cfRule type="cellIs" dxfId="36657" priority="21927" stopIfTrue="1" operator="equal">
      <formula>"f"</formula>
    </cfRule>
  </conditionalFormatting>
  <conditionalFormatting sqref="AN16">
    <cfRule type="cellIs" dxfId="36656" priority="21925" stopIfTrue="1" operator="equal">
      <formula>"h"</formula>
    </cfRule>
    <cfRule type="cellIs" dxfId="36655" priority="21926" stopIfTrue="1" operator="equal">
      <formula>"g"</formula>
    </cfRule>
  </conditionalFormatting>
  <conditionalFormatting sqref="AN16">
    <cfRule type="cellIs" dxfId="36654" priority="21924" stopIfTrue="1" operator="equal">
      <formula>"f"</formula>
    </cfRule>
  </conditionalFormatting>
  <conditionalFormatting sqref="AN16">
    <cfRule type="cellIs" dxfId="36653" priority="21922" stopIfTrue="1" operator="equal">
      <formula>"h"</formula>
    </cfRule>
    <cfRule type="cellIs" dxfId="36652" priority="21923" stopIfTrue="1" operator="equal">
      <formula>"g"</formula>
    </cfRule>
  </conditionalFormatting>
  <conditionalFormatting sqref="AN16">
    <cfRule type="cellIs" dxfId="36651" priority="21921" stopIfTrue="1" operator="equal">
      <formula>"f"</formula>
    </cfRule>
  </conditionalFormatting>
  <conditionalFormatting sqref="AN16">
    <cfRule type="cellIs" dxfId="36650" priority="21919" stopIfTrue="1" operator="equal">
      <formula>"h"</formula>
    </cfRule>
    <cfRule type="cellIs" dxfId="36649" priority="21920" stopIfTrue="1" operator="equal">
      <formula>"g"</formula>
    </cfRule>
  </conditionalFormatting>
  <conditionalFormatting sqref="AN16">
    <cfRule type="cellIs" dxfId="36648" priority="21918" stopIfTrue="1" operator="equal">
      <formula>"f"</formula>
    </cfRule>
  </conditionalFormatting>
  <conditionalFormatting sqref="AN16">
    <cfRule type="cellIs" dxfId="36647" priority="21916" stopIfTrue="1" operator="equal">
      <formula>"h"</formula>
    </cfRule>
    <cfRule type="cellIs" dxfId="36646" priority="21917" stopIfTrue="1" operator="equal">
      <formula>"g"</formula>
    </cfRule>
  </conditionalFormatting>
  <conditionalFormatting sqref="AN16">
    <cfRule type="cellIs" dxfId="36645" priority="21915" stopIfTrue="1" operator="equal">
      <formula>"f"</formula>
    </cfRule>
  </conditionalFormatting>
  <conditionalFormatting sqref="AN16">
    <cfRule type="cellIs" dxfId="36644" priority="21913" stopIfTrue="1" operator="equal">
      <formula>"h"</formula>
    </cfRule>
    <cfRule type="cellIs" dxfId="36643" priority="21914" stopIfTrue="1" operator="equal">
      <formula>"g"</formula>
    </cfRule>
  </conditionalFormatting>
  <conditionalFormatting sqref="AN16">
    <cfRule type="cellIs" dxfId="36642" priority="21912" stopIfTrue="1" operator="equal">
      <formula>"f"</formula>
    </cfRule>
  </conditionalFormatting>
  <conditionalFormatting sqref="AN16">
    <cfRule type="cellIs" dxfId="36641" priority="21910" stopIfTrue="1" operator="equal">
      <formula>"h"</formula>
    </cfRule>
    <cfRule type="cellIs" dxfId="36640" priority="21911" stopIfTrue="1" operator="equal">
      <formula>"g"</formula>
    </cfRule>
  </conditionalFormatting>
  <conditionalFormatting sqref="AN16">
    <cfRule type="cellIs" dxfId="36639" priority="21909" stopIfTrue="1" operator="equal">
      <formula>"f"</formula>
    </cfRule>
  </conditionalFormatting>
  <conditionalFormatting sqref="AN16">
    <cfRule type="cellIs" dxfId="36638" priority="21907" stopIfTrue="1" operator="equal">
      <formula>"h"</formula>
    </cfRule>
    <cfRule type="cellIs" dxfId="36637" priority="21908" stopIfTrue="1" operator="equal">
      <formula>"g"</formula>
    </cfRule>
  </conditionalFormatting>
  <conditionalFormatting sqref="AN16">
    <cfRule type="cellIs" dxfId="36636" priority="21906" stopIfTrue="1" operator="equal">
      <formula>"f"</formula>
    </cfRule>
  </conditionalFormatting>
  <conditionalFormatting sqref="AN16">
    <cfRule type="cellIs" dxfId="36635" priority="21904" stopIfTrue="1" operator="equal">
      <formula>"h"</formula>
    </cfRule>
    <cfRule type="cellIs" dxfId="36634" priority="21905" stopIfTrue="1" operator="equal">
      <formula>"g"</formula>
    </cfRule>
  </conditionalFormatting>
  <conditionalFormatting sqref="AN16">
    <cfRule type="cellIs" dxfId="36633" priority="21903" stopIfTrue="1" operator="equal">
      <formula>"f"</formula>
    </cfRule>
  </conditionalFormatting>
  <conditionalFormatting sqref="AN16">
    <cfRule type="cellIs" dxfId="36632" priority="21901" stopIfTrue="1" operator="equal">
      <formula>"h"</formula>
    </cfRule>
    <cfRule type="cellIs" dxfId="36631" priority="21902" stopIfTrue="1" operator="equal">
      <formula>"g"</formula>
    </cfRule>
  </conditionalFormatting>
  <conditionalFormatting sqref="AN16">
    <cfRule type="cellIs" dxfId="36630" priority="21900" stopIfTrue="1" operator="equal">
      <formula>"f"</formula>
    </cfRule>
  </conditionalFormatting>
  <conditionalFormatting sqref="AN16">
    <cfRule type="cellIs" dxfId="36629" priority="21898" stopIfTrue="1" operator="equal">
      <formula>"h"</formula>
    </cfRule>
    <cfRule type="cellIs" dxfId="36628" priority="21899" stopIfTrue="1" operator="equal">
      <formula>"g"</formula>
    </cfRule>
  </conditionalFormatting>
  <conditionalFormatting sqref="AN16">
    <cfRule type="cellIs" dxfId="36627" priority="21897" stopIfTrue="1" operator="equal">
      <formula>"f"</formula>
    </cfRule>
  </conditionalFormatting>
  <conditionalFormatting sqref="AN16">
    <cfRule type="cellIs" dxfId="36626" priority="21895" stopIfTrue="1" operator="equal">
      <formula>"h"</formula>
    </cfRule>
    <cfRule type="cellIs" dxfId="36625" priority="21896" stopIfTrue="1" operator="equal">
      <formula>"g"</formula>
    </cfRule>
  </conditionalFormatting>
  <conditionalFormatting sqref="AN16">
    <cfRule type="cellIs" dxfId="36624" priority="21894" stopIfTrue="1" operator="equal">
      <formula>"f"</formula>
    </cfRule>
  </conditionalFormatting>
  <conditionalFormatting sqref="AN16">
    <cfRule type="cellIs" dxfId="36623" priority="21892" stopIfTrue="1" operator="equal">
      <formula>"h"</formula>
    </cfRule>
    <cfRule type="cellIs" dxfId="36622" priority="21893" stopIfTrue="1" operator="equal">
      <formula>"g"</formula>
    </cfRule>
  </conditionalFormatting>
  <conditionalFormatting sqref="AN16">
    <cfRule type="cellIs" dxfId="36621" priority="21891" stopIfTrue="1" operator="equal">
      <formula>"f"</formula>
    </cfRule>
  </conditionalFormatting>
  <conditionalFormatting sqref="AN16">
    <cfRule type="cellIs" dxfId="36620" priority="21889" stopIfTrue="1" operator="equal">
      <formula>"h"</formula>
    </cfRule>
    <cfRule type="cellIs" dxfId="36619" priority="21890" stopIfTrue="1" operator="equal">
      <formula>"g"</formula>
    </cfRule>
  </conditionalFormatting>
  <conditionalFormatting sqref="AN16">
    <cfRule type="cellIs" dxfId="36618" priority="21888" stopIfTrue="1" operator="equal">
      <formula>"f"</formula>
    </cfRule>
  </conditionalFormatting>
  <conditionalFormatting sqref="AN16">
    <cfRule type="cellIs" dxfId="36617" priority="21886" stopIfTrue="1" operator="equal">
      <formula>"h"</formula>
    </cfRule>
    <cfRule type="cellIs" dxfId="36616" priority="21887" stopIfTrue="1" operator="equal">
      <formula>"g"</formula>
    </cfRule>
  </conditionalFormatting>
  <conditionalFormatting sqref="AN16">
    <cfRule type="cellIs" dxfId="36615" priority="21885" stopIfTrue="1" operator="equal">
      <formula>"f"</formula>
    </cfRule>
  </conditionalFormatting>
  <conditionalFormatting sqref="AN16">
    <cfRule type="cellIs" dxfId="36614" priority="21883" stopIfTrue="1" operator="equal">
      <formula>"h"</formula>
    </cfRule>
    <cfRule type="cellIs" dxfId="36613" priority="21884" stopIfTrue="1" operator="equal">
      <formula>"g"</formula>
    </cfRule>
  </conditionalFormatting>
  <conditionalFormatting sqref="AN16">
    <cfRule type="cellIs" dxfId="36612" priority="21882" stopIfTrue="1" operator="equal">
      <formula>"f"</formula>
    </cfRule>
  </conditionalFormatting>
  <conditionalFormatting sqref="AN16">
    <cfRule type="cellIs" dxfId="36611" priority="21880" stopIfTrue="1" operator="equal">
      <formula>"h"</formula>
    </cfRule>
    <cfRule type="cellIs" dxfId="36610" priority="21881" stopIfTrue="1" operator="equal">
      <formula>"g"</formula>
    </cfRule>
  </conditionalFormatting>
  <conditionalFormatting sqref="AN16">
    <cfRule type="cellIs" dxfId="36609" priority="21879" stopIfTrue="1" operator="equal">
      <formula>"f"</formula>
    </cfRule>
  </conditionalFormatting>
  <conditionalFormatting sqref="AN16">
    <cfRule type="cellIs" dxfId="36608" priority="21877" stopIfTrue="1" operator="equal">
      <formula>"h"</formula>
    </cfRule>
    <cfRule type="cellIs" dxfId="36607" priority="21878" stopIfTrue="1" operator="equal">
      <formula>"g"</formula>
    </cfRule>
  </conditionalFormatting>
  <conditionalFormatting sqref="AN16">
    <cfRule type="cellIs" dxfId="36606" priority="21876" stopIfTrue="1" operator="equal">
      <formula>"f"</formula>
    </cfRule>
  </conditionalFormatting>
  <conditionalFormatting sqref="AN16">
    <cfRule type="cellIs" dxfId="36605" priority="21874" stopIfTrue="1" operator="equal">
      <formula>"h"</formula>
    </cfRule>
    <cfRule type="cellIs" dxfId="36604" priority="21875" stopIfTrue="1" operator="equal">
      <formula>"g"</formula>
    </cfRule>
  </conditionalFormatting>
  <conditionalFormatting sqref="AN16">
    <cfRule type="cellIs" dxfId="36603" priority="21870" stopIfTrue="1" operator="equal">
      <formula>"f"</formula>
    </cfRule>
  </conditionalFormatting>
  <conditionalFormatting sqref="AN16">
    <cfRule type="cellIs" dxfId="36602" priority="21868" stopIfTrue="1" operator="equal">
      <formula>"h"</formula>
    </cfRule>
    <cfRule type="cellIs" dxfId="36601" priority="21869" stopIfTrue="1" operator="equal">
      <formula>"g"</formula>
    </cfRule>
  </conditionalFormatting>
  <conditionalFormatting sqref="AN16">
    <cfRule type="cellIs" dxfId="36600" priority="21873" stopIfTrue="1" operator="equal">
      <formula>"f"</formula>
    </cfRule>
  </conditionalFormatting>
  <conditionalFormatting sqref="AN16">
    <cfRule type="cellIs" dxfId="36599" priority="21871" stopIfTrue="1" operator="equal">
      <formula>"h"</formula>
    </cfRule>
    <cfRule type="cellIs" dxfId="36598" priority="21872" stopIfTrue="1" operator="equal">
      <formula>"g"</formula>
    </cfRule>
  </conditionalFormatting>
  <conditionalFormatting sqref="AN16">
    <cfRule type="cellIs" dxfId="36597" priority="21867" stopIfTrue="1" operator="equal">
      <formula>"f"</formula>
    </cfRule>
  </conditionalFormatting>
  <conditionalFormatting sqref="AN16">
    <cfRule type="cellIs" dxfId="36596" priority="21865" stopIfTrue="1" operator="equal">
      <formula>"h"</formula>
    </cfRule>
    <cfRule type="cellIs" dxfId="36595" priority="21866" stopIfTrue="1" operator="equal">
      <formula>"g"</formula>
    </cfRule>
  </conditionalFormatting>
  <conditionalFormatting sqref="AN16">
    <cfRule type="cellIs" dxfId="36594" priority="21864" stopIfTrue="1" operator="equal">
      <formula>"f"</formula>
    </cfRule>
  </conditionalFormatting>
  <conditionalFormatting sqref="AN16">
    <cfRule type="cellIs" dxfId="36593" priority="21862" stopIfTrue="1" operator="equal">
      <formula>"h"</formula>
    </cfRule>
    <cfRule type="cellIs" dxfId="36592" priority="21863" stopIfTrue="1" operator="equal">
      <formula>"g"</formula>
    </cfRule>
  </conditionalFormatting>
  <conditionalFormatting sqref="AN16">
    <cfRule type="cellIs" dxfId="36591" priority="21861" stopIfTrue="1" operator="equal">
      <formula>"f"</formula>
    </cfRule>
  </conditionalFormatting>
  <conditionalFormatting sqref="AN16">
    <cfRule type="cellIs" dxfId="36590" priority="21859" stopIfTrue="1" operator="equal">
      <formula>"h"</formula>
    </cfRule>
    <cfRule type="cellIs" dxfId="36589" priority="21860" stopIfTrue="1" operator="equal">
      <formula>"g"</formula>
    </cfRule>
  </conditionalFormatting>
  <conditionalFormatting sqref="BI26">
    <cfRule type="cellIs" dxfId="36588" priority="18471" stopIfTrue="1" operator="equal">
      <formula>"f"</formula>
    </cfRule>
  </conditionalFormatting>
  <conditionalFormatting sqref="BI26">
    <cfRule type="cellIs" dxfId="36587" priority="18469" stopIfTrue="1" operator="equal">
      <formula>"h"</formula>
    </cfRule>
    <cfRule type="cellIs" dxfId="36586" priority="18470" stopIfTrue="1" operator="equal">
      <formula>"g"</formula>
    </cfRule>
  </conditionalFormatting>
  <conditionalFormatting sqref="AX28:AX29">
    <cfRule type="cellIs" dxfId="36585" priority="18468" stopIfTrue="1" operator="equal">
      <formula>"f"</formula>
    </cfRule>
  </conditionalFormatting>
  <conditionalFormatting sqref="AX28:AX29">
    <cfRule type="cellIs" dxfId="36584" priority="18466" stopIfTrue="1" operator="equal">
      <formula>"h"</formula>
    </cfRule>
    <cfRule type="cellIs" dxfId="36583" priority="18467" stopIfTrue="1" operator="equal">
      <formula>"g"</formula>
    </cfRule>
  </conditionalFormatting>
  <conditionalFormatting sqref="BE28:BE29 BH28:BH29">
    <cfRule type="cellIs" dxfId="36582" priority="18456" stopIfTrue="1" operator="equal">
      <formula>"f"</formula>
    </cfRule>
  </conditionalFormatting>
  <conditionalFormatting sqref="BE28:BE29 BH28:BH29">
    <cfRule type="cellIs" dxfId="36581" priority="18454" stopIfTrue="1" operator="equal">
      <formula>"h"</formula>
    </cfRule>
    <cfRule type="cellIs" dxfId="36580" priority="18455" stopIfTrue="1" operator="equal">
      <formula>"g"</formula>
    </cfRule>
  </conditionalFormatting>
  <conditionalFormatting sqref="BL28:BL29 BO28:BO29">
    <cfRule type="cellIs" dxfId="36579" priority="18444" stopIfTrue="1" operator="equal">
      <formula>"f"</formula>
    </cfRule>
  </conditionalFormatting>
  <conditionalFormatting sqref="BL28:BL29 BO28:BO29">
    <cfRule type="cellIs" dxfId="36578" priority="18442" stopIfTrue="1" operator="equal">
      <formula>"h"</formula>
    </cfRule>
    <cfRule type="cellIs" dxfId="36577" priority="18443" stopIfTrue="1" operator="equal">
      <formula>"g"</formula>
    </cfRule>
  </conditionalFormatting>
  <conditionalFormatting sqref="AU63 AU39:AU44">
    <cfRule type="cellIs" dxfId="36576" priority="18432" stopIfTrue="1" operator="equal">
      <formula>"f"</formula>
    </cfRule>
  </conditionalFormatting>
  <conditionalFormatting sqref="AU63 AU39:AU44">
    <cfRule type="cellIs" dxfId="36575" priority="18430" stopIfTrue="1" operator="equal">
      <formula>"h"</formula>
    </cfRule>
    <cfRule type="cellIs" dxfId="36574" priority="18431" stopIfTrue="1" operator="equal">
      <formula>"g"</formula>
    </cfRule>
  </conditionalFormatting>
  <conditionalFormatting sqref="BB63 BB39:BB44">
    <cfRule type="cellIs" dxfId="36573" priority="18426" stopIfTrue="1" operator="equal">
      <formula>"f"</formula>
    </cfRule>
  </conditionalFormatting>
  <conditionalFormatting sqref="BB63 BB39:BB44">
    <cfRule type="cellIs" dxfId="36572" priority="18424" stopIfTrue="1" operator="equal">
      <formula>"h"</formula>
    </cfRule>
    <cfRule type="cellIs" dxfId="36571" priority="18425" stopIfTrue="1" operator="equal">
      <formula>"g"</formula>
    </cfRule>
  </conditionalFormatting>
  <conditionalFormatting sqref="BI63 BI39:BI44">
    <cfRule type="cellIs" dxfId="36570" priority="18420" stopIfTrue="1" operator="equal">
      <formula>"f"</formula>
    </cfRule>
  </conditionalFormatting>
  <conditionalFormatting sqref="BI63 BI39:BI44">
    <cfRule type="cellIs" dxfId="36569" priority="18418" stopIfTrue="1" operator="equal">
      <formula>"h"</formula>
    </cfRule>
    <cfRule type="cellIs" dxfId="36568" priority="18419" stopIfTrue="1" operator="equal">
      <formula>"g"</formula>
    </cfRule>
  </conditionalFormatting>
  <conditionalFormatting sqref="BP63 BP39:BP44">
    <cfRule type="cellIs" dxfId="36567" priority="18414" stopIfTrue="1" operator="equal">
      <formula>"f"</formula>
    </cfRule>
  </conditionalFormatting>
  <conditionalFormatting sqref="BP63 BP39:BP44">
    <cfRule type="cellIs" dxfId="36566" priority="18412" stopIfTrue="1" operator="equal">
      <formula>"h"</formula>
    </cfRule>
    <cfRule type="cellIs" dxfId="36565" priority="18413" stopIfTrue="1" operator="equal">
      <formula>"g"</formula>
    </cfRule>
  </conditionalFormatting>
  <conditionalFormatting sqref="AN16">
    <cfRule type="cellIs" dxfId="36564" priority="18298" stopIfTrue="1" operator="equal">
      <formula>"h"</formula>
    </cfRule>
    <cfRule type="cellIs" dxfId="36563" priority="18299" stopIfTrue="1" operator="equal">
      <formula>"g"</formula>
    </cfRule>
  </conditionalFormatting>
  <conditionalFormatting sqref="AN16">
    <cfRule type="cellIs" dxfId="36562" priority="18318" stopIfTrue="1" operator="equal">
      <formula>"f"</formula>
    </cfRule>
  </conditionalFormatting>
  <conditionalFormatting sqref="AN16">
    <cfRule type="cellIs" dxfId="36561" priority="18316" stopIfTrue="1" operator="equal">
      <formula>"h"</formula>
    </cfRule>
    <cfRule type="cellIs" dxfId="36560" priority="18317" stopIfTrue="1" operator="equal">
      <formula>"g"</formula>
    </cfRule>
  </conditionalFormatting>
  <conditionalFormatting sqref="AN16">
    <cfRule type="cellIs" dxfId="36559" priority="18321" stopIfTrue="1" operator="equal">
      <formula>"f"</formula>
    </cfRule>
  </conditionalFormatting>
  <conditionalFormatting sqref="AN16">
    <cfRule type="cellIs" dxfId="36558" priority="18319" stopIfTrue="1" operator="equal">
      <formula>"h"</formula>
    </cfRule>
    <cfRule type="cellIs" dxfId="36557" priority="18320" stopIfTrue="1" operator="equal">
      <formula>"g"</formula>
    </cfRule>
  </conditionalFormatting>
  <conditionalFormatting sqref="AN16">
    <cfRule type="cellIs" dxfId="36556" priority="18312" stopIfTrue="1" operator="equal">
      <formula>"f"</formula>
    </cfRule>
  </conditionalFormatting>
  <conditionalFormatting sqref="AN16">
    <cfRule type="cellIs" dxfId="36555" priority="18310" stopIfTrue="1" operator="equal">
      <formula>"h"</formula>
    </cfRule>
    <cfRule type="cellIs" dxfId="36554" priority="18311" stopIfTrue="1" operator="equal">
      <formula>"g"</formula>
    </cfRule>
  </conditionalFormatting>
  <conditionalFormatting sqref="AN16">
    <cfRule type="cellIs" dxfId="36553" priority="18315" stopIfTrue="1" operator="equal">
      <formula>"f"</formula>
    </cfRule>
  </conditionalFormatting>
  <conditionalFormatting sqref="AN16">
    <cfRule type="cellIs" dxfId="36552" priority="18313" stopIfTrue="1" operator="equal">
      <formula>"h"</formula>
    </cfRule>
    <cfRule type="cellIs" dxfId="36551" priority="18314" stopIfTrue="1" operator="equal">
      <formula>"g"</formula>
    </cfRule>
  </conditionalFormatting>
  <conditionalFormatting sqref="AN16">
    <cfRule type="cellIs" dxfId="36550" priority="18309" stopIfTrue="1" operator="equal">
      <formula>"f"</formula>
    </cfRule>
  </conditionalFormatting>
  <conditionalFormatting sqref="AN16">
    <cfRule type="cellIs" dxfId="36549" priority="18307" stopIfTrue="1" operator="equal">
      <formula>"h"</formula>
    </cfRule>
    <cfRule type="cellIs" dxfId="36548" priority="18308" stopIfTrue="1" operator="equal">
      <formula>"g"</formula>
    </cfRule>
  </conditionalFormatting>
  <conditionalFormatting sqref="AN16">
    <cfRule type="cellIs" dxfId="36547" priority="18306" stopIfTrue="1" operator="equal">
      <formula>"f"</formula>
    </cfRule>
  </conditionalFormatting>
  <conditionalFormatting sqref="AN16">
    <cfRule type="cellIs" dxfId="36546" priority="18304" stopIfTrue="1" operator="equal">
      <formula>"h"</formula>
    </cfRule>
    <cfRule type="cellIs" dxfId="36545" priority="18305" stopIfTrue="1" operator="equal">
      <formula>"g"</formula>
    </cfRule>
  </conditionalFormatting>
  <conditionalFormatting sqref="AN16">
    <cfRule type="cellIs" dxfId="36544" priority="18300" stopIfTrue="1" operator="equal">
      <formula>"f"</formula>
    </cfRule>
  </conditionalFormatting>
  <conditionalFormatting sqref="AN16">
    <cfRule type="cellIs" dxfId="36543" priority="18303" stopIfTrue="1" operator="equal">
      <formula>"f"</formula>
    </cfRule>
  </conditionalFormatting>
  <conditionalFormatting sqref="AN16">
    <cfRule type="cellIs" dxfId="36542" priority="18301" stopIfTrue="1" operator="equal">
      <formula>"h"</formula>
    </cfRule>
    <cfRule type="cellIs" dxfId="36541" priority="18302" stopIfTrue="1" operator="equal">
      <formula>"g"</formula>
    </cfRule>
  </conditionalFormatting>
  <conditionalFormatting sqref="AN16">
    <cfRule type="cellIs" dxfId="36540" priority="18297" stopIfTrue="1" operator="equal">
      <formula>"f"</formula>
    </cfRule>
  </conditionalFormatting>
  <conditionalFormatting sqref="AN16">
    <cfRule type="cellIs" dxfId="36539" priority="18295" stopIfTrue="1" operator="equal">
      <formula>"h"</formula>
    </cfRule>
    <cfRule type="cellIs" dxfId="36538" priority="18296" stopIfTrue="1" operator="equal">
      <formula>"g"</formula>
    </cfRule>
  </conditionalFormatting>
  <conditionalFormatting sqref="AN16">
    <cfRule type="cellIs" dxfId="36537" priority="18271" stopIfTrue="1" operator="equal">
      <formula>"h"</formula>
    </cfRule>
    <cfRule type="cellIs" dxfId="36536" priority="18272" stopIfTrue="1" operator="equal">
      <formula>"g"</formula>
    </cfRule>
  </conditionalFormatting>
  <conditionalFormatting sqref="AN16">
    <cfRule type="cellIs" dxfId="36535" priority="18291" stopIfTrue="1" operator="equal">
      <formula>"f"</formula>
    </cfRule>
  </conditionalFormatting>
  <conditionalFormatting sqref="AN16">
    <cfRule type="cellIs" dxfId="36534" priority="18289" stopIfTrue="1" operator="equal">
      <formula>"h"</formula>
    </cfRule>
    <cfRule type="cellIs" dxfId="36533" priority="18290" stopIfTrue="1" operator="equal">
      <formula>"g"</formula>
    </cfRule>
  </conditionalFormatting>
  <conditionalFormatting sqref="AN16">
    <cfRule type="cellIs" dxfId="36532" priority="18294" stopIfTrue="1" operator="equal">
      <formula>"f"</formula>
    </cfRule>
  </conditionalFormatting>
  <conditionalFormatting sqref="AN16">
    <cfRule type="cellIs" dxfId="36531" priority="18292" stopIfTrue="1" operator="equal">
      <formula>"h"</formula>
    </cfRule>
    <cfRule type="cellIs" dxfId="36530" priority="18293" stopIfTrue="1" operator="equal">
      <formula>"g"</formula>
    </cfRule>
  </conditionalFormatting>
  <conditionalFormatting sqref="AN16">
    <cfRule type="cellIs" dxfId="36529" priority="18285" stopIfTrue="1" operator="equal">
      <formula>"f"</formula>
    </cfRule>
  </conditionalFormatting>
  <conditionalFormatting sqref="AN16">
    <cfRule type="cellIs" dxfId="36528" priority="18283" stopIfTrue="1" operator="equal">
      <formula>"h"</formula>
    </cfRule>
    <cfRule type="cellIs" dxfId="36527" priority="18284" stopIfTrue="1" operator="equal">
      <formula>"g"</formula>
    </cfRule>
  </conditionalFormatting>
  <conditionalFormatting sqref="AN16">
    <cfRule type="cellIs" dxfId="36526" priority="18288" stopIfTrue="1" operator="equal">
      <formula>"f"</formula>
    </cfRule>
  </conditionalFormatting>
  <conditionalFormatting sqref="AN16">
    <cfRule type="cellIs" dxfId="36525" priority="18286" stopIfTrue="1" operator="equal">
      <formula>"h"</formula>
    </cfRule>
    <cfRule type="cellIs" dxfId="36524" priority="18287" stopIfTrue="1" operator="equal">
      <formula>"g"</formula>
    </cfRule>
  </conditionalFormatting>
  <conditionalFormatting sqref="AN16">
    <cfRule type="cellIs" dxfId="36523" priority="18282" stopIfTrue="1" operator="equal">
      <formula>"f"</formula>
    </cfRule>
  </conditionalFormatting>
  <conditionalFormatting sqref="AN16">
    <cfRule type="cellIs" dxfId="36522" priority="18280" stopIfTrue="1" operator="equal">
      <formula>"h"</formula>
    </cfRule>
    <cfRule type="cellIs" dxfId="36521" priority="18281" stopIfTrue="1" operator="equal">
      <formula>"g"</formula>
    </cfRule>
  </conditionalFormatting>
  <conditionalFormatting sqref="AN16">
    <cfRule type="cellIs" dxfId="36520" priority="18279" stopIfTrue="1" operator="equal">
      <formula>"f"</formula>
    </cfRule>
  </conditionalFormatting>
  <conditionalFormatting sqref="AN16">
    <cfRule type="cellIs" dxfId="36519" priority="18277" stopIfTrue="1" operator="equal">
      <formula>"h"</formula>
    </cfRule>
    <cfRule type="cellIs" dxfId="36518" priority="18278" stopIfTrue="1" operator="equal">
      <formula>"g"</formula>
    </cfRule>
  </conditionalFormatting>
  <conditionalFormatting sqref="AN16">
    <cfRule type="cellIs" dxfId="36517" priority="18273" stopIfTrue="1" operator="equal">
      <formula>"f"</formula>
    </cfRule>
  </conditionalFormatting>
  <conditionalFormatting sqref="AN16">
    <cfRule type="cellIs" dxfId="36516" priority="18276" stopIfTrue="1" operator="equal">
      <formula>"f"</formula>
    </cfRule>
  </conditionalFormatting>
  <conditionalFormatting sqref="AN16">
    <cfRule type="cellIs" dxfId="36515" priority="18274" stopIfTrue="1" operator="equal">
      <formula>"h"</formula>
    </cfRule>
    <cfRule type="cellIs" dxfId="36514" priority="18275" stopIfTrue="1" operator="equal">
      <formula>"g"</formula>
    </cfRule>
  </conditionalFormatting>
  <conditionalFormatting sqref="AN16">
    <cfRule type="cellIs" dxfId="36513" priority="18270" stopIfTrue="1" operator="equal">
      <formula>"f"</formula>
    </cfRule>
  </conditionalFormatting>
  <conditionalFormatting sqref="AN16">
    <cfRule type="cellIs" dxfId="36512" priority="18268" stopIfTrue="1" operator="equal">
      <formula>"h"</formula>
    </cfRule>
    <cfRule type="cellIs" dxfId="36511" priority="18269" stopIfTrue="1" operator="equal">
      <formula>"g"</formula>
    </cfRule>
  </conditionalFormatting>
  <conditionalFormatting sqref="AN16">
    <cfRule type="cellIs" dxfId="36510" priority="18264" stopIfTrue="1" operator="equal">
      <formula>"f"</formula>
    </cfRule>
  </conditionalFormatting>
  <conditionalFormatting sqref="AN16">
    <cfRule type="cellIs" dxfId="36509" priority="18262" stopIfTrue="1" operator="equal">
      <formula>"h"</formula>
    </cfRule>
    <cfRule type="cellIs" dxfId="36508" priority="18263" stopIfTrue="1" operator="equal">
      <formula>"g"</formula>
    </cfRule>
  </conditionalFormatting>
  <conditionalFormatting sqref="AN16">
    <cfRule type="cellIs" dxfId="36507" priority="18267" stopIfTrue="1" operator="equal">
      <formula>"f"</formula>
    </cfRule>
  </conditionalFormatting>
  <conditionalFormatting sqref="AN16">
    <cfRule type="cellIs" dxfId="36506" priority="18265" stopIfTrue="1" operator="equal">
      <formula>"h"</formula>
    </cfRule>
    <cfRule type="cellIs" dxfId="36505" priority="18266" stopIfTrue="1" operator="equal">
      <formula>"g"</formula>
    </cfRule>
  </conditionalFormatting>
  <conditionalFormatting sqref="AN16">
    <cfRule type="cellIs" dxfId="36504" priority="18258" stopIfTrue="1" operator="equal">
      <formula>"f"</formula>
    </cfRule>
  </conditionalFormatting>
  <conditionalFormatting sqref="AN16">
    <cfRule type="cellIs" dxfId="36503" priority="18256" stopIfTrue="1" operator="equal">
      <formula>"h"</formula>
    </cfRule>
    <cfRule type="cellIs" dxfId="36502" priority="18257" stopIfTrue="1" operator="equal">
      <formula>"g"</formula>
    </cfRule>
  </conditionalFormatting>
  <conditionalFormatting sqref="AN16">
    <cfRule type="cellIs" dxfId="36501" priority="18261" stopIfTrue="1" operator="equal">
      <formula>"f"</formula>
    </cfRule>
  </conditionalFormatting>
  <conditionalFormatting sqref="AN16">
    <cfRule type="cellIs" dxfId="36500" priority="18259" stopIfTrue="1" operator="equal">
      <formula>"h"</formula>
    </cfRule>
    <cfRule type="cellIs" dxfId="36499" priority="18260" stopIfTrue="1" operator="equal">
      <formula>"g"</formula>
    </cfRule>
  </conditionalFormatting>
  <conditionalFormatting sqref="AN16">
    <cfRule type="cellIs" dxfId="36498" priority="18255" stopIfTrue="1" operator="equal">
      <formula>"f"</formula>
    </cfRule>
  </conditionalFormatting>
  <conditionalFormatting sqref="AN16">
    <cfRule type="cellIs" dxfId="36497" priority="18253" stopIfTrue="1" operator="equal">
      <formula>"h"</formula>
    </cfRule>
    <cfRule type="cellIs" dxfId="36496" priority="18254" stopIfTrue="1" operator="equal">
      <formula>"g"</formula>
    </cfRule>
  </conditionalFormatting>
  <conditionalFormatting sqref="AN16">
    <cfRule type="cellIs" dxfId="36495" priority="18252" stopIfTrue="1" operator="equal">
      <formula>"f"</formula>
    </cfRule>
  </conditionalFormatting>
  <conditionalFormatting sqref="AN16">
    <cfRule type="cellIs" dxfId="36494" priority="18250" stopIfTrue="1" operator="equal">
      <formula>"h"</formula>
    </cfRule>
    <cfRule type="cellIs" dxfId="36493" priority="18251" stopIfTrue="1" operator="equal">
      <formula>"g"</formula>
    </cfRule>
  </conditionalFormatting>
  <conditionalFormatting sqref="AU16">
    <cfRule type="cellIs" dxfId="36492" priority="17754" stopIfTrue="1" operator="equal">
      <formula>"f"</formula>
    </cfRule>
  </conditionalFormatting>
  <conditionalFormatting sqref="AU16">
    <cfRule type="cellIs" dxfId="36491" priority="17752" stopIfTrue="1" operator="equal">
      <formula>"h"</formula>
    </cfRule>
    <cfRule type="cellIs" dxfId="36490" priority="17753" stopIfTrue="1" operator="equal">
      <formula>"g"</formula>
    </cfRule>
  </conditionalFormatting>
  <conditionalFormatting sqref="AU16">
    <cfRule type="cellIs" dxfId="36489" priority="17817" stopIfTrue="1" operator="equal">
      <formula>"f"</formula>
    </cfRule>
  </conditionalFormatting>
  <conditionalFormatting sqref="AU16">
    <cfRule type="cellIs" dxfId="36488" priority="17815" stopIfTrue="1" operator="equal">
      <formula>"h"</formula>
    </cfRule>
    <cfRule type="cellIs" dxfId="36487" priority="17816" stopIfTrue="1" operator="equal">
      <formula>"g"</formula>
    </cfRule>
  </conditionalFormatting>
  <conditionalFormatting sqref="AU16">
    <cfRule type="cellIs" dxfId="36486" priority="17814" stopIfTrue="1" operator="equal">
      <formula>"f"</formula>
    </cfRule>
  </conditionalFormatting>
  <conditionalFormatting sqref="AU16">
    <cfRule type="cellIs" dxfId="36485" priority="17812" stopIfTrue="1" operator="equal">
      <formula>"h"</formula>
    </cfRule>
    <cfRule type="cellIs" dxfId="36484" priority="17813" stopIfTrue="1" operator="equal">
      <formula>"g"</formula>
    </cfRule>
  </conditionalFormatting>
  <conditionalFormatting sqref="AU16">
    <cfRule type="cellIs" dxfId="36483" priority="17811" stopIfTrue="1" operator="equal">
      <formula>"f"</formula>
    </cfRule>
  </conditionalFormatting>
  <conditionalFormatting sqref="AU16">
    <cfRule type="cellIs" dxfId="36482" priority="17809" stopIfTrue="1" operator="equal">
      <formula>"h"</formula>
    </cfRule>
    <cfRule type="cellIs" dxfId="36481" priority="17810" stopIfTrue="1" operator="equal">
      <formula>"g"</formula>
    </cfRule>
  </conditionalFormatting>
  <conditionalFormatting sqref="AU16">
    <cfRule type="cellIs" dxfId="36480" priority="17808" stopIfTrue="1" operator="equal">
      <formula>"f"</formula>
    </cfRule>
  </conditionalFormatting>
  <conditionalFormatting sqref="AU16">
    <cfRule type="cellIs" dxfId="36479" priority="17806" stopIfTrue="1" operator="equal">
      <formula>"h"</formula>
    </cfRule>
    <cfRule type="cellIs" dxfId="36478" priority="17807" stopIfTrue="1" operator="equal">
      <formula>"g"</formula>
    </cfRule>
  </conditionalFormatting>
  <conditionalFormatting sqref="AU16">
    <cfRule type="cellIs" dxfId="36477" priority="17805" stopIfTrue="1" operator="equal">
      <formula>"f"</formula>
    </cfRule>
  </conditionalFormatting>
  <conditionalFormatting sqref="AU16">
    <cfRule type="cellIs" dxfId="36476" priority="17803" stopIfTrue="1" operator="equal">
      <formula>"h"</formula>
    </cfRule>
    <cfRule type="cellIs" dxfId="36475" priority="17804" stopIfTrue="1" operator="equal">
      <formula>"g"</formula>
    </cfRule>
  </conditionalFormatting>
  <conditionalFormatting sqref="AU16">
    <cfRule type="cellIs" dxfId="36474" priority="17802" stopIfTrue="1" operator="equal">
      <formula>"f"</formula>
    </cfRule>
  </conditionalFormatting>
  <conditionalFormatting sqref="AU16">
    <cfRule type="cellIs" dxfId="36473" priority="17800" stopIfTrue="1" operator="equal">
      <formula>"h"</formula>
    </cfRule>
    <cfRule type="cellIs" dxfId="36472" priority="17801" stopIfTrue="1" operator="equal">
      <formula>"g"</formula>
    </cfRule>
  </conditionalFormatting>
  <conditionalFormatting sqref="AU16">
    <cfRule type="cellIs" dxfId="36471" priority="17799" stopIfTrue="1" operator="equal">
      <formula>"f"</formula>
    </cfRule>
  </conditionalFormatting>
  <conditionalFormatting sqref="AU16">
    <cfRule type="cellIs" dxfId="36470" priority="17797" stopIfTrue="1" operator="equal">
      <formula>"h"</formula>
    </cfRule>
    <cfRule type="cellIs" dxfId="36469" priority="17798" stopIfTrue="1" operator="equal">
      <formula>"g"</formula>
    </cfRule>
  </conditionalFormatting>
  <conditionalFormatting sqref="AU16">
    <cfRule type="cellIs" dxfId="36468" priority="17796" stopIfTrue="1" operator="equal">
      <formula>"f"</formula>
    </cfRule>
  </conditionalFormatting>
  <conditionalFormatting sqref="AU16">
    <cfRule type="cellIs" dxfId="36467" priority="17794" stopIfTrue="1" operator="equal">
      <formula>"h"</formula>
    </cfRule>
    <cfRule type="cellIs" dxfId="36466" priority="17795" stopIfTrue="1" operator="equal">
      <formula>"g"</formula>
    </cfRule>
  </conditionalFormatting>
  <conditionalFormatting sqref="AU16">
    <cfRule type="cellIs" dxfId="36465" priority="17793" stopIfTrue="1" operator="equal">
      <formula>"f"</formula>
    </cfRule>
  </conditionalFormatting>
  <conditionalFormatting sqref="AU16">
    <cfRule type="cellIs" dxfId="36464" priority="17791" stopIfTrue="1" operator="equal">
      <formula>"h"</formula>
    </cfRule>
    <cfRule type="cellIs" dxfId="36463" priority="17792" stopIfTrue="1" operator="equal">
      <formula>"g"</formula>
    </cfRule>
  </conditionalFormatting>
  <conditionalFormatting sqref="AU16">
    <cfRule type="cellIs" dxfId="36462" priority="17790" stopIfTrue="1" operator="equal">
      <formula>"f"</formula>
    </cfRule>
  </conditionalFormatting>
  <conditionalFormatting sqref="AU16">
    <cfRule type="cellIs" dxfId="36461" priority="17788" stopIfTrue="1" operator="equal">
      <formula>"h"</formula>
    </cfRule>
    <cfRule type="cellIs" dxfId="36460" priority="17789" stopIfTrue="1" operator="equal">
      <formula>"g"</formula>
    </cfRule>
  </conditionalFormatting>
  <conditionalFormatting sqref="AU16">
    <cfRule type="cellIs" dxfId="36459" priority="17787" stopIfTrue="1" operator="equal">
      <formula>"f"</formula>
    </cfRule>
  </conditionalFormatting>
  <conditionalFormatting sqref="AU16">
    <cfRule type="cellIs" dxfId="36458" priority="17785" stopIfTrue="1" operator="equal">
      <formula>"h"</formula>
    </cfRule>
    <cfRule type="cellIs" dxfId="36457" priority="17786" stopIfTrue="1" operator="equal">
      <formula>"g"</formula>
    </cfRule>
  </conditionalFormatting>
  <conditionalFormatting sqref="AU16">
    <cfRule type="cellIs" dxfId="36456" priority="17784" stopIfTrue="1" operator="equal">
      <formula>"f"</formula>
    </cfRule>
  </conditionalFormatting>
  <conditionalFormatting sqref="AU16">
    <cfRule type="cellIs" dxfId="36455" priority="17782" stopIfTrue="1" operator="equal">
      <formula>"h"</formula>
    </cfRule>
    <cfRule type="cellIs" dxfId="36454" priority="17783" stopIfTrue="1" operator="equal">
      <formula>"g"</formula>
    </cfRule>
  </conditionalFormatting>
  <conditionalFormatting sqref="AU16">
    <cfRule type="cellIs" dxfId="36453" priority="17781" stopIfTrue="1" operator="equal">
      <formula>"f"</formula>
    </cfRule>
  </conditionalFormatting>
  <conditionalFormatting sqref="AU16">
    <cfRule type="cellIs" dxfId="36452" priority="17779" stopIfTrue="1" operator="equal">
      <formula>"h"</formula>
    </cfRule>
    <cfRule type="cellIs" dxfId="36451" priority="17780" stopIfTrue="1" operator="equal">
      <formula>"g"</formula>
    </cfRule>
  </conditionalFormatting>
  <conditionalFormatting sqref="AU16">
    <cfRule type="cellIs" dxfId="36450" priority="17778" stopIfTrue="1" operator="equal">
      <formula>"f"</formula>
    </cfRule>
  </conditionalFormatting>
  <conditionalFormatting sqref="AU16">
    <cfRule type="cellIs" dxfId="36449" priority="17776" stopIfTrue="1" operator="equal">
      <formula>"h"</formula>
    </cfRule>
    <cfRule type="cellIs" dxfId="36448" priority="17777" stopIfTrue="1" operator="equal">
      <formula>"g"</formula>
    </cfRule>
  </conditionalFormatting>
  <conditionalFormatting sqref="AU16">
    <cfRule type="cellIs" dxfId="36447" priority="17775" stopIfTrue="1" operator="equal">
      <formula>"f"</formula>
    </cfRule>
  </conditionalFormatting>
  <conditionalFormatting sqref="AU16">
    <cfRule type="cellIs" dxfId="36446" priority="17773" stopIfTrue="1" operator="equal">
      <formula>"h"</formula>
    </cfRule>
    <cfRule type="cellIs" dxfId="36445" priority="17774" stopIfTrue="1" operator="equal">
      <formula>"g"</formula>
    </cfRule>
  </conditionalFormatting>
  <conditionalFormatting sqref="AU16">
    <cfRule type="cellIs" dxfId="36444" priority="17772" stopIfTrue="1" operator="equal">
      <formula>"f"</formula>
    </cfRule>
  </conditionalFormatting>
  <conditionalFormatting sqref="AU16">
    <cfRule type="cellIs" dxfId="36443" priority="17770" stopIfTrue="1" operator="equal">
      <formula>"h"</formula>
    </cfRule>
    <cfRule type="cellIs" dxfId="36442" priority="17771" stopIfTrue="1" operator="equal">
      <formula>"g"</formula>
    </cfRule>
  </conditionalFormatting>
  <conditionalFormatting sqref="AU16">
    <cfRule type="cellIs" dxfId="36441" priority="17766" stopIfTrue="1" operator="equal">
      <formula>"f"</formula>
    </cfRule>
  </conditionalFormatting>
  <conditionalFormatting sqref="AU16">
    <cfRule type="cellIs" dxfId="36440" priority="17764" stopIfTrue="1" operator="equal">
      <formula>"h"</formula>
    </cfRule>
    <cfRule type="cellIs" dxfId="36439" priority="17765" stopIfTrue="1" operator="equal">
      <formula>"g"</formula>
    </cfRule>
  </conditionalFormatting>
  <conditionalFormatting sqref="AU16">
    <cfRule type="cellIs" dxfId="36438" priority="17769" stopIfTrue="1" operator="equal">
      <formula>"f"</formula>
    </cfRule>
  </conditionalFormatting>
  <conditionalFormatting sqref="AU16">
    <cfRule type="cellIs" dxfId="36437" priority="17767" stopIfTrue="1" operator="equal">
      <formula>"h"</formula>
    </cfRule>
    <cfRule type="cellIs" dxfId="36436" priority="17768" stopIfTrue="1" operator="equal">
      <formula>"g"</formula>
    </cfRule>
  </conditionalFormatting>
  <conditionalFormatting sqref="AU16">
    <cfRule type="cellIs" dxfId="36435" priority="17763" stopIfTrue="1" operator="equal">
      <formula>"f"</formula>
    </cfRule>
  </conditionalFormatting>
  <conditionalFormatting sqref="AU16">
    <cfRule type="cellIs" dxfId="36434" priority="17761" stopIfTrue="1" operator="equal">
      <formula>"h"</formula>
    </cfRule>
    <cfRule type="cellIs" dxfId="36433" priority="17762" stopIfTrue="1" operator="equal">
      <formula>"g"</formula>
    </cfRule>
  </conditionalFormatting>
  <conditionalFormatting sqref="AU16">
    <cfRule type="cellIs" dxfId="36432" priority="17760" stopIfTrue="1" operator="equal">
      <formula>"f"</formula>
    </cfRule>
  </conditionalFormatting>
  <conditionalFormatting sqref="AU16">
    <cfRule type="cellIs" dxfId="36431" priority="17758" stopIfTrue="1" operator="equal">
      <formula>"h"</formula>
    </cfRule>
    <cfRule type="cellIs" dxfId="36430" priority="17759" stopIfTrue="1" operator="equal">
      <formula>"g"</formula>
    </cfRule>
  </conditionalFormatting>
  <conditionalFormatting sqref="AU16">
    <cfRule type="cellIs" dxfId="36429" priority="17757" stopIfTrue="1" operator="equal">
      <formula>"f"</formula>
    </cfRule>
  </conditionalFormatting>
  <conditionalFormatting sqref="AU16">
    <cfRule type="cellIs" dxfId="36428" priority="17755" stopIfTrue="1" operator="equal">
      <formula>"h"</formula>
    </cfRule>
    <cfRule type="cellIs" dxfId="36427" priority="17756" stopIfTrue="1" operator="equal">
      <formula>"g"</formula>
    </cfRule>
  </conditionalFormatting>
  <conditionalFormatting sqref="AX16">
    <cfRule type="cellIs" dxfId="36426" priority="17745" stopIfTrue="1" operator="equal">
      <formula>"f"</formula>
    </cfRule>
  </conditionalFormatting>
  <conditionalFormatting sqref="AX16">
    <cfRule type="cellIs" dxfId="36425" priority="17743" stopIfTrue="1" operator="equal">
      <formula>"h"</formula>
    </cfRule>
    <cfRule type="cellIs" dxfId="36424" priority="17744" stopIfTrue="1" operator="equal">
      <formula>"g"</formula>
    </cfRule>
  </conditionalFormatting>
  <conditionalFormatting sqref="AX16">
    <cfRule type="cellIs" dxfId="36423" priority="17742" stopIfTrue="1" operator="equal">
      <formula>"f"</formula>
    </cfRule>
  </conditionalFormatting>
  <conditionalFormatting sqref="AX16">
    <cfRule type="cellIs" dxfId="36422" priority="17740" stopIfTrue="1" operator="equal">
      <formula>"h"</formula>
    </cfRule>
    <cfRule type="cellIs" dxfId="36421" priority="17741" stopIfTrue="1" operator="equal">
      <formula>"g"</formula>
    </cfRule>
  </conditionalFormatting>
  <conditionalFormatting sqref="AU16">
    <cfRule type="cellIs" dxfId="36420" priority="17703" stopIfTrue="1" operator="equal">
      <formula>"f"</formula>
    </cfRule>
  </conditionalFormatting>
  <conditionalFormatting sqref="AU16">
    <cfRule type="cellIs" dxfId="36419" priority="17701" stopIfTrue="1" operator="equal">
      <formula>"h"</formula>
    </cfRule>
    <cfRule type="cellIs" dxfId="36418" priority="17702" stopIfTrue="1" operator="equal">
      <formula>"g"</formula>
    </cfRule>
  </conditionalFormatting>
  <conditionalFormatting sqref="AU16">
    <cfRule type="cellIs" dxfId="36417" priority="17700" stopIfTrue="1" operator="equal">
      <formula>"f"</formula>
    </cfRule>
  </conditionalFormatting>
  <conditionalFormatting sqref="AU16">
    <cfRule type="cellIs" dxfId="36416" priority="17698" stopIfTrue="1" operator="equal">
      <formula>"h"</formula>
    </cfRule>
    <cfRule type="cellIs" dxfId="36415" priority="17699" stopIfTrue="1" operator="equal">
      <formula>"g"</formula>
    </cfRule>
  </conditionalFormatting>
  <conditionalFormatting sqref="AU16">
    <cfRule type="cellIs" dxfId="36414" priority="17751" stopIfTrue="1" operator="equal">
      <formula>"f"</formula>
    </cfRule>
  </conditionalFormatting>
  <conditionalFormatting sqref="AU16">
    <cfRule type="cellIs" dxfId="36413" priority="17749" stopIfTrue="1" operator="equal">
      <formula>"h"</formula>
    </cfRule>
    <cfRule type="cellIs" dxfId="36412" priority="17750" stopIfTrue="1" operator="equal">
      <formula>"g"</formula>
    </cfRule>
  </conditionalFormatting>
  <conditionalFormatting sqref="AU16">
    <cfRule type="cellIs" dxfId="36411" priority="17748" stopIfTrue="1" operator="equal">
      <formula>"f"</formula>
    </cfRule>
  </conditionalFormatting>
  <conditionalFormatting sqref="AU16">
    <cfRule type="cellIs" dxfId="36410" priority="17746" stopIfTrue="1" operator="equal">
      <formula>"h"</formula>
    </cfRule>
    <cfRule type="cellIs" dxfId="36409" priority="17747" stopIfTrue="1" operator="equal">
      <formula>"g"</formula>
    </cfRule>
  </conditionalFormatting>
  <conditionalFormatting sqref="AX16">
    <cfRule type="cellIs" dxfId="36408" priority="17739" stopIfTrue="1" operator="equal">
      <formula>"f"</formula>
    </cfRule>
  </conditionalFormatting>
  <conditionalFormatting sqref="AX16">
    <cfRule type="cellIs" dxfId="36407" priority="17737" stopIfTrue="1" operator="equal">
      <formula>"h"</formula>
    </cfRule>
    <cfRule type="cellIs" dxfId="36406" priority="17738" stopIfTrue="1" operator="equal">
      <formula>"g"</formula>
    </cfRule>
  </conditionalFormatting>
  <conditionalFormatting sqref="AX16">
    <cfRule type="cellIs" dxfId="36405" priority="17736" stopIfTrue="1" operator="equal">
      <formula>"f"</formula>
    </cfRule>
  </conditionalFormatting>
  <conditionalFormatting sqref="AX16">
    <cfRule type="cellIs" dxfId="36404" priority="17734" stopIfTrue="1" operator="equal">
      <formula>"h"</formula>
    </cfRule>
    <cfRule type="cellIs" dxfId="36403" priority="17735" stopIfTrue="1" operator="equal">
      <formula>"g"</formula>
    </cfRule>
  </conditionalFormatting>
  <conditionalFormatting sqref="AX16">
    <cfRule type="cellIs" dxfId="36402" priority="17733" stopIfTrue="1" operator="equal">
      <formula>"f"</formula>
    </cfRule>
  </conditionalFormatting>
  <conditionalFormatting sqref="AX16">
    <cfRule type="cellIs" dxfId="36401" priority="17731" stopIfTrue="1" operator="equal">
      <formula>"h"</formula>
    </cfRule>
    <cfRule type="cellIs" dxfId="36400" priority="17732" stopIfTrue="1" operator="equal">
      <formula>"g"</formula>
    </cfRule>
  </conditionalFormatting>
  <conditionalFormatting sqref="AX16">
    <cfRule type="cellIs" dxfId="36399" priority="17730" stopIfTrue="1" operator="equal">
      <formula>"f"</formula>
    </cfRule>
  </conditionalFormatting>
  <conditionalFormatting sqref="AX16">
    <cfRule type="cellIs" dxfId="36398" priority="17728" stopIfTrue="1" operator="equal">
      <formula>"h"</formula>
    </cfRule>
    <cfRule type="cellIs" dxfId="36397" priority="17729" stopIfTrue="1" operator="equal">
      <formula>"g"</formula>
    </cfRule>
  </conditionalFormatting>
  <conditionalFormatting sqref="AU16 AX16">
    <cfRule type="cellIs" dxfId="36396" priority="17682" stopIfTrue="1" operator="equal">
      <formula>"f"</formula>
    </cfRule>
  </conditionalFormatting>
  <conditionalFormatting sqref="AU16 AX16">
    <cfRule type="cellIs" dxfId="36395" priority="17680" stopIfTrue="1" operator="equal">
      <formula>"h"</formula>
    </cfRule>
    <cfRule type="cellIs" dxfId="36394" priority="17681" stopIfTrue="1" operator="equal">
      <formula>"g"</formula>
    </cfRule>
  </conditionalFormatting>
  <conditionalFormatting sqref="AU16 AX16">
    <cfRule type="cellIs" dxfId="36393" priority="17676" stopIfTrue="1" operator="equal">
      <formula>"f"</formula>
    </cfRule>
  </conditionalFormatting>
  <conditionalFormatting sqref="AU16 AX16">
    <cfRule type="cellIs" dxfId="36392" priority="17674" stopIfTrue="1" operator="equal">
      <formula>"h"</formula>
    </cfRule>
    <cfRule type="cellIs" dxfId="36391" priority="17675" stopIfTrue="1" operator="equal">
      <formula>"g"</formula>
    </cfRule>
  </conditionalFormatting>
  <conditionalFormatting sqref="AU16 AX16">
    <cfRule type="cellIs" dxfId="36390" priority="17679" stopIfTrue="1" operator="equal">
      <formula>"f"</formula>
    </cfRule>
  </conditionalFormatting>
  <conditionalFormatting sqref="AU16 AX16">
    <cfRule type="cellIs" dxfId="36389" priority="17677" stopIfTrue="1" operator="equal">
      <formula>"h"</formula>
    </cfRule>
    <cfRule type="cellIs" dxfId="36388" priority="17678" stopIfTrue="1" operator="equal">
      <formula>"g"</formula>
    </cfRule>
  </conditionalFormatting>
  <conditionalFormatting sqref="AU16 AX16">
    <cfRule type="cellIs" dxfId="36387" priority="17673" stopIfTrue="1" operator="equal">
      <formula>"f"</formula>
    </cfRule>
  </conditionalFormatting>
  <conditionalFormatting sqref="AU16 AX16">
    <cfRule type="cellIs" dxfId="36386" priority="17671" stopIfTrue="1" operator="equal">
      <formula>"h"</formula>
    </cfRule>
    <cfRule type="cellIs" dxfId="36385" priority="17672" stopIfTrue="1" operator="equal">
      <formula>"g"</formula>
    </cfRule>
  </conditionalFormatting>
  <conditionalFormatting sqref="AU16 AX16">
    <cfRule type="cellIs" dxfId="36384" priority="17670" stopIfTrue="1" operator="equal">
      <formula>"f"</formula>
    </cfRule>
  </conditionalFormatting>
  <conditionalFormatting sqref="AU16 AX16">
    <cfRule type="cellIs" dxfId="36383" priority="17668" stopIfTrue="1" operator="equal">
      <formula>"h"</formula>
    </cfRule>
    <cfRule type="cellIs" dxfId="36382" priority="17669" stopIfTrue="1" operator="equal">
      <formula>"g"</formula>
    </cfRule>
  </conditionalFormatting>
  <conditionalFormatting sqref="AU16 AX16">
    <cfRule type="cellIs" dxfId="36381" priority="17664" stopIfTrue="1" operator="equal">
      <formula>"f"</formula>
    </cfRule>
  </conditionalFormatting>
  <conditionalFormatting sqref="AU16 AX16">
    <cfRule type="cellIs" dxfId="36380" priority="17662" stopIfTrue="1" operator="equal">
      <formula>"h"</formula>
    </cfRule>
    <cfRule type="cellIs" dxfId="36379" priority="17663" stopIfTrue="1" operator="equal">
      <formula>"g"</formula>
    </cfRule>
  </conditionalFormatting>
  <conditionalFormatting sqref="AU16 AX16">
    <cfRule type="cellIs" dxfId="36378" priority="17667" stopIfTrue="1" operator="equal">
      <formula>"f"</formula>
    </cfRule>
  </conditionalFormatting>
  <conditionalFormatting sqref="AU16 AX16">
    <cfRule type="cellIs" dxfId="36377" priority="17665" stopIfTrue="1" operator="equal">
      <formula>"h"</formula>
    </cfRule>
    <cfRule type="cellIs" dxfId="36376" priority="17666" stopIfTrue="1" operator="equal">
      <formula>"g"</formula>
    </cfRule>
  </conditionalFormatting>
  <conditionalFormatting sqref="AU16 AX16">
    <cfRule type="cellIs" dxfId="36375" priority="17658" stopIfTrue="1" operator="equal">
      <formula>"f"</formula>
    </cfRule>
  </conditionalFormatting>
  <conditionalFormatting sqref="AU16 AX16">
    <cfRule type="cellIs" dxfId="36374" priority="17656" stopIfTrue="1" operator="equal">
      <formula>"h"</formula>
    </cfRule>
    <cfRule type="cellIs" dxfId="36373" priority="17657" stopIfTrue="1" operator="equal">
      <formula>"g"</formula>
    </cfRule>
  </conditionalFormatting>
  <conditionalFormatting sqref="AU16 AX16">
    <cfRule type="cellIs" dxfId="36372" priority="17661" stopIfTrue="1" operator="equal">
      <formula>"f"</formula>
    </cfRule>
  </conditionalFormatting>
  <conditionalFormatting sqref="AU16 AX16">
    <cfRule type="cellIs" dxfId="36371" priority="17659" stopIfTrue="1" operator="equal">
      <formula>"h"</formula>
    </cfRule>
    <cfRule type="cellIs" dxfId="36370" priority="17660" stopIfTrue="1" operator="equal">
      <formula>"g"</formula>
    </cfRule>
  </conditionalFormatting>
  <conditionalFormatting sqref="AU16 AX16">
    <cfRule type="cellIs" dxfId="36369" priority="17697" stopIfTrue="1" operator="equal">
      <formula>"f"</formula>
    </cfRule>
  </conditionalFormatting>
  <conditionalFormatting sqref="AU16 AX16">
    <cfRule type="cellIs" dxfId="36368" priority="17695" stopIfTrue="1" operator="equal">
      <formula>"h"</formula>
    </cfRule>
    <cfRule type="cellIs" dxfId="36367" priority="17696" stopIfTrue="1" operator="equal">
      <formula>"g"</formula>
    </cfRule>
  </conditionalFormatting>
  <conditionalFormatting sqref="AU16 AX16">
    <cfRule type="cellIs" dxfId="36366" priority="17694" stopIfTrue="1" operator="equal">
      <formula>"f"</formula>
    </cfRule>
  </conditionalFormatting>
  <conditionalFormatting sqref="AU16 AX16">
    <cfRule type="cellIs" dxfId="36365" priority="17692" stopIfTrue="1" operator="equal">
      <formula>"h"</formula>
    </cfRule>
    <cfRule type="cellIs" dxfId="36364" priority="17693" stopIfTrue="1" operator="equal">
      <formula>"g"</formula>
    </cfRule>
  </conditionalFormatting>
  <conditionalFormatting sqref="AU16 AX16">
    <cfRule type="cellIs" dxfId="36363" priority="17691" stopIfTrue="1" operator="equal">
      <formula>"f"</formula>
    </cfRule>
  </conditionalFormatting>
  <conditionalFormatting sqref="AU16 AX16">
    <cfRule type="cellIs" dxfId="36362" priority="17689" stopIfTrue="1" operator="equal">
      <formula>"h"</formula>
    </cfRule>
    <cfRule type="cellIs" dxfId="36361" priority="17690" stopIfTrue="1" operator="equal">
      <formula>"g"</formula>
    </cfRule>
  </conditionalFormatting>
  <conditionalFormatting sqref="AU16 AX16">
    <cfRule type="cellIs" dxfId="36360" priority="17688" stopIfTrue="1" operator="equal">
      <formula>"f"</formula>
    </cfRule>
  </conditionalFormatting>
  <conditionalFormatting sqref="AU16 AX16">
    <cfRule type="cellIs" dxfId="36359" priority="17686" stopIfTrue="1" operator="equal">
      <formula>"h"</formula>
    </cfRule>
    <cfRule type="cellIs" dxfId="36358" priority="17687" stopIfTrue="1" operator="equal">
      <formula>"g"</formula>
    </cfRule>
  </conditionalFormatting>
  <conditionalFormatting sqref="AU16 AX16">
    <cfRule type="cellIs" dxfId="36357" priority="17685" stopIfTrue="1" operator="equal">
      <formula>"f"</formula>
    </cfRule>
  </conditionalFormatting>
  <conditionalFormatting sqref="AU16 AX16">
    <cfRule type="cellIs" dxfId="36356" priority="17683" stopIfTrue="1" operator="equal">
      <formula>"h"</formula>
    </cfRule>
    <cfRule type="cellIs" dxfId="36355" priority="17684" stopIfTrue="1" operator="equal">
      <formula>"g"</formula>
    </cfRule>
  </conditionalFormatting>
  <conditionalFormatting sqref="AT16">
    <cfRule type="cellIs" dxfId="36354" priority="17988" stopIfTrue="1" operator="equal">
      <formula>"f"</formula>
    </cfRule>
  </conditionalFormatting>
  <conditionalFormatting sqref="AT16">
    <cfRule type="cellIs" dxfId="36353" priority="17986" stopIfTrue="1" operator="equal">
      <formula>"h"</formula>
    </cfRule>
    <cfRule type="cellIs" dxfId="36352" priority="17987" stopIfTrue="1" operator="equal">
      <formula>"g"</formula>
    </cfRule>
  </conditionalFormatting>
  <conditionalFormatting sqref="AT16">
    <cfRule type="cellIs" dxfId="36351" priority="18057" stopIfTrue="1" operator="equal">
      <formula>"f"</formula>
    </cfRule>
  </conditionalFormatting>
  <conditionalFormatting sqref="AT16">
    <cfRule type="cellIs" dxfId="36350" priority="18055" stopIfTrue="1" operator="equal">
      <formula>"h"</formula>
    </cfRule>
    <cfRule type="cellIs" dxfId="36349" priority="18056" stopIfTrue="1" operator="equal">
      <formula>"g"</formula>
    </cfRule>
  </conditionalFormatting>
  <conditionalFormatting sqref="AT16">
    <cfRule type="cellIs" dxfId="36348" priority="18054" stopIfTrue="1" operator="equal">
      <formula>"f"</formula>
    </cfRule>
  </conditionalFormatting>
  <conditionalFormatting sqref="AT16">
    <cfRule type="cellIs" dxfId="36347" priority="18052" stopIfTrue="1" operator="equal">
      <formula>"h"</formula>
    </cfRule>
    <cfRule type="cellIs" dxfId="36346" priority="18053" stopIfTrue="1" operator="equal">
      <formula>"g"</formula>
    </cfRule>
  </conditionalFormatting>
  <conditionalFormatting sqref="AT16">
    <cfRule type="cellIs" dxfId="36345" priority="18051" stopIfTrue="1" operator="equal">
      <formula>"f"</formula>
    </cfRule>
  </conditionalFormatting>
  <conditionalFormatting sqref="AT16">
    <cfRule type="cellIs" dxfId="36344" priority="18049" stopIfTrue="1" operator="equal">
      <formula>"h"</formula>
    </cfRule>
    <cfRule type="cellIs" dxfId="36343" priority="18050" stopIfTrue="1" operator="equal">
      <formula>"g"</formula>
    </cfRule>
  </conditionalFormatting>
  <conditionalFormatting sqref="AT16">
    <cfRule type="cellIs" dxfId="36342" priority="18048" stopIfTrue="1" operator="equal">
      <formula>"f"</formula>
    </cfRule>
  </conditionalFormatting>
  <conditionalFormatting sqref="AT16">
    <cfRule type="cellIs" dxfId="36341" priority="18046" stopIfTrue="1" operator="equal">
      <formula>"h"</formula>
    </cfRule>
    <cfRule type="cellIs" dxfId="36340" priority="18047" stopIfTrue="1" operator="equal">
      <formula>"g"</formula>
    </cfRule>
  </conditionalFormatting>
  <conditionalFormatting sqref="AT16">
    <cfRule type="cellIs" dxfId="36339" priority="18045" stopIfTrue="1" operator="equal">
      <formula>"f"</formula>
    </cfRule>
  </conditionalFormatting>
  <conditionalFormatting sqref="AT16">
    <cfRule type="cellIs" dxfId="36338" priority="18043" stopIfTrue="1" operator="equal">
      <formula>"h"</formula>
    </cfRule>
    <cfRule type="cellIs" dxfId="36337" priority="18044" stopIfTrue="1" operator="equal">
      <formula>"g"</formula>
    </cfRule>
  </conditionalFormatting>
  <conditionalFormatting sqref="AT16">
    <cfRule type="cellIs" dxfId="36336" priority="18042" stopIfTrue="1" operator="equal">
      <formula>"f"</formula>
    </cfRule>
  </conditionalFormatting>
  <conditionalFormatting sqref="AT16">
    <cfRule type="cellIs" dxfId="36335" priority="18040" stopIfTrue="1" operator="equal">
      <formula>"h"</formula>
    </cfRule>
    <cfRule type="cellIs" dxfId="36334" priority="18041" stopIfTrue="1" operator="equal">
      <formula>"g"</formula>
    </cfRule>
  </conditionalFormatting>
  <conditionalFormatting sqref="AT16">
    <cfRule type="cellIs" dxfId="36333" priority="18039" stopIfTrue="1" operator="equal">
      <formula>"f"</formula>
    </cfRule>
  </conditionalFormatting>
  <conditionalFormatting sqref="AT16">
    <cfRule type="cellIs" dxfId="36332" priority="18037" stopIfTrue="1" operator="equal">
      <formula>"h"</formula>
    </cfRule>
    <cfRule type="cellIs" dxfId="36331" priority="18038" stopIfTrue="1" operator="equal">
      <formula>"g"</formula>
    </cfRule>
  </conditionalFormatting>
  <conditionalFormatting sqref="AT16">
    <cfRule type="cellIs" dxfId="36330" priority="18036" stopIfTrue="1" operator="equal">
      <formula>"f"</formula>
    </cfRule>
  </conditionalFormatting>
  <conditionalFormatting sqref="AT16">
    <cfRule type="cellIs" dxfId="36329" priority="18034" stopIfTrue="1" operator="equal">
      <formula>"h"</formula>
    </cfRule>
    <cfRule type="cellIs" dxfId="36328" priority="18035" stopIfTrue="1" operator="equal">
      <formula>"g"</formula>
    </cfRule>
  </conditionalFormatting>
  <conditionalFormatting sqref="AT16">
    <cfRule type="cellIs" dxfId="36327" priority="18033" stopIfTrue="1" operator="equal">
      <formula>"f"</formula>
    </cfRule>
  </conditionalFormatting>
  <conditionalFormatting sqref="AT16">
    <cfRule type="cellIs" dxfId="36326" priority="18031" stopIfTrue="1" operator="equal">
      <formula>"h"</formula>
    </cfRule>
    <cfRule type="cellIs" dxfId="36325" priority="18032" stopIfTrue="1" operator="equal">
      <formula>"g"</formula>
    </cfRule>
  </conditionalFormatting>
  <conditionalFormatting sqref="AT16">
    <cfRule type="cellIs" dxfId="36324" priority="18030" stopIfTrue="1" operator="equal">
      <formula>"f"</formula>
    </cfRule>
  </conditionalFormatting>
  <conditionalFormatting sqref="AT16">
    <cfRule type="cellIs" dxfId="36323" priority="18028" stopIfTrue="1" operator="equal">
      <formula>"h"</formula>
    </cfRule>
    <cfRule type="cellIs" dxfId="36322" priority="18029" stopIfTrue="1" operator="equal">
      <formula>"g"</formula>
    </cfRule>
  </conditionalFormatting>
  <conditionalFormatting sqref="AT16">
    <cfRule type="cellIs" dxfId="36321" priority="18027" stopIfTrue="1" operator="equal">
      <formula>"f"</formula>
    </cfRule>
  </conditionalFormatting>
  <conditionalFormatting sqref="AT16">
    <cfRule type="cellIs" dxfId="36320" priority="18025" stopIfTrue="1" operator="equal">
      <formula>"h"</formula>
    </cfRule>
    <cfRule type="cellIs" dxfId="36319" priority="18026" stopIfTrue="1" operator="equal">
      <formula>"g"</formula>
    </cfRule>
  </conditionalFormatting>
  <conditionalFormatting sqref="AT16">
    <cfRule type="cellIs" dxfId="36318" priority="18024" stopIfTrue="1" operator="equal">
      <formula>"f"</formula>
    </cfRule>
  </conditionalFormatting>
  <conditionalFormatting sqref="AT16">
    <cfRule type="cellIs" dxfId="36317" priority="18022" stopIfTrue="1" operator="equal">
      <formula>"h"</formula>
    </cfRule>
    <cfRule type="cellIs" dxfId="36316" priority="18023" stopIfTrue="1" operator="equal">
      <formula>"g"</formula>
    </cfRule>
  </conditionalFormatting>
  <conditionalFormatting sqref="AT16">
    <cfRule type="cellIs" dxfId="36315" priority="18021" stopIfTrue="1" operator="equal">
      <formula>"f"</formula>
    </cfRule>
  </conditionalFormatting>
  <conditionalFormatting sqref="AT16">
    <cfRule type="cellIs" dxfId="36314" priority="18019" stopIfTrue="1" operator="equal">
      <formula>"h"</formula>
    </cfRule>
    <cfRule type="cellIs" dxfId="36313" priority="18020" stopIfTrue="1" operator="equal">
      <formula>"g"</formula>
    </cfRule>
  </conditionalFormatting>
  <conditionalFormatting sqref="AT16">
    <cfRule type="cellIs" dxfId="36312" priority="18018" stopIfTrue="1" operator="equal">
      <formula>"f"</formula>
    </cfRule>
  </conditionalFormatting>
  <conditionalFormatting sqref="AT16">
    <cfRule type="cellIs" dxfId="36311" priority="18016" stopIfTrue="1" operator="equal">
      <formula>"h"</formula>
    </cfRule>
    <cfRule type="cellIs" dxfId="36310" priority="18017" stopIfTrue="1" operator="equal">
      <formula>"g"</formula>
    </cfRule>
  </conditionalFormatting>
  <conditionalFormatting sqref="AT16">
    <cfRule type="cellIs" dxfId="36309" priority="18015" stopIfTrue="1" operator="equal">
      <formula>"f"</formula>
    </cfRule>
  </conditionalFormatting>
  <conditionalFormatting sqref="AT16">
    <cfRule type="cellIs" dxfId="36308" priority="18013" stopIfTrue="1" operator="equal">
      <formula>"h"</formula>
    </cfRule>
    <cfRule type="cellIs" dxfId="36307" priority="18014" stopIfTrue="1" operator="equal">
      <formula>"g"</formula>
    </cfRule>
  </conditionalFormatting>
  <conditionalFormatting sqref="AT16">
    <cfRule type="cellIs" dxfId="36306" priority="18012" stopIfTrue="1" operator="equal">
      <formula>"f"</formula>
    </cfRule>
  </conditionalFormatting>
  <conditionalFormatting sqref="AT16">
    <cfRule type="cellIs" dxfId="36305" priority="18010" stopIfTrue="1" operator="equal">
      <formula>"h"</formula>
    </cfRule>
    <cfRule type="cellIs" dxfId="36304" priority="18011" stopIfTrue="1" operator="equal">
      <formula>"g"</formula>
    </cfRule>
  </conditionalFormatting>
  <conditionalFormatting sqref="AT16">
    <cfRule type="cellIs" dxfId="36303" priority="18009" stopIfTrue="1" operator="equal">
      <formula>"f"</formula>
    </cfRule>
  </conditionalFormatting>
  <conditionalFormatting sqref="AT16">
    <cfRule type="cellIs" dxfId="36302" priority="18007" stopIfTrue="1" operator="equal">
      <formula>"h"</formula>
    </cfRule>
    <cfRule type="cellIs" dxfId="36301" priority="18008" stopIfTrue="1" operator="equal">
      <formula>"g"</formula>
    </cfRule>
  </conditionalFormatting>
  <conditionalFormatting sqref="AT16">
    <cfRule type="cellIs" dxfId="36300" priority="18006" stopIfTrue="1" operator="equal">
      <formula>"f"</formula>
    </cfRule>
  </conditionalFormatting>
  <conditionalFormatting sqref="AT16">
    <cfRule type="cellIs" dxfId="36299" priority="18004" stopIfTrue="1" operator="equal">
      <formula>"h"</formula>
    </cfRule>
    <cfRule type="cellIs" dxfId="36298" priority="18005" stopIfTrue="1" operator="equal">
      <formula>"g"</formula>
    </cfRule>
  </conditionalFormatting>
  <conditionalFormatting sqref="AT16">
    <cfRule type="cellIs" dxfId="36297" priority="18000" stopIfTrue="1" operator="equal">
      <formula>"f"</formula>
    </cfRule>
  </conditionalFormatting>
  <conditionalFormatting sqref="AT16">
    <cfRule type="cellIs" dxfId="36296" priority="17998" stopIfTrue="1" operator="equal">
      <formula>"h"</formula>
    </cfRule>
    <cfRule type="cellIs" dxfId="36295" priority="17999" stopIfTrue="1" operator="equal">
      <formula>"g"</formula>
    </cfRule>
  </conditionalFormatting>
  <conditionalFormatting sqref="AT16">
    <cfRule type="cellIs" dxfId="36294" priority="18003" stopIfTrue="1" operator="equal">
      <formula>"f"</formula>
    </cfRule>
  </conditionalFormatting>
  <conditionalFormatting sqref="AT16">
    <cfRule type="cellIs" dxfId="36293" priority="18001" stopIfTrue="1" operator="equal">
      <formula>"h"</formula>
    </cfRule>
    <cfRule type="cellIs" dxfId="36292" priority="18002" stopIfTrue="1" operator="equal">
      <formula>"g"</formula>
    </cfRule>
  </conditionalFormatting>
  <conditionalFormatting sqref="AT16">
    <cfRule type="cellIs" dxfId="36291" priority="17997" stopIfTrue="1" operator="equal">
      <formula>"f"</formula>
    </cfRule>
  </conditionalFormatting>
  <conditionalFormatting sqref="AT16">
    <cfRule type="cellIs" dxfId="36290" priority="17995" stopIfTrue="1" operator="equal">
      <formula>"h"</formula>
    </cfRule>
    <cfRule type="cellIs" dxfId="36289" priority="17996" stopIfTrue="1" operator="equal">
      <formula>"g"</formula>
    </cfRule>
  </conditionalFormatting>
  <conditionalFormatting sqref="AT16">
    <cfRule type="cellIs" dxfId="36288" priority="17994" stopIfTrue="1" operator="equal">
      <formula>"f"</formula>
    </cfRule>
  </conditionalFormatting>
  <conditionalFormatting sqref="AT16">
    <cfRule type="cellIs" dxfId="36287" priority="17992" stopIfTrue="1" operator="equal">
      <formula>"h"</formula>
    </cfRule>
    <cfRule type="cellIs" dxfId="36286" priority="17993" stopIfTrue="1" operator="equal">
      <formula>"g"</formula>
    </cfRule>
  </conditionalFormatting>
  <conditionalFormatting sqref="AT16">
    <cfRule type="cellIs" dxfId="36285" priority="17991" stopIfTrue="1" operator="equal">
      <formula>"f"</formula>
    </cfRule>
  </conditionalFormatting>
  <conditionalFormatting sqref="AT16">
    <cfRule type="cellIs" dxfId="36284" priority="17989" stopIfTrue="1" operator="equal">
      <formula>"h"</formula>
    </cfRule>
    <cfRule type="cellIs" dxfId="36283" priority="17990" stopIfTrue="1" operator="equal">
      <formula>"g"</formula>
    </cfRule>
  </conditionalFormatting>
  <conditionalFormatting sqref="AT16">
    <cfRule type="cellIs" dxfId="36282" priority="17910" stopIfTrue="1" operator="equal">
      <formula>"f"</formula>
    </cfRule>
  </conditionalFormatting>
  <conditionalFormatting sqref="AT16">
    <cfRule type="cellIs" dxfId="36281" priority="17908" stopIfTrue="1" operator="equal">
      <formula>"h"</formula>
    </cfRule>
    <cfRule type="cellIs" dxfId="36280" priority="17909" stopIfTrue="1" operator="equal">
      <formula>"g"</formula>
    </cfRule>
  </conditionalFormatting>
  <conditionalFormatting sqref="AT16">
    <cfRule type="cellIs" dxfId="36279" priority="17907" stopIfTrue="1" operator="equal">
      <formula>"f"</formula>
    </cfRule>
  </conditionalFormatting>
  <conditionalFormatting sqref="AT16">
    <cfRule type="cellIs" dxfId="36278" priority="17905" stopIfTrue="1" operator="equal">
      <formula>"h"</formula>
    </cfRule>
    <cfRule type="cellIs" dxfId="36277" priority="17906" stopIfTrue="1" operator="equal">
      <formula>"g"</formula>
    </cfRule>
  </conditionalFormatting>
  <conditionalFormatting sqref="AT16">
    <cfRule type="cellIs" dxfId="36276" priority="17895" stopIfTrue="1" operator="equal">
      <formula>"f"</formula>
    </cfRule>
  </conditionalFormatting>
  <conditionalFormatting sqref="AT16">
    <cfRule type="cellIs" dxfId="36275" priority="17893" stopIfTrue="1" operator="equal">
      <formula>"h"</formula>
    </cfRule>
    <cfRule type="cellIs" dxfId="36274" priority="17894" stopIfTrue="1" operator="equal">
      <formula>"g"</formula>
    </cfRule>
  </conditionalFormatting>
  <conditionalFormatting sqref="AT16">
    <cfRule type="cellIs" dxfId="36273" priority="17892" stopIfTrue="1" operator="equal">
      <formula>"f"</formula>
    </cfRule>
  </conditionalFormatting>
  <conditionalFormatting sqref="AT16">
    <cfRule type="cellIs" dxfId="36272" priority="17890" stopIfTrue="1" operator="equal">
      <formula>"h"</formula>
    </cfRule>
    <cfRule type="cellIs" dxfId="36271" priority="17891" stopIfTrue="1" operator="equal">
      <formula>"g"</formula>
    </cfRule>
  </conditionalFormatting>
  <conditionalFormatting sqref="AT16">
    <cfRule type="cellIs" dxfId="36270" priority="17904" stopIfTrue="1" operator="equal">
      <formula>"f"</formula>
    </cfRule>
  </conditionalFormatting>
  <conditionalFormatting sqref="AT16">
    <cfRule type="cellIs" dxfId="36269" priority="17902" stopIfTrue="1" operator="equal">
      <formula>"h"</formula>
    </cfRule>
    <cfRule type="cellIs" dxfId="36268" priority="17903" stopIfTrue="1" operator="equal">
      <formula>"g"</formula>
    </cfRule>
  </conditionalFormatting>
  <conditionalFormatting sqref="AT16">
    <cfRule type="cellIs" dxfId="36267" priority="17913" stopIfTrue="1" operator="equal">
      <formula>"f"</formula>
    </cfRule>
  </conditionalFormatting>
  <conditionalFormatting sqref="AT16">
    <cfRule type="cellIs" dxfId="36266" priority="17911" stopIfTrue="1" operator="equal">
      <formula>"h"</formula>
    </cfRule>
    <cfRule type="cellIs" dxfId="36265" priority="17912" stopIfTrue="1" operator="equal">
      <formula>"g"</formula>
    </cfRule>
  </conditionalFormatting>
  <conditionalFormatting sqref="AT16">
    <cfRule type="cellIs" dxfId="36264" priority="17901" stopIfTrue="1" operator="equal">
      <formula>"f"</formula>
    </cfRule>
  </conditionalFormatting>
  <conditionalFormatting sqref="AT16">
    <cfRule type="cellIs" dxfId="36263" priority="17899" stopIfTrue="1" operator="equal">
      <formula>"h"</formula>
    </cfRule>
    <cfRule type="cellIs" dxfId="36262" priority="17900" stopIfTrue="1" operator="equal">
      <formula>"g"</formula>
    </cfRule>
  </conditionalFormatting>
  <conditionalFormatting sqref="AT16">
    <cfRule type="cellIs" dxfId="36261" priority="17898" stopIfTrue="1" operator="equal">
      <formula>"f"</formula>
    </cfRule>
  </conditionalFormatting>
  <conditionalFormatting sqref="AT16">
    <cfRule type="cellIs" dxfId="36260" priority="17896" stopIfTrue="1" operator="equal">
      <formula>"h"</formula>
    </cfRule>
    <cfRule type="cellIs" dxfId="36259" priority="17897" stopIfTrue="1" operator="equal">
      <formula>"g"</formula>
    </cfRule>
  </conditionalFormatting>
  <conditionalFormatting sqref="BI16">
    <cfRule type="cellIs" dxfId="36258" priority="16209" stopIfTrue="1" operator="equal">
      <formula>"f"</formula>
    </cfRule>
  </conditionalFormatting>
  <conditionalFormatting sqref="BI16">
    <cfRule type="cellIs" dxfId="36257" priority="16207" stopIfTrue="1" operator="equal">
      <formula>"h"</formula>
    </cfRule>
    <cfRule type="cellIs" dxfId="36256" priority="16208" stopIfTrue="1" operator="equal">
      <formula>"g"</formula>
    </cfRule>
  </conditionalFormatting>
  <conditionalFormatting sqref="BI16">
    <cfRule type="cellIs" dxfId="36255" priority="16206" stopIfTrue="1" operator="equal">
      <formula>"f"</formula>
    </cfRule>
  </conditionalFormatting>
  <conditionalFormatting sqref="BI16">
    <cfRule type="cellIs" dxfId="36254" priority="16204" stopIfTrue="1" operator="equal">
      <formula>"h"</formula>
    </cfRule>
    <cfRule type="cellIs" dxfId="36253" priority="16205" stopIfTrue="1" operator="equal">
      <formula>"g"</formula>
    </cfRule>
  </conditionalFormatting>
  <conditionalFormatting sqref="BI16">
    <cfRule type="cellIs" dxfId="36252" priority="16203" stopIfTrue="1" operator="equal">
      <formula>"f"</formula>
    </cfRule>
  </conditionalFormatting>
  <conditionalFormatting sqref="BI16">
    <cfRule type="cellIs" dxfId="36251" priority="16201" stopIfTrue="1" operator="equal">
      <formula>"h"</formula>
    </cfRule>
    <cfRule type="cellIs" dxfId="36250" priority="16202" stopIfTrue="1" operator="equal">
      <formula>"g"</formula>
    </cfRule>
  </conditionalFormatting>
  <conditionalFormatting sqref="BI16">
    <cfRule type="cellIs" dxfId="36249" priority="16200" stopIfTrue="1" operator="equal">
      <formula>"f"</formula>
    </cfRule>
  </conditionalFormatting>
  <conditionalFormatting sqref="BI16">
    <cfRule type="cellIs" dxfId="36248" priority="16198" stopIfTrue="1" operator="equal">
      <formula>"h"</formula>
    </cfRule>
    <cfRule type="cellIs" dxfId="36247" priority="16199" stopIfTrue="1" operator="equal">
      <formula>"g"</formula>
    </cfRule>
  </conditionalFormatting>
  <conditionalFormatting sqref="BI16">
    <cfRule type="cellIs" dxfId="36246" priority="16197" stopIfTrue="1" operator="equal">
      <formula>"f"</formula>
    </cfRule>
  </conditionalFormatting>
  <conditionalFormatting sqref="BI16">
    <cfRule type="cellIs" dxfId="36245" priority="16195" stopIfTrue="1" operator="equal">
      <formula>"h"</formula>
    </cfRule>
    <cfRule type="cellIs" dxfId="36244" priority="16196" stopIfTrue="1" operator="equal">
      <formula>"g"</formula>
    </cfRule>
  </conditionalFormatting>
  <conditionalFormatting sqref="BI16">
    <cfRule type="cellIs" dxfId="36243" priority="16194" stopIfTrue="1" operator="equal">
      <formula>"f"</formula>
    </cfRule>
  </conditionalFormatting>
  <conditionalFormatting sqref="BI16">
    <cfRule type="cellIs" dxfId="36242" priority="16192" stopIfTrue="1" operator="equal">
      <formula>"h"</formula>
    </cfRule>
    <cfRule type="cellIs" dxfId="36241" priority="16193" stopIfTrue="1" operator="equal">
      <formula>"g"</formula>
    </cfRule>
  </conditionalFormatting>
  <conditionalFormatting sqref="BI16">
    <cfRule type="cellIs" dxfId="36240" priority="16191" stopIfTrue="1" operator="equal">
      <formula>"f"</formula>
    </cfRule>
  </conditionalFormatting>
  <conditionalFormatting sqref="BI16">
    <cfRule type="cellIs" dxfId="36239" priority="16189" stopIfTrue="1" operator="equal">
      <formula>"h"</formula>
    </cfRule>
    <cfRule type="cellIs" dxfId="36238" priority="16190" stopIfTrue="1" operator="equal">
      <formula>"g"</formula>
    </cfRule>
  </conditionalFormatting>
  <conditionalFormatting sqref="BI16">
    <cfRule type="cellIs" dxfId="36237" priority="16188" stopIfTrue="1" operator="equal">
      <formula>"f"</formula>
    </cfRule>
  </conditionalFormatting>
  <conditionalFormatting sqref="BI16">
    <cfRule type="cellIs" dxfId="36236" priority="16186" stopIfTrue="1" operator="equal">
      <formula>"h"</formula>
    </cfRule>
    <cfRule type="cellIs" dxfId="36235" priority="16187" stopIfTrue="1" operator="equal">
      <formula>"g"</formula>
    </cfRule>
  </conditionalFormatting>
  <conditionalFormatting sqref="BI16">
    <cfRule type="cellIs" dxfId="36234" priority="16185" stopIfTrue="1" operator="equal">
      <formula>"f"</formula>
    </cfRule>
  </conditionalFormatting>
  <conditionalFormatting sqref="BI16">
    <cfRule type="cellIs" dxfId="36233" priority="16183" stopIfTrue="1" operator="equal">
      <formula>"h"</formula>
    </cfRule>
    <cfRule type="cellIs" dxfId="36232" priority="16184" stopIfTrue="1" operator="equal">
      <formula>"g"</formula>
    </cfRule>
  </conditionalFormatting>
  <conditionalFormatting sqref="BI16">
    <cfRule type="cellIs" dxfId="36231" priority="16182" stopIfTrue="1" operator="equal">
      <formula>"f"</formula>
    </cfRule>
  </conditionalFormatting>
  <conditionalFormatting sqref="BI16">
    <cfRule type="cellIs" dxfId="36230" priority="16180" stopIfTrue="1" operator="equal">
      <formula>"h"</formula>
    </cfRule>
    <cfRule type="cellIs" dxfId="36229" priority="16181" stopIfTrue="1" operator="equal">
      <formula>"g"</formula>
    </cfRule>
  </conditionalFormatting>
  <conditionalFormatting sqref="BI16">
    <cfRule type="cellIs" dxfId="36228" priority="16179" stopIfTrue="1" operator="equal">
      <formula>"f"</formula>
    </cfRule>
  </conditionalFormatting>
  <conditionalFormatting sqref="BI16">
    <cfRule type="cellIs" dxfId="36227" priority="16177" stopIfTrue="1" operator="equal">
      <formula>"h"</formula>
    </cfRule>
    <cfRule type="cellIs" dxfId="36226" priority="16178" stopIfTrue="1" operator="equal">
      <formula>"g"</formula>
    </cfRule>
  </conditionalFormatting>
  <conditionalFormatting sqref="BI16">
    <cfRule type="cellIs" dxfId="36225" priority="16176" stopIfTrue="1" operator="equal">
      <formula>"f"</formula>
    </cfRule>
  </conditionalFormatting>
  <conditionalFormatting sqref="BI16">
    <cfRule type="cellIs" dxfId="36224" priority="16174" stopIfTrue="1" operator="equal">
      <formula>"h"</formula>
    </cfRule>
    <cfRule type="cellIs" dxfId="36223" priority="16175" stopIfTrue="1" operator="equal">
      <formula>"g"</formula>
    </cfRule>
  </conditionalFormatting>
  <conditionalFormatting sqref="BI16">
    <cfRule type="cellIs" dxfId="36222" priority="16173" stopIfTrue="1" operator="equal">
      <formula>"f"</formula>
    </cfRule>
  </conditionalFormatting>
  <conditionalFormatting sqref="BI16">
    <cfRule type="cellIs" dxfId="36221" priority="16171" stopIfTrue="1" operator="equal">
      <formula>"h"</formula>
    </cfRule>
    <cfRule type="cellIs" dxfId="36220" priority="16172" stopIfTrue="1" operator="equal">
      <formula>"g"</formula>
    </cfRule>
  </conditionalFormatting>
  <conditionalFormatting sqref="BI16">
    <cfRule type="cellIs" dxfId="36219" priority="16170" stopIfTrue="1" operator="equal">
      <formula>"f"</formula>
    </cfRule>
  </conditionalFormatting>
  <conditionalFormatting sqref="BI16">
    <cfRule type="cellIs" dxfId="36218" priority="16168" stopIfTrue="1" operator="equal">
      <formula>"h"</formula>
    </cfRule>
    <cfRule type="cellIs" dxfId="36217" priority="16169" stopIfTrue="1" operator="equal">
      <formula>"g"</formula>
    </cfRule>
  </conditionalFormatting>
  <conditionalFormatting sqref="BI16">
    <cfRule type="cellIs" dxfId="36216" priority="16167" stopIfTrue="1" operator="equal">
      <formula>"f"</formula>
    </cfRule>
  </conditionalFormatting>
  <conditionalFormatting sqref="BI16">
    <cfRule type="cellIs" dxfId="36215" priority="16165" stopIfTrue="1" operator="equal">
      <formula>"h"</formula>
    </cfRule>
    <cfRule type="cellIs" dxfId="36214" priority="16166" stopIfTrue="1" operator="equal">
      <formula>"g"</formula>
    </cfRule>
  </conditionalFormatting>
  <conditionalFormatting sqref="BI16">
    <cfRule type="cellIs" dxfId="36213" priority="16164" stopIfTrue="1" operator="equal">
      <formula>"f"</formula>
    </cfRule>
  </conditionalFormatting>
  <conditionalFormatting sqref="BI16">
    <cfRule type="cellIs" dxfId="36212" priority="16162" stopIfTrue="1" operator="equal">
      <formula>"h"</formula>
    </cfRule>
    <cfRule type="cellIs" dxfId="36211" priority="16163" stopIfTrue="1" operator="equal">
      <formula>"g"</formula>
    </cfRule>
  </conditionalFormatting>
  <conditionalFormatting sqref="AX16">
    <cfRule type="cellIs" dxfId="36210" priority="17727" stopIfTrue="1" operator="equal">
      <formula>"f"</formula>
    </cfRule>
  </conditionalFormatting>
  <conditionalFormatting sqref="AX16">
    <cfRule type="cellIs" dxfId="36209" priority="17725" stopIfTrue="1" operator="equal">
      <formula>"h"</formula>
    </cfRule>
    <cfRule type="cellIs" dxfId="36208" priority="17726" stopIfTrue="1" operator="equal">
      <formula>"g"</formula>
    </cfRule>
  </conditionalFormatting>
  <conditionalFormatting sqref="AX16">
    <cfRule type="cellIs" dxfId="36207" priority="17724" stopIfTrue="1" operator="equal">
      <formula>"f"</formula>
    </cfRule>
  </conditionalFormatting>
  <conditionalFormatting sqref="AX16">
    <cfRule type="cellIs" dxfId="36206" priority="17722" stopIfTrue="1" operator="equal">
      <formula>"h"</formula>
    </cfRule>
    <cfRule type="cellIs" dxfId="36205" priority="17723" stopIfTrue="1" operator="equal">
      <formula>"g"</formula>
    </cfRule>
  </conditionalFormatting>
  <conditionalFormatting sqref="AU16">
    <cfRule type="cellIs" dxfId="36204" priority="17718" stopIfTrue="1" operator="equal">
      <formula>"f"</formula>
    </cfRule>
  </conditionalFormatting>
  <conditionalFormatting sqref="AU16">
    <cfRule type="cellIs" dxfId="36203" priority="17716" stopIfTrue="1" operator="equal">
      <formula>"h"</formula>
    </cfRule>
    <cfRule type="cellIs" dxfId="36202" priority="17717" stopIfTrue="1" operator="equal">
      <formula>"g"</formula>
    </cfRule>
  </conditionalFormatting>
  <conditionalFormatting sqref="AU16">
    <cfRule type="cellIs" dxfId="36201" priority="17715" stopIfTrue="1" operator="equal">
      <formula>"f"</formula>
    </cfRule>
  </conditionalFormatting>
  <conditionalFormatting sqref="AU16">
    <cfRule type="cellIs" dxfId="36200" priority="17713" stopIfTrue="1" operator="equal">
      <formula>"h"</formula>
    </cfRule>
    <cfRule type="cellIs" dxfId="36199" priority="17714" stopIfTrue="1" operator="equal">
      <formula>"g"</formula>
    </cfRule>
  </conditionalFormatting>
  <conditionalFormatting sqref="AU16">
    <cfRule type="cellIs" dxfId="36198" priority="17712" stopIfTrue="1" operator="equal">
      <formula>"f"</formula>
    </cfRule>
  </conditionalFormatting>
  <conditionalFormatting sqref="AU16">
    <cfRule type="cellIs" dxfId="36197" priority="17710" stopIfTrue="1" operator="equal">
      <formula>"h"</formula>
    </cfRule>
    <cfRule type="cellIs" dxfId="36196" priority="17711" stopIfTrue="1" operator="equal">
      <formula>"g"</formula>
    </cfRule>
  </conditionalFormatting>
  <conditionalFormatting sqref="AU16">
    <cfRule type="cellIs" dxfId="36195" priority="17721" stopIfTrue="1" operator="equal">
      <formula>"f"</formula>
    </cfRule>
  </conditionalFormatting>
  <conditionalFormatting sqref="AU16">
    <cfRule type="cellIs" dxfId="36194" priority="17719" stopIfTrue="1" operator="equal">
      <formula>"h"</formula>
    </cfRule>
    <cfRule type="cellIs" dxfId="36193" priority="17720" stopIfTrue="1" operator="equal">
      <formula>"g"</formula>
    </cfRule>
  </conditionalFormatting>
  <conditionalFormatting sqref="AU16">
    <cfRule type="cellIs" dxfId="36192" priority="17709" stopIfTrue="1" operator="equal">
      <formula>"f"</formula>
    </cfRule>
  </conditionalFormatting>
  <conditionalFormatting sqref="AU16">
    <cfRule type="cellIs" dxfId="36191" priority="17707" stopIfTrue="1" operator="equal">
      <formula>"h"</formula>
    </cfRule>
    <cfRule type="cellIs" dxfId="36190" priority="17708" stopIfTrue="1" operator="equal">
      <formula>"g"</formula>
    </cfRule>
  </conditionalFormatting>
  <conditionalFormatting sqref="AU16">
    <cfRule type="cellIs" dxfId="36189" priority="17706" stopIfTrue="1" operator="equal">
      <formula>"f"</formula>
    </cfRule>
  </conditionalFormatting>
  <conditionalFormatting sqref="AU16">
    <cfRule type="cellIs" dxfId="36188" priority="17704" stopIfTrue="1" operator="equal">
      <formula>"h"</formula>
    </cfRule>
    <cfRule type="cellIs" dxfId="36187" priority="17705" stopIfTrue="1" operator="equal">
      <formula>"g"</formula>
    </cfRule>
  </conditionalFormatting>
  <conditionalFormatting sqref="AU16 AX16">
    <cfRule type="cellIs" dxfId="36186" priority="17628" stopIfTrue="1" operator="equal">
      <formula>"f"</formula>
    </cfRule>
  </conditionalFormatting>
  <conditionalFormatting sqref="AU16 AX16">
    <cfRule type="cellIs" dxfId="36185" priority="17626" stopIfTrue="1" operator="equal">
      <formula>"h"</formula>
    </cfRule>
    <cfRule type="cellIs" dxfId="36184" priority="17627" stopIfTrue="1" operator="equal">
      <formula>"g"</formula>
    </cfRule>
  </conditionalFormatting>
  <conditionalFormatting sqref="AU16 AX16">
    <cfRule type="cellIs" dxfId="36183" priority="17655" stopIfTrue="1" operator="equal">
      <formula>"f"</formula>
    </cfRule>
  </conditionalFormatting>
  <conditionalFormatting sqref="AU16 AX16">
    <cfRule type="cellIs" dxfId="36182" priority="17653" stopIfTrue="1" operator="equal">
      <formula>"h"</formula>
    </cfRule>
    <cfRule type="cellIs" dxfId="36181" priority="17654" stopIfTrue="1" operator="equal">
      <formula>"g"</formula>
    </cfRule>
  </conditionalFormatting>
  <conditionalFormatting sqref="AU16 AX16">
    <cfRule type="cellIs" dxfId="36180" priority="17652" stopIfTrue="1" operator="equal">
      <formula>"f"</formula>
    </cfRule>
  </conditionalFormatting>
  <conditionalFormatting sqref="AU16 AX16">
    <cfRule type="cellIs" dxfId="36179" priority="17650" stopIfTrue="1" operator="equal">
      <formula>"h"</formula>
    </cfRule>
    <cfRule type="cellIs" dxfId="36178" priority="17651" stopIfTrue="1" operator="equal">
      <formula>"g"</formula>
    </cfRule>
  </conditionalFormatting>
  <conditionalFormatting sqref="AU16 AX16">
    <cfRule type="cellIs" dxfId="36177" priority="17649" stopIfTrue="1" operator="equal">
      <formula>"f"</formula>
    </cfRule>
  </conditionalFormatting>
  <conditionalFormatting sqref="AU16 AX16">
    <cfRule type="cellIs" dxfId="36176" priority="17647" stopIfTrue="1" operator="equal">
      <formula>"h"</formula>
    </cfRule>
    <cfRule type="cellIs" dxfId="36175" priority="17648" stopIfTrue="1" operator="equal">
      <formula>"g"</formula>
    </cfRule>
  </conditionalFormatting>
  <conditionalFormatting sqref="AU16 AX16">
    <cfRule type="cellIs" dxfId="36174" priority="17646" stopIfTrue="1" operator="equal">
      <formula>"f"</formula>
    </cfRule>
  </conditionalFormatting>
  <conditionalFormatting sqref="AU16 AX16">
    <cfRule type="cellIs" dxfId="36173" priority="17644" stopIfTrue="1" operator="equal">
      <formula>"h"</formula>
    </cfRule>
    <cfRule type="cellIs" dxfId="36172" priority="17645" stopIfTrue="1" operator="equal">
      <formula>"g"</formula>
    </cfRule>
  </conditionalFormatting>
  <conditionalFormatting sqref="AU16 AX16">
    <cfRule type="cellIs" dxfId="36171" priority="17640" stopIfTrue="1" operator="equal">
      <formula>"f"</formula>
    </cfRule>
  </conditionalFormatting>
  <conditionalFormatting sqref="AU16 AX16">
    <cfRule type="cellIs" dxfId="36170" priority="17638" stopIfTrue="1" operator="equal">
      <formula>"h"</formula>
    </cfRule>
    <cfRule type="cellIs" dxfId="36169" priority="17639" stopIfTrue="1" operator="equal">
      <formula>"g"</formula>
    </cfRule>
  </conditionalFormatting>
  <conditionalFormatting sqref="AU16 AX16">
    <cfRule type="cellIs" dxfId="36168" priority="17643" stopIfTrue="1" operator="equal">
      <formula>"f"</formula>
    </cfRule>
  </conditionalFormatting>
  <conditionalFormatting sqref="AU16 AX16">
    <cfRule type="cellIs" dxfId="36167" priority="17641" stopIfTrue="1" operator="equal">
      <formula>"h"</formula>
    </cfRule>
    <cfRule type="cellIs" dxfId="36166" priority="17642" stopIfTrue="1" operator="equal">
      <formula>"g"</formula>
    </cfRule>
  </conditionalFormatting>
  <conditionalFormatting sqref="AU16 AX16">
    <cfRule type="cellIs" dxfId="36165" priority="17637" stopIfTrue="1" operator="equal">
      <formula>"f"</formula>
    </cfRule>
  </conditionalFormatting>
  <conditionalFormatting sqref="AU16 AX16">
    <cfRule type="cellIs" dxfId="36164" priority="17635" stopIfTrue="1" operator="equal">
      <formula>"h"</formula>
    </cfRule>
    <cfRule type="cellIs" dxfId="36163" priority="17636" stopIfTrue="1" operator="equal">
      <formula>"g"</formula>
    </cfRule>
  </conditionalFormatting>
  <conditionalFormatting sqref="AU16 AX16">
    <cfRule type="cellIs" dxfId="36162" priority="17634" stopIfTrue="1" operator="equal">
      <formula>"f"</formula>
    </cfRule>
  </conditionalFormatting>
  <conditionalFormatting sqref="AU16 AX16">
    <cfRule type="cellIs" dxfId="36161" priority="17632" stopIfTrue="1" operator="equal">
      <formula>"h"</formula>
    </cfRule>
    <cfRule type="cellIs" dxfId="36160" priority="17633" stopIfTrue="1" operator="equal">
      <formula>"g"</formula>
    </cfRule>
  </conditionalFormatting>
  <conditionalFormatting sqref="AU16 AX16">
    <cfRule type="cellIs" dxfId="36159" priority="17631" stopIfTrue="1" operator="equal">
      <formula>"f"</formula>
    </cfRule>
  </conditionalFormatting>
  <conditionalFormatting sqref="AU16 AX16">
    <cfRule type="cellIs" dxfId="36158" priority="17629" stopIfTrue="1" operator="equal">
      <formula>"h"</formula>
    </cfRule>
    <cfRule type="cellIs" dxfId="36157" priority="17630" stopIfTrue="1" operator="equal">
      <formula>"g"</formula>
    </cfRule>
  </conditionalFormatting>
  <conditionalFormatting sqref="AU16">
    <cfRule type="cellIs" dxfId="36156" priority="17556" stopIfTrue="1" operator="equal">
      <formula>"f"</formula>
    </cfRule>
  </conditionalFormatting>
  <conditionalFormatting sqref="AU16">
    <cfRule type="cellIs" dxfId="36155" priority="17554" stopIfTrue="1" operator="equal">
      <formula>"h"</formula>
    </cfRule>
    <cfRule type="cellIs" dxfId="36154" priority="17555" stopIfTrue="1" operator="equal">
      <formula>"g"</formula>
    </cfRule>
  </conditionalFormatting>
  <conditionalFormatting sqref="AU16">
    <cfRule type="cellIs" dxfId="36153" priority="17625" stopIfTrue="1" operator="equal">
      <formula>"f"</formula>
    </cfRule>
  </conditionalFormatting>
  <conditionalFormatting sqref="AU16">
    <cfRule type="cellIs" dxfId="36152" priority="17623" stopIfTrue="1" operator="equal">
      <formula>"h"</formula>
    </cfRule>
    <cfRule type="cellIs" dxfId="36151" priority="17624" stopIfTrue="1" operator="equal">
      <formula>"g"</formula>
    </cfRule>
  </conditionalFormatting>
  <conditionalFormatting sqref="AU16">
    <cfRule type="cellIs" dxfId="36150" priority="17622" stopIfTrue="1" operator="equal">
      <formula>"f"</formula>
    </cfRule>
  </conditionalFormatting>
  <conditionalFormatting sqref="AU16">
    <cfRule type="cellIs" dxfId="36149" priority="17620" stopIfTrue="1" operator="equal">
      <formula>"h"</formula>
    </cfRule>
    <cfRule type="cellIs" dxfId="36148" priority="17621" stopIfTrue="1" operator="equal">
      <formula>"g"</formula>
    </cfRule>
  </conditionalFormatting>
  <conditionalFormatting sqref="AU16">
    <cfRule type="cellIs" dxfId="36147" priority="17619" stopIfTrue="1" operator="equal">
      <formula>"f"</formula>
    </cfRule>
  </conditionalFormatting>
  <conditionalFormatting sqref="AU16">
    <cfRule type="cellIs" dxfId="36146" priority="17617" stopIfTrue="1" operator="equal">
      <formula>"h"</formula>
    </cfRule>
    <cfRule type="cellIs" dxfId="36145" priority="17618" stopIfTrue="1" operator="equal">
      <formula>"g"</formula>
    </cfRule>
  </conditionalFormatting>
  <conditionalFormatting sqref="AU16">
    <cfRule type="cellIs" dxfId="36144" priority="17616" stopIfTrue="1" operator="equal">
      <formula>"f"</formula>
    </cfRule>
  </conditionalFormatting>
  <conditionalFormatting sqref="AU16">
    <cfRule type="cellIs" dxfId="36143" priority="17614" stopIfTrue="1" operator="equal">
      <formula>"h"</formula>
    </cfRule>
    <cfRule type="cellIs" dxfId="36142" priority="17615" stopIfTrue="1" operator="equal">
      <formula>"g"</formula>
    </cfRule>
  </conditionalFormatting>
  <conditionalFormatting sqref="AU16">
    <cfRule type="cellIs" dxfId="36141" priority="17613" stopIfTrue="1" operator="equal">
      <formula>"f"</formula>
    </cfRule>
  </conditionalFormatting>
  <conditionalFormatting sqref="AU16">
    <cfRule type="cellIs" dxfId="36140" priority="17611" stopIfTrue="1" operator="equal">
      <formula>"h"</formula>
    </cfRule>
    <cfRule type="cellIs" dxfId="36139" priority="17612" stopIfTrue="1" operator="equal">
      <formula>"g"</formula>
    </cfRule>
  </conditionalFormatting>
  <conditionalFormatting sqref="AU16">
    <cfRule type="cellIs" dxfId="36138" priority="17610" stopIfTrue="1" operator="equal">
      <formula>"f"</formula>
    </cfRule>
  </conditionalFormatting>
  <conditionalFormatting sqref="AU16">
    <cfRule type="cellIs" dxfId="36137" priority="17608" stopIfTrue="1" operator="equal">
      <formula>"h"</formula>
    </cfRule>
    <cfRule type="cellIs" dxfId="36136" priority="17609" stopIfTrue="1" operator="equal">
      <formula>"g"</formula>
    </cfRule>
  </conditionalFormatting>
  <conditionalFormatting sqref="AU16">
    <cfRule type="cellIs" dxfId="36135" priority="17607" stopIfTrue="1" operator="equal">
      <formula>"f"</formula>
    </cfRule>
  </conditionalFormatting>
  <conditionalFormatting sqref="AU16">
    <cfRule type="cellIs" dxfId="36134" priority="17605" stopIfTrue="1" operator="equal">
      <formula>"h"</formula>
    </cfRule>
    <cfRule type="cellIs" dxfId="36133" priority="17606" stopIfTrue="1" operator="equal">
      <formula>"g"</formula>
    </cfRule>
  </conditionalFormatting>
  <conditionalFormatting sqref="AU16">
    <cfRule type="cellIs" dxfId="36132" priority="17604" stopIfTrue="1" operator="equal">
      <formula>"f"</formula>
    </cfRule>
  </conditionalFormatting>
  <conditionalFormatting sqref="AU16">
    <cfRule type="cellIs" dxfId="36131" priority="17602" stopIfTrue="1" operator="equal">
      <formula>"h"</formula>
    </cfRule>
    <cfRule type="cellIs" dxfId="36130" priority="17603" stopIfTrue="1" operator="equal">
      <formula>"g"</formula>
    </cfRule>
  </conditionalFormatting>
  <conditionalFormatting sqref="AU16">
    <cfRule type="cellIs" dxfId="36129" priority="17601" stopIfTrue="1" operator="equal">
      <formula>"f"</formula>
    </cfRule>
  </conditionalFormatting>
  <conditionalFormatting sqref="AU16">
    <cfRule type="cellIs" dxfId="36128" priority="17599" stopIfTrue="1" operator="equal">
      <formula>"h"</formula>
    </cfRule>
    <cfRule type="cellIs" dxfId="36127" priority="17600" stopIfTrue="1" operator="equal">
      <formula>"g"</formula>
    </cfRule>
  </conditionalFormatting>
  <conditionalFormatting sqref="AU16">
    <cfRule type="cellIs" dxfId="36126" priority="17598" stopIfTrue="1" operator="equal">
      <formula>"f"</formula>
    </cfRule>
  </conditionalFormatting>
  <conditionalFormatting sqref="AU16">
    <cfRule type="cellIs" dxfId="36125" priority="17596" stopIfTrue="1" operator="equal">
      <formula>"h"</formula>
    </cfRule>
    <cfRule type="cellIs" dxfId="36124" priority="17597" stopIfTrue="1" operator="equal">
      <formula>"g"</formula>
    </cfRule>
  </conditionalFormatting>
  <conditionalFormatting sqref="AU16">
    <cfRule type="cellIs" dxfId="36123" priority="17595" stopIfTrue="1" operator="equal">
      <formula>"f"</formula>
    </cfRule>
  </conditionalFormatting>
  <conditionalFormatting sqref="AU16">
    <cfRule type="cellIs" dxfId="36122" priority="17593" stopIfTrue="1" operator="equal">
      <formula>"h"</formula>
    </cfRule>
    <cfRule type="cellIs" dxfId="36121" priority="17594" stopIfTrue="1" operator="equal">
      <formula>"g"</formula>
    </cfRule>
  </conditionalFormatting>
  <conditionalFormatting sqref="AU16">
    <cfRule type="cellIs" dxfId="36120" priority="17592" stopIfTrue="1" operator="equal">
      <formula>"f"</formula>
    </cfRule>
  </conditionalFormatting>
  <conditionalFormatting sqref="AU16">
    <cfRule type="cellIs" dxfId="36119" priority="17590" stopIfTrue="1" operator="equal">
      <formula>"h"</formula>
    </cfRule>
    <cfRule type="cellIs" dxfId="36118" priority="17591" stopIfTrue="1" operator="equal">
      <formula>"g"</formula>
    </cfRule>
  </conditionalFormatting>
  <conditionalFormatting sqref="AU16">
    <cfRule type="cellIs" dxfId="36117" priority="17589" stopIfTrue="1" operator="equal">
      <formula>"f"</formula>
    </cfRule>
  </conditionalFormatting>
  <conditionalFormatting sqref="AU16">
    <cfRule type="cellIs" dxfId="36116" priority="17587" stopIfTrue="1" operator="equal">
      <formula>"h"</formula>
    </cfRule>
    <cfRule type="cellIs" dxfId="36115" priority="17588" stopIfTrue="1" operator="equal">
      <formula>"g"</formula>
    </cfRule>
  </conditionalFormatting>
  <conditionalFormatting sqref="AU16">
    <cfRule type="cellIs" dxfId="36114" priority="17586" stopIfTrue="1" operator="equal">
      <formula>"f"</formula>
    </cfRule>
  </conditionalFormatting>
  <conditionalFormatting sqref="AU16">
    <cfRule type="cellIs" dxfId="36113" priority="17584" stopIfTrue="1" operator="equal">
      <formula>"h"</formula>
    </cfRule>
    <cfRule type="cellIs" dxfId="36112" priority="17585" stopIfTrue="1" operator="equal">
      <formula>"g"</formula>
    </cfRule>
  </conditionalFormatting>
  <conditionalFormatting sqref="AU16">
    <cfRule type="cellIs" dxfId="36111" priority="17583" stopIfTrue="1" operator="equal">
      <formula>"f"</formula>
    </cfRule>
  </conditionalFormatting>
  <conditionalFormatting sqref="AU16">
    <cfRule type="cellIs" dxfId="36110" priority="17581" stopIfTrue="1" operator="equal">
      <formula>"h"</formula>
    </cfRule>
    <cfRule type="cellIs" dxfId="36109" priority="17582" stopIfTrue="1" operator="equal">
      <formula>"g"</formula>
    </cfRule>
  </conditionalFormatting>
  <conditionalFormatting sqref="AU16">
    <cfRule type="cellIs" dxfId="36108" priority="17580" stopIfTrue="1" operator="equal">
      <formula>"f"</formula>
    </cfRule>
  </conditionalFormatting>
  <conditionalFormatting sqref="AU16">
    <cfRule type="cellIs" dxfId="36107" priority="17578" stopIfTrue="1" operator="equal">
      <formula>"h"</formula>
    </cfRule>
    <cfRule type="cellIs" dxfId="36106" priority="17579" stopIfTrue="1" operator="equal">
      <formula>"g"</formula>
    </cfRule>
  </conditionalFormatting>
  <conditionalFormatting sqref="AU16">
    <cfRule type="cellIs" dxfId="36105" priority="17577" stopIfTrue="1" operator="equal">
      <formula>"f"</formula>
    </cfRule>
  </conditionalFormatting>
  <conditionalFormatting sqref="AU16">
    <cfRule type="cellIs" dxfId="36104" priority="17575" stopIfTrue="1" operator="equal">
      <formula>"h"</formula>
    </cfRule>
    <cfRule type="cellIs" dxfId="36103" priority="17576" stopIfTrue="1" operator="equal">
      <formula>"g"</formula>
    </cfRule>
  </conditionalFormatting>
  <conditionalFormatting sqref="AU16">
    <cfRule type="cellIs" dxfId="36102" priority="17574" stopIfTrue="1" operator="equal">
      <formula>"f"</formula>
    </cfRule>
  </conditionalFormatting>
  <conditionalFormatting sqref="AU16">
    <cfRule type="cellIs" dxfId="36101" priority="17572" stopIfTrue="1" operator="equal">
      <formula>"h"</formula>
    </cfRule>
    <cfRule type="cellIs" dxfId="36100" priority="17573" stopIfTrue="1" operator="equal">
      <formula>"g"</formula>
    </cfRule>
  </conditionalFormatting>
  <conditionalFormatting sqref="AU16">
    <cfRule type="cellIs" dxfId="36099" priority="17568" stopIfTrue="1" operator="equal">
      <formula>"f"</formula>
    </cfRule>
  </conditionalFormatting>
  <conditionalFormatting sqref="AU16">
    <cfRule type="cellIs" dxfId="36098" priority="17566" stopIfTrue="1" operator="equal">
      <formula>"h"</formula>
    </cfRule>
    <cfRule type="cellIs" dxfId="36097" priority="17567" stopIfTrue="1" operator="equal">
      <formula>"g"</formula>
    </cfRule>
  </conditionalFormatting>
  <conditionalFormatting sqref="AU16">
    <cfRule type="cellIs" dxfId="36096" priority="17571" stopIfTrue="1" operator="equal">
      <formula>"f"</formula>
    </cfRule>
  </conditionalFormatting>
  <conditionalFormatting sqref="AU16">
    <cfRule type="cellIs" dxfId="36095" priority="17569" stopIfTrue="1" operator="equal">
      <formula>"h"</formula>
    </cfRule>
    <cfRule type="cellIs" dxfId="36094" priority="17570" stopIfTrue="1" operator="equal">
      <formula>"g"</formula>
    </cfRule>
  </conditionalFormatting>
  <conditionalFormatting sqref="AU16">
    <cfRule type="cellIs" dxfId="36093" priority="17565" stopIfTrue="1" operator="equal">
      <formula>"f"</formula>
    </cfRule>
  </conditionalFormatting>
  <conditionalFormatting sqref="AU16">
    <cfRule type="cellIs" dxfId="36092" priority="17563" stopIfTrue="1" operator="equal">
      <formula>"h"</formula>
    </cfRule>
    <cfRule type="cellIs" dxfId="36091" priority="17564" stopIfTrue="1" operator="equal">
      <formula>"g"</formula>
    </cfRule>
  </conditionalFormatting>
  <conditionalFormatting sqref="AU16">
    <cfRule type="cellIs" dxfId="36090" priority="17562" stopIfTrue="1" operator="equal">
      <formula>"f"</formula>
    </cfRule>
  </conditionalFormatting>
  <conditionalFormatting sqref="AU16">
    <cfRule type="cellIs" dxfId="36089" priority="17560" stopIfTrue="1" operator="equal">
      <formula>"h"</formula>
    </cfRule>
    <cfRule type="cellIs" dxfId="36088" priority="17561" stopIfTrue="1" operator="equal">
      <formula>"g"</formula>
    </cfRule>
  </conditionalFormatting>
  <conditionalFormatting sqref="AU16">
    <cfRule type="cellIs" dxfId="36087" priority="17559" stopIfTrue="1" operator="equal">
      <formula>"f"</formula>
    </cfRule>
  </conditionalFormatting>
  <conditionalFormatting sqref="AU16">
    <cfRule type="cellIs" dxfId="36086" priority="17557" stopIfTrue="1" operator="equal">
      <formula>"h"</formula>
    </cfRule>
    <cfRule type="cellIs" dxfId="36085" priority="17558" stopIfTrue="1" operator="equal">
      <formula>"g"</formula>
    </cfRule>
  </conditionalFormatting>
  <conditionalFormatting sqref="AX16">
    <cfRule type="cellIs" dxfId="36084" priority="17460" stopIfTrue="1" operator="equal">
      <formula>"f"</formula>
    </cfRule>
  </conditionalFormatting>
  <conditionalFormatting sqref="AX16">
    <cfRule type="cellIs" dxfId="36083" priority="17458" stopIfTrue="1" operator="equal">
      <formula>"h"</formula>
    </cfRule>
    <cfRule type="cellIs" dxfId="36082" priority="17459" stopIfTrue="1" operator="equal">
      <formula>"g"</formula>
    </cfRule>
  </conditionalFormatting>
  <conditionalFormatting sqref="AX16">
    <cfRule type="cellIs" dxfId="36081" priority="17529" stopIfTrue="1" operator="equal">
      <formula>"f"</formula>
    </cfRule>
  </conditionalFormatting>
  <conditionalFormatting sqref="AX16">
    <cfRule type="cellIs" dxfId="36080" priority="17527" stopIfTrue="1" operator="equal">
      <formula>"h"</formula>
    </cfRule>
    <cfRule type="cellIs" dxfId="36079" priority="17528" stopIfTrue="1" operator="equal">
      <formula>"g"</formula>
    </cfRule>
  </conditionalFormatting>
  <conditionalFormatting sqref="AX16">
    <cfRule type="cellIs" dxfId="36078" priority="17526" stopIfTrue="1" operator="equal">
      <formula>"f"</formula>
    </cfRule>
  </conditionalFormatting>
  <conditionalFormatting sqref="AX16">
    <cfRule type="cellIs" dxfId="36077" priority="17524" stopIfTrue="1" operator="equal">
      <formula>"h"</formula>
    </cfRule>
    <cfRule type="cellIs" dxfId="36076" priority="17525" stopIfTrue="1" operator="equal">
      <formula>"g"</formula>
    </cfRule>
  </conditionalFormatting>
  <conditionalFormatting sqref="AX16">
    <cfRule type="cellIs" dxfId="36075" priority="17523" stopIfTrue="1" operator="equal">
      <formula>"f"</formula>
    </cfRule>
  </conditionalFormatting>
  <conditionalFormatting sqref="AX16">
    <cfRule type="cellIs" dxfId="36074" priority="17521" stopIfTrue="1" operator="equal">
      <formula>"h"</formula>
    </cfRule>
    <cfRule type="cellIs" dxfId="36073" priority="17522" stopIfTrue="1" operator="equal">
      <formula>"g"</formula>
    </cfRule>
  </conditionalFormatting>
  <conditionalFormatting sqref="AX16">
    <cfRule type="cellIs" dxfId="36072" priority="17520" stopIfTrue="1" operator="equal">
      <formula>"f"</formula>
    </cfRule>
  </conditionalFormatting>
  <conditionalFormatting sqref="AX16">
    <cfRule type="cellIs" dxfId="36071" priority="17518" stopIfTrue="1" operator="equal">
      <formula>"h"</formula>
    </cfRule>
    <cfRule type="cellIs" dxfId="36070" priority="17519" stopIfTrue="1" operator="equal">
      <formula>"g"</formula>
    </cfRule>
  </conditionalFormatting>
  <conditionalFormatting sqref="AX16">
    <cfRule type="cellIs" dxfId="36069" priority="17517" stopIfTrue="1" operator="equal">
      <formula>"f"</formula>
    </cfRule>
  </conditionalFormatting>
  <conditionalFormatting sqref="AX16">
    <cfRule type="cellIs" dxfId="36068" priority="17515" stopIfTrue="1" operator="equal">
      <formula>"h"</formula>
    </cfRule>
    <cfRule type="cellIs" dxfId="36067" priority="17516" stopIfTrue="1" operator="equal">
      <formula>"g"</formula>
    </cfRule>
  </conditionalFormatting>
  <conditionalFormatting sqref="AX16">
    <cfRule type="cellIs" dxfId="36066" priority="17514" stopIfTrue="1" operator="equal">
      <formula>"f"</formula>
    </cfRule>
  </conditionalFormatting>
  <conditionalFormatting sqref="AX16">
    <cfRule type="cellIs" dxfId="36065" priority="17512" stopIfTrue="1" operator="equal">
      <formula>"h"</formula>
    </cfRule>
    <cfRule type="cellIs" dxfId="36064" priority="17513" stopIfTrue="1" operator="equal">
      <formula>"g"</formula>
    </cfRule>
  </conditionalFormatting>
  <conditionalFormatting sqref="AX16">
    <cfRule type="cellIs" dxfId="36063" priority="17511" stopIfTrue="1" operator="equal">
      <formula>"f"</formula>
    </cfRule>
  </conditionalFormatting>
  <conditionalFormatting sqref="AX16">
    <cfRule type="cellIs" dxfId="36062" priority="17509" stopIfTrue="1" operator="equal">
      <formula>"h"</formula>
    </cfRule>
    <cfRule type="cellIs" dxfId="36061" priority="17510" stopIfTrue="1" operator="equal">
      <formula>"g"</formula>
    </cfRule>
  </conditionalFormatting>
  <conditionalFormatting sqref="AX16">
    <cfRule type="cellIs" dxfId="36060" priority="17508" stopIfTrue="1" operator="equal">
      <formula>"f"</formula>
    </cfRule>
  </conditionalFormatting>
  <conditionalFormatting sqref="AX16">
    <cfRule type="cellIs" dxfId="36059" priority="17506" stopIfTrue="1" operator="equal">
      <formula>"h"</formula>
    </cfRule>
    <cfRule type="cellIs" dxfId="36058" priority="17507" stopIfTrue="1" operator="equal">
      <formula>"g"</formula>
    </cfRule>
  </conditionalFormatting>
  <conditionalFormatting sqref="AX16">
    <cfRule type="cellIs" dxfId="36057" priority="17505" stopIfTrue="1" operator="equal">
      <formula>"f"</formula>
    </cfRule>
  </conditionalFormatting>
  <conditionalFormatting sqref="AX16">
    <cfRule type="cellIs" dxfId="36056" priority="17503" stopIfTrue="1" operator="equal">
      <formula>"h"</formula>
    </cfRule>
    <cfRule type="cellIs" dxfId="36055" priority="17504" stopIfTrue="1" operator="equal">
      <formula>"g"</formula>
    </cfRule>
  </conditionalFormatting>
  <conditionalFormatting sqref="AX16">
    <cfRule type="cellIs" dxfId="36054" priority="17502" stopIfTrue="1" operator="equal">
      <formula>"f"</formula>
    </cfRule>
  </conditionalFormatting>
  <conditionalFormatting sqref="AX16">
    <cfRule type="cellIs" dxfId="36053" priority="17500" stopIfTrue="1" operator="equal">
      <formula>"h"</formula>
    </cfRule>
    <cfRule type="cellIs" dxfId="36052" priority="17501" stopIfTrue="1" operator="equal">
      <formula>"g"</formula>
    </cfRule>
  </conditionalFormatting>
  <conditionalFormatting sqref="AX16">
    <cfRule type="cellIs" dxfId="36051" priority="17499" stopIfTrue="1" operator="equal">
      <formula>"f"</formula>
    </cfRule>
  </conditionalFormatting>
  <conditionalFormatting sqref="AX16">
    <cfRule type="cellIs" dxfId="36050" priority="17497" stopIfTrue="1" operator="equal">
      <formula>"h"</formula>
    </cfRule>
    <cfRule type="cellIs" dxfId="36049" priority="17498" stopIfTrue="1" operator="equal">
      <formula>"g"</formula>
    </cfRule>
  </conditionalFormatting>
  <conditionalFormatting sqref="AX16">
    <cfRule type="cellIs" dxfId="36048" priority="17496" stopIfTrue="1" operator="equal">
      <formula>"f"</formula>
    </cfRule>
  </conditionalFormatting>
  <conditionalFormatting sqref="AX16">
    <cfRule type="cellIs" dxfId="36047" priority="17494" stopIfTrue="1" operator="equal">
      <formula>"h"</formula>
    </cfRule>
    <cfRule type="cellIs" dxfId="36046" priority="17495" stopIfTrue="1" operator="equal">
      <formula>"g"</formula>
    </cfRule>
  </conditionalFormatting>
  <conditionalFormatting sqref="AX16">
    <cfRule type="cellIs" dxfId="36045" priority="17493" stopIfTrue="1" operator="equal">
      <formula>"f"</formula>
    </cfRule>
  </conditionalFormatting>
  <conditionalFormatting sqref="AX16">
    <cfRule type="cellIs" dxfId="36044" priority="17491" stopIfTrue="1" operator="equal">
      <formula>"h"</formula>
    </cfRule>
    <cfRule type="cellIs" dxfId="36043" priority="17492" stopIfTrue="1" operator="equal">
      <formula>"g"</formula>
    </cfRule>
  </conditionalFormatting>
  <conditionalFormatting sqref="AX16">
    <cfRule type="cellIs" dxfId="36042" priority="17490" stopIfTrue="1" operator="equal">
      <formula>"f"</formula>
    </cfRule>
  </conditionalFormatting>
  <conditionalFormatting sqref="AX16">
    <cfRule type="cellIs" dxfId="36041" priority="17488" stopIfTrue="1" operator="equal">
      <formula>"h"</formula>
    </cfRule>
    <cfRule type="cellIs" dxfId="36040" priority="17489" stopIfTrue="1" operator="equal">
      <formula>"g"</formula>
    </cfRule>
  </conditionalFormatting>
  <conditionalFormatting sqref="AX16">
    <cfRule type="cellIs" dxfId="36039" priority="17487" stopIfTrue="1" operator="equal">
      <formula>"f"</formula>
    </cfRule>
  </conditionalFormatting>
  <conditionalFormatting sqref="AX16">
    <cfRule type="cellIs" dxfId="36038" priority="17485" stopIfTrue="1" operator="equal">
      <formula>"h"</formula>
    </cfRule>
    <cfRule type="cellIs" dxfId="36037" priority="17486" stopIfTrue="1" operator="equal">
      <formula>"g"</formula>
    </cfRule>
  </conditionalFormatting>
  <conditionalFormatting sqref="AX16">
    <cfRule type="cellIs" dxfId="36036" priority="17484" stopIfTrue="1" operator="equal">
      <formula>"f"</formula>
    </cfRule>
  </conditionalFormatting>
  <conditionalFormatting sqref="AX16">
    <cfRule type="cellIs" dxfId="36035" priority="17482" stopIfTrue="1" operator="equal">
      <formula>"h"</formula>
    </cfRule>
    <cfRule type="cellIs" dxfId="36034" priority="17483" stopIfTrue="1" operator="equal">
      <formula>"g"</formula>
    </cfRule>
  </conditionalFormatting>
  <conditionalFormatting sqref="AX16">
    <cfRule type="cellIs" dxfId="36033" priority="17481" stopIfTrue="1" operator="equal">
      <formula>"f"</formula>
    </cfRule>
  </conditionalFormatting>
  <conditionalFormatting sqref="AX16">
    <cfRule type="cellIs" dxfId="36032" priority="17479" stopIfTrue="1" operator="equal">
      <formula>"h"</formula>
    </cfRule>
    <cfRule type="cellIs" dxfId="36031" priority="17480" stopIfTrue="1" operator="equal">
      <formula>"g"</formula>
    </cfRule>
  </conditionalFormatting>
  <conditionalFormatting sqref="AX16">
    <cfRule type="cellIs" dxfId="36030" priority="17478" stopIfTrue="1" operator="equal">
      <formula>"f"</formula>
    </cfRule>
  </conditionalFormatting>
  <conditionalFormatting sqref="AX16">
    <cfRule type="cellIs" dxfId="36029" priority="17476" stopIfTrue="1" operator="equal">
      <formula>"h"</formula>
    </cfRule>
    <cfRule type="cellIs" dxfId="36028" priority="17477" stopIfTrue="1" operator="equal">
      <formula>"g"</formula>
    </cfRule>
  </conditionalFormatting>
  <conditionalFormatting sqref="AX16">
    <cfRule type="cellIs" dxfId="36027" priority="17472" stopIfTrue="1" operator="equal">
      <formula>"f"</formula>
    </cfRule>
  </conditionalFormatting>
  <conditionalFormatting sqref="AX16">
    <cfRule type="cellIs" dxfId="36026" priority="17470" stopIfTrue="1" operator="equal">
      <formula>"h"</formula>
    </cfRule>
    <cfRule type="cellIs" dxfId="36025" priority="17471" stopIfTrue="1" operator="equal">
      <formula>"g"</formula>
    </cfRule>
  </conditionalFormatting>
  <conditionalFormatting sqref="AX16">
    <cfRule type="cellIs" dxfId="36024" priority="17475" stopIfTrue="1" operator="equal">
      <formula>"f"</formula>
    </cfRule>
  </conditionalFormatting>
  <conditionalFormatting sqref="AX16">
    <cfRule type="cellIs" dxfId="36023" priority="17473" stopIfTrue="1" operator="equal">
      <formula>"h"</formula>
    </cfRule>
    <cfRule type="cellIs" dxfId="36022" priority="17474" stopIfTrue="1" operator="equal">
      <formula>"g"</formula>
    </cfRule>
  </conditionalFormatting>
  <conditionalFormatting sqref="AX16">
    <cfRule type="cellIs" dxfId="36021" priority="17469" stopIfTrue="1" operator="equal">
      <formula>"f"</formula>
    </cfRule>
  </conditionalFormatting>
  <conditionalFormatting sqref="AX16">
    <cfRule type="cellIs" dxfId="36020" priority="17467" stopIfTrue="1" operator="equal">
      <formula>"h"</formula>
    </cfRule>
    <cfRule type="cellIs" dxfId="36019" priority="17468" stopIfTrue="1" operator="equal">
      <formula>"g"</formula>
    </cfRule>
  </conditionalFormatting>
  <conditionalFormatting sqref="AX16">
    <cfRule type="cellIs" dxfId="36018" priority="17466" stopIfTrue="1" operator="equal">
      <formula>"f"</formula>
    </cfRule>
  </conditionalFormatting>
  <conditionalFormatting sqref="AX16">
    <cfRule type="cellIs" dxfId="36017" priority="17464" stopIfTrue="1" operator="equal">
      <formula>"h"</formula>
    </cfRule>
    <cfRule type="cellIs" dxfId="36016" priority="17465" stopIfTrue="1" operator="equal">
      <formula>"g"</formula>
    </cfRule>
  </conditionalFormatting>
  <conditionalFormatting sqref="AX16">
    <cfRule type="cellIs" dxfId="36015" priority="17463" stopIfTrue="1" operator="equal">
      <formula>"f"</formula>
    </cfRule>
  </conditionalFormatting>
  <conditionalFormatting sqref="AX16">
    <cfRule type="cellIs" dxfId="36014" priority="17461" stopIfTrue="1" operator="equal">
      <formula>"h"</formula>
    </cfRule>
    <cfRule type="cellIs" dxfId="36013" priority="17462" stopIfTrue="1" operator="equal">
      <formula>"g"</formula>
    </cfRule>
  </conditionalFormatting>
  <conditionalFormatting sqref="AX16">
    <cfRule type="cellIs" dxfId="36012" priority="17451" stopIfTrue="1" operator="equal">
      <formula>"f"</formula>
    </cfRule>
  </conditionalFormatting>
  <conditionalFormatting sqref="AX16">
    <cfRule type="cellIs" dxfId="36011" priority="17449" stopIfTrue="1" operator="equal">
      <formula>"h"</formula>
    </cfRule>
    <cfRule type="cellIs" dxfId="36010" priority="17450" stopIfTrue="1" operator="equal">
      <formula>"g"</formula>
    </cfRule>
  </conditionalFormatting>
  <conditionalFormatting sqref="AX16">
    <cfRule type="cellIs" dxfId="36009" priority="17448" stopIfTrue="1" operator="equal">
      <formula>"f"</formula>
    </cfRule>
  </conditionalFormatting>
  <conditionalFormatting sqref="AX16">
    <cfRule type="cellIs" dxfId="36008" priority="17446" stopIfTrue="1" operator="equal">
      <formula>"h"</formula>
    </cfRule>
    <cfRule type="cellIs" dxfId="36007" priority="17447" stopIfTrue="1" operator="equal">
      <formula>"g"</formula>
    </cfRule>
  </conditionalFormatting>
  <conditionalFormatting sqref="AX16">
    <cfRule type="cellIs" dxfId="36006" priority="17409" stopIfTrue="1" operator="equal">
      <formula>"f"</formula>
    </cfRule>
  </conditionalFormatting>
  <conditionalFormatting sqref="AX16">
    <cfRule type="cellIs" dxfId="36005" priority="17407" stopIfTrue="1" operator="equal">
      <formula>"h"</formula>
    </cfRule>
    <cfRule type="cellIs" dxfId="36004" priority="17408" stopIfTrue="1" operator="equal">
      <formula>"g"</formula>
    </cfRule>
  </conditionalFormatting>
  <conditionalFormatting sqref="AX16">
    <cfRule type="cellIs" dxfId="36003" priority="17406" stopIfTrue="1" operator="equal">
      <formula>"f"</formula>
    </cfRule>
  </conditionalFormatting>
  <conditionalFormatting sqref="AX16">
    <cfRule type="cellIs" dxfId="36002" priority="17404" stopIfTrue="1" operator="equal">
      <formula>"h"</formula>
    </cfRule>
    <cfRule type="cellIs" dxfId="36001" priority="17405" stopIfTrue="1" operator="equal">
      <formula>"g"</formula>
    </cfRule>
  </conditionalFormatting>
  <conditionalFormatting sqref="AX16">
    <cfRule type="cellIs" dxfId="36000" priority="17457" stopIfTrue="1" operator="equal">
      <formula>"f"</formula>
    </cfRule>
  </conditionalFormatting>
  <conditionalFormatting sqref="AX16">
    <cfRule type="cellIs" dxfId="35999" priority="17455" stopIfTrue="1" operator="equal">
      <formula>"h"</formula>
    </cfRule>
    <cfRule type="cellIs" dxfId="35998" priority="17456" stopIfTrue="1" operator="equal">
      <formula>"g"</formula>
    </cfRule>
  </conditionalFormatting>
  <conditionalFormatting sqref="AX16">
    <cfRule type="cellIs" dxfId="35997" priority="17454" stopIfTrue="1" operator="equal">
      <formula>"f"</formula>
    </cfRule>
  </conditionalFormatting>
  <conditionalFormatting sqref="AX16">
    <cfRule type="cellIs" dxfId="35996" priority="17452" stopIfTrue="1" operator="equal">
      <formula>"h"</formula>
    </cfRule>
    <cfRule type="cellIs" dxfId="35995" priority="17453" stopIfTrue="1" operator="equal">
      <formula>"g"</formula>
    </cfRule>
  </conditionalFormatting>
  <conditionalFormatting sqref="AX16">
    <cfRule type="cellIs" dxfId="35994" priority="17445" stopIfTrue="1" operator="equal">
      <formula>"f"</formula>
    </cfRule>
  </conditionalFormatting>
  <conditionalFormatting sqref="AX16">
    <cfRule type="cellIs" dxfId="35993" priority="17443" stopIfTrue="1" operator="equal">
      <formula>"h"</formula>
    </cfRule>
    <cfRule type="cellIs" dxfId="35992" priority="17444" stopIfTrue="1" operator="equal">
      <formula>"g"</formula>
    </cfRule>
  </conditionalFormatting>
  <conditionalFormatting sqref="AX16">
    <cfRule type="cellIs" dxfId="35991" priority="17442" stopIfTrue="1" operator="equal">
      <formula>"f"</formula>
    </cfRule>
  </conditionalFormatting>
  <conditionalFormatting sqref="AX16">
    <cfRule type="cellIs" dxfId="35990" priority="17440" stopIfTrue="1" operator="equal">
      <formula>"h"</formula>
    </cfRule>
    <cfRule type="cellIs" dxfId="35989" priority="17441" stopIfTrue="1" operator="equal">
      <formula>"g"</formula>
    </cfRule>
  </conditionalFormatting>
  <conditionalFormatting sqref="AX16">
    <cfRule type="cellIs" dxfId="35988" priority="17439" stopIfTrue="1" operator="equal">
      <formula>"f"</formula>
    </cfRule>
  </conditionalFormatting>
  <conditionalFormatting sqref="AX16">
    <cfRule type="cellIs" dxfId="35987" priority="17437" stopIfTrue="1" operator="equal">
      <formula>"h"</formula>
    </cfRule>
    <cfRule type="cellIs" dxfId="35986" priority="17438" stopIfTrue="1" operator="equal">
      <formula>"g"</formula>
    </cfRule>
  </conditionalFormatting>
  <conditionalFormatting sqref="AX16">
    <cfRule type="cellIs" dxfId="35985" priority="17436" stopIfTrue="1" operator="equal">
      <formula>"f"</formula>
    </cfRule>
  </conditionalFormatting>
  <conditionalFormatting sqref="AX16">
    <cfRule type="cellIs" dxfId="35984" priority="17434" stopIfTrue="1" operator="equal">
      <formula>"h"</formula>
    </cfRule>
    <cfRule type="cellIs" dxfId="35983" priority="17435" stopIfTrue="1" operator="equal">
      <formula>"g"</formula>
    </cfRule>
  </conditionalFormatting>
  <conditionalFormatting sqref="AX16">
    <cfRule type="cellIs" dxfId="35982" priority="17388" stopIfTrue="1" operator="equal">
      <formula>"f"</formula>
    </cfRule>
  </conditionalFormatting>
  <conditionalFormatting sqref="AX16">
    <cfRule type="cellIs" dxfId="35981" priority="17386" stopIfTrue="1" operator="equal">
      <formula>"h"</formula>
    </cfRule>
    <cfRule type="cellIs" dxfId="35980" priority="17387" stopIfTrue="1" operator="equal">
      <formula>"g"</formula>
    </cfRule>
  </conditionalFormatting>
  <conditionalFormatting sqref="AX16">
    <cfRule type="cellIs" dxfId="35979" priority="17382" stopIfTrue="1" operator="equal">
      <formula>"f"</formula>
    </cfRule>
  </conditionalFormatting>
  <conditionalFormatting sqref="AX16">
    <cfRule type="cellIs" dxfId="35978" priority="17380" stopIfTrue="1" operator="equal">
      <formula>"h"</formula>
    </cfRule>
    <cfRule type="cellIs" dxfId="35977" priority="17381" stopIfTrue="1" operator="equal">
      <formula>"g"</formula>
    </cfRule>
  </conditionalFormatting>
  <conditionalFormatting sqref="AX16">
    <cfRule type="cellIs" dxfId="35976" priority="17385" stopIfTrue="1" operator="equal">
      <formula>"f"</formula>
    </cfRule>
  </conditionalFormatting>
  <conditionalFormatting sqref="AX16">
    <cfRule type="cellIs" dxfId="35975" priority="17383" stopIfTrue="1" operator="equal">
      <formula>"h"</formula>
    </cfRule>
    <cfRule type="cellIs" dxfId="35974" priority="17384" stopIfTrue="1" operator="equal">
      <formula>"g"</formula>
    </cfRule>
  </conditionalFormatting>
  <conditionalFormatting sqref="AX16">
    <cfRule type="cellIs" dxfId="35973" priority="17379" stopIfTrue="1" operator="equal">
      <formula>"f"</formula>
    </cfRule>
  </conditionalFormatting>
  <conditionalFormatting sqref="AX16">
    <cfRule type="cellIs" dxfId="35972" priority="17377" stopIfTrue="1" operator="equal">
      <formula>"h"</formula>
    </cfRule>
    <cfRule type="cellIs" dxfId="35971" priority="17378" stopIfTrue="1" operator="equal">
      <formula>"g"</formula>
    </cfRule>
  </conditionalFormatting>
  <conditionalFormatting sqref="AX16">
    <cfRule type="cellIs" dxfId="35970" priority="17376" stopIfTrue="1" operator="equal">
      <formula>"f"</formula>
    </cfRule>
  </conditionalFormatting>
  <conditionalFormatting sqref="AX16">
    <cfRule type="cellIs" dxfId="35969" priority="17374" stopIfTrue="1" operator="equal">
      <formula>"h"</formula>
    </cfRule>
    <cfRule type="cellIs" dxfId="35968" priority="17375" stopIfTrue="1" operator="equal">
      <formula>"g"</formula>
    </cfRule>
  </conditionalFormatting>
  <conditionalFormatting sqref="AX16">
    <cfRule type="cellIs" dxfId="35967" priority="17370" stopIfTrue="1" operator="equal">
      <formula>"f"</formula>
    </cfRule>
  </conditionalFormatting>
  <conditionalFormatting sqref="AX16">
    <cfRule type="cellIs" dxfId="35966" priority="17368" stopIfTrue="1" operator="equal">
      <formula>"h"</formula>
    </cfRule>
    <cfRule type="cellIs" dxfId="35965" priority="17369" stopIfTrue="1" operator="equal">
      <formula>"g"</formula>
    </cfRule>
  </conditionalFormatting>
  <conditionalFormatting sqref="AX16">
    <cfRule type="cellIs" dxfId="35964" priority="17373" stopIfTrue="1" operator="equal">
      <formula>"f"</formula>
    </cfRule>
  </conditionalFormatting>
  <conditionalFormatting sqref="AX16">
    <cfRule type="cellIs" dxfId="35963" priority="17371" stopIfTrue="1" operator="equal">
      <formula>"h"</formula>
    </cfRule>
    <cfRule type="cellIs" dxfId="35962" priority="17372" stopIfTrue="1" operator="equal">
      <formula>"g"</formula>
    </cfRule>
  </conditionalFormatting>
  <conditionalFormatting sqref="AX16">
    <cfRule type="cellIs" dxfId="35961" priority="17364" stopIfTrue="1" operator="equal">
      <formula>"f"</formula>
    </cfRule>
  </conditionalFormatting>
  <conditionalFormatting sqref="AX16">
    <cfRule type="cellIs" dxfId="35960" priority="17362" stopIfTrue="1" operator="equal">
      <formula>"h"</formula>
    </cfRule>
    <cfRule type="cellIs" dxfId="35959" priority="17363" stopIfTrue="1" operator="equal">
      <formula>"g"</formula>
    </cfRule>
  </conditionalFormatting>
  <conditionalFormatting sqref="AX16">
    <cfRule type="cellIs" dxfId="35958" priority="17367" stopIfTrue="1" operator="equal">
      <formula>"f"</formula>
    </cfRule>
  </conditionalFormatting>
  <conditionalFormatting sqref="AX16">
    <cfRule type="cellIs" dxfId="35957" priority="17365" stopIfTrue="1" operator="equal">
      <formula>"h"</formula>
    </cfRule>
    <cfRule type="cellIs" dxfId="35956" priority="17366" stopIfTrue="1" operator="equal">
      <formula>"g"</formula>
    </cfRule>
  </conditionalFormatting>
  <conditionalFormatting sqref="AX16">
    <cfRule type="cellIs" dxfId="35955" priority="17403" stopIfTrue="1" operator="equal">
      <formula>"f"</formula>
    </cfRule>
  </conditionalFormatting>
  <conditionalFormatting sqref="AX16">
    <cfRule type="cellIs" dxfId="35954" priority="17401" stopIfTrue="1" operator="equal">
      <formula>"h"</formula>
    </cfRule>
    <cfRule type="cellIs" dxfId="35953" priority="17402" stopIfTrue="1" operator="equal">
      <formula>"g"</formula>
    </cfRule>
  </conditionalFormatting>
  <conditionalFormatting sqref="AX16">
    <cfRule type="cellIs" dxfId="35952" priority="17400" stopIfTrue="1" operator="equal">
      <formula>"f"</formula>
    </cfRule>
  </conditionalFormatting>
  <conditionalFormatting sqref="AX16">
    <cfRule type="cellIs" dxfId="35951" priority="17398" stopIfTrue="1" operator="equal">
      <formula>"h"</formula>
    </cfRule>
    <cfRule type="cellIs" dxfId="35950" priority="17399" stopIfTrue="1" operator="equal">
      <formula>"g"</formula>
    </cfRule>
  </conditionalFormatting>
  <conditionalFormatting sqref="AX16">
    <cfRule type="cellIs" dxfId="35949" priority="17397" stopIfTrue="1" operator="equal">
      <formula>"f"</formula>
    </cfRule>
  </conditionalFormatting>
  <conditionalFormatting sqref="AX16">
    <cfRule type="cellIs" dxfId="35948" priority="17395" stopIfTrue="1" operator="equal">
      <formula>"h"</formula>
    </cfRule>
    <cfRule type="cellIs" dxfId="35947" priority="17396" stopIfTrue="1" operator="equal">
      <formula>"g"</formula>
    </cfRule>
  </conditionalFormatting>
  <conditionalFormatting sqref="AX16">
    <cfRule type="cellIs" dxfId="35946" priority="17394" stopIfTrue="1" operator="equal">
      <formula>"f"</formula>
    </cfRule>
  </conditionalFormatting>
  <conditionalFormatting sqref="AX16">
    <cfRule type="cellIs" dxfId="35945" priority="17392" stopIfTrue="1" operator="equal">
      <formula>"h"</formula>
    </cfRule>
    <cfRule type="cellIs" dxfId="35944" priority="17393" stopIfTrue="1" operator="equal">
      <formula>"g"</formula>
    </cfRule>
  </conditionalFormatting>
  <conditionalFormatting sqref="AX16">
    <cfRule type="cellIs" dxfId="35943" priority="17391" stopIfTrue="1" operator="equal">
      <formula>"f"</formula>
    </cfRule>
  </conditionalFormatting>
  <conditionalFormatting sqref="AX16">
    <cfRule type="cellIs" dxfId="35942" priority="17389" stopIfTrue="1" operator="equal">
      <formula>"h"</formula>
    </cfRule>
    <cfRule type="cellIs" dxfId="35941" priority="17390" stopIfTrue="1" operator="equal">
      <formula>"g"</formula>
    </cfRule>
  </conditionalFormatting>
  <conditionalFormatting sqref="BB16">
    <cfRule type="cellIs" dxfId="35940" priority="16923" stopIfTrue="1" operator="equal">
      <formula>"f"</formula>
    </cfRule>
  </conditionalFormatting>
  <conditionalFormatting sqref="BB16">
    <cfRule type="cellIs" dxfId="35939" priority="16921" stopIfTrue="1" operator="equal">
      <formula>"h"</formula>
    </cfRule>
    <cfRule type="cellIs" dxfId="35938" priority="16922" stopIfTrue="1" operator="equal">
      <formula>"g"</formula>
    </cfRule>
  </conditionalFormatting>
  <conditionalFormatting sqref="BB16">
    <cfRule type="cellIs" dxfId="35937" priority="16920" stopIfTrue="1" operator="equal">
      <formula>"f"</formula>
    </cfRule>
  </conditionalFormatting>
  <conditionalFormatting sqref="BB16">
    <cfRule type="cellIs" dxfId="35936" priority="16918" stopIfTrue="1" operator="equal">
      <formula>"h"</formula>
    </cfRule>
    <cfRule type="cellIs" dxfId="35935" priority="16919" stopIfTrue="1" operator="equal">
      <formula>"g"</formula>
    </cfRule>
  </conditionalFormatting>
  <conditionalFormatting sqref="BB16">
    <cfRule type="cellIs" dxfId="35934" priority="16917" stopIfTrue="1" operator="equal">
      <formula>"f"</formula>
    </cfRule>
  </conditionalFormatting>
  <conditionalFormatting sqref="BB16">
    <cfRule type="cellIs" dxfId="35933" priority="16915" stopIfTrue="1" operator="equal">
      <formula>"h"</formula>
    </cfRule>
    <cfRule type="cellIs" dxfId="35932" priority="16916" stopIfTrue="1" operator="equal">
      <formula>"g"</formula>
    </cfRule>
  </conditionalFormatting>
  <conditionalFormatting sqref="BB16">
    <cfRule type="cellIs" dxfId="35931" priority="16914" stopIfTrue="1" operator="equal">
      <formula>"f"</formula>
    </cfRule>
  </conditionalFormatting>
  <conditionalFormatting sqref="BB16">
    <cfRule type="cellIs" dxfId="35930" priority="16912" stopIfTrue="1" operator="equal">
      <formula>"h"</formula>
    </cfRule>
    <cfRule type="cellIs" dxfId="35929" priority="16913" stopIfTrue="1" operator="equal">
      <formula>"g"</formula>
    </cfRule>
  </conditionalFormatting>
  <conditionalFormatting sqref="BB16">
    <cfRule type="cellIs" dxfId="35928" priority="16911" stopIfTrue="1" operator="equal">
      <formula>"f"</formula>
    </cfRule>
  </conditionalFormatting>
  <conditionalFormatting sqref="BB16">
    <cfRule type="cellIs" dxfId="35927" priority="16909" stopIfTrue="1" operator="equal">
      <formula>"h"</formula>
    </cfRule>
    <cfRule type="cellIs" dxfId="35926" priority="16910" stopIfTrue="1" operator="equal">
      <formula>"g"</formula>
    </cfRule>
  </conditionalFormatting>
  <conditionalFormatting sqref="BB16">
    <cfRule type="cellIs" dxfId="35925" priority="16908" stopIfTrue="1" operator="equal">
      <formula>"f"</formula>
    </cfRule>
  </conditionalFormatting>
  <conditionalFormatting sqref="BB16">
    <cfRule type="cellIs" dxfId="35924" priority="16906" stopIfTrue="1" operator="equal">
      <formula>"h"</formula>
    </cfRule>
    <cfRule type="cellIs" dxfId="35923" priority="16907" stopIfTrue="1" operator="equal">
      <formula>"g"</formula>
    </cfRule>
  </conditionalFormatting>
  <conditionalFormatting sqref="BB16">
    <cfRule type="cellIs" dxfId="35922" priority="16905" stopIfTrue="1" operator="equal">
      <formula>"f"</formula>
    </cfRule>
  </conditionalFormatting>
  <conditionalFormatting sqref="BB16">
    <cfRule type="cellIs" dxfId="35921" priority="16903" stopIfTrue="1" operator="equal">
      <formula>"h"</formula>
    </cfRule>
    <cfRule type="cellIs" dxfId="35920" priority="16904" stopIfTrue="1" operator="equal">
      <formula>"g"</formula>
    </cfRule>
  </conditionalFormatting>
  <conditionalFormatting sqref="BB16">
    <cfRule type="cellIs" dxfId="35919" priority="16902" stopIfTrue="1" operator="equal">
      <formula>"f"</formula>
    </cfRule>
  </conditionalFormatting>
  <conditionalFormatting sqref="BB16">
    <cfRule type="cellIs" dxfId="35918" priority="16900" stopIfTrue="1" operator="equal">
      <formula>"h"</formula>
    </cfRule>
    <cfRule type="cellIs" dxfId="35917" priority="16901" stopIfTrue="1" operator="equal">
      <formula>"g"</formula>
    </cfRule>
  </conditionalFormatting>
  <conditionalFormatting sqref="BB16">
    <cfRule type="cellIs" dxfId="35916" priority="16899" stopIfTrue="1" operator="equal">
      <formula>"f"</formula>
    </cfRule>
  </conditionalFormatting>
  <conditionalFormatting sqref="BB16">
    <cfRule type="cellIs" dxfId="35915" priority="16897" stopIfTrue="1" operator="equal">
      <formula>"h"</formula>
    </cfRule>
    <cfRule type="cellIs" dxfId="35914" priority="16898" stopIfTrue="1" operator="equal">
      <formula>"g"</formula>
    </cfRule>
  </conditionalFormatting>
  <conditionalFormatting sqref="BB16">
    <cfRule type="cellIs" dxfId="35913" priority="16896" stopIfTrue="1" operator="equal">
      <formula>"f"</formula>
    </cfRule>
  </conditionalFormatting>
  <conditionalFormatting sqref="BB16">
    <cfRule type="cellIs" dxfId="35912" priority="16894" stopIfTrue="1" operator="equal">
      <formula>"h"</formula>
    </cfRule>
    <cfRule type="cellIs" dxfId="35911" priority="16895" stopIfTrue="1" operator="equal">
      <formula>"g"</formula>
    </cfRule>
  </conditionalFormatting>
  <conditionalFormatting sqref="BB16">
    <cfRule type="cellIs" dxfId="35910" priority="16893" stopIfTrue="1" operator="equal">
      <formula>"f"</formula>
    </cfRule>
  </conditionalFormatting>
  <conditionalFormatting sqref="BB16">
    <cfRule type="cellIs" dxfId="35909" priority="16891" stopIfTrue="1" operator="equal">
      <formula>"h"</formula>
    </cfRule>
    <cfRule type="cellIs" dxfId="35908" priority="16892" stopIfTrue="1" operator="equal">
      <formula>"g"</formula>
    </cfRule>
  </conditionalFormatting>
  <conditionalFormatting sqref="BB16">
    <cfRule type="cellIs" dxfId="35907" priority="16890" stopIfTrue="1" operator="equal">
      <formula>"f"</formula>
    </cfRule>
  </conditionalFormatting>
  <conditionalFormatting sqref="BB16">
    <cfRule type="cellIs" dxfId="35906" priority="16888" stopIfTrue="1" operator="equal">
      <formula>"h"</formula>
    </cfRule>
    <cfRule type="cellIs" dxfId="35905" priority="16889" stopIfTrue="1" operator="equal">
      <formula>"g"</formula>
    </cfRule>
  </conditionalFormatting>
  <conditionalFormatting sqref="BB16">
    <cfRule type="cellIs" dxfId="35904" priority="16887" stopIfTrue="1" operator="equal">
      <formula>"f"</formula>
    </cfRule>
  </conditionalFormatting>
  <conditionalFormatting sqref="BB16">
    <cfRule type="cellIs" dxfId="35903" priority="16885" stopIfTrue="1" operator="equal">
      <formula>"h"</formula>
    </cfRule>
    <cfRule type="cellIs" dxfId="35902" priority="16886" stopIfTrue="1" operator="equal">
      <formula>"g"</formula>
    </cfRule>
  </conditionalFormatting>
  <conditionalFormatting sqref="BB16">
    <cfRule type="cellIs" dxfId="35901" priority="16884" stopIfTrue="1" operator="equal">
      <formula>"f"</formula>
    </cfRule>
  </conditionalFormatting>
  <conditionalFormatting sqref="BB16">
    <cfRule type="cellIs" dxfId="35900" priority="16882" stopIfTrue="1" operator="equal">
      <formula>"h"</formula>
    </cfRule>
    <cfRule type="cellIs" dxfId="35899" priority="16883" stopIfTrue="1" operator="equal">
      <formula>"g"</formula>
    </cfRule>
  </conditionalFormatting>
  <conditionalFormatting sqref="BB16">
    <cfRule type="cellIs" dxfId="35898" priority="16881" stopIfTrue="1" operator="equal">
      <formula>"f"</formula>
    </cfRule>
  </conditionalFormatting>
  <conditionalFormatting sqref="BB16">
    <cfRule type="cellIs" dxfId="35897" priority="16879" stopIfTrue="1" operator="equal">
      <formula>"h"</formula>
    </cfRule>
    <cfRule type="cellIs" dxfId="35896" priority="16880" stopIfTrue="1" operator="equal">
      <formula>"g"</formula>
    </cfRule>
  </conditionalFormatting>
  <conditionalFormatting sqref="BB16">
    <cfRule type="cellIs" dxfId="35895" priority="16878" stopIfTrue="1" operator="equal">
      <formula>"f"</formula>
    </cfRule>
  </conditionalFormatting>
  <conditionalFormatting sqref="BB16">
    <cfRule type="cellIs" dxfId="35894" priority="16876" stopIfTrue="1" operator="equal">
      <formula>"h"</formula>
    </cfRule>
    <cfRule type="cellIs" dxfId="35893" priority="16877" stopIfTrue="1" operator="equal">
      <formula>"g"</formula>
    </cfRule>
  </conditionalFormatting>
  <conditionalFormatting sqref="BB16">
    <cfRule type="cellIs" dxfId="35892" priority="16875" stopIfTrue="1" operator="equal">
      <formula>"f"</formula>
    </cfRule>
  </conditionalFormatting>
  <conditionalFormatting sqref="BB16">
    <cfRule type="cellIs" dxfId="35891" priority="16873" stopIfTrue="1" operator="equal">
      <formula>"h"</formula>
    </cfRule>
    <cfRule type="cellIs" dxfId="35890" priority="16874" stopIfTrue="1" operator="equal">
      <formula>"g"</formula>
    </cfRule>
  </conditionalFormatting>
  <conditionalFormatting sqref="BB16">
    <cfRule type="cellIs" dxfId="35889" priority="16872" stopIfTrue="1" operator="equal">
      <formula>"f"</formula>
    </cfRule>
  </conditionalFormatting>
  <conditionalFormatting sqref="BB16">
    <cfRule type="cellIs" dxfId="35888" priority="16870" stopIfTrue="1" operator="equal">
      <formula>"h"</formula>
    </cfRule>
    <cfRule type="cellIs" dxfId="35887" priority="16871" stopIfTrue="1" operator="equal">
      <formula>"g"</formula>
    </cfRule>
  </conditionalFormatting>
  <conditionalFormatting sqref="BB16">
    <cfRule type="cellIs" dxfId="35886" priority="16866" stopIfTrue="1" operator="equal">
      <formula>"f"</formula>
    </cfRule>
  </conditionalFormatting>
  <conditionalFormatting sqref="BB16">
    <cfRule type="cellIs" dxfId="35885" priority="16864" stopIfTrue="1" operator="equal">
      <formula>"h"</formula>
    </cfRule>
    <cfRule type="cellIs" dxfId="35884" priority="16865" stopIfTrue="1" operator="equal">
      <formula>"g"</formula>
    </cfRule>
  </conditionalFormatting>
  <conditionalFormatting sqref="BB16">
    <cfRule type="cellIs" dxfId="35883" priority="16869" stopIfTrue="1" operator="equal">
      <formula>"f"</formula>
    </cfRule>
  </conditionalFormatting>
  <conditionalFormatting sqref="BB16">
    <cfRule type="cellIs" dxfId="35882" priority="16867" stopIfTrue="1" operator="equal">
      <formula>"h"</formula>
    </cfRule>
    <cfRule type="cellIs" dxfId="35881" priority="16868" stopIfTrue="1" operator="equal">
      <formula>"g"</formula>
    </cfRule>
  </conditionalFormatting>
  <conditionalFormatting sqref="BB16">
    <cfRule type="cellIs" dxfId="35880" priority="16863" stopIfTrue="1" operator="equal">
      <formula>"f"</formula>
    </cfRule>
  </conditionalFormatting>
  <conditionalFormatting sqref="BB16">
    <cfRule type="cellIs" dxfId="35879" priority="16861" stopIfTrue="1" operator="equal">
      <formula>"h"</formula>
    </cfRule>
    <cfRule type="cellIs" dxfId="35878" priority="16862" stopIfTrue="1" operator="equal">
      <formula>"g"</formula>
    </cfRule>
  </conditionalFormatting>
  <conditionalFormatting sqref="BB16">
    <cfRule type="cellIs" dxfId="35877" priority="16860" stopIfTrue="1" operator="equal">
      <formula>"f"</formula>
    </cfRule>
  </conditionalFormatting>
  <conditionalFormatting sqref="BB16">
    <cfRule type="cellIs" dxfId="35876" priority="16858" stopIfTrue="1" operator="equal">
      <formula>"h"</formula>
    </cfRule>
    <cfRule type="cellIs" dxfId="35875" priority="16859" stopIfTrue="1" operator="equal">
      <formula>"g"</formula>
    </cfRule>
  </conditionalFormatting>
  <conditionalFormatting sqref="BE16">
    <cfRule type="cellIs" dxfId="35874" priority="16782" stopIfTrue="1" operator="equal">
      <formula>"f"</formula>
    </cfRule>
  </conditionalFormatting>
  <conditionalFormatting sqref="BE16">
    <cfRule type="cellIs" dxfId="35873" priority="16780" stopIfTrue="1" operator="equal">
      <formula>"h"</formula>
    </cfRule>
    <cfRule type="cellIs" dxfId="35872" priority="16781" stopIfTrue="1" operator="equal">
      <formula>"g"</formula>
    </cfRule>
  </conditionalFormatting>
  <conditionalFormatting sqref="BE16">
    <cfRule type="cellIs" dxfId="35871" priority="16833" stopIfTrue="1" operator="equal">
      <formula>"f"</formula>
    </cfRule>
  </conditionalFormatting>
  <conditionalFormatting sqref="BE16">
    <cfRule type="cellIs" dxfId="35870" priority="16831" stopIfTrue="1" operator="equal">
      <formula>"h"</formula>
    </cfRule>
    <cfRule type="cellIs" dxfId="35869" priority="16832" stopIfTrue="1" operator="equal">
      <formula>"g"</formula>
    </cfRule>
  </conditionalFormatting>
  <conditionalFormatting sqref="BE16">
    <cfRule type="cellIs" dxfId="35868" priority="16830" stopIfTrue="1" operator="equal">
      <formula>"f"</formula>
    </cfRule>
  </conditionalFormatting>
  <conditionalFormatting sqref="BE16">
    <cfRule type="cellIs" dxfId="35867" priority="16828" stopIfTrue="1" operator="equal">
      <formula>"h"</formula>
    </cfRule>
    <cfRule type="cellIs" dxfId="35866" priority="16829" stopIfTrue="1" operator="equal">
      <formula>"g"</formula>
    </cfRule>
  </conditionalFormatting>
  <conditionalFormatting sqref="BE16">
    <cfRule type="cellIs" dxfId="35865" priority="16827" stopIfTrue="1" operator="equal">
      <formula>"f"</formula>
    </cfRule>
  </conditionalFormatting>
  <conditionalFormatting sqref="BE16">
    <cfRule type="cellIs" dxfId="35864" priority="16825" stopIfTrue="1" operator="equal">
      <formula>"h"</formula>
    </cfRule>
    <cfRule type="cellIs" dxfId="35863" priority="16826" stopIfTrue="1" operator="equal">
      <formula>"g"</formula>
    </cfRule>
  </conditionalFormatting>
  <conditionalFormatting sqref="BE16">
    <cfRule type="cellIs" dxfId="35862" priority="16824" stopIfTrue="1" operator="equal">
      <formula>"f"</formula>
    </cfRule>
  </conditionalFormatting>
  <conditionalFormatting sqref="BE16">
    <cfRule type="cellIs" dxfId="35861" priority="16822" stopIfTrue="1" operator="equal">
      <formula>"h"</formula>
    </cfRule>
    <cfRule type="cellIs" dxfId="35860" priority="16823" stopIfTrue="1" operator="equal">
      <formula>"g"</formula>
    </cfRule>
  </conditionalFormatting>
  <conditionalFormatting sqref="BE16">
    <cfRule type="cellIs" dxfId="35859" priority="16821" stopIfTrue="1" operator="equal">
      <formula>"f"</formula>
    </cfRule>
  </conditionalFormatting>
  <conditionalFormatting sqref="BE16">
    <cfRule type="cellIs" dxfId="35858" priority="16819" stopIfTrue="1" operator="equal">
      <formula>"h"</formula>
    </cfRule>
    <cfRule type="cellIs" dxfId="35857" priority="16820" stopIfTrue="1" operator="equal">
      <formula>"g"</formula>
    </cfRule>
  </conditionalFormatting>
  <conditionalFormatting sqref="BE16">
    <cfRule type="cellIs" dxfId="35856" priority="16818" stopIfTrue="1" operator="equal">
      <formula>"f"</formula>
    </cfRule>
  </conditionalFormatting>
  <conditionalFormatting sqref="BE16">
    <cfRule type="cellIs" dxfId="35855" priority="16816" stopIfTrue="1" operator="equal">
      <formula>"h"</formula>
    </cfRule>
    <cfRule type="cellIs" dxfId="35854" priority="16817" stopIfTrue="1" operator="equal">
      <formula>"g"</formula>
    </cfRule>
  </conditionalFormatting>
  <conditionalFormatting sqref="BE16">
    <cfRule type="cellIs" dxfId="35853" priority="16815" stopIfTrue="1" operator="equal">
      <formula>"f"</formula>
    </cfRule>
  </conditionalFormatting>
  <conditionalFormatting sqref="BE16">
    <cfRule type="cellIs" dxfId="35852" priority="16813" stopIfTrue="1" operator="equal">
      <formula>"h"</formula>
    </cfRule>
    <cfRule type="cellIs" dxfId="35851" priority="16814" stopIfTrue="1" operator="equal">
      <formula>"g"</formula>
    </cfRule>
  </conditionalFormatting>
  <conditionalFormatting sqref="BE16">
    <cfRule type="cellIs" dxfId="35850" priority="16812" stopIfTrue="1" operator="equal">
      <formula>"f"</formula>
    </cfRule>
  </conditionalFormatting>
  <conditionalFormatting sqref="BE16">
    <cfRule type="cellIs" dxfId="35849" priority="16810" stopIfTrue="1" operator="equal">
      <formula>"h"</formula>
    </cfRule>
    <cfRule type="cellIs" dxfId="35848" priority="16811" stopIfTrue="1" operator="equal">
      <formula>"g"</formula>
    </cfRule>
  </conditionalFormatting>
  <conditionalFormatting sqref="BE16">
    <cfRule type="cellIs" dxfId="35847" priority="16809" stopIfTrue="1" operator="equal">
      <formula>"f"</formula>
    </cfRule>
  </conditionalFormatting>
  <conditionalFormatting sqref="BE16">
    <cfRule type="cellIs" dxfId="35846" priority="16807" stopIfTrue="1" operator="equal">
      <formula>"h"</formula>
    </cfRule>
    <cfRule type="cellIs" dxfId="35845" priority="16808" stopIfTrue="1" operator="equal">
      <formula>"g"</formula>
    </cfRule>
  </conditionalFormatting>
  <conditionalFormatting sqref="BE16">
    <cfRule type="cellIs" dxfId="35844" priority="16806" stopIfTrue="1" operator="equal">
      <formula>"f"</formula>
    </cfRule>
  </conditionalFormatting>
  <conditionalFormatting sqref="BE16">
    <cfRule type="cellIs" dxfId="35843" priority="16804" stopIfTrue="1" operator="equal">
      <formula>"h"</formula>
    </cfRule>
    <cfRule type="cellIs" dxfId="35842" priority="16805" stopIfTrue="1" operator="equal">
      <formula>"g"</formula>
    </cfRule>
  </conditionalFormatting>
  <conditionalFormatting sqref="BE16">
    <cfRule type="cellIs" dxfId="35841" priority="16803" stopIfTrue="1" operator="equal">
      <formula>"f"</formula>
    </cfRule>
  </conditionalFormatting>
  <conditionalFormatting sqref="BE16">
    <cfRule type="cellIs" dxfId="35840" priority="16801" stopIfTrue="1" operator="equal">
      <formula>"h"</formula>
    </cfRule>
    <cfRule type="cellIs" dxfId="35839" priority="16802" stopIfTrue="1" operator="equal">
      <formula>"g"</formula>
    </cfRule>
  </conditionalFormatting>
  <conditionalFormatting sqref="BE16">
    <cfRule type="cellIs" dxfId="35838" priority="16800" stopIfTrue="1" operator="equal">
      <formula>"f"</formula>
    </cfRule>
  </conditionalFormatting>
  <conditionalFormatting sqref="BE16">
    <cfRule type="cellIs" dxfId="35837" priority="16798" stopIfTrue="1" operator="equal">
      <formula>"h"</formula>
    </cfRule>
    <cfRule type="cellIs" dxfId="35836" priority="16799" stopIfTrue="1" operator="equal">
      <formula>"g"</formula>
    </cfRule>
  </conditionalFormatting>
  <conditionalFormatting sqref="BE16">
    <cfRule type="cellIs" dxfId="35835" priority="16794" stopIfTrue="1" operator="equal">
      <formula>"f"</formula>
    </cfRule>
  </conditionalFormatting>
  <conditionalFormatting sqref="BE16">
    <cfRule type="cellIs" dxfId="35834" priority="16792" stopIfTrue="1" operator="equal">
      <formula>"h"</formula>
    </cfRule>
    <cfRule type="cellIs" dxfId="35833" priority="16793" stopIfTrue="1" operator="equal">
      <formula>"g"</formula>
    </cfRule>
  </conditionalFormatting>
  <conditionalFormatting sqref="BE16">
    <cfRule type="cellIs" dxfId="35832" priority="16797" stopIfTrue="1" operator="equal">
      <formula>"f"</formula>
    </cfRule>
  </conditionalFormatting>
  <conditionalFormatting sqref="BE16">
    <cfRule type="cellIs" dxfId="35831" priority="16795" stopIfTrue="1" operator="equal">
      <formula>"h"</formula>
    </cfRule>
    <cfRule type="cellIs" dxfId="35830" priority="16796" stopIfTrue="1" operator="equal">
      <formula>"g"</formula>
    </cfRule>
  </conditionalFormatting>
  <conditionalFormatting sqref="BE16">
    <cfRule type="cellIs" dxfId="35829" priority="16791" stopIfTrue="1" operator="equal">
      <formula>"f"</formula>
    </cfRule>
  </conditionalFormatting>
  <conditionalFormatting sqref="BE16">
    <cfRule type="cellIs" dxfId="35828" priority="16789" stopIfTrue="1" operator="equal">
      <formula>"h"</formula>
    </cfRule>
    <cfRule type="cellIs" dxfId="35827" priority="16790" stopIfTrue="1" operator="equal">
      <formula>"g"</formula>
    </cfRule>
  </conditionalFormatting>
  <conditionalFormatting sqref="BE16">
    <cfRule type="cellIs" dxfId="35826" priority="16788" stopIfTrue="1" operator="equal">
      <formula>"f"</formula>
    </cfRule>
  </conditionalFormatting>
  <conditionalFormatting sqref="BE16">
    <cfRule type="cellIs" dxfId="35825" priority="16786" stopIfTrue="1" operator="equal">
      <formula>"h"</formula>
    </cfRule>
    <cfRule type="cellIs" dxfId="35824" priority="16787" stopIfTrue="1" operator="equal">
      <formula>"g"</formula>
    </cfRule>
  </conditionalFormatting>
  <conditionalFormatting sqref="BE16">
    <cfRule type="cellIs" dxfId="35823" priority="16785" stopIfTrue="1" operator="equal">
      <formula>"f"</formula>
    </cfRule>
  </conditionalFormatting>
  <conditionalFormatting sqref="BE16">
    <cfRule type="cellIs" dxfId="35822" priority="16783" stopIfTrue="1" operator="equal">
      <formula>"h"</formula>
    </cfRule>
    <cfRule type="cellIs" dxfId="35821" priority="16784" stopIfTrue="1" operator="equal">
      <formula>"g"</formula>
    </cfRule>
  </conditionalFormatting>
  <conditionalFormatting sqref="BE16">
    <cfRule type="cellIs" dxfId="35820" priority="16776" stopIfTrue="1" operator="equal">
      <formula>"f"</formula>
    </cfRule>
  </conditionalFormatting>
  <conditionalFormatting sqref="BE16">
    <cfRule type="cellIs" dxfId="35819" priority="16774" stopIfTrue="1" operator="equal">
      <formula>"h"</formula>
    </cfRule>
    <cfRule type="cellIs" dxfId="35818" priority="16775" stopIfTrue="1" operator="equal">
      <formula>"g"</formula>
    </cfRule>
  </conditionalFormatting>
  <conditionalFormatting sqref="BE16">
    <cfRule type="cellIs" dxfId="35817" priority="16773" stopIfTrue="1" operator="equal">
      <formula>"f"</formula>
    </cfRule>
  </conditionalFormatting>
  <conditionalFormatting sqref="BE16">
    <cfRule type="cellIs" dxfId="35816" priority="16771" stopIfTrue="1" operator="equal">
      <formula>"h"</formula>
    </cfRule>
    <cfRule type="cellIs" dxfId="35815" priority="16772" stopIfTrue="1" operator="equal">
      <formula>"g"</formula>
    </cfRule>
  </conditionalFormatting>
  <conditionalFormatting sqref="BE16">
    <cfRule type="cellIs" dxfId="35814" priority="16761" stopIfTrue="1" operator="equal">
      <formula>"f"</formula>
    </cfRule>
  </conditionalFormatting>
  <conditionalFormatting sqref="BE16">
    <cfRule type="cellIs" dxfId="35813" priority="16759" stopIfTrue="1" operator="equal">
      <formula>"h"</formula>
    </cfRule>
    <cfRule type="cellIs" dxfId="35812" priority="16760" stopIfTrue="1" operator="equal">
      <formula>"g"</formula>
    </cfRule>
  </conditionalFormatting>
  <conditionalFormatting sqref="BE16">
    <cfRule type="cellIs" dxfId="35811" priority="16758" stopIfTrue="1" operator="equal">
      <formula>"f"</formula>
    </cfRule>
  </conditionalFormatting>
  <conditionalFormatting sqref="BE16">
    <cfRule type="cellIs" dxfId="35810" priority="16756" stopIfTrue="1" operator="equal">
      <formula>"h"</formula>
    </cfRule>
    <cfRule type="cellIs" dxfId="35809" priority="16757" stopIfTrue="1" operator="equal">
      <formula>"g"</formula>
    </cfRule>
  </conditionalFormatting>
  <conditionalFormatting sqref="BE16">
    <cfRule type="cellIs" dxfId="35808" priority="16770" stopIfTrue="1" operator="equal">
      <formula>"f"</formula>
    </cfRule>
  </conditionalFormatting>
  <conditionalFormatting sqref="BE16">
    <cfRule type="cellIs" dxfId="35807" priority="16768" stopIfTrue="1" operator="equal">
      <formula>"h"</formula>
    </cfRule>
    <cfRule type="cellIs" dxfId="35806" priority="16769" stopIfTrue="1" operator="equal">
      <formula>"g"</formula>
    </cfRule>
  </conditionalFormatting>
  <conditionalFormatting sqref="BE16">
    <cfRule type="cellIs" dxfId="35805" priority="16779" stopIfTrue="1" operator="equal">
      <formula>"f"</formula>
    </cfRule>
  </conditionalFormatting>
  <conditionalFormatting sqref="BE16">
    <cfRule type="cellIs" dxfId="35804" priority="16777" stopIfTrue="1" operator="equal">
      <formula>"h"</formula>
    </cfRule>
    <cfRule type="cellIs" dxfId="35803" priority="16778" stopIfTrue="1" operator="equal">
      <formula>"g"</formula>
    </cfRule>
  </conditionalFormatting>
  <conditionalFormatting sqref="BE16">
    <cfRule type="cellIs" dxfId="35802" priority="16767" stopIfTrue="1" operator="equal">
      <formula>"f"</formula>
    </cfRule>
  </conditionalFormatting>
  <conditionalFormatting sqref="BE16">
    <cfRule type="cellIs" dxfId="35801" priority="16765" stopIfTrue="1" operator="equal">
      <formula>"h"</formula>
    </cfRule>
    <cfRule type="cellIs" dxfId="35800" priority="16766" stopIfTrue="1" operator="equal">
      <formula>"g"</formula>
    </cfRule>
  </conditionalFormatting>
  <conditionalFormatting sqref="BE16">
    <cfRule type="cellIs" dxfId="35799" priority="16764" stopIfTrue="1" operator="equal">
      <formula>"f"</formula>
    </cfRule>
  </conditionalFormatting>
  <conditionalFormatting sqref="BE16">
    <cfRule type="cellIs" dxfId="35798" priority="16762" stopIfTrue="1" operator="equal">
      <formula>"h"</formula>
    </cfRule>
    <cfRule type="cellIs" dxfId="35797" priority="16763" stopIfTrue="1" operator="equal">
      <formula>"g"</formula>
    </cfRule>
  </conditionalFormatting>
  <conditionalFormatting sqref="BO16">
    <cfRule type="cellIs" dxfId="35796" priority="15825" stopIfTrue="1" operator="equal">
      <formula>"f"</formula>
    </cfRule>
  </conditionalFormatting>
  <conditionalFormatting sqref="BO16">
    <cfRule type="cellIs" dxfId="35795" priority="15823" stopIfTrue="1" operator="equal">
      <formula>"h"</formula>
    </cfRule>
    <cfRule type="cellIs" dxfId="35794" priority="15824" stopIfTrue="1" operator="equal">
      <formula>"g"</formula>
    </cfRule>
  </conditionalFormatting>
  <conditionalFormatting sqref="BO16">
    <cfRule type="cellIs" dxfId="35793" priority="15822" stopIfTrue="1" operator="equal">
      <formula>"f"</formula>
    </cfRule>
  </conditionalFormatting>
  <conditionalFormatting sqref="BO16">
    <cfRule type="cellIs" dxfId="35792" priority="15820" stopIfTrue="1" operator="equal">
      <formula>"h"</formula>
    </cfRule>
    <cfRule type="cellIs" dxfId="35791" priority="15821" stopIfTrue="1" operator="equal">
      <formula>"g"</formula>
    </cfRule>
  </conditionalFormatting>
  <conditionalFormatting sqref="BO16">
    <cfRule type="cellIs" dxfId="35790" priority="15819" stopIfTrue="1" operator="equal">
      <formula>"f"</formula>
    </cfRule>
  </conditionalFormatting>
  <conditionalFormatting sqref="BO16">
    <cfRule type="cellIs" dxfId="35789" priority="15817" stopIfTrue="1" operator="equal">
      <formula>"h"</formula>
    </cfRule>
    <cfRule type="cellIs" dxfId="35788" priority="15818" stopIfTrue="1" operator="equal">
      <formula>"g"</formula>
    </cfRule>
  </conditionalFormatting>
  <conditionalFormatting sqref="BO16">
    <cfRule type="cellIs" dxfId="35787" priority="15816" stopIfTrue="1" operator="equal">
      <formula>"f"</formula>
    </cfRule>
  </conditionalFormatting>
  <conditionalFormatting sqref="BO16">
    <cfRule type="cellIs" dxfId="35786" priority="15814" stopIfTrue="1" operator="equal">
      <formula>"h"</formula>
    </cfRule>
    <cfRule type="cellIs" dxfId="35785" priority="15815" stopIfTrue="1" operator="equal">
      <formula>"g"</formula>
    </cfRule>
  </conditionalFormatting>
  <conditionalFormatting sqref="BO16">
    <cfRule type="cellIs" dxfId="35784" priority="15813" stopIfTrue="1" operator="equal">
      <formula>"f"</formula>
    </cfRule>
  </conditionalFormatting>
  <conditionalFormatting sqref="BO16">
    <cfRule type="cellIs" dxfId="35783" priority="15811" stopIfTrue="1" operator="equal">
      <formula>"h"</formula>
    </cfRule>
    <cfRule type="cellIs" dxfId="35782" priority="15812" stopIfTrue="1" operator="equal">
      <formula>"g"</formula>
    </cfRule>
  </conditionalFormatting>
  <conditionalFormatting sqref="BO16">
    <cfRule type="cellIs" dxfId="35781" priority="15810" stopIfTrue="1" operator="equal">
      <formula>"f"</formula>
    </cfRule>
  </conditionalFormatting>
  <conditionalFormatting sqref="BO16">
    <cfRule type="cellIs" dxfId="35780" priority="15808" stopIfTrue="1" operator="equal">
      <formula>"h"</formula>
    </cfRule>
    <cfRule type="cellIs" dxfId="35779" priority="15809" stopIfTrue="1" operator="equal">
      <formula>"g"</formula>
    </cfRule>
  </conditionalFormatting>
  <conditionalFormatting sqref="BO16">
    <cfRule type="cellIs" dxfId="35778" priority="15807" stopIfTrue="1" operator="equal">
      <formula>"f"</formula>
    </cfRule>
  </conditionalFormatting>
  <conditionalFormatting sqref="BO16">
    <cfRule type="cellIs" dxfId="35777" priority="15805" stopIfTrue="1" operator="equal">
      <formula>"h"</formula>
    </cfRule>
    <cfRule type="cellIs" dxfId="35776" priority="15806" stopIfTrue="1" operator="equal">
      <formula>"g"</formula>
    </cfRule>
  </conditionalFormatting>
  <conditionalFormatting sqref="BO16">
    <cfRule type="cellIs" dxfId="35775" priority="15804" stopIfTrue="1" operator="equal">
      <formula>"f"</formula>
    </cfRule>
  </conditionalFormatting>
  <conditionalFormatting sqref="BO16">
    <cfRule type="cellIs" dxfId="35774" priority="15802" stopIfTrue="1" operator="equal">
      <formula>"h"</formula>
    </cfRule>
    <cfRule type="cellIs" dxfId="35773" priority="15803" stopIfTrue="1" operator="equal">
      <formula>"g"</formula>
    </cfRule>
  </conditionalFormatting>
  <conditionalFormatting sqref="BB16">
    <cfRule type="cellIs" dxfId="35772" priority="17052" stopIfTrue="1" operator="equal">
      <formula>"f"</formula>
    </cfRule>
  </conditionalFormatting>
  <conditionalFormatting sqref="BB16">
    <cfRule type="cellIs" dxfId="35771" priority="17050" stopIfTrue="1" operator="equal">
      <formula>"h"</formula>
    </cfRule>
    <cfRule type="cellIs" dxfId="35770" priority="17051" stopIfTrue="1" operator="equal">
      <formula>"g"</formula>
    </cfRule>
  </conditionalFormatting>
  <conditionalFormatting sqref="BB16">
    <cfRule type="cellIs" dxfId="35769" priority="17121" stopIfTrue="1" operator="equal">
      <formula>"f"</formula>
    </cfRule>
  </conditionalFormatting>
  <conditionalFormatting sqref="BB16">
    <cfRule type="cellIs" dxfId="35768" priority="17119" stopIfTrue="1" operator="equal">
      <formula>"h"</formula>
    </cfRule>
    <cfRule type="cellIs" dxfId="35767" priority="17120" stopIfTrue="1" operator="equal">
      <formula>"g"</formula>
    </cfRule>
  </conditionalFormatting>
  <conditionalFormatting sqref="BB16">
    <cfRule type="cellIs" dxfId="35766" priority="17118" stopIfTrue="1" operator="equal">
      <formula>"f"</formula>
    </cfRule>
  </conditionalFormatting>
  <conditionalFormatting sqref="BB16">
    <cfRule type="cellIs" dxfId="35765" priority="17116" stopIfTrue="1" operator="equal">
      <formula>"h"</formula>
    </cfRule>
    <cfRule type="cellIs" dxfId="35764" priority="17117" stopIfTrue="1" operator="equal">
      <formula>"g"</formula>
    </cfRule>
  </conditionalFormatting>
  <conditionalFormatting sqref="BB16">
    <cfRule type="cellIs" dxfId="35763" priority="17115" stopIfTrue="1" operator="equal">
      <formula>"f"</formula>
    </cfRule>
  </conditionalFormatting>
  <conditionalFormatting sqref="BB16">
    <cfRule type="cellIs" dxfId="35762" priority="17113" stopIfTrue="1" operator="equal">
      <formula>"h"</formula>
    </cfRule>
    <cfRule type="cellIs" dxfId="35761" priority="17114" stopIfTrue="1" operator="equal">
      <formula>"g"</formula>
    </cfRule>
  </conditionalFormatting>
  <conditionalFormatting sqref="BB16">
    <cfRule type="cellIs" dxfId="35760" priority="17112" stopIfTrue="1" operator="equal">
      <formula>"f"</formula>
    </cfRule>
  </conditionalFormatting>
  <conditionalFormatting sqref="BB16">
    <cfRule type="cellIs" dxfId="35759" priority="17110" stopIfTrue="1" operator="equal">
      <formula>"h"</formula>
    </cfRule>
    <cfRule type="cellIs" dxfId="35758" priority="17111" stopIfTrue="1" operator="equal">
      <formula>"g"</formula>
    </cfRule>
  </conditionalFormatting>
  <conditionalFormatting sqref="BB16">
    <cfRule type="cellIs" dxfId="35757" priority="17109" stopIfTrue="1" operator="equal">
      <formula>"f"</formula>
    </cfRule>
  </conditionalFormatting>
  <conditionalFormatting sqref="BB16">
    <cfRule type="cellIs" dxfId="35756" priority="17107" stopIfTrue="1" operator="equal">
      <formula>"h"</formula>
    </cfRule>
    <cfRule type="cellIs" dxfId="35755" priority="17108" stopIfTrue="1" operator="equal">
      <formula>"g"</formula>
    </cfRule>
  </conditionalFormatting>
  <conditionalFormatting sqref="BB16">
    <cfRule type="cellIs" dxfId="35754" priority="17106" stopIfTrue="1" operator="equal">
      <formula>"f"</formula>
    </cfRule>
  </conditionalFormatting>
  <conditionalFormatting sqref="BB16">
    <cfRule type="cellIs" dxfId="35753" priority="17104" stopIfTrue="1" operator="equal">
      <formula>"h"</formula>
    </cfRule>
    <cfRule type="cellIs" dxfId="35752" priority="17105" stopIfTrue="1" operator="equal">
      <formula>"g"</formula>
    </cfRule>
  </conditionalFormatting>
  <conditionalFormatting sqref="BB16">
    <cfRule type="cellIs" dxfId="35751" priority="17103" stopIfTrue="1" operator="equal">
      <formula>"f"</formula>
    </cfRule>
  </conditionalFormatting>
  <conditionalFormatting sqref="BB16">
    <cfRule type="cellIs" dxfId="35750" priority="17101" stopIfTrue="1" operator="equal">
      <formula>"h"</formula>
    </cfRule>
    <cfRule type="cellIs" dxfId="35749" priority="17102" stopIfTrue="1" operator="equal">
      <formula>"g"</formula>
    </cfRule>
  </conditionalFormatting>
  <conditionalFormatting sqref="BB16">
    <cfRule type="cellIs" dxfId="35748" priority="17100" stopIfTrue="1" operator="equal">
      <formula>"f"</formula>
    </cfRule>
  </conditionalFormatting>
  <conditionalFormatting sqref="BB16">
    <cfRule type="cellIs" dxfId="35747" priority="17098" stopIfTrue="1" operator="equal">
      <formula>"h"</formula>
    </cfRule>
    <cfRule type="cellIs" dxfId="35746" priority="17099" stopIfTrue="1" operator="equal">
      <formula>"g"</formula>
    </cfRule>
  </conditionalFormatting>
  <conditionalFormatting sqref="BB16">
    <cfRule type="cellIs" dxfId="35745" priority="17097" stopIfTrue="1" operator="equal">
      <formula>"f"</formula>
    </cfRule>
  </conditionalFormatting>
  <conditionalFormatting sqref="BB16">
    <cfRule type="cellIs" dxfId="35744" priority="17095" stopIfTrue="1" operator="equal">
      <formula>"h"</formula>
    </cfRule>
    <cfRule type="cellIs" dxfId="35743" priority="17096" stopIfTrue="1" operator="equal">
      <formula>"g"</formula>
    </cfRule>
  </conditionalFormatting>
  <conditionalFormatting sqref="BB16">
    <cfRule type="cellIs" dxfId="35742" priority="17094" stopIfTrue="1" operator="equal">
      <formula>"f"</formula>
    </cfRule>
  </conditionalFormatting>
  <conditionalFormatting sqref="BB16">
    <cfRule type="cellIs" dxfId="35741" priority="17092" stopIfTrue="1" operator="equal">
      <formula>"h"</formula>
    </cfRule>
    <cfRule type="cellIs" dxfId="35740" priority="17093" stopIfTrue="1" operator="equal">
      <formula>"g"</formula>
    </cfRule>
  </conditionalFormatting>
  <conditionalFormatting sqref="BB16">
    <cfRule type="cellIs" dxfId="35739" priority="17091" stopIfTrue="1" operator="equal">
      <formula>"f"</formula>
    </cfRule>
  </conditionalFormatting>
  <conditionalFormatting sqref="BB16">
    <cfRule type="cellIs" dxfId="35738" priority="17089" stopIfTrue="1" operator="equal">
      <formula>"h"</formula>
    </cfRule>
    <cfRule type="cellIs" dxfId="35737" priority="17090" stopIfTrue="1" operator="equal">
      <formula>"g"</formula>
    </cfRule>
  </conditionalFormatting>
  <conditionalFormatting sqref="BB16">
    <cfRule type="cellIs" dxfId="35736" priority="17088" stopIfTrue="1" operator="equal">
      <formula>"f"</formula>
    </cfRule>
  </conditionalFormatting>
  <conditionalFormatting sqref="BB16">
    <cfRule type="cellIs" dxfId="35735" priority="17086" stopIfTrue="1" operator="equal">
      <formula>"h"</formula>
    </cfRule>
    <cfRule type="cellIs" dxfId="35734" priority="17087" stopIfTrue="1" operator="equal">
      <formula>"g"</formula>
    </cfRule>
  </conditionalFormatting>
  <conditionalFormatting sqref="BB16">
    <cfRule type="cellIs" dxfId="35733" priority="17085" stopIfTrue="1" operator="equal">
      <formula>"f"</formula>
    </cfRule>
  </conditionalFormatting>
  <conditionalFormatting sqref="BB16">
    <cfRule type="cellIs" dxfId="35732" priority="17083" stopIfTrue="1" operator="equal">
      <formula>"h"</formula>
    </cfRule>
    <cfRule type="cellIs" dxfId="35731" priority="17084" stopIfTrue="1" operator="equal">
      <formula>"g"</formula>
    </cfRule>
  </conditionalFormatting>
  <conditionalFormatting sqref="BB16">
    <cfRule type="cellIs" dxfId="35730" priority="17082" stopIfTrue="1" operator="equal">
      <formula>"f"</formula>
    </cfRule>
  </conditionalFormatting>
  <conditionalFormatting sqref="BB16">
    <cfRule type="cellIs" dxfId="35729" priority="17080" stopIfTrue="1" operator="equal">
      <formula>"h"</formula>
    </cfRule>
    <cfRule type="cellIs" dxfId="35728" priority="17081" stopIfTrue="1" operator="equal">
      <formula>"g"</formula>
    </cfRule>
  </conditionalFormatting>
  <conditionalFormatting sqref="BB16">
    <cfRule type="cellIs" dxfId="35727" priority="17079" stopIfTrue="1" operator="equal">
      <formula>"f"</formula>
    </cfRule>
  </conditionalFormatting>
  <conditionalFormatting sqref="BB16">
    <cfRule type="cellIs" dxfId="35726" priority="17077" stopIfTrue="1" operator="equal">
      <formula>"h"</formula>
    </cfRule>
    <cfRule type="cellIs" dxfId="35725" priority="17078" stopIfTrue="1" operator="equal">
      <formula>"g"</formula>
    </cfRule>
  </conditionalFormatting>
  <conditionalFormatting sqref="BB16">
    <cfRule type="cellIs" dxfId="35724" priority="17076" stopIfTrue="1" operator="equal">
      <formula>"f"</formula>
    </cfRule>
  </conditionalFormatting>
  <conditionalFormatting sqref="BB16">
    <cfRule type="cellIs" dxfId="35723" priority="17074" stopIfTrue="1" operator="equal">
      <formula>"h"</formula>
    </cfRule>
    <cfRule type="cellIs" dxfId="35722" priority="17075" stopIfTrue="1" operator="equal">
      <formula>"g"</formula>
    </cfRule>
  </conditionalFormatting>
  <conditionalFormatting sqref="BB16">
    <cfRule type="cellIs" dxfId="35721" priority="17073" stopIfTrue="1" operator="equal">
      <formula>"f"</formula>
    </cfRule>
  </conditionalFormatting>
  <conditionalFormatting sqref="BB16">
    <cfRule type="cellIs" dxfId="35720" priority="17071" stopIfTrue="1" operator="equal">
      <formula>"h"</formula>
    </cfRule>
    <cfRule type="cellIs" dxfId="35719" priority="17072" stopIfTrue="1" operator="equal">
      <formula>"g"</formula>
    </cfRule>
  </conditionalFormatting>
  <conditionalFormatting sqref="BB16">
    <cfRule type="cellIs" dxfId="35718" priority="17070" stopIfTrue="1" operator="equal">
      <formula>"f"</formula>
    </cfRule>
  </conditionalFormatting>
  <conditionalFormatting sqref="BB16">
    <cfRule type="cellIs" dxfId="35717" priority="17068" stopIfTrue="1" operator="equal">
      <formula>"h"</formula>
    </cfRule>
    <cfRule type="cellIs" dxfId="35716" priority="17069" stopIfTrue="1" operator="equal">
      <formula>"g"</formula>
    </cfRule>
  </conditionalFormatting>
  <conditionalFormatting sqref="BB16">
    <cfRule type="cellIs" dxfId="35715" priority="17064" stopIfTrue="1" operator="equal">
      <formula>"f"</formula>
    </cfRule>
  </conditionalFormatting>
  <conditionalFormatting sqref="BB16">
    <cfRule type="cellIs" dxfId="35714" priority="17062" stopIfTrue="1" operator="equal">
      <formula>"h"</formula>
    </cfRule>
    <cfRule type="cellIs" dxfId="35713" priority="17063" stopIfTrue="1" operator="equal">
      <formula>"g"</formula>
    </cfRule>
  </conditionalFormatting>
  <conditionalFormatting sqref="BB16">
    <cfRule type="cellIs" dxfId="35712" priority="17067" stopIfTrue="1" operator="equal">
      <formula>"f"</formula>
    </cfRule>
  </conditionalFormatting>
  <conditionalFormatting sqref="BB16">
    <cfRule type="cellIs" dxfId="35711" priority="17065" stopIfTrue="1" operator="equal">
      <formula>"h"</formula>
    </cfRule>
    <cfRule type="cellIs" dxfId="35710" priority="17066" stopIfTrue="1" operator="equal">
      <formula>"g"</formula>
    </cfRule>
  </conditionalFormatting>
  <conditionalFormatting sqref="BB16">
    <cfRule type="cellIs" dxfId="35709" priority="17061" stopIfTrue="1" operator="equal">
      <formula>"f"</formula>
    </cfRule>
  </conditionalFormatting>
  <conditionalFormatting sqref="BB16">
    <cfRule type="cellIs" dxfId="35708" priority="17059" stopIfTrue="1" operator="equal">
      <formula>"h"</formula>
    </cfRule>
    <cfRule type="cellIs" dxfId="35707" priority="17060" stopIfTrue="1" operator="equal">
      <formula>"g"</formula>
    </cfRule>
  </conditionalFormatting>
  <conditionalFormatting sqref="BB16">
    <cfRule type="cellIs" dxfId="35706" priority="17058" stopIfTrue="1" operator="equal">
      <formula>"f"</formula>
    </cfRule>
  </conditionalFormatting>
  <conditionalFormatting sqref="BB16">
    <cfRule type="cellIs" dxfId="35705" priority="17056" stopIfTrue="1" operator="equal">
      <formula>"h"</formula>
    </cfRule>
    <cfRule type="cellIs" dxfId="35704" priority="17057" stopIfTrue="1" operator="equal">
      <formula>"g"</formula>
    </cfRule>
  </conditionalFormatting>
  <conditionalFormatting sqref="BB16">
    <cfRule type="cellIs" dxfId="35703" priority="17055" stopIfTrue="1" operator="equal">
      <formula>"f"</formula>
    </cfRule>
  </conditionalFormatting>
  <conditionalFormatting sqref="BB16">
    <cfRule type="cellIs" dxfId="35702" priority="17053" stopIfTrue="1" operator="equal">
      <formula>"h"</formula>
    </cfRule>
    <cfRule type="cellIs" dxfId="35701" priority="17054" stopIfTrue="1" operator="equal">
      <formula>"g"</formula>
    </cfRule>
  </conditionalFormatting>
  <conditionalFormatting sqref="BE16">
    <cfRule type="cellIs" dxfId="35700" priority="17046" stopIfTrue="1" operator="equal">
      <formula>"f"</formula>
    </cfRule>
  </conditionalFormatting>
  <conditionalFormatting sqref="BE16">
    <cfRule type="cellIs" dxfId="35699" priority="17044" stopIfTrue="1" operator="equal">
      <formula>"h"</formula>
    </cfRule>
    <cfRule type="cellIs" dxfId="35698" priority="17045" stopIfTrue="1" operator="equal">
      <formula>"g"</formula>
    </cfRule>
  </conditionalFormatting>
  <conditionalFormatting sqref="BE16">
    <cfRule type="cellIs" dxfId="35697" priority="17043" stopIfTrue="1" operator="equal">
      <formula>"f"</formula>
    </cfRule>
  </conditionalFormatting>
  <conditionalFormatting sqref="BE16">
    <cfRule type="cellIs" dxfId="35696" priority="17041" stopIfTrue="1" operator="equal">
      <formula>"h"</formula>
    </cfRule>
    <cfRule type="cellIs" dxfId="35695" priority="17042" stopIfTrue="1" operator="equal">
      <formula>"g"</formula>
    </cfRule>
  </conditionalFormatting>
  <conditionalFormatting sqref="BE16">
    <cfRule type="cellIs" dxfId="35694" priority="17031" stopIfTrue="1" operator="equal">
      <formula>"f"</formula>
    </cfRule>
  </conditionalFormatting>
  <conditionalFormatting sqref="BE16">
    <cfRule type="cellIs" dxfId="35693" priority="17029" stopIfTrue="1" operator="equal">
      <formula>"h"</formula>
    </cfRule>
    <cfRule type="cellIs" dxfId="35692" priority="17030" stopIfTrue="1" operator="equal">
      <formula>"g"</formula>
    </cfRule>
  </conditionalFormatting>
  <conditionalFormatting sqref="BE16">
    <cfRule type="cellIs" dxfId="35691" priority="17028" stopIfTrue="1" operator="equal">
      <formula>"f"</formula>
    </cfRule>
  </conditionalFormatting>
  <conditionalFormatting sqref="BE16">
    <cfRule type="cellIs" dxfId="35690" priority="17026" stopIfTrue="1" operator="equal">
      <formula>"h"</formula>
    </cfRule>
    <cfRule type="cellIs" dxfId="35689" priority="17027" stopIfTrue="1" operator="equal">
      <formula>"g"</formula>
    </cfRule>
  </conditionalFormatting>
  <conditionalFormatting sqref="BE16">
    <cfRule type="cellIs" dxfId="35688" priority="17040" stopIfTrue="1" operator="equal">
      <formula>"f"</formula>
    </cfRule>
  </conditionalFormatting>
  <conditionalFormatting sqref="BE16">
    <cfRule type="cellIs" dxfId="35687" priority="17038" stopIfTrue="1" operator="equal">
      <formula>"h"</formula>
    </cfRule>
    <cfRule type="cellIs" dxfId="35686" priority="17039" stopIfTrue="1" operator="equal">
      <formula>"g"</formula>
    </cfRule>
  </conditionalFormatting>
  <conditionalFormatting sqref="BE16">
    <cfRule type="cellIs" dxfId="35685" priority="17049" stopIfTrue="1" operator="equal">
      <formula>"f"</formula>
    </cfRule>
  </conditionalFormatting>
  <conditionalFormatting sqref="BE16">
    <cfRule type="cellIs" dxfId="35684" priority="17047" stopIfTrue="1" operator="equal">
      <formula>"h"</formula>
    </cfRule>
    <cfRule type="cellIs" dxfId="35683" priority="17048" stopIfTrue="1" operator="equal">
      <formula>"g"</formula>
    </cfRule>
  </conditionalFormatting>
  <conditionalFormatting sqref="BE16">
    <cfRule type="cellIs" dxfId="35682" priority="17037" stopIfTrue="1" operator="equal">
      <formula>"f"</formula>
    </cfRule>
  </conditionalFormatting>
  <conditionalFormatting sqref="BE16">
    <cfRule type="cellIs" dxfId="35681" priority="17035" stopIfTrue="1" operator="equal">
      <formula>"h"</formula>
    </cfRule>
    <cfRule type="cellIs" dxfId="35680" priority="17036" stopIfTrue="1" operator="equal">
      <formula>"g"</formula>
    </cfRule>
  </conditionalFormatting>
  <conditionalFormatting sqref="BE16">
    <cfRule type="cellIs" dxfId="35679" priority="17034" stopIfTrue="1" operator="equal">
      <formula>"f"</formula>
    </cfRule>
  </conditionalFormatting>
  <conditionalFormatting sqref="BE16">
    <cfRule type="cellIs" dxfId="35678" priority="17032" stopIfTrue="1" operator="equal">
      <formula>"h"</formula>
    </cfRule>
    <cfRule type="cellIs" dxfId="35677" priority="17033" stopIfTrue="1" operator="equal">
      <formula>"g"</formula>
    </cfRule>
  </conditionalFormatting>
  <conditionalFormatting sqref="BB16">
    <cfRule type="cellIs" dxfId="35676" priority="17022" stopIfTrue="1" operator="equal">
      <formula>"f"</formula>
    </cfRule>
  </conditionalFormatting>
  <conditionalFormatting sqref="BB16">
    <cfRule type="cellIs" dxfId="35675" priority="17020" stopIfTrue="1" operator="equal">
      <formula>"h"</formula>
    </cfRule>
    <cfRule type="cellIs" dxfId="35674" priority="17021" stopIfTrue="1" operator="equal">
      <formula>"g"</formula>
    </cfRule>
  </conditionalFormatting>
  <conditionalFormatting sqref="BB16">
    <cfRule type="cellIs" dxfId="35673" priority="17019" stopIfTrue="1" operator="equal">
      <formula>"f"</formula>
    </cfRule>
  </conditionalFormatting>
  <conditionalFormatting sqref="BB16">
    <cfRule type="cellIs" dxfId="35672" priority="17017" stopIfTrue="1" operator="equal">
      <formula>"h"</formula>
    </cfRule>
    <cfRule type="cellIs" dxfId="35671" priority="17018" stopIfTrue="1" operator="equal">
      <formula>"g"</formula>
    </cfRule>
  </conditionalFormatting>
  <conditionalFormatting sqref="BB16">
    <cfRule type="cellIs" dxfId="35670" priority="17007" stopIfTrue="1" operator="equal">
      <formula>"f"</formula>
    </cfRule>
  </conditionalFormatting>
  <conditionalFormatting sqref="BB16">
    <cfRule type="cellIs" dxfId="35669" priority="17005" stopIfTrue="1" operator="equal">
      <formula>"h"</formula>
    </cfRule>
    <cfRule type="cellIs" dxfId="35668" priority="17006" stopIfTrue="1" operator="equal">
      <formula>"g"</formula>
    </cfRule>
  </conditionalFormatting>
  <conditionalFormatting sqref="BB16">
    <cfRule type="cellIs" dxfId="35667" priority="17004" stopIfTrue="1" operator="equal">
      <formula>"f"</formula>
    </cfRule>
  </conditionalFormatting>
  <conditionalFormatting sqref="BB16">
    <cfRule type="cellIs" dxfId="35666" priority="17002" stopIfTrue="1" operator="equal">
      <formula>"h"</formula>
    </cfRule>
    <cfRule type="cellIs" dxfId="35665" priority="17003" stopIfTrue="1" operator="equal">
      <formula>"g"</formula>
    </cfRule>
  </conditionalFormatting>
  <conditionalFormatting sqref="BB16">
    <cfRule type="cellIs" dxfId="35664" priority="17016" stopIfTrue="1" operator="equal">
      <formula>"f"</formula>
    </cfRule>
  </conditionalFormatting>
  <conditionalFormatting sqref="BB16">
    <cfRule type="cellIs" dxfId="35663" priority="17014" stopIfTrue="1" operator="equal">
      <formula>"h"</formula>
    </cfRule>
    <cfRule type="cellIs" dxfId="35662" priority="17015" stopIfTrue="1" operator="equal">
      <formula>"g"</formula>
    </cfRule>
  </conditionalFormatting>
  <conditionalFormatting sqref="BB16">
    <cfRule type="cellIs" dxfId="35661" priority="17025" stopIfTrue="1" operator="equal">
      <formula>"f"</formula>
    </cfRule>
  </conditionalFormatting>
  <conditionalFormatting sqref="BB16">
    <cfRule type="cellIs" dxfId="35660" priority="17023" stopIfTrue="1" operator="equal">
      <formula>"h"</formula>
    </cfRule>
    <cfRule type="cellIs" dxfId="35659" priority="17024" stopIfTrue="1" operator="equal">
      <formula>"g"</formula>
    </cfRule>
  </conditionalFormatting>
  <conditionalFormatting sqref="BB16">
    <cfRule type="cellIs" dxfId="35658" priority="17013" stopIfTrue="1" operator="equal">
      <formula>"f"</formula>
    </cfRule>
  </conditionalFormatting>
  <conditionalFormatting sqref="BB16">
    <cfRule type="cellIs" dxfId="35657" priority="17011" stopIfTrue="1" operator="equal">
      <formula>"h"</formula>
    </cfRule>
    <cfRule type="cellIs" dxfId="35656" priority="17012" stopIfTrue="1" operator="equal">
      <formula>"g"</formula>
    </cfRule>
  </conditionalFormatting>
  <conditionalFormatting sqref="BB16">
    <cfRule type="cellIs" dxfId="35655" priority="17010" stopIfTrue="1" operator="equal">
      <formula>"f"</formula>
    </cfRule>
  </conditionalFormatting>
  <conditionalFormatting sqref="BB16">
    <cfRule type="cellIs" dxfId="35654" priority="17008" stopIfTrue="1" operator="equal">
      <formula>"h"</formula>
    </cfRule>
    <cfRule type="cellIs" dxfId="35653" priority="17009" stopIfTrue="1" operator="equal">
      <formula>"g"</formula>
    </cfRule>
  </conditionalFormatting>
  <conditionalFormatting sqref="BB16 BE16">
    <cfRule type="cellIs" dxfId="35652" priority="16932" stopIfTrue="1" operator="equal">
      <formula>"f"</formula>
    </cfRule>
  </conditionalFormatting>
  <conditionalFormatting sqref="BB16 BE16">
    <cfRule type="cellIs" dxfId="35651" priority="16930" stopIfTrue="1" operator="equal">
      <formula>"h"</formula>
    </cfRule>
    <cfRule type="cellIs" dxfId="35650" priority="16931" stopIfTrue="1" operator="equal">
      <formula>"g"</formula>
    </cfRule>
  </conditionalFormatting>
  <conditionalFormatting sqref="BB16 BE16">
    <cfRule type="cellIs" dxfId="35649" priority="17001" stopIfTrue="1" operator="equal">
      <formula>"f"</formula>
    </cfRule>
  </conditionalFormatting>
  <conditionalFormatting sqref="BB16 BE16">
    <cfRule type="cellIs" dxfId="35648" priority="16999" stopIfTrue="1" operator="equal">
      <formula>"h"</formula>
    </cfRule>
    <cfRule type="cellIs" dxfId="35647" priority="17000" stopIfTrue="1" operator="equal">
      <formula>"g"</formula>
    </cfRule>
  </conditionalFormatting>
  <conditionalFormatting sqref="BB16 BE16">
    <cfRule type="cellIs" dxfId="35646" priority="16998" stopIfTrue="1" operator="equal">
      <formula>"f"</formula>
    </cfRule>
  </conditionalFormatting>
  <conditionalFormatting sqref="BB16 BE16">
    <cfRule type="cellIs" dxfId="35645" priority="16996" stopIfTrue="1" operator="equal">
      <formula>"h"</formula>
    </cfRule>
    <cfRule type="cellIs" dxfId="35644" priority="16997" stopIfTrue="1" operator="equal">
      <formula>"g"</formula>
    </cfRule>
  </conditionalFormatting>
  <conditionalFormatting sqref="BB16 BE16">
    <cfRule type="cellIs" dxfId="35643" priority="16995" stopIfTrue="1" operator="equal">
      <formula>"f"</formula>
    </cfRule>
  </conditionalFormatting>
  <conditionalFormatting sqref="BB16 BE16">
    <cfRule type="cellIs" dxfId="35642" priority="16993" stopIfTrue="1" operator="equal">
      <formula>"h"</formula>
    </cfRule>
    <cfRule type="cellIs" dxfId="35641" priority="16994" stopIfTrue="1" operator="equal">
      <formula>"g"</formula>
    </cfRule>
  </conditionalFormatting>
  <conditionalFormatting sqref="BB16 BE16">
    <cfRule type="cellIs" dxfId="35640" priority="16992" stopIfTrue="1" operator="equal">
      <formula>"f"</formula>
    </cfRule>
  </conditionalFormatting>
  <conditionalFormatting sqref="BB16 BE16">
    <cfRule type="cellIs" dxfId="35639" priority="16990" stopIfTrue="1" operator="equal">
      <formula>"h"</formula>
    </cfRule>
    <cfRule type="cellIs" dxfId="35638" priority="16991" stopIfTrue="1" operator="equal">
      <formula>"g"</formula>
    </cfRule>
  </conditionalFormatting>
  <conditionalFormatting sqref="BB16 BE16">
    <cfRule type="cellIs" dxfId="35637" priority="16989" stopIfTrue="1" operator="equal">
      <formula>"f"</formula>
    </cfRule>
  </conditionalFormatting>
  <conditionalFormatting sqref="BB16 BE16">
    <cfRule type="cellIs" dxfId="35636" priority="16987" stopIfTrue="1" operator="equal">
      <formula>"h"</formula>
    </cfRule>
    <cfRule type="cellIs" dxfId="35635" priority="16988" stopIfTrue="1" operator="equal">
      <formula>"g"</formula>
    </cfRule>
  </conditionalFormatting>
  <conditionalFormatting sqref="BB16 BE16">
    <cfRule type="cellIs" dxfId="35634" priority="16986" stopIfTrue="1" operator="equal">
      <formula>"f"</formula>
    </cfRule>
  </conditionalFormatting>
  <conditionalFormatting sqref="BB16 BE16">
    <cfRule type="cellIs" dxfId="35633" priority="16984" stopIfTrue="1" operator="equal">
      <formula>"h"</formula>
    </cfRule>
    <cfRule type="cellIs" dxfId="35632" priority="16985" stopIfTrue="1" operator="equal">
      <formula>"g"</formula>
    </cfRule>
  </conditionalFormatting>
  <conditionalFormatting sqref="BB16 BE16">
    <cfRule type="cellIs" dxfId="35631" priority="16983" stopIfTrue="1" operator="equal">
      <formula>"f"</formula>
    </cfRule>
  </conditionalFormatting>
  <conditionalFormatting sqref="BB16 BE16">
    <cfRule type="cellIs" dxfId="35630" priority="16981" stopIfTrue="1" operator="equal">
      <formula>"h"</formula>
    </cfRule>
    <cfRule type="cellIs" dxfId="35629" priority="16982" stopIfTrue="1" operator="equal">
      <formula>"g"</formula>
    </cfRule>
  </conditionalFormatting>
  <conditionalFormatting sqref="BB16 BE16">
    <cfRule type="cellIs" dxfId="35628" priority="16980" stopIfTrue="1" operator="equal">
      <formula>"f"</formula>
    </cfRule>
  </conditionalFormatting>
  <conditionalFormatting sqref="BB16 BE16">
    <cfRule type="cellIs" dxfId="35627" priority="16978" stopIfTrue="1" operator="equal">
      <formula>"h"</formula>
    </cfRule>
    <cfRule type="cellIs" dxfId="35626" priority="16979" stopIfTrue="1" operator="equal">
      <formula>"g"</formula>
    </cfRule>
  </conditionalFormatting>
  <conditionalFormatting sqref="BB16 BE16">
    <cfRule type="cellIs" dxfId="35625" priority="16977" stopIfTrue="1" operator="equal">
      <formula>"f"</formula>
    </cfRule>
  </conditionalFormatting>
  <conditionalFormatting sqref="BB16 BE16">
    <cfRule type="cellIs" dxfId="35624" priority="16975" stopIfTrue="1" operator="equal">
      <formula>"h"</formula>
    </cfRule>
    <cfRule type="cellIs" dxfId="35623" priority="16976" stopIfTrue="1" operator="equal">
      <formula>"g"</formula>
    </cfRule>
  </conditionalFormatting>
  <conditionalFormatting sqref="BB16 BE16">
    <cfRule type="cellIs" dxfId="35622" priority="16974" stopIfTrue="1" operator="equal">
      <formula>"f"</formula>
    </cfRule>
  </conditionalFormatting>
  <conditionalFormatting sqref="BB16 BE16">
    <cfRule type="cellIs" dxfId="35621" priority="16972" stopIfTrue="1" operator="equal">
      <formula>"h"</formula>
    </cfRule>
    <cfRule type="cellIs" dxfId="35620" priority="16973" stopIfTrue="1" operator="equal">
      <formula>"g"</formula>
    </cfRule>
  </conditionalFormatting>
  <conditionalFormatting sqref="BB16 BE16">
    <cfRule type="cellIs" dxfId="35619" priority="16971" stopIfTrue="1" operator="equal">
      <formula>"f"</formula>
    </cfRule>
  </conditionalFormatting>
  <conditionalFormatting sqref="BB16 BE16">
    <cfRule type="cellIs" dxfId="35618" priority="16969" stopIfTrue="1" operator="equal">
      <formula>"h"</formula>
    </cfRule>
    <cfRule type="cellIs" dxfId="35617" priority="16970" stopIfTrue="1" operator="equal">
      <formula>"g"</formula>
    </cfRule>
  </conditionalFormatting>
  <conditionalFormatting sqref="BB16 BE16">
    <cfRule type="cellIs" dxfId="35616" priority="16968" stopIfTrue="1" operator="equal">
      <formula>"f"</formula>
    </cfRule>
  </conditionalFormatting>
  <conditionalFormatting sqref="BB16 BE16">
    <cfRule type="cellIs" dxfId="35615" priority="16966" stopIfTrue="1" operator="equal">
      <formula>"h"</formula>
    </cfRule>
    <cfRule type="cellIs" dxfId="35614" priority="16967" stopIfTrue="1" operator="equal">
      <formula>"g"</formula>
    </cfRule>
  </conditionalFormatting>
  <conditionalFormatting sqref="BB16 BE16">
    <cfRule type="cellIs" dxfId="35613" priority="16965" stopIfTrue="1" operator="equal">
      <formula>"f"</formula>
    </cfRule>
  </conditionalFormatting>
  <conditionalFormatting sqref="BB16 BE16">
    <cfRule type="cellIs" dxfId="35612" priority="16963" stopIfTrue="1" operator="equal">
      <formula>"h"</formula>
    </cfRule>
    <cfRule type="cellIs" dxfId="35611" priority="16964" stopIfTrue="1" operator="equal">
      <formula>"g"</formula>
    </cfRule>
  </conditionalFormatting>
  <conditionalFormatting sqref="BB16 BE16">
    <cfRule type="cellIs" dxfId="35610" priority="16962" stopIfTrue="1" operator="equal">
      <formula>"f"</formula>
    </cfRule>
  </conditionalFormatting>
  <conditionalFormatting sqref="BB16 BE16">
    <cfRule type="cellIs" dxfId="35609" priority="16960" stopIfTrue="1" operator="equal">
      <formula>"h"</formula>
    </cfRule>
    <cfRule type="cellIs" dxfId="35608" priority="16961" stopIfTrue="1" operator="equal">
      <formula>"g"</formula>
    </cfRule>
  </conditionalFormatting>
  <conditionalFormatting sqref="BB16 BE16">
    <cfRule type="cellIs" dxfId="35607" priority="16959" stopIfTrue="1" operator="equal">
      <formula>"f"</formula>
    </cfRule>
  </conditionalFormatting>
  <conditionalFormatting sqref="BB16 BE16">
    <cfRule type="cellIs" dxfId="35606" priority="16957" stopIfTrue="1" operator="equal">
      <formula>"h"</formula>
    </cfRule>
    <cfRule type="cellIs" dxfId="35605" priority="16958" stopIfTrue="1" operator="equal">
      <formula>"g"</formula>
    </cfRule>
  </conditionalFormatting>
  <conditionalFormatting sqref="BB16 BE16">
    <cfRule type="cellIs" dxfId="35604" priority="16956" stopIfTrue="1" operator="equal">
      <formula>"f"</formula>
    </cfRule>
  </conditionalFormatting>
  <conditionalFormatting sqref="BB16 BE16">
    <cfRule type="cellIs" dxfId="35603" priority="16954" stopIfTrue="1" operator="equal">
      <formula>"h"</formula>
    </cfRule>
    <cfRule type="cellIs" dxfId="35602" priority="16955" stopIfTrue="1" operator="equal">
      <formula>"g"</formula>
    </cfRule>
  </conditionalFormatting>
  <conditionalFormatting sqref="BB16 BE16">
    <cfRule type="cellIs" dxfId="35601" priority="16953" stopIfTrue="1" operator="equal">
      <formula>"f"</formula>
    </cfRule>
  </conditionalFormatting>
  <conditionalFormatting sqref="BB16 BE16">
    <cfRule type="cellIs" dxfId="35600" priority="16951" stopIfTrue="1" operator="equal">
      <formula>"h"</formula>
    </cfRule>
    <cfRule type="cellIs" dxfId="35599" priority="16952" stopIfTrue="1" operator="equal">
      <formula>"g"</formula>
    </cfRule>
  </conditionalFormatting>
  <conditionalFormatting sqref="BB16 BE16">
    <cfRule type="cellIs" dxfId="35598" priority="16950" stopIfTrue="1" operator="equal">
      <formula>"f"</formula>
    </cfRule>
  </conditionalFormatting>
  <conditionalFormatting sqref="BB16 BE16">
    <cfRule type="cellIs" dxfId="35597" priority="16948" stopIfTrue="1" operator="equal">
      <formula>"h"</formula>
    </cfRule>
    <cfRule type="cellIs" dxfId="35596" priority="16949" stopIfTrue="1" operator="equal">
      <formula>"g"</formula>
    </cfRule>
  </conditionalFormatting>
  <conditionalFormatting sqref="BB16 BE16">
    <cfRule type="cellIs" dxfId="35595" priority="16944" stopIfTrue="1" operator="equal">
      <formula>"f"</formula>
    </cfRule>
  </conditionalFormatting>
  <conditionalFormatting sqref="BB16 BE16">
    <cfRule type="cellIs" dxfId="35594" priority="16942" stopIfTrue="1" operator="equal">
      <formula>"h"</formula>
    </cfRule>
    <cfRule type="cellIs" dxfId="35593" priority="16943" stopIfTrue="1" operator="equal">
      <formula>"g"</formula>
    </cfRule>
  </conditionalFormatting>
  <conditionalFormatting sqref="BB16 BE16">
    <cfRule type="cellIs" dxfId="35592" priority="16947" stopIfTrue="1" operator="equal">
      <formula>"f"</formula>
    </cfRule>
  </conditionalFormatting>
  <conditionalFormatting sqref="BB16 BE16">
    <cfRule type="cellIs" dxfId="35591" priority="16945" stopIfTrue="1" operator="equal">
      <formula>"h"</formula>
    </cfRule>
    <cfRule type="cellIs" dxfId="35590" priority="16946" stopIfTrue="1" operator="equal">
      <formula>"g"</formula>
    </cfRule>
  </conditionalFormatting>
  <conditionalFormatting sqref="BB16 BE16">
    <cfRule type="cellIs" dxfId="35589" priority="16941" stopIfTrue="1" operator="equal">
      <formula>"f"</formula>
    </cfRule>
  </conditionalFormatting>
  <conditionalFormatting sqref="BB16 BE16">
    <cfRule type="cellIs" dxfId="35588" priority="16939" stopIfTrue="1" operator="equal">
      <formula>"h"</formula>
    </cfRule>
    <cfRule type="cellIs" dxfId="35587" priority="16940" stopIfTrue="1" operator="equal">
      <formula>"g"</formula>
    </cfRule>
  </conditionalFormatting>
  <conditionalFormatting sqref="BB16 BE16">
    <cfRule type="cellIs" dxfId="35586" priority="16938" stopIfTrue="1" operator="equal">
      <formula>"f"</formula>
    </cfRule>
  </conditionalFormatting>
  <conditionalFormatting sqref="BB16 BE16">
    <cfRule type="cellIs" dxfId="35585" priority="16936" stopIfTrue="1" operator="equal">
      <formula>"h"</formula>
    </cfRule>
    <cfRule type="cellIs" dxfId="35584" priority="16937" stopIfTrue="1" operator="equal">
      <formula>"g"</formula>
    </cfRule>
  </conditionalFormatting>
  <conditionalFormatting sqref="BB16 BE16">
    <cfRule type="cellIs" dxfId="35583" priority="16935" stopIfTrue="1" operator="equal">
      <formula>"f"</formula>
    </cfRule>
  </conditionalFormatting>
  <conditionalFormatting sqref="BB16 BE16">
    <cfRule type="cellIs" dxfId="35582" priority="16933" stopIfTrue="1" operator="equal">
      <formula>"h"</formula>
    </cfRule>
    <cfRule type="cellIs" dxfId="35581" priority="16934" stopIfTrue="1" operator="equal">
      <formula>"g"</formula>
    </cfRule>
  </conditionalFormatting>
  <conditionalFormatting sqref="BB16">
    <cfRule type="cellIs" dxfId="35580" priority="16929" stopIfTrue="1" operator="equal">
      <formula>"f"</formula>
    </cfRule>
  </conditionalFormatting>
  <conditionalFormatting sqref="BB16">
    <cfRule type="cellIs" dxfId="35579" priority="16927" stopIfTrue="1" operator="equal">
      <formula>"h"</formula>
    </cfRule>
    <cfRule type="cellIs" dxfId="35578" priority="16928" stopIfTrue="1" operator="equal">
      <formula>"g"</formula>
    </cfRule>
  </conditionalFormatting>
  <conditionalFormatting sqref="BB16">
    <cfRule type="cellIs" dxfId="35577" priority="16926" stopIfTrue="1" operator="equal">
      <formula>"f"</formula>
    </cfRule>
  </conditionalFormatting>
  <conditionalFormatting sqref="BB16">
    <cfRule type="cellIs" dxfId="35576" priority="16924" stopIfTrue="1" operator="equal">
      <formula>"h"</formula>
    </cfRule>
    <cfRule type="cellIs" dxfId="35575" priority="16925" stopIfTrue="1" operator="equal">
      <formula>"g"</formula>
    </cfRule>
  </conditionalFormatting>
  <conditionalFormatting sqref="BE16">
    <cfRule type="cellIs" dxfId="35574" priority="16755" stopIfTrue="1" operator="equal">
      <formula>"f"</formula>
    </cfRule>
  </conditionalFormatting>
  <conditionalFormatting sqref="BE16">
    <cfRule type="cellIs" dxfId="35573" priority="16753" stopIfTrue="1" operator="equal">
      <formula>"h"</formula>
    </cfRule>
    <cfRule type="cellIs" dxfId="35572" priority="16754" stopIfTrue="1" operator="equal">
      <formula>"g"</formula>
    </cfRule>
  </conditionalFormatting>
  <conditionalFormatting sqref="BE16">
    <cfRule type="cellIs" dxfId="35571" priority="16752" stopIfTrue="1" operator="equal">
      <formula>"f"</formula>
    </cfRule>
  </conditionalFormatting>
  <conditionalFormatting sqref="BE16">
    <cfRule type="cellIs" dxfId="35570" priority="16750" stopIfTrue="1" operator="equal">
      <formula>"h"</formula>
    </cfRule>
    <cfRule type="cellIs" dxfId="35569" priority="16751" stopIfTrue="1" operator="equal">
      <formula>"g"</formula>
    </cfRule>
  </conditionalFormatting>
  <conditionalFormatting sqref="BE16">
    <cfRule type="cellIs" dxfId="35568" priority="16713" stopIfTrue="1" operator="equal">
      <formula>"f"</formula>
    </cfRule>
  </conditionalFormatting>
  <conditionalFormatting sqref="BE16">
    <cfRule type="cellIs" dxfId="35567" priority="16711" stopIfTrue="1" operator="equal">
      <formula>"h"</formula>
    </cfRule>
    <cfRule type="cellIs" dxfId="35566" priority="16712" stopIfTrue="1" operator="equal">
      <formula>"g"</formula>
    </cfRule>
  </conditionalFormatting>
  <conditionalFormatting sqref="BE16">
    <cfRule type="cellIs" dxfId="35565" priority="16710" stopIfTrue="1" operator="equal">
      <formula>"f"</formula>
    </cfRule>
  </conditionalFormatting>
  <conditionalFormatting sqref="BE16">
    <cfRule type="cellIs" dxfId="35564" priority="16708" stopIfTrue="1" operator="equal">
      <formula>"h"</formula>
    </cfRule>
    <cfRule type="cellIs" dxfId="35563" priority="16709" stopIfTrue="1" operator="equal">
      <formula>"g"</formula>
    </cfRule>
  </conditionalFormatting>
  <conditionalFormatting sqref="BE16">
    <cfRule type="cellIs" dxfId="35562" priority="16749" stopIfTrue="1" operator="equal">
      <formula>"f"</formula>
    </cfRule>
  </conditionalFormatting>
  <conditionalFormatting sqref="BE16">
    <cfRule type="cellIs" dxfId="35561" priority="16747" stopIfTrue="1" operator="equal">
      <formula>"h"</formula>
    </cfRule>
    <cfRule type="cellIs" dxfId="35560" priority="16748" stopIfTrue="1" operator="equal">
      <formula>"g"</formula>
    </cfRule>
  </conditionalFormatting>
  <conditionalFormatting sqref="BE16">
    <cfRule type="cellIs" dxfId="35559" priority="16746" stopIfTrue="1" operator="equal">
      <formula>"f"</formula>
    </cfRule>
  </conditionalFormatting>
  <conditionalFormatting sqref="BE16">
    <cfRule type="cellIs" dxfId="35558" priority="16744" stopIfTrue="1" operator="equal">
      <formula>"h"</formula>
    </cfRule>
    <cfRule type="cellIs" dxfId="35557" priority="16745" stopIfTrue="1" operator="equal">
      <formula>"g"</formula>
    </cfRule>
  </conditionalFormatting>
  <conditionalFormatting sqref="BE16">
    <cfRule type="cellIs" dxfId="35556" priority="16743" stopIfTrue="1" operator="equal">
      <formula>"f"</formula>
    </cfRule>
  </conditionalFormatting>
  <conditionalFormatting sqref="BE16">
    <cfRule type="cellIs" dxfId="35555" priority="16741" stopIfTrue="1" operator="equal">
      <formula>"h"</formula>
    </cfRule>
    <cfRule type="cellIs" dxfId="35554" priority="16742" stopIfTrue="1" operator="equal">
      <formula>"g"</formula>
    </cfRule>
  </conditionalFormatting>
  <conditionalFormatting sqref="BE16">
    <cfRule type="cellIs" dxfId="35553" priority="16740" stopIfTrue="1" operator="equal">
      <formula>"f"</formula>
    </cfRule>
  </conditionalFormatting>
  <conditionalFormatting sqref="BE16">
    <cfRule type="cellIs" dxfId="35552" priority="16738" stopIfTrue="1" operator="equal">
      <formula>"h"</formula>
    </cfRule>
    <cfRule type="cellIs" dxfId="35551" priority="16739" stopIfTrue="1" operator="equal">
      <formula>"g"</formula>
    </cfRule>
  </conditionalFormatting>
  <conditionalFormatting sqref="BE16">
    <cfRule type="cellIs" dxfId="35550" priority="16692" stopIfTrue="1" operator="equal">
      <formula>"f"</formula>
    </cfRule>
  </conditionalFormatting>
  <conditionalFormatting sqref="BE16">
    <cfRule type="cellIs" dxfId="35549" priority="16690" stopIfTrue="1" operator="equal">
      <formula>"h"</formula>
    </cfRule>
    <cfRule type="cellIs" dxfId="35548" priority="16691" stopIfTrue="1" operator="equal">
      <formula>"g"</formula>
    </cfRule>
  </conditionalFormatting>
  <conditionalFormatting sqref="BE16">
    <cfRule type="cellIs" dxfId="35547" priority="16686" stopIfTrue="1" operator="equal">
      <formula>"f"</formula>
    </cfRule>
  </conditionalFormatting>
  <conditionalFormatting sqref="BE16">
    <cfRule type="cellIs" dxfId="35546" priority="16684" stopIfTrue="1" operator="equal">
      <formula>"h"</formula>
    </cfRule>
    <cfRule type="cellIs" dxfId="35545" priority="16685" stopIfTrue="1" operator="equal">
      <formula>"g"</formula>
    </cfRule>
  </conditionalFormatting>
  <conditionalFormatting sqref="BE16">
    <cfRule type="cellIs" dxfId="35544" priority="16689" stopIfTrue="1" operator="equal">
      <formula>"f"</formula>
    </cfRule>
  </conditionalFormatting>
  <conditionalFormatting sqref="BE16">
    <cfRule type="cellIs" dxfId="35543" priority="16687" stopIfTrue="1" operator="equal">
      <formula>"h"</formula>
    </cfRule>
    <cfRule type="cellIs" dxfId="35542" priority="16688" stopIfTrue="1" operator="equal">
      <formula>"g"</formula>
    </cfRule>
  </conditionalFormatting>
  <conditionalFormatting sqref="BE16">
    <cfRule type="cellIs" dxfId="35541" priority="16683" stopIfTrue="1" operator="equal">
      <formula>"f"</formula>
    </cfRule>
  </conditionalFormatting>
  <conditionalFormatting sqref="BE16">
    <cfRule type="cellIs" dxfId="35540" priority="16681" stopIfTrue="1" operator="equal">
      <formula>"h"</formula>
    </cfRule>
    <cfRule type="cellIs" dxfId="35539" priority="16682" stopIfTrue="1" operator="equal">
      <formula>"g"</formula>
    </cfRule>
  </conditionalFormatting>
  <conditionalFormatting sqref="BE16">
    <cfRule type="cellIs" dxfId="35538" priority="16680" stopIfTrue="1" operator="equal">
      <formula>"f"</formula>
    </cfRule>
  </conditionalFormatting>
  <conditionalFormatting sqref="BE16">
    <cfRule type="cellIs" dxfId="35537" priority="16678" stopIfTrue="1" operator="equal">
      <formula>"h"</formula>
    </cfRule>
    <cfRule type="cellIs" dxfId="35536" priority="16679" stopIfTrue="1" operator="equal">
      <formula>"g"</formula>
    </cfRule>
  </conditionalFormatting>
  <conditionalFormatting sqref="BE16">
    <cfRule type="cellIs" dxfId="35535" priority="16674" stopIfTrue="1" operator="equal">
      <formula>"f"</formula>
    </cfRule>
  </conditionalFormatting>
  <conditionalFormatting sqref="BE16">
    <cfRule type="cellIs" dxfId="35534" priority="16672" stopIfTrue="1" operator="equal">
      <formula>"h"</formula>
    </cfRule>
    <cfRule type="cellIs" dxfId="35533" priority="16673" stopIfTrue="1" operator="equal">
      <formula>"g"</formula>
    </cfRule>
  </conditionalFormatting>
  <conditionalFormatting sqref="BE16">
    <cfRule type="cellIs" dxfId="35532" priority="16677" stopIfTrue="1" operator="equal">
      <formula>"f"</formula>
    </cfRule>
  </conditionalFormatting>
  <conditionalFormatting sqref="BE16">
    <cfRule type="cellIs" dxfId="35531" priority="16675" stopIfTrue="1" operator="equal">
      <formula>"h"</formula>
    </cfRule>
    <cfRule type="cellIs" dxfId="35530" priority="16676" stopIfTrue="1" operator="equal">
      <formula>"g"</formula>
    </cfRule>
  </conditionalFormatting>
  <conditionalFormatting sqref="BE16">
    <cfRule type="cellIs" dxfId="35529" priority="16668" stopIfTrue="1" operator="equal">
      <formula>"f"</formula>
    </cfRule>
  </conditionalFormatting>
  <conditionalFormatting sqref="BE16">
    <cfRule type="cellIs" dxfId="35528" priority="16666" stopIfTrue="1" operator="equal">
      <formula>"h"</formula>
    </cfRule>
    <cfRule type="cellIs" dxfId="35527" priority="16667" stopIfTrue="1" operator="equal">
      <formula>"g"</formula>
    </cfRule>
  </conditionalFormatting>
  <conditionalFormatting sqref="BE16">
    <cfRule type="cellIs" dxfId="35526" priority="16671" stopIfTrue="1" operator="equal">
      <formula>"f"</formula>
    </cfRule>
  </conditionalFormatting>
  <conditionalFormatting sqref="BE16">
    <cfRule type="cellIs" dxfId="35525" priority="16669" stopIfTrue="1" operator="equal">
      <formula>"h"</formula>
    </cfRule>
    <cfRule type="cellIs" dxfId="35524" priority="16670" stopIfTrue="1" operator="equal">
      <formula>"g"</formula>
    </cfRule>
  </conditionalFormatting>
  <conditionalFormatting sqref="BE16">
    <cfRule type="cellIs" dxfId="35523" priority="16707" stopIfTrue="1" operator="equal">
      <formula>"f"</formula>
    </cfRule>
  </conditionalFormatting>
  <conditionalFormatting sqref="BE16">
    <cfRule type="cellIs" dxfId="35522" priority="16705" stopIfTrue="1" operator="equal">
      <formula>"h"</formula>
    </cfRule>
    <cfRule type="cellIs" dxfId="35521" priority="16706" stopIfTrue="1" operator="equal">
      <formula>"g"</formula>
    </cfRule>
  </conditionalFormatting>
  <conditionalFormatting sqref="BE16">
    <cfRule type="cellIs" dxfId="35520" priority="16704" stopIfTrue="1" operator="equal">
      <formula>"f"</formula>
    </cfRule>
  </conditionalFormatting>
  <conditionalFormatting sqref="BE16">
    <cfRule type="cellIs" dxfId="35519" priority="16702" stopIfTrue="1" operator="equal">
      <formula>"h"</formula>
    </cfRule>
    <cfRule type="cellIs" dxfId="35518" priority="16703" stopIfTrue="1" operator="equal">
      <formula>"g"</formula>
    </cfRule>
  </conditionalFormatting>
  <conditionalFormatting sqref="BE16">
    <cfRule type="cellIs" dxfId="35517" priority="16701" stopIfTrue="1" operator="equal">
      <formula>"f"</formula>
    </cfRule>
  </conditionalFormatting>
  <conditionalFormatting sqref="BE16">
    <cfRule type="cellIs" dxfId="35516" priority="16699" stopIfTrue="1" operator="equal">
      <formula>"h"</formula>
    </cfRule>
    <cfRule type="cellIs" dxfId="35515" priority="16700" stopIfTrue="1" operator="equal">
      <formula>"g"</formula>
    </cfRule>
  </conditionalFormatting>
  <conditionalFormatting sqref="BE16">
    <cfRule type="cellIs" dxfId="35514" priority="16698" stopIfTrue="1" operator="equal">
      <formula>"f"</formula>
    </cfRule>
  </conditionalFormatting>
  <conditionalFormatting sqref="BE16">
    <cfRule type="cellIs" dxfId="35513" priority="16696" stopIfTrue="1" operator="equal">
      <formula>"h"</formula>
    </cfRule>
    <cfRule type="cellIs" dxfId="35512" priority="16697" stopIfTrue="1" operator="equal">
      <formula>"g"</formula>
    </cfRule>
  </conditionalFormatting>
  <conditionalFormatting sqref="BE16">
    <cfRule type="cellIs" dxfId="35511" priority="16695" stopIfTrue="1" operator="equal">
      <formula>"f"</formula>
    </cfRule>
  </conditionalFormatting>
  <conditionalFormatting sqref="BE16">
    <cfRule type="cellIs" dxfId="35510" priority="16693" stopIfTrue="1" operator="equal">
      <formula>"h"</formula>
    </cfRule>
    <cfRule type="cellIs" dxfId="35509" priority="16694" stopIfTrue="1" operator="equal">
      <formula>"g"</formula>
    </cfRule>
  </conditionalFormatting>
  <conditionalFormatting sqref="BH16">
    <cfRule type="cellIs" dxfId="35508" priority="16596" stopIfTrue="1" operator="equal">
      <formula>"f"</formula>
    </cfRule>
  </conditionalFormatting>
  <conditionalFormatting sqref="BH16">
    <cfRule type="cellIs" dxfId="35507" priority="16594" stopIfTrue="1" operator="equal">
      <formula>"h"</formula>
    </cfRule>
    <cfRule type="cellIs" dxfId="35506" priority="16595" stopIfTrue="1" operator="equal">
      <formula>"g"</formula>
    </cfRule>
  </conditionalFormatting>
  <conditionalFormatting sqref="BH16">
    <cfRule type="cellIs" dxfId="35505" priority="16665" stopIfTrue="1" operator="equal">
      <formula>"f"</formula>
    </cfRule>
  </conditionalFormatting>
  <conditionalFormatting sqref="BH16">
    <cfRule type="cellIs" dxfId="35504" priority="16663" stopIfTrue="1" operator="equal">
      <formula>"h"</formula>
    </cfRule>
    <cfRule type="cellIs" dxfId="35503" priority="16664" stopIfTrue="1" operator="equal">
      <formula>"g"</formula>
    </cfRule>
  </conditionalFormatting>
  <conditionalFormatting sqref="BH16">
    <cfRule type="cellIs" dxfId="35502" priority="16662" stopIfTrue="1" operator="equal">
      <formula>"f"</formula>
    </cfRule>
  </conditionalFormatting>
  <conditionalFormatting sqref="BH16">
    <cfRule type="cellIs" dxfId="35501" priority="16660" stopIfTrue="1" operator="equal">
      <formula>"h"</formula>
    </cfRule>
    <cfRule type="cellIs" dxfId="35500" priority="16661" stopIfTrue="1" operator="equal">
      <formula>"g"</formula>
    </cfRule>
  </conditionalFormatting>
  <conditionalFormatting sqref="BH16">
    <cfRule type="cellIs" dxfId="35499" priority="16659" stopIfTrue="1" operator="equal">
      <formula>"f"</formula>
    </cfRule>
  </conditionalFormatting>
  <conditionalFormatting sqref="BH16">
    <cfRule type="cellIs" dxfId="35498" priority="16657" stopIfTrue="1" operator="equal">
      <formula>"h"</formula>
    </cfRule>
    <cfRule type="cellIs" dxfId="35497" priority="16658" stopIfTrue="1" operator="equal">
      <formula>"g"</formula>
    </cfRule>
  </conditionalFormatting>
  <conditionalFormatting sqref="BH16">
    <cfRule type="cellIs" dxfId="35496" priority="16656" stopIfTrue="1" operator="equal">
      <formula>"f"</formula>
    </cfRule>
  </conditionalFormatting>
  <conditionalFormatting sqref="BH16">
    <cfRule type="cellIs" dxfId="35495" priority="16654" stopIfTrue="1" operator="equal">
      <formula>"h"</formula>
    </cfRule>
    <cfRule type="cellIs" dxfId="35494" priority="16655" stopIfTrue="1" operator="equal">
      <formula>"g"</formula>
    </cfRule>
  </conditionalFormatting>
  <conditionalFormatting sqref="BH16">
    <cfRule type="cellIs" dxfId="35493" priority="16653" stopIfTrue="1" operator="equal">
      <formula>"f"</formula>
    </cfRule>
  </conditionalFormatting>
  <conditionalFormatting sqref="BH16">
    <cfRule type="cellIs" dxfId="35492" priority="16651" stopIfTrue="1" operator="equal">
      <formula>"h"</formula>
    </cfRule>
    <cfRule type="cellIs" dxfId="35491" priority="16652" stopIfTrue="1" operator="equal">
      <formula>"g"</formula>
    </cfRule>
  </conditionalFormatting>
  <conditionalFormatting sqref="BH16">
    <cfRule type="cellIs" dxfId="35490" priority="16650" stopIfTrue="1" operator="equal">
      <formula>"f"</formula>
    </cfRule>
  </conditionalFormatting>
  <conditionalFormatting sqref="BH16">
    <cfRule type="cellIs" dxfId="35489" priority="16648" stopIfTrue="1" operator="equal">
      <formula>"h"</formula>
    </cfRule>
    <cfRule type="cellIs" dxfId="35488" priority="16649" stopIfTrue="1" operator="equal">
      <formula>"g"</formula>
    </cfRule>
  </conditionalFormatting>
  <conditionalFormatting sqref="BH16">
    <cfRule type="cellIs" dxfId="35487" priority="16647" stopIfTrue="1" operator="equal">
      <formula>"f"</formula>
    </cfRule>
  </conditionalFormatting>
  <conditionalFormatting sqref="BH16">
    <cfRule type="cellIs" dxfId="35486" priority="16645" stopIfTrue="1" operator="equal">
      <formula>"h"</formula>
    </cfRule>
    <cfRule type="cellIs" dxfId="35485" priority="16646" stopIfTrue="1" operator="equal">
      <formula>"g"</formula>
    </cfRule>
  </conditionalFormatting>
  <conditionalFormatting sqref="BH16">
    <cfRule type="cellIs" dxfId="35484" priority="16644" stopIfTrue="1" operator="equal">
      <formula>"f"</formula>
    </cfRule>
  </conditionalFormatting>
  <conditionalFormatting sqref="BH16">
    <cfRule type="cellIs" dxfId="35483" priority="16642" stopIfTrue="1" operator="equal">
      <formula>"h"</formula>
    </cfRule>
    <cfRule type="cellIs" dxfId="35482" priority="16643" stopIfTrue="1" operator="equal">
      <formula>"g"</formula>
    </cfRule>
  </conditionalFormatting>
  <conditionalFormatting sqref="BH16">
    <cfRule type="cellIs" dxfId="35481" priority="16641" stopIfTrue="1" operator="equal">
      <formula>"f"</formula>
    </cfRule>
  </conditionalFormatting>
  <conditionalFormatting sqref="BH16">
    <cfRule type="cellIs" dxfId="35480" priority="16639" stopIfTrue="1" operator="equal">
      <formula>"h"</formula>
    </cfRule>
    <cfRule type="cellIs" dxfId="35479" priority="16640" stopIfTrue="1" operator="equal">
      <formula>"g"</formula>
    </cfRule>
  </conditionalFormatting>
  <conditionalFormatting sqref="BH16">
    <cfRule type="cellIs" dxfId="35478" priority="16638" stopIfTrue="1" operator="equal">
      <formula>"f"</formula>
    </cfRule>
  </conditionalFormatting>
  <conditionalFormatting sqref="BH16">
    <cfRule type="cellIs" dxfId="35477" priority="16636" stopIfTrue="1" operator="equal">
      <formula>"h"</formula>
    </cfRule>
    <cfRule type="cellIs" dxfId="35476" priority="16637" stopIfTrue="1" operator="equal">
      <formula>"g"</formula>
    </cfRule>
  </conditionalFormatting>
  <conditionalFormatting sqref="BH16">
    <cfRule type="cellIs" dxfId="35475" priority="16635" stopIfTrue="1" operator="equal">
      <formula>"f"</formula>
    </cfRule>
  </conditionalFormatting>
  <conditionalFormatting sqref="BH16">
    <cfRule type="cellIs" dxfId="35474" priority="16633" stopIfTrue="1" operator="equal">
      <formula>"h"</formula>
    </cfRule>
    <cfRule type="cellIs" dxfId="35473" priority="16634" stopIfTrue="1" operator="equal">
      <formula>"g"</formula>
    </cfRule>
  </conditionalFormatting>
  <conditionalFormatting sqref="BH16">
    <cfRule type="cellIs" dxfId="35472" priority="16632" stopIfTrue="1" operator="equal">
      <formula>"f"</formula>
    </cfRule>
  </conditionalFormatting>
  <conditionalFormatting sqref="BH16">
    <cfRule type="cellIs" dxfId="35471" priority="16630" stopIfTrue="1" operator="equal">
      <formula>"h"</formula>
    </cfRule>
    <cfRule type="cellIs" dxfId="35470" priority="16631" stopIfTrue="1" operator="equal">
      <formula>"g"</formula>
    </cfRule>
  </conditionalFormatting>
  <conditionalFormatting sqref="BH16">
    <cfRule type="cellIs" dxfId="35469" priority="16629" stopIfTrue="1" operator="equal">
      <formula>"f"</formula>
    </cfRule>
  </conditionalFormatting>
  <conditionalFormatting sqref="BH16">
    <cfRule type="cellIs" dxfId="35468" priority="16627" stopIfTrue="1" operator="equal">
      <formula>"h"</formula>
    </cfRule>
    <cfRule type="cellIs" dxfId="35467" priority="16628" stopIfTrue="1" operator="equal">
      <formula>"g"</formula>
    </cfRule>
  </conditionalFormatting>
  <conditionalFormatting sqref="BH16">
    <cfRule type="cellIs" dxfId="35466" priority="16626" stopIfTrue="1" operator="equal">
      <formula>"f"</formula>
    </cfRule>
  </conditionalFormatting>
  <conditionalFormatting sqref="BH16">
    <cfRule type="cellIs" dxfId="35465" priority="16624" stopIfTrue="1" operator="equal">
      <formula>"h"</formula>
    </cfRule>
    <cfRule type="cellIs" dxfId="35464" priority="16625" stopIfTrue="1" operator="equal">
      <formula>"g"</formula>
    </cfRule>
  </conditionalFormatting>
  <conditionalFormatting sqref="BH16">
    <cfRule type="cellIs" dxfId="35463" priority="16623" stopIfTrue="1" operator="equal">
      <formula>"f"</formula>
    </cfRule>
  </conditionalFormatting>
  <conditionalFormatting sqref="BH16">
    <cfRule type="cellIs" dxfId="35462" priority="16621" stopIfTrue="1" operator="equal">
      <formula>"h"</formula>
    </cfRule>
    <cfRule type="cellIs" dxfId="35461" priority="16622" stopIfTrue="1" operator="equal">
      <formula>"g"</formula>
    </cfRule>
  </conditionalFormatting>
  <conditionalFormatting sqref="BH16">
    <cfRule type="cellIs" dxfId="35460" priority="16620" stopIfTrue="1" operator="equal">
      <formula>"f"</formula>
    </cfRule>
  </conditionalFormatting>
  <conditionalFormatting sqref="BH16">
    <cfRule type="cellIs" dxfId="35459" priority="16618" stopIfTrue="1" operator="equal">
      <formula>"h"</formula>
    </cfRule>
    <cfRule type="cellIs" dxfId="35458" priority="16619" stopIfTrue="1" operator="equal">
      <formula>"g"</formula>
    </cfRule>
  </conditionalFormatting>
  <conditionalFormatting sqref="BH16">
    <cfRule type="cellIs" dxfId="35457" priority="16617" stopIfTrue="1" operator="equal">
      <formula>"f"</formula>
    </cfRule>
  </conditionalFormatting>
  <conditionalFormatting sqref="BH16">
    <cfRule type="cellIs" dxfId="35456" priority="16615" stopIfTrue="1" operator="equal">
      <formula>"h"</formula>
    </cfRule>
    <cfRule type="cellIs" dxfId="35455" priority="16616" stopIfTrue="1" operator="equal">
      <formula>"g"</formula>
    </cfRule>
  </conditionalFormatting>
  <conditionalFormatting sqref="BH16">
    <cfRule type="cellIs" dxfId="35454" priority="16614" stopIfTrue="1" operator="equal">
      <formula>"f"</formula>
    </cfRule>
  </conditionalFormatting>
  <conditionalFormatting sqref="BH16">
    <cfRule type="cellIs" dxfId="35453" priority="16612" stopIfTrue="1" operator="equal">
      <formula>"h"</formula>
    </cfRule>
    <cfRule type="cellIs" dxfId="35452" priority="16613" stopIfTrue="1" operator="equal">
      <formula>"g"</formula>
    </cfRule>
  </conditionalFormatting>
  <conditionalFormatting sqref="BH16">
    <cfRule type="cellIs" dxfId="35451" priority="16608" stopIfTrue="1" operator="equal">
      <formula>"f"</formula>
    </cfRule>
  </conditionalFormatting>
  <conditionalFormatting sqref="BH16">
    <cfRule type="cellIs" dxfId="35450" priority="16606" stopIfTrue="1" operator="equal">
      <formula>"h"</formula>
    </cfRule>
    <cfRule type="cellIs" dxfId="35449" priority="16607" stopIfTrue="1" operator="equal">
      <formula>"g"</formula>
    </cfRule>
  </conditionalFormatting>
  <conditionalFormatting sqref="BH16">
    <cfRule type="cellIs" dxfId="35448" priority="16611" stopIfTrue="1" operator="equal">
      <formula>"f"</formula>
    </cfRule>
  </conditionalFormatting>
  <conditionalFormatting sqref="BH16">
    <cfRule type="cellIs" dxfId="35447" priority="16609" stopIfTrue="1" operator="equal">
      <formula>"h"</formula>
    </cfRule>
    <cfRule type="cellIs" dxfId="35446" priority="16610" stopIfTrue="1" operator="equal">
      <formula>"g"</formula>
    </cfRule>
  </conditionalFormatting>
  <conditionalFormatting sqref="BH16">
    <cfRule type="cellIs" dxfId="35445" priority="16605" stopIfTrue="1" operator="equal">
      <formula>"f"</formula>
    </cfRule>
  </conditionalFormatting>
  <conditionalFormatting sqref="BH16">
    <cfRule type="cellIs" dxfId="35444" priority="16603" stopIfTrue="1" operator="equal">
      <formula>"h"</formula>
    </cfRule>
    <cfRule type="cellIs" dxfId="35443" priority="16604" stopIfTrue="1" operator="equal">
      <formula>"g"</formula>
    </cfRule>
  </conditionalFormatting>
  <conditionalFormatting sqref="BH16">
    <cfRule type="cellIs" dxfId="35442" priority="16602" stopIfTrue="1" operator="equal">
      <formula>"f"</formula>
    </cfRule>
  </conditionalFormatting>
  <conditionalFormatting sqref="BH16">
    <cfRule type="cellIs" dxfId="35441" priority="16600" stopIfTrue="1" operator="equal">
      <formula>"h"</formula>
    </cfRule>
    <cfRule type="cellIs" dxfId="35440" priority="16601" stopIfTrue="1" operator="equal">
      <formula>"g"</formula>
    </cfRule>
  </conditionalFormatting>
  <conditionalFormatting sqref="BH16">
    <cfRule type="cellIs" dxfId="35439" priority="16599" stopIfTrue="1" operator="equal">
      <formula>"f"</formula>
    </cfRule>
  </conditionalFormatting>
  <conditionalFormatting sqref="BH16">
    <cfRule type="cellIs" dxfId="35438" priority="16597" stopIfTrue="1" operator="equal">
      <formula>"h"</formula>
    </cfRule>
    <cfRule type="cellIs" dxfId="35437" priority="16598" stopIfTrue="1" operator="equal">
      <formula>"g"</formula>
    </cfRule>
  </conditionalFormatting>
  <conditionalFormatting sqref="BH16">
    <cfRule type="cellIs" dxfId="35436" priority="16518" stopIfTrue="1" operator="equal">
      <formula>"f"</formula>
    </cfRule>
  </conditionalFormatting>
  <conditionalFormatting sqref="BH16">
    <cfRule type="cellIs" dxfId="35435" priority="16516" stopIfTrue="1" operator="equal">
      <formula>"h"</formula>
    </cfRule>
    <cfRule type="cellIs" dxfId="35434" priority="16517" stopIfTrue="1" operator="equal">
      <formula>"g"</formula>
    </cfRule>
  </conditionalFormatting>
  <conditionalFormatting sqref="BH16">
    <cfRule type="cellIs" dxfId="35433" priority="16515" stopIfTrue="1" operator="equal">
      <formula>"f"</formula>
    </cfRule>
  </conditionalFormatting>
  <conditionalFormatting sqref="BH16">
    <cfRule type="cellIs" dxfId="35432" priority="16513" stopIfTrue="1" operator="equal">
      <formula>"h"</formula>
    </cfRule>
    <cfRule type="cellIs" dxfId="35431" priority="16514" stopIfTrue="1" operator="equal">
      <formula>"g"</formula>
    </cfRule>
  </conditionalFormatting>
  <conditionalFormatting sqref="BH16">
    <cfRule type="cellIs" dxfId="35430" priority="16503" stopIfTrue="1" operator="equal">
      <formula>"f"</formula>
    </cfRule>
  </conditionalFormatting>
  <conditionalFormatting sqref="BH16">
    <cfRule type="cellIs" dxfId="35429" priority="16501" stopIfTrue="1" operator="equal">
      <formula>"h"</formula>
    </cfRule>
    <cfRule type="cellIs" dxfId="35428" priority="16502" stopIfTrue="1" operator="equal">
      <formula>"g"</formula>
    </cfRule>
  </conditionalFormatting>
  <conditionalFormatting sqref="BH16">
    <cfRule type="cellIs" dxfId="35427" priority="16500" stopIfTrue="1" operator="equal">
      <formula>"f"</formula>
    </cfRule>
  </conditionalFormatting>
  <conditionalFormatting sqref="BH16">
    <cfRule type="cellIs" dxfId="35426" priority="16498" stopIfTrue="1" operator="equal">
      <formula>"h"</formula>
    </cfRule>
    <cfRule type="cellIs" dxfId="35425" priority="16499" stopIfTrue="1" operator="equal">
      <formula>"g"</formula>
    </cfRule>
  </conditionalFormatting>
  <conditionalFormatting sqref="BH16">
    <cfRule type="cellIs" dxfId="35424" priority="16512" stopIfTrue="1" operator="equal">
      <formula>"f"</formula>
    </cfRule>
  </conditionalFormatting>
  <conditionalFormatting sqref="BH16">
    <cfRule type="cellIs" dxfId="35423" priority="16510" stopIfTrue="1" operator="equal">
      <formula>"h"</formula>
    </cfRule>
    <cfRule type="cellIs" dxfId="35422" priority="16511" stopIfTrue="1" operator="equal">
      <formula>"g"</formula>
    </cfRule>
  </conditionalFormatting>
  <conditionalFormatting sqref="BH16">
    <cfRule type="cellIs" dxfId="35421" priority="16521" stopIfTrue="1" operator="equal">
      <formula>"f"</formula>
    </cfRule>
  </conditionalFormatting>
  <conditionalFormatting sqref="BH16">
    <cfRule type="cellIs" dxfId="35420" priority="16519" stopIfTrue="1" operator="equal">
      <formula>"h"</formula>
    </cfRule>
    <cfRule type="cellIs" dxfId="35419" priority="16520" stopIfTrue="1" operator="equal">
      <formula>"g"</formula>
    </cfRule>
  </conditionalFormatting>
  <conditionalFormatting sqref="BH16">
    <cfRule type="cellIs" dxfId="35418" priority="16509" stopIfTrue="1" operator="equal">
      <formula>"f"</formula>
    </cfRule>
  </conditionalFormatting>
  <conditionalFormatting sqref="BH16">
    <cfRule type="cellIs" dxfId="35417" priority="16507" stopIfTrue="1" operator="equal">
      <formula>"h"</formula>
    </cfRule>
    <cfRule type="cellIs" dxfId="35416" priority="16508" stopIfTrue="1" operator="equal">
      <formula>"g"</formula>
    </cfRule>
  </conditionalFormatting>
  <conditionalFormatting sqref="BH16">
    <cfRule type="cellIs" dxfId="35415" priority="16506" stopIfTrue="1" operator="equal">
      <formula>"f"</formula>
    </cfRule>
  </conditionalFormatting>
  <conditionalFormatting sqref="BH16">
    <cfRule type="cellIs" dxfId="35414" priority="16504" stopIfTrue="1" operator="equal">
      <formula>"h"</formula>
    </cfRule>
    <cfRule type="cellIs" dxfId="35413" priority="16505" stopIfTrue="1" operator="equal">
      <formula>"g"</formula>
    </cfRule>
  </conditionalFormatting>
  <conditionalFormatting sqref="BI16">
    <cfRule type="cellIs" dxfId="35412" priority="16356" stopIfTrue="1" operator="equal">
      <formula>"f"</formula>
    </cfRule>
  </conditionalFormatting>
  <conditionalFormatting sqref="BI16">
    <cfRule type="cellIs" dxfId="35411" priority="16354" stopIfTrue="1" operator="equal">
      <formula>"h"</formula>
    </cfRule>
    <cfRule type="cellIs" dxfId="35410" priority="16355" stopIfTrue="1" operator="equal">
      <formula>"g"</formula>
    </cfRule>
  </conditionalFormatting>
  <conditionalFormatting sqref="BI16">
    <cfRule type="cellIs" dxfId="35409" priority="16425" stopIfTrue="1" operator="equal">
      <formula>"f"</formula>
    </cfRule>
  </conditionalFormatting>
  <conditionalFormatting sqref="BI16">
    <cfRule type="cellIs" dxfId="35408" priority="16423" stopIfTrue="1" operator="equal">
      <formula>"h"</formula>
    </cfRule>
    <cfRule type="cellIs" dxfId="35407" priority="16424" stopIfTrue="1" operator="equal">
      <formula>"g"</formula>
    </cfRule>
  </conditionalFormatting>
  <conditionalFormatting sqref="BI16">
    <cfRule type="cellIs" dxfId="35406" priority="16422" stopIfTrue="1" operator="equal">
      <formula>"f"</formula>
    </cfRule>
  </conditionalFormatting>
  <conditionalFormatting sqref="BI16">
    <cfRule type="cellIs" dxfId="35405" priority="16420" stopIfTrue="1" operator="equal">
      <formula>"h"</formula>
    </cfRule>
    <cfRule type="cellIs" dxfId="35404" priority="16421" stopIfTrue="1" operator="equal">
      <formula>"g"</formula>
    </cfRule>
  </conditionalFormatting>
  <conditionalFormatting sqref="BI16">
    <cfRule type="cellIs" dxfId="35403" priority="16419" stopIfTrue="1" operator="equal">
      <formula>"f"</formula>
    </cfRule>
  </conditionalFormatting>
  <conditionalFormatting sqref="BI16">
    <cfRule type="cellIs" dxfId="35402" priority="16417" stopIfTrue="1" operator="equal">
      <formula>"h"</formula>
    </cfRule>
    <cfRule type="cellIs" dxfId="35401" priority="16418" stopIfTrue="1" operator="equal">
      <formula>"g"</formula>
    </cfRule>
  </conditionalFormatting>
  <conditionalFormatting sqref="BI16">
    <cfRule type="cellIs" dxfId="35400" priority="16416" stopIfTrue="1" operator="equal">
      <formula>"f"</formula>
    </cfRule>
  </conditionalFormatting>
  <conditionalFormatting sqref="BI16">
    <cfRule type="cellIs" dxfId="35399" priority="16414" stopIfTrue="1" operator="equal">
      <formula>"h"</formula>
    </cfRule>
    <cfRule type="cellIs" dxfId="35398" priority="16415" stopIfTrue="1" operator="equal">
      <formula>"g"</formula>
    </cfRule>
  </conditionalFormatting>
  <conditionalFormatting sqref="BI16">
    <cfRule type="cellIs" dxfId="35397" priority="16413" stopIfTrue="1" operator="equal">
      <formula>"f"</formula>
    </cfRule>
  </conditionalFormatting>
  <conditionalFormatting sqref="BI16">
    <cfRule type="cellIs" dxfId="35396" priority="16411" stopIfTrue="1" operator="equal">
      <formula>"h"</formula>
    </cfRule>
    <cfRule type="cellIs" dxfId="35395" priority="16412" stopIfTrue="1" operator="equal">
      <formula>"g"</formula>
    </cfRule>
  </conditionalFormatting>
  <conditionalFormatting sqref="BI16">
    <cfRule type="cellIs" dxfId="35394" priority="16410" stopIfTrue="1" operator="equal">
      <formula>"f"</formula>
    </cfRule>
  </conditionalFormatting>
  <conditionalFormatting sqref="BI16">
    <cfRule type="cellIs" dxfId="35393" priority="16408" stopIfTrue="1" operator="equal">
      <formula>"h"</formula>
    </cfRule>
    <cfRule type="cellIs" dxfId="35392" priority="16409" stopIfTrue="1" operator="equal">
      <formula>"g"</formula>
    </cfRule>
  </conditionalFormatting>
  <conditionalFormatting sqref="BI16">
    <cfRule type="cellIs" dxfId="35391" priority="16407" stopIfTrue="1" operator="equal">
      <formula>"f"</formula>
    </cfRule>
  </conditionalFormatting>
  <conditionalFormatting sqref="BI16">
    <cfRule type="cellIs" dxfId="35390" priority="16405" stopIfTrue="1" operator="equal">
      <formula>"h"</formula>
    </cfRule>
    <cfRule type="cellIs" dxfId="35389" priority="16406" stopIfTrue="1" operator="equal">
      <formula>"g"</formula>
    </cfRule>
  </conditionalFormatting>
  <conditionalFormatting sqref="BI16">
    <cfRule type="cellIs" dxfId="35388" priority="16404" stopIfTrue="1" operator="equal">
      <formula>"f"</formula>
    </cfRule>
  </conditionalFormatting>
  <conditionalFormatting sqref="BI16">
    <cfRule type="cellIs" dxfId="35387" priority="16402" stopIfTrue="1" operator="equal">
      <formula>"h"</formula>
    </cfRule>
    <cfRule type="cellIs" dxfId="35386" priority="16403" stopIfTrue="1" operator="equal">
      <formula>"g"</formula>
    </cfRule>
  </conditionalFormatting>
  <conditionalFormatting sqref="BI16">
    <cfRule type="cellIs" dxfId="35385" priority="16401" stopIfTrue="1" operator="equal">
      <formula>"f"</formula>
    </cfRule>
  </conditionalFormatting>
  <conditionalFormatting sqref="BI16">
    <cfRule type="cellIs" dxfId="35384" priority="16399" stopIfTrue="1" operator="equal">
      <formula>"h"</formula>
    </cfRule>
    <cfRule type="cellIs" dxfId="35383" priority="16400" stopIfTrue="1" operator="equal">
      <formula>"g"</formula>
    </cfRule>
  </conditionalFormatting>
  <conditionalFormatting sqref="BI16">
    <cfRule type="cellIs" dxfId="35382" priority="16398" stopIfTrue="1" operator="equal">
      <formula>"f"</formula>
    </cfRule>
  </conditionalFormatting>
  <conditionalFormatting sqref="BI16">
    <cfRule type="cellIs" dxfId="35381" priority="16396" stopIfTrue="1" operator="equal">
      <formula>"h"</formula>
    </cfRule>
    <cfRule type="cellIs" dxfId="35380" priority="16397" stopIfTrue="1" operator="equal">
      <formula>"g"</formula>
    </cfRule>
  </conditionalFormatting>
  <conditionalFormatting sqref="BI16">
    <cfRule type="cellIs" dxfId="35379" priority="16395" stopIfTrue="1" operator="equal">
      <formula>"f"</formula>
    </cfRule>
  </conditionalFormatting>
  <conditionalFormatting sqref="BI16">
    <cfRule type="cellIs" dxfId="35378" priority="16393" stopIfTrue="1" operator="equal">
      <formula>"h"</formula>
    </cfRule>
    <cfRule type="cellIs" dxfId="35377" priority="16394" stopIfTrue="1" operator="equal">
      <formula>"g"</formula>
    </cfRule>
  </conditionalFormatting>
  <conditionalFormatting sqref="BI16">
    <cfRule type="cellIs" dxfId="35376" priority="16392" stopIfTrue="1" operator="equal">
      <formula>"f"</formula>
    </cfRule>
  </conditionalFormatting>
  <conditionalFormatting sqref="BI16">
    <cfRule type="cellIs" dxfId="35375" priority="16390" stopIfTrue="1" operator="equal">
      <formula>"h"</formula>
    </cfRule>
    <cfRule type="cellIs" dxfId="35374" priority="16391" stopIfTrue="1" operator="equal">
      <formula>"g"</formula>
    </cfRule>
  </conditionalFormatting>
  <conditionalFormatting sqref="BI16">
    <cfRule type="cellIs" dxfId="35373" priority="16389" stopIfTrue="1" operator="equal">
      <formula>"f"</formula>
    </cfRule>
  </conditionalFormatting>
  <conditionalFormatting sqref="BI16">
    <cfRule type="cellIs" dxfId="35372" priority="16387" stopIfTrue="1" operator="equal">
      <formula>"h"</formula>
    </cfRule>
    <cfRule type="cellIs" dxfId="35371" priority="16388" stopIfTrue="1" operator="equal">
      <formula>"g"</formula>
    </cfRule>
  </conditionalFormatting>
  <conditionalFormatting sqref="BI16">
    <cfRule type="cellIs" dxfId="35370" priority="16386" stopIfTrue="1" operator="equal">
      <formula>"f"</formula>
    </cfRule>
  </conditionalFormatting>
  <conditionalFormatting sqref="BI16">
    <cfRule type="cellIs" dxfId="35369" priority="16384" stopIfTrue="1" operator="equal">
      <formula>"h"</formula>
    </cfRule>
    <cfRule type="cellIs" dxfId="35368" priority="16385" stopIfTrue="1" operator="equal">
      <formula>"g"</formula>
    </cfRule>
  </conditionalFormatting>
  <conditionalFormatting sqref="BI16">
    <cfRule type="cellIs" dxfId="35367" priority="16383" stopIfTrue="1" operator="equal">
      <formula>"f"</formula>
    </cfRule>
  </conditionalFormatting>
  <conditionalFormatting sqref="BI16">
    <cfRule type="cellIs" dxfId="35366" priority="16381" stopIfTrue="1" operator="equal">
      <formula>"h"</formula>
    </cfRule>
    <cfRule type="cellIs" dxfId="35365" priority="16382" stopIfTrue="1" operator="equal">
      <formula>"g"</formula>
    </cfRule>
  </conditionalFormatting>
  <conditionalFormatting sqref="BI16">
    <cfRule type="cellIs" dxfId="35364" priority="16380" stopIfTrue="1" operator="equal">
      <formula>"f"</formula>
    </cfRule>
  </conditionalFormatting>
  <conditionalFormatting sqref="BI16">
    <cfRule type="cellIs" dxfId="35363" priority="16378" stopIfTrue="1" operator="equal">
      <formula>"h"</formula>
    </cfRule>
    <cfRule type="cellIs" dxfId="35362" priority="16379" stopIfTrue="1" operator="equal">
      <formula>"g"</formula>
    </cfRule>
  </conditionalFormatting>
  <conditionalFormatting sqref="BI16">
    <cfRule type="cellIs" dxfId="35361" priority="16377" stopIfTrue="1" operator="equal">
      <formula>"f"</formula>
    </cfRule>
  </conditionalFormatting>
  <conditionalFormatting sqref="BI16">
    <cfRule type="cellIs" dxfId="35360" priority="16375" stopIfTrue="1" operator="equal">
      <formula>"h"</formula>
    </cfRule>
    <cfRule type="cellIs" dxfId="35359" priority="16376" stopIfTrue="1" operator="equal">
      <formula>"g"</formula>
    </cfRule>
  </conditionalFormatting>
  <conditionalFormatting sqref="BI16">
    <cfRule type="cellIs" dxfId="35358" priority="16374" stopIfTrue="1" operator="equal">
      <formula>"f"</formula>
    </cfRule>
  </conditionalFormatting>
  <conditionalFormatting sqref="BI16">
    <cfRule type="cellIs" dxfId="35357" priority="16372" stopIfTrue="1" operator="equal">
      <formula>"h"</formula>
    </cfRule>
    <cfRule type="cellIs" dxfId="35356" priority="16373" stopIfTrue="1" operator="equal">
      <formula>"g"</formula>
    </cfRule>
  </conditionalFormatting>
  <conditionalFormatting sqref="BI16">
    <cfRule type="cellIs" dxfId="35355" priority="16368" stopIfTrue="1" operator="equal">
      <formula>"f"</formula>
    </cfRule>
  </conditionalFormatting>
  <conditionalFormatting sqref="BI16">
    <cfRule type="cellIs" dxfId="35354" priority="16366" stopIfTrue="1" operator="equal">
      <formula>"h"</formula>
    </cfRule>
    <cfRule type="cellIs" dxfId="35353" priority="16367" stopIfTrue="1" operator="equal">
      <formula>"g"</formula>
    </cfRule>
  </conditionalFormatting>
  <conditionalFormatting sqref="BI16">
    <cfRule type="cellIs" dxfId="35352" priority="16371" stopIfTrue="1" operator="equal">
      <formula>"f"</formula>
    </cfRule>
  </conditionalFormatting>
  <conditionalFormatting sqref="BI16">
    <cfRule type="cellIs" dxfId="35351" priority="16369" stopIfTrue="1" operator="equal">
      <formula>"h"</formula>
    </cfRule>
    <cfRule type="cellIs" dxfId="35350" priority="16370" stopIfTrue="1" operator="equal">
      <formula>"g"</formula>
    </cfRule>
  </conditionalFormatting>
  <conditionalFormatting sqref="BI16">
    <cfRule type="cellIs" dxfId="35349" priority="16365" stopIfTrue="1" operator="equal">
      <formula>"f"</formula>
    </cfRule>
  </conditionalFormatting>
  <conditionalFormatting sqref="BI16">
    <cfRule type="cellIs" dxfId="35348" priority="16363" stopIfTrue="1" operator="equal">
      <formula>"h"</formula>
    </cfRule>
    <cfRule type="cellIs" dxfId="35347" priority="16364" stopIfTrue="1" operator="equal">
      <formula>"g"</formula>
    </cfRule>
  </conditionalFormatting>
  <conditionalFormatting sqref="BI16">
    <cfRule type="cellIs" dxfId="35346" priority="16362" stopIfTrue="1" operator="equal">
      <formula>"f"</formula>
    </cfRule>
  </conditionalFormatting>
  <conditionalFormatting sqref="BI16">
    <cfRule type="cellIs" dxfId="35345" priority="16360" stopIfTrue="1" operator="equal">
      <formula>"h"</formula>
    </cfRule>
    <cfRule type="cellIs" dxfId="35344" priority="16361" stopIfTrue="1" operator="equal">
      <formula>"g"</formula>
    </cfRule>
  </conditionalFormatting>
  <conditionalFormatting sqref="BI16">
    <cfRule type="cellIs" dxfId="35343" priority="16359" stopIfTrue="1" operator="equal">
      <formula>"f"</formula>
    </cfRule>
  </conditionalFormatting>
  <conditionalFormatting sqref="BI16">
    <cfRule type="cellIs" dxfId="35342" priority="16357" stopIfTrue="1" operator="equal">
      <formula>"h"</formula>
    </cfRule>
    <cfRule type="cellIs" dxfId="35341" priority="16358" stopIfTrue="1" operator="equal">
      <formula>"g"</formula>
    </cfRule>
  </conditionalFormatting>
  <conditionalFormatting sqref="BL16">
    <cfRule type="cellIs" dxfId="35340" priority="16350" stopIfTrue="1" operator="equal">
      <formula>"f"</formula>
    </cfRule>
  </conditionalFormatting>
  <conditionalFormatting sqref="BL16">
    <cfRule type="cellIs" dxfId="35339" priority="16348" stopIfTrue="1" operator="equal">
      <formula>"h"</formula>
    </cfRule>
    <cfRule type="cellIs" dxfId="35338" priority="16349" stopIfTrue="1" operator="equal">
      <formula>"g"</formula>
    </cfRule>
  </conditionalFormatting>
  <conditionalFormatting sqref="BL16">
    <cfRule type="cellIs" dxfId="35337" priority="16347" stopIfTrue="1" operator="equal">
      <formula>"f"</formula>
    </cfRule>
  </conditionalFormatting>
  <conditionalFormatting sqref="BL16">
    <cfRule type="cellIs" dxfId="35336" priority="16345" stopIfTrue="1" operator="equal">
      <formula>"h"</formula>
    </cfRule>
    <cfRule type="cellIs" dxfId="35335" priority="16346" stopIfTrue="1" operator="equal">
      <formula>"g"</formula>
    </cfRule>
  </conditionalFormatting>
  <conditionalFormatting sqref="BL16">
    <cfRule type="cellIs" dxfId="35334" priority="16335" stopIfTrue="1" operator="equal">
      <formula>"f"</formula>
    </cfRule>
  </conditionalFormatting>
  <conditionalFormatting sqref="BL16">
    <cfRule type="cellIs" dxfId="35333" priority="16333" stopIfTrue="1" operator="equal">
      <formula>"h"</formula>
    </cfRule>
    <cfRule type="cellIs" dxfId="35332" priority="16334" stopIfTrue="1" operator="equal">
      <formula>"g"</formula>
    </cfRule>
  </conditionalFormatting>
  <conditionalFormatting sqref="BL16">
    <cfRule type="cellIs" dxfId="35331" priority="16332" stopIfTrue="1" operator="equal">
      <formula>"f"</formula>
    </cfRule>
  </conditionalFormatting>
  <conditionalFormatting sqref="BL16">
    <cfRule type="cellIs" dxfId="35330" priority="16330" stopIfTrue="1" operator="equal">
      <formula>"h"</formula>
    </cfRule>
    <cfRule type="cellIs" dxfId="35329" priority="16331" stopIfTrue="1" operator="equal">
      <formula>"g"</formula>
    </cfRule>
  </conditionalFormatting>
  <conditionalFormatting sqref="BL16">
    <cfRule type="cellIs" dxfId="35328" priority="16344" stopIfTrue="1" operator="equal">
      <formula>"f"</formula>
    </cfRule>
  </conditionalFormatting>
  <conditionalFormatting sqref="BL16">
    <cfRule type="cellIs" dxfId="35327" priority="16342" stopIfTrue="1" operator="equal">
      <formula>"h"</formula>
    </cfRule>
    <cfRule type="cellIs" dxfId="35326" priority="16343" stopIfTrue="1" operator="equal">
      <formula>"g"</formula>
    </cfRule>
  </conditionalFormatting>
  <conditionalFormatting sqref="BL16">
    <cfRule type="cellIs" dxfId="35325" priority="16353" stopIfTrue="1" operator="equal">
      <formula>"f"</formula>
    </cfRule>
  </conditionalFormatting>
  <conditionalFormatting sqref="BL16">
    <cfRule type="cellIs" dxfId="35324" priority="16351" stopIfTrue="1" operator="equal">
      <formula>"h"</formula>
    </cfRule>
    <cfRule type="cellIs" dxfId="35323" priority="16352" stopIfTrue="1" operator="equal">
      <formula>"g"</formula>
    </cfRule>
  </conditionalFormatting>
  <conditionalFormatting sqref="BL16">
    <cfRule type="cellIs" dxfId="35322" priority="16341" stopIfTrue="1" operator="equal">
      <formula>"f"</formula>
    </cfRule>
  </conditionalFormatting>
  <conditionalFormatting sqref="BL16">
    <cfRule type="cellIs" dxfId="35321" priority="16339" stopIfTrue="1" operator="equal">
      <formula>"h"</formula>
    </cfRule>
    <cfRule type="cellIs" dxfId="35320" priority="16340" stopIfTrue="1" operator="equal">
      <formula>"g"</formula>
    </cfRule>
  </conditionalFormatting>
  <conditionalFormatting sqref="BL16">
    <cfRule type="cellIs" dxfId="35319" priority="16338" stopIfTrue="1" operator="equal">
      <formula>"f"</formula>
    </cfRule>
  </conditionalFormatting>
  <conditionalFormatting sqref="BL16">
    <cfRule type="cellIs" dxfId="35318" priority="16336" stopIfTrue="1" operator="equal">
      <formula>"h"</formula>
    </cfRule>
    <cfRule type="cellIs" dxfId="35317" priority="16337" stopIfTrue="1" operator="equal">
      <formula>"g"</formula>
    </cfRule>
  </conditionalFormatting>
  <conditionalFormatting sqref="BI16">
    <cfRule type="cellIs" dxfId="35316" priority="16326" stopIfTrue="1" operator="equal">
      <formula>"f"</formula>
    </cfRule>
  </conditionalFormatting>
  <conditionalFormatting sqref="BI16">
    <cfRule type="cellIs" dxfId="35315" priority="16324" stopIfTrue="1" operator="equal">
      <formula>"h"</formula>
    </cfRule>
    <cfRule type="cellIs" dxfId="35314" priority="16325" stopIfTrue="1" operator="equal">
      <formula>"g"</formula>
    </cfRule>
  </conditionalFormatting>
  <conditionalFormatting sqref="BI16">
    <cfRule type="cellIs" dxfId="35313" priority="16323" stopIfTrue="1" operator="equal">
      <formula>"f"</formula>
    </cfRule>
  </conditionalFormatting>
  <conditionalFormatting sqref="BI16">
    <cfRule type="cellIs" dxfId="35312" priority="16321" stopIfTrue="1" operator="equal">
      <formula>"h"</formula>
    </cfRule>
    <cfRule type="cellIs" dxfId="35311" priority="16322" stopIfTrue="1" operator="equal">
      <formula>"g"</formula>
    </cfRule>
  </conditionalFormatting>
  <conditionalFormatting sqref="BI16">
    <cfRule type="cellIs" dxfId="35310" priority="16311" stopIfTrue="1" operator="equal">
      <formula>"f"</formula>
    </cfRule>
  </conditionalFormatting>
  <conditionalFormatting sqref="BI16">
    <cfRule type="cellIs" dxfId="35309" priority="16309" stopIfTrue="1" operator="equal">
      <formula>"h"</formula>
    </cfRule>
    <cfRule type="cellIs" dxfId="35308" priority="16310" stopIfTrue="1" operator="equal">
      <formula>"g"</formula>
    </cfRule>
  </conditionalFormatting>
  <conditionalFormatting sqref="BI16">
    <cfRule type="cellIs" dxfId="35307" priority="16308" stopIfTrue="1" operator="equal">
      <formula>"f"</formula>
    </cfRule>
  </conditionalFormatting>
  <conditionalFormatting sqref="BI16">
    <cfRule type="cellIs" dxfId="35306" priority="16306" stopIfTrue="1" operator="equal">
      <formula>"h"</formula>
    </cfRule>
    <cfRule type="cellIs" dxfId="35305" priority="16307" stopIfTrue="1" operator="equal">
      <formula>"g"</formula>
    </cfRule>
  </conditionalFormatting>
  <conditionalFormatting sqref="BI16">
    <cfRule type="cellIs" dxfId="35304" priority="16320" stopIfTrue="1" operator="equal">
      <formula>"f"</formula>
    </cfRule>
  </conditionalFormatting>
  <conditionalFormatting sqref="BI16">
    <cfRule type="cellIs" dxfId="35303" priority="16318" stopIfTrue="1" operator="equal">
      <formula>"h"</formula>
    </cfRule>
    <cfRule type="cellIs" dxfId="35302" priority="16319" stopIfTrue="1" operator="equal">
      <formula>"g"</formula>
    </cfRule>
  </conditionalFormatting>
  <conditionalFormatting sqref="BI16">
    <cfRule type="cellIs" dxfId="35301" priority="16329" stopIfTrue="1" operator="equal">
      <formula>"f"</formula>
    </cfRule>
  </conditionalFormatting>
  <conditionalFormatting sqref="BI16">
    <cfRule type="cellIs" dxfId="35300" priority="16327" stopIfTrue="1" operator="equal">
      <formula>"h"</formula>
    </cfRule>
    <cfRule type="cellIs" dxfId="35299" priority="16328" stopIfTrue="1" operator="equal">
      <formula>"g"</formula>
    </cfRule>
  </conditionalFormatting>
  <conditionalFormatting sqref="BI16">
    <cfRule type="cellIs" dxfId="35298" priority="16317" stopIfTrue="1" operator="equal">
      <formula>"f"</formula>
    </cfRule>
  </conditionalFormatting>
  <conditionalFormatting sqref="BI16">
    <cfRule type="cellIs" dxfId="35297" priority="16315" stopIfTrue="1" operator="equal">
      <formula>"h"</formula>
    </cfRule>
    <cfRule type="cellIs" dxfId="35296" priority="16316" stopIfTrue="1" operator="equal">
      <formula>"g"</formula>
    </cfRule>
  </conditionalFormatting>
  <conditionalFormatting sqref="BI16">
    <cfRule type="cellIs" dxfId="35295" priority="16314" stopIfTrue="1" operator="equal">
      <formula>"f"</formula>
    </cfRule>
  </conditionalFormatting>
  <conditionalFormatting sqref="BI16">
    <cfRule type="cellIs" dxfId="35294" priority="16312" stopIfTrue="1" operator="equal">
      <formula>"h"</formula>
    </cfRule>
    <cfRule type="cellIs" dxfId="35293" priority="16313" stopIfTrue="1" operator="equal">
      <formula>"g"</formula>
    </cfRule>
  </conditionalFormatting>
  <conditionalFormatting sqref="BI16 BL16">
    <cfRule type="cellIs" dxfId="35292" priority="16236" stopIfTrue="1" operator="equal">
      <formula>"f"</formula>
    </cfRule>
  </conditionalFormatting>
  <conditionalFormatting sqref="BI16 BL16">
    <cfRule type="cellIs" dxfId="35291" priority="16234" stopIfTrue="1" operator="equal">
      <formula>"h"</formula>
    </cfRule>
    <cfRule type="cellIs" dxfId="35290" priority="16235" stopIfTrue="1" operator="equal">
      <formula>"g"</formula>
    </cfRule>
  </conditionalFormatting>
  <conditionalFormatting sqref="BI16 BL16">
    <cfRule type="cellIs" dxfId="35289" priority="16305" stopIfTrue="1" operator="equal">
      <formula>"f"</formula>
    </cfRule>
  </conditionalFormatting>
  <conditionalFormatting sqref="BI16 BL16">
    <cfRule type="cellIs" dxfId="35288" priority="16303" stopIfTrue="1" operator="equal">
      <formula>"h"</formula>
    </cfRule>
    <cfRule type="cellIs" dxfId="35287" priority="16304" stopIfTrue="1" operator="equal">
      <formula>"g"</formula>
    </cfRule>
  </conditionalFormatting>
  <conditionalFormatting sqref="BI16 BL16">
    <cfRule type="cellIs" dxfId="35286" priority="16302" stopIfTrue="1" operator="equal">
      <formula>"f"</formula>
    </cfRule>
  </conditionalFormatting>
  <conditionalFormatting sqref="BI16 BL16">
    <cfRule type="cellIs" dxfId="35285" priority="16300" stopIfTrue="1" operator="equal">
      <formula>"h"</formula>
    </cfRule>
    <cfRule type="cellIs" dxfId="35284" priority="16301" stopIfTrue="1" operator="equal">
      <formula>"g"</formula>
    </cfRule>
  </conditionalFormatting>
  <conditionalFormatting sqref="BI16 BL16">
    <cfRule type="cellIs" dxfId="35283" priority="16299" stopIfTrue="1" operator="equal">
      <formula>"f"</formula>
    </cfRule>
  </conditionalFormatting>
  <conditionalFormatting sqref="BI16 BL16">
    <cfRule type="cellIs" dxfId="35282" priority="16297" stopIfTrue="1" operator="equal">
      <formula>"h"</formula>
    </cfRule>
    <cfRule type="cellIs" dxfId="35281" priority="16298" stopIfTrue="1" operator="equal">
      <formula>"g"</formula>
    </cfRule>
  </conditionalFormatting>
  <conditionalFormatting sqref="BI16 BL16">
    <cfRule type="cellIs" dxfId="35280" priority="16296" stopIfTrue="1" operator="equal">
      <formula>"f"</formula>
    </cfRule>
  </conditionalFormatting>
  <conditionalFormatting sqref="BI16 BL16">
    <cfRule type="cellIs" dxfId="35279" priority="16294" stopIfTrue="1" operator="equal">
      <formula>"h"</formula>
    </cfRule>
    <cfRule type="cellIs" dxfId="35278" priority="16295" stopIfTrue="1" operator="equal">
      <formula>"g"</formula>
    </cfRule>
  </conditionalFormatting>
  <conditionalFormatting sqref="BI16 BL16">
    <cfRule type="cellIs" dxfId="35277" priority="16293" stopIfTrue="1" operator="equal">
      <formula>"f"</formula>
    </cfRule>
  </conditionalFormatting>
  <conditionalFormatting sqref="BI16 BL16">
    <cfRule type="cellIs" dxfId="35276" priority="16291" stopIfTrue="1" operator="equal">
      <formula>"h"</formula>
    </cfRule>
    <cfRule type="cellIs" dxfId="35275" priority="16292" stopIfTrue="1" operator="equal">
      <formula>"g"</formula>
    </cfRule>
  </conditionalFormatting>
  <conditionalFormatting sqref="BI16 BL16">
    <cfRule type="cellIs" dxfId="35274" priority="16290" stopIfTrue="1" operator="equal">
      <formula>"f"</formula>
    </cfRule>
  </conditionalFormatting>
  <conditionalFormatting sqref="BI16 BL16">
    <cfRule type="cellIs" dxfId="35273" priority="16288" stopIfTrue="1" operator="equal">
      <formula>"h"</formula>
    </cfRule>
    <cfRule type="cellIs" dxfId="35272" priority="16289" stopIfTrue="1" operator="equal">
      <formula>"g"</formula>
    </cfRule>
  </conditionalFormatting>
  <conditionalFormatting sqref="BI16 BL16">
    <cfRule type="cellIs" dxfId="35271" priority="16287" stopIfTrue="1" operator="equal">
      <formula>"f"</formula>
    </cfRule>
  </conditionalFormatting>
  <conditionalFormatting sqref="BI16 BL16">
    <cfRule type="cellIs" dxfId="35270" priority="16285" stopIfTrue="1" operator="equal">
      <formula>"h"</formula>
    </cfRule>
    <cfRule type="cellIs" dxfId="35269" priority="16286" stopIfTrue="1" operator="equal">
      <formula>"g"</formula>
    </cfRule>
  </conditionalFormatting>
  <conditionalFormatting sqref="BI16 BL16">
    <cfRule type="cellIs" dxfId="35268" priority="16284" stopIfTrue="1" operator="equal">
      <formula>"f"</formula>
    </cfRule>
  </conditionalFormatting>
  <conditionalFormatting sqref="BI16 BL16">
    <cfRule type="cellIs" dxfId="35267" priority="16282" stopIfTrue="1" operator="equal">
      <formula>"h"</formula>
    </cfRule>
    <cfRule type="cellIs" dxfId="35266" priority="16283" stopIfTrue="1" operator="equal">
      <formula>"g"</formula>
    </cfRule>
  </conditionalFormatting>
  <conditionalFormatting sqref="BI16 BL16">
    <cfRule type="cellIs" dxfId="35265" priority="16281" stopIfTrue="1" operator="equal">
      <formula>"f"</formula>
    </cfRule>
  </conditionalFormatting>
  <conditionalFormatting sqref="BI16 BL16">
    <cfRule type="cellIs" dxfId="35264" priority="16279" stopIfTrue="1" operator="equal">
      <formula>"h"</formula>
    </cfRule>
    <cfRule type="cellIs" dxfId="35263" priority="16280" stopIfTrue="1" operator="equal">
      <formula>"g"</formula>
    </cfRule>
  </conditionalFormatting>
  <conditionalFormatting sqref="BI16 BL16">
    <cfRule type="cellIs" dxfId="35262" priority="16278" stopIfTrue="1" operator="equal">
      <formula>"f"</formula>
    </cfRule>
  </conditionalFormatting>
  <conditionalFormatting sqref="BI16 BL16">
    <cfRule type="cellIs" dxfId="35261" priority="16276" stopIfTrue="1" operator="equal">
      <formula>"h"</formula>
    </cfRule>
    <cfRule type="cellIs" dxfId="35260" priority="16277" stopIfTrue="1" operator="equal">
      <formula>"g"</formula>
    </cfRule>
  </conditionalFormatting>
  <conditionalFormatting sqref="BI16 BL16">
    <cfRule type="cellIs" dxfId="35259" priority="16275" stopIfTrue="1" operator="equal">
      <formula>"f"</formula>
    </cfRule>
  </conditionalFormatting>
  <conditionalFormatting sqref="BI16 BL16">
    <cfRule type="cellIs" dxfId="35258" priority="16273" stopIfTrue="1" operator="equal">
      <formula>"h"</formula>
    </cfRule>
    <cfRule type="cellIs" dxfId="35257" priority="16274" stopIfTrue="1" operator="equal">
      <formula>"g"</formula>
    </cfRule>
  </conditionalFormatting>
  <conditionalFormatting sqref="BI16 BL16">
    <cfRule type="cellIs" dxfId="35256" priority="16272" stopIfTrue="1" operator="equal">
      <formula>"f"</formula>
    </cfRule>
  </conditionalFormatting>
  <conditionalFormatting sqref="BI16 BL16">
    <cfRule type="cellIs" dxfId="35255" priority="16270" stopIfTrue="1" operator="equal">
      <formula>"h"</formula>
    </cfRule>
    <cfRule type="cellIs" dxfId="35254" priority="16271" stopIfTrue="1" operator="equal">
      <formula>"g"</formula>
    </cfRule>
  </conditionalFormatting>
  <conditionalFormatting sqref="BI16 BL16">
    <cfRule type="cellIs" dxfId="35253" priority="16269" stopIfTrue="1" operator="equal">
      <formula>"f"</formula>
    </cfRule>
  </conditionalFormatting>
  <conditionalFormatting sqref="BI16 BL16">
    <cfRule type="cellIs" dxfId="35252" priority="16267" stopIfTrue="1" operator="equal">
      <formula>"h"</formula>
    </cfRule>
    <cfRule type="cellIs" dxfId="35251" priority="16268" stopIfTrue="1" operator="equal">
      <formula>"g"</formula>
    </cfRule>
  </conditionalFormatting>
  <conditionalFormatting sqref="BI16 BL16">
    <cfRule type="cellIs" dxfId="35250" priority="16266" stopIfTrue="1" operator="equal">
      <formula>"f"</formula>
    </cfRule>
  </conditionalFormatting>
  <conditionalFormatting sqref="BI16 BL16">
    <cfRule type="cellIs" dxfId="35249" priority="16264" stopIfTrue="1" operator="equal">
      <formula>"h"</formula>
    </cfRule>
    <cfRule type="cellIs" dxfId="35248" priority="16265" stopIfTrue="1" operator="equal">
      <formula>"g"</formula>
    </cfRule>
  </conditionalFormatting>
  <conditionalFormatting sqref="BI16 BL16">
    <cfRule type="cellIs" dxfId="35247" priority="16263" stopIfTrue="1" operator="equal">
      <formula>"f"</formula>
    </cfRule>
  </conditionalFormatting>
  <conditionalFormatting sqref="BI16 BL16">
    <cfRule type="cellIs" dxfId="35246" priority="16261" stopIfTrue="1" operator="equal">
      <formula>"h"</formula>
    </cfRule>
    <cfRule type="cellIs" dxfId="35245" priority="16262" stopIfTrue="1" operator="equal">
      <formula>"g"</formula>
    </cfRule>
  </conditionalFormatting>
  <conditionalFormatting sqref="BI16 BL16">
    <cfRule type="cellIs" dxfId="35244" priority="16260" stopIfTrue="1" operator="equal">
      <formula>"f"</formula>
    </cfRule>
  </conditionalFormatting>
  <conditionalFormatting sqref="BI16 BL16">
    <cfRule type="cellIs" dxfId="35243" priority="16258" stopIfTrue="1" operator="equal">
      <formula>"h"</formula>
    </cfRule>
    <cfRule type="cellIs" dxfId="35242" priority="16259" stopIfTrue="1" operator="equal">
      <formula>"g"</formula>
    </cfRule>
  </conditionalFormatting>
  <conditionalFormatting sqref="BI16 BL16">
    <cfRule type="cellIs" dxfId="35241" priority="16257" stopIfTrue="1" operator="equal">
      <formula>"f"</formula>
    </cfRule>
  </conditionalFormatting>
  <conditionalFormatting sqref="BI16 BL16">
    <cfRule type="cellIs" dxfId="35240" priority="16255" stopIfTrue="1" operator="equal">
      <formula>"h"</formula>
    </cfRule>
    <cfRule type="cellIs" dxfId="35239" priority="16256" stopIfTrue="1" operator="equal">
      <formula>"g"</formula>
    </cfRule>
  </conditionalFormatting>
  <conditionalFormatting sqref="BI16 BL16">
    <cfRule type="cellIs" dxfId="35238" priority="16254" stopIfTrue="1" operator="equal">
      <formula>"f"</formula>
    </cfRule>
  </conditionalFormatting>
  <conditionalFormatting sqref="BI16 BL16">
    <cfRule type="cellIs" dxfId="35237" priority="16252" stopIfTrue="1" operator="equal">
      <formula>"h"</formula>
    </cfRule>
    <cfRule type="cellIs" dxfId="35236" priority="16253" stopIfTrue="1" operator="equal">
      <formula>"g"</formula>
    </cfRule>
  </conditionalFormatting>
  <conditionalFormatting sqref="BI16 BL16">
    <cfRule type="cellIs" dxfId="35235" priority="16248" stopIfTrue="1" operator="equal">
      <formula>"f"</formula>
    </cfRule>
  </conditionalFormatting>
  <conditionalFormatting sqref="BI16 BL16">
    <cfRule type="cellIs" dxfId="35234" priority="16246" stopIfTrue="1" operator="equal">
      <formula>"h"</formula>
    </cfRule>
    <cfRule type="cellIs" dxfId="35233" priority="16247" stopIfTrue="1" operator="equal">
      <formula>"g"</formula>
    </cfRule>
  </conditionalFormatting>
  <conditionalFormatting sqref="BI16 BL16">
    <cfRule type="cellIs" dxfId="35232" priority="16251" stopIfTrue="1" operator="equal">
      <formula>"f"</formula>
    </cfRule>
  </conditionalFormatting>
  <conditionalFormatting sqref="BI16 BL16">
    <cfRule type="cellIs" dxfId="35231" priority="16249" stopIfTrue="1" operator="equal">
      <formula>"h"</formula>
    </cfRule>
    <cfRule type="cellIs" dxfId="35230" priority="16250" stopIfTrue="1" operator="equal">
      <formula>"g"</formula>
    </cfRule>
  </conditionalFormatting>
  <conditionalFormatting sqref="BI16 BL16">
    <cfRule type="cellIs" dxfId="35229" priority="16245" stopIfTrue="1" operator="equal">
      <formula>"f"</formula>
    </cfRule>
  </conditionalFormatting>
  <conditionalFormatting sqref="BI16 BL16">
    <cfRule type="cellIs" dxfId="35228" priority="16243" stopIfTrue="1" operator="equal">
      <formula>"h"</formula>
    </cfRule>
    <cfRule type="cellIs" dxfId="35227" priority="16244" stopIfTrue="1" operator="equal">
      <formula>"g"</formula>
    </cfRule>
  </conditionalFormatting>
  <conditionalFormatting sqref="BI16 BL16">
    <cfRule type="cellIs" dxfId="35226" priority="16242" stopIfTrue="1" operator="equal">
      <formula>"f"</formula>
    </cfRule>
  </conditionalFormatting>
  <conditionalFormatting sqref="BI16 BL16">
    <cfRule type="cellIs" dxfId="35225" priority="16240" stopIfTrue="1" operator="equal">
      <formula>"h"</formula>
    </cfRule>
    <cfRule type="cellIs" dxfId="35224" priority="16241" stopIfTrue="1" operator="equal">
      <formula>"g"</formula>
    </cfRule>
  </conditionalFormatting>
  <conditionalFormatting sqref="BI16 BL16">
    <cfRule type="cellIs" dxfId="35223" priority="16239" stopIfTrue="1" operator="equal">
      <formula>"f"</formula>
    </cfRule>
  </conditionalFormatting>
  <conditionalFormatting sqref="BI16 BL16">
    <cfRule type="cellIs" dxfId="35222" priority="16237" stopIfTrue="1" operator="equal">
      <formula>"h"</formula>
    </cfRule>
    <cfRule type="cellIs" dxfId="35221" priority="16238" stopIfTrue="1" operator="equal">
      <formula>"g"</formula>
    </cfRule>
  </conditionalFormatting>
  <conditionalFormatting sqref="BI16">
    <cfRule type="cellIs" dxfId="35220" priority="16233" stopIfTrue="1" operator="equal">
      <formula>"f"</formula>
    </cfRule>
  </conditionalFormatting>
  <conditionalFormatting sqref="BI16">
    <cfRule type="cellIs" dxfId="35219" priority="16231" stopIfTrue="1" operator="equal">
      <formula>"h"</formula>
    </cfRule>
    <cfRule type="cellIs" dxfId="35218" priority="16232" stopIfTrue="1" operator="equal">
      <formula>"g"</formula>
    </cfRule>
  </conditionalFormatting>
  <conditionalFormatting sqref="BI16">
    <cfRule type="cellIs" dxfId="35217" priority="16230" stopIfTrue="1" operator="equal">
      <formula>"f"</formula>
    </cfRule>
  </conditionalFormatting>
  <conditionalFormatting sqref="BI16">
    <cfRule type="cellIs" dxfId="35216" priority="16228" stopIfTrue="1" operator="equal">
      <formula>"h"</formula>
    </cfRule>
    <cfRule type="cellIs" dxfId="35215" priority="16229" stopIfTrue="1" operator="equal">
      <formula>"g"</formula>
    </cfRule>
  </conditionalFormatting>
  <conditionalFormatting sqref="BI16">
    <cfRule type="cellIs" dxfId="35214" priority="16227" stopIfTrue="1" operator="equal">
      <formula>"f"</formula>
    </cfRule>
  </conditionalFormatting>
  <conditionalFormatting sqref="BI16">
    <cfRule type="cellIs" dxfId="35213" priority="16225" stopIfTrue="1" operator="equal">
      <formula>"h"</formula>
    </cfRule>
    <cfRule type="cellIs" dxfId="35212" priority="16226" stopIfTrue="1" operator="equal">
      <formula>"g"</formula>
    </cfRule>
  </conditionalFormatting>
  <conditionalFormatting sqref="BI16">
    <cfRule type="cellIs" dxfId="35211" priority="16224" stopIfTrue="1" operator="equal">
      <formula>"f"</formula>
    </cfRule>
  </conditionalFormatting>
  <conditionalFormatting sqref="BI16">
    <cfRule type="cellIs" dxfId="35210" priority="16222" stopIfTrue="1" operator="equal">
      <formula>"h"</formula>
    </cfRule>
    <cfRule type="cellIs" dxfId="35209" priority="16223" stopIfTrue="1" operator="equal">
      <formula>"g"</formula>
    </cfRule>
  </conditionalFormatting>
  <conditionalFormatting sqref="BI16">
    <cfRule type="cellIs" dxfId="35208" priority="16221" stopIfTrue="1" operator="equal">
      <formula>"f"</formula>
    </cfRule>
  </conditionalFormatting>
  <conditionalFormatting sqref="BI16">
    <cfRule type="cellIs" dxfId="35207" priority="16219" stopIfTrue="1" operator="equal">
      <formula>"h"</formula>
    </cfRule>
    <cfRule type="cellIs" dxfId="35206" priority="16220" stopIfTrue="1" operator="equal">
      <formula>"g"</formula>
    </cfRule>
  </conditionalFormatting>
  <conditionalFormatting sqref="BI16">
    <cfRule type="cellIs" dxfId="35205" priority="16218" stopIfTrue="1" operator="equal">
      <formula>"f"</formula>
    </cfRule>
  </conditionalFormatting>
  <conditionalFormatting sqref="BI16">
    <cfRule type="cellIs" dxfId="35204" priority="16216" stopIfTrue="1" operator="equal">
      <formula>"h"</formula>
    </cfRule>
    <cfRule type="cellIs" dxfId="35203" priority="16217" stopIfTrue="1" operator="equal">
      <formula>"g"</formula>
    </cfRule>
  </conditionalFormatting>
  <conditionalFormatting sqref="BI16">
    <cfRule type="cellIs" dxfId="35202" priority="16215" stopIfTrue="1" operator="equal">
      <formula>"f"</formula>
    </cfRule>
  </conditionalFormatting>
  <conditionalFormatting sqref="BI16">
    <cfRule type="cellIs" dxfId="35201" priority="16213" stopIfTrue="1" operator="equal">
      <formula>"h"</formula>
    </cfRule>
    <cfRule type="cellIs" dxfId="35200" priority="16214" stopIfTrue="1" operator="equal">
      <formula>"g"</formula>
    </cfRule>
  </conditionalFormatting>
  <conditionalFormatting sqref="BI16">
    <cfRule type="cellIs" dxfId="35199" priority="16212" stopIfTrue="1" operator="equal">
      <formula>"f"</formula>
    </cfRule>
  </conditionalFormatting>
  <conditionalFormatting sqref="BI16">
    <cfRule type="cellIs" dxfId="35198" priority="16210" stopIfTrue="1" operator="equal">
      <formula>"h"</formula>
    </cfRule>
    <cfRule type="cellIs" dxfId="35197" priority="16211" stopIfTrue="1" operator="equal">
      <formula>"g"</formula>
    </cfRule>
  </conditionalFormatting>
  <conditionalFormatting sqref="BL16">
    <cfRule type="cellIs" dxfId="35196" priority="16068" stopIfTrue="1" operator="equal">
      <formula>"f"</formula>
    </cfRule>
  </conditionalFormatting>
  <conditionalFormatting sqref="BL16">
    <cfRule type="cellIs" dxfId="35195" priority="16066" stopIfTrue="1" operator="equal">
      <formula>"h"</formula>
    </cfRule>
    <cfRule type="cellIs" dxfId="35194" priority="16067" stopIfTrue="1" operator="equal">
      <formula>"g"</formula>
    </cfRule>
  </conditionalFormatting>
  <conditionalFormatting sqref="BL16">
    <cfRule type="cellIs" dxfId="35193" priority="16137" stopIfTrue="1" operator="equal">
      <formula>"f"</formula>
    </cfRule>
  </conditionalFormatting>
  <conditionalFormatting sqref="BL16">
    <cfRule type="cellIs" dxfId="35192" priority="16135" stopIfTrue="1" operator="equal">
      <formula>"h"</formula>
    </cfRule>
    <cfRule type="cellIs" dxfId="35191" priority="16136" stopIfTrue="1" operator="equal">
      <formula>"g"</formula>
    </cfRule>
  </conditionalFormatting>
  <conditionalFormatting sqref="BL16">
    <cfRule type="cellIs" dxfId="35190" priority="16134" stopIfTrue="1" operator="equal">
      <formula>"f"</formula>
    </cfRule>
  </conditionalFormatting>
  <conditionalFormatting sqref="BL16">
    <cfRule type="cellIs" dxfId="35189" priority="16132" stopIfTrue="1" operator="equal">
      <formula>"h"</formula>
    </cfRule>
    <cfRule type="cellIs" dxfId="35188" priority="16133" stopIfTrue="1" operator="equal">
      <formula>"g"</formula>
    </cfRule>
  </conditionalFormatting>
  <conditionalFormatting sqref="BL16">
    <cfRule type="cellIs" dxfId="35187" priority="16131" stopIfTrue="1" operator="equal">
      <formula>"f"</formula>
    </cfRule>
  </conditionalFormatting>
  <conditionalFormatting sqref="BL16">
    <cfRule type="cellIs" dxfId="35186" priority="16129" stopIfTrue="1" operator="equal">
      <formula>"h"</formula>
    </cfRule>
    <cfRule type="cellIs" dxfId="35185" priority="16130" stopIfTrue="1" operator="equal">
      <formula>"g"</formula>
    </cfRule>
  </conditionalFormatting>
  <conditionalFormatting sqref="BL16">
    <cfRule type="cellIs" dxfId="35184" priority="16128" stopIfTrue="1" operator="equal">
      <formula>"f"</formula>
    </cfRule>
  </conditionalFormatting>
  <conditionalFormatting sqref="BL16">
    <cfRule type="cellIs" dxfId="35183" priority="16126" stopIfTrue="1" operator="equal">
      <formula>"h"</formula>
    </cfRule>
    <cfRule type="cellIs" dxfId="35182" priority="16127" stopIfTrue="1" operator="equal">
      <formula>"g"</formula>
    </cfRule>
  </conditionalFormatting>
  <conditionalFormatting sqref="BL16">
    <cfRule type="cellIs" dxfId="35181" priority="16125" stopIfTrue="1" operator="equal">
      <formula>"f"</formula>
    </cfRule>
  </conditionalFormatting>
  <conditionalFormatting sqref="BL16">
    <cfRule type="cellIs" dxfId="35180" priority="16123" stopIfTrue="1" operator="equal">
      <formula>"h"</formula>
    </cfRule>
    <cfRule type="cellIs" dxfId="35179" priority="16124" stopIfTrue="1" operator="equal">
      <formula>"g"</formula>
    </cfRule>
  </conditionalFormatting>
  <conditionalFormatting sqref="BL16">
    <cfRule type="cellIs" dxfId="35178" priority="16122" stopIfTrue="1" operator="equal">
      <formula>"f"</formula>
    </cfRule>
  </conditionalFormatting>
  <conditionalFormatting sqref="BL16">
    <cfRule type="cellIs" dxfId="35177" priority="16120" stopIfTrue="1" operator="equal">
      <formula>"h"</formula>
    </cfRule>
    <cfRule type="cellIs" dxfId="35176" priority="16121" stopIfTrue="1" operator="equal">
      <formula>"g"</formula>
    </cfRule>
  </conditionalFormatting>
  <conditionalFormatting sqref="BL16">
    <cfRule type="cellIs" dxfId="35175" priority="16119" stopIfTrue="1" operator="equal">
      <formula>"f"</formula>
    </cfRule>
  </conditionalFormatting>
  <conditionalFormatting sqref="BL16">
    <cfRule type="cellIs" dxfId="35174" priority="16117" stopIfTrue="1" operator="equal">
      <formula>"h"</formula>
    </cfRule>
    <cfRule type="cellIs" dxfId="35173" priority="16118" stopIfTrue="1" operator="equal">
      <formula>"g"</formula>
    </cfRule>
  </conditionalFormatting>
  <conditionalFormatting sqref="BL16">
    <cfRule type="cellIs" dxfId="35172" priority="16116" stopIfTrue="1" operator="equal">
      <formula>"f"</formula>
    </cfRule>
  </conditionalFormatting>
  <conditionalFormatting sqref="BL16">
    <cfRule type="cellIs" dxfId="35171" priority="16114" stopIfTrue="1" operator="equal">
      <formula>"h"</formula>
    </cfRule>
    <cfRule type="cellIs" dxfId="35170" priority="16115" stopIfTrue="1" operator="equal">
      <formula>"g"</formula>
    </cfRule>
  </conditionalFormatting>
  <conditionalFormatting sqref="BL16">
    <cfRule type="cellIs" dxfId="35169" priority="16113" stopIfTrue="1" operator="equal">
      <formula>"f"</formula>
    </cfRule>
  </conditionalFormatting>
  <conditionalFormatting sqref="BL16">
    <cfRule type="cellIs" dxfId="35168" priority="16111" stopIfTrue="1" operator="equal">
      <formula>"h"</formula>
    </cfRule>
    <cfRule type="cellIs" dxfId="35167" priority="16112" stopIfTrue="1" operator="equal">
      <formula>"g"</formula>
    </cfRule>
  </conditionalFormatting>
  <conditionalFormatting sqref="BL16">
    <cfRule type="cellIs" dxfId="35166" priority="16110" stopIfTrue="1" operator="equal">
      <formula>"f"</formula>
    </cfRule>
  </conditionalFormatting>
  <conditionalFormatting sqref="BL16">
    <cfRule type="cellIs" dxfId="35165" priority="16108" stopIfTrue="1" operator="equal">
      <formula>"h"</formula>
    </cfRule>
    <cfRule type="cellIs" dxfId="35164" priority="16109" stopIfTrue="1" operator="equal">
      <formula>"g"</formula>
    </cfRule>
  </conditionalFormatting>
  <conditionalFormatting sqref="BL16">
    <cfRule type="cellIs" dxfId="35163" priority="16107" stopIfTrue="1" operator="equal">
      <formula>"f"</formula>
    </cfRule>
  </conditionalFormatting>
  <conditionalFormatting sqref="BL16">
    <cfRule type="cellIs" dxfId="35162" priority="16105" stopIfTrue="1" operator="equal">
      <formula>"h"</formula>
    </cfRule>
    <cfRule type="cellIs" dxfId="35161" priority="16106" stopIfTrue="1" operator="equal">
      <formula>"g"</formula>
    </cfRule>
  </conditionalFormatting>
  <conditionalFormatting sqref="BL16">
    <cfRule type="cellIs" dxfId="35160" priority="16104" stopIfTrue="1" operator="equal">
      <formula>"f"</formula>
    </cfRule>
  </conditionalFormatting>
  <conditionalFormatting sqref="BL16">
    <cfRule type="cellIs" dxfId="35159" priority="16102" stopIfTrue="1" operator="equal">
      <formula>"h"</formula>
    </cfRule>
    <cfRule type="cellIs" dxfId="35158" priority="16103" stopIfTrue="1" operator="equal">
      <formula>"g"</formula>
    </cfRule>
  </conditionalFormatting>
  <conditionalFormatting sqref="BL16">
    <cfRule type="cellIs" dxfId="35157" priority="16101" stopIfTrue="1" operator="equal">
      <formula>"f"</formula>
    </cfRule>
  </conditionalFormatting>
  <conditionalFormatting sqref="BL16">
    <cfRule type="cellIs" dxfId="35156" priority="16099" stopIfTrue="1" operator="equal">
      <formula>"h"</formula>
    </cfRule>
    <cfRule type="cellIs" dxfId="35155" priority="16100" stopIfTrue="1" operator="equal">
      <formula>"g"</formula>
    </cfRule>
  </conditionalFormatting>
  <conditionalFormatting sqref="BL16">
    <cfRule type="cellIs" dxfId="35154" priority="16098" stopIfTrue="1" operator="equal">
      <formula>"f"</formula>
    </cfRule>
  </conditionalFormatting>
  <conditionalFormatting sqref="BL16">
    <cfRule type="cellIs" dxfId="35153" priority="16096" stopIfTrue="1" operator="equal">
      <formula>"h"</formula>
    </cfRule>
    <cfRule type="cellIs" dxfId="35152" priority="16097" stopIfTrue="1" operator="equal">
      <formula>"g"</formula>
    </cfRule>
  </conditionalFormatting>
  <conditionalFormatting sqref="BL16">
    <cfRule type="cellIs" dxfId="35151" priority="16095" stopIfTrue="1" operator="equal">
      <formula>"f"</formula>
    </cfRule>
  </conditionalFormatting>
  <conditionalFormatting sqref="BL16">
    <cfRule type="cellIs" dxfId="35150" priority="16093" stopIfTrue="1" operator="equal">
      <formula>"h"</formula>
    </cfRule>
    <cfRule type="cellIs" dxfId="35149" priority="16094" stopIfTrue="1" operator="equal">
      <formula>"g"</formula>
    </cfRule>
  </conditionalFormatting>
  <conditionalFormatting sqref="BL16">
    <cfRule type="cellIs" dxfId="35148" priority="16092" stopIfTrue="1" operator="equal">
      <formula>"f"</formula>
    </cfRule>
  </conditionalFormatting>
  <conditionalFormatting sqref="BL16">
    <cfRule type="cellIs" dxfId="35147" priority="16090" stopIfTrue="1" operator="equal">
      <formula>"h"</formula>
    </cfRule>
    <cfRule type="cellIs" dxfId="35146" priority="16091" stopIfTrue="1" operator="equal">
      <formula>"g"</formula>
    </cfRule>
  </conditionalFormatting>
  <conditionalFormatting sqref="BL16">
    <cfRule type="cellIs" dxfId="35145" priority="16089" stopIfTrue="1" operator="equal">
      <formula>"f"</formula>
    </cfRule>
  </conditionalFormatting>
  <conditionalFormatting sqref="BL16">
    <cfRule type="cellIs" dxfId="35144" priority="16087" stopIfTrue="1" operator="equal">
      <formula>"h"</formula>
    </cfRule>
    <cfRule type="cellIs" dxfId="35143" priority="16088" stopIfTrue="1" operator="equal">
      <formula>"g"</formula>
    </cfRule>
  </conditionalFormatting>
  <conditionalFormatting sqref="BL16">
    <cfRule type="cellIs" dxfId="35142" priority="16086" stopIfTrue="1" operator="equal">
      <formula>"f"</formula>
    </cfRule>
  </conditionalFormatting>
  <conditionalFormatting sqref="BL16">
    <cfRule type="cellIs" dxfId="35141" priority="16084" stopIfTrue="1" operator="equal">
      <formula>"h"</formula>
    </cfRule>
    <cfRule type="cellIs" dxfId="35140" priority="16085" stopIfTrue="1" operator="equal">
      <formula>"g"</formula>
    </cfRule>
  </conditionalFormatting>
  <conditionalFormatting sqref="BL16">
    <cfRule type="cellIs" dxfId="35139" priority="16080" stopIfTrue="1" operator="equal">
      <formula>"f"</formula>
    </cfRule>
  </conditionalFormatting>
  <conditionalFormatting sqref="BL16">
    <cfRule type="cellIs" dxfId="35138" priority="16078" stopIfTrue="1" operator="equal">
      <formula>"h"</formula>
    </cfRule>
    <cfRule type="cellIs" dxfId="35137" priority="16079" stopIfTrue="1" operator="equal">
      <formula>"g"</formula>
    </cfRule>
  </conditionalFormatting>
  <conditionalFormatting sqref="BL16">
    <cfRule type="cellIs" dxfId="35136" priority="16083" stopIfTrue="1" operator="equal">
      <formula>"f"</formula>
    </cfRule>
  </conditionalFormatting>
  <conditionalFormatting sqref="BL16">
    <cfRule type="cellIs" dxfId="35135" priority="16081" stopIfTrue="1" operator="equal">
      <formula>"h"</formula>
    </cfRule>
    <cfRule type="cellIs" dxfId="35134" priority="16082" stopIfTrue="1" operator="equal">
      <formula>"g"</formula>
    </cfRule>
  </conditionalFormatting>
  <conditionalFormatting sqref="BL16">
    <cfRule type="cellIs" dxfId="35133" priority="16077" stopIfTrue="1" operator="equal">
      <formula>"f"</formula>
    </cfRule>
  </conditionalFormatting>
  <conditionalFormatting sqref="BL16">
    <cfRule type="cellIs" dxfId="35132" priority="16075" stopIfTrue="1" operator="equal">
      <formula>"h"</formula>
    </cfRule>
    <cfRule type="cellIs" dxfId="35131" priority="16076" stopIfTrue="1" operator="equal">
      <formula>"g"</formula>
    </cfRule>
  </conditionalFormatting>
  <conditionalFormatting sqref="BL16">
    <cfRule type="cellIs" dxfId="35130" priority="16074" stopIfTrue="1" operator="equal">
      <formula>"f"</formula>
    </cfRule>
  </conditionalFormatting>
  <conditionalFormatting sqref="BL16">
    <cfRule type="cellIs" dxfId="35129" priority="16072" stopIfTrue="1" operator="equal">
      <formula>"h"</formula>
    </cfRule>
    <cfRule type="cellIs" dxfId="35128" priority="16073" stopIfTrue="1" operator="equal">
      <formula>"g"</formula>
    </cfRule>
  </conditionalFormatting>
  <conditionalFormatting sqref="BL16">
    <cfRule type="cellIs" dxfId="35127" priority="16071" stopIfTrue="1" operator="equal">
      <formula>"f"</formula>
    </cfRule>
  </conditionalFormatting>
  <conditionalFormatting sqref="BL16">
    <cfRule type="cellIs" dxfId="35126" priority="16069" stopIfTrue="1" operator="equal">
      <formula>"h"</formula>
    </cfRule>
    <cfRule type="cellIs" dxfId="35125" priority="16070" stopIfTrue="1" operator="equal">
      <formula>"g"</formula>
    </cfRule>
  </conditionalFormatting>
  <conditionalFormatting sqref="BL16">
    <cfRule type="cellIs" dxfId="35124" priority="16059" stopIfTrue="1" operator="equal">
      <formula>"f"</formula>
    </cfRule>
  </conditionalFormatting>
  <conditionalFormatting sqref="BL16">
    <cfRule type="cellIs" dxfId="35123" priority="16057" stopIfTrue="1" operator="equal">
      <formula>"h"</formula>
    </cfRule>
    <cfRule type="cellIs" dxfId="35122" priority="16058" stopIfTrue="1" operator="equal">
      <formula>"g"</formula>
    </cfRule>
  </conditionalFormatting>
  <conditionalFormatting sqref="BL16">
    <cfRule type="cellIs" dxfId="35121" priority="16056" stopIfTrue="1" operator="equal">
      <formula>"f"</formula>
    </cfRule>
  </conditionalFormatting>
  <conditionalFormatting sqref="BL16">
    <cfRule type="cellIs" dxfId="35120" priority="16054" stopIfTrue="1" operator="equal">
      <formula>"h"</formula>
    </cfRule>
    <cfRule type="cellIs" dxfId="35119" priority="16055" stopIfTrue="1" operator="equal">
      <formula>"g"</formula>
    </cfRule>
  </conditionalFormatting>
  <conditionalFormatting sqref="BL16">
    <cfRule type="cellIs" dxfId="35118" priority="16017" stopIfTrue="1" operator="equal">
      <formula>"f"</formula>
    </cfRule>
  </conditionalFormatting>
  <conditionalFormatting sqref="BL16">
    <cfRule type="cellIs" dxfId="35117" priority="16015" stopIfTrue="1" operator="equal">
      <formula>"h"</formula>
    </cfRule>
    <cfRule type="cellIs" dxfId="35116" priority="16016" stopIfTrue="1" operator="equal">
      <formula>"g"</formula>
    </cfRule>
  </conditionalFormatting>
  <conditionalFormatting sqref="BL16">
    <cfRule type="cellIs" dxfId="35115" priority="16014" stopIfTrue="1" operator="equal">
      <formula>"f"</formula>
    </cfRule>
  </conditionalFormatting>
  <conditionalFormatting sqref="BL16">
    <cfRule type="cellIs" dxfId="35114" priority="16012" stopIfTrue="1" operator="equal">
      <formula>"h"</formula>
    </cfRule>
    <cfRule type="cellIs" dxfId="35113" priority="16013" stopIfTrue="1" operator="equal">
      <formula>"g"</formula>
    </cfRule>
  </conditionalFormatting>
  <conditionalFormatting sqref="BL16">
    <cfRule type="cellIs" dxfId="35112" priority="16065" stopIfTrue="1" operator="equal">
      <formula>"f"</formula>
    </cfRule>
  </conditionalFormatting>
  <conditionalFormatting sqref="BL16">
    <cfRule type="cellIs" dxfId="35111" priority="16063" stopIfTrue="1" operator="equal">
      <formula>"h"</formula>
    </cfRule>
    <cfRule type="cellIs" dxfId="35110" priority="16064" stopIfTrue="1" operator="equal">
      <formula>"g"</formula>
    </cfRule>
  </conditionalFormatting>
  <conditionalFormatting sqref="BL16">
    <cfRule type="cellIs" dxfId="35109" priority="16062" stopIfTrue="1" operator="equal">
      <formula>"f"</formula>
    </cfRule>
  </conditionalFormatting>
  <conditionalFormatting sqref="BL16">
    <cfRule type="cellIs" dxfId="35108" priority="16060" stopIfTrue="1" operator="equal">
      <formula>"h"</formula>
    </cfRule>
    <cfRule type="cellIs" dxfId="35107" priority="16061" stopIfTrue="1" operator="equal">
      <formula>"g"</formula>
    </cfRule>
  </conditionalFormatting>
  <conditionalFormatting sqref="BL16">
    <cfRule type="cellIs" dxfId="35106" priority="16053" stopIfTrue="1" operator="equal">
      <formula>"f"</formula>
    </cfRule>
  </conditionalFormatting>
  <conditionalFormatting sqref="BL16">
    <cfRule type="cellIs" dxfId="35105" priority="16051" stopIfTrue="1" operator="equal">
      <formula>"h"</formula>
    </cfRule>
    <cfRule type="cellIs" dxfId="35104" priority="16052" stopIfTrue="1" operator="equal">
      <formula>"g"</formula>
    </cfRule>
  </conditionalFormatting>
  <conditionalFormatting sqref="BL16">
    <cfRule type="cellIs" dxfId="35103" priority="16050" stopIfTrue="1" operator="equal">
      <formula>"f"</formula>
    </cfRule>
  </conditionalFormatting>
  <conditionalFormatting sqref="BL16">
    <cfRule type="cellIs" dxfId="35102" priority="16048" stopIfTrue="1" operator="equal">
      <formula>"h"</formula>
    </cfRule>
    <cfRule type="cellIs" dxfId="35101" priority="16049" stopIfTrue="1" operator="equal">
      <formula>"g"</formula>
    </cfRule>
  </conditionalFormatting>
  <conditionalFormatting sqref="BL16">
    <cfRule type="cellIs" dxfId="35100" priority="16047" stopIfTrue="1" operator="equal">
      <formula>"f"</formula>
    </cfRule>
  </conditionalFormatting>
  <conditionalFormatting sqref="BL16">
    <cfRule type="cellIs" dxfId="35099" priority="16045" stopIfTrue="1" operator="equal">
      <formula>"h"</formula>
    </cfRule>
    <cfRule type="cellIs" dxfId="35098" priority="16046" stopIfTrue="1" operator="equal">
      <formula>"g"</formula>
    </cfRule>
  </conditionalFormatting>
  <conditionalFormatting sqref="BL16">
    <cfRule type="cellIs" dxfId="35097" priority="16044" stopIfTrue="1" operator="equal">
      <formula>"f"</formula>
    </cfRule>
  </conditionalFormatting>
  <conditionalFormatting sqref="BL16">
    <cfRule type="cellIs" dxfId="35096" priority="16042" stopIfTrue="1" operator="equal">
      <formula>"h"</formula>
    </cfRule>
    <cfRule type="cellIs" dxfId="35095" priority="16043" stopIfTrue="1" operator="equal">
      <formula>"g"</formula>
    </cfRule>
  </conditionalFormatting>
  <conditionalFormatting sqref="BL16">
    <cfRule type="cellIs" dxfId="35094" priority="15996" stopIfTrue="1" operator="equal">
      <formula>"f"</formula>
    </cfRule>
  </conditionalFormatting>
  <conditionalFormatting sqref="BL16">
    <cfRule type="cellIs" dxfId="35093" priority="15994" stopIfTrue="1" operator="equal">
      <formula>"h"</formula>
    </cfRule>
    <cfRule type="cellIs" dxfId="35092" priority="15995" stopIfTrue="1" operator="equal">
      <formula>"g"</formula>
    </cfRule>
  </conditionalFormatting>
  <conditionalFormatting sqref="BL16">
    <cfRule type="cellIs" dxfId="35091" priority="15990" stopIfTrue="1" operator="equal">
      <formula>"f"</formula>
    </cfRule>
  </conditionalFormatting>
  <conditionalFormatting sqref="BL16">
    <cfRule type="cellIs" dxfId="35090" priority="15988" stopIfTrue="1" operator="equal">
      <formula>"h"</formula>
    </cfRule>
    <cfRule type="cellIs" dxfId="35089" priority="15989" stopIfTrue="1" operator="equal">
      <formula>"g"</formula>
    </cfRule>
  </conditionalFormatting>
  <conditionalFormatting sqref="BL16">
    <cfRule type="cellIs" dxfId="35088" priority="15993" stopIfTrue="1" operator="equal">
      <formula>"f"</formula>
    </cfRule>
  </conditionalFormatting>
  <conditionalFormatting sqref="BL16">
    <cfRule type="cellIs" dxfId="35087" priority="15991" stopIfTrue="1" operator="equal">
      <formula>"h"</formula>
    </cfRule>
    <cfRule type="cellIs" dxfId="35086" priority="15992" stopIfTrue="1" operator="equal">
      <formula>"g"</formula>
    </cfRule>
  </conditionalFormatting>
  <conditionalFormatting sqref="BL16">
    <cfRule type="cellIs" dxfId="35085" priority="15987" stopIfTrue="1" operator="equal">
      <formula>"f"</formula>
    </cfRule>
  </conditionalFormatting>
  <conditionalFormatting sqref="BL16">
    <cfRule type="cellIs" dxfId="35084" priority="15985" stopIfTrue="1" operator="equal">
      <formula>"h"</formula>
    </cfRule>
    <cfRule type="cellIs" dxfId="35083" priority="15986" stopIfTrue="1" operator="equal">
      <formula>"g"</formula>
    </cfRule>
  </conditionalFormatting>
  <conditionalFormatting sqref="BL16">
    <cfRule type="cellIs" dxfId="35082" priority="15984" stopIfTrue="1" operator="equal">
      <formula>"f"</formula>
    </cfRule>
  </conditionalFormatting>
  <conditionalFormatting sqref="BL16">
    <cfRule type="cellIs" dxfId="35081" priority="15982" stopIfTrue="1" operator="equal">
      <formula>"h"</formula>
    </cfRule>
    <cfRule type="cellIs" dxfId="35080" priority="15983" stopIfTrue="1" operator="equal">
      <formula>"g"</formula>
    </cfRule>
  </conditionalFormatting>
  <conditionalFormatting sqref="BL16">
    <cfRule type="cellIs" dxfId="35079" priority="15978" stopIfTrue="1" operator="equal">
      <formula>"f"</formula>
    </cfRule>
  </conditionalFormatting>
  <conditionalFormatting sqref="BL16">
    <cfRule type="cellIs" dxfId="35078" priority="15976" stopIfTrue="1" operator="equal">
      <formula>"h"</formula>
    </cfRule>
    <cfRule type="cellIs" dxfId="35077" priority="15977" stopIfTrue="1" operator="equal">
      <formula>"g"</formula>
    </cfRule>
  </conditionalFormatting>
  <conditionalFormatting sqref="BL16">
    <cfRule type="cellIs" dxfId="35076" priority="15981" stopIfTrue="1" operator="equal">
      <formula>"f"</formula>
    </cfRule>
  </conditionalFormatting>
  <conditionalFormatting sqref="BL16">
    <cfRule type="cellIs" dxfId="35075" priority="15979" stopIfTrue="1" operator="equal">
      <formula>"h"</formula>
    </cfRule>
    <cfRule type="cellIs" dxfId="35074" priority="15980" stopIfTrue="1" operator="equal">
      <formula>"g"</formula>
    </cfRule>
  </conditionalFormatting>
  <conditionalFormatting sqref="BL16">
    <cfRule type="cellIs" dxfId="35073" priority="15972" stopIfTrue="1" operator="equal">
      <formula>"f"</formula>
    </cfRule>
  </conditionalFormatting>
  <conditionalFormatting sqref="BL16">
    <cfRule type="cellIs" dxfId="35072" priority="15970" stopIfTrue="1" operator="equal">
      <formula>"h"</formula>
    </cfRule>
    <cfRule type="cellIs" dxfId="35071" priority="15971" stopIfTrue="1" operator="equal">
      <formula>"g"</formula>
    </cfRule>
  </conditionalFormatting>
  <conditionalFormatting sqref="BL16">
    <cfRule type="cellIs" dxfId="35070" priority="15975" stopIfTrue="1" operator="equal">
      <formula>"f"</formula>
    </cfRule>
  </conditionalFormatting>
  <conditionalFormatting sqref="BL16">
    <cfRule type="cellIs" dxfId="35069" priority="15973" stopIfTrue="1" operator="equal">
      <formula>"h"</formula>
    </cfRule>
    <cfRule type="cellIs" dxfId="35068" priority="15974" stopIfTrue="1" operator="equal">
      <formula>"g"</formula>
    </cfRule>
  </conditionalFormatting>
  <conditionalFormatting sqref="BL16">
    <cfRule type="cellIs" dxfId="35067" priority="16011" stopIfTrue="1" operator="equal">
      <formula>"f"</formula>
    </cfRule>
  </conditionalFormatting>
  <conditionalFormatting sqref="BL16">
    <cfRule type="cellIs" dxfId="35066" priority="16009" stopIfTrue="1" operator="equal">
      <formula>"h"</formula>
    </cfRule>
    <cfRule type="cellIs" dxfId="35065" priority="16010" stopIfTrue="1" operator="equal">
      <formula>"g"</formula>
    </cfRule>
  </conditionalFormatting>
  <conditionalFormatting sqref="BL16">
    <cfRule type="cellIs" dxfId="35064" priority="16008" stopIfTrue="1" operator="equal">
      <formula>"f"</formula>
    </cfRule>
  </conditionalFormatting>
  <conditionalFormatting sqref="BL16">
    <cfRule type="cellIs" dxfId="35063" priority="16006" stopIfTrue="1" operator="equal">
      <formula>"h"</formula>
    </cfRule>
    <cfRule type="cellIs" dxfId="35062" priority="16007" stopIfTrue="1" operator="equal">
      <formula>"g"</formula>
    </cfRule>
  </conditionalFormatting>
  <conditionalFormatting sqref="BL16">
    <cfRule type="cellIs" dxfId="35061" priority="16005" stopIfTrue="1" operator="equal">
      <formula>"f"</formula>
    </cfRule>
  </conditionalFormatting>
  <conditionalFormatting sqref="BL16">
    <cfRule type="cellIs" dxfId="35060" priority="16003" stopIfTrue="1" operator="equal">
      <formula>"h"</formula>
    </cfRule>
    <cfRule type="cellIs" dxfId="35059" priority="16004" stopIfTrue="1" operator="equal">
      <formula>"g"</formula>
    </cfRule>
  </conditionalFormatting>
  <conditionalFormatting sqref="BL16">
    <cfRule type="cellIs" dxfId="35058" priority="16002" stopIfTrue="1" operator="equal">
      <formula>"f"</formula>
    </cfRule>
  </conditionalFormatting>
  <conditionalFormatting sqref="BL16">
    <cfRule type="cellIs" dxfId="35057" priority="16000" stopIfTrue="1" operator="equal">
      <formula>"h"</formula>
    </cfRule>
    <cfRule type="cellIs" dxfId="35056" priority="16001" stopIfTrue="1" operator="equal">
      <formula>"g"</formula>
    </cfRule>
  </conditionalFormatting>
  <conditionalFormatting sqref="BL16">
    <cfRule type="cellIs" dxfId="35055" priority="15999" stopIfTrue="1" operator="equal">
      <formula>"f"</formula>
    </cfRule>
  </conditionalFormatting>
  <conditionalFormatting sqref="BL16">
    <cfRule type="cellIs" dxfId="35054" priority="15997" stopIfTrue="1" operator="equal">
      <formula>"h"</formula>
    </cfRule>
    <cfRule type="cellIs" dxfId="35053" priority="15998" stopIfTrue="1" operator="equal">
      <formula>"g"</formula>
    </cfRule>
  </conditionalFormatting>
  <conditionalFormatting sqref="BO16">
    <cfRule type="cellIs" dxfId="35052" priority="15900" stopIfTrue="1" operator="equal">
      <formula>"f"</formula>
    </cfRule>
  </conditionalFormatting>
  <conditionalFormatting sqref="BO16">
    <cfRule type="cellIs" dxfId="35051" priority="15898" stopIfTrue="1" operator="equal">
      <formula>"h"</formula>
    </cfRule>
    <cfRule type="cellIs" dxfId="35050" priority="15899" stopIfTrue="1" operator="equal">
      <formula>"g"</formula>
    </cfRule>
  </conditionalFormatting>
  <conditionalFormatting sqref="BO16">
    <cfRule type="cellIs" dxfId="35049" priority="15969" stopIfTrue="1" operator="equal">
      <formula>"f"</formula>
    </cfRule>
  </conditionalFormatting>
  <conditionalFormatting sqref="BO16">
    <cfRule type="cellIs" dxfId="35048" priority="15967" stopIfTrue="1" operator="equal">
      <formula>"h"</formula>
    </cfRule>
    <cfRule type="cellIs" dxfId="35047" priority="15968" stopIfTrue="1" operator="equal">
      <formula>"g"</formula>
    </cfRule>
  </conditionalFormatting>
  <conditionalFormatting sqref="BO16">
    <cfRule type="cellIs" dxfId="35046" priority="15966" stopIfTrue="1" operator="equal">
      <formula>"f"</formula>
    </cfRule>
  </conditionalFormatting>
  <conditionalFormatting sqref="BO16">
    <cfRule type="cellIs" dxfId="35045" priority="15964" stopIfTrue="1" operator="equal">
      <formula>"h"</formula>
    </cfRule>
    <cfRule type="cellIs" dxfId="35044" priority="15965" stopIfTrue="1" operator="equal">
      <formula>"g"</formula>
    </cfRule>
  </conditionalFormatting>
  <conditionalFormatting sqref="BO16">
    <cfRule type="cellIs" dxfId="35043" priority="15963" stopIfTrue="1" operator="equal">
      <formula>"f"</formula>
    </cfRule>
  </conditionalFormatting>
  <conditionalFormatting sqref="BO16">
    <cfRule type="cellIs" dxfId="35042" priority="15961" stopIfTrue="1" operator="equal">
      <formula>"h"</formula>
    </cfRule>
    <cfRule type="cellIs" dxfId="35041" priority="15962" stopIfTrue="1" operator="equal">
      <formula>"g"</formula>
    </cfRule>
  </conditionalFormatting>
  <conditionalFormatting sqref="BO16">
    <cfRule type="cellIs" dxfId="35040" priority="15960" stopIfTrue="1" operator="equal">
      <formula>"f"</formula>
    </cfRule>
  </conditionalFormatting>
  <conditionalFormatting sqref="BO16">
    <cfRule type="cellIs" dxfId="35039" priority="15958" stopIfTrue="1" operator="equal">
      <formula>"h"</formula>
    </cfRule>
    <cfRule type="cellIs" dxfId="35038" priority="15959" stopIfTrue="1" operator="equal">
      <formula>"g"</formula>
    </cfRule>
  </conditionalFormatting>
  <conditionalFormatting sqref="BO16">
    <cfRule type="cellIs" dxfId="35037" priority="15957" stopIfTrue="1" operator="equal">
      <formula>"f"</formula>
    </cfRule>
  </conditionalFormatting>
  <conditionalFormatting sqref="BO16">
    <cfRule type="cellIs" dxfId="35036" priority="15955" stopIfTrue="1" operator="equal">
      <formula>"h"</formula>
    </cfRule>
    <cfRule type="cellIs" dxfId="35035" priority="15956" stopIfTrue="1" operator="equal">
      <formula>"g"</formula>
    </cfRule>
  </conditionalFormatting>
  <conditionalFormatting sqref="BO16">
    <cfRule type="cellIs" dxfId="35034" priority="15954" stopIfTrue="1" operator="equal">
      <formula>"f"</formula>
    </cfRule>
  </conditionalFormatting>
  <conditionalFormatting sqref="BO16">
    <cfRule type="cellIs" dxfId="35033" priority="15952" stopIfTrue="1" operator="equal">
      <formula>"h"</formula>
    </cfRule>
    <cfRule type="cellIs" dxfId="35032" priority="15953" stopIfTrue="1" operator="equal">
      <formula>"g"</formula>
    </cfRule>
  </conditionalFormatting>
  <conditionalFormatting sqref="BO16">
    <cfRule type="cellIs" dxfId="35031" priority="15951" stopIfTrue="1" operator="equal">
      <formula>"f"</formula>
    </cfRule>
  </conditionalFormatting>
  <conditionalFormatting sqref="BO16">
    <cfRule type="cellIs" dxfId="35030" priority="15949" stopIfTrue="1" operator="equal">
      <formula>"h"</formula>
    </cfRule>
    <cfRule type="cellIs" dxfId="35029" priority="15950" stopIfTrue="1" operator="equal">
      <formula>"g"</formula>
    </cfRule>
  </conditionalFormatting>
  <conditionalFormatting sqref="BO16">
    <cfRule type="cellIs" dxfId="35028" priority="15948" stopIfTrue="1" operator="equal">
      <formula>"f"</formula>
    </cfRule>
  </conditionalFormatting>
  <conditionalFormatting sqref="BO16">
    <cfRule type="cellIs" dxfId="35027" priority="15946" stopIfTrue="1" operator="equal">
      <formula>"h"</formula>
    </cfRule>
    <cfRule type="cellIs" dxfId="35026" priority="15947" stopIfTrue="1" operator="equal">
      <formula>"g"</formula>
    </cfRule>
  </conditionalFormatting>
  <conditionalFormatting sqref="BO16">
    <cfRule type="cellIs" dxfId="35025" priority="15945" stopIfTrue="1" operator="equal">
      <formula>"f"</formula>
    </cfRule>
  </conditionalFormatting>
  <conditionalFormatting sqref="BO16">
    <cfRule type="cellIs" dxfId="35024" priority="15943" stopIfTrue="1" operator="equal">
      <formula>"h"</formula>
    </cfRule>
    <cfRule type="cellIs" dxfId="35023" priority="15944" stopIfTrue="1" operator="equal">
      <formula>"g"</formula>
    </cfRule>
  </conditionalFormatting>
  <conditionalFormatting sqref="BO16">
    <cfRule type="cellIs" dxfId="35022" priority="15942" stopIfTrue="1" operator="equal">
      <formula>"f"</formula>
    </cfRule>
  </conditionalFormatting>
  <conditionalFormatting sqref="BO16">
    <cfRule type="cellIs" dxfId="35021" priority="15940" stopIfTrue="1" operator="equal">
      <formula>"h"</formula>
    </cfRule>
    <cfRule type="cellIs" dxfId="35020" priority="15941" stopIfTrue="1" operator="equal">
      <formula>"g"</formula>
    </cfRule>
  </conditionalFormatting>
  <conditionalFormatting sqref="BO16">
    <cfRule type="cellIs" dxfId="35019" priority="15939" stopIfTrue="1" operator="equal">
      <formula>"f"</formula>
    </cfRule>
  </conditionalFormatting>
  <conditionalFormatting sqref="BO16">
    <cfRule type="cellIs" dxfId="35018" priority="15937" stopIfTrue="1" operator="equal">
      <formula>"h"</formula>
    </cfRule>
    <cfRule type="cellIs" dxfId="35017" priority="15938" stopIfTrue="1" operator="equal">
      <formula>"g"</formula>
    </cfRule>
  </conditionalFormatting>
  <conditionalFormatting sqref="BO16">
    <cfRule type="cellIs" dxfId="35016" priority="15936" stopIfTrue="1" operator="equal">
      <formula>"f"</formula>
    </cfRule>
  </conditionalFormatting>
  <conditionalFormatting sqref="BO16">
    <cfRule type="cellIs" dxfId="35015" priority="15934" stopIfTrue="1" operator="equal">
      <formula>"h"</formula>
    </cfRule>
    <cfRule type="cellIs" dxfId="35014" priority="15935" stopIfTrue="1" operator="equal">
      <formula>"g"</formula>
    </cfRule>
  </conditionalFormatting>
  <conditionalFormatting sqref="BO16">
    <cfRule type="cellIs" dxfId="35013" priority="15933" stopIfTrue="1" operator="equal">
      <formula>"f"</formula>
    </cfRule>
  </conditionalFormatting>
  <conditionalFormatting sqref="BO16">
    <cfRule type="cellIs" dxfId="35012" priority="15931" stopIfTrue="1" operator="equal">
      <formula>"h"</formula>
    </cfRule>
    <cfRule type="cellIs" dxfId="35011" priority="15932" stopIfTrue="1" operator="equal">
      <formula>"g"</formula>
    </cfRule>
  </conditionalFormatting>
  <conditionalFormatting sqref="BO16">
    <cfRule type="cellIs" dxfId="35010" priority="15930" stopIfTrue="1" operator="equal">
      <formula>"f"</formula>
    </cfRule>
  </conditionalFormatting>
  <conditionalFormatting sqref="BO16">
    <cfRule type="cellIs" dxfId="35009" priority="15928" stopIfTrue="1" operator="equal">
      <formula>"h"</formula>
    </cfRule>
    <cfRule type="cellIs" dxfId="35008" priority="15929" stopIfTrue="1" operator="equal">
      <formula>"g"</formula>
    </cfRule>
  </conditionalFormatting>
  <conditionalFormatting sqref="BO16">
    <cfRule type="cellIs" dxfId="35007" priority="15927" stopIfTrue="1" operator="equal">
      <formula>"f"</formula>
    </cfRule>
  </conditionalFormatting>
  <conditionalFormatting sqref="BO16">
    <cfRule type="cellIs" dxfId="35006" priority="15925" stopIfTrue="1" operator="equal">
      <formula>"h"</formula>
    </cfRule>
    <cfRule type="cellIs" dxfId="35005" priority="15926" stopIfTrue="1" operator="equal">
      <formula>"g"</formula>
    </cfRule>
  </conditionalFormatting>
  <conditionalFormatting sqref="BO16">
    <cfRule type="cellIs" dxfId="35004" priority="15924" stopIfTrue="1" operator="equal">
      <formula>"f"</formula>
    </cfRule>
  </conditionalFormatting>
  <conditionalFormatting sqref="BO16">
    <cfRule type="cellIs" dxfId="35003" priority="15922" stopIfTrue="1" operator="equal">
      <formula>"h"</formula>
    </cfRule>
    <cfRule type="cellIs" dxfId="35002" priority="15923" stopIfTrue="1" operator="equal">
      <formula>"g"</formula>
    </cfRule>
  </conditionalFormatting>
  <conditionalFormatting sqref="BO16">
    <cfRule type="cellIs" dxfId="35001" priority="15921" stopIfTrue="1" operator="equal">
      <formula>"f"</formula>
    </cfRule>
  </conditionalFormatting>
  <conditionalFormatting sqref="BO16">
    <cfRule type="cellIs" dxfId="35000" priority="15919" stopIfTrue="1" operator="equal">
      <formula>"h"</formula>
    </cfRule>
    <cfRule type="cellIs" dxfId="34999" priority="15920" stopIfTrue="1" operator="equal">
      <formula>"g"</formula>
    </cfRule>
  </conditionalFormatting>
  <conditionalFormatting sqref="BO16">
    <cfRule type="cellIs" dxfId="34998" priority="15918" stopIfTrue="1" operator="equal">
      <formula>"f"</formula>
    </cfRule>
  </conditionalFormatting>
  <conditionalFormatting sqref="BO16">
    <cfRule type="cellIs" dxfId="34997" priority="15916" stopIfTrue="1" operator="equal">
      <formula>"h"</formula>
    </cfRule>
    <cfRule type="cellIs" dxfId="34996" priority="15917" stopIfTrue="1" operator="equal">
      <formula>"g"</formula>
    </cfRule>
  </conditionalFormatting>
  <conditionalFormatting sqref="BO16">
    <cfRule type="cellIs" dxfId="34995" priority="15912" stopIfTrue="1" operator="equal">
      <formula>"f"</formula>
    </cfRule>
  </conditionalFormatting>
  <conditionalFormatting sqref="BO16">
    <cfRule type="cellIs" dxfId="34994" priority="15910" stopIfTrue="1" operator="equal">
      <formula>"h"</formula>
    </cfRule>
    <cfRule type="cellIs" dxfId="34993" priority="15911" stopIfTrue="1" operator="equal">
      <formula>"g"</formula>
    </cfRule>
  </conditionalFormatting>
  <conditionalFormatting sqref="BO16">
    <cfRule type="cellIs" dxfId="34992" priority="15915" stopIfTrue="1" operator="equal">
      <formula>"f"</formula>
    </cfRule>
  </conditionalFormatting>
  <conditionalFormatting sqref="BO16">
    <cfRule type="cellIs" dxfId="34991" priority="15913" stopIfTrue="1" operator="equal">
      <formula>"h"</formula>
    </cfRule>
    <cfRule type="cellIs" dxfId="34990" priority="15914" stopIfTrue="1" operator="equal">
      <formula>"g"</formula>
    </cfRule>
  </conditionalFormatting>
  <conditionalFormatting sqref="BO16">
    <cfRule type="cellIs" dxfId="34989" priority="15909" stopIfTrue="1" operator="equal">
      <formula>"f"</formula>
    </cfRule>
  </conditionalFormatting>
  <conditionalFormatting sqref="BO16">
    <cfRule type="cellIs" dxfId="34988" priority="15907" stopIfTrue="1" operator="equal">
      <formula>"h"</formula>
    </cfRule>
    <cfRule type="cellIs" dxfId="34987" priority="15908" stopIfTrue="1" operator="equal">
      <formula>"g"</formula>
    </cfRule>
  </conditionalFormatting>
  <conditionalFormatting sqref="BO16">
    <cfRule type="cellIs" dxfId="34986" priority="15906" stopIfTrue="1" operator="equal">
      <formula>"f"</formula>
    </cfRule>
  </conditionalFormatting>
  <conditionalFormatting sqref="BO16">
    <cfRule type="cellIs" dxfId="34985" priority="15904" stopIfTrue="1" operator="equal">
      <formula>"h"</formula>
    </cfRule>
    <cfRule type="cellIs" dxfId="34984" priority="15905" stopIfTrue="1" operator="equal">
      <formula>"g"</formula>
    </cfRule>
  </conditionalFormatting>
  <conditionalFormatting sqref="BO16">
    <cfRule type="cellIs" dxfId="34983" priority="15903" stopIfTrue="1" operator="equal">
      <formula>"f"</formula>
    </cfRule>
  </conditionalFormatting>
  <conditionalFormatting sqref="BO16">
    <cfRule type="cellIs" dxfId="34982" priority="15901" stopIfTrue="1" operator="equal">
      <formula>"h"</formula>
    </cfRule>
    <cfRule type="cellIs" dxfId="34981" priority="15902" stopIfTrue="1" operator="equal">
      <formula>"g"</formula>
    </cfRule>
  </conditionalFormatting>
  <conditionalFormatting sqref="BP16">
    <cfRule type="cellIs" dxfId="34980" priority="15660" stopIfTrue="1" operator="equal">
      <formula>"f"</formula>
    </cfRule>
  </conditionalFormatting>
  <conditionalFormatting sqref="BP16">
    <cfRule type="cellIs" dxfId="34979" priority="15658" stopIfTrue="1" operator="equal">
      <formula>"h"</formula>
    </cfRule>
    <cfRule type="cellIs" dxfId="34978" priority="15659" stopIfTrue="1" operator="equal">
      <formula>"g"</formula>
    </cfRule>
  </conditionalFormatting>
  <conditionalFormatting sqref="BP16">
    <cfRule type="cellIs" dxfId="34977" priority="15729" stopIfTrue="1" operator="equal">
      <formula>"f"</formula>
    </cfRule>
  </conditionalFormatting>
  <conditionalFormatting sqref="BP16">
    <cfRule type="cellIs" dxfId="34976" priority="15727" stopIfTrue="1" operator="equal">
      <formula>"h"</formula>
    </cfRule>
    <cfRule type="cellIs" dxfId="34975" priority="15728" stopIfTrue="1" operator="equal">
      <formula>"g"</formula>
    </cfRule>
  </conditionalFormatting>
  <conditionalFormatting sqref="BP16">
    <cfRule type="cellIs" dxfId="34974" priority="15726" stopIfTrue="1" operator="equal">
      <formula>"f"</formula>
    </cfRule>
  </conditionalFormatting>
  <conditionalFormatting sqref="BP16">
    <cfRule type="cellIs" dxfId="34973" priority="15724" stopIfTrue="1" operator="equal">
      <formula>"h"</formula>
    </cfRule>
    <cfRule type="cellIs" dxfId="34972" priority="15725" stopIfTrue="1" operator="equal">
      <formula>"g"</formula>
    </cfRule>
  </conditionalFormatting>
  <conditionalFormatting sqref="BP16">
    <cfRule type="cellIs" dxfId="34971" priority="15723" stopIfTrue="1" operator="equal">
      <formula>"f"</formula>
    </cfRule>
  </conditionalFormatting>
  <conditionalFormatting sqref="BP16">
    <cfRule type="cellIs" dxfId="34970" priority="15721" stopIfTrue="1" operator="equal">
      <formula>"h"</formula>
    </cfRule>
    <cfRule type="cellIs" dxfId="34969" priority="15722" stopIfTrue="1" operator="equal">
      <formula>"g"</formula>
    </cfRule>
  </conditionalFormatting>
  <conditionalFormatting sqref="BP16">
    <cfRule type="cellIs" dxfId="34968" priority="15720" stopIfTrue="1" operator="equal">
      <formula>"f"</formula>
    </cfRule>
  </conditionalFormatting>
  <conditionalFormatting sqref="BP16">
    <cfRule type="cellIs" dxfId="34967" priority="15718" stopIfTrue="1" operator="equal">
      <formula>"h"</formula>
    </cfRule>
    <cfRule type="cellIs" dxfId="34966" priority="15719" stopIfTrue="1" operator="equal">
      <formula>"g"</formula>
    </cfRule>
  </conditionalFormatting>
  <conditionalFormatting sqref="BP16">
    <cfRule type="cellIs" dxfId="34965" priority="15717" stopIfTrue="1" operator="equal">
      <formula>"f"</formula>
    </cfRule>
  </conditionalFormatting>
  <conditionalFormatting sqref="BP16">
    <cfRule type="cellIs" dxfId="34964" priority="15715" stopIfTrue="1" operator="equal">
      <formula>"h"</formula>
    </cfRule>
    <cfRule type="cellIs" dxfId="34963" priority="15716" stopIfTrue="1" operator="equal">
      <formula>"g"</formula>
    </cfRule>
  </conditionalFormatting>
  <conditionalFormatting sqref="BP16">
    <cfRule type="cellIs" dxfId="34962" priority="15714" stopIfTrue="1" operator="equal">
      <formula>"f"</formula>
    </cfRule>
  </conditionalFormatting>
  <conditionalFormatting sqref="BP16">
    <cfRule type="cellIs" dxfId="34961" priority="15712" stopIfTrue="1" operator="equal">
      <formula>"h"</formula>
    </cfRule>
    <cfRule type="cellIs" dxfId="34960" priority="15713" stopIfTrue="1" operator="equal">
      <formula>"g"</formula>
    </cfRule>
  </conditionalFormatting>
  <conditionalFormatting sqref="BP16">
    <cfRule type="cellIs" dxfId="34959" priority="15711" stopIfTrue="1" operator="equal">
      <formula>"f"</formula>
    </cfRule>
  </conditionalFormatting>
  <conditionalFormatting sqref="BP16">
    <cfRule type="cellIs" dxfId="34958" priority="15709" stopIfTrue="1" operator="equal">
      <formula>"h"</formula>
    </cfRule>
    <cfRule type="cellIs" dxfId="34957" priority="15710" stopIfTrue="1" operator="equal">
      <formula>"g"</formula>
    </cfRule>
  </conditionalFormatting>
  <conditionalFormatting sqref="BP16">
    <cfRule type="cellIs" dxfId="34956" priority="15708" stopIfTrue="1" operator="equal">
      <formula>"f"</formula>
    </cfRule>
  </conditionalFormatting>
  <conditionalFormatting sqref="BP16">
    <cfRule type="cellIs" dxfId="34955" priority="15706" stopIfTrue="1" operator="equal">
      <formula>"h"</formula>
    </cfRule>
    <cfRule type="cellIs" dxfId="34954" priority="15707" stopIfTrue="1" operator="equal">
      <formula>"g"</formula>
    </cfRule>
  </conditionalFormatting>
  <conditionalFormatting sqref="BP16">
    <cfRule type="cellIs" dxfId="34953" priority="15705" stopIfTrue="1" operator="equal">
      <formula>"f"</formula>
    </cfRule>
  </conditionalFormatting>
  <conditionalFormatting sqref="BP16">
    <cfRule type="cellIs" dxfId="34952" priority="15703" stopIfTrue="1" operator="equal">
      <formula>"h"</formula>
    </cfRule>
    <cfRule type="cellIs" dxfId="34951" priority="15704" stopIfTrue="1" operator="equal">
      <formula>"g"</formula>
    </cfRule>
  </conditionalFormatting>
  <conditionalFormatting sqref="BP16">
    <cfRule type="cellIs" dxfId="34950" priority="15702" stopIfTrue="1" operator="equal">
      <formula>"f"</formula>
    </cfRule>
  </conditionalFormatting>
  <conditionalFormatting sqref="BP16">
    <cfRule type="cellIs" dxfId="34949" priority="15700" stopIfTrue="1" operator="equal">
      <formula>"h"</formula>
    </cfRule>
    <cfRule type="cellIs" dxfId="34948" priority="15701" stopIfTrue="1" operator="equal">
      <formula>"g"</formula>
    </cfRule>
  </conditionalFormatting>
  <conditionalFormatting sqref="BP16">
    <cfRule type="cellIs" dxfId="34947" priority="15699" stopIfTrue="1" operator="equal">
      <formula>"f"</formula>
    </cfRule>
  </conditionalFormatting>
  <conditionalFormatting sqref="BP16">
    <cfRule type="cellIs" dxfId="34946" priority="15697" stopIfTrue="1" operator="equal">
      <formula>"h"</formula>
    </cfRule>
    <cfRule type="cellIs" dxfId="34945" priority="15698" stopIfTrue="1" operator="equal">
      <formula>"g"</formula>
    </cfRule>
  </conditionalFormatting>
  <conditionalFormatting sqref="BP16">
    <cfRule type="cellIs" dxfId="34944" priority="15696" stopIfTrue="1" operator="equal">
      <formula>"f"</formula>
    </cfRule>
  </conditionalFormatting>
  <conditionalFormatting sqref="BP16">
    <cfRule type="cellIs" dxfId="34943" priority="15694" stopIfTrue="1" operator="equal">
      <formula>"h"</formula>
    </cfRule>
    <cfRule type="cellIs" dxfId="34942" priority="15695" stopIfTrue="1" operator="equal">
      <formula>"g"</formula>
    </cfRule>
  </conditionalFormatting>
  <conditionalFormatting sqref="BP16">
    <cfRule type="cellIs" dxfId="34941" priority="15693" stopIfTrue="1" operator="equal">
      <formula>"f"</formula>
    </cfRule>
  </conditionalFormatting>
  <conditionalFormatting sqref="BP16">
    <cfRule type="cellIs" dxfId="34940" priority="15691" stopIfTrue="1" operator="equal">
      <formula>"h"</formula>
    </cfRule>
    <cfRule type="cellIs" dxfId="34939" priority="15692" stopIfTrue="1" operator="equal">
      <formula>"g"</formula>
    </cfRule>
  </conditionalFormatting>
  <conditionalFormatting sqref="BP16">
    <cfRule type="cellIs" dxfId="34938" priority="15690" stopIfTrue="1" operator="equal">
      <formula>"f"</formula>
    </cfRule>
  </conditionalFormatting>
  <conditionalFormatting sqref="BP16">
    <cfRule type="cellIs" dxfId="34937" priority="15688" stopIfTrue="1" operator="equal">
      <formula>"h"</formula>
    </cfRule>
    <cfRule type="cellIs" dxfId="34936" priority="15689" stopIfTrue="1" operator="equal">
      <formula>"g"</formula>
    </cfRule>
  </conditionalFormatting>
  <conditionalFormatting sqref="BP16">
    <cfRule type="cellIs" dxfId="34935" priority="15687" stopIfTrue="1" operator="equal">
      <formula>"f"</formula>
    </cfRule>
  </conditionalFormatting>
  <conditionalFormatting sqref="BP16">
    <cfRule type="cellIs" dxfId="34934" priority="15685" stopIfTrue="1" operator="equal">
      <formula>"h"</formula>
    </cfRule>
    <cfRule type="cellIs" dxfId="34933" priority="15686" stopIfTrue="1" operator="equal">
      <formula>"g"</formula>
    </cfRule>
  </conditionalFormatting>
  <conditionalFormatting sqref="BP16">
    <cfRule type="cellIs" dxfId="34932" priority="15684" stopIfTrue="1" operator="equal">
      <formula>"f"</formula>
    </cfRule>
  </conditionalFormatting>
  <conditionalFormatting sqref="BP16">
    <cfRule type="cellIs" dxfId="34931" priority="15682" stopIfTrue="1" operator="equal">
      <formula>"h"</formula>
    </cfRule>
    <cfRule type="cellIs" dxfId="34930" priority="15683" stopIfTrue="1" operator="equal">
      <formula>"g"</formula>
    </cfRule>
  </conditionalFormatting>
  <conditionalFormatting sqref="BP16">
    <cfRule type="cellIs" dxfId="34929" priority="15681" stopIfTrue="1" operator="equal">
      <formula>"f"</formula>
    </cfRule>
  </conditionalFormatting>
  <conditionalFormatting sqref="BP16">
    <cfRule type="cellIs" dxfId="34928" priority="15679" stopIfTrue="1" operator="equal">
      <formula>"h"</formula>
    </cfRule>
    <cfRule type="cellIs" dxfId="34927" priority="15680" stopIfTrue="1" operator="equal">
      <formula>"g"</formula>
    </cfRule>
  </conditionalFormatting>
  <conditionalFormatting sqref="BP16">
    <cfRule type="cellIs" dxfId="34926" priority="15678" stopIfTrue="1" operator="equal">
      <formula>"f"</formula>
    </cfRule>
  </conditionalFormatting>
  <conditionalFormatting sqref="BP16">
    <cfRule type="cellIs" dxfId="34925" priority="15676" stopIfTrue="1" operator="equal">
      <formula>"h"</formula>
    </cfRule>
    <cfRule type="cellIs" dxfId="34924" priority="15677" stopIfTrue="1" operator="equal">
      <formula>"g"</formula>
    </cfRule>
  </conditionalFormatting>
  <conditionalFormatting sqref="BP16">
    <cfRule type="cellIs" dxfId="34923" priority="15672" stopIfTrue="1" operator="equal">
      <formula>"f"</formula>
    </cfRule>
  </conditionalFormatting>
  <conditionalFormatting sqref="BP16">
    <cfRule type="cellIs" dxfId="34922" priority="15670" stopIfTrue="1" operator="equal">
      <formula>"h"</formula>
    </cfRule>
    <cfRule type="cellIs" dxfId="34921" priority="15671" stopIfTrue="1" operator="equal">
      <formula>"g"</formula>
    </cfRule>
  </conditionalFormatting>
  <conditionalFormatting sqref="BP16">
    <cfRule type="cellIs" dxfId="34920" priority="15675" stopIfTrue="1" operator="equal">
      <formula>"f"</formula>
    </cfRule>
  </conditionalFormatting>
  <conditionalFormatting sqref="BP16">
    <cfRule type="cellIs" dxfId="34919" priority="15673" stopIfTrue="1" operator="equal">
      <formula>"h"</formula>
    </cfRule>
    <cfRule type="cellIs" dxfId="34918" priority="15674" stopIfTrue="1" operator="equal">
      <formula>"g"</formula>
    </cfRule>
  </conditionalFormatting>
  <conditionalFormatting sqref="BP16">
    <cfRule type="cellIs" dxfId="34917" priority="15669" stopIfTrue="1" operator="equal">
      <formula>"f"</formula>
    </cfRule>
  </conditionalFormatting>
  <conditionalFormatting sqref="BP16">
    <cfRule type="cellIs" dxfId="34916" priority="15667" stopIfTrue="1" operator="equal">
      <formula>"h"</formula>
    </cfRule>
    <cfRule type="cellIs" dxfId="34915" priority="15668" stopIfTrue="1" operator="equal">
      <formula>"g"</formula>
    </cfRule>
  </conditionalFormatting>
  <conditionalFormatting sqref="BP16">
    <cfRule type="cellIs" dxfId="34914" priority="15666" stopIfTrue="1" operator="equal">
      <formula>"f"</formula>
    </cfRule>
  </conditionalFormatting>
  <conditionalFormatting sqref="BP16">
    <cfRule type="cellIs" dxfId="34913" priority="15664" stopIfTrue="1" operator="equal">
      <formula>"h"</formula>
    </cfRule>
    <cfRule type="cellIs" dxfId="34912" priority="15665" stopIfTrue="1" operator="equal">
      <formula>"g"</formula>
    </cfRule>
  </conditionalFormatting>
  <conditionalFormatting sqref="BP16">
    <cfRule type="cellIs" dxfId="34911" priority="15663" stopIfTrue="1" operator="equal">
      <formula>"f"</formula>
    </cfRule>
  </conditionalFormatting>
  <conditionalFormatting sqref="BP16">
    <cfRule type="cellIs" dxfId="34910" priority="15661" stopIfTrue="1" operator="equal">
      <formula>"h"</formula>
    </cfRule>
    <cfRule type="cellIs" dxfId="34909" priority="15662" stopIfTrue="1" operator="equal">
      <formula>"g"</formula>
    </cfRule>
  </conditionalFormatting>
  <conditionalFormatting sqref="BP16">
    <cfRule type="cellIs" dxfId="34908" priority="15654" stopIfTrue="1" operator="equal">
      <formula>"f"</formula>
    </cfRule>
  </conditionalFormatting>
  <conditionalFormatting sqref="BP16">
    <cfRule type="cellIs" dxfId="34907" priority="15652" stopIfTrue="1" operator="equal">
      <formula>"h"</formula>
    </cfRule>
    <cfRule type="cellIs" dxfId="34906" priority="15653" stopIfTrue="1" operator="equal">
      <formula>"g"</formula>
    </cfRule>
  </conditionalFormatting>
  <conditionalFormatting sqref="BP16">
    <cfRule type="cellIs" dxfId="34905" priority="15651" stopIfTrue="1" operator="equal">
      <formula>"f"</formula>
    </cfRule>
  </conditionalFormatting>
  <conditionalFormatting sqref="BP16">
    <cfRule type="cellIs" dxfId="34904" priority="15649" stopIfTrue="1" operator="equal">
      <formula>"h"</formula>
    </cfRule>
    <cfRule type="cellIs" dxfId="34903" priority="15650" stopIfTrue="1" operator="equal">
      <formula>"g"</formula>
    </cfRule>
  </conditionalFormatting>
  <conditionalFormatting sqref="BP16">
    <cfRule type="cellIs" dxfId="34902" priority="15639" stopIfTrue="1" operator="equal">
      <formula>"f"</formula>
    </cfRule>
  </conditionalFormatting>
  <conditionalFormatting sqref="BP16">
    <cfRule type="cellIs" dxfId="34901" priority="15637" stopIfTrue="1" operator="equal">
      <formula>"h"</formula>
    </cfRule>
    <cfRule type="cellIs" dxfId="34900" priority="15638" stopIfTrue="1" operator="equal">
      <formula>"g"</formula>
    </cfRule>
  </conditionalFormatting>
  <conditionalFormatting sqref="BP16">
    <cfRule type="cellIs" dxfId="34899" priority="15636" stopIfTrue="1" operator="equal">
      <formula>"f"</formula>
    </cfRule>
  </conditionalFormatting>
  <conditionalFormatting sqref="BP16">
    <cfRule type="cellIs" dxfId="34898" priority="15634" stopIfTrue="1" operator="equal">
      <formula>"h"</formula>
    </cfRule>
    <cfRule type="cellIs" dxfId="34897" priority="15635" stopIfTrue="1" operator="equal">
      <formula>"g"</formula>
    </cfRule>
  </conditionalFormatting>
  <conditionalFormatting sqref="BP16">
    <cfRule type="cellIs" dxfId="34896" priority="15648" stopIfTrue="1" operator="equal">
      <formula>"f"</formula>
    </cfRule>
  </conditionalFormatting>
  <conditionalFormatting sqref="BP16">
    <cfRule type="cellIs" dxfId="34895" priority="15646" stopIfTrue="1" operator="equal">
      <formula>"h"</formula>
    </cfRule>
    <cfRule type="cellIs" dxfId="34894" priority="15647" stopIfTrue="1" operator="equal">
      <formula>"g"</formula>
    </cfRule>
  </conditionalFormatting>
  <conditionalFormatting sqref="BP16">
    <cfRule type="cellIs" dxfId="34893" priority="15657" stopIfTrue="1" operator="equal">
      <formula>"f"</formula>
    </cfRule>
  </conditionalFormatting>
  <conditionalFormatting sqref="BP16">
    <cfRule type="cellIs" dxfId="34892" priority="15655" stopIfTrue="1" operator="equal">
      <formula>"h"</formula>
    </cfRule>
    <cfRule type="cellIs" dxfId="34891" priority="15656" stopIfTrue="1" operator="equal">
      <formula>"g"</formula>
    </cfRule>
  </conditionalFormatting>
  <conditionalFormatting sqref="BP16">
    <cfRule type="cellIs" dxfId="34890" priority="15645" stopIfTrue="1" operator="equal">
      <formula>"f"</formula>
    </cfRule>
  </conditionalFormatting>
  <conditionalFormatting sqref="BP16">
    <cfRule type="cellIs" dxfId="34889" priority="15643" stopIfTrue="1" operator="equal">
      <formula>"h"</formula>
    </cfRule>
    <cfRule type="cellIs" dxfId="34888" priority="15644" stopIfTrue="1" operator="equal">
      <formula>"g"</formula>
    </cfRule>
  </conditionalFormatting>
  <conditionalFormatting sqref="BP16">
    <cfRule type="cellIs" dxfId="34887" priority="15642" stopIfTrue="1" operator="equal">
      <formula>"f"</formula>
    </cfRule>
  </conditionalFormatting>
  <conditionalFormatting sqref="BP16">
    <cfRule type="cellIs" dxfId="34886" priority="15640" stopIfTrue="1" operator="equal">
      <formula>"h"</formula>
    </cfRule>
    <cfRule type="cellIs" dxfId="34885" priority="15641" stopIfTrue="1" operator="equal">
      <formula>"g"</formula>
    </cfRule>
  </conditionalFormatting>
  <conditionalFormatting sqref="BP16">
    <cfRule type="cellIs" dxfId="34884" priority="15564" stopIfTrue="1" operator="equal">
      <formula>"f"</formula>
    </cfRule>
  </conditionalFormatting>
  <conditionalFormatting sqref="BP16">
    <cfRule type="cellIs" dxfId="34883" priority="15562" stopIfTrue="1" operator="equal">
      <formula>"h"</formula>
    </cfRule>
    <cfRule type="cellIs" dxfId="34882" priority="15563" stopIfTrue="1" operator="equal">
      <formula>"g"</formula>
    </cfRule>
  </conditionalFormatting>
  <conditionalFormatting sqref="BP16">
    <cfRule type="cellIs" dxfId="34881" priority="15633" stopIfTrue="1" operator="equal">
      <formula>"f"</formula>
    </cfRule>
  </conditionalFormatting>
  <conditionalFormatting sqref="BP16">
    <cfRule type="cellIs" dxfId="34880" priority="15631" stopIfTrue="1" operator="equal">
      <formula>"h"</formula>
    </cfRule>
    <cfRule type="cellIs" dxfId="34879" priority="15632" stopIfTrue="1" operator="equal">
      <formula>"g"</formula>
    </cfRule>
  </conditionalFormatting>
  <conditionalFormatting sqref="BP16">
    <cfRule type="cellIs" dxfId="34878" priority="15630" stopIfTrue="1" operator="equal">
      <formula>"f"</formula>
    </cfRule>
  </conditionalFormatting>
  <conditionalFormatting sqref="BP16">
    <cfRule type="cellIs" dxfId="34877" priority="15628" stopIfTrue="1" operator="equal">
      <formula>"h"</formula>
    </cfRule>
    <cfRule type="cellIs" dxfId="34876" priority="15629" stopIfTrue="1" operator="equal">
      <formula>"g"</formula>
    </cfRule>
  </conditionalFormatting>
  <conditionalFormatting sqref="BP16">
    <cfRule type="cellIs" dxfId="34875" priority="15627" stopIfTrue="1" operator="equal">
      <formula>"f"</formula>
    </cfRule>
  </conditionalFormatting>
  <conditionalFormatting sqref="BP16">
    <cfRule type="cellIs" dxfId="34874" priority="15625" stopIfTrue="1" operator="equal">
      <formula>"h"</formula>
    </cfRule>
    <cfRule type="cellIs" dxfId="34873" priority="15626" stopIfTrue="1" operator="equal">
      <formula>"g"</formula>
    </cfRule>
  </conditionalFormatting>
  <conditionalFormatting sqref="BP16">
    <cfRule type="cellIs" dxfId="34872" priority="15624" stopIfTrue="1" operator="equal">
      <formula>"f"</formula>
    </cfRule>
  </conditionalFormatting>
  <conditionalFormatting sqref="BP16">
    <cfRule type="cellIs" dxfId="34871" priority="15622" stopIfTrue="1" operator="equal">
      <formula>"h"</formula>
    </cfRule>
    <cfRule type="cellIs" dxfId="34870" priority="15623" stopIfTrue="1" operator="equal">
      <formula>"g"</formula>
    </cfRule>
  </conditionalFormatting>
  <conditionalFormatting sqref="BP16">
    <cfRule type="cellIs" dxfId="34869" priority="15621" stopIfTrue="1" operator="equal">
      <formula>"f"</formula>
    </cfRule>
  </conditionalFormatting>
  <conditionalFormatting sqref="BP16">
    <cfRule type="cellIs" dxfId="34868" priority="15619" stopIfTrue="1" operator="equal">
      <formula>"h"</formula>
    </cfRule>
    <cfRule type="cellIs" dxfId="34867" priority="15620" stopIfTrue="1" operator="equal">
      <formula>"g"</formula>
    </cfRule>
  </conditionalFormatting>
  <conditionalFormatting sqref="BP16">
    <cfRule type="cellIs" dxfId="34866" priority="15618" stopIfTrue="1" operator="equal">
      <formula>"f"</formula>
    </cfRule>
  </conditionalFormatting>
  <conditionalFormatting sqref="BP16">
    <cfRule type="cellIs" dxfId="34865" priority="15616" stopIfTrue="1" operator="equal">
      <formula>"h"</formula>
    </cfRule>
    <cfRule type="cellIs" dxfId="34864" priority="15617" stopIfTrue="1" operator="equal">
      <formula>"g"</formula>
    </cfRule>
  </conditionalFormatting>
  <conditionalFormatting sqref="BP16">
    <cfRule type="cellIs" dxfId="34863" priority="15615" stopIfTrue="1" operator="equal">
      <formula>"f"</formula>
    </cfRule>
  </conditionalFormatting>
  <conditionalFormatting sqref="BP16">
    <cfRule type="cellIs" dxfId="34862" priority="15613" stopIfTrue="1" operator="equal">
      <formula>"h"</formula>
    </cfRule>
    <cfRule type="cellIs" dxfId="34861" priority="15614" stopIfTrue="1" operator="equal">
      <formula>"g"</formula>
    </cfRule>
  </conditionalFormatting>
  <conditionalFormatting sqref="BP16">
    <cfRule type="cellIs" dxfId="34860" priority="15612" stopIfTrue="1" operator="equal">
      <formula>"f"</formula>
    </cfRule>
  </conditionalFormatting>
  <conditionalFormatting sqref="BP16">
    <cfRule type="cellIs" dxfId="34859" priority="15610" stopIfTrue="1" operator="equal">
      <formula>"h"</formula>
    </cfRule>
    <cfRule type="cellIs" dxfId="34858" priority="15611" stopIfTrue="1" operator="equal">
      <formula>"g"</formula>
    </cfRule>
  </conditionalFormatting>
  <conditionalFormatting sqref="BP16">
    <cfRule type="cellIs" dxfId="34857" priority="15609" stopIfTrue="1" operator="equal">
      <formula>"f"</formula>
    </cfRule>
  </conditionalFormatting>
  <conditionalFormatting sqref="BP16">
    <cfRule type="cellIs" dxfId="34856" priority="15607" stopIfTrue="1" operator="equal">
      <formula>"h"</formula>
    </cfRule>
    <cfRule type="cellIs" dxfId="34855" priority="15608" stopIfTrue="1" operator="equal">
      <formula>"g"</formula>
    </cfRule>
  </conditionalFormatting>
  <conditionalFormatting sqref="BP16">
    <cfRule type="cellIs" dxfId="34854" priority="15606" stopIfTrue="1" operator="equal">
      <formula>"f"</formula>
    </cfRule>
  </conditionalFormatting>
  <conditionalFormatting sqref="BP16">
    <cfRule type="cellIs" dxfId="34853" priority="15604" stopIfTrue="1" operator="equal">
      <formula>"h"</formula>
    </cfRule>
    <cfRule type="cellIs" dxfId="34852" priority="15605" stopIfTrue="1" operator="equal">
      <formula>"g"</formula>
    </cfRule>
  </conditionalFormatting>
  <conditionalFormatting sqref="BP16">
    <cfRule type="cellIs" dxfId="34851" priority="15603" stopIfTrue="1" operator="equal">
      <formula>"f"</formula>
    </cfRule>
  </conditionalFormatting>
  <conditionalFormatting sqref="BP16">
    <cfRule type="cellIs" dxfId="34850" priority="15601" stopIfTrue="1" operator="equal">
      <formula>"h"</formula>
    </cfRule>
    <cfRule type="cellIs" dxfId="34849" priority="15602" stopIfTrue="1" operator="equal">
      <formula>"g"</formula>
    </cfRule>
  </conditionalFormatting>
  <conditionalFormatting sqref="BP16">
    <cfRule type="cellIs" dxfId="34848" priority="15600" stopIfTrue="1" operator="equal">
      <formula>"f"</formula>
    </cfRule>
  </conditionalFormatting>
  <conditionalFormatting sqref="BP16">
    <cfRule type="cellIs" dxfId="34847" priority="15598" stopIfTrue="1" operator="equal">
      <formula>"h"</formula>
    </cfRule>
    <cfRule type="cellIs" dxfId="34846" priority="15599" stopIfTrue="1" operator="equal">
      <formula>"g"</formula>
    </cfRule>
  </conditionalFormatting>
  <conditionalFormatting sqref="BP16">
    <cfRule type="cellIs" dxfId="34845" priority="15597" stopIfTrue="1" operator="equal">
      <formula>"f"</formula>
    </cfRule>
  </conditionalFormatting>
  <conditionalFormatting sqref="BP16">
    <cfRule type="cellIs" dxfId="34844" priority="15595" stopIfTrue="1" operator="equal">
      <formula>"h"</formula>
    </cfRule>
    <cfRule type="cellIs" dxfId="34843" priority="15596" stopIfTrue="1" operator="equal">
      <formula>"g"</formula>
    </cfRule>
  </conditionalFormatting>
  <conditionalFormatting sqref="BP16">
    <cfRule type="cellIs" dxfId="34842" priority="15594" stopIfTrue="1" operator="equal">
      <formula>"f"</formula>
    </cfRule>
  </conditionalFormatting>
  <conditionalFormatting sqref="BP16">
    <cfRule type="cellIs" dxfId="34841" priority="15592" stopIfTrue="1" operator="equal">
      <formula>"h"</formula>
    </cfRule>
    <cfRule type="cellIs" dxfId="34840" priority="15593" stopIfTrue="1" operator="equal">
      <formula>"g"</formula>
    </cfRule>
  </conditionalFormatting>
  <conditionalFormatting sqref="BP16">
    <cfRule type="cellIs" dxfId="34839" priority="15591" stopIfTrue="1" operator="equal">
      <formula>"f"</formula>
    </cfRule>
  </conditionalFormatting>
  <conditionalFormatting sqref="BP16">
    <cfRule type="cellIs" dxfId="34838" priority="15589" stopIfTrue="1" operator="equal">
      <formula>"h"</formula>
    </cfRule>
    <cfRule type="cellIs" dxfId="34837" priority="15590" stopIfTrue="1" operator="equal">
      <formula>"g"</formula>
    </cfRule>
  </conditionalFormatting>
  <conditionalFormatting sqref="BP16">
    <cfRule type="cellIs" dxfId="34836" priority="15588" stopIfTrue="1" operator="equal">
      <formula>"f"</formula>
    </cfRule>
  </conditionalFormatting>
  <conditionalFormatting sqref="BP16">
    <cfRule type="cellIs" dxfId="34835" priority="15586" stopIfTrue="1" operator="equal">
      <formula>"h"</formula>
    </cfRule>
    <cfRule type="cellIs" dxfId="34834" priority="15587" stopIfTrue="1" operator="equal">
      <formula>"g"</formula>
    </cfRule>
  </conditionalFormatting>
  <conditionalFormatting sqref="BP16">
    <cfRule type="cellIs" dxfId="34833" priority="15585" stopIfTrue="1" operator="equal">
      <formula>"f"</formula>
    </cfRule>
  </conditionalFormatting>
  <conditionalFormatting sqref="BP16">
    <cfRule type="cellIs" dxfId="34832" priority="15583" stopIfTrue="1" operator="equal">
      <formula>"h"</formula>
    </cfRule>
    <cfRule type="cellIs" dxfId="34831" priority="15584" stopIfTrue="1" operator="equal">
      <formula>"g"</formula>
    </cfRule>
  </conditionalFormatting>
  <conditionalFormatting sqref="BP16">
    <cfRule type="cellIs" dxfId="34830" priority="15582" stopIfTrue="1" operator="equal">
      <formula>"f"</formula>
    </cfRule>
  </conditionalFormatting>
  <conditionalFormatting sqref="BP16">
    <cfRule type="cellIs" dxfId="34829" priority="15580" stopIfTrue="1" operator="equal">
      <formula>"h"</formula>
    </cfRule>
    <cfRule type="cellIs" dxfId="34828" priority="15581" stopIfTrue="1" operator="equal">
      <formula>"g"</formula>
    </cfRule>
  </conditionalFormatting>
  <conditionalFormatting sqref="BP16">
    <cfRule type="cellIs" dxfId="34827" priority="15576" stopIfTrue="1" operator="equal">
      <formula>"f"</formula>
    </cfRule>
  </conditionalFormatting>
  <conditionalFormatting sqref="BP16">
    <cfRule type="cellIs" dxfId="34826" priority="15574" stopIfTrue="1" operator="equal">
      <formula>"h"</formula>
    </cfRule>
    <cfRule type="cellIs" dxfId="34825" priority="15575" stopIfTrue="1" operator="equal">
      <formula>"g"</formula>
    </cfRule>
  </conditionalFormatting>
  <conditionalFormatting sqref="BP16">
    <cfRule type="cellIs" dxfId="34824" priority="15579" stopIfTrue="1" operator="equal">
      <formula>"f"</formula>
    </cfRule>
  </conditionalFormatting>
  <conditionalFormatting sqref="BP16">
    <cfRule type="cellIs" dxfId="34823" priority="15577" stopIfTrue="1" operator="equal">
      <formula>"h"</formula>
    </cfRule>
    <cfRule type="cellIs" dxfId="34822" priority="15578" stopIfTrue="1" operator="equal">
      <formula>"g"</formula>
    </cfRule>
  </conditionalFormatting>
  <conditionalFormatting sqref="BP16">
    <cfRule type="cellIs" dxfId="34821" priority="15573" stopIfTrue="1" operator="equal">
      <formula>"f"</formula>
    </cfRule>
  </conditionalFormatting>
  <conditionalFormatting sqref="BP16">
    <cfRule type="cellIs" dxfId="34820" priority="15571" stopIfTrue="1" operator="equal">
      <formula>"h"</formula>
    </cfRule>
    <cfRule type="cellIs" dxfId="34819" priority="15572" stopIfTrue="1" operator="equal">
      <formula>"g"</formula>
    </cfRule>
  </conditionalFormatting>
  <conditionalFormatting sqref="BP16">
    <cfRule type="cellIs" dxfId="34818" priority="15570" stopIfTrue="1" operator="equal">
      <formula>"f"</formula>
    </cfRule>
  </conditionalFormatting>
  <conditionalFormatting sqref="BP16">
    <cfRule type="cellIs" dxfId="34817" priority="15568" stopIfTrue="1" operator="equal">
      <formula>"h"</formula>
    </cfRule>
    <cfRule type="cellIs" dxfId="34816" priority="15569" stopIfTrue="1" operator="equal">
      <formula>"g"</formula>
    </cfRule>
  </conditionalFormatting>
  <conditionalFormatting sqref="BP16">
    <cfRule type="cellIs" dxfId="34815" priority="15567" stopIfTrue="1" operator="equal">
      <formula>"f"</formula>
    </cfRule>
  </conditionalFormatting>
  <conditionalFormatting sqref="BP16">
    <cfRule type="cellIs" dxfId="34814" priority="15565" stopIfTrue="1" operator="equal">
      <formula>"h"</formula>
    </cfRule>
    <cfRule type="cellIs" dxfId="34813" priority="15566" stopIfTrue="1" operator="equal">
      <formula>"g"</formula>
    </cfRule>
  </conditionalFormatting>
  <conditionalFormatting sqref="BP16">
    <cfRule type="cellIs" dxfId="34812" priority="15492" stopIfTrue="1" operator="equal">
      <formula>"f"</formula>
    </cfRule>
  </conditionalFormatting>
  <conditionalFormatting sqref="BP16">
    <cfRule type="cellIs" dxfId="34811" priority="15490" stopIfTrue="1" operator="equal">
      <formula>"h"</formula>
    </cfRule>
    <cfRule type="cellIs" dxfId="34810" priority="15491" stopIfTrue="1" operator="equal">
      <formula>"g"</formula>
    </cfRule>
  </conditionalFormatting>
  <conditionalFormatting sqref="BP16">
    <cfRule type="cellIs" dxfId="34809" priority="15561" stopIfTrue="1" operator="equal">
      <formula>"f"</formula>
    </cfRule>
  </conditionalFormatting>
  <conditionalFormatting sqref="BP16">
    <cfRule type="cellIs" dxfId="34808" priority="15559" stopIfTrue="1" operator="equal">
      <formula>"h"</formula>
    </cfRule>
    <cfRule type="cellIs" dxfId="34807" priority="15560" stopIfTrue="1" operator="equal">
      <formula>"g"</formula>
    </cfRule>
  </conditionalFormatting>
  <conditionalFormatting sqref="BP16">
    <cfRule type="cellIs" dxfId="34806" priority="15558" stopIfTrue="1" operator="equal">
      <formula>"f"</formula>
    </cfRule>
  </conditionalFormatting>
  <conditionalFormatting sqref="BP16">
    <cfRule type="cellIs" dxfId="34805" priority="15556" stopIfTrue="1" operator="equal">
      <formula>"h"</formula>
    </cfRule>
    <cfRule type="cellIs" dxfId="34804" priority="15557" stopIfTrue="1" operator="equal">
      <formula>"g"</formula>
    </cfRule>
  </conditionalFormatting>
  <conditionalFormatting sqref="BP16">
    <cfRule type="cellIs" dxfId="34803" priority="15555" stopIfTrue="1" operator="equal">
      <formula>"f"</formula>
    </cfRule>
  </conditionalFormatting>
  <conditionalFormatting sqref="BP16">
    <cfRule type="cellIs" dxfId="34802" priority="15553" stopIfTrue="1" operator="equal">
      <formula>"h"</formula>
    </cfRule>
    <cfRule type="cellIs" dxfId="34801" priority="15554" stopIfTrue="1" operator="equal">
      <formula>"g"</formula>
    </cfRule>
  </conditionalFormatting>
  <conditionalFormatting sqref="BP16">
    <cfRule type="cellIs" dxfId="34800" priority="15552" stopIfTrue="1" operator="equal">
      <formula>"f"</formula>
    </cfRule>
  </conditionalFormatting>
  <conditionalFormatting sqref="BP16">
    <cfRule type="cellIs" dxfId="34799" priority="15550" stopIfTrue="1" operator="equal">
      <formula>"h"</formula>
    </cfRule>
    <cfRule type="cellIs" dxfId="34798" priority="15551" stopIfTrue="1" operator="equal">
      <formula>"g"</formula>
    </cfRule>
  </conditionalFormatting>
  <conditionalFormatting sqref="BP16">
    <cfRule type="cellIs" dxfId="34797" priority="15549" stopIfTrue="1" operator="equal">
      <formula>"f"</formula>
    </cfRule>
  </conditionalFormatting>
  <conditionalFormatting sqref="BP16">
    <cfRule type="cellIs" dxfId="34796" priority="15547" stopIfTrue="1" operator="equal">
      <formula>"h"</formula>
    </cfRule>
    <cfRule type="cellIs" dxfId="34795" priority="15548" stopIfTrue="1" operator="equal">
      <formula>"g"</formula>
    </cfRule>
  </conditionalFormatting>
  <conditionalFormatting sqref="BP16">
    <cfRule type="cellIs" dxfId="34794" priority="15546" stopIfTrue="1" operator="equal">
      <formula>"f"</formula>
    </cfRule>
  </conditionalFormatting>
  <conditionalFormatting sqref="BP16">
    <cfRule type="cellIs" dxfId="34793" priority="15544" stopIfTrue="1" operator="equal">
      <formula>"h"</formula>
    </cfRule>
    <cfRule type="cellIs" dxfId="34792" priority="15545" stopIfTrue="1" operator="equal">
      <formula>"g"</formula>
    </cfRule>
  </conditionalFormatting>
  <conditionalFormatting sqref="BP16">
    <cfRule type="cellIs" dxfId="34791" priority="15543" stopIfTrue="1" operator="equal">
      <formula>"f"</formula>
    </cfRule>
  </conditionalFormatting>
  <conditionalFormatting sqref="BP16">
    <cfRule type="cellIs" dxfId="34790" priority="15541" stopIfTrue="1" operator="equal">
      <formula>"h"</formula>
    </cfRule>
    <cfRule type="cellIs" dxfId="34789" priority="15542" stopIfTrue="1" operator="equal">
      <formula>"g"</formula>
    </cfRule>
  </conditionalFormatting>
  <conditionalFormatting sqref="BP16">
    <cfRule type="cellIs" dxfId="34788" priority="15540" stopIfTrue="1" operator="equal">
      <formula>"f"</formula>
    </cfRule>
  </conditionalFormatting>
  <conditionalFormatting sqref="BP16">
    <cfRule type="cellIs" dxfId="34787" priority="15538" stopIfTrue="1" operator="equal">
      <formula>"h"</formula>
    </cfRule>
    <cfRule type="cellIs" dxfId="34786" priority="15539" stopIfTrue="1" operator="equal">
      <formula>"g"</formula>
    </cfRule>
  </conditionalFormatting>
  <conditionalFormatting sqref="BP16">
    <cfRule type="cellIs" dxfId="34785" priority="15537" stopIfTrue="1" operator="equal">
      <formula>"f"</formula>
    </cfRule>
  </conditionalFormatting>
  <conditionalFormatting sqref="BP16">
    <cfRule type="cellIs" dxfId="34784" priority="15535" stopIfTrue="1" operator="equal">
      <formula>"h"</formula>
    </cfRule>
    <cfRule type="cellIs" dxfId="34783" priority="15536" stopIfTrue="1" operator="equal">
      <formula>"g"</formula>
    </cfRule>
  </conditionalFormatting>
  <conditionalFormatting sqref="BP16">
    <cfRule type="cellIs" dxfId="34782" priority="15534" stopIfTrue="1" operator="equal">
      <formula>"f"</formula>
    </cfRule>
  </conditionalFormatting>
  <conditionalFormatting sqref="BP16">
    <cfRule type="cellIs" dxfId="34781" priority="15532" stopIfTrue="1" operator="equal">
      <formula>"h"</formula>
    </cfRule>
    <cfRule type="cellIs" dxfId="34780" priority="15533" stopIfTrue="1" operator="equal">
      <formula>"g"</formula>
    </cfRule>
  </conditionalFormatting>
  <conditionalFormatting sqref="BP16">
    <cfRule type="cellIs" dxfId="34779" priority="15531" stopIfTrue="1" operator="equal">
      <formula>"f"</formula>
    </cfRule>
  </conditionalFormatting>
  <conditionalFormatting sqref="BP16">
    <cfRule type="cellIs" dxfId="34778" priority="15529" stopIfTrue="1" operator="equal">
      <formula>"h"</formula>
    </cfRule>
    <cfRule type="cellIs" dxfId="34777" priority="15530" stopIfTrue="1" operator="equal">
      <formula>"g"</formula>
    </cfRule>
  </conditionalFormatting>
  <conditionalFormatting sqref="BP16">
    <cfRule type="cellIs" dxfId="34776" priority="15528" stopIfTrue="1" operator="equal">
      <formula>"f"</formula>
    </cfRule>
  </conditionalFormatting>
  <conditionalFormatting sqref="BP16">
    <cfRule type="cellIs" dxfId="34775" priority="15526" stopIfTrue="1" operator="equal">
      <formula>"h"</formula>
    </cfRule>
    <cfRule type="cellIs" dxfId="34774" priority="15527" stopIfTrue="1" operator="equal">
      <formula>"g"</formula>
    </cfRule>
  </conditionalFormatting>
  <conditionalFormatting sqref="BP16">
    <cfRule type="cellIs" dxfId="34773" priority="15525" stopIfTrue="1" operator="equal">
      <formula>"f"</formula>
    </cfRule>
  </conditionalFormatting>
  <conditionalFormatting sqref="BP16">
    <cfRule type="cellIs" dxfId="34772" priority="15523" stopIfTrue="1" operator="equal">
      <formula>"h"</formula>
    </cfRule>
    <cfRule type="cellIs" dxfId="34771" priority="15524" stopIfTrue="1" operator="equal">
      <formula>"g"</formula>
    </cfRule>
  </conditionalFormatting>
  <conditionalFormatting sqref="BP16">
    <cfRule type="cellIs" dxfId="34770" priority="15522" stopIfTrue="1" operator="equal">
      <formula>"f"</formula>
    </cfRule>
  </conditionalFormatting>
  <conditionalFormatting sqref="BP16">
    <cfRule type="cellIs" dxfId="34769" priority="15520" stopIfTrue="1" operator="equal">
      <formula>"h"</formula>
    </cfRule>
    <cfRule type="cellIs" dxfId="34768" priority="15521" stopIfTrue="1" operator="equal">
      <formula>"g"</formula>
    </cfRule>
  </conditionalFormatting>
  <conditionalFormatting sqref="BP16">
    <cfRule type="cellIs" dxfId="34767" priority="15519" stopIfTrue="1" operator="equal">
      <formula>"f"</formula>
    </cfRule>
  </conditionalFormatting>
  <conditionalFormatting sqref="BP16">
    <cfRule type="cellIs" dxfId="34766" priority="15517" stopIfTrue="1" operator="equal">
      <formula>"h"</formula>
    </cfRule>
    <cfRule type="cellIs" dxfId="34765" priority="15518" stopIfTrue="1" operator="equal">
      <formula>"g"</formula>
    </cfRule>
  </conditionalFormatting>
  <conditionalFormatting sqref="BP16">
    <cfRule type="cellIs" dxfId="34764" priority="15516" stopIfTrue="1" operator="equal">
      <formula>"f"</formula>
    </cfRule>
  </conditionalFormatting>
  <conditionalFormatting sqref="BP16">
    <cfRule type="cellIs" dxfId="34763" priority="15514" stopIfTrue="1" operator="equal">
      <formula>"h"</formula>
    </cfRule>
    <cfRule type="cellIs" dxfId="34762" priority="15515" stopIfTrue="1" operator="equal">
      <formula>"g"</formula>
    </cfRule>
  </conditionalFormatting>
  <conditionalFormatting sqref="BP16">
    <cfRule type="cellIs" dxfId="34761" priority="15513" stopIfTrue="1" operator="equal">
      <formula>"f"</formula>
    </cfRule>
  </conditionalFormatting>
  <conditionalFormatting sqref="BP16">
    <cfRule type="cellIs" dxfId="34760" priority="15511" stopIfTrue="1" operator="equal">
      <formula>"h"</formula>
    </cfRule>
    <cfRule type="cellIs" dxfId="34759" priority="15512" stopIfTrue="1" operator="equal">
      <formula>"g"</formula>
    </cfRule>
  </conditionalFormatting>
  <conditionalFormatting sqref="BP16">
    <cfRule type="cellIs" dxfId="34758" priority="15510" stopIfTrue="1" operator="equal">
      <formula>"f"</formula>
    </cfRule>
  </conditionalFormatting>
  <conditionalFormatting sqref="BP16">
    <cfRule type="cellIs" dxfId="34757" priority="15508" stopIfTrue="1" operator="equal">
      <formula>"h"</formula>
    </cfRule>
    <cfRule type="cellIs" dxfId="34756" priority="15509" stopIfTrue="1" operator="equal">
      <formula>"g"</formula>
    </cfRule>
  </conditionalFormatting>
  <conditionalFormatting sqref="BP16">
    <cfRule type="cellIs" dxfId="34755" priority="15504" stopIfTrue="1" operator="equal">
      <formula>"f"</formula>
    </cfRule>
  </conditionalFormatting>
  <conditionalFormatting sqref="BP16">
    <cfRule type="cellIs" dxfId="34754" priority="15502" stopIfTrue="1" operator="equal">
      <formula>"h"</formula>
    </cfRule>
    <cfRule type="cellIs" dxfId="34753" priority="15503" stopIfTrue="1" operator="equal">
      <formula>"g"</formula>
    </cfRule>
  </conditionalFormatting>
  <conditionalFormatting sqref="BP16">
    <cfRule type="cellIs" dxfId="34752" priority="15507" stopIfTrue="1" operator="equal">
      <formula>"f"</formula>
    </cfRule>
  </conditionalFormatting>
  <conditionalFormatting sqref="BP16">
    <cfRule type="cellIs" dxfId="34751" priority="15505" stopIfTrue="1" operator="equal">
      <formula>"h"</formula>
    </cfRule>
    <cfRule type="cellIs" dxfId="34750" priority="15506" stopIfTrue="1" operator="equal">
      <formula>"g"</formula>
    </cfRule>
  </conditionalFormatting>
  <conditionalFormatting sqref="BP16">
    <cfRule type="cellIs" dxfId="34749" priority="15501" stopIfTrue="1" operator="equal">
      <formula>"f"</formula>
    </cfRule>
  </conditionalFormatting>
  <conditionalFormatting sqref="BP16">
    <cfRule type="cellIs" dxfId="34748" priority="15499" stopIfTrue="1" operator="equal">
      <formula>"h"</formula>
    </cfRule>
    <cfRule type="cellIs" dxfId="34747" priority="15500" stopIfTrue="1" operator="equal">
      <formula>"g"</formula>
    </cfRule>
  </conditionalFormatting>
  <conditionalFormatting sqref="BP16">
    <cfRule type="cellIs" dxfId="34746" priority="15498" stopIfTrue="1" operator="equal">
      <formula>"f"</formula>
    </cfRule>
  </conditionalFormatting>
  <conditionalFormatting sqref="BP16">
    <cfRule type="cellIs" dxfId="34745" priority="15496" stopIfTrue="1" operator="equal">
      <formula>"h"</formula>
    </cfRule>
    <cfRule type="cellIs" dxfId="34744" priority="15497" stopIfTrue="1" operator="equal">
      <formula>"g"</formula>
    </cfRule>
  </conditionalFormatting>
  <conditionalFormatting sqref="BP16">
    <cfRule type="cellIs" dxfId="34743" priority="15495" stopIfTrue="1" operator="equal">
      <formula>"f"</formula>
    </cfRule>
  </conditionalFormatting>
  <conditionalFormatting sqref="BP16">
    <cfRule type="cellIs" dxfId="34742" priority="15493" stopIfTrue="1" operator="equal">
      <formula>"h"</formula>
    </cfRule>
    <cfRule type="cellIs" dxfId="34741" priority="15494" stopIfTrue="1" operator="equal">
      <formula>"g"</formula>
    </cfRule>
  </conditionalFormatting>
  <conditionalFormatting sqref="AR16">
    <cfRule type="cellIs" dxfId="34740" priority="13929" stopIfTrue="1" operator="equal">
      <formula>"f"</formula>
    </cfRule>
  </conditionalFormatting>
  <conditionalFormatting sqref="AR16">
    <cfRule type="cellIs" dxfId="34739" priority="13927" stopIfTrue="1" operator="equal">
      <formula>"h"</formula>
    </cfRule>
    <cfRule type="cellIs" dxfId="34738" priority="13928" stopIfTrue="1" operator="equal">
      <formula>"g"</formula>
    </cfRule>
  </conditionalFormatting>
  <conditionalFormatting sqref="AR16">
    <cfRule type="cellIs" dxfId="34737" priority="13998" stopIfTrue="1" operator="equal">
      <formula>"f"</formula>
    </cfRule>
  </conditionalFormatting>
  <conditionalFormatting sqref="AR16">
    <cfRule type="cellIs" dxfId="34736" priority="13996" stopIfTrue="1" operator="equal">
      <formula>"h"</formula>
    </cfRule>
    <cfRule type="cellIs" dxfId="34735" priority="13997" stopIfTrue="1" operator="equal">
      <formula>"g"</formula>
    </cfRule>
  </conditionalFormatting>
  <conditionalFormatting sqref="AR16">
    <cfRule type="cellIs" dxfId="34734" priority="13995" stopIfTrue="1" operator="equal">
      <formula>"f"</formula>
    </cfRule>
  </conditionalFormatting>
  <conditionalFormatting sqref="AR16">
    <cfRule type="cellIs" dxfId="34733" priority="13993" stopIfTrue="1" operator="equal">
      <formula>"h"</formula>
    </cfRule>
    <cfRule type="cellIs" dxfId="34732" priority="13994" stopIfTrue="1" operator="equal">
      <formula>"g"</formula>
    </cfRule>
  </conditionalFormatting>
  <conditionalFormatting sqref="AR16">
    <cfRule type="cellIs" dxfId="34731" priority="13992" stopIfTrue="1" operator="equal">
      <formula>"f"</formula>
    </cfRule>
  </conditionalFormatting>
  <conditionalFormatting sqref="AR16">
    <cfRule type="cellIs" dxfId="34730" priority="13990" stopIfTrue="1" operator="equal">
      <formula>"h"</formula>
    </cfRule>
    <cfRule type="cellIs" dxfId="34729" priority="13991" stopIfTrue="1" operator="equal">
      <formula>"g"</formula>
    </cfRule>
  </conditionalFormatting>
  <conditionalFormatting sqref="AR16">
    <cfRule type="cellIs" dxfId="34728" priority="13989" stopIfTrue="1" operator="equal">
      <formula>"f"</formula>
    </cfRule>
  </conditionalFormatting>
  <conditionalFormatting sqref="AR16">
    <cfRule type="cellIs" dxfId="34727" priority="13987" stopIfTrue="1" operator="equal">
      <formula>"h"</formula>
    </cfRule>
    <cfRule type="cellIs" dxfId="34726" priority="13988" stopIfTrue="1" operator="equal">
      <formula>"g"</formula>
    </cfRule>
  </conditionalFormatting>
  <conditionalFormatting sqref="AR16">
    <cfRule type="cellIs" dxfId="34725" priority="13986" stopIfTrue="1" operator="equal">
      <formula>"f"</formula>
    </cfRule>
  </conditionalFormatting>
  <conditionalFormatting sqref="AR16">
    <cfRule type="cellIs" dxfId="34724" priority="13984" stopIfTrue="1" operator="equal">
      <formula>"h"</formula>
    </cfRule>
    <cfRule type="cellIs" dxfId="34723" priority="13985" stopIfTrue="1" operator="equal">
      <formula>"g"</formula>
    </cfRule>
  </conditionalFormatting>
  <conditionalFormatting sqref="AR16">
    <cfRule type="cellIs" dxfId="34722" priority="13983" stopIfTrue="1" operator="equal">
      <formula>"f"</formula>
    </cfRule>
  </conditionalFormatting>
  <conditionalFormatting sqref="AR16">
    <cfRule type="cellIs" dxfId="34721" priority="13981" stopIfTrue="1" operator="equal">
      <formula>"h"</formula>
    </cfRule>
    <cfRule type="cellIs" dxfId="34720" priority="13982" stopIfTrue="1" operator="equal">
      <formula>"g"</formula>
    </cfRule>
  </conditionalFormatting>
  <conditionalFormatting sqref="AR16">
    <cfRule type="cellIs" dxfId="34719" priority="13980" stopIfTrue="1" operator="equal">
      <formula>"f"</formula>
    </cfRule>
  </conditionalFormatting>
  <conditionalFormatting sqref="AR16">
    <cfRule type="cellIs" dxfId="34718" priority="13978" stopIfTrue="1" operator="equal">
      <formula>"h"</formula>
    </cfRule>
    <cfRule type="cellIs" dxfId="34717" priority="13979" stopIfTrue="1" operator="equal">
      <formula>"g"</formula>
    </cfRule>
  </conditionalFormatting>
  <conditionalFormatting sqref="AR16">
    <cfRule type="cellIs" dxfId="34716" priority="13977" stopIfTrue="1" operator="equal">
      <formula>"f"</formula>
    </cfRule>
  </conditionalFormatting>
  <conditionalFormatting sqref="AR16">
    <cfRule type="cellIs" dxfId="34715" priority="13975" stopIfTrue="1" operator="equal">
      <formula>"h"</formula>
    </cfRule>
    <cfRule type="cellIs" dxfId="34714" priority="13976" stopIfTrue="1" operator="equal">
      <formula>"g"</formula>
    </cfRule>
  </conditionalFormatting>
  <conditionalFormatting sqref="AR16">
    <cfRule type="cellIs" dxfId="34713" priority="13974" stopIfTrue="1" operator="equal">
      <formula>"f"</formula>
    </cfRule>
  </conditionalFormatting>
  <conditionalFormatting sqref="AR16">
    <cfRule type="cellIs" dxfId="34712" priority="13972" stopIfTrue="1" operator="equal">
      <formula>"h"</formula>
    </cfRule>
    <cfRule type="cellIs" dxfId="34711" priority="13973" stopIfTrue="1" operator="equal">
      <formula>"g"</formula>
    </cfRule>
  </conditionalFormatting>
  <conditionalFormatting sqref="AR16">
    <cfRule type="cellIs" dxfId="34710" priority="13971" stopIfTrue="1" operator="equal">
      <formula>"f"</formula>
    </cfRule>
  </conditionalFormatting>
  <conditionalFormatting sqref="AR16">
    <cfRule type="cellIs" dxfId="34709" priority="13969" stopIfTrue="1" operator="equal">
      <formula>"h"</formula>
    </cfRule>
    <cfRule type="cellIs" dxfId="34708" priority="13970" stopIfTrue="1" operator="equal">
      <formula>"g"</formula>
    </cfRule>
  </conditionalFormatting>
  <conditionalFormatting sqref="AR16">
    <cfRule type="cellIs" dxfId="34707" priority="13968" stopIfTrue="1" operator="equal">
      <formula>"f"</formula>
    </cfRule>
  </conditionalFormatting>
  <conditionalFormatting sqref="AR16">
    <cfRule type="cellIs" dxfId="34706" priority="13966" stopIfTrue="1" operator="equal">
      <formula>"h"</formula>
    </cfRule>
    <cfRule type="cellIs" dxfId="34705" priority="13967" stopIfTrue="1" operator="equal">
      <formula>"g"</formula>
    </cfRule>
  </conditionalFormatting>
  <conditionalFormatting sqref="AR16">
    <cfRule type="cellIs" dxfId="34704" priority="13965" stopIfTrue="1" operator="equal">
      <formula>"f"</formula>
    </cfRule>
  </conditionalFormatting>
  <conditionalFormatting sqref="AR16">
    <cfRule type="cellIs" dxfId="34703" priority="13963" stopIfTrue="1" operator="equal">
      <formula>"h"</formula>
    </cfRule>
    <cfRule type="cellIs" dxfId="34702" priority="13964" stopIfTrue="1" operator="equal">
      <formula>"g"</formula>
    </cfRule>
  </conditionalFormatting>
  <conditionalFormatting sqref="AR16">
    <cfRule type="cellIs" dxfId="34701" priority="13962" stopIfTrue="1" operator="equal">
      <formula>"f"</formula>
    </cfRule>
  </conditionalFormatting>
  <conditionalFormatting sqref="AR16">
    <cfRule type="cellIs" dxfId="34700" priority="13960" stopIfTrue="1" operator="equal">
      <formula>"h"</formula>
    </cfRule>
    <cfRule type="cellIs" dxfId="34699" priority="13961" stopIfTrue="1" operator="equal">
      <formula>"g"</formula>
    </cfRule>
  </conditionalFormatting>
  <conditionalFormatting sqref="AR16">
    <cfRule type="cellIs" dxfId="34698" priority="13959" stopIfTrue="1" operator="equal">
      <formula>"f"</formula>
    </cfRule>
  </conditionalFormatting>
  <conditionalFormatting sqref="AR16">
    <cfRule type="cellIs" dxfId="34697" priority="13957" stopIfTrue="1" operator="equal">
      <formula>"h"</formula>
    </cfRule>
    <cfRule type="cellIs" dxfId="34696" priority="13958" stopIfTrue="1" operator="equal">
      <formula>"g"</formula>
    </cfRule>
  </conditionalFormatting>
  <conditionalFormatting sqref="AR16">
    <cfRule type="cellIs" dxfId="34695" priority="13956" stopIfTrue="1" operator="equal">
      <formula>"f"</formula>
    </cfRule>
  </conditionalFormatting>
  <conditionalFormatting sqref="AR16">
    <cfRule type="cellIs" dxfId="34694" priority="13954" stopIfTrue="1" operator="equal">
      <formula>"h"</formula>
    </cfRule>
    <cfRule type="cellIs" dxfId="34693" priority="13955" stopIfTrue="1" operator="equal">
      <formula>"g"</formula>
    </cfRule>
  </conditionalFormatting>
  <conditionalFormatting sqref="AR16">
    <cfRule type="cellIs" dxfId="34692" priority="13953" stopIfTrue="1" operator="equal">
      <formula>"f"</formula>
    </cfRule>
  </conditionalFormatting>
  <conditionalFormatting sqref="AR16">
    <cfRule type="cellIs" dxfId="34691" priority="13951" stopIfTrue="1" operator="equal">
      <formula>"h"</formula>
    </cfRule>
    <cfRule type="cellIs" dxfId="34690" priority="13952" stopIfTrue="1" operator="equal">
      <formula>"g"</formula>
    </cfRule>
  </conditionalFormatting>
  <conditionalFormatting sqref="AR16">
    <cfRule type="cellIs" dxfId="34689" priority="13950" stopIfTrue="1" operator="equal">
      <formula>"f"</formula>
    </cfRule>
  </conditionalFormatting>
  <conditionalFormatting sqref="AR16">
    <cfRule type="cellIs" dxfId="34688" priority="13948" stopIfTrue="1" operator="equal">
      <formula>"h"</formula>
    </cfRule>
    <cfRule type="cellIs" dxfId="34687" priority="13949" stopIfTrue="1" operator="equal">
      <formula>"g"</formula>
    </cfRule>
  </conditionalFormatting>
  <conditionalFormatting sqref="AR16">
    <cfRule type="cellIs" dxfId="34686" priority="13947" stopIfTrue="1" operator="equal">
      <formula>"f"</formula>
    </cfRule>
  </conditionalFormatting>
  <conditionalFormatting sqref="AR16">
    <cfRule type="cellIs" dxfId="34685" priority="13945" stopIfTrue="1" operator="equal">
      <formula>"h"</formula>
    </cfRule>
    <cfRule type="cellIs" dxfId="34684" priority="13946" stopIfTrue="1" operator="equal">
      <formula>"g"</formula>
    </cfRule>
  </conditionalFormatting>
  <conditionalFormatting sqref="AR16">
    <cfRule type="cellIs" dxfId="34683" priority="13941" stopIfTrue="1" operator="equal">
      <formula>"f"</formula>
    </cfRule>
  </conditionalFormatting>
  <conditionalFormatting sqref="AR16">
    <cfRule type="cellIs" dxfId="34682" priority="13939" stopIfTrue="1" operator="equal">
      <formula>"h"</formula>
    </cfRule>
    <cfRule type="cellIs" dxfId="34681" priority="13940" stopIfTrue="1" operator="equal">
      <formula>"g"</formula>
    </cfRule>
  </conditionalFormatting>
  <conditionalFormatting sqref="AR16">
    <cfRule type="cellIs" dxfId="34680" priority="13944" stopIfTrue="1" operator="equal">
      <formula>"f"</formula>
    </cfRule>
  </conditionalFormatting>
  <conditionalFormatting sqref="AR16">
    <cfRule type="cellIs" dxfId="34679" priority="13942" stopIfTrue="1" operator="equal">
      <formula>"h"</formula>
    </cfRule>
    <cfRule type="cellIs" dxfId="34678" priority="13943" stopIfTrue="1" operator="equal">
      <formula>"g"</formula>
    </cfRule>
  </conditionalFormatting>
  <conditionalFormatting sqref="AR16">
    <cfRule type="cellIs" dxfId="34677" priority="13938" stopIfTrue="1" operator="equal">
      <formula>"f"</formula>
    </cfRule>
  </conditionalFormatting>
  <conditionalFormatting sqref="AR16">
    <cfRule type="cellIs" dxfId="34676" priority="13936" stopIfTrue="1" operator="equal">
      <formula>"h"</formula>
    </cfRule>
    <cfRule type="cellIs" dxfId="34675" priority="13937" stopIfTrue="1" operator="equal">
      <formula>"g"</formula>
    </cfRule>
  </conditionalFormatting>
  <conditionalFormatting sqref="AR16">
    <cfRule type="cellIs" dxfId="34674" priority="13935" stopIfTrue="1" operator="equal">
      <formula>"f"</formula>
    </cfRule>
  </conditionalFormatting>
  <conditionalFormatting sqref="AR16">
    <cfRule type="cellIs" dxfId="34673" priority="13933" stopIfTrue="1" operator="equal">
      <formula>"h"</formula>
    </cfRule>
    <cfRule type="cellIs" dxfId="34672" priority="13934" stopIfTrue="1" operator="equal">
      <formula>"g"</formula>
    </cfRule>
  </conditionalFormatting>
  <conditionalFormatting sqref="AR16">
    <cfRule type="cellIs" dxfId="34671" priority="13932" stopIfTrue="1" operator="equal">
      <formula>"f"</formula>
    </cfRule>
  </conditionalFormatting>
  <conditionalFormatting sqref="AR16">
    <cfRule type="cellIs" dxfId="34670" priority="13930" stopIfTrue="1" operator="equal">
      <formula>"h"</formula>
    </cfRule>
    <cfRule type="cellIs" dxfId="34669" priority="13931" stopIfTrue="1" operator="equal">
      <formula>"g"</formula>
    </cfRule>
  </conditionalFormatting>
  <conditionalFormatting sqref="AR16">
    <cfRule type="cellIs" dxfId="34668" priority="13923" stopIfTrue="1" operator="equal">
      <formula>"f"</formula>
    </cfRule>
  </conditionalFormatting>
  <conditionalFormatting sqref="AR16">
    <cfRule type="cellIs" dxfId="34667" priority="13921" stopIfTrue="1" operator="equal">
      <formula>"h"</formula>
    </cfRule>
    <cfRule type="cellIs" dxfId="34666" priority="13922" stopIfTrue="1" operator="equal">
      <formula>"g"</formula>
    </cfRule>
  </conditionalFormatting>
  <conditionalFormatting sqref="AR16">
    <cfRule type="cellIs" dxfId="34665" priority="13920" stopIfTrue="1" operator="equal">
      <formula>"f"</formula>
    </cfRule>
  </conditionalFormatting>
  <conditionalFormatting sqref="AR16">
    <cfRule type="cellIs" dxfId="34664" priority="13918" stopIfTrue="1" operator="equal">
      <formula>"h"</formula>
    </cfRule>
    <cfRule type="cellIs" dxfId="34663" priority="13919" stopIfTrue="1" operator="equal">
      <formula>"g"</formula>
    </cfRule>
  </conditionalFormatting>
  <conditionalFormatting sqref="AR16">
    <cfRule type="cellIs" dxfId="34662" priority="13908" stopIfTrue="1" operator="equal">
      <formula>"f"</formula>
    </cfRule>
  </conditionalFormatting>
  <conditionalFormatting sqref="AR16">
    <cfRule type="cellIs" dxfId="34661" priority="13906" stopIfTrue="1" operator="equal">
      <formula>"h"</formula>
    </cfRule>
    <cfRule type="cellIs" dxfId="34660" priority="13907" stopIfTrue="1" operator="equal">
      <formula>"g"</formula>
    </cfRule>
  </conditionalFormatting>
  <conditionalFormatting sqref="AR16">
    <cfRule type="cellIs" dxfId="34659" priority="13905" stopIfTrue="1" operator="equal">
      <formula>"f"</formula>
    </cfRule>
  </conditionalFormatting>
  <conditionalFormatting sqref="AR16">
    <cfRule type="cellIs" dxfId="34658" priority="13903" stopIfTrue="1" operator="equal">
      <formula>"h"</formula>
    </cfRule>
    <cfRule type="cellIs" dxfId="34657" priority="13904" stopIfTrue="1" operator="equal">
      <formula>"g"</formula>
    </cfRule>
  </conditionalFormatting>
  <conditionalFormatting sqref="AR16">
    <cfRule type="cellIs" dxfId="34656" priority="13917" stopIfTrue="1" operator="equal">
      <formula>"f"</formula>
    </cfRule>
  </conditionalFormatting>
  <conditionalFormatting sqref="AR16">
    <cfRule type="cellIs" dxfId="34655" priority="13915" stopIfTrue="1" operator="equal">
      <formula>"h"</formula>
    </cfRule>
    <cfRule type="cellIs" dxfId="34654" priority="13916" stopIfTrue="1" operator="equal">
      <formula>"g"</formula>
    </cfRule>
  </conditionalFormatting>
  <conditionalFormatting sqref="AR16">
    <cfRule type="cellIs" dxfId="34653" priority="13926" stopIfTrue="1" operator="equal">
      <formula>"f"</formula>
    </cfRule>
  </conditionalFormatting>
  <conditionalFormatting sqref="AR16">
    <cfRule type="cellIs" dxfId="34652" priority="13924" stopIfTrue="1" operator="equal">
      <formula>"h"</formula>
    </cfRule>
    <cfRule type="cellIs" dxfId="34651" priority="13925" stopIfTrue="1" operator="equal">
      <formula>"g"</formula>
    </cfRule>
  </conditionalFormatting>
  <conditionalFormatting sqref="AR16">
    <cfRule type="cellIs" dxfId="34650" priority="13914" stopIfTrue="1" operator="equal">
      <formula>"f"</formula>
    </cfRule>
  </conditionalFormatting>
  <conditionalFormatting sqref="AR16">
    <cfRule type="cellIs" dxfId="34649" priority="13912" stopIfTrue="1" operator="equal">
      <formula>"h"</formula>
    </cfRule>
    <cfRule type="cellIs" dxfId="34648" priority="13913" stopIfTrue="1" operator="equal">
      <formula>"g"</formula>
    </cfRule>
  </conditionalFormatting>
  <conditionalFormatting sqref="AR16">
    <cfRule type="cellIs" dxfId="34647" priority="13911" stopIfTrue="1" operator="equal">
      <formula>"f"</formula>
    </cfRule>
  </conditionalFormatting>
  <conditionalFormatting sqref="AR16">
    <cfRule type="cellIs" dxfId="34646" priority="13909" stopIfTrue="1" operator="equal">
      <formula>"h"</formula>
    </cfRule>
    <cfRule type="cellIs" dxfId="34645" priority="13910" stopIfTrue="1" operator="equal">
      <formula>"g"</formula>
    </cfRule>
  </conditionalFormatting>
  <conditionalFormatting sqref="AS16">
    <cfRule type="cellIs" dxfId="34644" priority="13833" stopIfTrue="1" operator="equal">
      <formula>"f"</formula>
    </cfRule>
  </conditionalFormatting>
  <conditionalFormatting sqref="AS16">
    <cfRule type="cellIs" dxfId="34643" priority="13831" stopIfTrue="1" operator="equal">
      <formula>"h"</formula>
    </cfRule>
    <cfRule type="cellIs" dxfId="34642" priority="13832" stopIfTrue="1" operator="equal">
      <formula>"g"</formula>
    </cfRule>
  </conditionalFormatting>
  <conditionalFormatting sqref="AS16">
    <cfRule type="cellIs" dxfId="34641" priority="13902" stopIfTrue="1" operator="equal">
      <formula>"f"</formula>
    </cfRule>
  </conditionalFormatting>
  <conditionalFormatting sqref="AS16">
    <cfRule type="cellIs" dxfId="34640" priority="13900" stopIfTrue="1" operator="equal">
      <formula>"h"</formula>
    </cfRule>
    <cfRule type="cellIs" dxfId="34639" priority="13901" stopIfTrue="1" operator="equal">
      <formula>"g"</formula>
    </cfRule>
  </conditionalFormatting>
  <conditionalFormatting sqref="AS16">
    <cfRule type="cellIs" dxfId="34638" priority="13899" stopIfTrue="1" operator="equal">
      <formula>"f"</formula>
    </cfRule>
  </conditionalFormatting>
  <conditionalFormatting sqref="AS16">
    <cfRule type="cellIs" dxfId="34637" priority="13897" stopIfTrue="1" operator="equal">
      <formula>"h"</formula>
    </cfRule>
    <cfRule type="cellIs" dxfId="34636" priority="13898" stopIfTrue="1" operator="equal">
      <formula>"g"</formula>
    </cfRule>
  </conditionalFormatting>
  <conditionalFormatting sqref="AS16">
    <cfRule type="cellIs" dxfId="34635" priority="13896" stopIfTrue="1" operator="equal">
      <formula>"f"</formula>
    </cfRule>
  </conditionalFormatting>
  <conditionalFormatting sqref="AS16">
    <cfRule type="cellIs" dxfId="34634" priority="13894" stopIfTrue="1" operator="equal">
      <formula>"h"</formula>
    </cfRule>
    <cfRule type="cellIs" dxfId="34633" priority="13895" stopIfTrue="1" operator="equal">
      <formula>"g"</formula>
    </cfRule>
  </conditionalFormatting>
  <conditionalFormatting sqref="AS16">
    <cfRule type="cellIs" dxfId="34632" priority="13893" stopIfTrue="1" operator="equal">
      <formula>"f"</formula>
    </cfRule>
  </conditionalFormatting>
  <conditionalFormatting sqref="AS16">
    <cfRule type="cellIs" dxfId="34631" priority="13891" stopIfTrue="1" operator="equal">
      <formula>"h"</formula>
    </cfRule>
    <cfRule type="cellIs" dxfId="34630" priority="13892" stopIfTrue="1" operator="equal">
      <formula>"g"</formula>
    </cfRule>
  </conditionalFormatting>
  <conditionalFormatting sqref="AS16">
    <cfRule type="cellIs" dxfId="34629" priority="13890" stopIfTrue="1" operator="equal">
      <formula>"f"</formula>
    </cfRule>
  </conditionalFormatting>
  <conditionalFormatting sqref="AS16">
    <cfRule type="cellIs" dxfId="34628" priority="13888" stopIfTrue="1" operator="equal">
      <formula>"h"</formula>
    </cfRule>
    <cfRule type="cellIs" dxfId="34627" priority="13889" stopIfTrue="1" operator="equal">
      <formula>"g"</formula>
    </cfRule>
  </conditionalFormatting>
  <conditionalFormatting sqref="AS16">
    <cfRule type="cellIs" dxfId="34626" priority="13887" stopIfTrue="1" operator="equal">
      <formula>"f"</formula>
    </cfRule>
  </conditionalFormatting>
  <conditionalFormatting sqref="AS16">
    <cfRule type="cellIs" dxfId="34625" priority="13885" stopIfTrue="1" operator="equal">
      <formula>"h"</formula>
    </cfRule>
    <cfRule type="cellIs" dxfId="34624" priority="13886" stopIfTrue="1" operator="equal">
      <formula>"g"</formula>
    </cfRule>
  </conditionalFormatting>
  <conditionalFormatting sqref="AS16">
    <cfRule type="cellIs" dxfId="34623" priority="13884" stopIfTrue="1" operator="equal">
      <formula>"f"</formula>
    </cfRule>
  </conditionalFormatting>
  <conditionalFormatting sqref="AS16">
    <cfRule type="cellIs" dxfId="34622" priority="13882" stopIfTrue="1" operator="equal">
      <formula>"h"</formula>
    </cfRule>
    <cfRule type="cellIs" dxfId="34621" priority="13883" stopIfTrue="1" operator="equal">
      <formula>"g"</formula>
    </cfRule>
  </conditionalFormatting>
  <conditionalFormatting sqref="AS16">
    <cfRule type="cellIs" dxfId="34620" priority="13881" stopIfTrue="1" operator="equal">
      <formula>"f"</formula>
    </cfRule>
  </conditionalFormatting>
  <conditionalFormatting sqref="AS16">
    <cfRule type="cellIs" dxfId="34619" priority="13879" stopIfTrue="1" operator="equal">
      <formula>"h"</formula>
    </cfRule>
    <cfRule type="cellIs" dxfId="34618" priority="13880" stopIfTrue="1" operator="equal">
      <formula>"g"</formula>
    </cfRule>
  </conditionalFormatting>
  <conditionalFormatting sqref="AS16">
    <cfRule type="cellIs" dxfId="34617" priority="13878" stopIfTrue="1" operator="equal">
      <formula>"f"</formula>
    </cfRule>
  </conditionalFormatting>
  <conditionalFormatting sqref="AS16">
    <cfRule type="cellIs" dxfId="34616" priority="13876" stopIfTrue="1" operator="equal">
      <formula>"h"</formula>
    </cfRule>
    <cfRule type="cellIs" dxfId="34615" priority="13877" stopIfTrue="1" operator="equal">
      <formula>"g"</formula>
    </cfRule>
  </conditionalFormatting>
  <conditionalFormatting sqref="AS16">
    <cfRule type="cellIs" dxfId="34614" priority="13875" stopIfTrue="1" operator="equal">
      <formula>"f"</formula>
    </cfRule>
  </conditionalFormatting>
  <conditionalFormatting sqref="AS16">
    <cfRule type="cellIs" dxfId="34613" priority="13873" stopIfTrue="1" operator="equal">
      <formula>"h"</formula>
    </cfRule>
    <cfRule type="cellIs" dxfId="34612" priority="13874" stopIfTrue="1" operator="equal">
      <formula>"g"</formula>
    </cfRule>
  </conditionalFormatting>
  <conditionalFormatting sqref="AS16">
    <cfRule type="cellIs" dxfId="34611" priority="13872" stopIfTrue="1" operator="equal">
      <formula>"f"</formula>
    </cfRule>
  </conditionalFormatting>
  <conditionalFormatting sqref="AS16">
    <cfRule type="cellIs" dxfId="34610" priority="13870" stopIfTrue="1" operator="equal">
      <formula>"h"</formula>
    </cfRule>
    <cfRule type="cellIs" dxfId="34609" priority="13871" stopIfTrue="1" operator="equal">
      <formula>"g"</formula>
    </cfRule>
  </conditionalFormatting>
  <conditionalFormatting sqref="AS16">
    <cfRule type="cellIs" dxfId="34608" priority="13869" stopIfTrue="1" operator="equal">
      <formula>"f"</formula>
    </cfRule>
  </conditionalFormatting>
  <conditionalFormatting sqref="AS16">
    <cfRule type="cellIs" dxfId="34607" priority="13867" stopIfTrue="1" operator="equal">
      <formula>"h"</formula>
    </cfRule>
    <cfRule type="cellIs" dxfId="34606" priority="13868" stopIfTrue="1" operator="equal">
      <formula>"g"</formula>
    </cfRule>
  </conditionalFormatting>
  <conditionalFormatting sqref="AS16">
    <cfRule type="cellIs" dxfId="34605" priority="13866" stopIfTrue="1" operator="equal">
      <formula>"f"</formula>
    </cfRule>
  </conditionalFormatting>
  <conditionalFormatting sqref="AS16">
    <cfRule type="cellIs" dxfId="34604" priority="13864" stopIfTrue="1" operator="equal">
      <formula>"h"</formula>
    </cfRule>
    <cfRule type="cellIs" dxfId="34603" priority="13865" stopIfTrue="1" operator="equal">
      <formula>"g"</formula>
    </cfRule>
  </conditionalFormatting>
  <conditionalFormatting sqref="AS16">
    <cfRule type="cellIs" dxfId="34602" priority="13863" stopIfTrue="1" operator="equal">
      <formula>"f"</formula>
    </cfRule>
  </conditionalFormatting>
  <conditionalFormatting sqref="AS16">
    <cfRule type="cellIs" dxfId="34601" priority="13861" stopIfTrue="1" operator="equal">
      <formula>"h"</formula>
    </cfRule>
    <cfRule type="cellIs" dxfId="34600" priority="13862" stopIfTrue="1" operator="equal">
      <formula>"g"</formula>
    </cfRule>
  </conditionalFormatting>
  <conditionalFormatting sqref="AS16">
    <cfRule type="cellIs" dxfId="34599" priority="13860" stopIfTrue="1" operator="equal">
      <formula>"f"</formula>
    </cfRule>
  </conditionalFormatting>
  <conditionalFormatting sqref="AS16">
    <cfRule type="cellIs" dxfId="34598" priority="13858" stopIfTrue="1" operator="equal">
      <formula>"h"</formula>
    </cfRule>
    <cfRule type="cellIs" dxfId="34597" priority="13859" stopIfTrue="1" operator="equal">
      <formula>"g"</formula>
    </cfRule>
  </conditionalFormatting>
  <conditionalFormatting sqref="AS16">
    <cfRule type="cellIs" dxfId="34596" priority="13857" stopIfTrue="1" operator="equal">
      <formula>"f"</formula>
    </cfRule>
  </conditionalFormatting>
  <conditionalFormatting sqref="AS16">
    <cfRule type="cellIs" dxfId="34595" priority="13855" stopIfTrue="1" operator="equal">
      <formula>"h"</formula>
    </cfRule>
    <cfRule type="cellIs" dxfId="34594" priority="13856" stopIfTrue="1" operator="equal">
      <formula>"g"</formula>
    </cfRule>
  </conditionalFormatting>
  <conditionalFormatting sqref="AS16">
    <cfRule type="cellIs" dxfId="34593" priority="13854" stopIfTrue="1" operator="equal">
      <formula>"f"</formula>
    </cfRule>
  </conditionalFormatting>
  <conditionalFormatting sqref="AS16">
    <cfRule type="cellIs" dxfId="34592" priority="13852" stopIfTrue="1" operator="equal">
      <formula>"h"</formula>
    </cfRule>
    <cfRule type="cellIs" dxfId="34591" priority="13853" stopIfTrue="1" operator="equal">
      <formula>"g"</formula>
    </cfRule>
  </conditionalFormatting>
  <conditionalFormatting sqref="AS16">
    <cfRule type="cellIs" dxfId="34590" priority="13851" stopIfTrue="1" operator="equal">
      <formula>"f"</formula>
    </cfRule>
  </conditionalFormatting>
  <conditionalFormatting sqref="AS16">
    <cfRule type="cellIs" dxfId="34589" priority="13849" stopIfTrue="1" operator="equal">
      <formula>"h"</formula>
    </cfRule>
    <cfRule type="cellIs" dxfId="34588" priority="13850" stopIfTrue="1" operator="equal">
      <formula>"g"</formula>
    </cfRule>
  </conditionalFormatting>
  <conditionalFormatting sqref="AS16">
    <cfRule type="cellIs" dxfId="34587" priority="13845" stopIfTrue="1" operator="equal">
      <formula>"f"</formula>
    </cfRule>
  </conditionalFormatting>
  <conditionalFormatting sqref="AS16">
    <cfRule type="cellIs" dxfId="34586" priority="13843" stopIfTrue="1" operator="equal">
      <formula>"h"</formula>
    </cfRule>
    <cfRule type="cellIs" dxfId="34585" priority="13844" stopIfTrue="1" operator="equal">
      <formula>"g"</formula>
    </cfRule>
  </conditionalFormatting>
  <conditionalFormatting sqref="AS16">
    <cfRule type="cellIs" dxfId="34584" priority="13848" stopIfTrue="1" operator="equal">
      <formula>"f"</formula>
    </cfRule>
  </conditionalFormatting>
  <conditionalFormatting sqref="AS16">
    <cfRule type="cellIs" dxfId="34583" priority="13846" stopIfTrue="1" operator="equal">
      <formula>"h"</formula>
    </cfRule>
    <cfRule type="cellIs" dxfId="34582" priority="13847" stopIfTrue="1" operator="equal">
      <formula>"g"</formula>
    </cfRule>
  </conditionalFormatting>
  <conditionalFormatting sqref="AS16">
    <cfRule type="cellIs" dxfId="34581" priority="13842" stopIfTrue="1" operator="equal">
      <formula>"f"</formula>
    </cfRule>
  </conditionalFormatting>
  <conditionalFormatting sqref="AS16">
    <cfRule type="cellIs" dxfId="34580" priority="13840" stopIfTrue="1" operator="equal">
      <formula>"h"</formula>
    </cfRule>
    <cfRule type="cellIs" dxfId="34579" priority="13841" stopIfTrue="1" operator="equal">
      <formula>"g"</formula>
    </cfRule>
  </conditionalFormatting>
  <conditionalFormatting sqref="AS16">
    <cfRule type="cellIs" dxfId="34578" priority="13839" stopIfTrue="1" operator="equal">
      <formula>"f"</formula>
    </cfRule>
  </conditionalFormatting>
  <conditionalFormatting sqref="AS16">
    <cfRule type="cellIs" dxfId="34577" priority="13837" stopIfTrue="1" operator="equal">
      <formula>"h"</formula>
    </cfRule>
    <cfRule type="cellIs" dxfId="34576" priority="13838" stopIfTrue="1" operator="equal">
      <formula>"g"</formula>
    </cfRule>
  </conditionalFormatting>
  <conditionalFormatting sqref="AS16">
    <cfRule type="cellIs" dxfId="34575" priority="13836" stopIfTrue="1" operator="equal">
      <formula>"f"</formula>
    </cfRule>
  </conditionalFormatting>
  <conditionalFormatting sqref="AS16">
    <cfRule type="cellIs" dxfId="34574" priority="13834" stopIfTrue="1" operator="equal">
      <formula>"h"</formula>
    </cfRule>
    <cfRule type="cellIs" dxfId="34573" priority="13835" stopIfTrue="1" operator="equal">
      <formula>"g"</formula>
    </cfRule>
  </conditionalFormatting>
  <conditionalFormatting sqref="AS16">
    <cfRule type="cellIs" dxfId="34572" priority="13827" stopIfTrue="1" operator="equal">
      <formula>"f"</formula>
    </cfRule>
  </conditionalFormatting>
  <conditionalFormatting sqref="AS16">
    <cfRule type="cellIs" dxfId="34571" priority="13825" stopIfTrue="1" operator="equal">
      <formula>"h"</formula>
    </cfRule>
    <cfRule type="cellIs" dxfId="34570" priority="13826" stopIfTrue="1" operator="equal">
      <formula>"g"</formula>
    </cfRule>
  </conditionalFormatting>
  <conditionalFormatting sqref="AS16">
    <cfRule type="cellIs" dxfId="34569" priority="13824" stopIfTrue="1" operator="equal">
      <formula>"f"</formula>
    </cfRule>
  </conditionalFormatting>
  <conditionalFormatting sqref="AS16">
    <cfRule type="cellIs" dxfId="34568" priority="13822" stopIfTrue="1" operator="equal">
      <formula>"h"</formula>
    </cfRule>
    <cfRule type="cellIs" dxfId="34567" priority="13823" stopIfTrue="1" operator="equal">
      <formula>"g"</formula>
    </cfRule>
  </conditionalFormatting>
  <conditionalFormatting sqref="AS16">
    <cfRule type="cellIs" dxfId="34566" priority="13812" stopIfTrue="1" operator="equal">
      <formula>"f"</formula>
    </cfRule>
  </conditionalFormatting>
  <conditionalFormatting sqref="AS16">
    <cfRule type="cellIs" dxfId="34565" priority="13810" stopIfTrue="1" operator="equal">
      <formula>"h"</formula>
    </cfRule>
    <cfRule type="cellIs" dxfId="34564" priority="13811" stopIfTrue="1" operator="equal">
      <formula>"g"</formula>
    </cfRule>
  </conditionalFormatting>
  <conditionalFormatting sqref="AS16">
    <cfRule type="cellIs" dxfId="34563" priority="13809" stopIfTrue="1" operator="equal">
      <formula>"f"</formula>
    </cfRule>
  </conditionalFormatting>
  <conditionalFormatting sqref="AS16">
    <cfRule type="cellIs" dxfId="34562" priority="13807" stopIfTrue="1" operator="equal">
      <formula>"h"</formula>
    </cfRule>
    <cfRule type="cellIs" dxfId="34561" priority="13808" stopIfTrue="1" operator="equal">
      <formula>"g"</formula>
    </cfRule>
  </conditionalFormatting>
  <conditionalFormatting sqref="AS16">
    <cfRule type="cellIs" dxfId="34560" priority="13821" stopIfTrue="1" operator="equal">
      <formula>"f"</formula>
    </cfRule>
  </conditionalFormatting>
  <conditionalFormatting sqref="AS16">
    <cfRule type="cellIs" dxfId="34559" priority="13819" stopIfTrue="1" operator="equal">
      <formula>"h"</formula>
    </cfRule>
    <cfRule type="cellIs" dxfId="34558" priority="13820" stopIfTrue="1" operator="equal">
      <formula>"g"</formula>
    </cfRule>
  </conditionalFormatting>
  <conditionalFormatting sqref="AS16">
    <cfRule type="cellIs" dxfId="34557" priority="13830" stopIfTrue="1" operator="equal">
      <formula>"f"</formula>
    </cfRule>
  </conditionalFormatting>
  <conditionalFormatting sqref="AS16">
    <cfRule type="cellIs" dxfId="34556" priority="13828" stopIfTrue="1" operator="equal">
      <formula>"h"</formula>
    </cfRule>
    <cfRule type="cellIs" dxfId="34555" priority="13829" stopIfTrue="1" operator="equal">
      <formula>"g"</formula>
    </cfRule>
  </conditionalFormatting>
  <conditionalFormatting sqref="AS16">
    <cfRule type="cellIs" dxfId="34554" priority="13818" stopIfTrue="1" operator="equal">
      <formula>"f"</formula>
    </cfRule>
  </conditionalFormatting>
  <conditionalFormatting sqref="AS16">
    <cfRule type="cellIs" dxfId="34553" priority="13816" stopIfTrue="1" operator="equal">
      <formula>"h"</formula>
    </cfRule>
    <cfRule type="cellIs" dxfId="34552" priority="13817" stopIfTrue="1" operator="equal">
      <formula>"g"</formula>
    </cfRule>
  </conditionalFormatting>
  <conditionalFormatting sqref="AS16">
    <cfRule type="cellIs" dxfId="34551" priority="13815" stopIfTrue="1" operator="equal">
      <formula>"f"</formula>
    </cfRule>
  </conditionalFormatting>
  <conditionalFormatting sqref="AS16">
    <cfRule type="cellIs" dxfId="34550" priority="13813" stopIfTrue="1" operator="equal">
      <formula>"h"</formula>
    </cfRule>
    <cfRule type="cellIs" dxfId="34549" priority="13814" stopIfTrue="1" operator="equal">
      <formula>"g"</formula>
    </cfRule>
  </conditionalFormatting>
  <conditionalFormatting sqref="AS16">
    <cfRule type="cellIs" dxfId="34548" priority="13737" stopIfTrue="1" operator="equal">
      <formula>"f"</formula>
    </cfRule>
  </conditionalFormatting>
  <conditionalFormatting sqref="AS16">
    <cfRule type="cellIs" dxfId="34547" priority="13735" stopIfTrue="1" operator="equal">
      <formula>"h"</formula>
    </cfRule>
    <cfRule type="cellIs" dxfId="34546" priority="13736" stopIfTrue="1" operator="equal">
      <formula>"g"</formula>
    </cfRule>
  </conditionalFormatting>
  <conditionalFormatting sqref="AS16">
    <cfRule type="cellIs" dxfId="34545" priority="13806" stopIfTrue="1" operator="equal">
      <formula>"f"</formula>
    </cfRule>
  </conditionalFormatting>
  <conditionalFormatting sqref="AS16">
    <cfRule type="cellIs" dxfId="34544" priority="13804" stopIfTrue="1" operator="equal">
      <formula>"h"</formula>
    </cfRule>
    <cfRule type="cellIs" dxfId="34543" priority="13805" stopIfTrue="1" operator="equal">
      <formula>"g"</formula>
    </cfRule>
  </conditionalFormatting>
  <conditionalFormatting sqref="AS16">
    <cfRule type="cellIs" dxfId="34542" priority="13803" stopIfTrue="1" operator="equal">
      <formula>"f"</formula>
    </cfRule>
  </conditionalFormatting>
  <conditionalFormatting sqref="AS16">
    <cfRule type="cellIs" dxfId="34541" priority="13801" stopIfTrue="1" operator="equal">
      <formula>"h"</formula>
    </cfRule>
    <cfRule type="cellIs" dxfId="34540" priority="13802" stopIfTrue="1" operator="equal">
      <formula>"g"</formula>
    </cfRule>
  </conditionalFormatting>
  <conditionalFormatting sqref="AS16">
    <cfRule type="cellIs" dxfId="34539" priority="13800" stopIfTrue="1" operator="equal">
      <formula>"f"</formula>
    </cfRule>
  </conditionalFormatting>
  <conditionalFormatting sqref="AS16">
    <cfRule type="cellIs" dxfId="34538" priority="13798" stopIfTrue="1" operator="equal">
      <formula>"h"</formula>
    </cfRule>
    <cfRule type="cellIs" dxfId="34537" priority="13799" stopIfTrue="1" operator="equal">
      <formula>"g"</formula>
    </cfRule>
  </conditionalFormatting>
  <conditionalFormatting sqref="AS16">
    <cfRule type="cellIs" dxfId="34536" priority="13797" stopIfTrue="1" operator="equal">
      <formula>"f"</formula>
    </cfRule>
  </conditionalFormatting>
  <conditionalFormatting sqref="AS16">
    <cfRule type="cellIs" dxfId="34535" priority="13795" stopIfTrue="1" operator="equal">
      <formula>"h"</formula>
    </cfRule>
    <cfRule type="cellIs" dxfId="34534" priority="13796" stopIfTrue="1" operator="equal">
      <formula>"g"</formula>
    </cfRule>
  </conditionalFormatting>
  <conditionalFormatting sqref="AS16">
    <cfRule type="cellIs" dxfId="34533" priority="13794" stopIfTrue="1" operator="equal">
      <formula>"f"</formula>
    </cfRule>
  </conditionalFormatting>
  <conditionalFormatting sqref="AS16">
    <cfRule type="cellIs" dxfId="34532" priority="13792" stopIfTrue="1" operator="equal">
      <formula>"h"</formula>
    </cfRule>
    <cfRule type="cellIs" dxfId="34531" priority="13793" stopIfTrue="1" operator="equal">
      <formula>"g"</formula>
    </cfRule>
  </conditionalFormatting>
  <conditionalFormatting sqref="AS16">
    <cfRule type="cellIs" dxfId="34530" priority="13791" stopIfTrue="1" operator="equal">
      <formula>"f"</formula>
    </cfRule>
  </conditionalFormatting>
  <conditionalFormatting sqref="AS16">
    <cfRule type="cellIs" dxfId="34529" priority="13789" stopIfTrue="1" operator="equal">
      <formula>"h"</formula>
    </cfRule>
    <cfRule type="cellIs" dxfId="34528" priority="13790" stopIfTrue="1" operator="equal">
      <formula>"g"</formula>
    </cfRule>
  </conditionalFormatting>
  <conditionalFormatting sqref="AS16">
    <cfRule type="cellIs" dxfId="34527" priority="13788" stopIfTrue="1" operator="equal">
      <formula>"f"</formula>
    </cfRule>
  </conditionalFormatting>
  <conditionalFormatting sqref="AS16">
    <cfRule type="cellIs" dxfId="34526" priority="13786" stopIfTrue="1" operator="equal">
      <formula>"h"</formula>
    </cfRule>
    <cfRule type="cellIs" dxfId="34525" priority="13787" stopIfTrue="1" operator="equal">
      <formula>"g"</formula>
    </cfRule>
  </conditionalFormatting>
  <conditionalFormatting sqref="AS16">
    <cfRule type="cellIs" dxfId="34524" priority="13785" stopIfTrue="1" operator="equal">
      <formula>"f"</formula>
    </cfRule>
  </conditionalFormatting>
  <conditionalFormatting sqref="AS16">
    <cfRule type="cellIs" dxfId="34523" priority="13783" stopIfTrue="1" operator="equal">
      <formula>"h"</formula>
    </cfRule>
    <cfRule type="cellIs" dxfId="34522" priority="13784" stopIfTrue="1" operator="equal">
      <formula>"g"</formula>
    </cfRule>
  </conditionalFormatting>
  <conditionalFormatting sqref="AS16">
    <cfRule type="cellIs" dxfId="34521" priority="13782" stopIfTrue="1" operator="equal">
      <formula>"f"</formula>
    </cfRule>
  </conditionalFormatting>
  <conditionalFormatting sqref="AS16">
    <cfRule type="cellIs" dxfId="34520" priority="13780" stopIfTrue="1" operator="equal">
      <formula>"h"</formula>
    </cfRule>
    <cfRule type="cellIs" dxfId="34519" priority="13781" stopIfTrue="1" operator="equal">
      <formula>"g"</formula>
    </cfRule>
  </conditionalFormatting>
  <conditionalFormatting sqref="AS16">
    <cfRule type="cellIs" dxfId="34518" priority="13779" stopIfTrue="1" operator="equal">
      <formula>"f"</formula>
    </cfRule>
  </conditionalFormatting>
  <conditionalFormatting sqref="AS16">
    <cfRule type="cellIs" dxfId="34517" priority="13777" stopIfTrue="1" operator="equal">
      <formula>"h"</formula>
    </cfRule>
    <cfRule type="cellIs" dxfId="34516" priority="13778" stopIfTrue="1" operator="equal">
      <formula>"g"</formula>
    </cfRule>
  </conditionalFormatting>
  <conditionalFormatting sqref="AS16">
    <cfRule type="cellIs" dxfId="34515" priority="13776" stopIfTrue="1" operator="equal">
      <formula>"f"</formula>
    </cfRule>
  </conditionalFormatting>
  <conditionalFormatting sqref="AS16">
    <cfRule type="cellIs" dxfId="34514" priority="13774" stopIfTrue="1" operator="equal">
      <formula>"h"</formula>
    </cfRule>
    <cfRule type="cellIs" dxfId="34513" priority="13775" stopIfTrue="1" operator="equal">
      <formula>"g"</formula>
    </cfRule>
  </conditionalFormatting>
  <conditionalFormatting sqref="AS16">
    <cfRule type="cellIs" dxfId="34512" priority="13773" stopIfTrue="1" operator="equal">
      <formula>"f"</formula>
    </cfRule>
  </conditionalFormatting>
  <conditionalFormatting sqref="AS16">
    <cfRule type="cellIs" dxfId="34511" priority="13771" stopIfTrue="1" operator="equal">
      <formula>"h"</formula>
    </cfRule>
    <cfRule type="cellIs" dxfId="34510" priority="13772" stopIfTrue="1" operator="equal">
      <formula>"g"</formula>
    </cfRule>
  </conditionalFormatting>
  <conditionalFormatting sqref="AS16">
    <cfRule type="cellIs" dxfId="34509" priority="13770" stopIfTrue="1" operator="equal">
      <formula>"f"</formula>
    </cfRule>
  </conditionalFormatting>
  <conditionalFormatting sqref="AS16">
    <cfRule type="cellIs" dxfId="34508" priority="13768" stopIfTrue="1" operator="equal">
      <formula>"h"</formula>
    </cfRule>
    <cfRule type="cellIs" dxfId="34507" priority="13769" stopIfTrue="1" operator="equal">
      <formula>"g"</formula>
    </cfRule>
  </conditionalFormatting>
  <conditionalFormatting sqref="AS16">
    <cfRule type="cellIs" dxfId="34506" priority="13767" stopIfTrue="1" operator="equal">
      <formula>"f"</formula>
    </cfRule>
  </conditionalFormatting>
  <conditionalFormatting sqref="AS16">
    <cfRule type="cellIs" dxfId="34505" priority="13765" stopIfTrue="1" operator="equal">
      <formula>"h"</formula>
    </cfRule>
    <cfRule type="cellIs" dxfId="34504" priority="13766" stopIfTrue="1" operator="equal">
      <formula>"g"</formula>
    </cfRule>
  </conditionalFormatting>
  <conditionalFormatting sqref="AS16">
    <cfRule type="cellIs" dxfId="34503" priority="13764" stopIfTrue="1" operator="equal">
      <formula>"f"</formula>
    </cfRule>
  </conditionalFormatting>
  <conditionalFormatting sqref="AS16">
    <cfRule type="cellIs" dxfId="34502" priority="13762" stopIfTrue="1" operator="equal">
      <formula>"h"</formula>
    </cfRule>
    <cfRule type="cellIs" dxfId="34501" priority="13763" stopIfTrue="1" operator="equal">
      <formula>"g"</formula>
    </cfRule>
  </conditionalFormatting>
  <conditionalFormatting sqref="AS16">
    <cfRule type="cellIs" dxfId="34500" priority="13761" stopIfTrue="1" operator="equal">
      <formula>"f"</formula>
    </cfRule>
  </conditionalFormatting>
  <conditionalFormatting sqref="AS16">
    <cfRule type="cellIs" dxfId="34499" priority="13759" stopIfTrue="1" operator="equal">
      <formula>"h"</formula>
    </cfRule>
    <cfRule type="cellIs" dxfId="34498" priority="13760" stopIfTrue="1" operator="equal">
      <formula>"g"</formula>
    </cfRule>
  </conditionalFormatting>
  <conditionalFormatting sqref="AS16">
    <cfRule type="cellIs" dxfId="34497" priority="13758" stopIfTrue="1" operator="equal">
      <formula>"f"</formula>
    </cfRule>
  </conditionalFormatting>
  <conditionalFormatting sqref="AS16">
    <cfRule type="cellIs" dxfId="34496" priority="13756" stopIfTrue="1" operator="equal">
      <formula>"h"</formula>
    </cfRule>
    <cfRule type="cellIs" dxfId="34495" priority="13757" stopIfTrue="1" operator="equal">
      <formula>"g"</formula>
    </cfRule>
  </conditionalFormatting>
  <conditionalFormatting sqref="AS16">
    <cfRule type="cellIs" dxfId="34494" priority="13755" stopIfTrue="1" operator="equal">
      <formula>"f"</formula>
    </cfRule>
  </conditionalFormatting>
  <conditionalFormatting sqref="AS16">
    <cfRule type="cellIs" dxfId="34493" priority="13753" stopIfTrue="1" operator="equal">
      <formula>"h"</formula>
    </cfRule>
    <cfRule type="cellIs" dxfId="34492" priority="13754" stopIfTrue="1" operator="equal">
      <formula>"g"</formula>
    </cfRule>
  </conditionalFormatting>
  <conditionalFormatting sqref="AS16">
    <cfRule type="cellIs" dxfId="34491" priority="13749" stopIfTrue="1" operator="equal">
      <formula>"f"</formula>
    </cfRule>
  </conditionalFormatting>
  <conditionalFormatting sqref="AS16">
    <cfRule type="cellIs" dxfId="34490" priority="13747" stopIfTrue="1" operator="equal">
      <formula>"h"</formula>
    </cfRule>
    <cfRule type="cellIs" dxfId="34489" priority="13748" stopIfTrue="1" operator="equal">
      <formula>"g"</formula>
    </cfRule>
  </conditionalFormatting>
  <conditionalFormatting sqref="AS16">
    <cfRule type="cellIs" dxfId="34488" priority="13752" stopIfTrue="1" operator="equal">
      <formula>"f"</formula>
    </cfRule>
  </conditionalFormatting>
  <conditionalFormatting sqref="AS16">
    <cfRule type="cellIs" dxfId="34487" priority="13750" stopIfTrue="1" operator="equal">
      <formula>"h"</formula>
    </cfRule>
    <cfRule type="cellIs" dxfId="34486" priority="13751" stopIfTrue="1" operator="equal">
      <formula>"g"</formula>
    </cfRule>
  </conditionalFormatting>
  <conditionalFormatting sqref="AS16">
    <cfRule type="cellIs" dxfId="34485" priority="13746" stopIfTrue="1" operator="equal">
      <formula>"f"</formula>
    </cfRule>
  </conditionalFormatting>
  <conditionalFormatting sqref="AS16">
    <cfRule type="cellIs" dxfId="34484" priority="13744" stopIfTrue="1" operator="equal">
      <formula>"h"</formula>
    </cfRule>
    <cfRule type="cellIs" dxfId="34483" priority="13745" stopIfTrue="1" operator="equal">
      <formula>"g"</formula>
    </cfRule>
  </conditionalFormatting>
  <conditionalFormatting sqref="AS16">
    <cfRule type="cellIs" dxfId="34482" priority="13743" stopIfTrue="1" operator="equal">
      <formula>"f"</formula>
    </cfRule>
  </conditionalFormatting>
  <conditionalFormatting sqref="AS16">
    <cfRule type="cellIs" dxfId="34481" priority="13741" stopIfTrue="1" operator="equal">
      <formula>"h"</formula>
    </cfRule>
    <cfRule type="cellIs" dxfId="34480" priority="13742" stopIfTrue="1" operator="equal">
      <formula>"g"</formula>
    </cfRule>
  </conditionalFormatting>
  <conditionalFormatting sqref="AS16">
    <cfRule type="cellIs" dxfId="34479" priority="13740" stopIfTrue="1" operator="equal">
      <formula>"f"</formula>
    </cfRule>
  </conditionalFormatting>
  <conditionalFormatting sqref="AS16">
    <cfRule type="cellIs" dxfId="34478" priority="13738" stopIfTrue="1" operator="equal">
      <formula>"h"</formula>
    </cfRule>
    <cfRule type="cellIs" dxfId="34477" priority="13739" stopIfTrue="1" operator="equal">
      <formula>"g"</formula>
    </cfRule>
  </conditionalFormatting>
  <conditionalFormatting sqref="AS16">
    <cfRule type="cellIs" dxfId="34476" priority="13665" stopIfTrue="1" operator="equal">
      <formula>"f"</formula>
    </cfRule>
  </conditionalFormatting>
  <conditionalFormatting sqref="AS16">
    <cfRule type="cellIs" dxfId="34475" priority="13663" stopIfTrue="1" operator="equal">
      <formula>"h"</formula>
    </cfRule>
    <cfRule type="cellIs" dxfId="34474" priority="13664" stopIfTrue="1" operator="equal">
      <formula>"g"</formula>
    </cfRule>
  </conditionalFormatting>
  <conditionalFormatting sqref="AS16">
    <cfRule type="cellIs" dxfId="34473" priority="13734" stopIfTrue="1" operator="equal">
      <formula>"f"</formula>
    </cfRule>
  </conditionalFormatting>
  <conditionalFormatting sqref="AS16">
    <cfRule type="cellIs" dxfId="34472" priority="13732" stopIfTrue="1" operator="equal">
      <formula>"h"</formula>
    </cfRule>
    <cfRule type="cellIs" dxfId="34471" priority="13733" stopIfTrue="1" operator="equal">
      <formula>"g"</formula>
    </cfRule>
  </conditionalFormatting>
  <conditionalFormatting sqref="AS16">
    <cfRule type="cellIs" dxfId="34470" priority="13731" stopIfTrue="1" operator="equal">
      <formula>"f"</formula>
    </cfRule>
  </conditionalFormatting>
  <conditionalFormatting sqref="AS16">
    <cfRule type="cellIs" dxfId="34469" priority="13729" stopIfTrue="1" operator="equal">
      <formula>"h"</formula>
    </cfRule>
    <cfRule type="cellIs" dxfId="34468" priority="13730" stopIfTrue="1" operator="equal">
      <formula>"g"</formula>
    </cfRule>
  </conditionalFormatting>
  <conditionalFormatting sqref="AS16">
    <cfRule type="cellIs" dxfId="34467" priority="13728" stopIfTrue="1" operator="equal">
      <formula>"f"</formula>
    </cfRule>
  </conditionalFormatting>
  <conditionalFormatting sqref="AS16">
    <cfRule type="cellIs" dxfId="34466" priority="13726" stopIfTrue="1" operator="equal">
      <formula>"h"</formula>
    </cfRule>
    <cfRule type="cellIs" dxfId="34465" priority="13727" stopIfTrue="1" operator="equal">
      <formula>"g"</formula>
    </cfRule>
  </conditionalFormatting>
  <conditionalFormatting sqref="AS16">
    <cfRule type="cellIs" dxfId="34464" priority="13725" stopIfTrue="1" operator="equal">
      <formula>"f"</formula>
    </cfRule>
  </conditionalFormatting>
  <conditionalFormatting sqref="AS16">
    <cfRule type="cellIs" dxfId="34463" priority="13723" stopIfTrue="1" operator="equal">
      <formula>"h"</formula>
    </cfRule>
    <cfRule type="cellIs" dxfId="34462" priority="13724" stopIfTrue="1" operator="equal">
      <formula>"g"</formula>
    </cfRule>
  </conditionalFormatting>
  <conditionalFormatting sqref="AS16">
    <cfRule type="cellIs" dxfId="34461" priority="13722" stopIfTrue="1" operator="equal">
      <formula>"f"</formula>
    </cfRule>
  </conditionalFormatting>
  <conditionalFormatting sqref="AS16">
    <cfRule type="cellIs" dxfId="34460" priority="13720" stopIfTrue="1" operator="equal">
      <formula>"h"</formula>
    </cfRule>
    <cfRule type="cellIs" dxfId="34459" priority="13721" stopIfTrue="1" operator="equal">
      <formula>"g"</formula>
    </cfRule>
  </conditionalFormatting>
  <conditionalFormatting sqref="AS16">
    <cfRule type="cellIs" dxfId="34458" priority="13719" stopIfTrue="1" operator="equal">
      <formula>"f"</formula>
    </cfRule>
  </conditionalFormatting>
  <conditionalFormatting sqref="AS16">
    <cfRule type="cellIs" dxfId="34457" priority="13717" stopIfTrue="1" operator="equal">
      <formula>"h"</formula>
    </cfRule>
    <cfRule type="cellIs" dxfId="34456" priority="13718" stopIfTrue="1" operator="equal">
      <formula>"g"</formula>
    </cfRule>
  </conditionalFormatting>
  <conditionalFormatting sqref="AS16">
    <cfRule type="cellIs" dxfId="34455" priority="13716" stopIfTrue="1" operator="equal">
      <formula>"f"</formula>
    </cfRule>
  </conditionalFormatting>
  <conditionalFormatting sqref="AS16">
    <cfRule type="cellIs" dxfId="34454" priority="13714" stopIfTrue="1" operator="equal">
      <formula>"h"</formula>
    </cfRule>
    <cfRule type="cellIs" dxfId="34453" priority="13715" stopIfTrue="1" operator="equal">
      <formula>"g"</formula>
    </cfRule>
  </conditionalFormatting>
  <conditionalFormatting sqref="AS16">
    <cfRule type="cellIs" dxfId="34452" priority="13713" stopIfTrue="1" operator="equal">
      <formula>"f"</formula>
    </cfRule>
  </conditionalFormatting>
  <conditionalFormatting sqref="AS16">
    <cfRule type="cellIs" dxfId="34451" priority="13711" stopIfTrue="1" operator="equal">
      <formula>"h"</formula>
    </cfRule>
    <cfRule type="cellIs" dxfId="34450" priority="13712" stopIfTrue="1" operator="equal">
      <formula>"g"</formula>
    </cfRule>
  </conditionalFormatting>
  <conditionalFormatting sqref="AS16">
    <cfRule type="cellIs" dxfId="34449" priority="13710" stopIfTrue="1" operator="equal">
      <formula>"f"</formula>
    </cfRule>
  </conditionalFormatting>
  <conditionalFormatting sqref="AS16">
    <cfRule type="cellIs" dxfId="34448" priority="13708" stopIfTrue="1" operator="equal">
      <formula>"h"</formula>
    </cfRule>
    <cfRule type="cellIs" dxfId="34447" priority="13709" stopIfTrue="1" operator="equal">
      <formula>"g"</formula>
    </cfRule>
  </conditionalFormatting>
  <conditionalFormatting sqref="AS16">
    <cfRule type="cellIs" dxfId="34446" priority="13707" stopIfTrue="1" operator="equal">
      <formula>"f"</formula>
    </cfRule>
  </conditionalFormatting>
  <conditionalFormatting sqref="AS16">
    <cfRule type="cellIs" dxfId="34445" priority="13705" stopIfTrue="1" operator="equal">
      <formula>"h"</formula>
    </cfRule>
    <cfRule type="cellIs" dxfId="34444" priority="13706" stopIfTrue="1" operator="equal">
      <formula>"g"</formula>
    </cfRule>
  </conditionalFormatting>
  <conditionalFormatting sqref="AS16">
    <cfRule type="cellIs" dxfId="34443" priority="13704" stopIfTrue="1" operator="equal">
      <formula>"f"</formula>
    </cfRule>
  </conditionalFormatting>
  <conditionalFormatting sqref="AS16">
    <cfRule type="cellIs" dxfId="34442" priority="13702" stopIfTrue="1" operator="equal">
      <formula>"h"</formula>
    </cfRule>
    <cfRule type="cellIs" dxfId="34441" priority="13703" stopIfTrue="1" operator="equal">
      <formula>"g"</formula>
    </cfRule>
  </conditionalFormatting>
  <conditionalFormatting sqref="AS16">
    <cfRule type="cellIs" dxfId="34440" priority="13701" stopIfTrue="1" operator="equal">
      <formula>"f"</formula>
    </cfRule>
  </conditionalFormatting>
  <conditionalFormatting sqref="AS16">
    <cfRule type="cellIs" dxfId="34439" priority="13699" stopIfTrue="1" operator="equal">
      <formula>"h"</formula>
    </cfRule>
    <cfRule type="cellIs" dxfId="34438" priority="13700" stopIfTrue="1" operator="equal">
      <formula>"g"</formula>
    </cfRule>
  </conditionalFormatting>
  <conditionalFormatting sqref="AS16">
    <cfRule type="cellIs" dxfId="34437" priority="13698" stopIfTrue="1" operator="equal">
      <formula>"f"</formula>
    </cfRule>
  </conditionalFormatting>
  <conditionalFormatting sqref="AS16">
    <cfRule type="cellIs" dxfId="34436" priority="13696" stopIfTrue="1" operator="equal">
      <formula>"h"</formula>
    </cfRule>
    <cfRule type="cellIs" dxfId="34435" priority="13697" stopIfTrue="1" operator="equal">
      <formula>"g"</formula>
    </cfRule>
  </conditionalFormatting>
  <conditionalFormatting sqref="AS16">
    <cfRule type="cellIs" dxfId="34434" priority="13695" stopIfTrue="1" operator="equal">
      <formula>"f"</formula>
    </cfRule>
  </conditionalFormatting>
  <conditionalFormatting sqref="AS16">
    <cfRule type="cellIs" dxfId="34433" priority="13693" stopIfTrue="1" operator="equal">
      <formula>"h"</formula>
    </cfRule>
    <cfRule type="cellIs" dxfId="34432" priority="13694" stopIfTrue="1" operator="equal">
      <formula>"g"</formula>
    </cfRule>
  </conditionalFormatting>
  <conditionalFormatting sqref="AS16">
    <cfRule type="cellIs" dxfId="34431" priority="13692" stopIfTrue="1" operator="equal">
      <formula>"f"</formula>
    </cfRule>
  </conditionalFormatting>
  <conditionalFormatting sqref="AS16">
    <cfRule type="cellIs" dxfId="34430" priority="13690" stopIfTrue="1" operator="equal">
      <formula>"h"</formula>
    </cfRule>
    <cfRule type="cellIs" dxfId="34429" priority="13691" stopIfTrue="1" operator="equal">
      <formula>"g"</formula>
    </cfRule>
  </conditionalFormatting>
  <conditionalFormatting sqref="AS16">
    <cfRule type="cellIs" dxfId="34428" priority="13689" stopIfTrue="1" operator="equal">
      <formula>"f"</formula>
    </cfRule>
  </conditionalFormatting>
  <conditionalFormatting sqref="AS16">
    <cfRule type="cellIs" dxfId="34427" priority="13687" stopIfTrue="1" operator="equal">
      <formula>"h"</formula>
    </cfRule>
    <cfRule type="cellIs" dxfId="34426" priority="13688" stopIfTrue="1" operator="equal">
      <formula>"g"</formula>
    </cfRule>
  </conditionalFormatting>
  <conditionalFormatting sqref="AS16">
    <cfRule type="cellIs" dxfId="34425" priority="13686" stopIfTrue="1" operator="equal">
      <formula>"f"</formula>
    </cfRule>
  </conditionalFormatting>
  <conditionalFormatting sqref="AS16">
    <cfRule type="cellIs" dxfId="34424" priority="13684" stopIfTrue="1" operator="equal">
      <formula>"h"</formula>
    </cfRule>
    <cfRule type="cellIs" dxfId="34423" priority="13685" stopIfTrue="1" operator="equal">
      <formula>"g"</formula>
    </cfRule>
  </conditionalFormatting>
  <conditionalFormatting sqref="AS16">
    <cfRule type="cellIs" dxfId="34422" priority="13683" stopIfTrue="1" operator="equal">
      <formula>"f"</formula>
    </cfRule>
  </conditionalFormatting>
  <conditionalFormatting sqref="AS16">
    <cfRule type="cellIs" dxfId="34421" priority="13681" stopIfTrue="1" operator="equal">
      <formula>"h"</formula>
    </cfRule>
    <cfRule type="cellIs" dxfId="34420" priority="13682" stopIfTrue="1" operator="equal">
      <formula>"g"</formula>
    </cfRule>
  </conditionalFormatting>
  <conditionalFormatting sqref="AS16">
    <cfRule type="cellIs" dxfId="34419" priority="13677" stopIfTrue="1" operator="equal">
      <formula>"f"</formula>
    </cfRule>
  </conditionalFormatting>
  <conditionalFormatting sqref="AS16">
    <cfRule type="cellIs" dxfId="34418" priority="13675" stopIfTrue="1" operator="equal">
      <formula>"h"</formula>
    </cfRule>
    <cfRule type="cellIs" dxfId="34417" priority="13676" stopIfTrue="1" operator="equal">
      <formula>"g"</formula>
    </cfRule>
  </conditionalFormatting>
  <conditionalFormatting sqref="AS16">
    <cfRule type="cellIs" dxfId="34416" priority="13680" stopIfTrue="1" operator="equal">
      <formula>"f"</formula>
    </cfRule>
  </conditionalFormatting>
  <conditionalFormatting sqref="AS16">
    <cfRule type="cellIs" dxfId="34415" priority="13678" stopIfTrue="1" operator="equal">
      <formula>"h"</formula>
    </cfRule>
    <cfRule type="cellIs" dxfId="34414" priority="13679" stopIfTrue="1" operator="equal">
      <formula>"g"</formula>
    </cfRule>
  </conditionalFormatting>
  <conditionalFormatting sqref="AS16">
    <cfRule type="cellIs" dxfId="34413" priority="13674" stopIfTrue="1" operator="equal">
      <formula>"f"</formula>
    </cfRule>
  </conditionalFormatting>
  <conditionalFormatting sqref="AS16">
    <cfRule type="cellIs" dxfId="34412" priority="13672" stopIfTrue="1" operator="equal">
      <formula>"h"</formula>
    </cfRule>
    <cfRule type="cellIs" dxfId="34411" priority="13673" stopIfTrue="1" operator="equal">
      <formula>"g"</formula>
    </cfRule>
  </conditionalFormatting>
  <conditionalFormatting sqref="AS16">
    <cfRule type="cellIs" dxfId="34410" priority="13671" stopIfTrue="1" operator="equal">
      <formula>"f"</formula>
    </cfRule>
  </conditionalFormatting>
  <conditionalFormatting sqref="AS16">
    <cfRule type="cellIs" dxfId="34409" priority="13669" stopIfTrue="1" operator="equal">
      <formula>"h"</formula>
    </cfRule>
    <cfRule type="cellIs" dxfId="34408" priority="13670" stopIfTrue="1" operator="equal">
      <formula>"g"</formula>
    </cfRule>
  </conditionalFormatting>
  <conditionalFormatting sqref="AS16">
    <cfRule type="cellIs" dxfId="34407" priority="13668" stopIfTrue="1" operator="equal">
      <formula>"f"</formula>
    </cfRule>
  </conditionalFormatting>
  <conditionalFormatting sqref="AS16">
    <cfRule type="cellIs" dxfId="34406" priority="13666" stopIfTrue="1" operator="equal">
      <formula>"h"</formula>
    </cfRule>
    <cfRule type="cellIs" dxfId="34405" priority="13667" stopIfTrue="1" operator="equal">
      <formula>"g"</formula>
    </cfRule>
  </conditionalFormatting>
  <conditionalFormatting sqref="BP35 BI35 BB35 AN35 AR35 AT35:AU35">
    <cfRule type="cellIs" dxfId="34404" priority="13083" stopIfTrue="1" operator="equal">
      <formula>"f"</formula>
    </cfRule>
  </conditionalFormatting>
  <conditionalFormatting sqref="BP35 BI35 BB35 AN35 AR35 AT35:AU35">
    <cfRule type="cellIs" dxfId="34403" priority="13081" stopIfTrue="1" operator="equal">
      <formula>"h"</formula>
    </cfRule>
    <cfRule type="cellIs" dxfId="34402" priority="13082" stopIfTrue="1" operator="equal">
      <formula>"g"</formula>
    </cfRule>
  </conditionalFormatting>
  <conditionalFormatting sqref="AX35">
    <cfRule type="cellIs" dxfId="34401" priority="13056" stopIfTrue="1" operator="equal">
      <formula>"f"</formula>
    </cfRule>
  </conditionalFormatting>
  <conditionalFormatting sqref="AX35">
    <cfRule type="cellIs" dxfId="34400" priority="13054" stopIfTrue="1" operator="equal">
      <formula>"h"</formula>
    </cfRule>
    <cfRule type="cellIs" dxfId="34399" priority="13055" stopIfTrue="1" operator="equal">
      <formula>"g"</formula>
    </cfRule>
  </conditionalFormatting>
  <conditionalFormatting sqref="BE35 BH35">
    <cfRule type="cellIs" dxfId="34398" priority="13053" stopIfTrue="1" operator="equal">
      <formula>"f"</formula>
    </cfRule>
  </conditionalFormatting>
  <conditionalFormatting sqref="BE35 BH35">
    <cfRule type="cellIs" dxfId="34397" priority="13051" stopIfTrue="1" operator="equal">
      <formula>"h"</formula>
    </cfRule>
    <cfRule type="cellIs" dxfId="34396" priority="13052" stopIfTrue="1" operator="equal">
      <formula>"g"</formula>
    </cfRule>
  </conditionalFormatting>
  <conditionalFormatting sqref="BL35 BO35">
    <cfRule type="cellIs" dxfId="34395" priority="13050" stopIfTrue="1" operator="equal">
      <formula>"f"</formula>
    </cfRule>
  </conditionalFormatting>
  <conditionalFormatting sqref="BL35 BO35">
    <cfRule type="cellIs" dxfId="34394" priority="13048" stopIfTrue="1" operator="equal">
      <formula>"h"</formula>
    </cfRule>
    <cfRule type="cellIs" dxfId="34393" priority="13049" stopIfTrue="1" operator="equal">
      <formula>"g"</formula>
    </cfRule>
  </conditionalFormatting>
  <conditionalFormatting sqref="AN45 AX45 BE45 BL45 AQ45 AT45 BH45 BO45">
    <cfRule type="cellIs" dxfId="34392" priority="12579" stopIfTrue="1" operator="equal">
      <formula>"f"</formula>
    </cfRule>
  </conditionalFormatting>
  <conditionalFormatting sqref="AN45 AX45 BE45 BL45 AQ45 AT45 BH45 BO45">
    <cfRule type="cellIs" dxfId="34391" priority="12577" stopIfTrue="1" operator="equal">
      <formula>"h"</formula>
    </cfRule>
    <cfRule type="cellIs" dxfId="34390" priority="12578" stopIfTrue="1" operator="equal">
      <formula>"g"</formula>
    </cfRule>
  </conditionalFormatting>
  <conditionalFormatting sqref="AU45">
    <cfRule type="cellIs" dxfId="34389" priority="12552" stopIfTrue="1" operator="equal">
      <formula>"f"</formula>
    </cfRule>
  </conditionalFormatting>
  <conditionalFormatting sqref="AU45">
    <cfRule type="cellIs" dxfId="34388" priority="12550" stopIfTrue="1" operator="equal">
      <formula>"h"</formula>
    </cfRule>
    <cfRule type="cellIs" dxfId="34387" priority="12551" stopIfTrue="1" operator="equal">
      <formula>"g"</formula>
    </cfRule>
  </conditionalFormatting>
  <conditionalFormatting sqref="BB45">
    <cfRule type="cellIs" dxfId="34386" priority="12549" stopIfTrue="1" operator="equal">
      <formula>"f"</formula>
    </cfRule>
  </conditionalFormatting>
  <conditionalFormatting sqref="BB45">
    <cfRule type="cellIs" dxfId="34385" priority="12547" stopIfTrue="1" operator="equal">
      <formula>"h"</formula>
    </cfRule>
    <cfRule type="cellIs" dxfId="34384" priority="12548" stopIfTrue="1" operator="equal">
      <formula>"g"</formula>
    </cfRule>
  </conditionalFormatting>
  <conditionalFormatting sqref="BI45">
    <cfRule type="cellIs" dxfId="34383" priority="12546" stopIfTrue="1" operator="equal">
      <formula>"f"</formula>
    </cfRule>
  </conditionalFormatting>
  <conditionalFormatting sqref="BI45">
    <cfRule type="cellIs" dxfId="34382" priority="12544" stopIfTrue="1" operator="equal">
      <formula>"h"</formula>
    </cfRule>
    <cfRule type="cellIs" dxfId="34381" priority="12545" stopIfTrue="1" operator="equal">
      <formula>"g"</formula>
    </cfRule>
  </conditionalFormatting>
  <conditionalFormatting sqref="BP45">
    <cfRule type="cellIs" dxfId="34380" priority="12543" stopIfTrue="1" operator="equal">
      <formula>"f"</formula>
    </cfRule>
  </conditionalFormatting>
  <conditionalFormatting sqref="BP45">
    <cfRule type="cellIs" dxfId="34379" priority="12541" stopIfTrue="1" operator="equal">
      <formula>"h"</formula>
    </cfRule>
    <cfRule type="cellIs" dxfId="34378" priority="12542" stopIfTrue="1" operator="equal">
      <formula>"g"</formula>
    </cfRule>
  </conditionalFormatting>
  <conditionalFormatting sqref="AN64 AX64 BE64 BL64 AQ64 AT64 BH64 BO64">
    <cfRule type="cellIs" dxfId="34377" priority="12189" stopIfTrue="1" operator="equal">
      <formula>"f"</formula>
    </cfRule>
  </conditionalFormatting>
  <conditionalFormatting sqref="AN64 AX64 BE64 BL64 AQ64 AT64 BH64 BO64">
    <cfRule type="cellIs" dxfId="34376" priority="12187" stopIfTrue="1" operator="equal">
      <formula>"h"</formula>
    </cfRule>
    <cfRule type="cellIs" dxfId="34375" priority="12188" stopIfTrue="1" operator="equal">
      <formula>"g"</formula>
    </cfRule>
  </conditionalFormatting>
  <conditionalFormatting sqref="AU64">
    <cfRule type="cellIs" dxfId="34374" priority="12186" stopIfTrue="1" operator="equal">
      <formula>"f"</formula>
    </cfRule>
  </conditionalFormatting>
  <conditionalFormatting sqref="AU64">
    <cfRule type="cellIs" dxfId="34373" priority="12184" stopIfTrue="1" operator="equal">
      <formula>"h"</formula>
    </cfRule>
    <cfRule type="cellIs" dxfId="34372" priority="12185" stopIfTrue="1" operator="equal">
      <formula>"g"</formula>
    </cfRule>
  </conditionalFormatting>
  <conditionalFormatting sqref="BB64">
    <cfRule type="cellIs" dxfId="34371" priority="12183" stopIfTrue="1" operator="equal">
      <formula>"f"</formula>
    </cfRule>
  </conditionalFormatting>
  <conditionalFormatting sqref="BB64">
    <cfRule type="cellIs" dxfId="34370" priority="12181" stopIfTrue="1" operator="equal">
      <formula>"h"</formula>
    </cfRule>
    <cfRule type="cellIs" dxfId="34369" priority="12182" stopIfTrue="1" operator="equal">
      <formula>"g"</formula>
    </cfRule>
  </conditionalFormatting>
  <conditionalFormatting sqref="BI64">
    <cfRule type="cellIs" dxfId="34368" priority="12180" stopIfTrue="1" operator="equal">
      <formula>"f"</formula>
    </cfRule>
  </conditionalFormatting>
  <conditionalFormatting sqref="BI64">
    <cfRule type="cellIs" dxfId="34367" priority="12178" stopIfTrue="1" operator="equal">
      <formula>"h"</formula>
    </cfRule>
    <cfRule type="cellIs" dxfId="34366" priority="12179" stopIfTrue="1" operator="equal">
      <formula>"g"</formula>
    </cfRule>
  </conditionalFormatting>
  <conditionalFormatting sqref="BP64">
    <cfRule type="cellIs" dxfId="34365" priority="12177" stopIfTrue="1" operator="equal">
      <formula>"f"</formula>
    </cfRule>
  </conditionalFormatting>
  <conditionalFormatting sqref="BP64">
    <cfRule type="cellIs" dxfId="34364" priority="12175" stopIfTrue="1" operator="equal">
      <formula>"h"</formula>
    </cfRule>
    <cfRule type="cellIs" dxfId="34363" priority="12176" stopIfTrue="1" operator="equal">
      <formula>"g"</formula>
    </cfRule>
  </conditionalFormatting>
  <conditionalFormatting sqref="BA16">
    <cfRule type="cellIs" dxfId="34362" priority="12015" stopIfTrue="1" operator="equal">
      <formula>"f"</formula>
    </cfRule>
  </conditionalFormatting>
  <conditionalFormatting sqref="BA16">
    <cfRule type="cellIs" dxfId="34361" priority="12013" stopIfTrue="1" operator="equal">
      <formula>"h"</formula>
    </cfRule>
    <cfRule type="cellIs" dxfId="34360" priority="12014" stopIfTrue="1" operator="equal">
      <formula>"g"</formula>
    </cfRule>
  </conditionalFormatting>
  <conditionalFormatting sqref="BA16">
    <cfRule type="cellIs" dxfId="34359" priority="12012" stopIfTrue="1" operator="equal">
      <formula>"f"</formula>
    </cfRule>
  </conditionalFormatting>
  <conditionalFormatting sqref="BA16">
    <cfRule type="cellIs" dxfId="34358" priority="12010" stopIfTrue="1" operator="equal">
      <formula>"h"</formula>
    </cfRule>
    <cfRule type="cellIs" dxfId="34357" priority="12011" stopIfTrue="1" operator="equal">
      <formula>"g"</formula>
    </cfRule>
  </conditionalFormatting>
  <conditionalFormatting sqref="BA16">
    <cfRule type="cellIs" dxfId="34356" priority="12009" stopIfTrue="1" operator="equal">
      <formula>"f"</formula>
    </cfRule>
  </conditionalFormatting>
  <conditionalFormatting sqref="BA16">
    <cfRule type="cellIs" dxfId="34355" priority="12007" stopIfTrue="1" operator="equal">
      <formula>"h"</formula>
    </cfRule>
    <cfRule type="cellIs" dxfId="34354" priority="12008" stopIfTrue="1" operator="equal">
      <formula>"g"</formula>
    </cfRule>
  </conditionalFormatting>
  <conditionalFormatting sqref="BA16">
    <cfRule type="cellIs" dxfId="34353" priority="12006" stopIfTrue="1" operator="equal">
      <formula>"f"</formula>
    </cfRule>
  </conditionalFormatting>
  <conditionalFormatting sqref="BA16">
    <cfRule type="cellIs" dxfId="34352" priority="12004" stopIfTrue="1" operator="equal">
      <formula>"h"</formula>
    </cfRule>
    <cfRule type="cellIs" dxfId="34351" priority="12005" stopIfTrue="1" operator="equal">
      <formula>"g"</formula>
    </cfRule>
  </conditionalFormatting>
  <conditionalFormatting sqref="BA16">
    <cfRule type="cellIs" dxfId="34350" priority="12003" stopIfTrue="1" operator="equal">
      <formula>"f"</formula>
    </cfRule>
  </conditionalFormatting>
  <conditionalFormatting sqref="BA16">
    <cfRule type="cellIs" dxfId="34349" priority="12001" stopIfTrue="1" operator="equal">
      <formula>"h"</formula>
    </cfRule>
    <cfRule type="cellIs" dxfId="34348" priority="12002" stopIfTrue="1" operator="equal">
      <formula>"g"</formula>
    </cfRule>
  </conditionalFormatting>
  <conditionalFormatting sqref="BA16">
    <cfRule type="cellIs" dxfId="34347" priority="12000" stopIfTrue="1" operator="equal">
      <formula>"f"</formula>
    </cfRule>
  </conditionalFormatting>
  <conditionalFormatting sqref="BA16">
    <cfRule type="cellIs" dxfId="34346" priority="11998" stopIfTrue="1" operator="equal">
      <formula>"h"</formula>
    </cfRule>
    <cfRule type="cellIs" dxfId="34345" priority="11999" stopIfTrue="1" operator="equal">
      <formula>"g"</formula>
    </cfRule>
  </conditionalFormatting>
  <conditionalFormatting sqref="AN66 AX66 BE66 BL66 AQ66 AT66 BH66 BO66">
    <cfRule type="cellIs" dxfId="34344" priority="12084" stopIfTrue="1" operator="equal">
      <formula>"f"</formula>
    </cfRule>
  </conditionalFormatting>
  <conditionalFormatting sqref="AN66 AX66 BE66 BL66 AQ66 AT66 BH66 BO66">
    <cfRule type="cellIs" dxfId="34343" priority="12082" stopIfTrue="1" operator="equal">
      <formula>"h"</formula>
    </cfRule>
    <cfRule type="cellIs" dxfId="34342" priority="12083" stopIfTrue="1" operator="equal">
      <formula>"g"</formula>
    </cfRule>
  </conditionalFormatting>
  <conditionalFormatting sqref="AU66">
    <cfRule type="cellIs" dxfId="34341" priority="12081" stopIfTrue="1" operator="equal">
      <formula>"f"</formula>
    </cfRule>
  </conditionalFormatting>
  <conditionalFormatting sqref="AU66">
    <cfRule type="cellIs" dxfId="34340" priority="12079" stopIfTrue="1" operator="equal">
      <formula>"h"</formula>
    </cfRule>
    <cfRule type="cellIs" dxfId="34339" priority="12080" stopIfTrue="1" operator="equal">
      <formula>"g"</formula>
    </cfRule>
  </conditionalFormatting>
  <conditionalFormatting sqref="BB66">
    <cfRule type="cellIs" dxfId="34338" priority="12078" stopIfTrue="1" operator="equal">
      <formula>"f"</formula>
    </cfRule>
  </conditionalFormatting>
  <conditionalFormatting sqref="BB66">
    <cfRule type="cellIs" dxfId="34337" priority="12076" stopIfTrue="1" operator="equal">
      <formula>"h"</formula>
    </cfRule>
    <cfRule type="cellIs" dxfId="34336" priority="12077" stopIfTrue="1" operator="equal">
      <formula>"g"</formula>
    </cfRule>
  </conditionalFormatting>
  <conditionalFormatting sqref="BI66">
    <cfRule type="cellIs" dxfId="34335" priority="12075" stopIfTrue="1" operator="equal">
      <formula>"f"</formula>
    </cfRule>
  </conditionalFormatting>
  <conditionalFormatting sqref="BI66">
    <cfRule type="cellIs" dxfId="34334" priority="12073" stopIfTrue="1" operator="equal">
      <formula>"h"</formula>
    </cfRule>
    <cfRule type="cellIs" dxfId="34333" priority="12074" stopIfTrue="1" operator="equal">
      <formula>"g"</formula>
    </cfRule>
  </conditionalFormatting>
  <conditionalFormatting sqref="BP66">
    <cfRule type="cellIs" dxfId="34332" priority="12072" stopIfTrue="1" operator="equal">
      <formula>"f"</formula>
    </cfRule>
  </conditionalFormatting>
  <conditionalFormatting sqref="BP66">
    <cfRule type="cellIs" dxfId="34331" priority="12070" stopIfTrue="1" operator="equal">
      <formula>"h"</formula>
    </cfRule>
    <cfRule type="cellIs" dxfId="34330" priority="12071" stopIfTrue="1" operator="equal">
      <formula>"g"</formula>
    </cfRule>
  </conditionalFormatting>
  <conditionalFormatting sqref="BA16">
    <cfRule type="cellIs" dxfId="34329" priority="12048" stopIfTrue="1" operator="equal">
      <formula>"f"</formula>
    </cfRule>
  </conditionalFormatting>
  <conditionalFormatting sqref="BA16">
    <cfRule type="cellIs" dxfId="34328" priority="12046" stopIfTrue="1" operator="equal">
      <formula>"h"</formula>
    </cfRule>
    <cfRule type="cellIs" dxfId="34327" priority="12047" stopIfTrue="1" operator="equal">
      <formula>"g"</formula>
    </cfRule>
  </conditionalFormatting>
  <conditionalFormatting sqref="BA17 BA63 BA28:BA29 BA38:BA44 BA21 BA23:BA24">
    <cfRule type="cellIs" dxfId="34326" priority="12066" stopIfTrue="1" operator="equal">
      <formula>"f"</formula>
    </cfRule>
  </conditionalFormatting>
  <conditionalFormatting sqref="BA17 BA63 BA28:BA29 BA38:BA44 BA21 BA23:BA24">
    <cfRule type="cellIs" dxfId="34325" priority="12064" stopIfTrue="1" operator="equal">
      <formula>"h"</formula>
    </cfRule>
    <cfRule type="cellIs" dxfId="34324" priority="12065" stopIfTrue="1" operator="equal">
      <formula>"g"</formula>
    </cfRule>
  </conditionalFormatting>
  <conditionalFormatting sqref="BA26">
    <cfRule type="cellIs" dxfId="34323" priority="12063" stopIfTrue="1" operator="equal">
      <formula>"f"</formula>
    </cfRule>
  </conditionalFormatting>
  <conditionalFormatting sqref="BA26">
    <cfRule type="cellIs" dxfId="34322" priority="12061" stopIfTrue="1" operator="equal">
      <formula>"h"</formula>
    </cfRule>
    <cfRule type="cellIs" dxfId="34321" priority="12062" stopIfTrue="1" operator="equal">
      <formula>"g"</formula>
    </cfRule>
  </conditionalFormatting>
  <conditionalFormatting sqref="BA16">
    <cfRule type="cellIs" dxfId="34320" priority="11973" stopIfTrue="1" operator="equal">
      <formula>"f"</formula>
    </cfRule>
  </conditionalFormatting>
  <conditionalFormatting sqref="BA16">
    <cfRule type="cellIs" dxfId="34319" priority="11971" stopIfTrue="1" operator="equal">
      <formula>"h"</formula>
    </cfRule>
    <cfRule type="cellIs" dxfId="34318" priority="11972" stopIfTrue="1" operator="equal">
      <formula>"g"</formula>
    </cfRule>
  </conditionalFormatting>
  <conditionalFormatting sqref="BA16">
    <cfRule type="cellIs" dxfId="34317" priority="11988" stopIfTrue="1" operator="equal">
      <formula>"f"</formula>
    </cfRule>
  </conditionalFormatting>
  <conditionalFormatting sqref="BA16">
    <cfRule type="cellIs" dxfId="34316" priority="11986" stopIfTrue="1" operator="equal">
      <formula>"h"</formula>
    </cfRule>
    <cfRule type="cellIs" dxfId="34315" priority="11987" stopIfTrue="1" operator="equal">
      <formula>"g"</formula>
    </cfRule>
  </conditionalFormatting>
  <conditionalFormatting sqref="BA16">
    <cfRule type="cellIs" dxfId="34314" priority="12057" stopIfTrue="1" operator="equal">
      <formula>"f"</formula>
    </cfRule>
  </conditionalFormatting>
  <conditionalFormatting sqref="BA16">
    <cfRule type="cellIs" dxfId="34313" priority="12055" stopIfTrue="1" operator="equal">
      <formula>"h"</formula>
    </cfRule>
    <cfRule type="cellIs" dxfId="34312" priority="12056" stopIfTrue="1" operator="equal">
      <formula>"g"</formula>
    </cfRule>
  </conditionalFormatting>
  <conditionalFormatting sqref="BA16">
    <cfRule type="cellIs" dxfId="34311" priority="12054" stopIfTrue="1" operator="equal">
      <formula>"f"</formula>
    </cfRule>
  </conditionalFormatting>
  <conditionalFormatting sqref="BA16">
    <cfRule type="cellIs" dxfId="34310" priority="12052" stopIfTrue="1" operator="equal">
      <formula>"h"</formula>
    </cfRule>
    <cfRule type="cellIs" dxfId="34309" priority="12053" stopIfTrue="1" operator="equal">
      <formula>"g"</formula>
    </cfRule>
  </conditionalFormatting>
  <conditionalFormatting sqref="BA16">
    <cfRule type="cellIs" dxfId="34308" priority="12051" stopIfTrue="1" operator="equal">
      <formula>"f"</formula>
    </cfRule>
  </conditionalFormatting>
  <conditionalFormatting sqref="BA16">
    <cfRule type="cellIs" dxfId="34307" priority="12049" stopIfTrue="1" operator="equal">
      <formula>"h"</formula>
    </cfRule>
    <cfRule type="cellIs" dxfId="34306" priority="12050" stopIfTrue="1" operator="equal">
      <formula>"g"</formula>
    </cfRule>
  </conditionalFormatting>
  <conditionalFormatting sqref="BA16">
    <cfRule type="cellIs" dxfId="34305" priority="12045" stopIfTrue="1" operator="equal">
      <formula>"f"</formula>
    </cfRule>
  </conditionalFormatting>
  <conditionalFormatting sqref="BA16">
    <cfRule type="cellIs" dxfId="34304" priority="12043" stopIfTrue="1" operator="equal">
      <formula>"h"</formula>
    </cfRule>
    <cfRule type="cellIs" dxfId="34303" priority="12044" stopIfTrue="1" operator="equal">
      <formula>"g"</formula>
    </cfRule>
  </conditionalFormatting>
  <conditionalFormatting sqref="BA16">
    <cfRule type="cellIs" dxfId="34302" priority="12042" stopIfTrue="1" operator="equal">
      <formula>"f"</formula>
    </cfRule>
  </conditionalFormatting>
  <conditionalFormatting sqref="BA16">
    <cfRule type="cellIs" dxfId="34301" priority="12040" stopIfTrue="1" operator="equal">
      <formula>"h"</formula>
    </cfRule>
    <cfRule type="cellIs" dxfId="34300" priority="12041" stopIfTrue="1" operator="equal">
      <formula>"g"</formula>
    </cfRule>
  </conditionalFormatting>
  <conditionalFormatting sqref="BA16">
    <cfRule type="cellIs" dxfId="34299" priority="12039" stopIfTrue="1" operator="equal">
      <formula>"f"</formula>
    </cfRule>
  </conditionalFormatting>
  <conditionalFormatting sqref="BA16">
    <cfRule type="cellIs" dxfId="34298" priority="12037" stopIfTrue="1" operator="equal">
      <formula>"h"</formula>
    </cfRule>
    <cfRule type="cellIs" dxfId="34297" priority="12038" stopIfTrue="1" operator="equal">
      <formula>"g"</formula>
    </cfRule>
  </conditionalFormatting>
  <conditionalFormatting sqref="BA16">
    <cfRule type="cellIs" dxfId="34296" priority="12036" stopIfTrue="1" operator="equal">
      <formula>"f"</formula>
    </cfRule>
  </conditionalFormatting>
  <conditionalFormatting sqref="BA16">
    <cfRule type="cellIs" dxfId="34295" priority="12034" stopIfTrue="1" operator="equal">
      <formula>"h"</formula>
    </cfRule>
    <cfRule type="cellIs" dxfId="34294" priority="12035" stopIfTrue="1" operator="equal">
      <formula>"g"</formula>
    </cfRule>
  </conditionalFormatting>
  <conditionalFormatting sqref="BA16">
    <cfRule type="cellIs" dxfId="34293" priority="12033" stopIfTrue="1" operator="equal">
      <formula>"f"</formula>
    </cfRule>
  </conditionalFormatting>
  <conditionalFormatting sqref="BA16">
    <cfRule type="cellIs" dxfId="34292" priority="12031" stopIfTrue="1" operator="equal">
      <formula>"h"</formula>
    </cfRule>
    <cfRule type="cellIs" dxfId="34291" priority="12032" stopIfTrue="1" operator="equal">
      <formula>"g"</formula>
    </cfRule>
  </conditionalFormatting>
  <conditionalFormatting sqref="BA16">
    <cfRule type="cellIs" dxfId="34290" priority="12030" stopIfTrue="1" operator="equal">
      <formula>"f"</formula>
    </cfRule>
  </conditionalFormatting>
  <conditionalFormatting sqref="BA16">
    <cfRule type="cellIs" dxfId="34289" priority="12028" stopIfTrue="1" operator="equal">
      <formula>"h"</formula>
    </cfRule>
    <cfRule type="cellIs" dxfId="34288" priority="12029" stopIfTrue="1" operator="equal">
      <formula>"g"</formula>
    </cfRule>
  </conditionalFormatting>
  <conditionalFormatting sqref="BA16">
    <cfRule type="cellIs" dxfId="34287" priority="12027" stopIfTrue="1" operator="equal">
      <formula>"f"</formula>
    </cfRule>
  </conditionalFormatting>
  <conditionalFormatting sqref="BA16">
    <cfRule type="cellIs" dxfId="34286" priority="12025" stopIfTrue="1" operator="equal">
      <formula>"h"</formula>
    </cfRule>
    <cfRule type="cellIs" dxfId="34285" priority="12026" stopIfTrue="1" operator="equal">
      <formula>"g"</formula>
    </cfRule>
  </conditionalFormatting>
  <conditionalFormatting sqref="BA16">
    <cfRule type="cellIs" dxfId="34284" priority="12024" stopIfTrue="1" operator="equal">
      <formula>"f"</formula>
    </cfRule>
  </conditionalFormatting>
  <conditionalFormatting sqref="BA16">
    <cfRule type="cellIs" dxfId="34283" priority="12022" stopIfTrue="1" operator="equal">
      <formula>"h"</formula>
    </cfRule>
    <cfRule type="cellIs" dxfId="34282" priority="12023" stopIfTrue="1" operator="equal">
      <formula>"g"</formula>
    </cfRule>
  </conditionalFormatting>
  <conditionalFormatting sqref="BA16">
    <cfRule type="cellIs" dxfId="34281" priority="12021" stopIfTrue="1" operator="equal">
      <formula>"f"</formula>
    </cfRule>
  </conditionalFormatting>
  <conditionalFormatting sqref="BA16">
    <cfRule type="cellIs" dxfId="34280" priority="12019" stopIfTrue="1" operator="equal">
      <formula>"h"</formula>
    </cfRule>
    <cfRule type="cellIs" dxfId="34279" priority="12020" stopIfTrue="1" operator="equal">
      <formula>"g"</formula>
    </cfRule>
  </conditionalFormatting>
  <conditionalFormatting sqref="BA16">
    <cfRule type="cellIs" dxfId="34278" priority="12018" stopIfTrue="1" operator="equal">
      <formula>"f"</formula>
    </cfRule>
  </conditionalFormatting>
  <conditionalFormatting sqref="BA16">
    <cfRule type="cellIs" dxfId="34277" priority="12016" stopIfTrue="1" operator="equal">
      <formula>"h"</formula>
    </cfRule>
    <cfRule type="cellIs" dxfId="34276" priority="12017" stopIfTrue="1" operator="equal">
      <formula>"g"</formula>
    </cfRule>
  </conditionalFormatting>
  <conditionalFormatting sqref="BA16">
    <cfRule type="cellIs" dxfId="34275" priority="11997" stopIfTrue="1" operator="equal">
      <formula>"f"</formula>
    </cfRule>
  </conditionalFormatting>
  <conditionalFormatting sqref="BA16">
    <cfRule type="cellIs" dxfId="34274" priority="11995" stopIfTrue="1" operator="equal">
      <formula>"h"</formula>
    </cfRule>
    <cfRule type="cellIs" dxfId="34273" priority="11996" stopIfTrue="1" operator="equal">
      <formula>"g"</formula>
    </cfRule>
  </conditionalFormatting>
  <conditionalFormatting sqref="BA16">
    <cfRule type="cellIs" dxfId="34272" priority="11994" stopIfTrue="1" operator="equal">
      <formula>"f"</formula>
    </cfRule>
  </conditionalFormatting>
  <conditionalFormatting sqref="BA16">
    <cfRule type="cellIs" dxfId="34271" priority="11992" stopIfTrue="1" operator="equal">
      <formula>"h"</formula>
    </cfRule>
    <cfRule type="cellIs" dxfId="34270" priority="11993" stopIfTrue="1" operator="equal">
      <formula>"g"</formula>
    </cfRule>
  </conditionalFormatting>
  <conditionalFormatting sqref="BA16">
    <cfRule type="cellIs" dxfId="34269" priority="11991" stopIfTrue="1" operator="equal">
      <formula>"f"</formula>
    </cfRule>
  </conditionalFormatting>
  <conditionalFormatting sqref="BA16">
    <cfRule type="cellIs" dxfId="34268" priority="11989" stopIfTrue="1" operator="equal">
      <formula>"h"</formula>
    </cfRule>
    <cfRule type="cellIs" dxfId="34267" priority="11990" stopIfTrue="1" operator="equal">
      <formula>"g"</formula>
    </cfRule>
  </conditionalFormatting>
  <conditionalFormatting sqref="BA16">
    <cfRule type="cellIs" dxfId="34266" priority="11982" stopIfTrue="1" operator="equal">
      <formula>"f"</formula>
    </cfRule>
  </conditionalFormatting>
  <conditionalFormatting sqref="BA16">
    <cfRule type="cellIs" dxfId="34265" priority="11980" stopIfTrue="1" operator="equal">
      <formula>"h"</formula>
    </cfRule>
    <cfRule type="cellIs" dxfId="34264" priority="11981" stopIfTrue="1" operator="equal">
      <formula>"g"</formula>
    </cfRule>
  </conditionalFormatting>
  <conditionalFormatting sqref="BA16">
    <cfRule type="cellIs" dxfId="34263" priority="11979" stopIfTrue="1" operator="equal">
      <formula>"f"</formula>
    </cfRule>
  </conditionalFormatting>
  <conditionalFormatting sqref="BA16">
    <cfRule type="cellIs" dxfId="34262" priority="11977" stopIfTrue="1" operator="equal">
      <formula>"h"</formula>
    </cfRule>
    <cfRule type="cellIs" dxfId="34261" priority="11978" stopIfTrue="1" operator="equal">
      <formula>"g"</formula>
    </cfRule>
  </conditionalFormatting>
  <conditionalFormatting sqref="BA16">
    <cfRule type="cellIs" dxfId="34260" priority="11967" stopIfTrue="1" operator="equal">
      <formula>"f"</formula>
    </cfRule>
  </conditionalFormatting>
  <conditionalFormatting sqref="BA16">
    <cfRule type="cellIs" dxfId="34259" priority="11965" stopIfTrue="1" operator="equal">
      <formula>"h"</formula>
    </cfRule>
    <cfRule type="cellIs" dxfId="34258" priority="11966" stopIfTrue="1" operator="equal">
      <formula>"g"</formula>
    </cfRule>
  </conditionalFormatting>
  <conditionalFormatting sqref="BA16">
    <cfRule type="cellIs" dxfId="34257" priority="11964" stopIfTrue="1" operator="equal">
      <formula>"f"</formula>
    </cfRule>
  </conditionalFormatting>
  <conditionalFormatting sqref="BA16">
    <cfRule type="cellIs" dxfId="34256" priority="11962" stopIfTrue="1" operator="equal">
      <formula>"h"</formula>
    </cfRule>
    <cfRule type="cellIs" dxfId="34255" priority="11963" stopIfTrue="1" operator="equal">
      <formula>"g"</formula>
    </cfRule>
  </conditionalFormatting>
  <conditionalFormatting sqref="BA16">
    <cfRule type="cellIs" dxfId="34254" priority="11976" stopIfTrue="1" operator="equal">
      <formula>"f"</formula>
    </cfRule>
  </conditionalFormatting>
  <conditionalFormatting sqref="BA16">
    <cfRule type="cellIs" dxfId="34253" priority="11974" stopIfTrue="1" operator="equal">
      <formula>"h"</formula>
    </cfRule>
    <cfRule type="cellIs" dxfId="34252" priority="11975" stopIfTrue="1" operator="equal">
      <formula>"g"</formula>
    </cfRule>
  </conditionalFormatting>
  <conditionalFormatting sqref="BA16">
    <cfRule type="cellIs" dxfId="34251" priority="11985" stopIfTrue="1" operator="equal">
      <formula>"f"</formula>
    </cfRule>
  </conditionalFormatting>
  <conditionalFormatting sqref="BA16">
    <cfRule type="cellIs" dxfId="34250" priority="11983" stopIfTrue="1" operator="equal">
      <formula>"h"</formula>
    </cfRule>
    <cfRule type="cellIs" dxfId="34249" priority="11984" stopIfTrue="1" operator="equal">
      <formula>"g"</formula>
    </cfRule>
  </conditionalFormatting>
  <conditionalFormatting sqref="BA16">
    <cfRule type="cellIs" dxfId="34248" priority="11970" stopIfTrue="1" operator="equal">
      <formula>"f"</formula>
    </cfRule>
  </conditionalFormatting>
  <conditionalFormatting sqref="BA16">
    <cfRule type="cellIs" dxfId="34247" priority="11968" stopIfTrue="1" operator="equal">
      <formula>"h"</formula>
    </cfRule>
    <cfRule type="cellIs" dxfId="34246" priority="11969" stopIfTrue="1" operator="equal">
      <formula>"g"</formula>
    </cfRule>
  </conditionalFormatting>
  <conditionalFormatting sqref="BA35">
    <cfRule type="cellIs" dxfId="34245" priority="11700" stopIfTrue="1" operator="equal">
      <formula>"f"</formula>
    </cfRule>
  </conditionalFormatting>
  <conditionalFormatting sqref="BA35">
    <cfRule type="cellIs" dxfId="34244" priority="11698" stopIfTrue="1" operator="equal">
      <formula>"h"</formula>
    </cfRule>
    <cfRule type="cellIs" dxfId="34243" priority="11699" stopIfTrue="1" operator="equal">
      <formula>"g"</formula>
    </cfRule>
  </conditionalFormatting>
  <conditionalFormatting sqref="BA45">
    <cfRule type="cellIs" dxfId="34242" priority="11664" stopIfTrue="1" operator="equal">
      <formula>"f"</formula>
    </cfRule>
  </conditionalFormatting>
  <conditionalFormatting sqref="BA45">
    <cfRule type="cellIs" dxfId="34241" priority="11662" stopIfTrue="1" operator="equal">
      <formula>"h"</formula>
    </cfRule>
    <cfRule type="cellIs" dxfId="34240" priority="11663" stopIfTrue="1" operator="equal">
      <formula>"g"</formula>
    </cfRule>
  </conditionalFormatting>
  <conditionalFormatting sqref="BA64">
    <cfRule type="cellIs" dxfId="34239" priority="11637" stopIfTrue="1" operator="equal">
      <formula>"f"</formula>
    </cfRule>
  </conditionalFormatting>
  <conditionalFormatting sqref="BA64">
    <cfRule type="cellIs" dxfId="34238" priority="11635" stopIfTrue="1" operator="equal">
      <formula>"h"</formula>
    </cfRule>
    <cfRule type="cellIs" dxfId="34237" priority="11636" stopIfTrue="1" operator="equal">
      <formula>"g"</formula>
    </cfRule>
  </conditionalFormatting>
  <conditionalFormatting sqref="BA66">
    <cfRule type="cellIs" dxfId="34236" priority="11631" stopIfTrue="1" operator="equal">
      <formula>"f"</formula>
    </cfRule>
  </conditionalFormatting>
  <conditionalFormatting sqref="BA66">
    <cfRule type="cellIs" dxfId="34235" priority="11629" stopIfTrue="1" operator="equal">
      <formula>"h"</formula>
    </cfRule>
    <cfRule type="cellIs" dxfId="34234" priority="11630" stopIfTrue="1" operator="equal">
      <formula>"g"</formula>
    </cfRule>
  </conditionalFormatting>
  <conditionalFormatting sqref="AN60 AQ60 AX60 BE60 BL60 AT60:AU60 BA60:BB60 BH60:BI60 BO60:BP60">
    <cfRule type="cellIs" dxfId="34233" priority="11298" stopIfTrue="1" operator="equal">
      <formula>"f"</formula>
    </cfRule>
  </conditionalFormatting>
  <conditionalFormatting sqref="AN60 AQ60 AX60 BE60 BL60 AT60:AU60 BA60:BB60 BH60:BI60 BO60:BP60">
    <cfRule type="cellIs" dxfId="34232" priority="11296" stopIfTrue="1" operator="equal">
      <formula>"h"</formula>
    </cfRule>
    <cfRule type="cellIs" dxfId="34231" priority="11297" stopIfTrue="1" operator="equal">
      <formula>"g"</formula>
    </cfRule>
  </conditionalFormatting>
  <conditionalFormatting sqref="AQ16">
    <cfRule type="cellIs" dxfId="34230" priority="11157" stopIfTrue="1" operator="equal">
      <formula>"f"</formula>
    </cfRule>
  </conditionalFormatting>
  <conditionalFormatting sqref="AQ16">
    <cfRule type="cellIs" dxfId="34229" priority="11155" stopIfTrue="1" operator="equal">
      <formula>"h"</formula>
    </cfRule>
    <cfRule type="cellIs" dxfId="34228" priority="11156" stopIfTrue="1" operator="equal">
      <formula>"g"</formula>
    </cfRule>
  </conditionalFormatting>
  <conditionalFormatting sqref="AQ16">
    <cfRule type="cellIs" dxfId="34227" priority="11187" stopIfTrue="1" operator="equal">
      <formula>"f"</formula>
    </cfRule>
  </conditionalFormatting>
  <conditionalFormatting sqref="AQ16">
    <cfRule type="cellIs" dxfId="34226" priority="11185" stopIfTrue="1" operator="equal">
      <formula>"h"</formula>
    </cfRule>
    <cfRule type="cellIs" dxfId="34225" priority="11186" stopIfTrue="1" operator="equal">
      <formula>"g"</formula>
    </cfRule>
  </conditionalFormatting>
  <conditionalFormatting sqref="AQ38 AQ28:AQ29 AQ17 AQ21 AQ23:AQ24">
    <cfRule type="cellIs" dxfId="34224" priority="11205" stopIfTrue="1" operator="equal">
      <formula>"f"</formula>
    </cfRule>
  </conditionalFormatting>
  <conditionalFormatting sqref="AQ38 AQ28:AQ29 AQ17 AQ21 AQ23:AQ24">
    <cfRule type="cellIs" dxfId="34223" priority="11203" stopIfTrue="1" operator="equal">
      <formula>"h"</formula>
    </cfRule>
    <cfRule type="cellIs" dxfId="34222" priority="11204" stopIfTrue="1" operator="equal">
      <formula>"g"</formula>
    </cfRule>
  </conditionalFormatting>
  <conditionalFormatting sqref="AQ26">
    <cfRule type="cellIs" dxfId="34221" priority="11202" stopIfTrue="1" operator="equal">
      <formula>"f"</formula>
    </cfRule>
  </conditionalFormatting>
  <conditionalFormatting sqref="AQ26">
    <cfRule type="cellIs" dxfId="34220" priority="11200" stopIfTrue="1" operator="equal">
      <formula>"h"</formula>
    </cfRule>
    <cfRule type="cellIs" dxfId="34219" priority="11201" stopIfTrue="1" operator="equal">
      <formula>"g"</formula>
    </cfRule>
  </conditionalFormatting>
  <conditionalFormatting sqref="AQ16">
    <cfRule type="cellIs" dxfId="34218" priority="11130" stopIfTrue="1" operator="equal">
      <formula>"f"</formula>
    </cfRule>
  </conditionalFormatting>
  <conditionalFormatting sqref="AQ16">
    <cfRule type="cellIs" dxfId="34217" priority="11128" stopIfTrue="1" operator="equal">
      <formula>"h"</formula>
    </cfRule>
    <cfRule type="cellIs" dxfId="34216" priority="11129" stopIfTrue="1" operator="equal">
      <formula>"g"</formula>
    </cfRule>
  </conditionalFormatting>
  <conditionalFormatting sqref="AQ16">
    <cfRule type="cellIs" dxfId="34215" priority="11199" stopIfTrue="1" operator="equal">
      <formula>"f"</formula>
    </cfRule>
  </conditionalFormatting>
  <conditionalFormatting sqref="AQ16">
    <cfRule type="cellIs" dxfId="34214" priority="11197" stopIfTrue="1" operator="equal">
      <formula>"h"</formula>
    </cfRule>
    <cfRule type="cellIs" dxfId="34213" priority="11198" stopIfTrue="1" operator="equal">
      <formula>"g"</formula>
    </cfRule>
  </conditionalFormatting>
  <conditionalFormatting sqref="AQ16">
    <cfRule type="cellIs" dxfId="34212" priority="11196" stopIfTrue="1" operator="equal">
      <formula>"f"</formula>
    </cfRule>
  </conditionalFormatting>
  <conditionalFormatting sqref="AQ16">
    <cfRule type="cellIs" dxfId="34211" priority="11194" stopIfTrue="1" operator="equal">
      <formula>"h"</formula>
    </cfRule>
    <cfRule type="cellIs" dxfId="34210" priority="11195" stopIfTrue="1" operator="equal">
      <formula>"g"</formula>
    </cfRule>
  </conditionalFormatting>
  <conditionalFormatting sqref="AQ16">
    <cfRule type="cellIs" dxfId="34209" priority="11193" stopIfTrue="1" operator="equal">
      <formula>"f"</formula>
    </cfRule>
  </conditionalFormatting>
  <conditionalFormatting sqref="AQ16">
    <cfRule type="cellIs" dxfId="34208" priority="11191" stopIfTrue="1" operator="equal">
      <formula>"h"</formula>
    </cfRule>
    <cfRule type="cellIs" dxfId="34207" priority="11192" stopIfTrue="1" operator="equal">
      <formula>"g"</formula>
    </cfRule>
  </conditionalFormatting>
  <conditionalFormatting sqref="AQ16">
    <cfRule type="cellIs" dxfId="34206" priority="11190" stopIfTrue="1" operator="equal">
      <formula>"f"</formula>
    </cfRule>
  </conditionalFormatting>
  <conditionalFormatting sqref="AQ16">
    <cfRule type="cellIs" dxfId="34205" priority="11188" stopIfTrue="1" operator="equal">
      <formula>"h"</formula>
    </cfRule>
    <cfRule type="cellIs" dxfId="34204" priority="11189" stopIfTrue="1" operator="equal">
      <formula>"g"</formula>
    </cfRule>
  </conditionalFormatting>
  <conditionalFormatting sqref="AQ16">
    <cfRule type="cellIs" dxfId="34203" priority="11184" stopIfTrue="1" operator="equal">
      <formula>"f"</formula>
    </cfRule>
  </conditionalFormatting>
  <conditionalFormatting sqref="AQ16">
    <cfRule type="cellIs" dxfId="34202" priority="11182" stopIfTrue="1" operator="equal">
      <formula>"h"</formula>
    </cfRule>
    <cfRule type="cellIs" dxfId="34201" priority="11183" stopIfTrue="1" operator="equal">
      <formula>"g"</formula>
    </cfRule>
  </conditionalFormatting>
  <conditionalFormatting sqref="AQ16">
    <cfRule type="cellIs" dxfId="34200" priority="11181" stopIfTrue="1" operator="equal">
      <formula>"f"</formula>
    </cfRule>
  </conditionalFormatting>
  <conditionalFormatting sqref="AQ16">
    <cfRule type="cellIs" dxfId="34199" priority="11179" stopIfTrue="1" operator="equal">
      <formula>"h"</formula>
    </cfRule>
    <cfRule type="cellIs" dxfId="34198" priority="11180" stopIfTrue="1" operator="equal">
      <formula>"g"</formula>
    </cfRule>
  </conditionalFormatting>
  <conditionalFormatting sqref="AQ16">
    <cfRule type="cellIs" dxfId="34197" priority="11178" stopIfTrue="1" operator="equal">
      <formula>"f"</formula>
    </cfRule>
  </conditionalFormatting>
  <conditionalFormatting sqref="AQ16">
    <cfRule type="cellIs" dxfId="34196" priority="11176" stopIfTrue="1" operator="equal">
      <formula>"h"</formula>
    </cfRule>
    <cfRule type="cellIs" dxfId="34195" priority="11177" stopIfTrue="1" operator="equal">
      <formula>"g"</formula>
    </cfRule>
  </conditionalFormatting>
  <conditionalFormatting sqref="AQ16">
    <cfRule type="cellIs" dxfId="34194" priority="11175" stopIfTrue="1" operator="equal">
      <formula>"f"</formula>
    </cfRule>
  </conditionalFormatting>
  <conditionalFormatting sqref="AQ16">
    <cfRule type="cellIs" dxfId="34193" priority="11173" stopIfTrue="1" operator="equal">
      <formula>"h"</formula>
    </cfRule>
    <cfRule type="cellIs" dxfId="34192" priority="11174" stopIfTrue="1" operator="equal">
      <formula>"g"</formula>
    </cfRule>
  </conditionalFormatting>
  <conditionalFormatting sqref="AQ16">
    <cfRule type="cellIs" dxfId="34191" priority="11172" stopIfTrue="1" operator="equal">
      <formula>"f"</formula>
    </cfRule>
  </conditionalFormatting>
  <conditionalFormatting sqref="AQ16">
    <cfRule type="cellIs" dxfId="34190" priority="11170" stopIfTrue="1" operator="equal">
      <formula>"h"</formula>
    </cfRule>
    <cfRule type="cellIs" dxfId="34189" priority="11171" stopIfTrue="1" operator="equal">
      <formula>"g"</formula>
    </cfRule>
  </conditionalFormatting>
  <conditionalFormatting sqref="AQ16">
    <cfRule type="cellIs" dxfId="34188" priority="11169" stopIfTrue="1" operator="equal">
      <formula>"f"</formula>
    </cfRule>
  </conditionalFormatting>
  <conditionalFormatting sqref="AQ16">
    <cfRule type="cellIs" dxfId="34187" priority="11167" stopIfTrue="1" operator="equal">
      <formula>"h"</formula>
    </cfRule>
    <cfRule type="cellIs" dxfId="34186" priority="11168" stopIfTrue="1" operator="equal">
      <formula>"g"</formula>
    </cfRule>
  </conditionalFormatting>
  <conditionalFormatting sqref="AQ16">
    <cfRule type="cellIs" dxfId="34185" priority="11166" stopIfTrue="1" operator="equal">
      <formula>"f"</formula>
    </cfRule>
  </conditionalFormatting>
  <conditionalFormatting sqref="AQ16">
    <cfRule type="cellIs" dxfId="34184" priority="11164" stopIfTrue="1" operator="equal">
      <formula>"h"</formula>
    </cfRule>
    <cfRule type="cellIs" dxfId="34183" priority="11165" stopIfTrue="1" operator="equal">
      <formula>"g"</formula>
    </cfRule>
  </conditionalFormatting>
  <conditionalFormatting sqref="AQ16">
    <cfRule type="cellIs" dxfId="34182" priority="11163" stopIfTrue="1" operator="equal">
      <formula>"f"</formula>
    </cfRule>
  </conditionalFormatting>
  <conditionalFormatting sqref="AQ16">
    <cfRule type="cellIs" dxfId="34181" priority="11161" stopIfTrue="1" operator="equal">
      <formula>"h"</formula>
    </cfRule>
    <cfRule type="cellIs" dxfId="34180" priority="11162" stopIfTrue="1" operator="equal">
      <formula>"g"</formula>
    </cfRule>
  </conditionalFormatting>
  <conditionalFormatting sqref="AQ16">
    <cfRule type="cellIs" dxfId="34179" priority="11160" stopIfTrue="1" operator="equal">
      <formula>"f"</formula>
    </cfRule>
  </conditionalFormatting>
  <conditionalFormatting sqref="AQ16">
    <cfRule type="cellIs" dxfId="34178" priority="11158" stopIfTrue="1" operator="equal">
      <formula>"h"</formula>
    </cfRule>
    <cfRule type="cellIs" dxfId="34177" priority="11159" stopIfTrue="1" operator="equal">
      <formula>"g"</formula>
    </cfRule>
  </conditionalFormatting>
  <conditionalFormatting sqref="AQ16">
    <cfRule type="cellIs" dxfId="34176" priority="11154" stopIfTrue="1" operator="equal">
      <formula>"f"</formula>
    </cfRule>
  </conditionalFormatting>
  <conditionalFormatting sqref="AQ16">
    <cfRule type="cellIs" dxfId="34175" priority="11152" stopIfTrue="1" operator="equal">
      <formula>"h"</formula>
    </cfRule>
    <cfRule type="cellIs" dxfId="34174" priority="11153" stopIfTrue="1" operator="equal">
      <formula>"g"</formula>
    </cfRule>
  </conditionalFormatting>
  <conditionalFormatting sqref="AQ16">
    <cfRule type="cellIs" dxfId="34173" priority="11151" stopIfTrue="1" operator="equal">
      <formula>"f"</formula>
    </cfRule>
  </conditionalFormatting>
  <conditionalFormatting sqref="AQ16">
    <cfRule type="cellIs" dxfId="34172" priority="11149" stopIfTrue="1" operator="equal">
      <formula>"h"</formula>
    </cfRule>
    <cfRule type="cellIs" dxfId="34171" priority="11150" stopIfTrue="1" operator="equal">
      <formula>"g"</formula>
    </cfRule>
  </conditionalFormatting>
  <conditionalFormatting sqref="AQ16">
    <cfRule type="cellIs" dxfId="34170" priority="11148" stopIfTrue="1" operator="equal">
      <formula>"f"</formula>
    </cfRule>
  </conditionalFormatting>
  <conditionalFormatting sqref="AQ16">
    <cfRule type="cellIs" dxfId="34169" priority="11146" stopIfTrue="1" operator="equal">
      <formula>"h"</formula>
    </cfRule>
    <cfRule type="cellIs" dxfId="34168" priority="11147" stopIfTrue="1" operator="equal">
      <formula>"g"</formula>
    </cfRule>
  </conditionalFormatting>
  <conditionalFormatting sqref="AQ16">
    <cfRule type="cellIs" dxfId="34167" priority="11142" stopIfTrue="1" operator="equal">
      <formula>"f"</formula>
    </cfRule>
  </conditionalFormatting>
  <conditionalFormatting sqref="AQ16">
    <cfRule type="cellIs" dxfId="34166" priority="11140" stopIfTrue="1" operator="equal">
      <formula>"h"</formula>
    </cfRule>
    <cfRule type="cellIs" dxfId="34165" priority="11141" stopIfTrue="1" operator="equal">
      <formula>"g"</formula>
    </cfRule>
  </conditionalFormatting>
  <conditionalFormatting sqref="AQ16">
    <cfRule type="cellIs" dxfId="34164" priority="11145" stopIfTrue="1" operator="equal">
      <formula>"f"</formula>
    </cfRule>
  </conditionalFormatting>
  <conditionalFormatting sqref="AQ16">
    <cfRule type="cellIs" dxfId="34163" priority="11143" stopIfTrue="1" operator="equal">
      <formula>"h"</formula>
    </cfRule>
    <cfRule type="cellIs" dxfId="34162" priority="11144" stopIfTrue="1" operator="equal">
      <formula>"g"</formula>
    </cfRule>
  </conditionalFormatting>
  <conditionalFormatting sqref="AQ16">
    <cfRule type="cellIs" dxfId="34161" priority="11139" stopIfTrue="1" operator="equal">
      <formula>"f"</formula>
    </cfRule>
  </conditionalFormatting>
  <conditionalFormatting sqref="AQ16">
    <cfRule type="cellIs" dxfId="34160" priority="11137" stopIfTrue="1" operator="equal">
      <formula>"h"</formula>
    </cfRule>
    <cfRule type="cellIs" dxfId="34159" priority="11138" stopIfTrue="1" operator="equal">
      <formula>"g"</formula>
    </cfRule>
  </conditionalFormatting>
  <conditionalFormatting sqref="AQ16">
    <cfRule type="cellIs" dxfId="34158" priority="11136" stopIfTrue="1" operator="equal">
      <formula>"f"</formula>
    </cfRule>
  </conditionalFormatting>
  <conditionalFormatting sqref="AQ16">
    <cfRule type="cellIs" dxfId="34157" priority="11134" stopIfTrue="1" operator="equal">
      <formula>"h"</formula>
    </cfRule>
    <cfRule type="cellIs" dxfId="34156" priority="11135" stopIfTrue="1" operator="equal">
      <formula>"g"</formula>
    </cfRule>
  </conditionalFormatting>
  <conditionalFormatting sqref="AQ16">
    <cfRule type="cellIs" dxfId="34155" priority="11133" stopIfTrue="1" operator="equal">
      <formula>"f"</formula>
    </cfRule>
  </conditionalFormatting>
  <conditionalFormatting sqref="AQ16">
    <cfRule type="cellIs" dxfId="34154" priority="11131" stopIfTrue="1" operator="equal">
      <formula>"h"</formula>
    </cfRule>
    <cfRule type="cellIs" dxfId="34153" priority="11132" stopIfTrue="1" operator="equal">
      <formula>"g"</formula>
    </cfRule>
  </conditionalFormatting>
  <conditionalFormatting sqref="AQ16">
    <cfRule type="cellIs" dxfId="34152" priority="11124" stopIfTrue="1" operator="equal">
      <formula>"f"</formula>
    </cfRule>
  </conditionalFormatting>
  <conditionalFormatting sqref="AQ16">
    <cfRule type="cellIs" dxfId="34151" priority="11122" stopIfTrue="1" operator="equal">
      <formula>"h"</formula>
    </cfRule>
    <cfRule type="cellIs" dxfId="34150" priority="11123" stopIfTrue="1" operator="equal">
      <formula>"g"</formula>
    </cfRule>
  </conditionalFormatting>
  <conditionalFormatting sqref="AQ16">
    <cfRule type="cellIs" dxfId="34149" priority="11121" stopIfTrue="1" operator="equal">
      <formula>"f"</formula>
    </cfRule>
  </conditionalFormatting>
  <conditionalFormatting sqref="AQ16">
    <cfRule type="cellIs" dxfId="34148" priority="11119" stopIfTrue="1" operator="equal">
      <formula>"h"</formula>
    </cfRule>
    <cfRule type="cellIs" dxfId="34147" priority="11120" stopIfTrue="1" operator="equal">
      <formula>"g"</formula>
    </cfRule>
  </conditionalFormatting>
  <conditionalFormatting sqref="AQ16">
    <cfRule type="cellIs" dxfId="34146" priority="11109" stopIfTrue="1" operator="equal">
      <formula>"f"</formula>
    </cfRule>
  </conditionalFormatting>
  <conditionalFormatting sqref="AQ16">
    <cfRule type="cellIs" dxfId="34145" priority="11107" stopIfTrue="1" operator="equal">
      <formula>"h"</formula>
    </cfRule>
    <cfRule type="cellIs" dxfId="34144" priority="11108" stopIfTrue="1" operator="equal">
      <formula>"g"</formula>
    </cfRule>
  </conditionalFormatting>
  <conditionalFormatting sqref="AQ16">
    <cfRule type="cellIs" dxfId="34143" priority="11106" stopIfTrue="1" operator="equal">
      <formula>"f"</formula>
    </cfRule>
  </conditionalFormatting>
  <conditionalFormatting sqref="AQ16">
    <cfRule type="cellIs" dxfId="34142" priority="11104" stopIfTrue="1" operator="equal">
      <formula>"h"</formula>
    </cfRule>
    <cfRule type="cellIs" dxfId="34141" priority="11105" stopIfTrue="1" operator="equal">
      <formula>"g"</formula>
    </cfRule>
  </conditionalFormatting>
  <conditionalFormatting sqref="AQ16">
    <cfRule type="cellIs" dxfId="34140" priority="11118" stopIfTrue="1" operator="equal">
      <formula>"f"</formula>
    </cfRule>
  </conditionalFormatting>
  <conditionalFormatting sqref="AQ16">
    <cfRule type="cellIs" dxfId="34139" priority="11116" stopIfTrue="1" operator="equal">
      <formula>"h"</formula>
    </cfRule>
    <cfRule type="cellIs" dxfId="34138" priority="11117" stopIfTrue="1" operator="equal">
      <formula>"g"</formula>
    </cfRule>
  </conditionalFormatting>
  <conditionalFormatting sqref="AQ16">
    <cfRule type="cellIs" dxfId="34137" priority="11127" stopIfTrue="1" operator="equal">
      <formula>"f"</formula>
    </cfRule>
  </conditionalFormatting>
  <conditionalFormatting sqref="AQ16">
    <cfRule type="cellIs" dxfId="34136" priority="11125" stopIfTrue="1" operator="equal">
      <formula>"h"</formula>
    </cfRule>
    <cfRule type="cellIs" dxfId="34135" priority="11126" stopIfTrue="1" operator="equal">
      <formula>"g"</formula>
    </cfRule>
  </conditionalFormatting>
  <conditionalFormatting sqref="AQ16">
    <cfRule type="cellIs" dxfId="34134" priority="11115" stopIfTrue="1" operator="equal">
      <formula>"f"</formula>
    </cfRule>
  </conditionalFormatting>
  <conditionalFormatting sqref="AQ16">
    <cfRule type="cellIs" dxfId="34133" priority="11113" stopIfTrue="1" operator="equal">
      <formula>"h"</formula>
    </cfRule>
    <cfRule type="cellIs" dxfId="34132" priority="11114" stopIfTrue="1" operator="equal">
      <formula>"g"</formula>
    </cfRule>
  </conditionalFormatting>
  <conditionalFormatting sqref="AQ16">
    <cfRule type="cellIs" dxfId="34131" priority="11112" stopIfTrue="1" operator="equal">
      <formula>"f"</formula>
    </cfRule>
  </conditionalFormatting>
  <conditionalFormatting sqref="AQ16">
    <cfRule type="cellIs" dxfId="34130" priority="11110" stopIfTrue="1" operator="equal">
      <formula>"h"</formula>
    </cfRule>
    <cfRule type="cellIs" dxfId="34129" priority="11111" stopIfTrue="1" operator="equal">
      <formula>"g"</formula>
    </cfRule>
  </conditionalFormatting>
  <conditionalFormatting sqref="AQ35">
    <cfRule type="cellIs" dxfId="34128" priority="10851" stopIfTrue="1" operator="equal">
      <formula>"f"</formula>
    </cfRule>
  </conditionalFormatting>
  <conditionalFormatting sqref="AQ35">
    <cfRule type="cellIs" dxfId="34127" priority="10849" stopIfTrue="1" operator="equal">
      <formula>"h"</formula>
    </cfRule>
    <cfRule type="cellIs" dxfId="34126" priority="10850" stopIfTrue="1" operator="equal">
      <formula>"g"</formula>
    </cfRule>
  </conditionalFormatting>
  <conditionalFormatting sqref="AS38">
    <cfRule type="cellIs" dxfId="34125" priority="10431" stopIfTrue="1" operator="equal">
      <formula>"f"</formula>
    </cfRule>
  </conditionalFormatting>
  <conditionalFormatting sqref="AS38">
    <cfRule type="cellIs" dxfId="34124" priority="10429" stopIfTrue="1" operator="equal">
      <formula>"h"</formula>
    </cfRule>
    <cfRule type="cellIs" dxfId="34123" priority="10430" stopIfTrue="1" operator="equal">
      <formula>"g"</formula>
    </cfRule>
  </conditionalFormatting>
  <conditionalFormatting sqref="AS35">
    <cfRule type="cellIs" dxfId="34122" priority="10428" stopIfTrue="1" operator="equal">
      <formula>"f"</formula>
    </cfRule>
  </conditionalFormatting>
  <conditionalFormatting sqref="AS35">
    <cfRule type="cellIs" dxfId="34121" priority="10426" stopIfTrue="1" operator="equal">
      <formula>"h"</formula>
    </cfRule>
    <cfRule type="cellIs" dxfId="34120" priority="10427" stopIfTrue="1" operator="equal">
      <formula>"g"</formula>
    </cfRule>
  </conditionalFormatting>
  <conditionalFormatting sqref="AN26">
    <cfRule type="cellIs" dxfId="34119" priority="10113" stopIfTrue="1" operator="equal">
      <formula>"f"</formula>
    </cfRule>
  </conditionalFormatting>
  <conditionalFormatting sqref="AN26">
    <cfRule type="cellIs" dxfId="34118" priority="10111" stopIfTrue="1" operator="equal">
      <formula>"h"</formula>
    </cfRule>
    <cfRule type="cellIs" dxfId="34117" priority="10112" stopIfTrue="1" operator="equal">
      <formula>"g"</formula>
    </cfRule>
  </conditionalFormatting>
  <conditionalFormatting sqref="BB27 BI27 BP27 AR27:AU27">
    <cfRule type="cellIs" dxfId="34116" priority="10107" stopIfTrue="1" operator="equal">
      <formula>"f"</formula>
    </cfRule>
  </conditionalFormatting>
  <conditionalFormatting sqref="BB27 BI27 BP27 AR27:AU27">
    <cfRule type="cellIs" dxfId="34115" priority="10105" stopIfTrue="1" operator="equal">
      <formula>"h"</formula>
    </cfRule>
    <cfRule type="cellIs" dxfId="34114" priority="10106" stopIfTrue="1" operator="equal">
      <formula>"g"</formula>
    </cfRule>
  </conditionalFormatting>
  <conditionalFormatting sqref="AX27">
    <cfRule type="cellIs" dxfId="34113" priority="10032" stopIfTrue="1" operator="equal">
      <formula>"f"</formula>
    </cfRule>
  </conditionalFormatting>
  <conditionalFormatting sqref="AX27">
    <cfRule type="cellIs" dxfId="34112" priority="10030" stopIfTrue="1" operator="equal">
      <formula>"h"</formula>
    </cfRule>
    <cfRule type="cellIs" dxfId="34111" priority="10031" stopIfTrue="1" operator="equal">
      <formula>"g"</formula>
    </cfRule>
  </conditionalFormatting>
  <conditionalFormatting sqref="BE27 BH27">
    <cfRule type="cellIs" dxfId="34110" priority="10029" stopIfTrue="1" operator="equal">
      <formula>"f"</formula>
    </cfRule>
  </conditionalFormatting>
  <conditionalFormatting sqref="BE27 BH27">
    <cfRule type="cellIs" dxfId="34109" priority="10027" stopIfTrue="1" operator="equal">
      <formula>"h"</formula>
    </cfRule>
    <cfRule type="cellIs" dxfId="34108" priority="10028" stopIfTrue="1" operator="equal">
      <formula>"g"</formula>
    </cfRule>
  </conditionalFormatting>
  <conditionalFormatting sqref="BL27 BO27">
    <cfRule type="cellIs" dxfId="34107" priority="10026" stopIfTrue="1" operator="equal">
      <formula>"f"</formula>
    </cfRule>
  </conditionalFormatting>
  <conditionalFormatting sqref="BL27 BO27">
    <cfRule type="cellIs" dxfId="34106" priority="10024" stopIfTrue="1" operator="equal">
      <formula>"h"</formula>
    </cfRule>
    <cfRule type="cellIs" dxfId="34105" priority="10025" stopIfTrue="1" operator="equal">
      <formula>"g"</formula>
    </cfRule>
  </conditionalFormatting>
  <conditionalFormatting sqref="BA27">
    <cfRule type="cellIs" dxfId="34104" priority="10023" stopIfTrue="1" operator="equal">
      <formula>"f"</formula>
    </cfRule>
  </conditionalFormatting>
  <conditionalFormatting sqref="BA27">
    <cfRule type="cellIs" dxfId="34103" priority="10021" stopIfTrue="1" operator="equal">
      <formula>"h"</formula>
    </cfRule>
    <cfRule type="cellIs" dxfId="34102" priority="10022" stopIfTrue="1" operator="equal">
      <formula>"g"</formula>
    </cfRule>
  </conditionalFormatting>
  <conditionalFormatting sqref="AQ27">
    <cfRule type="cellIs" dxfId="34101" priority="10020" stopIfTrue="1" operator="equal">
      <formula>"f"</formula>
    </cfRule>
  </conditionalFormatting>
  <conditionalFormatting sqref="AQ27">
    <cfRule type="cellIs" dxfId="34100" priority="10018" stopIfTrue="1" operator="equal">
      <formula>"h"</formula>
    </cfRule>
    <cfRule type="cellIs" dxfId="34099" priority="10019" stopIfTrue="1" operator="equal">
      <formula>"g"</formula>
    </cfRule>
  </conditionalFormatting>
  <conditionalFormatting sqref="AN27">
    <cfRule type="cellIs" dxfId="34098" priority="10017" stopIfTrue="1" operator="equal">
      <formula>"f"</formula>
    </cfRule>
  </conditionalFormatting>
  <conditionalFormatting sqref="AN27">
    <cfRule type="cellIs" dxfId="34097" priority="10015" stopIfTrue="1" operator="equal">
      <formula>"h"</formula>
    </cfRule>
    <cfRule type="cellIs" dxfId="34096" priority="10016" stopIfTrue="1" operator="equal">
      <formula>"g"</formula>
    </cfRule>
  </conditionalFormatting>
  <conditionalFormatting sqref="BL65 BE65 AX65 AN65 AQ65 AT65 BH65 BO65">
    <cfRule type="cellIs" dxfId="34095" priority="7872" stopIfTrue="1" operator="equal">
      <formula>"f"</formula>
    </cfRule>
  </conditionalFormatting>
  <conditionalFormatting sqref="BL65 BE65 AX65 AN65 AQ65 AT65 BH65 BO65">
    <cfRule type="cellIs" dxfId="34094" priority="7870" stopIfTrue="1" operator="equal">
      <formula>"h"</formula>
    </cfRule>
    <cfRule type="cellIs" dxfId="34093" priority="7871" stopIfTrue="1" operator="equal">
      <formula>"g"</formula>
    </cfRule>
  </conditionalFormatting>
  <conditionalFormatting sqref="AU65">
    <cfRule type="cellIs" dxfId="34092" priority="7869" stopIfTrue="1" operator="equal">
      <formula>"f"</formula>
    </cfRule>
  </conditionalFormatting>
  <conditionalFormatting sqref="AU65">
    <cfRule type="cellIs" dxfId="34091" priority="7867" stopIfTrue="1" operator="equal">
      <formula>"h"</formula>
    </cfRule>
    <cfRule type="cellIs" dxfId="34090" priority="7868" stopIfTrue="1" operator="equal">
      <formula>"g"</formula>
    </cfRule>
  </conditionalFormatting>
  <conditionalFormatting sqref="BB65">
    <cfRule type="cellIs" dxfId="34089" priority="7866" stopIfTrue="1" operator="equal">
      <formula>"f"</formula>
    </cfRule>
  </conditionalFormatting>
  <conditionalFormatting sqref="BB65">
    <cfRule type="cellIs" dxfId="34088" priority="7864" stopIfTrue="1" operator="equal">
      <formula>"h"</formula>
    </cfRule>
    <cfRule type="cellIs" dxfId="34087" priority="7865" stopIfTrue="1" operator="equal">
      <formula>"g"</formula>
    </cfRule>
  </conditionalFormatting>
  <conditionalFormatting sqref="BP65">
    <cfRule type="cellIs" dxfId="34086" priority="7860" stopIfTrue="1" operator="equal">
      <formula>"f"</formula>
    </cfRule>
  </conditionalFormatting>
  <conditionalFormatting sqref="BP65">
    <cfRule type="cellIs" dxfId="34085" priority="7858" stopIfTrue="1" operator="equal">
      <formula>"h"</formula>
    </cfRule>
    <cfRule type="cellIs" dxfId="34084" priority="7859" stopIfTrue="1" operator="equal">
      <formula>"g"</formula>
    </cfRule>
  </conditionalFormatting>
  <conditionalFormatting sqref="BI65">
    <cfRule type="cellIs" dxfId="34083" priority="7863" stopIfTrue="1" operator="equal">
      <formula>"f"</formula>
    </cfRule>
  </conditionalFormatting>
  <conditionalFormatting sqref="BI65">
    <cfRule type="cellIs" dxfId="34082" priority="7861" stopIfTrue="1" operator="equal">
      <formula>"h"</formula>
    </cfRule>
    <cfRule type="cellIs" dxfId="34081" priority="7862" stopIfTrue="1" operator="equal">
      <formula>"g"</formula>
    </cfRule>
  </conditionalFormatting>
  <conditionalFormatting sqref="BA65">
    <cfRule type="cellIs" dxfId="34080" priority="7857" stopIfTrue="1" operator="equal">
      <formula>"f"</formula>
    </cfRule>
  </conditionalFormatting>
  <conditionalFormatting sqref="BA65">
    <cfRule type="cellIs" dxfId="34079" priority="7855" stopIfTrue="1" operator="equal">
      <formula>"h"</formula>
    </cfRule>
    <cfRule type="cellIs" dxfId="34078" priority="7856" stopIfTrue="1" operator="equal">
      <formula>"g"</formula>
    </cfRule>
  </conditionalFormatting>
  <conditionalFormatting sqref="AN18 BB18 AR18:AU18 AX18 BE18 BL18 BH18:BI18 BO18">
    <cfRule type="cellIs" dxfId="34077" priority="7614" stopIfTrue="1" operator="equal">
      <formula>"f"</formula>
    </cfRule>
  </conditionalFormatting>
  <conditionalFormatting sqref="AN18 BB18 AR18:AU18 AX18 BE18 BL18 BH18:BI18 BO18">
    <cfRule type="cellIs" dxfId="34076" priority="7612" stopIfTrue="1" operator="equal">
      <formula>"h"</formula>
    </cfRule>
    <cfRule type="cellIs" dxfId="34075" priority="7613" stopIfTrue="1" operator="equal">
      <formula>"g"</formula>
    </cfRule>
  </conditionalFormatting>
  <conditionalFormatting sqref="BA18">
    <cfRule type="cellIs" dxfId="34074" priority="7611" stopIfTrue="1" operator="equal">
      <formula>"f"</formula>
    </cfRule>
  </conditionalFormatting>
  <conditionalFormatting sqref="BA18">
    <cfRule type="cellIs" dxfId="34073" priority="7609" stopIfTrue="1" operator="equal">
      <formula>"h"</formula>
    </cfRule>
    <cfRule type="cellIs" dxfId="34072" priority="7610" stopIfTrue="1" operator="equal">
      <formula>"g"</formula>
    </cfRule>
  </conditionalFormatting>
  <conditionalFormatting sqref="AQ18">
    <cfRule type="cellIs" dxfId="34071" priority="7608" stopIfTrue="1" operator="equal">
      <formula>"f"</formula>
    </cfRule>
  </conditionalFormatting>
  <conditionalFormatting sqref="AQ18">
    <cfRule type="cellIs" dxfId="34070" priority="7606" stopIfTrue="1" operator="equal">
      <formula>"h"</formula>
    </cfRule>
    <cfRule type="cellIs" dxfId="34069" priority="7607" stopIfTrue="1" operator="equal">
      <formula>"g"</formula>
    </cfRule>
  </conditionalFormatting>
  <conditionalFormatting sqref="AN19 BB19 AR19:AU19 AX19 BE19 BL19 BH19:BI19 BO19:BP19">
    <cfRule type="cellIs" dxfId="34068" priority="7590" stopIfTrue="1" operator="equal">
      <formula>"f"</formula>
    </cfRule>
  </conditionalFormatting>
  <conditionalFormatting sqref="AN19 BB19 AR19:AU19 AX19 BE19 BL19 BH19:BI19 BO19:BP19">
    <cfRule type="cellIs" dxfId="34067" priority="7588" stopIfTrue="1" operator="equal">
      <formula>"h"</formula>
    </cfRule>
    <cfRule type="cellIs" dxfId="34066" priority="7589" stopIfTrue="1" operator="equal">
      <formula>"g"</formula>
    </cfRule>
  </conditionalFormatting>
  <conditionalFormatting sqref="BA19">
    <cfRule type="cellIs" dxfId="34065" priority="7587" stopIfTrue="1" operator="equal">
      <formula>"f"</formula>
    </cfRule>
  </conditionalFormatting>
  <conditionalFormatting sqref="BA19">
    <cfRule type="cellIs" dxfId="34064" priority="7585" stopIfTrue="1" operator="equal">
      <formula>"h"</formula>
    </cfRule>
    <cfRule type="cellIs" dxfId="34063" priority="7586" stopIfTrue="1" operator="equal">
      <formula>"g"</formula>
    </cfRule>
  </conditionalFormatting>
  <conditionalFormatting sqref="AQ19">
    <cfRule type="cellIs" dxfId="34062" priority="7584" stopIfTrue="1" operator="equal">
      <formula>"f"</formula>
    </cfRule>
  </conditionalFormatting>
  <conditionalFormatting sqref="AQ19">
    <cfRule type="cellIs" dxfId="34061" priority="7582" stopIfTrue="1" operator="equal">
      <formula>"h"</formula>
    </cfRule>
    <cfRule type="cellIs" dxfId="34060" priority="7583" stopIfTrue="1" operator="equal">
      <formula>"g"</formula>
    </cfRule>
  </conditionalFormatting>
  <conditionalFormatting sqref="AN55 AQ55 AX55 BE55 BL55 AT55:AU55 BA55:BB55 BH55:BI55 BO55:BP55">
    <cfRule type="cellIs" dxfId="34059" priority="6897" stopIfTrue="1" operator="equal">
      <formula>"f"</formula>
    </cfRule>
  </conditionalFormatting>
  <conditionalFormatting sqref="AN55 AQ55 AX55 BE55 BL55 AT55:AU55 BA55:BB55 BH55:BI55 BO55:BP55">
    <cfRule type="cellIs" dxfId="34058" priority="6895" stopIfTrue="1" operator="equal">
      <formula>"h"</formula>
    </cfRule>
    <cfRule type="cellIs" dxfId="34057" priority="6896" stopIfTrue="1" operator="equal">
      <formula>"g"</formula>
    </cfRule>
  </conditionalFormatting>
  <conditionalFormatting sqref="BB37 AR37 AT37:AU37 BE37 BL37 AX37 AN37 BH37:BI37 BO37:BP37">
    <cfRule type="cellIs" dxfId="34056" priority="6747" stopIfTrue="1" operator="equal">
      <formula>"f"</formula>
    </cfRule>
  </conditionalFormatting>
  <conditionalFormatting sqref="BB37 AR37 AT37:AU37 BE37 BL37 AX37 AN37 BH37:BI37 BO37:BP37">
    <cfRule type="cellIs" dxfId="34055" priority="6745" stopIfTrue="1" operator="equal">
      <formula>"h"</formula>
    </cfRule>
    <cfRule type="cellIs" dxfId="34054" priority="6746" stopIfTrue="1" operator="equal">
      <formula>"g"</formula>
    </cfRule>
  </conditionalFormatting>
  <conditionalFormatting sqref="BA37">
    <cfRule type="cellIs" dxfId="34053" priority="6744" stopIfTrue="1" operator="equal">
      <formula>"f"</formula>
    </cfRule>
  </conditionalFormatting>
  <conditionalFormatting sqref="BA37">
    <cfRule type="cellIs" dxfId="34052" priority="6742" stopIfTrue="1" operator="equal">
      <formula>"h"</formula>
    </cfRule>
    <cfRule type="cellIs" dxfId="34051" priority="6743" stopIfTrue="1" operator="equal">
      <formula>"g"</formula>
    </cfRule>
  </conditionalFormatting>
  <conditionalFormatting sqref="AQ37">
    <cfRule type="cellIs" dxfId="34050" priority="6741" stopIfTrue="1" operator="equal">
      <formula>"f"</formula>
    </cfRule>
  </conditionalFormatting>
  <conditionalFormatting sqref="AQ37">
    <cfRule type="cellIs" dxfId="34049" priority="6739" stopIfTrue="1" operator="equal">
      <formula>"h"</formula>
    </cfRule>
    <cfRule type="cellIs" dxfId="34048" priority="6740" stopIfTrue="1" operator="equal">
      <formula>"g"</formula>
    </cfRule>
  </conditionalFormatting>
  <conditionalFormatting sqref="AS37">
    <cfRule type="cellIs" dxfId="34047" priority="6738" stopIfTrue="1" operator="equal">
      <formula>"f"</formula>
    </cfRule>
  </conditionalFormatting>
  <conditionalFormatting sqref="AS37">
    <cfRule type="cellIs" dxfId="34046" priority="6736" stopIfTrue="1" operator="equal">
      <formula>"h"</formula>
    </cfRule>
    <cfRule type="cellIs" dxfId="34045" priority="6737" stopIfTrue="1" operator="equal">
      <formula>"g"</formula>
    </cfRule>
  </conditionalFormatting>
  <conditionalFormatting sqref="AQ34">
    <cfRule type="cellIs" dxfId="34044" priority="6342" stopIfTrue="1" operator="equal">
      <formula>"f"</formula>
    </cfRule>
  </conditionalFormatting>
  <conditionalFormatting sqref="AQ34">
    <cfRule type="cellIs" dxfId="34043" priority="6340" stopIfTrue="1" operator="equal">
      <formula>"h"</formula>
    </cfRule>
    <cfRule type="cellIs" dxfId="34042" priority="6341" stopIfTrue="1" operator="equal">
      <formula>"g"</formula>
    </cfRule>
  </conditionalFormatting>
  <conditionalFormatting sqref="BE34 BH34">
    <cfRule type="cellIs" dxfId="34041" priority="6351" stopIfTrue="1" operator="equal">
      <formula>"f"</formula>
    </cfRule>
  </conditionalFormatting>
  <conditionalFormatting sqref="BE34 BH34">
    <cfRule type="cellIs" dxfId="34040" priority="6349" stopIfTrue="1" operator="equal">
      <formula>"h"</formula>
    </cfRule>
    <cfRule type="cellIs" dxfId="34039" priority="6350" stopIfTrue="1" operator="equal">
      <formula>"g"</formula>
    </cfRule>
  </conditionalFormatting>
  <conditionalFormatting sqref="BA34">
    <cfRule type="cellIs" dxfId="34038" priority="6345" stopIfTrue="1" operator="equal">
      <formula>"f"</formula>
    </cfRule>
  </conditionalFormatting>
  <conditionalFormatting sqref="BA34">
    <cfRule type="cellIs" dxfId="34037" priority="6343" stopIfTrue="1" operator="equal">
      <formula>"h"</formula>
    </cfRule>
    <cfRule type="cellIs" dxfId="34036" priority="6344" stopIfTrue="1" operator="equal">
      <formula>"g"</formula>
    </cfRule>
  </conditionalFormatting>
  <conditionalFormatting sqref="BL34 BO34">
    <cfRule type="cellIs" dxfId="34035" priority="6348" stopIfTrue="1" operator="equal">
      <formula>"f"</formula>
    </cfRule>
  </conditionalFormatting>
  <conditionalFormatting sqref="BL34 BO34">
    <cfRule type="cellIs" dxfId="34034" priority="6346" stopIfTrue="1" operator="equal">
      <formula>"h"</formula>
    </cfRule>
    <cfRule type="cellIs" dxfId="34033" priority="6347" stopIfTrue="1" operator="equal">
      <formula>"g"</formula>
    </cfRule>
  </conditionalFormatting>
  <conditionalFormatting sqref="AX30">
    <cfRule type="cellIs" dxfId="34032" priority="6318" stopIfTrue="1" operator="equal">
      <formula>"f"</formula>
    </cfRule>
  </conditionalFormatting>
  <conditionalFormatting sqref="AX30">
    <cfRule type="cellIs" dxfId="34031" priority="6316" stopIfTrue="1" operator="equal">
      <formula>"h"</formula>
    </cfRule>
    <cfRule type="cellIs" dxfId="34030" priority="6317" stopIfTrue="1" operator="equal">
      <formula>"g"</formula>
    </cfRule>
  </conditionalFormatting>
  <conditionalFormatting sqref="AN34 BB34 BI34 BP34 AR34:AU34">
    <cfRule type="cellIs" dxfId="34029" priority="6357" stopIfTrue="1" operator="equal">
      <formula>"f"</formula>
    </cfRule>
  </conditionalFormatting>
  <conditionalFormatting sqref="AN34 BB34 BI34 BP34 AR34:AU34">
    <cfRule type="cellIs" dxfId="34028" priority="6355" stopIfTrue="1" operator="equal">
      <formula>"h"</formula>
    </cfRule>
    <cfRule type="cellIs" dxfId="34027" priority="6356" stopIfTrue="1" operator="equal">
      <formula>"g"</formula>
    </cfRule>
  </conditionalFormatting>
  <conditionalFormatting sqref="AX34">
    <cfRule type="cellIs" dxfId="34026" priority="6354" stopIfTrue="1" operator="equal">
      <formula>"f"</formula>
    </cfRule>
  </conditionalFormatting>
  <conditionalFormatting sqref="AX34">
    <cfRule type="cellIs" dxfId="34025" priority="6352" stopIfTrue="1" operator="equal">
      <formula>"h"</formula>
    </cfRule>
    <cfRule type="cellIs" dxfId="34024" priority="6353" stopIfTrue="1" operator="equal">
      <formula>"g"</formula>
    </cfRule>
  </conditionalFormatting>
  <conditionalFormatting sqref="BL30 BO30">
    <cfRule type="cellIs" dxfId="34023" priority="6312" stopIfTrue="1" operator="equal">
      <formula>"f"</formula>
    </cfRule>
  </conditionalFormatting>
  <conditionalFormatting sqref="BL30 BO30">
    <cfRule type="cellIs" dxfId="34022" priority="6310" stopIfTrue="1" operator="equal">
      <formula>"h"</formula>
    </cfRule>
    <cfRule type="cellIs" dxfId="34021" priority="6311" stopIfTrue="1" operator="equal">
      <formula>"g"</formula>
    </cfRule>
  </conditionalFormatting>
  <conditionalFormatting sqref="BA30">
    <cfRule type="cellIs" dxfId="34020" priority="6309" stopIfTrue="1" operator="equal">
      <formula>"f"</formula>
    </cfRule>
  </conditionalFormatting>
  <conditionalFormatting sqref="BA30">
    <cfRule type="cellIs" dxfId="34019" priority="6307" stopIfTrue="1" operator="equal">
      <formula>"h"</formula>
    </cfRule>
    <cfRule type="cellIs" dxfId="34018" priority="6308" stopIfTrue="1" operator="equal">
      <formula>"g"</formula>
    </cfRule>
  </conditionalFormatting>
  <conditionalFormatting sqref="AQ30">
    <cfRule type="cellIs" dxfId="34017" priority="6306" stopIfTrue="1" operator="equal">
      <formula>"f"</formula>
    </cfRule>
  </conditionalFormatting>
  <conditionalFormatting sqref="AQ30">
    <cfRule type="cellIs" dxfId="34016" priority="6304" stopIfTrue="1" operator="equal">
      <formula>"h"</formula>
    </cfRule>
    <cfRule type="cellIs" dxfId="34015" priority="6305" stopIfTrue="1" operator="equal">
      <formula>"g"</formula>
    </cfRule>
  </conditionalFormatting>
  <conditionalFormatting sqref="AN30 BB30 BI30 BP30 AR30:AU30">
    <cfRule type="cellIs" dxfId="34014" priority="6321" stopIfTrue="1" operator="equal">
      <formula>"f"</formula>
    </cfRule>
  </conditionalFormatting>
  <conditionalFormatting sqref="AN30 BB30 BI30 BP30 AR30:AU30">
    <cfRule type="cellIs" dxfId="34013" priority="6319" stopIfTrue="1" operator="equal">
      <formula>"h"</formula>
    </cfRule>
    <cfRule type="cellIs" dxfId="34012" priority="6320" stopIfTrue="1" operator="equal">
      <formula>"g"</formula>
    </cfRule>
  </conditionalFormatting>
  <conditionalFormatting sqref="BE30 BH30">
    <cfRule type="cellIs" dxfId="34011" priority="6315" stopIfTrue="1" operator="equal">
      <formula>"f"</formula>
    </cfRule>
  </conditionalFormatting>
  <conditionalFormatting sqref="BE30 BH30">
    <cfRule type="cellIs" dxfId="34010" priority="6313" stopIfTrue="1" operator="equal">
      <formula>"h"</formula>
    </cfRule>
    <cfRule type="cellIs" dxfId="34009" priority="6314" stopIfTrue="1" operator="equal">
      <formula>"g"</formula>
    </cfRule>
  </conditionalFormatting>
  <conditionalFormatting sqref="AR63 AR39:AR44 AR48:AR54 AR56:AR59">
    <cfRule type="cellIs" dxfId="33990" priority="6009" stopIfTrue="1" operator="equal">
      <formula>"f"</formula>
    </cfRule>
  </conditionalFormatting>
  <conditionalFormatting sqref="AR63 AR39:AR44 AR48:AR54 AR56:AR59">
    <cfRule type="cellIs" dxfId="33989" priority="6007" stopIfTrue="1" operator="equal">
      <formula>"h"</formula>
    </cfRule>
    <cfRule type="cellIs" dxfId="33988" priority="6008" stopIfTrue="1" operator="equal">
      <formula>"g"</formula>
    </cfRule>
  </conditionalFormatting>
  <conditionalFormatting sqref="AR45">
    <cfRule type="cellIs" dxfId="33987" priority="6006" stopIfTrue="1" operator="equal">
      <formula>"f"</formula>
    </cfRule>
  </conditionalFormatting>
  <conditionalFormatting sqref="AR45">
    <cfRule type="cellIs" dxfId="33986" priority="6004" stopIfTrue="1" operator="equal">
      <formula>"h"</formula>
    </cfRule>
    <cfRule type="cellIs" dxfId="33985" priority="6005" stopIfTrue="1" operator="equal">
      <formula>"g"</formula>
    </cfRule>
  </conditionalFormatting>
  <conditionalFormatting sqref="AR64">
    <cfRule type="cellIs" dxfId="33984" priority="6003" stopIfTrue="1" operator="equal">
      <formula>"f"</formula>
    </cfRule>
  </conditionalFormatting>
  <conditionalFormatting sqref="AR64">
    <cfRule type="cellIs" dxfId="33983" priority="6001" stopIfTrue="1" operator="equal">
      <formula>"h"</formula>
    </cfRule>
    <cfRule type="cellIs" dxfId="33982" priority="6002" stopIfTrue="1" operator="equal">
      <formula>"g"</formula>
    </cfRule>
  </conditionalFormatting>
  <conditionalFormatting sqref="AR66">
    <cfRule type="cellIs" dxfId="33981" priority="6000" stopIfTrue="1" operator="equal">
      <formula>"f"</formula>
    </cfRule>
  </conditionalFormatting>
  <conditionalFormatting sqref="AR66">
    <cfRule type="cellIs" dxfId="33980" priority="5998" stopIfTrue="1" operator="equal">
      <formula>"h"</formula>
    </cfRule>
    <cfRule type="cellIs" dxfId="33979" priority="5999" stopIfTrue="1" operator="equal">
      <formula>"g"</formula>
    </cfRule>
  </conditionalFormatting>
  <conditionalFormatting sqref="AR60">
    <cfRule type="cellIs" dxfId="33978" priority="5997" stopIfTrue="1" operator="equal">
      <formula>"f"</formula>
    </cfRule>
  </conditionalFormatting>
  <conditionalFormatting sqref="AR60">
    <cfRule type="cellIs" dxfId="33977" priority="5995" stopIfTrue="1" operator="equal">
      <formula>"h"</formula>
    </cfRule>
    <cfRule type="cellIs" dxfId="33976" priority="5996" stopIfTrue="1" operator="equal">
      <formula>"g"</formula>
    </cfRule>
  </conditionalFormatting>
  <conditionalFormatting sqref="AY16">
    <cfRule type="cellIs" dxfId="33975" priority="5937" stopIfTrue="1" operator="equal">
      <formula>"f"</formula>
    </cfRule>
  </conditionalFormatting>
  <conditionalFormatting sqref="AY16">
    <cfRule type="cellIs" dxfId="33974" priority="5935" stopIfTrue="1" operator="equal">
      <formula>"h"</formula>
    </cfRule>
    <cfRule type="cellIs" dxfId="33973" priority="5936" stopIfTrue="1" operator="equal">
      <formula>"g"</formula>
    </cfRule>
  </conditionalFormatting>
  <conditionalFormatting sqref="AS63 AS39:AS44 AS48:AS54 AS56:AS59">
    <cfRule type="cellIs" dxfId="33972" priority="5991" stopIfTrue="1" operator="equal">
      <formula>"f"</formula>
    </cfRule>
  </conditionalFormatting>
  <conditionalFormatting sqref="AS63 AS39:AS44 AS48:AS54 AS56:AS59">
    <cfRule type="cellIs" dxfId="33971" priority="5989" stopIfTrue="1" operator="equal">
      <formula>"h"</formula>
    </cfRule>
    <cfRule type="cellIs" dxfId="33970" priority="5990" stopIfTrue="1" operator="equal">
      <formula>"g"</formula>
    </cfRule>
  </conditionalFormatting>
  <conditionalFormatting sqref="AS45">
    <cfRule type="cellIs" dxfId="33969" priority="5988" stopIfTrue="1" operator="equal">
      <formula>"f"</formula>
    </cfRule>
  </conditionalFormatting>
  <conditionalFormatting sqref="AS45">
    <cfRule type="cellIs" dxfId="33968" priority="5986" stopIfTrue="1" operator="equal">
      <formula>"h"</formula>
    </cfRule>
    <cfRule type="cellIs" dxfId="33967" priority="5987" stopIfTrue="1" operator="equal">
      <formula>"g"</formula>
    </cfRule>
  </conditionalFormatting>
  <conditionalFormatting sqref="AS64">
    <cfRule type="cellIs" dxfId="33966" priority="5985" stopIfTrue="1" operator="equal">
      <formula>"f"</formula>
    </cfRule>
  </conditionalFormatting>
  <conditionalFormatting sqref="AS64">
    <cfRule type="cellIs" dxfId="33965" priority="5983" stopIfTrue="1" operator="equal">
      <formula>"h"</formula>
    </cfRule>
    <cfRule type="cellIs" dxfId="33964" priority="5984" stopIfTrue="1" operator="equal">
      <formula>"g"</formula>
    </cfRule>
  </conditionalFormatting>
  <conditionalFormatting sqref="AS66">
    <cfRule type="cellIs" dxfId="33963" priority="5982" stopIfTrue="1" operator="equal">
      <formula>"f"</formula>
    </cfRule>
  </conditionalFormatting>
  <conditionalFormatting sqref="AS66">
    <cfRule type="cellIs" dxfId="33962" priority="5980" stopIfTrue="1" operator="equal">
      <formula>"h"</formula>
    </cfRule>
    <cfRule type="cellIs" dxfId="33961" priority="5981" stopIfTrue="1" operator="equal">
      <formula>"g"</formula>
    </cfRule>
  </conditionalFormatting>
  <conditionalFormatting sqref="AS60">
    <cfRule type="cellIs" dxfId="33960" priority="5979" stopIfTrue="1" operator="equal">
      <formula>"f"</formula>
    </cfRule>
  </conditionalFormatting>
  <conditionalFormatting sqref="AS60">
    <cfRule type="cellIs" dxfId="33959" priority="5977" stopIfTrue="1" operator="equal">
      <formula>"h"</formula>
    </cfRule>
    <cfRule type="cellIs" dxfId="33958" priority="5978" stopIfTrue="1" operator="equal">
      <formula>"g"</formula>
    </cfRule>
  </conditionalFormatting>
  <conditionalFormatting sqref="AY16">
    <cfRule type="cellIs" dxfId="33957" priority="5919" stopIfTrue="1" operator="equal">
      <formula>"f"</formula>
    </cfRule>
  </conditionalFormatting>
  <conditionalFormatting sqref="AY16">
    <cfRule type="cellIs" dxfId="33956" priority="5917" stopIfTrue="1" operator="equal">
      <formula>"h"</formula>
    </cfRule>
    <cfRule type="cellIs" dxfId="33955" priority="5918" stopIfTrue="1" operator="equal">
      <formula>"g"</formula>
    </cfRule>
  </conditionalFormatting>
  <conditionalFormatting sqref="AR65">
    <cfRule type="cellIs" dxfId="33954" priority="5973" stopIfTrue="1" operator="equal">
      <formula>"f"</formula>
    </cfRule>
  </conditionalFormatting>
  <conditionalFormatting sqref="AR65">
    <cfRule type="cellIs" dxfId="33953" priority="5971" stopIfTrue="1" operator="equal">
      <formula>"h"</formula>
    </cfRule>
    <cfRule type="cellIs" dxfId="33952" priority="5972" stopIfTrue="1" operator="equal">
      <formula>"g"</formula>
    </cfRule>
  </conditionalFormatting>
  <conditionalFormatting sqref="AS65">
    <cfRule type="cellIs" dxfId="33951" priority="5970" stopIfTrue="1" operator="equal">
      <formula>"f"</formula>
    </cfRule>
  </conditionalFormatting>
  <conditionalFormatting sqref="AS65">
    <cfRule type="cellIs" dxfId="33950" priority="5968" stopIfTrue="1" operator="equal">
      <formula>"h"</formula>
    </cfRule>
    <cfRule type="cellIs" dxfId="33949" priority="5969" stopIfTrue="1" operator="equal">
      <formula>"g"</formula>
    </cfRule>
  </conditionalFormatting>
  <conditionalFormatting sqref="AR55">
    <cfRule type="cellIs" dxfId="33948" priority="5967" stopIfTrue="1" operator="equal">
      <formula>"f"</formula>
    </cfRule>
  </conditionalFormatting>
  <conditionalFormatting sqref="AR55">
    <cfRule type="cellIs" dxfId="33947" priority="5965" stopIfTrue="1" operator="equal">
      <formula>"h"</formula>
    </cfRule>
    <cfRule type="cellIs" dxfId="33946" priority="5966" stopIfTrue="1" operator="equal">
      <formula>"g"</formula>
    </cfRule>
  </conditionalFormatting>
  <conditionalFormatting sqref="AS55">
    <cfRule type="cellIs" dxfId="33945" priority="5964" stopIfTrue="1" operator="equal">
      <formula>"f"</formula>
    </cfRule>
  </conditionalFormatting>
  <conditionalFormatting sqref="AS55">
    <cfRule type="cellIs" dxfId="33944" priority="5962" stopIfTrue="1" operator="equal">
      <formula>"h"</formula>
    </cfRule>
    <cfRule type="cellIs" dxfId="33943" priority="5963" stopIfTrue="1" operator="equal">
      <formula>"g"</formula>
    </cfRule>
  </conditionalFormatting>
  <conditionalFormatting sqref="AY38 AY28:AZ29 AY17:AZ17 AY20:AZ21 AY23:AZ24">
    <cfRule type="cellIs" dxfId="33942" priority="5955" stopIfTrue="1" operator="equal">
      <formula>"f"</formula>
    </cfRule>
  </conditionalFormatting>
  <conditionalFormatting sqref="AY38 AY28:AZ29 AY17:AZ17 AY20:AZ21 AY23:AZ24">
    <cfRule type="cellIs" dxfId="33941" priority="5953" stopIfTrue="1" operator="equal">
      <formula>"h"</formula>
    </cfRule>
    <cfRule type="cellIs" dxfId="33940" priority="5954" stopIfTrue="1" operator="equal">
      <formula>"g"</formula>
    </cfRule>
  </conditionalFormatting>
  <conditionalFormatting sqref="AY26:AZ26">
    <cfRule type="cellIs" dxfId="33939" priority="5952" stopIfTrue="1" operator="equal">
      <formula>"f"</formula>
    </cfRule>
  </conditionalFormatting>
  <conditionalFormatting sqref="AY26:AZ26">
    <cfRule type="cellIs" dxfId="33938" priority="5950" stopIfTrue="1" operator="equal">
      <formula>"h"</formula>
    </cfRule>
    <cfRule type="cellIs" dxfId="33937" priority="5951" stopIfTrue="1" operator="equal">
      <formula>"g"</formula>
    </cfRule>
  </conditionalFormatting>
  <conditionalFormatting sqref="AY16">
    <cfRule type="cellIs" dxfId="33936" priority="5880" stopIfTrue="1" operator="equal">
      <formula>"f"</formula>
    </cfRule>
  </conditionalFormatting>
  <conditionalFormatting sqref="AY16">
    <cfRule type="cellIs" dxfId="33935" priority="5878" stopIfTrue="1" operator="equal">
      <formula>"h"</formula>
    </cfRule>
    <cfRule type="cellIs" dxfId="33934" priority="5879" stopIfTrue="1" operator="equal">
      <formula>"g"</formula>
    </cfRule>
  </conditionalFormatting>
  <conditionalFormatting sqref="AY16">
    <cfRule type="cellIs" dxfId="33933" priority="5949" stopIfTrue="1" operator="equal">
      <formula>"f"</formula>
    </cfRule>
  </conditionalFormatting>
  <conditionalFormatting sqref="AY16">
    <cfRule type="cellIs" dxfId="33932" priority="5947" stopIfTrue="1" operator="equal">
      <formula>"h"</formula>
    </cfRule>
    <cfRule type="cellIs" dxfId="33931" priority="5948" stopIfTrue="1" operator="equal">
      <formula>"g"</formula>
    </cfRule>
  </conditionalFormatting>
  <conditionalFormatting sqref="AY16">
    <cfRule type="cellIs" dxfId="33930" priority="5946" stopIfTrue="1" operator="equal">
      <formula>"f"</formula>
    </cfRule>
  </conditionalFormatting>
  <conditionalFormatting sqref="AY16">
    <cfRule type="cellIs" dxfId="33929" priority="5944" stopIfTrue="1" operator="equal">
      <formula>"h"</formula>
    </cfRule>
    <cfRule type="cellIs" dxfId="33928" priority="5945" stopIfTrue="1" operator="equal">
      <formula>"g"</formula>
    </cfRule>
  </conditionalFormatting>
  <conditionalFormatting sqref="AY16">
    <cfRule type="cellIs" dxfId="33927" priority="5943" stopIfTrue="1" operator="equal">
      <formula>"f"</formula>
    </cfRule>
  </conditionalFormatting>
  <conditionalFormatting sqref="AY16">
    <cfRule type="cellIs" dxfId="33926" priority="5941" stopIfTrue="1" operator="equal">
      <formula>"h"</formula>
    </cfRule>
    <cfRule type="cellIs" dxfId="33925" priority="5942" stopIfTrue="1" operator="equal">
      <formula>"g"</formula>
    </cfRule>
  </conditionalFormatting>
  <conditionalFormatting sqref="AY16">
    <cfRule type="cellIs" dxfId="33924" priority="5940" stopIfTrue="1" operator="equal">
      <formula>"f"</formula>
    </cfRule>
  </conditionalFormatting>
  <conditionalFormatting sqref="AY16">
    <cfRule type="cellIs" dxfId="33923" priority="5938" stopIfTrue="1" operator="equal">
      <formula>"h"</formula>
    </cfRule>
    <cfRule type="cellIs" dxfId="33922" priority="5939" stopIfTrue="1" operator="equal">
      <formula>"g"</formula>
    </cfRule>
  </conditionalFormatting>
  <conditionalFormatting sqref="AY16">
    <cfRule type="cellIs" dxfId="33921" priority="5934" stopIfTrue="1" operator="equal">
      <formula>"f"</formula>
    </cfRule>
  </conditionalFormatting>
  <conditionalFormatting sqref="AY16">
    <cfRule type="cellIs" dxfId="33920" priority="5932" stopIfTrue="1" operator="equal">
      <formula>"h"</formula>
    </cfRule>
    <cfRule type="cellIs" dxfId="33919" priority="5933" stopIfTrue="1" operator="equal">
      <formula>"g"</formula>
    </cfRule>
  </conditionalFormatting>
  <conditionalFormatting sqref="AY16">
    <cfRule type="cellIs" dxfId="33918" priority="5931" stopIfTrue="1" operator="equal">
      <formula>"f"</formula>
    </cfRule>
  </conditionalFormatting>
  <conditionalFormatting sqref="AY16">
    <cfRule type="cellIs" dxfId="33917" priority="5929" stopIfTrue="1" operator="equal">
      <formula>"h"</formula>
    </cfRule>
    <cfRule type="cellIs" dxfId="33916" priority="5930" stopIfTrue="1" operator="equal">
      <formula>"g"</formula>
    </cfRule>
  </conditionalFormatting>
  <conditionalFormatting sqref="AY16">
    <cfRule type="cellIs" dxfId="33915" priority="5928" stopIfTrue="1" operator="equal">
      <formula>"f"</formula>
    </cfRule>
  </conditionalFormatting>
  <conditionalFormatting sqref="AY16">
    <cfRule type="cellIs" dxfId="33914" priority="5926" stopIfTrue="1" operator="equal">
      <formula>"h"</formula>
    </cfRule>
    <cfRule type="cellIs" dxfId="33913" priority="5927" stopIfTrue="1" operator="equal">
      <formula>"g"</formula>
    </cfRule>
  </conditionalFormatting>
  <conditionalFormatting sqref="AY16">
    <cfRule type="cellIs" dxfId="33912" priority="5925" stopIfTrue="1" operator="equal">
      <formula>"f"</formula>
    </cfRule>
  </conditionalFormatting>
  <conditionalFormatting sqref="AY16">
    <cfRule type="cellIs" dxfId="33911" priority="5923" stopIfTrue="1" operator="equal">
      <formula>"h"</formula>
    </cfRule>
    <cfRule type="cellIs" dxfId="33910" priority="5924" stopIfTrue="1" operator="equal">
      <formula>"g"</formula>
    </cfRule>
  </conditionalFormatting>
  <conditionalFormatting sqref="AY16">
    <cfRule type="cellIs" dxfId="33909" priority="5922" stopIfTrue="1" operator="equal">
      <formula>"f"</formula>
    </cfRule>
  </conditionalFormatting>
  <conditionalFormatting sqref="AY16">
    <cfRule type="cellIs" dxfId="33908" priority="5920" stopIfTrue="1" operator="equal">
      <formula>"h"</formula>
    </cfRule>
    <cfRule type="cellIs" dxfId="33907" priority="5921" stopIfTrue="1" operator="equal">
      <formula>"g"</formula>
    </cfRule>
  </conditionalFormatting>
  <conditionalFormatting sqref="AY16">
    <cfRule type="cellIs" dxfId="33906" priority="5916" stopIfTrue="1" operator="equal">
      <formula>"f"</formula>
    </cfRule>
  </conditionalFormatting>
  <conditionalFormatting sqref="AY16">
    <cfRule type="cellIs" dxfId="33905" priority="5914" stopIfTrue="1" operator="equal">
      <formula>"h"</formula>
    </cfRule>
    <cfRule type="cellIs" dxfId="33904" priority="5915" stopIfTrue="1" operator="equal">
      <formula>"g"</formula>
    </cfRule>
  </conditionalFormatting>
  <conditionalFormatting sqref="AY16">
    <cfRule type="cellIs" dxfId="33903" priority="5913" stopIfTrue="1" operator="equal">
      <formula>"f"</formula>
    </cfRule>
  </conditionalFormatting>
  <conditionalFormatting sqref="AY16">
    <cfRule type="cellIs" dxfId="33902" priority="5911" stopIfTrue="1" operator="equal">
      <formula>"h"</formula>
    </cfRule>
    <cfRule type="cellIs" dxfId="33901" priority="5912" stopIfTrue="1" operator="equal">
      <formula>"g"</formula>
    </cfRule>
  </conditionalFormatting>
  <conditionalFormatting sqref="AY16">
    <cfRule type="cellIs" dxfId="33900" priority="5910" stopIfTrue="1" operator="equal">
      <formula>"f"</formula>
    </cfRule>
  </conditionalFormatting>
  <conditionalFormatting sqref="AY16">
    <cfRule type="cellIs" dxfId="33899" priority="5908" stopIfTrue="1" operator="equal">
      <formula>"h"</formula>
    </cfRule>
    <cfRule type="cellIs" dxfId="33898" priority="5909" stopIfTrue="1" operator="equal">
      <formula>"g"</formula>
    </cfRule>
  </conditionalFormatting>
  <conditionalFormatting sqref="AY16">
    <cfRule type="cellIs" dxfId="33897" priority="5907" stopIfTrue="1" operator="equal">
      <formula>"f"</formula>
    </cfRule>
  </conditionalFormatting>
  <conditionalFormatting sqref="AY16">
    <cfRule type="cellIs" dxfId="33896" priority="5905" stopIfTrue="1" operator="equal">
      <formula>"h"</formula>
    </cfRule>
    <cfRule type="cellIs" dxfId="33895" priority="5906" stopIfTrue="1" operator="equal">
      <formula>"g"</formula>
    </cfRule>
  </conditionalFormatting>
  <conditionalFormatting sqref="AY16">
    <cfRule type="cellIs" dxfId="33894" priority="5904" stopIfTrue="1" operator="equal">
      <formula>"f"</formula>
    </cfRule>
  </conditionalFormatting>
  <conditionalFormatting sqref="AY16">
    <cfRule type="cellIs" dxfId="33893" priority="5902" stopIfTrue="1" operator="equal">
      <formula>"h"</formula>
    </cfRule>
    <cfRule type="cellIs" dxfId="33892" priority="5903" stopIfTrue="1" operator="equal">
      <formula>"g"</formula>
    </cfRule>
  </conditionalFormatting>
  <conditionalFormatting sqref="AY16">
    <cfRule type="cellIs" dxfId="33891" priority="5901" stopIfTrue="1" operator="equal">
      <formula>"f"</formula>
    </cfRule>
  </conditionalFormatting>
  <conditionalFormatting sqref="AY16">
    <cfRule type="cellIs" dxfId="33890" priority="5899" stopIfTrue="1" operator="equal">
      <formula>"h"</formula>
    </cfRule>
    <cfRule type="cellIs" dxfId="33889" priority="5900" stopIfTrue="1" operator="equal">
      <formula>"g"</formula>
    </cfRule>
  </conditionalFormatting>
  <conditionalFormatting sqref="AY16">
    <cfRule type="cellIs" dxfId="33888" priority="5898" stopIfTrue="1" operator="equal">
      <formula>"f"</formula>
    </cfRule>
  </conditionalFormatting>
  <conditionalFormatting sqref="AY16">
    <cfRule type="cellIs" dxfId="33887" priority="5896" stopIfTrue="1" operator="equal">
      <formula>"h"</formula>
    </cfRule>
    <cfRule type="cellIs" dxfId="33886" priority="5897" stopIfTrue="1" operator="equal">
      <formula>"g"</formula>
    </cfRule>
  </conditionalFormatting>
  <conditionalFormatting sqref="AY16">
    <cfRule type="cellIs" dxfId="33885" priority="5892" stopIfTrue="1" operator="equal">
      <formula>"f"</formula>
    </cfRule>
  </conditionalFormatting>
  <conditionalFormatting sqref="AY16">
    <cfRule type="cellIs" dxfId="33884" priority="5890" stopIfTrue="1" operator="equal">
      <formula>"h"</formula>
    </cfRule>
    <cfRule type="cellIs" dxfId="33883" priority="5891" stopIfTrue="1" operator="equal">
      <formula>"g"</formula>
    </cfRule>
  </conditionalFormatting>
  <conditionalFormatting sqref="AY16">
    <cfRule type="cellIs" dxfId="33882" priority="5895" stopIfTrue="1" operator="equal">
      <formula>"f"</formula>
    </cfRule>
  </conditionalFormatting>
  <conditionalFormatting sqref="AY16">
    <cfRule type="cellIs" dxfId="33881" priority="5893" stopIfTrue="1" operator="equal">
      <formula>"h"</formula>
    </cfRule>
    <cfRule type="cellIs" dxfId="33880" priority="5894" stopIfTrue="1" operator="equal">
      <formula>"g"</formula>
    </cfRule>
  </conditionalFormatting>
  <conditionalFormatting sqref="AY16">
    <cfRule type="cellIs" dxfId="33879" priority="5889" stopIfTrue="1" operator="equal">
      <formula>"f"</formula>
    </cfRule>
  </conditionalFormatting>
  <conditionalFormatting sqref="AY16">
    <cfRule type="cellIs" dxfId="33878" priority="5887" stopIfTrue="1" operator="equal">
      <formula>"h"</formula>
    </cfRule>
    <cfRule type="cellIs" dxfId="33877" priority="5888" stopIfTrue="1" operator="equal">
      <formula>"g"</formula>
    </cfRule>
  </conditionalFormatting>
  <conditionalFormatting sqref="AY16">
    <cfRule type="cellIs" dxfId="33876" priority="5886" stopIfTrue="1" operator="equal">
      <formula>"f"</formula>
    </cfRule>
  </conditionalFormatting>
  <conditionalFormatting sqref="AY16">
    <cfRule type="cellIs" dxfId="33875" priority="5884" stopIfTrue="1" operator="equal">
      <formula>"h"</formula>
    </cfRule>
    <cfRule type="cellIs" dxfId="33874" priority="5885" stopIfTrue="1" operator="equal">
      <formula>"g"</formula>
    </cfRule>
  </conditionalFormatting>
  <conditionalFormatting sqref="AY16">
    <cfRule type="cellIs" dxfId="33873" priority="5883" stopIfTrue="1" operator="equal">
      <formula>"f"</formula>
    </cfRule>
  </conditionalFormatting>
  <conditionalFormatting sqref="AY16">
    <cfRule type="cellIs" dxfId="33872" priority="5881" stopIfTrue="1" operator="equal">
      <formula>"h"</formula>
    </cfRule>
    <cfRule type="cellIs" dxfId="33871" priority="5882" stopIfTrue="1" operator="equal">
      <formula>"g"</formula>
    </cfRule>
  </conditionalFormatting>
  <conditionalFormatting sqref="AY16">
    <cfRule type="cellIs" dxfId="33870" priority="5874" stopIfTrue="1" operator="equal">
      <formula>"f"</formula>
    </cfRule>
  </conditionalFormatting>
  <conditionalFormatting sqref="AY16">
    <cfRule type="cellIs" dxfId="33869" priority="5872" stopIfTrue="1" operator="equal">
      <formula>"h"</formula>
    </cfRule>
    <cfRule type="cellIs" dxfId="33868" priority="5873" stopIfTrue="1" operator="equal">
      <formula>"g"</formula>
    </cfRule>
  </conditionalFormatting>
  <conditionalFormatting sqref="AY16">
    <cfRule type="cellIs" dxfId="33867" priority="5871" stopIfTrue="1" operator="equal">
      <formula>"f"</formula>
    </cfRule>
  </conditionalFormatting>
  <conditionalFormatting sqref="AY16">
    <cfRule type="cellIs" dxfId="33866" priority="5869" stopIfTrue="1" operator="equal">
      <formula>"h"</formula>
    </cfRule>
    <cfRule type="cellIs" dxfId="33865" priority="5870" stopIfTrue="1" operator="equal">
      <formula>"g"</formula>
    </cfRule>
  </conditionalFormatting>
  <conditionalFormatting sqref="AY16">
    <cfRule type="cellIs" dxfId="33864" priority="5859" stopIfTrue="1" operator="equal">
      <formula>"f"</formula>
    </cfRule>
  </conditionalFormatting>
  <conditionalFormatting sqref="AY16">
    <cfRule type="cellIs" dxfId="33863" priority="5857" stopIfTrue="1" operator="equal">
      <formula>"h"</formula>
    </cfRule>
    <cfRule type="cellIs" dxfId="33862" priority="5858" stopIfTrue="1" operator="equal">
      <formula>"g"</formula>
    </cfRule>
  </conditionalFormatting>
  <conditionalFormatting sqref="AY16">
    <cfRule type="cellIs" dxfId="33861" priority="5856" stopIfTrue="1" operator="equal">
      <formula>"f"</formula>
    </cfRule>
  </conditionalFormatting>
  <conditionalFormatting sqref="AY16">
    <cfRule type="cellIs" dxfId="33860" priority="5854" stopIfTrue="1" operator="equal">
      <formula>"h"</formula>
    </cfRule>
    <cfRule type="cellIs" dxfId="33859" priority="5855" stopIfTrue="1" operator="equal">
      <formula>"g"</formula>
    </cfRule>
  </conditionalFormatting>
  <conditionalFormatting sqref="AY16">
    <cfRule type="cellIs" dxfId="33858" priority="5868" stopIfTrue="1" operator="equal">
      <formula>"f"</formula>
    </cfRule>
  </conditionalFormatting>
  <conditionalFormatting sqref="AY16">
    <cfRule type="cellIs" dxfId="33857" priority="5866" stopIfTrue="1" operator="equal">
      <formula>"h"</formula>
    </cfRule>
    <cfRule type="cellIs" dxfId="33856" priority="5867" stopIfTrue="1" operator="equal">
      <formula>"g"</formula>
    </cfRule>
  </conditionalFormatting>
  <conditionalFormatting sqref="AY16">
    <cfRule type="cellIs" dxfId="33855" priority="5877" stopIfTrue="1" operator="equal">
      <formula>"f"</formula>
    </cfRule>
  </conditionalFormatting>
  <conditionalFormatting sqref="AY16">
    <cfRule type="cellIs" dxfId="33854" priority="5875" stopIfTrue="1" operator="equal">
      <formula>"h"</formula>
    </cfRule>
    <cfRule type="cellIs" dxfId="33853" priority="5876" stopIfTrue="1" operator="equal">
      <formula>"g"</formula>
    </cfRule>
  </conditionalFormatting>
  <conditionalFormatting sqref="AY16">
    <cfRule type="cellIs" dxfId="33852" priority="5865" stopIfTrue="1" operator="equal">
      <formula>"f"</formula>
    </cfRule>
  </conditionalFormatting>
  <conditionalFormatting sqref="AY16">
    <cfRule type="cellIs" dxfId="33851" priority="5863" stopIfTrue="1" operator="equal">
      <formula>"h"</formula>
    </cfRule>
    <cfRule type="cellIs" dxfId="33850" priority="5864" stopIfTrue="1" operator="equal">
      <formula>"g"</formula>
    </cfRule>
  </conditionalFormatting>
  <conditionalFormatting sqref="AY16">
    <cfRule type="cellIs" dxfId="33849" priority="5862" stopIfTrue="1" operator="equal">
      <formula>"f"</formula>
    </cfRule>
  </conditionalFormatting>
  <conditionalFormatting sqref="AY16">
    <cfRule type="cellIs" dxfId="33848" priority="5860" stopIfTrue="1" operator="equal">
      <formula>"h"</formula>
    </cfRule>
    <cfRule type="cellIs" dxfId="33847" priority="5861" stopIfTrue="1" operator="equal">
      <formula>"g"</formula>
    </cfRule>
  </conditionalFormatting>
  <conditionalFormatting sqref="AZ16">
    <cfRule type="cellIs" dxfId="33846" priority="5784" stopIfTrue="1" operator="equal">
      <formula>"f"</formula>
    </cfRule>
  </conditionalFormatting>
  <conditionalFormatting sqref="AZ16">
    <cfRule type="cellIs" dxfId="33845" priority="5782" stopIfTrue="1" operator="equal">
      <formula>"h"</formula>
    </cfRule>
    <cfRule type="cellIs" dxfId="33844" priority="5783" stopIfTrue="1" operator="equal">
      <formula>"g"</formula>
    </cfRule>
  </conditionalFormatting>
  <conditionalFormatting sqref="AZ16">
    <cfRule type="cellIs" dxfId="33843" priority="5853" stopIfTrue="1" operator="equal">
      <formula>"f"</formula>
    </cfRule>
  </conditionalFormatting>
  <conditionalFormatting sqref="AZ16">
    <cfRule type="cellIs" dxfId="33842" priority="5851" stopIfTrue="1" operator="equal">
      <formula>"h"</formula>
    </cfRule>
    <cfRule type="cellIs" dxfId="33841" priority="5852" stopIfTrue="1" operator="equal">
      <formula>"g"</formula>
    </cfRule>
  </conditionalFormatting>
  <conditionalFormatting sqref="AZ16">
    <cfRule type="cellIs" dxfId="33840" priority="5850" stopIfTrue="1" operator="equal">
      <formula>"f"</formula>
    </cfRule>
  </conditionalFormatting>
  <conditionalFormatting sqref="AZ16">
    <cfRule type="cellIs" dxfId="33839" priority="5848" stopIfTrue="1" operator="equal">
      <formula>"h"</formula>
    </cfRule>
    <cfRule type="cellIs" dxfId="33838" priority="5849" stopIfTrue="1" operator="equal">
      <formula>"g"</formula>
    </cfRule>
  </conditionalFormatting>
  <conditionalFormatting sqref="AZ16">
    <cfRule type="cellIs" dxfId="33837" priority="5847" stopIfTrue="1" operator="equal">
      <formula>"f"</formula>
    </cfRule>
  </conditionalFormatting>
  <conditionalFormatting sqref="AZ16">
    <cfRule type="cellIs" dxfId="33836" priority="5845" stopIfTrue="1" operator="equal">
      <formula>"h"</formula>
    </cfRule>
    <cfRule type="cellIs" dxfId="33835" priority="5846" stopIfTrue="1" operator="equal">
      <formula>"g"</formula>
    </cfRule>
  </conditionalFormatting>
  <conditionalFormatting sqref="AZ16">
    <cfRule type="cellIs" dxfId="33834" priority="5844" stopIfTrue="1" operator="equal">
      <formula>"f"</formula>
    </cfRule>
  </conditionalFormatting>
  <conditionalFormatting sqref="AZ16">
    <cfRule type="cellIs" dxfId="33833" priority="5842" stopIfTrue="1" operator="equal">
      <formula>"h"</formula>
    </cfRule>
    <cfRule type="cellIs" dxfId="33832" priority="5843" stopIfTrue="1" operator="equal">
      <formula>"g"</formula>
    </cfRule>
  </conditionalFormatting>
  <conditionalFormatting sqref="AZ16">
    <cfRule type="cellIs" dxfId="33831" priority="5841" stopIfTrue="1" operator="equal">
      <formula>"f"</formula>
    </cfRule>
  </conditionalFormatting>
  <conditionalFormatting sqref="AZ16">
    <cfRule type="cellIs" dxfId="33830" priority="5839" stopIfTrue="1" operator="equal">
      <formula>"h"</formula>
    </cfRule>
    <cfRule type="cellIs" dxfId="33829" priority="5840" stopIfTrue="1" operator="equal">
      <formula>"g"</formula>
    </cfRule>
  </conditionalFormatting>
  <conditionalFormatting sqref="AZ16">
    <cfRule type="cellIs" dxfId="33828" priority="5838" stopIfTrue="1" operator="equal">
      <formula>"f"</formula>
    </cfRule>
  </conditionalFormatting>
  <conditionalFormatting sqref="AZ16">
    <cfRule type="cellIs" dxfId="33827" priority="5836" stopIfTrue="1" operator="equal">
      <formula>"h"</formula>
    </cfRule>
    <cfRule type="cellIs" dxfId="33826" priority="5837" stopIfTrue="1" operator="equal">
      <formula>"g"</formula>
    </cfRule>
  </conditionalFormatting>
  <conditionalFormatting sqref="AZ16">
    <cfRule type="cellIs" dxfId="33825" priority="5835" stopIfTrue="1" operator="equal">
      <formula>"f"</formula>
    </cfRule>
  </conditionalFormatting>
  <conditionalFormatting sqref="AZ16">
    <cfRule type="cellIs" dxfId="33824" priority="5833" stopIfTrue="1" operator="equal">
      <formula>"h"</formula>
    </cfRule>
    <cfRule type="cellIs" dxfId="33823" priority="5834" stopIfTrue="1" operator="equal">
      <formula>"g"</formula>
    </cfRule>
  </conditionalFormatting>
  <conditionalFormatting sqref="AZ16">
    <cfRule type="cellIs" dxfId="33822" priority="5832" stopIfTrue="1" operator="equal">
      <formula>"f"</formula>
    </cfRule>
  </conditionalFormatting>
  <conditionalFormatting sqref="AZ16">
    <cfRule type="cellIs" dxfId="33821" priority="5830" stopIfTrue="1" operator="equal">
      <formula>"h"</formula>
    </cfRule>
    <cfRule type="cellIs" dxfId="33820" priority="5831" stopIfTrue="1" operator="equal">
      <formula>"g"</formula>
    </cfRule>
  </conditionalFormatting>
  <conditionalFormatting sqref="AZ16">
    <cfRule type="cellIs" dxfId="33819" priority="5829" stopIfTrue="1" operator="equal">
      <formula>"f"</formula>
    </cfRule>
  </conditionalFormatting>
  <conditionalFormatting sqref="AZ16">
    <cfRule type="cellIs" dxfId="33818" priority="5827" stopIfTrue="1" operator="equal">
      <formula>"h"</formula>
    </cfRule>
    <cfRule type="cellIs" dxfId="33817" priority="5828" stopIfTrue="1" operator="equal">
      <formula>"g"</formula>
    </cfRule>
  </conditionalFormatting>
  <conditionalFormatting sqref="AZ16">
    <cfRule type="cellIs" dxfId="33816" priority="5826" stopIfTrue="1" operator="equal">
      <formula>"f"</formula>
    </cfRule>
  </conditionalFormatting>
  <conditionalFormatting sqref="AZ16">
    <cfRule type="cellIs" dxfId="33815" priority="5824" stopIfTrue="1" operator="equal">
      <formula>"h"</formula>
    </cfRule>
    <cfRule type="cellIs" dxfId="33814" priority="5825" stopIfTrue="1" operator="equal">
      <formula>"g"</formula>
    </cfRule>
  </conditionalFormatting>
  <conditionalFormatting sqref="AZ16">
    <cfRule type="cellIs" dxfId="33813" priority="5823" stopIfTrue="1" operator="equal">
      <formula>"f"</formula>
    </cfRule>
  </conditionalFormatting>
  <conditionalFormatting sqref="AZ16">
    <cfRule type="cellIs" dxfId="33812" priority="5821" stopIfTrue="1" operator="equal">
      <formula>"h"</formula>
    </cfRule>
    <cfRule type="cellIs" dxfId="33811" priority="5822" stopIfTrue="1" operator="equal">
      <formula>"g"</formula>
    </cfRule>
  </conditionalFormatting>
  <conditionalFormatting sqref="AZ16">
    <cfRule type="cellIs" dxfId="33810" priority="5820" stopIfTrue="1" operator="equal">
      <formula>"f"</formula>
    </cfRule>
  </conditionalFormatting>
  <conditionalFormatting sqref="AZ16">
    <cfRule type="cellIs" dxfId="33809" priority="5818" stopIfTrue="1" operator="equal">
      <formula>"h"</formula>
    </cfRule>
    <cfRule type="cellIs" dxfId="33808" priority="5819" stopIfTrue="1" operator="equal">
      <formula>"g"</formula>
    </cfRule>
  </conditionalFormatting>
  <conditionalFormatting sqref="AZ16">
    <cfRule type="cellIs" dxfId="33807" priority="5817" stopIfTrue="1" operator="equal">
      <formula>"f"</formula>
    </cfRule>
  </conditionalFormatting>
  <conditionalFormatting sqref="AZ16">
    <cfRule type="cellIs" dxfId="33806" priority="5815" stopIfTrue="1" operator="equal">
      <formula>"h"</formula>
    </cfRule>
    <cfRule type="cellIs" dxfId="33805" priority="5816" stopIfTrue="1" operator="equal">
      <formula>"g"</formula>
    </cfRule>
  </conditionalFormatting>
  <conditionalFormatting sqref="AZ16">
    <cfRule type="cellIs" dxfId="33804" priority="5814" stopIfTrue="1" operator="equal">
      <formula>"f"</formula>
    </cfRule>
  </conditionalFormatting>
  <conditionalFormatting sqref="AZ16">
    <cfRule type="cellIs" dxfId="33803" priority="5812" stopIfTrue="1" operator="equal">
      <formula>"h"</formula>
    </cfRule>
    <cfRule type="cellIs" dxfId="33802" priority="5813" stopIfTrue="1" operator="equal">
      <formula>"g"</formula>
    </cfRule>
  </conditionalFormatting>
  <conditionalFormatting sqref="AZ16">
    <cfRule type="cellIs" dxfId="33801" priority="5811" stopIfTrue="1" operator="equal">
      <formula>"f"</formula>
    </cfRule>
  </conditionalFormatting>
  <conditionalFormatting sqref="AZ16">
    <cfRule type="cellIs" dxfId="33800" priority="5809" stopIfTrue="1" operator="equal">
      <formula>"h"</formula>
    </cfRule>
    <cfRule type="cellIs" dxfId="33799" priority="5810" stopIfTrue="1" operator="equal">
      <formula>"g"</formula>
    </cfRule>
  </conditionalFormatting>
  <conditionalFormatting sqref="AZ16">
    <cfRule type="cellIs" dxfId="33798" priority="5808" stopIfTrue="1" operator="equal">
      <formula>"f"</formula>
    </cfRule>
  </conditionalFormatting>
  <conditionalFormatting sqref="AZ16">
    <cfRule type="cellIs" dxfId="33797" priority="5806" stopIfTrue="1" operator="equal">
      <formula>"h"</formula>
    </cfRule>
    <cfRule type="cellIs" dxfId="33796" priority="5807" stopIfTrue="1" operator="equal">
      <formula>"g"</formula>
    </cfRule>
  </conditionalFormatting>
  <conditionalFormatting sqref="AZ16">
    <cfRule type="cellIs" dxfId="33795" priority="5805" stopIfTrue="1" operator="equal">
      <formula>"f"</formula>
    </cfRule>
  </conditionalFormatting>
  <conditionalFormatting sqref="AZ16">
    <cfRule type="cellIs" dxfId="33794" priority="5803" stopIfTrue="1" operator="equal">
      <formula>"h"</formula>
    </cfRule>
    <cfRule type="cellIs" dxfId="33793" priority="5804" stopIfTrue="1" operator="equal">
      <formula>"g"</formula>
    </cfRule>
  </conditionalFormatting>
  <conditionalFormatting sqref="AZ16">
    <cfRule type="cellIs" dxfId="33792" priority="5802" stopIfTrue="1" operator="equal">
      <formula>"f"</formula>
    </cfRule>
  </conditionalFormatting>
  <conditionalFormatting sqref="AZ16">
    <cfRule type="cellIs" dxfId="33791" priority="5800" stopIfTrue="1" operator="equal">
      <formula>"h"</formula>
    </cfRule>
    <cfRule type="cellIs" dxfId="33790" priority="5801" stopIfTrue="1" operator="equal">
      <formula>"g"</formula>
    </cfRule>
  </conditionalFormatting>
  <conditionalFormatting sqref="AZ16">
    <cfRule type="cellIs" dxfId="33789" priority="5796" stopIfTrue="1" operator="equal">
      <formula>"f"</formula>
    </cfRule>
  </conditionalFormatting>
  <conditionalFormatting sqref="AZ16">
    <cfRule type="cellIs" dxfId="33788" priority="5794" stopIfTrue="1" operator="equal">
      <formula>"h"</formula>
    </cfRule>
    <cfRule type="cellIs" dxfId="33787" priority="5795" stopIfTrue="1" operator="equal">
      <formula>"g"</formula>
    </cfRule>
  </conditionalFormatting>
  <conditionalFormatting sqref="AZ16">
    <cfRule type="cellIs" dxfId="33786" priority="5799" stopIfTrue="1" operator="equal">
      <formula>"f"</formula>
    </cfRule>
  </conditionalFormatting>
  <conditionalFormatting sqref="AZ16">
    <cfRule type="cellIs" dxfId="33785" priority="5797" stopIfTrue="1" operator="equal">
      <formula>"h"</formula>
    </cfRule>
    <cfRule type="cellIs" dxfId="33784" priority="5798" stopIfTrue="1" operator="equal">
      <formula>"g"</formula>
    </cfRule>
  </conditionalFormatting>
  <conditionalFormatting sqref="AZ16">
    <cfRule type="cellIs" dxfId="33783" priority="5793" stopIfTrue="1" operator="equal">
      <formula>"f"</formula>
    </cfRule>
  </conditionalFormatting>
  <conditionalFormatting sqref="AZ16">
    <cfRule type="cellIs" dxfId="33782" priority="5791" stopIfTrue="1" operator="equal">
      <formula>"h"</formula>
    </cfRule>
    <cfRule type="cellIs" dxfId="33781" priority="5792" stopIfTrue="1" operator="equal">
      <formula>"g"</formula>
    </cfRule>
  </conditionalFormatting>
  <conditionalFormatting sqref="AZ16">
    <cfRule type="cellIs" dxfId="33780" priority="5790" stopIfTrue="1" operator="equal">
      <formula>"f"</formula>
    </cfRule>
  </conditionalFormatting>
  <conditionalFormatting sqref="AZ16">
    <cfRule type="cellIs" dxfId="33779" priority="5788" stopIfTrue="1" operator="equal">
      <formula>"h"</formula>
    </cfRule>
    <cfRule type="cellIs" dxfId="33778" priority="5789" stopIfTrue="1" operator="equal">
      <formula>"g"</formula>
    </cfRule>
  </conditionalFormatting>
  <conditionalFormatting sqref="AZ16">
    <cfRule type="cellIs" dxfId="33777" priority="5787" stopIfTrue="1" operator="equal">
      <formula>"f"</formula>
    </cfRule>
  </conditionalFormatting>
  <conditionalFormatting sqref="AZ16">
    <cfRule type="cellIs" dxfId="33776" priority="5785" stopIfTrue="1" operator="equal">
      <formula>"h"</formula>
    </cfRule>
    <cfRule type="cellIs" dxfId="33775" priority="5786" stopIfTrue="1" operator="equal">
      <formula>"g"</formula>
    </cfRule>
  </conditionalFormatting>
  <conditionalFormatting sqref="AZ16">
    <cfRule type="cellIs" dxfId="33774" priority="5778" stopIfTrue="1" operator="equal">
      <formula>"f"</formula>
    </cfRule>
  </conditionalFormatting>
  <conditionalFormatting sqref="AZ16">
    <cfRule type="cellIs" dxfId="33773" priority="5776" stopIfTrue="1" operator="equal">
      <formula>"h"</formula>
    </cfRule>
    <cfRule type="cellIs" dxfId="33772" priority="5777" stopIfTrue="1" operator="equal">
      <formula>"g"</formula>
    </cfRule>
  </conditionalFormatting>
  <conditionalFormatting sqref="AZ16">
    <cfRule type="cellIs" dxfId="33771" priority="5775" stopIfTrue="1" operator="equal">
      <formula>"f"</formula>
    </cfRule>
  </conditionalFormatting>
  <conditionalFormatting sqref="AZ16">
    <cfRule type="cellIs" dxfId="33770" priority="5773" stopIfTrue="1" operator="equal">
      <formula>"h"</formula>
    </cfRule>
    <cfRule type="cellIs" dxfId="33769" priority="5774" stopIfTrue="1" operator="equal">
      <formula>"g"</formula>
    </cfRule>
  </conditionalFormatting>
  <conditionalFormatting sqref="AZ16">
    <cfRule type="cellIs" dxfId="33768" priority="5763" stopIfTrue="1" operator="equal">
      <formula>"f"</formula>
    </cfRule>
  </conditionalFormatting>
  <conditionalFormatting sqref="AZ16">
    <cfRule type="cellIs" dxfId="33767" priority="5761" stopIfTrue="1" operator="equal">
      <formula>"h"</formula>
    </cfRule>
    <cfRule type="cellIs" dxfId="33766" priority="5762" stopIfTrue="1" operator="equal">
      <formula>"g"</formula>
    </cfRule>
  </conditionalFormatting>
  <conditionalFormatting sqref="AZ16">
    <cfRule type="cellIs" dxfId="33765" priority="5760" stopIfTrue="1" operator="equal">
      <formula>"f"</formula>
    </cfRule>
  </conditionalFormatting>
  <conditionalFormatting sqref="AZ16">
    <cfRule type="cellIs" dxfId="33764" priority="5758" stopIfTrue="1" operator="equal">
      <formula>"h"</formula>
    </cfRule>
    <cfRule type="cellIs" dxfId="33763" priority="5759" stopIfTrue="1" operator="equal">
      <formula>"g"</formula>
    </cfRule>
  </conditionalFormatting>
  <conditionalFormatting sqref="AZ16">
    <cfRule type="cellIs" dxfId="33762" priority="5772" stopIfTrue="1" operator="equal">
      <formula>"f"</formula>
    </cfRule>
  </conditionalFormatting>
  <conditionalFormatting sqref="AZ16">
    <cfRule type="cellIs" dxfId="33761" priority="5770" stopIfTrue="1" operator="equal">
      <formula>"h"</formula>
    </cfRule>
    <cfRule type="cellIs" dxfId="33760" priority="5771" stopIfTrue="1" operator="equal">
      <formula>"g"</formula>
    </cfRule>
  </conditionalFormatting>
  <conditionalFormatting sqref="AZ16">
    <cfRule type="cellIs" dxfId="33759" priority="5781" stopIfTrue="1" operator="equal">
      <formula>"f"</formula>
    </cfRule>
  </conditionalFormatting>
  <conditionalFormatting sqref="AZ16">
    <cfRule type="cellIs" dxfId="33758" priority="5779" stopIfTrue="1" operator="equal">
      <formula>"h"</formula>
    </cfRule>
    <cfRule type="cellIs" dxfId="33757" priority="5780" stopIfTrue="1" operator="equal">
      <formula>"g"</formula>
    </cfRule>
  </conditionalFormatting>
  <conditionalFormatting sqref="AZ16">
    <cfRule type="cellIs" dxfId="33756" priority="5769" stopIfTrue="1" operator="equal">
      <formula>"f"</formula>
    </cfRule>
  </conditionalFormatting>
  <conditionalFormatting sqref="AZ16">
    <cfRule type="cellIs" dxfId="33755" priority="5767" stopIfTrue="1" operator="equal">
      <formula>"h"</formula>
    </cfRule>
    <cfRule type="cellIs" dxfId="33754" priority="5768" stopIfTrue="1" operator="equal">
      <formula>"g"</formula>
    </cfRule>
  </conditionalFormatting>
  <conditionalFormatting sqref="AZ16">
    <cfRule type="cellIs" dxfId="33753" priority="5766" stopIfTrue="1" operator="equal">
      <formula>"f"</formula>
    </cfRule>
  </conditionalFormatting>
  <conditionalFormatting sqref="AZ16">
    <cfRule type="cellIs" dxfId="33752" priority="5764" stopIfTrue="1" operator="equal">
      <formula>"h"</formula>
    </cfRule>
    <cfRule type="cellIs" dxfId="33751" priority="5765" stopIfTrue="1" operator="equal">
      <formula>"g"</formula>
    </cfRule>
  </conditionalFormatting>
  <conditionalFormatting sqref="AZ16">
    <cfRule type="cellIs" dxfId="33750" priority="5688" stopIfTrue="1" operator="equal">
      <formula>"f"</formula>
    </cfRule>
  </conditionalFormatting>
  <conditionalFormatting sqref="AZ16">
    <cfRule type="cellIs" dxfId="33749" priority="5686" stopIfTrue="1" operator="equal">
      <formula>"h"</formula>
    </cfRule>
    <cfRule type="cellIs" dxfId="33748" priority="5687" stopIfTrue="1" operator="equal">
      <formula>"g"</formula>
    </cfRule>
  </conditionalFormatting>
  <conditionalFormatting sqref="AZ16">
    <cfRule type="cellIs" dxfId="33747" priority="5757" stopIfTrue="1" operator="equal">
      <formula>"f"</formula>
    </cfRule>
  </conditionalFormatting>
  <conditionalFormatting sqref="AZ16">
    <cfRule type="cellIs" dxfId="33746" priority="5755" stopIfTrue="1" operator="equal">
      <formula>"h"</formula>
    </cfRule>
    <cfRule type="cellIs" dxfId="33745" priority="5756" stopIfTrue="1" operator="equal">
      <formula>"g"</formula>
    </cfRule>
  </conditionalFormatting>
  <conditionalFormatting sqref="AZ16">
    <cfRule type="cellIs" dxfId="33744" priority="5754" stopIfTrue="1" operator="equal">
      <formula>"f"</formula>
    </cfRule>
  </conditionalFormatting>
  <conditionalFormatting sqref="AZ16">
    <cfRule type="cellIs" dxfId="33743" priority="5752" stopIfTrue="1" operator="equal">
      <formula>"h"</formula>
    </cfRule>
    <cfRule type="cellIs" dxfId="33742" priority="5753" stopIfTrue="1" operator="equal">
      <formula>"g"</formula>
    </cfRule>
  </conditionalFormatting>
  <conditionalFormatting sqref="AZ16">
    <cfRule type="cellIs" dxfId="33741" priority="5751" stopIfTrue="1" operator="equal">
      <formula>"f"</formula>
    </cfRule>
  </conditionalFormatting>
  <conditionalFormatting sqref="AZ16">
    <cfRule type="cellIs" dxfId="33740" priority="5749" stopIfTrue="1" operator="equal">
      <formula>"h"</formula>
    </cfRule>
    <cfRule type="cellIs" dxfId="33739" priority="5750" stopIfTrue="1" operator="equal">
      <formula>"g"</formula>
    </cfRule>
  </conditionalFormatting>
  <conditionalFormatting sqref="AZ16">
    <cfRule type="cellIs" dxfId="33738" priority="5748" stopIfTrue="1" operator="equal">
      <formula>"f"</formula>
    </cfRule>
  </conditionalFormatting>
  <conditionalFormatting sqref="AZ16">
    <cfRule type="cellIs" dxfId="33737" priority="5746" stopIfTrue="1" operator="equal">
      <formula>"h"</formula>
    </cfRule>
    <cfRule type="cellIs" dxfId="33736" priority="5747" stopIfTrue="1" operator="equal">
      <formula>"g"</formula>
    </cfRule>
  </conditionalFormatting>
  <conditionalFormatting sqref="AZ16">
    <cfRule type="cellIs" dxfId="33735" priority="5745" stopIfTrue="1" operator="equal">
      <formula>"f"</formula>
    </cfRule>
  </conditionalFormatting>
  <conditionalFormatting sqref="AZ16">
    <cfRule type="cellIs" dxfId="33734" priority="5743" stopIfTrue="1" operator="equal">
      <formula>"h"</formula>
    </cfRule>
    <cfRule type="cellIs" dxfId="33733" priority="5744" stopIfTrue="1" operator="equal">
      <formula>"g"</formula>
    </cfRule>
  </conditionalFormatting>
  <conditionalFormatting sqref="AZ16">
    <cfRule type="cellIs" dxfId="33732" priority="5742" stopIfTrue="1" operator="equal">
      <formula>"f"</formula>
    </cfRule>
  </conditionalFormatting>
  <conditionalFormatting sqref="AZ16">
    <cfRule type="cellIs" dxfId="33731" priority="5740" stopIfTrue="1" operator="equal">
      <formula>"h"</formula>
    </cfRule>
    <cfRule type="cellIs" dxfId="33730" priority="5741" stopIfTrue="1" operator="equal">
      <formula>"g"</formula>
    </cfRule>
  </conditionalFormatting>
  <conditionalFormatting sqref="AZ16">
    <cfRule type="cellIs" dxfId="33729" priority="5739" stopIfTrue="1" operator="equal">
      <formula>"f"</formula>
    </cfRule>
  </conditionalFormatting>
  <conditionalFormatting sqref="AZ16">
    <cfRule type="cellIs" dxfId="33728" priority="5737" stopIfTrue="1" operator="equal">
      <formula>"h"</formula>
    </cfRule>
    <cfRule type="cellIs" dxfId="33727" priority="5738" stopIfTrue="1" operator="equal">
      <formula>"g"</formula>
    </cfRule>
  </conditionalFormatting>
  <conditionalFormatting sqref="AZ16">
    <cfRule type="cellIs" dxfId="33726" priority="5736" stopIfTrue="1" operator="equal">
      <formula>"f"</formula>
    </cfRule>
  </conditionalFormatting>
  <conditionalFormatting sqref="AZ16">
    <cfRule type="cellIs" dxfId="33725" priority="5734" stopIfTrue="1" operator="equal">
      <formula>"h"</formula>
    </cfRule>
    <cfRule type="cellIs" dxfId="33724" priority="5735" stopIfTrue="1" operator="equal">
      <formula>"g"</formula>
    </cfRule>
  </conditionalFormatting>
  <conditionalFormatting sqref="AZ16">
    <cfRule type="cellIs" dxfId="33723" priority="5733" stopIfTrue="1" operator="equal">
      <formula>"f"</formula>
    </cfRule>
  </conditionalFormatting>
  <conditionalFormatting sqref="AZ16">
    <cfRule type="cellIs" dxfId="33722" priority="5731" stopIfTrue="1" operator="equal">
      <formula>"h"</formula>
    </cfRule>
    <cfRule type="cellIs" dxfId="33721" priority="5732" stopIfTrue="1" operator="equal">
      <formula>"g"</formula>
    </cfRule>
  </conditionalFormatting>
  <conditionalFormatting sqref="AZ16">
    <cfRule type="cellIs" dxfId="33720" priority="5730" stopIfTrue="1" operator="equal">
      <formula>"f"</formula>
    </cfRule>
  </conditionalFormatting>
  <conditionalFormatting sqref="AZ16">
    <cfRule type="cellIs" dxfId="33719" priority="5728" stopIfTrue="1" operator="equal">
      <formula>"h"</formula>
    </cfRule>
    <cfRule type="cellIs" dxfId="33718" priority="5729" stopIfTrue="1" operator="equal">
      <formula>"g"</formula>
    </cfRule>
  </conditionalFormatting>
  <conditionalFormatting sqref="AZ16">
    <cfRule type="cellIs" dxfId="33717" priority="5727" stopIfTrue="1" operator="equal">
      <formula>"f"</formula>
    </cfRule>
  </conditionalFormatting>
  <conditionalFormatting sqref="AZ16">
    <cfRule type="cellIs" dxfId="33716" priority="5725" stopIfTrue="1" operator="equal">
      <formula>"h"</formula>
    </cfRule>
    <cfRule type="cellIs" dxfId="33715" priority="5726" stopIfTrue="1" operator="equal">
      <formula>"g"</formula>
    </cfRule>
  </conditionalFormatting>
  <conditionalFormatting sqref="AZ16">
    <cfRule type="cellIs" dxfId="33714" priority="5724" stopIfTrue="1" operator="equal">
      <formula>"f"</formula>
    </cfRule>
  </conditionalFormatting>
  <conditionalFormatting sqref="AZ16">
    <cfRule type="cellIs" dxfId="33713" priority="5722" stopIfTrue="1" operator="equal">
      <formula>"h"</formula>
    </cfRule>
    <cfRule type="cellIs" dxfId="33712" priority="5723" stopIfTrue="1" operator="equal">
      <formula>"g"</formula>
    </cfRule>
  </conditionalFormatting>
  <conditionalFormatting sqref="AZ16">
    <cfRule type="cellIs" dxfId="33711" priority="5721" stopIfTrue="1" operator="equal">
      <formula>"f"</formula>
    </cfRule>
  </conditionalFormatting>
  <conditionalFormatting sqref="AZ16">
    <cfRule type="cellIs" dxfId="33710" priority="5719" stopIfTrue="1" operator="equal">
      <formula>"h"</formula>
    </cfRule>
    <cfRule type="cellIs" dxfId="33709" priority="5720" stopIfTrue="1" operator="equal">
      <formula>"g"</formula>
    </cfRule>
  </conditionalFormatting>
  <conditionalFormatting sqref="AZ16">
    <cfRule type="cellIs" dxfId="33708" priority="5718" stopIfTrue="1" operator="equal">
      <formula>"f"</formula>
    </cfRule>
  </conditionalFormatting>
  <conditionalFormatting sqref="AZ16">
    <cfRule type="cellIs" dxfId="33707" priority="5716" stopIfTrue="1" operator="equal">
      <formula>"h"</formula>
    </cfRule>
    <cfRule type="cellIs" dxfId="33706" priority="5717" stopIfTrue="1" operator="equal">
      <formula>"g"</formula>
    </cfRule>
  </conditionalFormatting>
  <conditionalFormatting sqref="AZ16">
    <cfRule type="cellIs" dxfId="33705" priority="5715" stopIfTrue="1" operator="equal">
      <formula>"f"</formula>
    </cfRule>
  </conditionalFormatting>
  <conditionalFormatting sqref="AZ16">
    <cfRule type="cellIs" dxfId="33704" priority="5713" stopIfTrue="1" operator="equal">
      <formula>"h"</formula>
    </cfRule>
    <cfRule type="cellIs" dxfId="33703" priority="5714" stopIfTrue="1" operator="equal">
      <formula>"g"</formula>
    </cfRule>
  </conditionalFormatting>
  <conditionalFormatting sqref="AZ16">
    <cfRule type="cellIs" dxfId="33702" priority="5712" stopIfTrue="1" operator="equal">
      <formula>"f"</formula>
    </cfRule>
  </conditionalFormatting>
  <conditionalFormatting sqref="AZ16">
    <cfRule type="cellIs" dxfId="33701" priority="5710" stopIfTrue="1" operator="equal">
      <formula>"h"</formula>
    </cfRule>
    <cfRule type="cellIs" dxfId="33700" priority="5711" stopIfTrue="1" operator="equal">
      <formula>"g"</formula>
    </cfRule>
  </conditionalFormatting>
  <conditionalFormatting sqref="AZ16">
    <cfRule type="cellIs" dxfId="33699" priority="5709" stopIfTrue="1" operator="equal">
      <formula>"f"</formula>
    </cfRule>
  </conditionalFormatting>
  <conditionalFormatting sqref="AZ16">
    <cfRule type="cellIs" dxfId="33698" priority="5707" stopIfTrue="1" operator="equal">
      <formula>"h"</formula>
    </cfRule>
    <cfRule type="cellIs" dxfId="33697" priority="5708" stopIfTrue="1" operator="equal">
      <formula>"g"</formula>
    </cfRule>
  </conditionalFormatting>
  <conditionalFormatting sqref="AZ16">
    <cfRule type="cellIs" dxfId="33696" priority="5706" stopIfTrue="1" operator="equal">
      <formula>"f"</formula>
    </cfRule>
  </conditionalFormatting>
  <conditionalFormatting sqref="AZ16">
    <cfRule type="cellIs" dxfId="33695" priority="5704" stopIfTrue="1" operator="equal">
      <formula>"h"</formula>
    </cfRule>
    <cfRule type="cellIs" dxfId="33694" priority="5705" stopIfTrue="1" operator="equal">
      <formula>"g"</formula>
    </cfRule>
  </conditionalFormatting>
  <conditionalFormatting sqref="AZ16">
    <cfRule type="cellIs" dxfId="33693" priority="5700" stopIfTrue="1" operator="equal">
      <formula>"f"</formula>
    </cfRule>
  </conditionalFormatting>
  <conditionalFormatting sqref="AZ16">
    <cfRule type="cellIs" dxfId="33692" priority="5698" stopIfTrue="1" operator="equal">
      <formula>"h"</formula>
    </cfRule>
    <cfRule type="cellIs" dxfId="33691" priority="5699" stopIfTrue="1" operator="equal">
      <formula>"g"</formula>
    </cfRule>
  </conditionalFormatting>
  <conditionalFormatting sqref="AZ16">
    <cfRule type="cellIs" dxfId="33690" priority="5703" stopIfTrue="1" operator="equal">
      <formula>"f"</formula>
    </cfRule>
  </conditionalFormatting>
  <conditionalFormatting sqref="AZ16">
    <cfRule type="cellIs" dxfId="33689" priority="5701" stopIfTrue="1" operator="equal">
      <formula>"h"</formula>
    </cfRule>
    <cfRule type="cellIs" dxfId="33688" priority="5702" stopIfTrue="1" operator="equal">
      <formula>"g"</formula>
    </cfRule>
  </conditionalFormatting>
  <conditionalFormatting sqref="AZ16">
    <cfRule type="cellIs" dxfId="33687" priority="5697" stopIfTrue="1" operator="equal">
      <formula>"f"</formula>
    </cfRule>
  </conditionalFormatting>
  <conditionalFormatting sqref="AZ16">
    <cfRule type="cellIs" dxfId="33686" priority="5695" stopIfTrue="1" operator="equal">
      <formula>"h"</formula>
    </cfRule>
    <cfRule type="cellIs" dxfId="33685" priority="5696" stopIfTrue="1" operator="equal">
      <formula>"g"</formula>
    </cfRule>
  </conditionalFormatting>
  <conditionalFormatting sqref="AZ16">
    <cfRule type="cellIs" dxfId="33684" priority="5694" stopIfTrue="1" operator="equal">
      <formula>"f"</formula>
    </cfRule>
  </conditionalFormatting>
  <conditionalFormatting sqref="AZ16">
    <cfRule type="cellIs" dxfId="33683" priority="5692" stopIfTrue="1" operator="equal">
      <formula>"h"</formula>
    </cfRule>
    <cfRule type="cellIs" dxfId="33682" priority="5693" stopIfTrue="1" operator="equal">
      <formula>"g"</formula>
    </cfRule>
  </conditionalFormatting>
  <conditionalFormatting sqref="AZ16">
    <cfRule type="cellIs" dxfId="33681" priority="5691" stopIfTrue="1" operator="equal">
      <formula>"f"</formula>
    </cfRule>
  </conditionalFormatting>
  <conditionalFormatting sqref="AZ16">
    <cfRule type="cellIs" dxfId="33680" priority="5689" stopIfTrue="1" operator="equal">
      <formula>"h"</formula>
    </cfRule>
    <cfRule type="cellIs" dxfId="33679" priority="5690" stopIfTrue="1" operator="equal">
      <formula>"g"</formula>
    </cfRule>
  </conditionalFormatting>
  <conditionalFormatting sqref="AZ16">
    <cfRule type="cellIs" dxfId="33678" priority="5616" stopIfTrue="1" operator="equal">
      <formula>"f"</formula>
    </cfRule>
  </conditionalFormatting>
  <conditionalFormatting sqref="AZ16">
    <cfRule type="cellIs" dxfId="33677" priority="5614" stopIfTrue="1" operator="equal">
      <formula>"h"</formula>
    </cfRule>
    <cfRule type="cellIs" dxfId="33676" priority="5615" stopIfTrue="1" operator="equal">
      <formula>"g"</formula>
    </cfRule>
  </conditionalFormatting>
  <conditionalFormatting sqref="AZ16">
    <cfRule type="cellIs" dxfId="33675" priority="5685" stopIfTrue="1" operator="equal">
      <formula>"f"</formula>
    </cfRule>
  </conditionalFormatting>
  <conditionalFormatting sqref="AZ16">
    <cfRule type="cellIs" dxfId="33674" priority="5683" stopIfTrue="1" operator="equal">
      <formula>"h"</formula>
    </cfRule>
    <cfRule type="cellIs" dxfId="33673" priority="5684" stopIfTrue="1" operator="equal">
      <formula>"g"</formula>
    </cfRule>
  </conditionalFormatting>
  <conditionalFormatting sqref="AZ16">
    <cfRule type="cellIs" dxfId="33672" priority="5682" stopIfTrue="1" operator="equal">
      <formula>"f"</formula>
    </cfRule>
  </conditionalFormatting>
  <conditionalFormatting sqref="AZ16">
    <cfRule type="cellIs" dxfId="33671" priority="5680" stopIfTrue="1" operator="equal">
      <formula>"h"</formula>
    </cfRule>
    <cfRule type="cellIs" dxfId="33670" priority="5681" stopIfTrue="1" operator="equal">
      <formula>"g"</formula>
    </cfRule>
  </conditionalFormatting>
  <conditionalFormatting sqref="AZ16">
    <cfRule type="cellIs" dxfId="33669" priority="5679" stopIfTrue="1" operator="equal">
      <formula>"f"</formula>
    </cfRule>
  </conditionalFormatting>
  <conditionalFormatting sqref="AZ16">
    <cfRule type="cellIs" dxfId="33668" priority="5677" stopIfTrue="1" operator="equal">
      <formula>"h"</formula>
    </cfRule>
    <cfRule type="cellIs" dxfId="33667" priority="5678" stopIfTrue="1" operator="equal">
      <formula>"g"</formula>
    </cfRule>
  </conditionalFormatting>
  <conditionalFormatting sqref="AZ16">
    <cfRule type="cellIs" dxfId="33666" priority="5676" stopIfTrue="1" operator="equal">
      <formula>"f"</formula>
    </cfRule>
  </conditionalFormatting>
  <conditionalFormatting sqref="AZ16">
    <cfRule type="cellIs" dxfId="33665" priority="5674" stopIfTrue="1" operator="equal">
      <formula>"h"</formula>
    </cfRule>
    <cfRule type="cellIs" dxfId="33664" priority="5675" stopIfTrue="1" operator="equal">
      <formula>"g"</formula>
    </cfRule>
  </conditionalFormatting>
  <conditionalFormatting sqref="AZ16">
    <cfRule type="cellIs" dxfId="33663" priority="5673" stopIfTrue="1" operator="equal">
      <formula>"f"</formula>
    </cfRule>
  </conditionalFormatting>
  <conditionalFormatting sqref="AZ16">
    <cfRule type="cellIs" dxfId="33662" priority="5671" stopIfTrue="1" operator="equal">
      <formula>"h"</formula>
    </cfRule>
    <cfRule type="cellIs" dxfId="33661" priority="5672" stopIfTrue="1" operator="equal">
      <formula>"g"</formula>
    </cfRule>
  </conditionalFormatting>
  <conditionalFormatting sqref="AZ16">
    <cfRule type="cellIs" dxfId="33660" priority="5670" stopIfTrue="1" operator="equal">
      <formula>"f"</formula>
    </cfRule>
  </conditionalFormatting>
  <conditionalFormatting sqref="AZ16">
    <cfRule type="cellIs" dxfId="33659" priority="5668" stopIfTrue="1" operator="equal">
      <formula>"h"</formula>
    </cfRule>
    <cfRule type="cellIs" dxfId="33658" priority="5669" stopIfTrue="1" operator="equal">
      <formula>"g"</formula>
    </cfRule>
  </conditionalFormatting>
  <conditionalFormatting sqref="AZ16">
    <cfRule type="cellIs" dxfId="33657" priority="5667" stopIfTrue="1" operator="equal">
      <formula>"f"</formula>
    </cfRule>
  </conditionalFormatting>
  <conditionalFormatting sqref="AZ16">
    <cfRule type="cellIs" dxfId="33656" priority="5665" stopIfTrue="1" operator="equal">
      <formula>"h"</formula>
    </cfRule>
    <cfRule type="cellIs" dxfId="33655" priority="5666" stopIfTrue="1" operator="equal">
      <formula>"g"</formula>
    </cfRule>
  </conditionalFormatting>
  <conditionalFormatting sqref="AZ16">
    <cfRule type="cellIs" dxfId="33654" priority="5664" stopIfTrue="1" operator="equal">
      <formula>"f"</formula>
    </cfRule>
  </conditionalFormatting>
  <conditionalFormatting sqref="AZ16">
    <cfRule type="cellIs" dxfId="33653" priority="5662" stopIfTrue="1" operator="equal">
      <formula>"h"</formula>
    </cfRule>
    <cfRule type="cellIs" dxfId="33652" priority="5663" stopIfTrue="1" operator="equal">
      <formula>"g"</formula>
    </cfRule>
  </conditionalFormatting>
  <conditionalFormatting sqref="AZ16">
    <cfRule type="cellIs" dxfId="33651" priority="5661" stopIfTrue="1" operator="equal">
      <formula>"f"</formula>
    </cfRule>
  </conditionalFormatting>
  <conditionalFormatting sqref="AZ16">
    <cfRule type="cellIs" dxfId="33650" priority="5659" stopIfTrue="1" operator="equal">
      <formula>"h"</formula>
    </cfRule>
    <cfRule type="cellIs" dxfId="33649" priority="5660" stopIfTrue="1" operator="equal">
      <formula>"g"</formula>
    </cfRule>
  </conditionalFormatting>
  <conditionalFormatting sqref="AZ16">
    <cfRule type="cellIs" dxfId="33648" priority="5658" stopIfTrue="1" operator="equal">
      <formula>"f"</formula>
    </cfRule>
  </conditionalFormatting>
  <conditionalFormatting sqref="AZ16">
    <cfRule type="cellIs" dxfId="33647" priority="5656" stopIfTrue="1" operator="equal">
      <formula>"h"</formula>
    </cfRule>
    <cfRule type="cellIs" dxfId="33646" priority="5657" stopIfTrue="1" operator="equal">
      <formula>"g"</formula>
    </cfRule>
  </conditionalFormatting>
  <conditionalFormatting sqref="AZ16">
    <cfRule type="cellIs" dxfId="33645" priority="5655" stopIfTrue="1" operator="equal">
      <formula>"f"</formula>
    </cfRule>
  </conditionalFormatting>
  <conditionalFormatting sqref="AZ16">
    <cfRule type="cellIs" dxfId="33644" priority="5653" stopIfTrue="1" operator="equal">
      <formula>"h"</formula>
    </cfRule>
    <cfRule type="cellIs" dxfId="33643" priority="5654" stopIfTrue="1" operator="equal">
      <formula>"g"</formula>
    </cfRule>
  </conditionalFormatting>
  <conditionalFormatting sqref="AZ16">
    <cfRule type="cellIs" dxfId="33642" priority="5652" stopIfTrue="1" operator="equal">
      <formula>"f"</formula>
    </cfRule>
  </conditionalFormatting>
  <conditionalFormatting sqref="AZ16">
    <cfRule type="cellIs" dxfId="33641" priority="5650" stopIfTrue="1" operator="equal">
      <formula>"h"</formula>
    </cfRule>
    <cfRule type="cellIs" dxfId="33640" priority="5651" stopIfTrue="1" operator="equal">
      <formula>"g"</formula>
    </cfRule>
  </conditionalFormatting>
  <conditionalFormatting sqref="AZ16">
    <cfRule type="cellIs" dxfId="33639" priority="5649" stopIfTrue="1" operator="equal">
      <formula>"f"</formula>
    </cfRule>
  </conditionalFormatting>
  <conditionalFormatting sqref="AZ16">
    <cfRule type="cellIs" dxfId="33638" priority="5647" stopIfTrue="1" operator="equal">
      <formula>"h"</formula>
    </cfRule>
    <cfRule type="cellIs" dxfId="33637" priority="5648" stopIfTrue="1" operator="equal">
      <formula>"g"</formula>
    </cfRule>
  </conditionalFormatting>
  <conditionalFormatting sqref="AZ16">
    <cfRule type="cellIs" dxfId="33636" priority="5646" stopIfTrue="1" operator="equal">
      <formula>"f"</formula>
    </cfRule>
  </conditionalFormatting>
  <conditionalFormatting sqref="AZ16">
    <cfRule type="cellIs" dxfId="33635" priority="5644" stopIfTrue="1" operator="equal">
      <formula>"h"</formula>
    </cfRule>
    <cfRule type="cellIs" dxfId="33634" priority="5645" stopIfTrue="1" operator="equal">
      <formula>"g"</formula>
    </cfRule>
  </conditionalFormatting>
  <conditionalFormatting sqref="AZ16">
    <cfRule type="cellIs" dxfId="33633" priority="5643" stopIfTrue="1" operator="equal">
      <formula>"f"</formula>
    </cfRule>
  </conditionalFormatting>
  <conditionalFormatting sqref="AZ16">
    <cfRule type="cellIs" dxfId="33632" priority="5641" stopIfTrue="1" operator="equal">
      <formula>"h"</formula>
    </cfRule>
    <cfRule type="cellIs" dxfId="33631" priority="5642" stopIfTrue="1" operator="equal">
      <formula>"g"</formula>
    </cfRule>
  </conditionalFormatting>
  <conditionalFormatting sqref="AZ16">
    <cfRule type="cellIs" dxfId="33630" priority="5640" stopIfTrue="1" operator="equal">
      <formula>"f"</formula>
    </cfRule>
  </conditionalFormatting>
  <conditionalFormatting sqref="AZ16">
    <cfRule type="cellIs" dxfId="33629" priority="5638" stopIfTrue="1" operator="equal">
      <formula>"h"</formula>
    </cfRule>
    <cfRule type="cellIs" dxfId="33628" priority="5639" stopIfTrue="1" operator="equal">
      <formula>"g"</formula>
    </cfRule>
  </conditionalFormatting>
  <conditionalFormatting sqref="AZ16">
    <cfRule type="cellIs" dxfId="33627" priority="5637" stopIfTrue="1" operator="equal">
      <formula>"f"</formula>
    </cfRule>
  </conditionalFormatting>
  <conditionalFormatting sqref="AZ16">
    <cfRule type="cellIs" dxfId="33626" priority="5635" stopIfTrue="1" operator="equal">
      <formula>"h"</formula>
    </cfRule>
    <cfRule type="cellIs" dxfId="33625" priority="5636" stopIfTrue="1" operator="equal">
      <formula>"g"</formula>
    </cfRule>
  </conditionalFormatting>
  <conditionalFormatting sqref="AZ16">
    <cfRule type="cellIs" dxfId="33624" priority="5634" stopIfTrue="1" operator="equal">
      <formula>"f"</formula>
    </cfRule>
  </conditionalFormatting>
  <conditionalFormatting sqref="AZ16">
    <cfRule type="cellIs" dxfId="33623" priority="5632" stopIfTrue="1" operator="equal">
      <formula>"h"</formula>
    </cfRule>
    <cfRule type="cellIs" dxfId="33622" priority="5633" stopIfTrue="1" operator="equal">
      <formula>"g"</formula>
    </cfRule>
  </conditionalFormatting>
  <conditionalFormatting sqref="AZ16">
    <cfRule type="cellIs" dxfId="33621" priority="5628" stopIfTrue="1" operator="equal">
      <formula>"f"</formula>
    </cfRule>
  </conditionalFormatting>
  <conditionalFormatting sqref="AZ16">
    <cfRule type="cellIs" dxfId="33620" priority="5626" stopIfTrue="1" operator="equal">
      <formula>"h"</formula>
    </cfRule>
    <cfRule type="cellIs" dxfId="33619" priority="5627" stopIfTrue="1" operator="equal">
      <formula>"g"</formula>
    </cfRule>
  </conditionalFormatting>
  <conditionalFormatting sqref="AZ16">
    <cfRule type="cellIs" dxfId="33618" priority="5631" stopIfTrue="1" operator="equal">
      <formula>"f"</formula>
    </cfRule>
  </conditionalFormatting>
  <conditionalFormatting sqref="AZ16">
    <cfRule type="cellIs" dxfId="33617" priority="5629" stopIfTrue="1" operator="equal">
      <formula>"h"</formula>
    </cfRule>
    <cfRule type="cellIs" dxfId="33616" priority="5630" stopIfTrue="1" operator="equal">
      <formula>"g"</formula>
    </cfRule>
  </conditionalFormatting>
  <conditionalFormatting sqref="AZ16">
    <cfRule type="cellIs" dxfId="33615" priority="5625" stopIfTrue="1" operator="equal">
      <formula>"f"</formula>
    </cfRule>
  </conditionalFormatting>
  <conditionalFormatting sqref="AZ16">
    <cfRule type="cellIs" dxfId="33614" priority="5623" stopIfTrue="1" operator="equal">
      <formula>"h"</formula>
    </cfRule>
    <cfRule type="cellIs" dxfId="33613" priority="5624" stopIfTrue="1" operator="equal">
      <formula>"g"</formula>
    </cfRule>
  </conditionalFormatting>
  <conditionalFormatting sqref="AZ16">
    <cfRule type="cellIs" dxfId="33612" priority="5622" stopIfTrue="1" operator="equal">
      <formula>"f"</formula>
    </cfRule>
  </conditionalFormatting>
  <conditionalFormatting sqref="AZ16">
    <cfRule type="cellIs" dxfId="33611" priority="5620" stopIfTrue="1" operator="equal">
      <formula>"h"</formula>
    </cfRule>
    <cfRule type="cellIs" dxfId="33610" priority="5621" stopIfTrue="1" operator="equal">
      <formula>"g"</formula>
    </cfRule>
  </conditionalFormatting>
  <conditionalFormatting sqref="AZ16">
    <cfRule type="cellIs" dxfId="33609" priority="5619" stopIfTrue="1" operator="equal">
      <formula>"f"</formula>
    </cfRule>
  </conditionalFormatting>
  <conditionalFormatting sqref="AZ16">
    <cfRule type="cellIs" dxfId="33608" priority="5617" stopIfTrue="1" operator="equal">
      <formula>"h"</formula>
    </cfRule>
    <cfRule type="cellIs" dxfId="33607" priority="5618" stopIfTrue="1" operator="equal">
      <formula>"g"</formula>
    </cfRule>
  </conditionalFormatting>
  <conditionalFormatting sqref="AY35">
    <cfRule type="cellIs" dxfId="33606" priority="5613" stopIfTrue="1" operator="equal">
      <formula>"f"</formula>
    </cfRule>
  </conditionalFormatting>
  <conditionalFormatting sqref="AY35">
    <cfRule type="cellIs" dxfId="33605" priority="5611" stopIfTrue="1" operator="equal">
      <formula>"h"</formula>
    </cfRule>
    <cfRule type="cellIs" dxfId="33604" priority="5612" stopIfTrue="1" operator="equal">
      <formula>"g"</formula>
    </cfRule>
  </conditionalFormatting>
  <conditionalFormatting sqref="AZ38">
    <cfRule type="cellIs" dxfId="33603" priority="5610" stopIfTrue="1" operator="equal">
      <formula>"f"</formula>
    </cfRule>
  </conditionalFormatting>
  <conditionalFormatting sqref="AZ38">
    <cfRule type="cellIs" dxfId="33602" priority="5608" stopIfTrue="1" operator="equal">
      <formula>"h"</formula>
    </cfRule>
    <cfRule type="cellIs" dxfId="33601" priority="5609" stopIfTrue="1" operator="equal">
      <formula>"g"</formula>
    </cfRule>
  </conditionalFormatting>
  <conditionalFormatting sqref="AZ35">
    <cfRule type="cellIs" dxfId="33600" priority="5607" stopIfTrue="1" operator="equal">
      <formula>"f"</formula>
    </cfRule>
  </conditionalFormatting>
  <conditionalFormatting sqref="AZ35">
    <cfRule type="cellIs" dxfId="33599" priority="5605" stopIfTrue="1" operator="equal">
      <formula>"h"</formula>
    </cfRule>
    <cfRule type="cellIs" dxfId="33598" priority="5606" stopIfTrue="1" operator="equal">
      <formula>"g"</formula>
    </cfRule>
  </conditionalFormatting>
  <conditionalFormatting sqref="AY27:AZ27">
    <cfRule type="cellIs" dxfId="33597" priority="5604" stopIfTrue="1" operator="equal">
      <formula>"f"</formula>
    </cfRule>
  </conditionalFormatting>
  <conditionalFormatting sqref="AY27:AZ27">
    <cfRule type="cellIs" dxfId="33596" priority="5602" stopIfTrue="1" operator="equal">
      <formula>"h"</formula>
    </cfRule>
    <cfRule type="cellIs" dxfId="33595" priority="5603" stopIfTrue="1" operator="equal">
      <formula>"g"</formula>
    </cfRule>
  </conditionalFormatting>
  <conditionalFormatting sqref="AY18:AZ18">
    <cfRule type="cellIs" dxfId="33594" priority="5601" stopIfTrue="1" operator="equal">
      <formula>"f"</formula>
    </cfRule>
  </conditionalFormatting>
  <conditionalFormatting sqref="AY18:AZ18">
    <cfRule type="cellIs" dxfId="33593" priority="5599" stopIfTrue="1" operator="equal">
      <formula>"h"</formula>
    </cfRule>
    <cfRule type="cellIs" dxfId="33592" priority="5600" stopIfTrue="1" operator="equal">
      <formula>"g"</formula>
    </cfRule>
  </conditionalFormatting>
  <conditionalFormatting sqref="AY19:AZ19">
    <cfRule type="cellIs" dxfId="33591" priority="5598" stopIfTrue="1" operator="equal">
      <formula>"f"</formula>
    </cfRule>
  </conditionalFormatting>
  <conditionalFormatting sqref="AY19:AZ19">
    <cfRule type="cellIs" dxfId="33590" priority="5596" stopIfTrue="1" operator="equal">
      <formula>"h"</formula>
    </cfRule>
    <cfRule type="cellIs" dxfId="33589" priority="5597" stopIfTrue="1" operator="equal">
      <formula>"g"</formula>
    </cfRule>
  </conditionalFormatting>
  <conditionalFormatting sqref="AY37">
    <cfRule type="cellIs" dxfId="33588" priority="5577" stopIfTrue="1" operator="equal">
      <formula>"f"</formula>
    </cfRule>
  </conditionalFormatting>
  <conditionalFormatting sqref="AY37">
    <cfRule type="cellIs" dxfId="33587" priority="5575" stopIfTrue="1" operator="equal">
      <formula>"h"</formula>
    </cfRule>
    <cfRule type="cellIs" dxfId="33586" priority="5576" stopIfTrue="1" operator="equal">
      <formula>"g"</formula>
    </cfRule>
  </conditionalFormatting>
  <conditionalFormatting sqref="AZ37">
    <cfRule type="cellIs" dxfId="33585" priority="5574" stopIfTrue="1" operator="equal">
      <formula>"f"</formula>
    </cfRule>
  </conditionalFormatting>
  <conditionalFormatting sqref="AZ37">
    <cfRule type="cellIs" dxfId="33584" priority="5572" stopIfTrue="1" operator="equal">
      <formula>"h"</formula>
    </cfRule>
    <cfRule type="cellIs" dxfId="33583" priority="5573" stopIfTrue="1" operator="equal">
      <formula>"g"</formula>
    </cfRule>
  </conditionalFormatting>
  <conditionalFormatting sqref="BF38 BF28:BG29 BF17:BG17 BF20:BG21 BF23:BG24">
    <cfRule type="cellIs" dxfId="33582" priority="5496" stopIfTrue="1" operator="equal">
      <formula>"f"</formula>
    </cfRule>
  </conditionalFormatting>
  <conditionalFormatting sqref="BF38 BF28:BG29 BF17:BG17 BF20:BG21 BF23:BG24">
    <cfRule type="cellIs" dxfId="33581" priority="5494" stopIfTrue="1" operator="equal">
      <formula>"h"</formula>
    </cfRule>
    <cfRule type="cellIs" dxfId="33580" priority="5495" stopIfTrue="1" operator="equal">
      <formula>"g"</formula>
    </cfRule>
  </conditionalFormatting>
  <conditionalFormatting sqref="AY34:AZ34">
    <cfRule type="cellIs" dxfId="33579" priority="5535" stopIfTrue="1" operator="equal">
      <formula>"f"</formula>
    </cfRule>
  </conditionalFormatting>
  <conditionalFormatting sqref="AY34:AZ34">
    <cfRule type="cellIs" dxfId="33578" priority="5533" stopIfTrue="1" operator="equal">
      <formula>"h"</formula>
    </cfRule>
    <cfRule type="cellIs" dxfId="33577" priority="5534" stopIfTrue="1" operator="equal">
      <formula>"g"</formula>
    </cfRule>
  </conditionalFormatting>
  <conditionalFormatting sqref="AY30:AZ30">
    <cfRule type="cellIs" dxfId="33576" priority="5532" stopIfTrue="1" operator="equal">
      <formula>"f"</formula>
    </cfRule>
  </conditionalFormatting>
  <conditionalFormatting sqref="AY30:AZ30">
    <cfRule type="cellIs" dxfId="33575" priority="5530" stopIfTrue="1" operator="equal">
      <formula>"h"</formula>
    </cfRule>
    <cfRule type="cellIs" dxfId="33574" priority="5531" stopIfTrue="1" operator="equal">
      <formula>"g"</formula>
    </cfRule>
  </conditionalFormatting>
  <conditionalFormatting sqref="BF16">
    <cfRule type="cellIs" dxfId="33573" priority="5472" stopIfTrue="1" operator="equal">
      <formula>"f"</formula>
    </cfRule>
  </conditionalFormatting>
  <conditionalFormatting sqref="BF16">
    <cfRule type="cellIs" dxfId="33572" priority="5470" stopIfTrue="1" operator="equal">
      <formula>"h"</formula>
    </cfRule>
    <cfRule type="cellIs" dxfId="33571" priority="5471" stopIfTrue="1" operator="equal">
      <formula>"g"</formula>
    </cfRule>
  </conditionalFormatting>
  <conditionalFormatting sqref="BF26:BG26">
    <cfRule type="cellIs" dxfId="33570" priority="5493" stopIfTrue="1" operator="equal">
      <formula>"f"</formula>
    </cfRule>
  </conditionalFormatting>
  <conditionalFormatting sqref="BF26:BG26">
    <cfRule type="cellIs" dxfId="33569" priority="5491" stopIfTrue="1" operator="equal">
      <formula>"h"</formula>
    </cfRule>
    <cfRule type="cellIs" dxfId="33568" priority="5492" stopIfTrue="1" operator="equal">
      <formula>"g"</formula>
    </cfRule>
  </conditionalFormatting>
  <conditionalFormatting sqref="BF16">
    <cfRule type="cellIs" dxfId="33567" priority="5421" stopIfTrue="1" operator="equal">
      <formula>"f"</formula>
    </cfRule>
  </conditionalFormatting>
  <conditionalFormatting sqref="BF16">
    <cfRule type="cellIs" dxfId="33566" priority="5419" stopIfTrue="1" operator="equal">
      <formula>"h"</formula>
    </cfRule>
    <cfRule type="cellIs" dxfId="33565" priority="5420" stopIfTrue="1" operator="equal">
      <formula>"g"</formula>
    </cfRule>
  </conditionalFormatting>
  <conditionalFormatting sqref="BF16">
    <cfRule type="cellIs" dxfId="33564" priority="5490" stopIfTrue="1" operator="equal">
      <formula>"f"</formula>
    </cfRule>
  </conditionalFormatting>
  <conditionalFormatting sqref="BF16">
    <cfRule type="cellIs" dxfId="33563" priority="5488" stopIfTrue="1" operator="equal">
      <formula>"h"</formula>
    </cfRule>
    <cfRule type="cellIs" dxfId="33562" priority="5489" stopIfTrue="1" operator="equal">
      <formula>"g"</formula>
    </cfRule>
  </conditionalFormatting>
  <conditionalFormatting sqref="BF16">
    <cfRule type="cellIs" dxfId="33561" priority="5487" stopIfTrue="1" operator="equal">
      <formula>"f"</formula>
    </cfRule>
  </conditionalFormatting>
  <conditionalFormatting sqref="BF16">
    <cfRule type="cellIs" dxfId="33560" priority="5485" stopIfTrue="1" operator="equal">
      <formula>"h"</formula>
    </cfRule>
    <cfRule type="cellIs" dxfId="33559" priority="5486" stopIfTrue="1" operator="equal">
      <formula>"g"</formula>
    </cfRule>
  </conditionalFormatting>
  <conditionalFormatting sqref="BF16">
    <cfRule type="cellIs" dxfId="33558" priority="5484" stopIfTrue="1" operator="equal">
      <formula>"f"</formula>
    </cfRule>
  </conditionalFormatting>
  <conditionalFormatting sqref="BF16">
    <cfRule type="cellIs" dxfId="33557" priority="5482" stopIfTrue="1" operator="equal">
      <formula>"h"</formula>
    </cfRule>
    <cfRule type="cellIs" dxfId="33556" priority="5483" stopIfTrue="1" operator="equal">
      <formula>"g"</formula>
    </cfRule>
  </conditionalFormatting>
  <conditionalFormatting sqref="BF16">
    <cfRule type="cellIs" dxfId="33555" priority="5481" stopIfTrue="1" operator="equal">
      <formula>"f"</formula>
    </cfRule>
  </conditionalFormatting>
  <conditionalFormatting sqref="BF16">
    <cfRule type="cellIs" dxfId="33554" priority="5479" stopIfTrue="1" operator="equal">
      <formula>"h"</formula>
    </cfRule>
    <cfRule type="cellIs" dxfId="33553" priority="5480" stopIfTrue="1" operator="equal">
      <formula>"g"</formula>
    </cfRule>
  </conditionalFormatting>
  <conditionalFormatting sqref="BF16">
    <cfRule type="cellIs" dxfId="33552" priority="5478" stopIfTrue="1" operator="equal">
      <formula>"f"</formula>
    </cfRule>
  </conditionalFormatting>
  <conditionalFormatting sqref="BF16">
    <cfRule type="cellIs" dxfId="33551" priority="5476" stopIfTrue="1" operator="equal">
      <formula>"h"</formula>
    </cfRule>
    <cfRule type="cellIs" dxfId="33550" priority="5477" stopIfTrue="1" operator="equal">
      <formula>"g"</formula>
    </cfRule>
  </conditionalFormatting>
  <conditionalFormatting sqref="BF16">
    <cfRule type="cellIs" dxfId="33549" priority="5475" stopIfTrue="1" operator="equal">
      <formula>"f"</formula>
    </cfRule>
  </conditionalFormatting>
  <conditionalFormatting sqref="BF16">
    <cfRule type="cellIs" dxfId="33548" priority="5473" stopIfTrue="1" operator="equal">
      <formula>"h"</formula>
    </cfRule>
    <cfRule type="cellIs" dxfId="33547" priority="5474" stopIfTrue="1" operator="equal">
      <formula>"g"</formula>
    </cfRule>
  </conditionalFormatting>
  <conditionalFormatting sqref="BF16">
    <cfRule type="cellIs" dxfId="33543" priority="5469" stopIfTrue="1" operator="equal">
      <formula>"f"</formula>
    </cfRule>
  </conditionalFormatting>
  <conditionalFormatting sqref="BF16">
    <cfRule type="cellIs" dxfId="33542" priority="5467" stopIfTrue="1" operator="equal">
      <formula>"h"</formula>
    </cfRule>
    <cfRule type="cellIs" dxfId="33541" priority="5468" stopIfTrue="1" operator="equal">
      <formula>"g"</formula>
    </cfRule>
  </conditionalFormatting>
  <conditionalFormatting sqref="BF16">
    <cfRule type="cellIs" dxfId="33540" priority="5466" stopIfTrue="1" operator="equal">
      <formula>"f"</formula>
    </cfRule>
  </conditionalFormatting>
  <conditionalFormatting sqref="BF16">
    <cfRule type="cellIs" dxfId="33539" priority="5464" stopIfTrue="1" operator="equal">
      <formula>"h"</formula>
    </cfRule>
    <cfRule type="cellIs" dxfId="33538" priority="5465" stopIfTrue="1" operator="equal">
      <formula>"g"</formula>
    </cfRule>
  </conditionalFormatting>
  <conditionalFormatting sqref="BF16">
    <cfRule type="cellIs" dxfId="33537" priority="5463" stopIfTrue="1" operator="equal">
      <formula>"f"</formula>
    </cfRule>
  </conditionalFormatting>
  <conditionalFormatting sqref="BF16">
    <cfRule type="cellIs" dxfId="33536" priority="5461" stopIfTrue="1" operator="equal">
      <formula>"h"</formula>
    </cfRule>
    <cfRule type="cellIs" dxfId="33535" priority="5462" stopIfTrue="1" operator="equal">
      <formula>"g"</formula>
    </cfRule>
  </conditionalFormatting>
  <conditionalFormatting sqref="BF16">
    <cfRule type="cellIs" dxfId="33534" priority="5460" stopIfTrue="1" operator="equal">
      <formula>"f"</formula>
    </cfRule>
  </conditionalFormatting>
  <conditionalFormatting sqref="BF16">
    <cfRule type="cellIs" dxfId="33533" priority="5458" stopIfTrue="1" operator="equal">
      <formula>"h"</formula>
    </cfRule>
    <cfRule type="cellIs" dxfId="33532" priority="5459" stopIfTrue="1" operator="equal">
      <formula>"g"</formula>
    </cfRule>
  </conditionalFormatting>
  <conditionalFormatting sqref="BF16">
    <cfRule type="cellIs" dxfId="33531" priority="5457" stopIfTrue="1" operator="equal">
      <formula>"f"</formula>
    </cfRule>
  </conditionalFormatting>
  <conditionalFormatting sqref="BF16">
    <cfRule type="cellIs" dxfId="33530" priority="5455" stopIfTrue="1" operator="equal">
      <formula>"h"</formula>
    </cfRule>
    <cfRule type="cellIs" dxfId="33529" priority="5456" stopIfTrue="1" operator="equal">
      <formula>"g"</formula>
    </cfRule>
  </conditionalFormatting>
  <conditionalFormatting sqref="BF16">
    <cfRule type="cellIs" dxfId="33528" priority="5454" stopIfTrue="1" operator="equal">
      <formula>"f"</formula>
    </cfRule>
  </conditionalFormatting>
  <conditionalFormatting sqref="BF16">
    <cfRule type="cellIs" dxfId="33527" priority="5452" stopIfTrue="1" operator="equal">
      <formula>"h"</formula>
    </cfRule>
    <cfRule type="cellIs" dxfId="33526" priority="5453" stopIfTrue="1" operator="equal">
      <formula>"g"</formula>
    </cfRule>
  </conditionalFormatting>
  <conditionalFormatting sqref="BF16">
    <cfRule type="cellIs" dxfId="33525" priority="5451" stopIfTrue="1" operator="equal">
      <formula>"f"</formula>
    </cfRule>
  </conditionalFormatting>
  <conditionalFormatting sqref="BF16">
    <cfRule type="cellIs" dxfId="33524" priority="5449" stopIfTrue="1" operator="equal">
      <formula>"h"</formula>
    </cfRule>
    <cfRule type="cellIs" dxfId="33523" priority="5450" stopIfTrue="1" operator="equal">
      <formula>"g"</formula>
    </cfRule>
  </conditionalFormatting>
  <conditionalFormatting sqref="BF16">
    <cfRule type="cellIs" dxfId="33522" priority="5448" stopIfTrue="1" operator="equal">
      <formula>"f"</formula>
    </cfRule>
  </conditionalFormatting>
  <conditionalFormatting sqref="BF16">
    <cfRule type="cellIs" dxfId="33521" priority="5446" stopIfTrue="1" operator="equal">
      <formula>"h"</formula>
    </cfRule>
    <cfRule type="cellIs" dxfId="33520" priority="5447" stopIfTrue="1" operator="equal">
      <formula>"g"</formula>
    </cfRule>
  </conditionalFormatting>
  <conditionalFormatting sqref="BF16">
    <cfRule type="cellIs" dxfId="33519" priority="5445" stopIfTrue="1" operator="equal">
      <formula>"f"</formula>
    </cfRule>
  </conditionalFormatting>
  <conditionalFormatting sqref="BF16">
    <cfRule type="cellIs" dxfId="33518" priority="5443" stopIfTrue="1" operator="equal">
      <formula>"h"</formula>
    </cfRule>
    <cfRule type="cellIs" dxfId="33517" priority="5444" stopIfTrue="1" operator="equal">
      <formula>"g"</formula>
    </cfRule>
  </conditionalFormatting>
  <conditionalFormatting sqref="BF16">
    <cfRule type="cellIs" dxfId="33516" priority="5442" stopIfTrue="1" operator="equal">
      <formula>"f"</formula>
    </cfRule>
  </conditionalFormatting>
  <conditionalFormatting sqref="BF16">
    <cfRule type="cellIs" dxfId="33515" priority="5440" stopIfTrue="1" operator="equal">
      <formula>"h"</formula>
    </cfRule>
    <cfRule type="cellIs" dxfId="33514" priority="5441" stopIfTrue="1" operator="equal">
      <formula>"g"</formula>
    </cfRule>
  </conditionalFormatting>
  <conditionalFormatting sqref="BF16">
    <cfRule type="cellIs" dxfId="33513" priority="5439" stopIfTrue="1" operator="equal">
      <formula>"f"</formula>
    </cfRule>
  </conditionalFormatting>
  <conditionalFormatting sqref="BF16">
    <cfRule type="cellIs" dxfId="33512" priority="5437" stopIfTrue="1" operator="equal">
      <formula>"h"</formula>
    </cfRule>
    <cfRule type="cellIs" dxfId="33511" priority="5438" stopIfTrue="1" operator="equal">
      <formula>"g"</formula>
    </cfRule>
  </conditionalFormatting>
  <conditionalFormatting sqref="BF16">
    <cfRule type="cellIs" dxfId="33510" priority="5433" stopIfTrue="1" operator="equal">
      <formula>"f"</formula>
    </cfRule>
  </conditionalFormatting>
  <conditionalFormatting sqref="BF16">
    <cfRule type="cellIs" dxfId="33509" priority="5431" stopIfTrue="1" operator="equal">
      <formula>"h"</formula>
    </cfRule>
    <cfRule type="cellIs" dxfId="33508" priority="5432" stopIfTrue="1" operator="equal">
      <formula>"g"</formula>
    </cfRule>
  </conditionalFormatting>
  <conditionalFormatting sqref="BF16">
    <cfRule type="cellIs" dxfId="33507" priority="5436" stopIfTrue="1" operator="equal">
      <formula>"f"</formula>
    </cfRule>
  </conditionalFormatting>
  <conditionalFormatting sqref="BF16">
    <cfRule type="cellIs" dxfId="33506" priority="5434" stopIfTrue="1" operator="equal">
      <formula>"h"</formula>
    </cfRule>
    <cfRule type="cellIs" dxfId="33505" priority="5435" stopIfTrue="1" operator="equal">
      <formula>"g"</formula>
    </cfRule>
  </conditionalFormatting>
  <conditionalFormatting sqref="BF16">
    <cfRule type="cellIs" dxfId="33504" priority="5430" stopIfTrue="1" operator="equal">
      <formula>"f"</formula>
    </cfRule>
  </conditionalFormatting>
  <conditionalFormatting sqref="BF16">
    <cfRule type="cellIs" dxfId="33503" priority="5428" stopIfTrue="1" operator="equal">
      <formula>"h"</formula>
    </cfRule>
    <cfRule type="cellIs" dxfId="33502" priority="5429" stopIfTrue="1" operator="equal">
      <formula>"g"</formula>
    </cfRule>
  </conditionalFormatting>
  <conditionalFormatting sqref="BF16">
    <cfRule type="cellIs" dxfId="33501" priority="5427" stopIfTrue="1" operator="equal">
      <formula>"f"</formula>
    </cfRule>
  </conditionalFormatting>
  <conditionalFormatting sqref="BF16">
    <cfRule type="cellIs" dxfId="33500" priority="5425" stopIfTrue="1" operator="equal">
      <formula>"h"</formula>
    </cfRule>
    <cfRule type="cellIs" dxfId="33499" priority="5426" stopIfTrue="1" operator="equal">
      <formula>"g"</formula>
    </cfRule>
  </conditionalFormatting>
  <conditionalFormatting sqref="BF16">
    <cfRule type="cellIs" dxfId="33498" priority="5424" stopIfTrue="1" operator="equal">
      <formula>"f"</formula>
    </cfRule>
  </conditionalFormatting>
  <conditionalFormatting sqref="BF16">
    <cfRule type="cellIs" dxfId="33497" priority="5422" stopIfTrue="1" operator="equal">
      <formula>"h"</formula>
    </cfRule>
    <cfRule type="cellIs" dxfId="33496" priority="5423" stopIfTrue="1" operator="equal">
      <formula>"g"</formula>
    </cfRule>
  </conditionalFormatting>
  <conditionalFormatting sqref="BF16">
    <cfRule type="cellIs" dxfId="33495" priority="5415" stopIfTrue="1" operator="equal">
      <formula>"f"</formula>
    </cfRule>
  </conditionalFormatting>
  <conditionalFormatting sqref="BF16">
    <cfRule type="cellIs" dxfId="33494" priority="5413" stopIfTrue="1" operator="equal">
      <formula>"h"</formula>
    </cfRule>
    <cfRule type="cellIs" dxfId="33493" priority="5414" stopIfTrue="1" operator="equal">
      <formula>"g"</formula>
    </cfRule>
  </conditionalFormatting>
  <conditionalFormatting sqref="BF16">
    <cfRule type="cellIs" dxfId="33492" priority="5412" stopIfTrue="1" operator="equal">
      <formula>"f"</formula>
    </cfRule>
  </conditionalFormatting>
  <conditionalFormatting sqref="BF16">
    <cfRule type="cellIs" dxfId="33491" priority="5410" stopIfTrue="1" operator="equal">
      <formula>"h"</formula>
    </cfRule>
    <cfRule type="cellIs" dxfId="33490" priority="5411" stopIfTrue="1" operator="equal">
      <formula>"g"</formula>
    </cfRule>
  </conditionalFormatting>
  <conditionalFormatting sqref="BF16">
    <cfRule type="cellIs" dxfId="33489" priority="5400" stopIfTrue="1" operator="equal">
      <formula>"f"</formula>
    </cfRule>
  </conditionalFormatting>
  <conditionalFormatting sqref="BF16">
    <cfRule type="cellIs" dxfId="33488" priority="5398" stopIfTrue="1" operator="equal">
      <formula>"h"</formula>
    </cfRule>
    <cfRule type="cellIs" dxfId="33487" priority="5399" stopIfTrue="1" operator="equal">
      <formula>"g"</formula>
    </cfRule>
  </conditionalFormatting>
  <conditionalFormatting sqref="BF16">
    <cfRule type="cellIs" dxfId="33486" priority="5397" stopIfTrue="1" operator="equal">
      <formula>"f"</formula>
    </cfRule>
  </conditionalFormatting>
  <conditionalFormatting sqref="BF16">
    <cfRule type="cellIs" dxfId="33485" priority="5395" stopIfTrue="1" operator="equal">
      <formula>"h"</formula>
    </cfRule>
    <cfRule type="cellIs" dxfId="33484" priority="5396" stopIfTrue="1" operator="equal">
      <formula>"g"</formula>
    </cfRule>
  </conditionalFormatting>
  <conditionalFormatting sqref="BF16">
    <cfRule type="cellIs" dxfId="33483" priority="5409" stopIfTrue="1" operator="equal">
      <formula>"f"</formula>
    </cfRule>
  </conditionalFormatting>
  <conditionalFormatting sqref="BF16">
    <cfRule type="cellIs" dxfId="33482" priority="5407" stopIfTrue="1" operator="equal">
      <formula>"h"</formula>
    </cfRule>
    <cfRule type="cellIs" dxfId="33481" priority="5408" stopIfTrue="1" operator="equal">
      <formula>"g"</formula>
    </cfRule>
  </conditionalFormatting>
  <conditionalFormatting sqref="BF16">
    <cfRule type="cellIs" dxfId="33480" priority="5418" stopIfTrue="1" operator="equal">
      <formula>"f"</formula>
    </cfRule>
  </conditionalFormatting>
  <conditionalFormatting sqref="BF16">
    <cfRule type="cellIs" dxfId="33479" priority="5416" stopIfTrue="1" operator="equal">
      <formula>"h"</formula>
    </cfRule>
    <cfRule type="cellIs" dxfId="33478" priority="5417" stopIfTrue="1" operator="equal">
      <formula>"g"</formula>
    </cfRule>
  </conditionalFormatting>
  <conditionalFormatting sqref="BF16">
    <cfRule type="cellIs" dxfId="33477" priority="5406" stopIfTrue="1" operator="equal">
      <formula>"f"</formula>
    </cfRule>
  </conditionalFormatting>
  <conditionalFormatting sqref="BF16">
    <cfRule type="cellIs" dxfId="33476" priority="5404" stopIfTrue="1" operator="equal">
      <formula>"h"</formula>
    </cfRule>
    <cfRule type="cellIs" dxfId="33475" priority="5405" stopIfTrue="1" operator="equal">
      <formula>"g"</formula>
    </cfRule>
  </conditionalFormatting>
  <conditionalFormatting sqref="BF16">
    <cfRule type="cellIs" dxfId="33474" priority="5403" stopIfTrue="1" operator="equal">
      <formula>"f"</formula>
    </cfRule>
  </conditionalFormatting>
  <conditionalFormatting sqref="BF16">
    <cfRule type="cellIs" dxfId="33473" priority="5401" stopIfTrue="1" operator="equal">
      <formula>"h"</formula>
    </cfRule>
    <cfRule type="cellIs" dxfId="33472" priority="5402" stopIfTrue="1" operator="equal">
      <formula>"g"</formula>
    </cfRule>
  </conditionalFormatting>
  <conditionalFormatting sqref="BG16">
    <cfRule type="cellIs" dxfId="33471" priority="5325" stopIfTrue="1" operator="equal">
      <formula>"f"</formula>
    </cfRule>
  </conditionalFormatting>
  <conditionalFormatting sqref="BG16">
    <cfRule type="cellIs" dxfId="33470" priority="5323" stopIfTrue="1" operator="equal">
      <formula>"h"</formula>
    </cfRule>
    <cfRule type="cellIs" dxfId="33469" priority="5324" stopIfTrue="1" operator="equal">
      <formula>"g"</formula>
    </cfRule>
  </conditionalFormatting>
  <conditionalFormatting sqref="BG16">
    <cfRule type="cellIs" dxfId="33468" priority="5394" stopIfTrue="1" operator="equal">
      <formula>"f"</formula>
    </cfRule>
  </conditionalFormatting>
  <conditionalFormatting sqref="BG16">
    <cfRule type="cellIs" dxfId="33467" priority="5392" stopIfTrue="1" operator="equal">
      <formula>"h"</formula>
    </cfRule>
    <cfRule type="cellIs" dxfId="33466" priority="5393" stopIfTrue="1" operator="equal">
      <formula>"g"</formula>
    </cfRule>
  </conditionalFormatting>
  <conditionalFormatting sqref="BG16">
    <cfRule type="cellIs" dxfId="33465" priority="5391" stopIfTrue="1" operator="equal">
      <formula>"f"</formula>
    </cfRule>
  </conditionalFormatting>
  <conditionalFormatting sqref="BG16">
    <cfRule type="cellIs" dxfId="33464" priority="5389" stopIfTrue="1" operator="equal">
      <formula>"h"</formula>
    </cfRule>
    <cfRule type="cellIs" dxfId="33463" priority="5390" stopIfTrue="1" operator="equal">
      <formula>"g"</formula>
    </cfRule>
  </conditionalFormatting>
  <conditionalFormatting sqref="BG16">
    <cfRule type="cellIs" dxfId="33462" priority="5388" stopIfTrue="1" operator="equal">
      <formula>"f"</formula>
    </cfRule>
  </conditionalFormatting>
  <conditionalFormatting sqref="BG16">
    <cfRule type="cellIs" dxfId="33461" priority="5386" stopIfTrue="1" operator="equal">
      <formula>"h"</formula>
    </cfRule>
    <cfRule type="cellIs" dxfId="33460" priority="5387" stopIfTrue="1" operator="equal">
      <formula>"g"</formula>
    </cfRule>
  </conditionalFormatting>
  <conditionalFormatting sqref="BG16">
    <cfRule type="cellIs" dxfId="33459" priority="5385" stopIfTrue="1" operator="equal">
      <formula>"f"</formula>
    </cfRule>
  </conditionalFormatting>
  <conditionalFormatting sqref="BG16">
    <cfRule type="cellIs" dxfId="33458" priority="5383" stopIfTrue="1" operator="equal">
      <formula>"h"</formula>
    </cfRule>
    <cfRule type="cellIs" dxfId="33457" priority="5384" stopIfTrue="1" operator="equal">
      <formula>"g"</formula>
    </cfRule>
  </conditionalFormatting>
  <conditionalFormatting sqref="BG16">
    <cfRule type="cellIs" dxfId="33456" priority="5382" stopIfTrue="1" operator="equal">
      <formula>"f"</formula>
    </cfRule>
  </conditionalFormatting>
  <conditionalFormatting sqref="BG16">
    <cfRule type="cellIs" dxfId="33455" priority="5380" stopIfTrue="1" operator="equal">
      <formula>"h"</formula>
    </cfRule>
    <cfRule type="cellIs" dxfId="33454" priority="5381" stopIfTrue="1" operator="equal">
      <formula>"g"</formula>
    </cfRule>
  </conditionalFormatting>
  <conditionalFormatting sqref="BG16">
    <cfRule type="cellIs" dxfId="33453" priority="5379" stopIfTrue="1" operator="equal">
      <formula>"f"</formula>
    </cfRule>
  </conditionalFormatting>
  <conditionalFormatting sqref="BG16">
    <cfRule type="cellIs" dxfId="33452" priority="5377" stopIfTrue="1" operator="equal">
      <formula>"h"</formula>
    </cfRule>
    <cfRule type="cellIs" dxfId="33451" priority="5378" stopIfTrue="1" operator="equal">
      <formula>"g"</formula>
    </cfRule>
  </conditionalFormatting>
  <conditionalFormatting sqref="BG16">
    <cfRule type="cellIs" dxfId="33450" priority="5376" stopIfTrue="1" operator="equal">
      <formula>"f"</formula>
    </cfRule>
  </conditionalFormatting>
  <conditionalFormatting sqref="BG16">
    <cfRule type="cellIs" dxfId="33449" priority="5374" stopIfTrue="1" operator="equal">
      <formula>"h"</formula>
    </cfRule>
    <cfRule type="cellIs" dxfId="33448" priority="5375" stopIfTrue="1" operator="equal">
      <formula>"g"</formula>
    </cfRule>
  </conditionalFormatting>
  <conditionalFormatting sqref="BG16">
    <cfRule type="cellIs" dxfId="33447" priority="5373" stopIfTrue="1" operator="equal">
      <formula>"f"</formula>
    </cfRule>
  </conditionalFormatting>
  <conditionalFormatting sqref="BG16">
    <cfRule type="cellIs" dxfId="33446" priority="5371" stopIfTrue="1" operator="equal">
      <formula>"h"</formula>
    </cfRule>
    <cfRule type="cellIs" dxfId="33445" priority="5372" stopIfTrue="1" operator="equal">
      <formula>"g"</formula>
    </cfRule>
  </conditionalFormatting>
  <conditionalFormatting sqref="BG16">
    <cfRule type="cellIs" dxfId="33444" priority="5370" stopIfTrue="1" operator="equal">
      <formula>"f"</formula>
    </cfRule>
  </conditionalFormatting>
  <conditionalFormatting sqref="BG16">
    <cfRule type="cellIs" dxfId="33443" priority="5368" stopIfTrue="1" operator="equal">
      <formula>"h"</formula>
    </cfRule>
    <cfRule type="cellIs" dxfId="33442" priority="5369" stopIfTrue="1" operator="equal">
      <formula>"g"</formula>
    </cfRule>
  </conditionalFormatting>
  <conditionalFormatting sqref="BG16">
    <cfRule type="cellIs" dxfId="33441" priority="5367" stopIfTrue="1" operator="equal">
      <formula>"f"</formula>
    </cfRule>
  </conditionalFormatting>
  <conditionalFormatting sqref="BG16">
    <cfRule type="cellIs" dxfId="33440" priority="5365" stopIfTrue="1" operator="equal">
      <formula>"h"</formula>
    </cfRule>
    <cfRule type="cellIs" dxfId="33439" priority="5366" stopIfTrue="1" operator="equal">
      <formula>"g"</formula>
    </cfRule>
  </conditionalFormatting>
  <conditionalFormatting sqref="BG16">
    <cfRule type="cellIs" dxfId="33438" priority="5364" stopIfTrue="1" operator="equal">
      <formula>"f"</formula>
    </cfRule>
  </conditionalFormatting>
  <conditionalFormatting sqref="BG16">
    <cfRule type="cellIs" dxfId="33437" priority="5362" stopIfTrue="1" operator="equal">
      <formula>"h"</formula>
    </cfRule>
    <cfRule type="cellIs" dxfId="33436" priority="5363" stopIfTrue="1" operator="equal">
      <formula>"g"</formula>
    </cfRule>
  </conditionalFormatting>
  <conditionalFormatting sqref="BG16">
    <cfRule type="cellIs" dxfId="33435" priority="5361" stopIfTrue="1" operator="equal">
      <formula>"f"</formula>
    </cfRule>
  </conditionalFormatting>
  <conditionalFormatting sqref="BG16">
    <cfRule type="cellIs" dxfId="33434" priority="5359" stopIfTrue="1" operator="equal">
      <formula>"h"</formula>
    </cfRule>
    <cfRule type="cellIs" dxfId="33433" priority="5360" stopIfTrue="1" operator="equal">
      <formula>"g"</formula>
    </cfRule>
  </conditionalFormatting>
  <conditionalFormatting sqref="BG16">
    <cfRule type="cellIs" dxfId="33432" priority="5358" stopIfTrue="1" operator="equal">
      <formula>"f"</formula>
    </cfRule>
  </conditionalFormatting>
  <conditionalFormatting sqref="BG16">
    <cfRule type="cellIs" dxfId="33431" priority="5356" stopIfTrue="1" operator="equal">
      <formula>"h"</formula>
    </cfRule>
    <cfRule type="cellIs" dxfId="33430" priority="5357" stopIfTrue="1" operator="equal">
      <formula>"g"</formula>
    </cfRule>
  </conditionalFormatting>
  <conditionalFormatting sqref="BG16">
    <cfRule type="cellIs" dxfId="33429" priority="5355" stopIfTrue="1" operator="equal">
      <formula>"f"</formula>
    </cfRule>
  </conditionalFormatting>
  <conditionalFormatting sqref="BG16">
    <cfRule type="cellIs" dxfId="33428" priority="5353" stopIfTrue="1" operator="equal">
      <formula>"h"</formula>
    </cfRule>
    <cfRule type="cellIs" dxfId="33427" priority="5354" stopIfTrue="1" operator="equal">
      <formula>"g"</formula>
    </cfRule>
  </conditionalFormatting>
  <conditionalFormatting sqref="BG16">
    <cfRule type="cellIs" dxfId="33426" priority="5352" stopIfTrue="1" operator="equal">
      <formula>"f"</formula>
    </cfRule>
  </conditionalFormatting>
  <conditionalFormatting sqref="BG16">
    <cfRule type="cellIs" dxfId="33425" priority="5350" stopIfTrue="1" operator="equal">
      <formula>"h"</formula>
    </cfRule>
    <cfRule type="cellIs" dxfId="33424" priority="5351" stopIfTrue="1" operator="equal">
      <formula>"g"</formula>
    </cfRule>
  </conditionalFormatting>
  <conditionalFormatting sqref="BG16">
    <cfRule type="cellIs" dxfId="33423" priority="5349" stopIfTrue="1" operator="equal">
      <formula>"f"</formula>
    </cfRule>
  </conditionalFormatting>
  <conditionalFormatting sqref="BG16">
    <cfRule type="cellIs" dxfId="33422" priority="5347" stopIfTrue="1" operator="equal">
      <formula>"h"</formula>
    </cfRule>
    <cfRule type="cellIs" dxfId="33421" priority="5348" stopIfTrue="1" operator="equal">
      <formula>"g"</formula>
    </cfRule>
  </conditionalFormatting>
  <conditionalFormatting sqref="BG16">
    <cfRule type="cellIs" dxfId="33420" priority="5346" stopIfTrue="1" operator="equal">
      <formula>"f"</formula>
    </cfRule>
  </conditionalFormatting>
  <conditionalFormatting sqref="BG16">
    <cfRule type="cellIs" dxfId="33419" priority="5344" stopIfTrue="1" operator="equal">
      <formula>"h"</formula>
    </cfRule>
    <cfRule type="cellIs" dxfId="33418" priority="5345" stopIfTrue="1" operator="equal">
      <formula>"g"</formula>
    </cfRule>
  </conditionalFormatting>
  <conditionalFormatting sqref="BG16">
    <cfRule type="cellIs" dxfId="33417" priority="5343" stopIfTrue="1" operator="equal">
      <formula>"f"</formula>
    </cfRule>
  </conditionalFormatting>
  <conditionalFormatting sqref="BG16">
    <cfRule type="cellIs" dxfId="33416" priority="5341" stopIfTrue="1" operator="equal">
      <formula>"h"</formula>
    </cfRule>
    <cfRule type="cellIs" dxfId="33415" priority="5342" stopIfTrue="1" operator="equal">
      <formula>"g"</formula>
    </cfRule>
  </conditionalFormatting>
  <conditionalFormatting sqref="BG16">
    <cfRule type="cellIs" dxfId="33414" priority="5337" stopIfTrue="1" operator="equal">
      <formula>"f"</formula>
    </cfRule>
  </conditionalFormatting>
  <conditionalFormatting sqref="BG16">
    <cfRule type="cellIs" dxfId="33413" priority="5335" stopIfTrue="1" operator="equal">
      <formula>"h"</formula>
    </cfRule>
    <cfRule type="cellIs" dxfId="33412" priority="5336" stopIfTrue="1" operator="equal">
      <formula>"g"</formula>
    </cfRule>
  </conditionalFormatting>
  <conditionalFormatting sqref="BG16">
    <cfRule type="cellIs" dxfId="33411" priority="5340" stopIfTrue="1" operator="equal">
      <formula>"f"</formula>
    </cfRule>
  </conditionalFormatting>
  <conditionalFormatting sqref="BG16">
    <cfRule type="cellIs" dxfId="33410" priority="5338" stopIfTrue="1" operator="equal">
      <formula>"h"</formula>
    </cfRule>
    <cfRule type="cellIs" dxfId="33409" priority="5339" stopIfTrue="1" operator="equal">
      <formula>"g"</formula>
    </cfRule>
  </conditionalFormatting>
  <conditionalFormatting sqref="BG16">
    <cfRule type="cellIs" dxfId="33408" priority="5334" stopIfTrue="1" operator="equal">
      <formula>"f"</formula>
    </cfRule>
  </conditionalFormatting>
  <conditionalFormatting sqref="BG16">
    <cfRule type="cellIs" dxfId="33407" priority="5332" stopIfTrue="1" operator="equal">
      <formula>"h"</formula>
    </cfRule>
    <cfRule type="cellIs" dxfId="33406" priority="5333" stopIfTrue="1" operator="equal">
      <formula>"g"</formula>
    </cfRule>
  </conditionalFormatting>
  <conditionalFormatting sqref="BG16">
    <cfRule type="cellIs" dxfId="33405" priority="5331" stopIfTrue="1" operator="equal">
      <formula>"f"</formula>
    </cfRule>
  </conditionalFormatting>
  <conditionalFormatting sqref="BG16">
    <cfRule type="cellIs" dxfId="33404" priority="5329" stopIfTrue="1" operator="equal">
      <formula>"h"</formula>
    </cfRule>
    <cfRule type="cellIs" dxfId="33403" priority="5330" stopIfTrue="1" operator="equal">
      <formula>"g"</formula>
    </cfRule>
  </conditionalFormatting>
  <conditionalFormatting sqref="BG16">
    <cfRule type="cellIs" dxfId="33402" priority="5328" stopIfTrue="1" operator="equal">
      <formula>"f"</formula>
    </cfRule>
  </conditionalFormatting>
  <conditionalFormatting sqref="BG16">
    <cfRule type="cellIs" dxfId="33401" priority="5326" stopIfTrue="1" operator="equal">
      <formula>"h"</formula>
    </cfRule>
    <cfRule type="cellIs" dxfId="33400" priority="5327" stopIfTrue="1" operator="equal">
      <formula>"g"</formula>
    </cfRule>
  </conditionalFormatting>
  <conditionalFormatting sqref="BG16">
    <cfRule type="cellIs" dxfId="33399" priority="5319" stopIfTrue="1" operator="equal">
      <formula>"f"</formula>
    </cfRule>
  </conditionalFormatting>
  <conditionalFormatting sqref="BG16">
    <cfRule type="cellIs" dxfId="33398" priority="5317" stopIfTrue="1" operator="equal">
      <formula>"h"</formula>
    </cfRule>
    <cfRule type="cellIs" dxfId="33397" priority="5318" stopIfTrue="1" operator="equal">
      <formula>"g"</formula>
    </cfRule>
  </conditionalFormatting>
  <conditionalFormatting sqref="BG16">
    <cfRule type="cellIs" dxfId="33396" priority="5316" stopIfTrue="1" operator="equal">
      <formula>"f"</formula>
    </cfRule>
  </conditionalFormatting>
  <conditionalFormatting sqref="BG16">
    <cfRule type="cellIs" dxfId="33395" priority="5314" stopIfTrue="1" operator="equal">
      <formula>"h"</formula>
    </cfRule>
    <cfRule type="cellIs" dxfId="33394" priority="5315" stopIfTrue="1" operator="equal">
      <formula>"g"</formula>
    </cfRule>
  </conditionalFormatting>
  <conditionalFormatting sqref="BG16">
    <cfRule type="cellIs" dxfId="33393" priority="5304" stopIfTrue="1" operator="equal">
      <formula>"f"</formula>
    </cfRule>
  </conditionalFormatting>
  <conditionalFormatting sqref="BG16">
    <cfRule type="cellIs" dxfId="33392" priority="5302" stopIfTrue="1" operator="equal">
      <formula>"h"</formula>
    </cfRule>
    <cfRule type="cellIs" dxfId="33391" priority="5303" stopIfTrue="1" operator="equal">
      <formula>"g"</formula>
    </cfRule>
  </conditionalFormatting>
  <conditionalFormatting sqref="BG16">
    <cfRule type="cellIs" dxfId="33390" priority="5301" stopIfTrue="1" operator="equal">
      <formula>"f"</formula>
    </cfRule>
  </conditionalFormatting>
  <conditionalFormatting sqref="BG16">
    <cfRule type="cellIs" dxfId="33389" priority="5299" stopIfTrue="1" operator="equal">
      <formula>"h"</formula>
    </cfRule>
    <cfRule type="cellIs" dxfId="33388" priority="5300" stopIfTrue="1" operator="equal">
      <formula>"g"</formula>
    </cfRule>
  </conditionalFormatting>
  <conditionalFormatting sqref="BG16">
    <cfRule type="cellIs" dxfId="33387" priority="5313" stopIfTrue="1" operator="equal">
      <formula>"f"</formula>
    </cfRule>
  </conditionalFormatting>
  <conditionalFormatting sqref="BG16">
    <cfRule type="cellIs" dxfId="33386" priority="5311" stopIfTrue="1" operator="equal">
      <formula>"h"</formula>
    </cfRule>
    <cfRule type="cellIs" dxfId="33385" priority="5312" stopIfTrue="1" operator="equal">
      <formula>"g"</formula>
    </cfRule>
  </conditionalFormatting>
  <conditionalFormatting sqref="BG16">
    <cfRule type="cellIs" dxfId="33384" priority="5322" stopIfTrue="1" operator="equal">
      <formula>"f"</formula>
    </cfRule>
  </conditionalFormatting>
  <conditionalFormatting sqref="BG16">
    <cfRule type="cellIs" dxfId="33383" priority="5320" stopIfTrue="1" operator="equal">
      <formula>"h"</formula>
    </cfRule>
    <cfRule type="cellIs" dxfId="33382" priority="5321" stopIfTrue="1" operator="equal">
      <formula>"g"</formula>
    </cfRule>
  </conditionalFormatting>
  <conditionalFormatting sqref="BG16">
    <cfRule type="cellIs" dxfId="33381" priority="5310" stopIfTrue="1" operator="equal">
      <formula>"f"</formula>
    </cfRule>
  </conditionalFormatting>
  <conditionalFormatting sqref="BG16">
    <cfRule type="cellIs" dxfId="33380" priority="5308" stopIfTrue="1" operator="equal">
      <formula>"h"</formula>
    </cfRule>
    <cfRule type="cellIs" dxfId="33379" priority="5309" stopIfTrue="1" operator="equal">
      <formula>"g"</formula>
    </cfRule>
  </conditionalFormatting>
  <conditionalFormatting sqref="BG16">
    <cfRule type="cellIs" dxfId="33378" priority="5307" stopIfTrue="1" operator="equal">
      <formula>"f"</formula>
    </cfRule>
  </conditionalFormatting>
  <conditionalFormatting sqref="BG16">
    <cfRule type="cellIs" dxfId="33377" priority="5305" stopIfTrue="1" operator="equal">
      <formula>"h"</formula>
    </cfRule>
    <cfRule type="cellIs" dxfId="33376" priority="5306" stopIfTrue="1" operator="equal">
      <formula>"g"</formula>
    </cfRule>
  </conditionalFormatting>
  <conditionalFormatting sqref="BG16">
    <cfRule type="cellIs" dxfId="33375" priority="5229" stopIfTrue="1" operator="equal">
      <formula>"f"</formula>
    </cfRule>
  </conditionalFormatting>
  <conditionalFormatting sqref="BG16">
    <cfRule type="cellIs" dxfId="33374" priority="5227" stopIfTrue="1" operator="equal">
      <formula>"h"</formula>
    </cfRule>
    <cfRule type="cellIs" dxfId="33373" priority="5228" stopIfTrue="1" operator="equal">
      <formula>"g"</formula>
    </cfRule>
  </conditionalFormatting>
  <conditionalFormatting sqref="BG16">
    <cfRule type="cellIs" dxfId="33372" priority="5298" stopIfTrue="1" operator="equal">
      <formula>"f"</formula>
    </cfRule>
  </conditionalFormatting>
  <conditionalFormatting sqref="BG16">
    <cfRule type="cellIs" dxfId="33371" priority="5296" stopIfTrue="1" operator="equal">
      <formula>"h"</formula>
    </cfRule>
    <cfRule type="cellIs" dxfId="33370" priority="5297" stopIfTrue="1" operator="equal">
      <formula>"g"</formula>
    </cfRule>
  </conditionalFormatting>
  <conditionalFormatting sqref="BG16">
    <cfRule type="cellIs" dxfId="33369" priority="5295" stopIfTrue="1" operator="equal">
      <formula>"f"</formula>
    </cfRule>
  </conditionalFormatting>
  <conditionalFormatting sqref="BG16">
    <cfRule type="cellIs" dxfId="33368" priority="5293" stopIfTrue="1" operator="equal">
      <formula>"h"</formula>
    </cfRule>
    <cfRule type="cellIs" dxfId="33367" priority="5294" stopIfTrue="1" operator="equal">
      <formula>"g"</formula>
    </cfRule>
  </conditionalFormatting>
  <conditionalFormatting sqref="BG16">
    <cfRule type="cellIs" dxfId="33366" priority="5292" stopIfTrue="1" operator="equal">
      <formula>"f"</formula>
    </cfRule>
  </conditionalFormatting>
  <conditionalFormatting sqref="BG16">
    <cfRule type="cellIs" dxfId="33365" priority="5290" stopIfTrue="1" operator="equal">
      <formula>"h"</formula>
    </cfRule>
    <cfRule type="cellIs" dxfId="33364" priority="5291" stopIfTrue="1" operator="equal">
      <formula>"g"</formula>
    </cfRule>
  </conditionalFormatting>
  <conditionalFormatting sqref="BG16">
    <cfRule type="cellIs" dxfId="33363" priority="5289" stopIfTrue="1" operator="equal">
      <formula>"f"</formula>
    </cfRule>
  </conditionalFormatting>
  <conditionalFormatting sqref="BG16">
    <cfRule type="cellIs" dxfId="33362" priority="5287" stopIfTrue="1" operator="equal">
      <formula>"h"</formula>
    </cfRule>
    <cfRule type="cellIs" dxfId="33361" priority="5288" stopIfTrue="1" operator="equal">
      <formula>"g"</formula>
    </cfRule>
  </conditionalFormatting>
  <conditionalFormatting sqref="BG16">
    <cfRule type="cellIs" dxfId="33360" priority="5286" stopIfTrue="1" operator="equal">
      <formula>"f"</formula>
    </cfRule>
  </conditionalFormatting>
  <conditionalFormatting sqref="BG16">
    <cfRule type="cellIs" dxfId="33359" priority="5284" stopIfTrue="1" operator="equal">
      <formula>"h"</formula>
    </cfRule>
    <cfRule type="cellIs" dxfId="33358" priority="5285" stopIfTrue="1" operator="equal">
      <formula>"g"</formula>
    </cfRule>
  </conditionalFormatting>
  <conditionalFormatting sqref="BG16">
    <cfRule type="cellIs" dxfId="33357" priority="5283" stopIfTrue="1" operator="equal">
      <formula>"f"</formula>
    </cfRule>
  </conditionalFormatting>
  <conditionalFormatting sqref="BG16">
    <cfRule type="cellIs" dxfId="33356" priority="5281" stopIfTrue="1" operator="equal">
      <formula>"h"</formula>
    </cfRule>
    <cfRule type="cellIs" dxfId="33355" priority="5282" stopIfTrue="1" operator="equal">
      <formula>"g"</formula>
    </cfRule>
  </conditionalFormatting>
  <conditionalFormatting sqref="BG16">
    <cfRule type="cellIs" dxfId="33354" priority="5280" stopIfTrue="1" operator="equal">
      <formula>"f"</formula>
    </cfRule>
  </conditionalFormatting>
  <conditionalFormatting sqref="BG16">
    <cfRule type="cellIs" dxfId="33353" priority="5278" stopIfTrue="1" operator="equal">
      <formula>"h"</formula>
    </cfRule>
    <cfRule type="cellIs" dxfId="33352" priority="5279" stopIfTrue="1" operator="equal">
      <formula>"g"</formula>
    </cfRule>
  </conditionalFormatting>
  <conditionalFormatting sqref="BG16">
    <cfRule type="cellIs" dxfId="33351" priority="5277" stopIfTrue="1" operator="equal">
      <formula>"f"</formula>
    </cfRule>
  </conditionalFormatting>
  <conditionalFormatting sqref="BG16">
    <cfRule type="cellIs" dxfId="33350" priority="5275" stopIfTrue="1" operator="equal">
      <formula>"h"</formula>
    </cfRule>
    <cfRule type="cellIs" dxfId="33349" priority="5276" stopIfTrue="1" operator="equal">
      <formula>"g"</formula>
    </cfRule>
  </conditionalFormatting>
  <conditionalFormatting sqref="BG16">
    <cfRule type="cellIs" dxfId="33348" priority="5274" stopIfTrue="1" operator="equal">
      <formula>"f"</formula>
    </cfRule>
  </conditionalFormatting>
  <conditionalFormatting sqref="BG16">
    <cfRule type="cellIs" dxfId="33347" priority="5272" stopIfTrue="1" operator="equal">
      <formula>"h"</formula>
    </cfRule>
    <cfRule type="cellIs" dxfId="33346" priority="5273" stopIfTrue="1" operator="equal">
      <formula>"g"</formula>
    </cfRule>
  </conditionalFormatting>
  <conditionalFormatting sqref="BG16">
    <cfRule type="cellIs" dxfId="33345" priority="5271" stopIfTrue="1" operator="equal">
      <formula>"f"</formula>
    </cfRule>
  </conditionalFormatting>
  <conditionalFormatting sqref="BG16">
    <cfRule type="cellIs" dxfId="33344" priority="5269" stopIfTrue="1" operator="equal">
      <formula>"h"</formula>
    </cfRule>
    <cfRule type="cellIs" dxfId="33343" priority="5270" stopIfTrue="1" operator="equal">
      <formula>"g"</formula>
    </cfRule>
  </conditionalFormatting>
  <conditionalFormatting sqref="BG16">
    <cfRule type="cellIs" dxfId="33342" priority="5268" stopIfTrue="1" operator="equal">
      <formula>"f"</formula>
    </cfRule>
  </conditionalFormatting>
  <conditionalFormatting sqref="BG16">
    <cfRule type="cellIs" dxfId="33341" priority="5266" stopIfTrue="1" operator="equal">
      <formula>"h"</formula>
    </cfRule>
    <cfRule type="cellIs" dxfId="33340" priority="5267" stopIfTrue="1" operator="equal">
      <formula>"g"</formula>
    </cfRule>
  </conditionalFormatting>
  <conditionalFormatting sqref="BG16">
    <cfRule type="cellIs" dxfId="33339" priority="5265" stopIfTrue="1" operator="equal">
      <formula>"f"</formula>
    </cfRule>
  </conditionalFormatting>
  <conditionalFormatting sqref="BG16">
    <cfRule type="cellIs" dxfId="33338" priority="5263" stopIfTrue="1" operator="equal">
      <formula>"h"</formula>
    </cfRule>
    <cfRule type="cellIs" dxfId="33337" priority="5264" stopIfTrue="1" operator="equal">
      <formula>"g"</formula>
    </cfRule>
  </conditionalFormatting>
  <conditionalFormatting sqref="BG16">
    <cfRule type="cellIs" dxfId="33336" priority="5262" stopIfTrue="1" operator="equal">
      <formula>"f"</formula>
    </cfRule>
  </conditionalFormatting>
  <conditionalFormatting sqref="BG16">
    <cfRule type="cellIs" dxfId="33335" priority="5260" stopIfTrue="1" operator="equal">
      <formula>"h"</formula>
    </cfRule>
    <cfRule type="cellIs" dxfId="33334" priority="5261" stopIfTrue="1" operator="equal">
      <formula>"g"</formula>
    </cfRule>
  </conditionalFormatting>
  <conditionalFormatting sqref="BG16">
    <cfRule type="cellIs" dxfId="33333" priority="5259" stopIfTrue="1" operator="equal">
      <formula>"f"</formula>
    </cfRule>
  </conditionalFormatting>
  <conditionalFormatting sqref="BG16">
    <cfRule type="cellIs" dxfId="33332" priority="5257" stopIfTrue="1" operator="equal">
      <formula>"h"</formula>
    </cfRule>
    <cfRule type="cellIs" dxfId="33331" priority="5258" stopIfTrue="1" operator="equal">
      <formula>"g"</formula>
    </cfRule>
  </conditionalFormatting>
  <conditionalFormatting sqref="BG16">
    <cfRule type="cellIs" dxfId="33330" priority="5256" stopIfTrue="1" operator="equal">
      <formula>"f"</formula>
    </cfRule>
  </conditionalFormatting>
  <conditionalFormatting sqref="BG16">
    <cfRule type="cellIs" dxfId="33329" priority="5254" stopIfTrue="1" operator="equal">
      <formula>"h"</formula>
    </cfRule>
    <cfRule type="cellIs" dxfId="33328" priority="5255" stopIfTrue="1" operator="equal">
      <formula>"g"</formula>
    </cfRule>
  </conditionalFormatting>
  <conditionalFormatting sqref="BG16">
    <cfRule type="cellIs" dxfId="33327" priority="5253" stopIfTrue="1" operator="equal">
      <formula>"f"</formula>
    </cfRule>
  </conditionalFormatting>
  <conditionalFormatting sqref="BG16">
    <cfRule type="cellIs" dxfId="33326" priority="5251" stopIfTrue="1" operator="equal">
      <formula>"h"</formula>
    </cfRule>
    <cfRule type="cellIs" dxfId="33325" priority="5252" stopIfTrue="1" operator="equal">
      <formula>"g"</formula>
    </cfRule>
  </conditionalFormatting>
  <conditionalFormatting sqref="BG16">
    <cfRule type="cellIs" dxfId="33324" priority="5250" stopIfTrue="1" operator="equal">
      <formula>"f"</formula>
    </cfRule>
  </conditionalFormatting>
  <conditionalFormatting sqref="BG16">
    <cfRule type="cellIs" dxfId="33323" priority="5248" stopIfTrue="1" operator="equal">
      <formula>"h"</formula>
    </cfRule>
    <cfRule type="cellIs" dxfId="33322" priority="5249" stopIfTrue="1" operator="equal">
      <formula>"g"</formula>
    </cfRule>
  </conditionalFormatting>
  <conditionalFormatting sqref="BG16">
    <cfRule type="cellIs" dxfId="33321" priority="5247" stopIfTrue="1" operator="equal">
      <formula>"f"</formula>
    </cfRule>
  </conditionalFormatting>
  <conditionalFormatting sqref="BG16">
    <cfRule type="cellIs" dxfId="33320" priority="5245" stopIfTrue="1" operator="equal">
      <formula>"h"</formula>
    </cfRule>
    <cfRule type="cellIs" dxfId="33319" priority="5246" stopIfTrue="1" operator="equal">
      <formula>"g"</formula>
    </cfRule>
  </conditionalFormatting>
  <conditionalFormatting sqref="BG16">
    <cfRule type="cellIs" dxfId="33318" priority="5241" stopIfTrue="1" operator="equal">
      <formula>"f"</formula>
    </cfRule>
  </conditionalFormatting>
  <conditionalFormatting sqref="BG16">
    <cfRule type="cellIs" dxfId="33317" priority="5239" stopIfTrue="1" operator="equal">
      <formula>"h"</formula>
    </cfRule>
    <cfRule type="cellIs" dxfId="33316" priority="5240" stopIfTrue="1" operator="equal">
      <formula>"g"</formula>
    </cfRule>
  </conditionalFormatting>
  <conditionalFormatting sqref="BG16">
    <cfRule type="cellIs" dxfId="33315" priority="5244" stopIfTrue="1" operator="equal">
      <formula>"f"</formula>
    </cfRule>
  </conditionalFormatting>
  <conditionalFormatting sqref="BG16">
    <cfRule type="cellIs" dxfId="33314" priority="5242" stopIfTrue="1" operator="equal">
      <formula>"h"</formula>
    </cfRule>
    <cfRule type="cellIs" dxfId="33313" priority="5243" stopIfTrue="1" operator="equal">
      <formula>"g"</formula>
    </cfRule>
  </conditionalFormatting>
  <conditionalFormatting sqref="BG16">
    <cfRule type="cellIs" dxfId="33312" priority="5238" stopIfTrue="1" operator="equal">
      <formula>"f"</formula>
    </cfRule>
  </conditionalFormatting>
  <conditionalFormatting sqref="BG16">
    <cfRule type="cellIs" dxfId="33311" priority="5236" stopIfTrue="1" operator="equal">
      <formula>"h"</formula>
    </cfRule>
    <cfRule type="cellIs" dxfId="33310" priority="5237" stopIfTrue="1" operator="equal">
      <formula>"g"</formula>
    </cfRule>
  </conditionalFormatting>
  <conditionalFormatting sqref="BG16">
    <cfRule type="cellIs" dxfId="33309" priority="5235" stopIfTrue="1" operator="equal">
      <formula>"f"</formula>
    </cfRule>
  </conditionalFormatting>
  <conditionalFormatting sqref="BG16">
    <cfRule type="cellIs" dxfId="33308" priority="5233" stopIfTrue="1" operator="equal">
      <formula>"h"</formula>
    </cfRule>
    <cfRule type="cellIs" dxfId="33307" priority="5234" stopIfTrue="1" operator="equal">
      <formula>"g"</formula>
    </cfRule>
  </conditionalFormatting>
  <conditionalFormatting sqref="BG16">
    <cfRule type="cellIs" dxfId="33306" priority="5232" stopIfTrue="1" operator="equal">
      <formula>"f"</formula>
    </cfRule>
  </conditionalFormatting>
  <conditionalFormatting sqref="BG16">
    <cfRule type="cellIs" dxfId="33305" priority="5230" stopIfTrue="1" operator="equal">
      <formula>"h"</formula>
    </cfRule>
    <cfRule type="cellIs" dxfId="33304" priority="5231" stopIfTrue="1" operator="equal">
      <formula>"g"</formula>
    </cfRule>
  </conditionalFormatting>
  <conditionalFormatting sqref="BG16">
    <cfRule type="cellIs" dxfId="33303" priority="5157" stopIfTrue="1" operator="equal">
      <formula>"f"</formula>
    </cfRule>
  </conditionalFormatting>
  <conditionalFormatting sqref="BG16">
    <cfRule type="cellIs" dxfId="33302" priority="5155" stopIfTrue="1" operator="equal">
      <formula>"h"</formula>
    </cfRule>
    <cfRule type="cellIs" dxfId="33301" priority="5156" stopIfTrue="1" operator="equal">
      <formula>"g"</formula>
    </cfRule>
  </conditionalFormatting>
  <conditionalFormatting sqref="BG16">
    <cfRule type="cellIs" dxfId="33300" priority="5226" stopIfTrue="1" operator="equal">
      <formula>"f"</formula>
    </cfRule>
  </conditionalFormatting>
  <conditionalFormatting sqref="BG16">
    <cfRule type="cellIs" dxfId="33299" priority="5224" stopIfTrue="1" operator="equal">
      <formula>"h"</formula>
    </cfRule>
    <cfRule type="cellIs" dxfId="33298" priority="5225" stopIfTrue="1" operator="equal">
      <formula>"g"</formula>
    </cfRule>
  </conditionalFormatting>
  <conditionalFormatting sqref="BG16">
    <cfRule type="cellIs" dxfId="33297" priority="5223" stopIfTrue="1" operator="equal">
      <formula>"f"</formula>
    </cfRule>
  </conditionalFormatting>
  <conditionalFormatting sqref="BG16">
    <cfRule type="cellIs" dxfId="33296" priority="5221" stopIfTrue="1" operator="equal">
      <formula>"h"</formula>
    </cfRule>
    <cfRule type="cellIs" dxfId="33295" priority="5222" stopIfTrue="1" operator="equal">
      <formula>"g"</formula>
    </cfRule>
  </conditionalFormatting>
  <conditionalFormatting sqref="BG16">
    <cfRule type="cellIs" dxfId="33294" priority="5220" stopIfTrue="1" operator="equal">
      <formula>"f"</formula>
    </cfRule>
  </conditionalFormatting>
  <conditionalFormatting sqref="BG16">
    <cfRule type="cellIs" dxfId="33293" priority="5218" stopIfTrue="1" operator="equal">
      <formula>"h"</formula>
    </cfRule>
    <cfRule type="cellIs" dxfId="33292" priority="5219" stopIfTrue="1" operator="equal">
      <formula>"g"</formula>
    </cfRule>
  </conditionalFormatting>
  <conditionalFormatting sqref="BG16">
    <cfRule type="cellIs" dxfId="33291" priority="5217" stopIfTrue="1" operator="equal">
      <formula>"f"</formula>
    </cfRule>
  </conditionalFormatting>
  <conditionalFormatting sqref="BG16">
    <cfRule type="cellIs" dxfId="33290" priority="5215" stopIfTrue="1" operator="equal">
      <formula>"h"</formula>
    </cfRule>
    <cfRule type="cellIs" dxfId="33289" priority="5216" stopIfTrue="1" operator="equal">
      <formula>"g"</formula>
    </cfRule>
  </conditionalFormatting>
  <conditionalFormatting sqref="BG16">
    <cfRule type="cellIs" dxfId="33288" priority="5214" stopIfTrue="1" operator="equal">
      <formula>"f"</formula>
    </cfRule>
  </conditionalFormatting>
  <conditionalFormatting sqref="BG16">
    <cfRule type="cellIs" dxfId="33287" priority="5212" stopIfTrue="1" operator="equal">
      <formula>"h"</formula>
    </cfRule>
    <cfRule type="cellIs" dxfId="33286" priority="5213" stopIfTrue="1" operator="equal">
      <formula>"g"</formula>
    </cfRule>
  </conditionalFormatting>
  <conditionalFormatting sqref="BG16">
    <cfRule type="cellIs" dxfId="33285" priority="5211" stopIfTrue="1" operator="equal">
      <formula>"f"</formula>
    </cfRule>
  </conditionalFormatting>
  <conditionalFormatting sqref="BG16">
    <cfRule type="cellIs" dxfId="33284" priority="5209" stopIfTrue="1" operator="equal">
      <formula>"h"</formula>
    </cfRule>
    <cfRule type="cellIs" dxfId="33283" priority="5210" stopIfTrue="1" operator="equal">
      <formula>"g"</formula>
    </cfRule>
  </conditionalFormatting>
  <conditionalFormatting sqref="BG16">
    <cfRule type="cellIs" dxfId="33282" priority="5208" stopIfTrue="1" operator="equal">
      <formula>"f"</formula>
    </cfRule>
  </conditionalFormatting>
  <conditionalFormatting sqref="BG16">
    <cfRule type="cellIs" dxfId="33281" priority="5206" stopIfTrue="1" operator="equal">
      <formula>"h"</formula>
    </cfRule>
    <cfRule type="cellIs" dxfId="33280" priority="5207" stopIfTrue="1" operator="equal">
      <formula>"g"</formula>
    </cfRule>
  </conditionalFormatting>
  <conditionalFormatting sqref="BG16">
    <cfRule type="cellIs" dxfId="33279" priority="5205" stopIfTrue="1" operator="equal">
      <formula>"f"</formula>
    </cfRule>
  </conditionalFormatting>
  <conditionalFormatting sqref="BG16">
    <cfRule type="cellIs" dxfId="33278" priority="5203" stopIfTrue="1" operator="equal">
      <formula>"h"</formula>
    </cfRule>
    <cfRule type="cellIs" dxfId="33277" priority="5204" stopIfTrue="1" operator="equal">
      <formula>"g"</formula>
    </cfRule>
  </conditionalFormatting>
  <conditionalFormatting sqref="BG16">
    <cfRule type="cellIs" dxfId="33276" priority="5202" stopIfTrue="1" operator="equal">
      <formula>"f"</formula>
    </cfRule>
  </conditionalFormatting>
  <conditionalFormatting sqref="BG16">
    <cfRule type="cellIs" dxfId="33275" priority="5200" stopIfTrue="1" operator="equal">
      <formula>"h"</formula>
    </cfRule>
    <cfRule type="cellIs" dxfId="33274" priority="5201" stopIfTrue="1" operator="equal">
      <formula>"g"</formula>
    </cfRule>
  </conditionalFormatting>
  <conditionalFormatting sqref="BG16">
    <cfRule type="cellIs" dxfId="33273" priority="5199" stopIfTrue="1" operator="equal">
      <formula>"f"</formula>
    </cfRule>
  </conditionalFormatting>
  <conditionalFormatting sqref="BG16">
    <cfRule type="cellIs" dxfId="33272" priority="5197" stopIfTrue="1" operator="equal">
      <formula>"h"</formula>
    </cfRule>
    <cfRule type="cellIs" dxfId="33271" priority="5198" stopIfTrue="1" operator="equal">
      <formula>"g"</formula>
    </cfRule>
  </conditionalFormatting>
  <conditionalFormatting sqref="BG16">
    <cfRule type="cellIs" dxfId="33270" priority="5196" stopIfTrue="1" operator="equal">
      <formula>"f"</formula>
    </cfRule>
  </conditionalFormatting>
  <conditionalFormatting sqref="BG16">
    <cfRule type="cellIs" dxfId="33269" priority="5194" stopIfTrue="1" operator="equal">
      <formula>"h"</formula>
    </cfRule>
    <cfRule type="cellIs" dxfId="33268" priority="5195" stopIfTrue="1" operator="equal">
      <formula>"g"</formula>
    </cfRule>
  </conditionalFormatting>
  <conditionalFormatting sqref="BG16">
    <cfRule type="cellIs" dxfId="33267" priority="5193" stopIfTrue="1" operator="equal">
      <formula>"f"</formula>
    </cfRule>
  </conditionalFormatting>
  <conditionalFormatting sqref="BG16">
    <cfRule type="cellIs" dxfId="33266" priority="5191" stopIfTrue="1" operator="equal">
      <formula>"h"</formula>
    </cfRule>
    <cfRule type="cellIs" dxfId="33265" priority="5192" stopIfTrue="1" operator="equal">
      <formula>"g"</formula>
    </cfRule>
  </conditionalFormatting>
  <conditionalFormatting sqref="BG16">
    <cfRule type="cellIs" dxfId="33264" priority="5190" stopIfTrue="1" operator="equal">
      <formula>"f"</formula>
    </cfRule>
  </conditionalFormatting>
  <conditionalFormatting sqref="BG16">
    <cfRule type="cellIs" dxfId="33263" priority="5188" stopIfTrue="1" operator="equal">
      <formula>"h"</formula>
    </cfRule>
    <cfRule type="cellIs" dxfId="33262" priority="5189" stopIfTrue="1" operator="equal">
      <formula>"g"</formula>
    </cfRule>
  </conditionalFormatting>
  <conditionalFormatting sqref="BG16">
    <cfRule type="cellIs" dxfId="33261" priority="5187" stopIfTrue="1" operator="equal">
      <formula>"f"</formula>
    </cfRule>
  </conditionalFormatting>
  <conditionalFormatting sqref="BG16">
    <cfRule type="cellIs" dxfId="33260" priority="5185" stopIfTrue="1" operator="equal">
      <formula>"h"</formula>
    </cfRule>
    <cfRule type="cellIs" dxfId="33259" priority="5186" stopIfTrue="1" operator="equal">
      <formula>"g"</formula>
    </cfRule>
  </conditionalFormatting>
  <conditionalFormatting sqref="BG16">
    <cfRule type="cellIs" dxfId="33258" priority="5184" stopIfTrue="1" operator="equal">
      <formula>"f"</formula>
    </cfRule>
  </conditionalFormatting>
  <conditionalFormatting sqref="BG16">
    <cfRule type="cellIs" dxfId="33257" priority="5182" stopIfTrue="1" operator="equal">
      <formula>"h"</formula>
    </cfRule>
    <cfRule type="cellIs" dxfId="33256" priority="5183" stopIfTrue="1" operator="equal">
      <formula>"g"</formula>
    </cfRule>
  </conditionalFormatting>
  <conditionalFormatting sqref="BG16">
    <cfRule type="cellIs" dxfId="33255" priority="5181" stopIfTrue="1" operator="equal">
      <formula>"f"</formula>
    </cfRule>
  </conditionalFormatting>
  <conditionalFormatting sqref="BG16">
    <cfRule type="cellIs" dxfId="33254" priority="5179" stopIfTrue="1" operator="equal">
      <formula>"h"</formula>
    </cfRule>
    <cfRule type="cellIs" dxfId="33253" priority="5180" stopIfTrue="1" operator="equal">
      <formula>"g"</formula>
    </cfRule>
  </conditionalFormatting>
  <conditionalFormatting sqref="BG16">
    <cfRule type="cellIs" dxfId="33252" priority="5178" stopIfTrue="1" operator="equal">
      <formula>"f"</formula>
    </cfRule>
  </conditionalFormatting>
  <conditionalFormatting sqref="BG16">
    <cfRule type="cellIs" dxfId="33251" priority="5176" stopIfTrue="1" operator="equal">
      <formula>"h"</formula>
    </cfRule>
    <cfRule type="cellIs" dxfId="33250" priority="5177" stopIfTrue="1" operator="equal">
      <formula>"g"</formula>
    </cfRule>
  </conditionalFormatting>
  <conditionalFormatting sqref="BG16">
    <cfRule type="cellIs" dxfId="33249" priority="5175" stopIfTrue="1" operator="equal">
      <formula>"f"</formula>
    </cfRule>
  </conditionalFormatting>
  <conditionalFormatting sqref="BG16">
    <cfRule type="cellIs" dxfId="33248" priority="5173" stopIfTrue="1" operator="equal">
      <formula>"h"</formula>
    </cfRule>
    <cfRule type="cellIs" dxfId="33247" priority="5174" stopIfTrue="1" operator="equal">
      <formula>"g"</formula>
    </cfRule>
  </conditionalFormatting>
  <conditionalFormatting sqref="BG16">
    <cfRule type="cellIs" dxfId="33246" priority="5169" stopIfTrue="1" operator="equal">
      <formula>"f"</formula>
    </cfRule>
  </conditionalFormatting>
  <conditionalFormatting sqref="BG16">
    <cfRule type="cellIs" dxfId="33245" priority="5167" stopIfTrue="1" operator="equal">
      <formula>"h"</formula>
    </cfRule>
    <cfRule type="cellIs" dxfId="33244" priority="5168" stopIfTrue="1" operator="equal">
      <formula>"g"</formula>
    </cfRule>
  </conditionalFormatting>
  <conditionalFormatting sqref="BG16">
    <cfRule type="cellIs" dxfId="33243" priority="5172" stopIfTrue="1" operator="equal">
      <formula>"f"</formula>
    </cfRule>
  </conditionalFormatting>
  <conditionalFormatting sqref="BG16">
    <cfRule type="cellIs" dxfId="33242" priority="5170" stopIfTrue="1" operator="equal">
      <formula>"h"</formula>
    </cfRule>
    <cfRule type="cellIs" dxfId="33241" priority="5171" stopIfTrue="1" operator="equal">
      <formula>"g"</formula>
    </cfRule>
  </conditionalFormatting>
  <conditionalFormatting sqref="BG16">
    <cfRule type="cellIs" dxfId="33240" priority="5166" stopIfTrue="1" operator="equal">
      <formula>"f"</formula>
    </cfRule>
  </conditionalFormatting>
  <conditionalFormatting sqref="BG16">
    <cfRule type="cellIs" dxfId="33239" priority="5164" stopIfTrue="1" operator="equal">
      <formula>"h"</formula>
    </cfRule>
    <cfRule type="cellIs" dxfId="33238" priority="5165" stopIfTrue="1" operator="equal">
      <formula>"g"</formula>
    </cfRule>
  </conditionalFormatting>
  <conditionalFormatting sqref="BG16">
    <cfRule type="cellIs" dxfId="33237" priority="5163" stopIfTrue="1" operator="equal">
      <formula>"f"</formula>
    </cfRule>
  </conditionalFormatting>
  <conditionalFormatting sqref="BG16">
    <cfRule type="cellIs" dxfId="33236" priority="5161" stopIfTrue="1" operator="equal">
      <formula>"h"</formula>
    </cfRule>
    <cfRule type="cellIs" dxfId="33235" priority="5162" stopIfTrue="1" operator="equal">
      <formula>"g"</formula>
    </cfRule>
  </conditionalFormatting>
  <conditionalFormatting sqref="BG16">
    <cfRule type="cellIs" dxfId="33234" priority="5160" stopIfTrue="1" operator="equal">
      <formula>"f"</formula>
    </cfRule>
  </conditionalFormatting>
  <conditionalFormatting sqref="BG16">
    <cfRule type="cellIs" dxfId="33233" priority="5158" stopIfTrue="1" operator="equal">
      <formula>"h"</formula>
    </cfRule>
    <cfRule type="cellIs" dxfId="33232" priority="5159" stopIfTrue="1" operator="equal">
      <formula>"g"</formula>
    </cfRule>
  </conditionalFormatting>
  <conditionalFormatting sqref="BF35">
    <cfRule type="cellIs" dxfId="33231" priority="5154" stopIfTrue="1" operator="equal">
      <formula>"f"</formula>
    </cfRule>
  </conditionalFormatting>
  <conditionalFormatting sqref="BF35">
    <cfRule type="cellIs" dxfId="33230" priority="5152" stopIfTrue="1" operator="equal">
      <formula>"h"</formula>
    </cfRule>
    <cfRule type="cellIs" dxfId="33229" priority="5153" stopIfTrue="1" operator="equal">
      <formula>"g"</formula>
    </cfRule>
  </conditionalFormatting>
  <conditionalFormatting sqref="BG38">
    <cfRule type="cellIs" dxfId="33228" priority="5151" stopIfTrue="1" operator="equal">
      <formula>"f"</formula>
    </cfRule>
  </conditionalFormatting>
  <conditionalFormatting sqref="BG38">
    <cfRule type="cellIs" dxfId="33227" priority="5149" stopIfTrue="1" operator="equal">
      <formula>"h"</formula>
    </cfRule>
    <cfRule type="cellIs" dxfId="33226" priority="5150" stopIfTrue="1" operator="equal">
      <formula>"g"</formula>
    </cfRule>
  </conditionalFormatting>
  <conditionalFormatting sqref="BG35">
    <cfRule type="cellIs" dxfId="33225" priority="5148" stopIfTrue="1" operator="equal">
      <formula>"f"</formula>
    </cfRule>
  </conditionalFormatting>
  <conditionalFormatting sqref="BG35">
    <cfRule type="cellIs" dxfId="33224" priority="5146" stopIfTrue="1" operator="equal">
      <formula>"h"</formula>
    </cfRule>
    <cfRule type="cellIs" dxfId="33223" priority="5147" stopIfTrue="1" operator="equal">
      <formula>"g"</formula>
    </cfRule>
  </conditionalFormatting>
  <conditionalFormatting sqref="BF27:BG27">
    <cfRule type="cellIs" dxfId="33222" priority="5145" stopIfTrue="1" operator="equal">
      <formula>"f"</formula>
    </cfRule>
  </conditionalFormatting>
  <conditionalFormatting sqref="BF27:BG27">
    <cfRule type="cellIs" dxfId="33221" priority="5143" stopIfTrue="1" operator="equal">
      <formula>"h"</formula>
    </cfRule>
    <cfRule type="cellIs" dxfId="33220" priority="5144" stopIfTrue="1" operator="equal">
      <formula>"g"</formula>
    </cfRule>
  </conditionalFormatting>
  <conditionalFormatting sqref="BF18:BG18">
    <cfRule type="cellIs" dxfId="33219" priority="5142" stopIfTrue="1" operator="equal">
      <formula>"f"</formula>
    </cfRule>
  </conditionalFormatting>
  <conditionalFormatting sqref="BF18:BG18">
    <cfRule type="cellIs" dxfId="33218" priority="5140" stopIfTrue="1" operator="equal">
      <formula>"h"</formula>
    </cfRule>
    <cfRule type="cellIs" dxfId="33217" priority="5141" stopIfTrue="1" operator="equal">
      <formula>"g"</formula>
    </cfRule>
  </conditionalFormatting>
  <conditionalFormatting sqref="BF19:BG19">
    <cfRule type="cellIs" dxfId="33216" priority="5139" stopIfTrue="1" operator="equal">
      <formula>"f"</formula>
    </cfRule>
  </conditionalFormatting>
  <conditionalFormatting sqref="BF19:BG19">
    <cfRule type="cellIs" dxfId="33215" priority="5137" stopIfTrue="1" operator="equal">
      <formula>"h"</formula>
    </cfRule>
    <cfRule type="cellIs" dxfId="33214" priority="5138" stopIfTrue="1" operator="equal">
      <formula>"g"</formula>
    </cfRule>
  </conditionalFormatting>
  <conditionalFormatting sqref="BF37">
    <cfRule type="cellIs" dxfId="33213" priority="5118" stopIfTrue="1" operator="equal">
      <formula>"f"</formula>
    </cfRule>
  </conditionalFormatting>
  <conditionalFormatting sqref="BF37">
    <cfRule type="cellIs" dxfId="33212" priority="5116" stopIfTrue="1" operator="equal">
      <formula>"h"</formula>
    </cfRule>
    <cfRule type="cellIs" dxfId="33211" priority="5117" stopIfTrue="1" operator="equal">
      <formula>"g"</formula>
    </cfRule>
  </conditionalFormatting>
  <conditionalFormatting sqref="BG37">
    <cfRule type="cellIs" dxfId="33210" priority="5115" stopIfTrue="1" operator="equal">
      <formula>"f"</formula>
    </cfRule>
  </conditionalFormatting>
  <conditionalFormatting sqref="BG37">
    <cfRule type="cellIs" dxfId="33209" priority="5113" stopIfTrue="1" operator="equal">
      <formula>"h"</formula>
    </cfRule>
    <cfRule type="cellIs" dxfId="33208" priority="5114" stopIfTrue="1" operator="equal">
      <formula>"g"</formula>
    </cfRule>
  </conditionalFormatting>
  <conditionalFormatting sqref="BM38 BM28:BN29 BM17:BN17 BM20:BN21 BM23:BN24">
    <cfRule type="cellIs" dxfId="33207" priority="5037" stopIfTrue="1" operator="equal">
      <formula>"f"</formula>
    </cfRule>
  </conditionalFormatting>
  <conditionalFormatting sqref="BM38 BM28:BN29 BM17:BN17 BM20:BN21 BM23:BN24">
    <cfRule type="cellIs" dxfId="33206" priority="5035" stopIfTrue="1" operator="equal">
      <formula>"h"</formula>
    </cfRule>
    <cfRule type="cellIs" dxfId="33205" priority="5036" stopIfTrue="1" operator="equal">
      <formula>"g"</formula>
    </cfRule>
  </conditionalFormatting>
  <conditionalFormatting sqref="BF34:BG34">
    <cfRule type="cellIs" dxfId="33204" priority="5076" stopIfTrue="1" operator="equal">
      <formula>"f"</formula>
    </cfRule>
  </conditionalFormatting>
  <conditionalFormatting sqref="BF34:BG34">
    <cfRule type="cellIs" dxfId="33203" priority="5074" stopIfTrue="1" operator="equal">
      <formula>"h"</formula>
    </cfRule>
    <cfRule type="cellIs" dxfId="33202" priority="5075" stopIfTrue="1" operator="equal">
      <formula>"g"</formula>
    </cfRule>
  </conditionalFormatting>
  <conditionalFormatting sqref="BF30:BG30">
    <cfRule type="cellIs" dxfId="33201" priority="5073" stopIfTrue="1" operator="equal">
      <formula>"f"</formula>
    </cfRule>
  </conditionalFormatting>
  <conditionalFormatting sqref="BF30:BG30">
    <cfRule type="cellIs" dxfId="33200" priority="5071" stopIfTrue="1" operator="equal">
      <formula>"h"</formula>
    </cfRule>
    <cfRule type="cellIs" dxfId="33199" priority="5072" stopIfTrue="1" operator="equal">
      <formula>"g"</formula>
    </cfRule>
  </conditionalFormatting>
  <conditionalFormatting sqref="BM16">
    <cfRule type="cellIs" dxfId="33198" priority="5013" stopIfTrue="1" operator="equal">
      <formula>"f"</formula>
    </cfRule>
  </conditionalFormatting>
  <conditionalFormatting sqref="BM16">
    <cfRule type="cellIs" dxfId="33197" priority="5011" stopIfTrue="1" operator="equal">
      <formula>"h"</formula>
    </cfRule>
    <cfRule type="cellIs" dxfId="33196" priority="5012" stopIfTrue="1" operator="equal">
      <formula>"g"</formula>
    </cfRule>
  </conditionalFormatting>
  <conditionalFormatting sqref="BM26:BN26">
    <cfRule type="cellIs" dxfId="33195" priority="5034" stopIfTrue="1" operator="equal">
      <formula>"f"</formula>
    </cfRule>
  </conditionalFormatting>
  <conditionalFormatting sqref="BM26:BN26">
    <cfRule type="cellIs" dxfId="33194" priority="5032" stopIfTrue="1" operator="equal">
      <formula>"h"</formula>
    </cfRule>
    <cfRule type="cellIs" dxfId="33193" priority="5033" stopIfTrue="1" operator="equal">
      <formula>"g"</formula>
    </cfRule>
  </conditionalFormatting>
  <conditionalFormatting sqref="BM16">
    <cfRule type="cellIs" dxfId="33192" priority="4962" stopIfTrue="1" operator="equal">
      <formula>"f"</formula>
    </cfRule>
  </conditionalFormatting>
  <conditionalFormatting sqref="BM16">
    <cfRule type="cellIs" dxfId="33191" priority="4960" stopIfTrue="1" operator="equal">
      <formula>"h"</formula>
    </cfRule>
    <cfRule type="cellIs" dxfId="33190" priority="4961" stopIfTrue="1" operator="equal">
      <formula>"g"</formula>
    </cfRule>
  </conditionalFormatting>
  <conditionalFormatting sqref="BM16">
    <cfRule type="cellIs" dxfId="33189" priority="5031" stopIfTrue="1" operator="equal">
      <formula>"f"</formula>
    </cfRule>
  </conditionalFormatting>
  <conditionalFormatting sqref="BM16">
    <cfRule type="cellIs" dxfId="33188" priority="5029" stopIfTrue="1" operator="equal">
      <formula>"h"</formula>
    </cfRule>
    <cfRule type="cellIs" dxfId="33187" priority="5030" stopIfTrue="1" operator="equal">
      <formula>"g"</formula>
    </cfRule>
  </conditionalFormatting>
  <conditionalFormatting sqref="BM16">
    <cfRule type="cellIs" dxfId="33186" priority="5028" stopIfTrue="1" operator="equal">
      <formula>"f"</formula>
    </cfRule>
  </conditionalFormatting>
  <conditionalFormatting sqref="BM16">
    <cfRule type="cellIs" dxfId="33185" priority="5026" stopIfTrue="1" operator="equal">
      <formula>"h"</formula>
    </cfRule>
    <cfRule type="cellIs" dxfId="33184" priority="5027" stopIfTrue="1" operator="equal">
      <formula>"g"</formula>
    </cfRule>
  </conditionalFormatting>
  <conditionalFormatting sqref="BM16">
    <cfRule type="cellIs" dxfId="33183" priority="5025" stopIfTrue="1" operator="equal">
      <formula>"f"</formula>
    </cfRule>
  </conditionalFormatting>
  <conditionalFormatting sqref="BM16">
    <cfRule type="cellIs" dxfId="33182" priority="5023" stopIfTrue="1" operator="equal">
      <formula>"h"</formula>
    </cfRule>
    <cfRule type="cellIs" dxfId="33181" priority="5024" stopIfTrue="1" operator="equal">
      <formula>"g"</formula>
    </cfRule>
  </conditionalFormatting>
  <conditionalFormatting sqref="BM16">
    <cfRule type="cellIs" dxfId="33180" priority="5022" stopIfTrue="1" operator="equal">
      <formula>"f"</formula>
    </cfRule>
  </conditionalFormatting>
  <conditionalFormatting sqref="BM16">
    <cfRule type="cellIs" dxfId="33179" priority="5020" stopIfTrue="1" operator="equal">
      <formula>"h"</formula>
    </cfRule>
    <cfRule type="cellIs" dxfId="33178" priority="5021" stopIfTrue="1" operator="equal">
      <formula>"g"</formula>
    </cfRule>
  </conditionalFormatting>
  <conditionalFormatting sqref="BM16">
    <cfRule type="cellIs" dxfId="33177" priority="5019" stopIfTrue="1" operator="equal">
      <formula>"f"</formula>
    </cfRule>
  </conditionalFormatting>
  <conditionalFormatting sqref="BM16">
    <cfRule type="cellIs" dxfId="33176" priority="5017" stopIfTrue="1" operator="equal">
      <formula>"h"</formula>
    </cfRule>
    <cfRule type="cellIs" dxfId="33175" priority="5018" stopIfTrue="1" operator="equal">
      <formula>"g"</formula>
    </cfRule>
  </conditionalFormatting>
  <conditionalFormatting sqref="BM16">
    <cfRule type="cellIs" dxfId="33174" priority="5016" stopIfTrue="1" operator="equal">
      <formula>"f"</formula>
    </cfRule>
  </conditionalFormatting>
  <conditionalFormatting sqref="BM16">
    <cfRule type="cellIs" dxfId="33173" priority="5014" stopIfTrue="1" operator="equal">
      <formula>"h"</formula>
    </cfRule>
    <cfRule type="cellIs" dxfId="33172" priority="5015" stopIfTrue="1" operator="equal">
      <formula>"g"</formula>
    </cfRule>
  </conditionalFormatting>
  <conditionalFormatting sqref="BM16">
    <cfRule type="cellIs" dxfId="33168" priority="5010" stopIfTrue="1" operator="equal">
      <formula>"f"</formula>
    </cfRule>
  </conditionalFormatting>
  <conditionalFormatting sqref="BM16">
    <cfRule type="cellIs" dxfId="33167" priority="5008" stopIfTrue="1" operator="equal">
      <formula>"h"</formula>
    </cfRule>
    <cfRule type="cellIs" dxfId="33166" priority="5009" stopIfTrue="1" operator="equal">
      <formula>"g"</formula>
    </cfRule>
  </conditionalFormatting>
  <conditionalFormatting sqref="BM16">
    <cfRule type="cellIs" dxfId="33165" priority="5007" stopIfTrue="1" operator="equal">
      <formula>"f"</formula>
    </cfRule>
  </conditionalFormatting>
  <conditionalFormatting sqref="BM16">
    <cfRule type="cellIs" dxfId="33164" priority="5005" stopIfTrue="1" operator="equal">
      <formula>"h"</formula>
    </cfRule>
    <cfRule type="cellIs" dxfId="33163" priority="5006" stopIfTrue="1" operator="equal">
      <formula>"g"</formula>
    </cfRule>
  </conditionalFormatting>
  <conditionalFormatting sqref="BM16">
    <cfRule type="cellIs" dxfId="33162" priority="5004" stopIfTrue="1" operator="equal">
      <formula>"f"</formula>
    </cfRule>
  </conditionalFormatting>
  <conditionalFormatting sqref="BM16">
    <cfRule type="cellIs" dxfId="33161" priority="5002" stopIfTrue="1" operator="equal">
      <formula>"h"</formula>
    </cfRule>
    <cfRule type="cellIs" dxfId="33160" priority="5003" stopIfTrue="1" operator="equal">
      <formula>"g"</formula>
    </cfRule>
  </conditionalFormatting>
  <conditionalFormatting sqref="BM16">
    <cfRule type="cellIs" dxfId="33159" priority="5001" stopIfTrue="1" operator="equal">
      <formula>"f"</formula>
    </cfRule>
  </conditionalFormatting>
  <conditionalFormatting sqref="BM16">
    <cfRule type="cellIs" dxfId="33158" priority="4999" stopIfTrue="1" operator="equal">
      <formula>"h"</formula>
    </cfRule>
    <cfRule type="cellIs" dxfId="33157" priority="5000" stopIfTrue="1" operator="equal">
      <formula>"g"</formula>
    </cfRule>
  </conditionalFormatting>
  <conditionalFormatting sqref="BM16">
    <cfRule type="cellIs" dxfId="33156" priority="4998" stopIfTrue="1" operator="equal">
      <formula>"f"</formula>
    </cfRule>
  </conditionalFormatting>
  <conditionalFormatting sqref="BM16">
    <cfRule type="cellIs" dxfId="33155" priority="4996" stopIfTrue="1" operator="equal">
      <formula>"h"</formula>
    </cfRule>
    <cfRule type="cellIs" dxfId="33154" priority="4997" stopIfTrue="1" operator="equal">
      <formula>"g"</formula>
    </cfRule>
  </conditionalFormatting>
  <conditionalFormatting sqref="BM16">
    <cfRule type="cellIs" dxfId="33153" priority="4995" stopIfTrue="1" operator="equal">
      <formula>"f"</formula>
    </cfRule>
  </conditionalFormatting>
  <conditionalFormatting sqref="BM16">
    <cfRule type="cellIs" dxfId="33152" priority="4993" stopIfTrue="1" operator="equal">
      <formula>"h"</formula>
    </cfRule>
    <cfRule type="cellIs" dxfId="33151" priority="4994" stopIfTrue="1" operator="equal">
      <formula>"g"</formula>
    </cfRule>
  </conditionalFormatting>
  <conditionalFormatting sqref="BM16">
    <cfRule type="cellIs" dxfId="33150" priority="4992" stopIfTrue="1" operator="equal">
      <formula>"f"</formula>
    </cfRule>
  </conditionalFormatting>
  <conditionalFormatting sqref="BM16">
    <cfRule type="cellIs" dxfId="33149" priority="4990" stopIfTrue="1" operator="equal">
      <formula>"h"</formula>
    </cfRule>
    <cfRule type="cellIs" dxfId="33148" priority="4991" stopIfTrue="1" operator="equal">
      <formula>"g"</formula>
    </cfRule>
  </conditionalFormatting>
  <conditionalFormatting sqref="BM16">
    <cfRule type="cellIs" dxfId="33147" priority="4989" stopIfTrue="1" operator="equal">
      <formula>"f"</formula>
    </cfRule>
  </conditionalFormatting>
  <conditionalFormatting sqref="BM16">
    <cfRule type="cellIs" dxfId="33146" priority="4987" stopIfTrue="1" operator="equal">
      <formula>"h"</formula>
    </cfRule>
    <cfRule type="cellIs" dxfId="33145" priority="4988" stopIfTrue="1" operator="equal">
      <formula>"g"</formula>
    </cfRule>
  </conditionalFormatting>
  <conditionalFormatting sqref="BM16">
    <cfRule type="cellIs" dxfId="33144" priority="4986" stopIfTrue="1" operator="equal">
      <formula>"f"</formula>
    </cfRule>
  </conditionalFormatting>
  <conditionalFormatting sqref="BM16">
    <cfRule type="cellIs" dxfId="33143" priority="4984" stopIfTrue="1" operator="equal">
      <formula>"h"</formula>
    </cfRule>
    <cfRule type="cellIs" dxfId="33142" priority="4985" stopIfTrue="1" operator="equal">
      <formula>"g"</formula>
    </cfRule>
  </conditionalFormatting>
  <conditionalFormatting sqref="BM16">
    <cfRule type="cellIs" dxfId="33141" priority="4983" stopIfTrue="1" operator="equal">
      <formula>"f"</formula>
    </cfRule>
  </conditionalFormatting>
  <conditionalFormatting sqref="BM16">
    <cfRule type="cellIs" dxfId="33140" priority="4981" stopIfTrue="1" operator="equal">
      <formula>"h"</formula>
    </cfRule>
    <cfRule type="cellIs" dxfId="33139" priority="4982" stopIfTrue="1" operator="equal">
      <formula>"g"</formula>
    </cfRule>
  </conditionalFormatting>
  <conditionalFormatting sqref="BM16">
    <cfRule type="cellIs" dxfId="33138" priority="4980" stopIfTrue="1" operator="equal">
      <formula>"f"</formula>
    </cfRule>
  </conditionalFormatting>
  <conditionalFormatting sqref="BM16">
    <cfRule type="cellIs" dxfId="33137" priority="4978" stopIfTrue="1" operator="equal">
      <formula>"h"</formula>
    </cfRule>
    <cfRule type="cellIs" dxfId="33136" priority="4979" stopIfTrue="1" operator="equal">
      <formula>"g"</formula>
    </cfRule>
  </conditionalFormatting>
  <conditionalFormatting sqref="BM16">
    <cfRule type="cellIs" dxfId="33135" priority="4974" stopIfTrue="1" operator="equal">
      <formula>"f"</formula>
    </cfRule>
  </conditionalFormatting>
  <conditionalFormatting sqref="BM16">
    <cfRule type="cellIs" dxfId="33134" priority="4972" stopIfTrue="1" operator="equal">
      <formula>"h"</formula>
    </cfRule>
    <cfRule type="cellIs" dxfId="33133" priority="4973" stopIfTrue="1" operator="equal">
      <formula>"g"</formula>
    </cfRule>
  </conditionalFormatting>
  <conditionalFormatting sqref="BM16">
    <cfRule type="cellIs" dxfId="33132" priority="4977" stopIfTrue="1" operator="equal">
      <formula>"f"</formula>
    </cfRule>
  </conditionalFormatting>
  <conditionalFormatting sqref="BM16">
    <cfRule type="cellIs" dxfId="33131" priority="4975" stopIfTrue="1" operator="equal">
      <formula>"h"</formula>
    </cfRule>
    <cfRule type="cellIs" dxfId="33130" priority="4976" stopIfTrue="1" operator="equal">
      <formula>"g"</formula>
    </cfRule>
  </conditionalFormatting>
  <conditionalFormatting sqref="BM16">
    <cfRule type="cellIs" dxfId="33129" priority="4971" stopIfTrue="1" operator="equal">
      <formula>"f"</formula>
    </cfRule>
  </conditionalFormatting>
  <conditionalFormatting sqref="BM16">
    <cfRule type="cellIs" dxfId="33128" priority="4969" stopIfTrue="1" operator="equal">
      <formula>"h"</formula>
    </cfRule>
    <cfRule type="cellIs" dxfId="33127" priority="4970" stopIfTrue="1" operator="equal">
      <formula>"g"</formula>
    </cfRule>
  </conditionalFormatting>
  <conditionalFormatting sqref="BM16">
    <cfRule type="cellIs" dxfId="33126" priority="4968" stopIfTrue="1" operator="equal">
      <formula>"f"</formula>
    </cfRule>
  </conditionalFormatting>
  <conditionalFormatting sqref="BM16">
    <cfRule type="cellIs" dxfId="33125" priority="4966" stopIfTrue="1" operator="equal">
      <formula>"h"</formula>
    </cfRule>
    <cfRule type="cellIs" dxfId="33124" priority="4967" stopIfTrue="1" operator="equal">
      <formula>"g"</formula>
    </cfRule>
  </conditionalFormatting>
  <conditionalFormatting sqref="BM16">
    <cfRule type="cellIs" dxfId="33123" priority="4965" stopIfTrue="1" operator="equal">
      <formula>"f"</formula>
    </cfRule>
  </conditionalFormatting>
  <conditionalFormatting sqref="BM16">
    <cfRule type="cellIs" dxfId="33122" priority="4963" stopIfTrue="1" operator="equal">
      <formula>"h"</formula>
    </cfRule>
    <cfRule type="cellIs" dxfId="33121" priority="4964" stopIfTrue="1" operator="equal">
      <formula>"g"</formula>
    </cfRule>
  </conditionalFormatting>
  <conditionalFormatting sqref="BM16">
    <cfRule type="cellIs" dxfId="33120" priority="4956" stopIfTrue="1" operator="equal">
      <formula>"f"</formula>
    </cfRule>
  </conditionalFormatting>
  <conditionalFormatting sqref="BM16">
    <cfRule type="cellIs" dxfId="33119" priority="4954" stopIfTrue="1" operator="equal">
      <formula>"h"</formula>
    </cfRule>
    <cfRule type="cellIs" dxfId="33118" priority="4955" stopIfTrue="1" operator="equal">
      <formula>"g"</formula>
    </cfRule>
  </conditionalFormatting>
  <conditionalFormatting sqref="BM16">
    <cfRule type="cellIs" dxfId="33117" priority="4953" stopIfTrue="1" operator="equal">
      <formula>"f"</formula>
    </cfRule>
  </conditionalFormatting>
  <conditionalFormatting sqref="BM16">
    <cfRule type="cellIs" dxfId="33116" priority="4951" stopIfTrue="1" operator="equal">
      <formula>"h"</formula>
    </cfRule>
    <cfRule type="cellIs" dxfId="33115" priority="4952" stopIfTrue="1" operator="equal">
      <formula>"g"</formula>
    </cfRule>
  </conditionalFormatting>
  <conditionalFormatting sqref="BM16">
    <cfRule type="cellIs" dxfId="33114" priority="4941" stopIfTrue="1" operator="equal">
      <formula>"f"</formula>
    </cfRule>
  </conditionalFormatting>
  <conditionalFormatting sqref="BM16">
    <cfRule type="cellIs" dxfId="33113" priority="4939" stopIfTrue="1" operator="equal">
      <formula>"h"</formula>
    </cfRule>
    <cfRule type="cellIs" dxfId="33112" priority="4940" stopIfTrue="1" operator="equal">
      <formula>"g"</formula>
    </cfRule>
  </conditionalFormatting>
  <conditionalFormatting sqref="BM16">
    <cfRule type="cellIs" dxfId="33111" priority="4938" stopIfTrue="1" operator="equal">
      <formula>"f"</formula>
    </cfRule>
  </conditionalFormatting>
  <conditionalFormatting sqref="BM16">
    <cfRule type="cellIs" dxfId="33110" priority="4936" stopIfTrue="1" operator="equal">
      <formula>"h"</formula>
    </cfRule>
    <cfRule type="cellIs" dxfId="33109" priority="4937" stopIfTrue="1" operator="equal">
      <formula>"g"</formula>
    </cfRule>
  </conditionalFormatting>
  <conditionalFormatting sqref="BM16">
    <cfRule type="cellIs" dxfId="33108" priority="4950" stopIfTrue="1" operator="equal">
      <formula>"f"</formula>
    </cfRule>
  </conditionalFormatting>
  <conditionalFormatting sqref="BM16">
    <cfRule type="cellIs" dxfId="33107" priority="4948" stopIfTrue="1" operator="equal">
      <formula>"h"</formula>
    </cfRule>
    <cfRule type="cellIs" dxfId="33106" priority="4949" stopIfTrue="1" operator="equal">
      <formula>"g"</formula>
    </cfRule>
  </conditionalFormatting>
  <conditionalFormatting sqref="BM16">
    <cfRule type="cellIs" dxfId="33105" priority="4959" stopIfTrue="1" operator="equal">
      <formula>"f"</formula>
    </cfRule>
  </conditionalFormatting>
  <conditionalFormatting sqref="BM16">
    <cfRule type="cellIs" dxfId="33104" priority="4957" stopIfTrue="1" operator="equal">
      <formula>"h"</formula>
    </cfRule>
    <cfRule type="cellIs" dxfId="33103" priority="4958" stopIfTrue="1" operator="equal">
      <formula>"g"</formula>
    </cfRule>
  </conditionalFormatting>
  <conditionalFormatting sqref="BM16">
    <cfRule type="cellIs" dxfId="33102" priority="4947" stopIfTrue="1" operator="equal">
      <formula>"f"</formula>
    </cfRule>
  </conditionalFormatting>
  <conditionalFormatting sqref="BM16">
    <cfRule type="cellIs" dxfId="33101" priority="4945" stopIfTrue="1" operator="equal">
      <formula>"h"</formula>
    </cfRule>
    <cfRule type="cellIs" dxfId="33100" priority="4946" stopIfTrue="1" operator="equal">
      <formula>"g"</formula>
    </cfRule>
  </conditionalFormatting>
  <conditionalFormatting sqref="BM16">
    <cfRule type="cellIs" dxfId="33099" priority="4944" stopIfTrue="1" operator="equal">
      <formula>"f"</formula>
    </cfRule>
  </conditionalFormatting>
  <conditionalFormatting sqref="BM16">
    <cfRule type="cellIs" dxfId="33098" priority="4942" stopIfTrue="1" operator="equal">
      <formula>"h"</formula>
    </cfRule>
    <cfRule type="cellIs" dxfId="33097" priority="4943" stopIfTrue="1" operator="equal">
      <formula>"g"</formula>
    </cfRule>
  </conditionalFormatting>
  <conditionalFormatting sqref="BN16">
    <cfRule type="cellIs" dxfId="33096" priority="4866" stopIfTrue="1" operator="equal">
      <formula>"f"</formula>
    </cfRule>
  </conditionalFormatting>
  <conditionalFormatting sqref="BN16">
    <cfRule type="cellIs" dxfId="33095" priority="4864" stopIfTrue="1" operator="equal">
      <formula>"h"</formula>
    </cfRule>
    <cfRule type="cellIs" dxfId="33094" priority="4865" stopIfTrue="1" operator="equal">
      <formula>"g"</formula>
    </cfRule>
  </conditionalFormatting>
  <conditionalFormatting sqref="BN16">
    <cfRule type="cellIs" dxfId="33093" priority="4935" stopIfTrue="1" operator="equal">
      <formula>"f"</formula>
    </cfRule>
  </conditionalFormatting>
  <conditionalFormatting sqref="BN16">
    <cfRule type="cellIs" dxfId="33092" priority="4933" stopIfTrue="1" operator="equal">
      <formula>"h"</formula>
    </cfRule>
    <cfRule type="cellIs" dxfId="33091" priority="4934" stopIfTrue="1" operator="equal">
      <formula>"g"</formula>
    </cfRule>
  </conditionalFormatting>
  <conditionalFormatting sqref="BN16">
    <cfRule type="cellIs" dxfId="33090" priority="4932" stopIfTrue="1" operator="equal">
      <formula>"f"</formula>
    </cfRule>
  </conditionalFormatting>
  <conditionalFormatting sqref="BN16">
    <cfRule type="cellIs" dxfId="33089" priority="4930" stopIfTrue="1" operator="equal">
      <formula>"h"</formula>
    </cfRule>
    <cfRule type="cellIs" dxfId="33088" priority="4931" stopIfTrue="1" operator="equal">
      <formula>"g"</formula>
    </cfRule>
  </conditionalFormatting>
  <conditionalFormatting sqref="BN16">
    <cfRule type="cellIs" dxfId="33087" priority="4929" stopIfTrue="1" operator="equal">
      <formula>"f"</formula>
    </cfRule>
  </conditionalFormatting>
  <conditionalFormatting sqref="BN16">
    <cfRule type="cellIs" dxfId="33086" priority="4927" stopIfTrue="1" operator="equal">
      <formula>"h"</formula>
    </cfRule>
    <cfRule type="cellIs" dxfId="33085" priority="4928" stopIfTrue="1" operator="equal">
      <formula>"g"</formula>
    </cfRule>
  </conditionalFormatting>
  <conditionalFormatting sqref="BN16">
    <cfRule type="cellIs" dxfId="33084" priority="4926" stopIfTrue="1" operator="equal">
      <formula>"f"</formula>
    </cfRule>
  </conditionalFormatting>
  <conditionalFormatting sqref="BN16">
    <cfRule type="cellIs" dxfId="33083" priority="4924" stopIfTrue="1" operator="equal">
      <formula>"h"</formula>
    </cfRule>
    <cfRule type="cellIs" dxfId="33082" priority="4925" stopIfTrue="1" operator="equal">
      <formula>"g"</formula>
    </cfRule>
  </conditionalFormatting>
  <conditionalFormatting sqref="BN16">
    <cfRule type="cellIs" dxfId="33081" priority="4923" stopIfTrue="1" operator="equal">
      <formula>"f"</formula>
    </cfRule>
  </conditionalFormatting>
  <conditionalFormatting sqref="BN16">
    <cfRule type="cellIs" dxfId="33080" priority="4921" stopIfTrue="1" operator="equal">
      <formula>"h"</formula>
    </cfRule>
    <cfRule type="cellIs" dxfId="33079" priority="4922" stopIfTrue="1" operator="equal">
      <formula>"g"</formula>
    </cfRule>
  </conditionalFormatting>
  <conditionalFormatting sqref="BN16">
    <cfRule type="cellIs" dxfId="33078" priority="4920" stopIfTrue="1" operator="equal">
      <formula>"f"</formula>
    </cfRule>
  </conditionalFormatting>
  <conditionalFormatting sqref="BN16">
    <cfRule type="cellIs" dxfId="33077" priority="4918" stopIfTrue="1" operator="equal">
      <formula>"h"</formula>
    </cfRule>
    <cfRule type="cellIs" dxfId="33076" priority="4919" stopIfTrue="1" operator="equal">
      <formula>"g"</formula>
    </cfRule>
  </conditionalFormatting>
  <conditionalFormatting sqref="BN16">
    <cfRule type="cellIs" dxfId="33075" priority="4917" stopIfTrue="1" operator="equal">
      <formula>"f"</formula>
    </cfRule>
  </conditionalFormatting>
  <conditionalFormatting sqref="BN16">
    <cfRule type="cellIs" dxfId="33074" priority="4915" stopIfTrue="1" operator="equal">
      <formula>"h"</formula>
    </cfRule>
    <cfRule type="cellIs" dxfId="33073" priority="4916" stopIfTrue="1" operator="equal">
      <formula>"g"</formula>
    </cfRule>
  </conditionalFormatting>
  <conditionalFormatting sqref="BN16">
    <cfRule type="cellIs" dxfId="33072" priority="4914" stopIfTrue="1" operator="equal">
      <formula>"f"</formula>
    </cfRule>
  </conditionalFormatting>
  <conditionalFormatting sqref="BN16">
    <cfRule type="cellIs" dxfId="33071" priority="4912" stopIfTrue="1" operator="equal">
      <formula>"h"</formula>
    </cfRule>
    <cfRule type="cellIs" dxfId="33070" priority="4913" stopIfTrue="1" operator="equal">
      <formula>"g"</formula>
    </cfRule>
  </conditionalFormatting>
  <conditionalFormatting sqref="BN16">
    <cfRule type="cellIs" dxfId="33069" priority="4911" stopIfTrue="1" operator="equal">
      <formula>"f"</formula>
    </cfRule>
  </conditionalFormatting>
  <conditionalFormatting sqref="BN16">
    <cfRule type="cellIs" dxfId="33068" priority="4909" stopIfTrue="1" operator="equal">
      <formula>"h"</formula>
    </cfRule>
    <cfRule type="cellIs" dxfId="33067" priority="4910" stopIfTrue="1" operator="equal">
      <formula>"g"</formula>
    </cfRule>
  </conditionalFormatting>
  <conditionalFormatting sqref="BN16">
    <cfRule type="cellIs" dxfId="33066" priority="4908" stopIfTrue="1" operator="equal">
      <formula>"f"</formula>
    </cfRule>
  </conditionalFormatting>
  <conditionalFormatting sqref="BN16">
    <cfRule type="cellIs" dxfId="33065" priority="4906" stopIfTrue="1" operator="equal">
      <formula>"h"</formula>
    </cfRule>
    <cfRule type="cellIs" dxfId="33064" priority="4907" stopIfTrue="1" operator="equal">
      <formula>"g"</formula>
    </cfRule>
  </conditionalFormatting>
  <conditionalFormatting sqref="BN16">
    <cfRule type="cellIs" dxfId="33063" priority="4905" stopIfTrue="1" operator="equal">
      <formula>"f"</formula>
    </cfRule>
  </conditionalFormatting>
  <conditionalFormatting sqref="BN16">
    <cfRule type="cellIs" dxfId="33062" priority="4903" stopIfTrue="1" operator="equal">
      <formula>"h"</formula>
    </cfRule>
    <cfRule type="cellIs" dxfId="33061" priority="4904" stopIfTrue="1" operator="equal">
      <formula>"g"</formula>
    </cfRule>
  </conditionalFormatting>
  <conditionalFormatting sqref="BN16">
    <cfRule type="cellIs" dxfId="33060" priority="4902" stopIfTrue="1" operator="equal">
      <formula>"f"</formula>
    </cfRule>
  </conditionalFormatting>
  <conditionalFormatting sqref="BN16">
    <cfRule type="cellIs" dxfId="33059" priority="4900" stopIfTrue="1" operator="equal">
      <formula>"h"</formula>
    </cfRule>
    <cfRule type="cellIs" dxfId="33058" priority="4901" stopIfTrue="1" operator="equal">
      <formula>"g"</formula>
    </cfRule>
  </conditionalFormatting>
  <conditionalFormatting sqref="BN16">
    <cfRule type="cellIs" dxfId="33057" priority="4899" stopIfTrue="1" operator="equal">
      <formula>"f"</formula>
    </cfRule>
  </conditionalFormatting>
  <conditionalFormatting sqref="BN16">
    <cfRule type="cellIs" dxfId="33056" priority="4897" stopIfTrue="1" operator="equal">
      <formula>"h"</formula>
    </cfRule>
    <cfRule type="cellIs" dxfId="33055" priority="4898" stopIfTrue="1" operator="equal">
      <formula>"g"</formula>
    </cfRule>
  </conditionalFormatting>
  <conditionalFormatting sqref="BN16">
    <cfRule type="cellIs" dxfId="33054" priority="4896" stopIfTrue="1" operator="equal">
      <formula>"f"</formula>
    </cfRule>
  </conditionalFormatting>
  <conditionalFormatting sqref="BN16">
    <cfRule type="cellIs" dxfId="33053" priority="4894" stopIfTrue="1" operator="equal">
      <formula>"h"</formula>
    </cfRule>
    <cfRule type="cellIs" dxfId="33052" priority="4895" stopIfTrue="1" operator="equal">
      <formula>"g"</formula>
    </cfRule>
  </conditionalFormatting>
  <conditionalFormatting sqref="BN16">
    <cfRule type="cellIs" dxfId="33051" priority="4893" stopIfTrue="1" operator="equal">
      <formula>"f"</formula>
    </cfRule>
  </conditionalFormatting>
  <conditionalFormatting sqref="BN16">
    <cfRule type="cellIs" dxfId="33050" priority="4891" stopIfTrue="1" operator="equal">
      <formula>"h"</formula>
    </cfRule>
    <cfRule type="cellIs" dxfId="33049" priority="4892" stopIfTrue="1" operator="equal">
      <formula>"g"</formula>
    </cfRule>
  </conditionalFormatting>
  <conditionalFormatting sqref="BN16">
    <cfRule type="cellIs" dxfId="33048" priority="4890" stopIfTrue="1" operator="equal">
      <formula>"f"</formula>
    </cfRule>
  </conditionalFormatting>
  <conditionalFormatting sqref="BN16">
    <cfRule type="cellIs" dxfId="33047" priority="4888" stopIfTrue="1" operator="equal">
      <formula>"h"</formula>
    </cfRule>
    <cfRule type="cellIs" dxfId="33046" priority="4889" stopIfTrue="1" operator="equal">
      <formula>"g"</formula>
    </cfRule>
  </conditionalFormatting>
  <conditionalFormatting sqref="BN16">
    <cfRule type="cellIs" dxfId="33045" priority="4887" stopIfTrue="1" operator="equal">
      <formula>"f"</formula>
    </cfRule>
  </conditionalFormatting>
  <conditionalFormatting sqref="BN16">
    <cfRule type="cellIs" dxfId="33044" priority="4885" stopIfTrue="1" operator="equal">
      <formula>"h"</formula>
    </cfRule>
    <cfRule type="cellIs" dxfId="33043" priority="4886" stopIfTrue="1" operator="equal">
      <formula>"g"</formula>
    </cfRule>
  </conditionalFormatting>
  <conditionalFormatting sqref="BN16">
    <cfRule type="cellIs" dxfId="33042" priority="4884" stopIfTrue="1" operator="equal">
      <formula>"f"</formula>
    </cfRule>
  </conditionalFormatting>
  <conditionalFormatting sqref="BN16">
    <cfRule type="cellIs" dxfId="33041" priority="4882" stopIfTrue="1" operator="equal">
      <formula>"h"</formula>
    </cfRule>
    <cfRule type="cellIs" dxfId="33040" priority="4883" stopIfTrue="1" operator="equal">
      <formula>"g"</formula>
    </cfRule>
  </conditionalFormatting>
  <conditionalFormatting sqref="BN16">
    <cfRule type="cellIs" dxfId="33039" priority="4878" stopIfTrue="1" operator="equal">
      <formula>"f"</formula>
    </cfRule>
  </conditionalFormatting>
  <conditionalFormatting sqref="BN16">
    <cfRule type="cellIs" dxfId="33038" priority="4876" stopIfTrue="1" operator="equal">
      <formula>"h"</formula>
    </cfRule>
    <cfRule type="cellIs" dxfId="33037" priority="4877" stopIfTrue="1" operator="equal">
      <formula>"g"</formula>
    </cfRule>
  </conditionalFormatting>
  <conditionalFormatting sqref="BN16">
    <cfRule type="cellIs" dxfId="33036" priority="4881" stopIfTrue="1" operator="equal">
      <formula>"f"</formula>
    </cfRule>
  </conditionalFormatting>
  <conditionalFormatting sqref="BN16">
    <cfRule type="cellIs" dxfId="33035" priority="4879" stopIfTrue="1" operator="equal">
      <formula>"h"</formula>
    </cfRule>
    <cfRule type="cellIs" dxfId="33034" priority="4880" stopIfTrue="1" operator="equal">
      <formula>"g"</formula>
    </cfRule>
  </conditionalFormatting>
  <conditionalFormatting sqref="BN16">
    <cfRule type="cellIs" dxfId="33033" priority="4875" stopIfTrue="1" operator="equal">
      <formula>"f"</formula>
    </cfRule>
  </conditionalFormatting>
  <conditionalFormatting sqref="BN16">
    <cfRule type="cellIs" dxfId="33032" priority="4873" stopIfTrue="1" operator="equal">
      <formula>"h"</formula>
    </cfRule>
    <cfRule type="cellIs" dxfId="33031" priority="4874" stopIfTrue="1" operator="equal">
      <formula>"g"</formula>
    </cfRule>
  </conditionalFormatting>
  <conditionalFormatting sqref="BN16">
    <cfRule type="cellIs" dxfId="33030" priority="4872" stopIfTrue="1" operator="equal">
      <formula>"f"</formula>
    </cfRule>
  </conditionalFormatting>
  <conditionalFormatting sqref="BN16">
    <cfRule type="cellIs" dxfId="33029" priority="4870" stopIfTrue="1" operator="equal">
      <formula>"h"</formula>
    </cfRule>
    <cfRule type="cellIs" dxfId="33028" priority="4871" stopIfTrue="1" operator="equal">
      <formula>"g"</formula>
    </cfRule>
  </conditionalFormatting>
  <conditionalFormatting sqref="BN16">
    <cfRule type="cellIs" dxfId="33027" priority="4869" stopIfTrue="1" operator="equal">
      <formula>"f"</formula>
    </cfRule>
  </conditionalFormatting>
  <conditionalFormatting sqref="BN16">
    <cfRule type="cellIs" dxfId="33026" priority="4867" stopIfTrue="1" operator="equal">
      <formula>"h"</formula>
    </cfRule>
    <cfRule type="cellIs" dxfId="33025" priority="4868" stopIfTrue="1" operator="equal">
      <formula>"g"</formula>
    </cfRule>
  </conditionalFormatting>
  <conditionalFormatting sqref="BN16">
    <cfRule type="cellIs" dxfId="33024" priority="4860" stopIfTrue="1" operator="equal">
      <formula>"f"</formula>
    </cfRule>
  </conditionalFormatting>
  <conditionalFormatting sqref="BN16">
    <cfRule type="cellIs" dxfId="33023" priority="4858" stopIfTrue="1" operator="equal">
      <formula>"h"</formula>
    </cfRule>
    <cfRule type="cellIs" dxfId="33022" priority="4859" stopIfTrue="1" operator="equal">
      <formula>"g"</formula>
    </cfRule>
  </conditionalFormatting>
  <conditionalFormatting sqref="BN16">
    <cfRule type="cellIs" dxfId="33021" priority="4857" stopIfTrue="1" operator="equal">
      <formula>"f"</formula>
    </cfRule>
  </conditionalFormatting>
  <conditionalFormatting sqref="BN16">
    <cfRule type="cellIs" dxfId="33020" priority="4855" stopIfTrue="1" operator="equal">
      <formula>"h"</formula>
    </cfRule>
    <cfRule type="cellIs" dxfId="33019" priority="4856" stopIfTrue="1" operator="equal">
      <formula>"g"</formula>
    </cfRule>
  </conditionalFormatting>
  <conditionalFormatting sqref="BN16">
    <cfRule type="cellIs" dxfId="33018" priority="4845" stopIfTrue="1" operator="equal">
      <formula>"f"</formula>
    </cfRule>
  </conditionalFormatting>
  <conditionalFormatting sqref="BN16">
    <cfRule type="cellIs" dxfId="33017" priority="4843" stopIfTrue="1" operator="equal">
      <formula>"h"</formula>
    </cfRule>
    <cfRule type="cellIs" dxfId="33016" priority="4844" stopIfTrue="1" operator="equal">
      <formula>"g"</formula>
    </cfRule>
  </conditionalFormatting>
  <conditionalFormatting sqref="BN16">
    <cfRule type="cellIs" dxfId="33015" priority="4842" stopIfTrue="1" operator="equal">
      <formula>"f"</formula>
    </cfRule>
  </conditionalFormatting>
  <conditionalFormatting sqref="BN16">
    <cfRule type="cellIs" dxfId="33014" priority="4840" stopIfTrue="1" operator="equal">
      <formula>"h"</formula>
    </cfRule>
    <cfRule type="cellIs" dxfId="33013" priority="4841" stopIfTrue="1" operator="equal">
      <formula>"g"</formula>
    </cfRule>
  </conditionalFormatting>
  <conditionalFormatting sqref="BN16">
    <cfRule type="cellIs" dxfId="33012" priority="4854" stopIfTrue="1" operator="equal">
      <formula>"f"</formula>
    </cfRule>
  </conditionalFormatting>
  <conditionalFormatting sqref="BN16">
    <cfRule type="cellIs" dxfId="33011" priority="4852" stopIfTrue="1" operator="equal">
      <formula>"h"</formula>
    </cfRule>
    <cfRule type="cellIs" dxfId="33010" priority="4853" stopIfTrue="1" operator="equal">
      <formula>"g"</formula>
    </cfRule>
  </conditionalFormatting>
  <conditionalFormatting sqref="BN16">
    <cfRule type="cellIs" dxfId="33009" priority="4863" stopIfTrue="1" operator="equal">
      <formula>"f"</formula>
    </cfRule>
  </conditionalFormatting>
  <conditionalFormatting sqref="BN16">
    <cfRule type="cellIs" dxfId="33008" priority="4861" stopIfTrue="1" operator="equal">
      <formula>"h"</formula>
    </cfRule>
    <cfRule type="cellIs" dxfId="33007" priority="4862" stopIfTrue="1" operator="equal">
      <formula>"g"</formula>
    </cfRule>
  </conditionalFormatting>
  <conditionalFormatting sqref="BN16">
    <cfRule type="cellIs" dxfId="33006" priority="4851" stopIfTrue="1" operator="equal">
      <formula>"f"</formula>
    </cfRule>
  </conditionalFormatting>
  <conditionalFormatting sqref="BN16">
    <cfRule type="cellIs" dxfId="33005" priority="4849" stopIfTrue="1" operator="equal">
      <formula>"h"</formula>
    </cfRule>
    <cfRule type="cellIs" dxfId="33004" priority="4850" stopIfTrue="1" operator="equal">
      <formula>"g"</formula>
    </cfRule>
  </conditionalFormatting>
  <conditionalFormatting sqref="BN16">
    <cfRule type="cellIs" dxfId="33003" priority="4848" stopIfTrue="1" operator="equal">
      <formula>"f"</formula>
    </cfRule>
  </conditionalFormatting>
  <conditionalFormatting sqref="BN16">
    <cfRule type="cellIs" dxfId="33002" priority="4846" stopIfTrue="1" operator="equal">
      <formula>"h"</formula>
    </cfRule>
    <cfRule type="cellIs" dxfId="33001" priority="4847" stopIfTrue="1" operator="equal">
      <formula>"g"</formula>
    </cfRule>
  </conditionalFormatting>
  <conditionalFormatting sqref="BN16">
    <cfRule type="cellIs" dxfId="33000" priority="4770" stopIfTrue="1" operator="equal">
      <formula>"f"</formula>
    </cfRule>
  </conditionalFormatting>
  <conditionalFormatting sqref="BN16">
    <cfRule type="cellIs" dxfId="32999" priority="4768" stopIfTrue="1" operator="equal">
      <formula>"h"</formula>
    </cfRule>
    <cfRule type="cellIs" dxfId="32998" priority="4769" stopIfTrue="1" operator="equal">
      <formula>"g"</formula>
    </cfRule>
  </conditionalFormatting>
  <conditionalFormatting sqref="BN16">
    <cfRule type="cellIs" dxfId="32997" priority="4839" stopIfTrue="1" operator="equal">
      <formula>"f"</formula>
    </cfRule>
  </conditionalFormatting>
  <conditionalFormatting sqref="BN16">
    <cfRule type="cellIs" dxfId="32996" priority="4837" stopIfTrue="1" operator="equal">
      <formula>"h"</formula>
    </cfRule>
    <cfRule type="cellIs" dxfId="32995" priority="4838" stopIfTrue="1" operator="equal">
      <formula>"g"</formula>
    </cfRule>
  </conditionalFormatting>
  <conditionalFormatting sqref="BN16">
    <cfRule type="cellIs" dxfId="32994" priority="4836" stopIfTrue="1" operator="equal">
      <formula>"f"</formula>
    </cfRule>
  </conditionalFormatting>
  <conditionalFormatting sqref="BN16">
    <cfRule type="cellIs" dxfId="32993" priority="4834" stopIfTrue="1" operator="equal">
      <formula>"h"</formula>
    </cfRule>
    <cfRule type="cellIs" dxfId="32992" priority="4835" stopIfTrue="1" operator="equal">
      <formula>"g"</formula>
    </cfRule>
  </conditionalFormatting>
  <conditionalFormatting sqref="BN16">
    <cfRule type="cellIs" dxfId="32991" priority="4833" stopIfTrue="1" operator="equal">
      <formula>"f"</formula>
    </cfRule>
  </conditionalFormatting>
  <conditionalFormatting sqref="BN16">
    <cfRule type="cellIs" dxfId="32990" priority="4831" stopIfTrue="1" operator="equal">
      <formula>"h"</formula>
    </cfRule>
    <cfRule type="cellIs" dxfId="32989" priority="4832" stopIfTrue="1" operator="equal">
      <formula>"g"</formula>
    </cfRule>
  </conditionalFormatting>
  <conditionalFormatting sqref="BN16">
    <cfRule type="cellIs" dxfId="32988" priority="4830" stopIfTrue="1" operator="equal">
      <formula>"f"</formula>
    </cfRule>
  </conditionalFormatting>
  <conditionalFormatting sqref="BN16">
    <cfRule type="cellIs" dxfId="32987" priority="4828" stopIfTrue="1" operator="equal">
      <formula>"h"</formula>
    </cfRule>
    <cfRule type="cellIs" dxfId="32986" priority="4829" stopIfTrue="1" operator="equal">
      <formula>"g"</formula>
    </cfRule>
  </conditionalFormatting>
  <conditionalFormatting sqref="BN16">
    <cfRule type="cellIs" dxfId="32985" priority="4827" stopIfTrue="1" operator="equal">
      <formula>"f"</formula>
    </cfRule>
  </conditionalFormatting>
  <conditionalFormatting sqref="BN16">
    <cfRule type="cellIs" dxfId="32984" priority="4825" stopIfTrue="1" operator="equal">
      <formula>"h"</formula>
    </cfRule>
    <cfRule type="cellIs" dxfId="32983" priority="4826" stopIfTrue="1" operator="equal">
      <formula>"g"</formula>
    </cfRule>
  </conditionalFormatting>
  <conditionalFormatting sqref="BN16">
    <cfRule type="cellIs" dxfId="32982" priority="4824" stopIfTrue="1" operator="equal">
      <formula>"f"</formula>
    </cfRule>
  </conditionalFormatting>
  <conditionalFormatting sqref="BN16">
    <cfRule type="cellIs" dxfId="32981" priority="4822" stopIfTrue="1" operator="equal">
      <formula>"h"</formula>
    </cfRule>
    <cfRule type="cellIs" dxfId="32980" priority="4823" stopIfTrue="1" operator="equal">
      <formula>"g"</formula>
    </cfRule>
  </conditionalFormatting>
  <conditionalFormatting sqref="BN16">
    <cfRule type="cellIs" dxfId="32979" priority="4821" stopIfTrue="1" operator="equal">
      <formula>"f"</formula>
    </cfRule>
  </conditionalFormatting>
  <conditionalFormatting sqref="BN16">
    <cfRule type="cellIs" dxfId="32978" priority="4819" stopIfTrue="1" operator="equal">
      <formula>"h"</formula>
    </cfRule>
    <cfRule type="cellIs" dxfId="32977" priority="4820" stopIfTrue="1" operator="equal">
      <formula>"g"</formula>
    </cfRule>
  </conditionalFormatting>
  <conditionalFormatting sqref="BN16">
    <cfRule type="cellIs" dxfId="32976" priority="4818" stopIfTrue="1" operator="equal">
      <formula>"f"</formula>
    </cfRule>
  </conditionalFormatting>
  <conditionalFormatting sqref="BN16">
    <cfRule type="cellIs" dxfId="32975" priority="4816" stopIfTrue="1" operator="equal">
      <formula>"h"</formula>
    </cfRule>
    <cfRule type="cellIs" dxfId="32974" priority="4817" stopIfTrue="1" operator="equal">
      <formula>"g"</formula>
    </cfRule>
  </conditionalFormatting>
  <conditionalFormatting sqref="BN16">
    <cfRule type="cellIs" dxfId="32973" priority="4815" stopIfTrue="1" operator="equal">
      <formula>"f"</formula>
    </cfRule>
  </conditionalFormatting>
  <conditionalFormatting sqref="BN16">
    <cfRule type="cellIs" dxfId="32972" priority="4813" stopIfTrue="1" operator="equal">
      <formula>"h"</formula>
    </cfRule>
    <cfRule type="cellIs" dxfId="32971" priority="4814" stopIfTrue="1" operator="equal">
      <formula>"g"</formula>
    </cfRule>
  </conditionalFormatting>
  <conditionalFormatting sqref="BN16">
    <cfRule type="cellIs" dxfId="32970" priority="4812" stopIfTrue="1" operator="equal">
      <formula>"f"</formula>
    </cfRule>
  </conditionalFormatting>
  <conditionalFormatting sqref="BN16">
    <cfRule type="cellIs" dxfId="32969" priority="4810" stopIfTrue="1" operator="equal">
      <formula>"h"</formula>
    </cfRule>
    <cfRule type="cellIs" dxfId="32968" priority="4811" stopIfTrue="1" operator="equal">
      <formula>"g"</formula>
    </cfRule>
  </conditionalFormatting>
  <conditionalFormatting sqref="BN16">
    <cfRule type="cellIs" dxfId="32967" priority="4809" stopIfTrue="1" operator="equal">
      <formula>"f"</formula>
    </cfRule>
  </conditionalFormatting>
  <conditionalFormatting sqref="BN16">
    <cfRule type="cellIs" dxfId="32966" priority="4807" stopIfTrue="1" operator="equal">
      <formula>"h"</formula>
    </cfRule>
    <cfRule type="cellIs" dxfId="32965" priority="4808" stopIfTrue="1" operator="equal">
      <formula>"g"</formula>
    </cfRule>
  </conditionalFormatting>
  <conditionalFormatting sqref="BN16">
    <cfRule type="cellIs" dxfId="32964" priority="4806" stopIfTrue="1" operator="equal">
      <formula>"f"</formula>
    </cfRule>
  </conditionalFormatting>
  <conditionalFormatting sqref="BN16">
    <cfRule type="cellIs" dxfId="32963" priority="4804" stopIfTrue="1" operator="equal">
      <formula>"h"</formula>
    </cfRule>
    <cfRule type="cellIs" dxfId="32962" priority="4805" stopIfTrue="1" operator="equal">
      <formula>"g"</formula>
    </cfRule>
  </conditionalFormatting>
  <conditionalFormatting sqref="BN16">
    <cfRule type="cellIs" dxfId="32961" priority="4803" stopIfTrue="1" operator="equal">
      <formula>"f"</formula>
    </cfRule>
  </conditionalFormatting>
  <conditionalFormatting sqref="BN16">
    <cfRule type="cellIs" dxfId="32960" priority="4801" stopIfTrue="1" operator="equal">
      <formula>"h"</formula>
    </cfRule>
    <cfRule type="cellIs" dxfId="32959" priority="4802" stopIfTrue="1" operator="equal">
      <formula>"g"</formula>
    </cfRule>
  </conditionalFormatting>
  <conditionalFormatting sqref="BN16">
    <cfRule type="cellIs" dxfId="32958" priority="4800" stopIfTrue="1" operator="equal">
      <formula>"f"</formula>
    </cfRule>
  </conditionalFormatting>
  <conditionalFormatting sqref="BN16">
    <cfRule type="cellIs" dxfId="32957" priority="4798" stopIfTrue="1" operator="equal">
      <formula>"h"</formula>
    </cfRule>
    <cfRule type="cellIs" dxfId="32956" priority="4799" stopIfTrue="1" operator="equal">
      <formula>"g"</formula>
    </cfRule>
  </conditionalFormatting>
  <conditionalFormatting sqref="BN16">
    <cfRule type="cellIs" dxfId="32955" priority="4797" stopIfTrue="1" operator="equal">
      <formula>"f"</formula>
    </cfRule>
  </conditionalFormatting>
  <conditionalFormatting sqref="BN16">
    <cfRule type="cellIs" dxfId="32954" priority="4795" stopIfTrue="1" operator="equal">
      <formula>"h"</formula>
    </cfRule>
    <cfRule type="cellIs" dxfId="32953" priority="4796" stopIfTrue="1" operator="equal">
      <formula>"g"</formula>
    </cfRule>
  </conditionalFormatting>
  <conditionalFormatting sqref="BN16">
    <cfRule type="cellIs" dxfId="32952" priority="4794" stopIfTrue="1" operator="equal">
      <formula>"f"</formula>
    </cfRule>
  </conditionalFormatting>
  <conditionalFormatting sqref="BN16">
    <cfRule type="cellIs" dxfId="32951" priority="4792" stopIfTrue="1" operator="equal">
      <formula>"h"</formula>
    </cfRule>
    <cfRule type="cellIs" dxfId="32950" priority="4793" stopIfTrue="1" operator="equal">
      <formula>"g"</formula>
    </cfRule>
  </conditionalFormatting>
  <conditionalFormatting sqref="BN16">
    <cfRule type="cellIs" dxfId="32949" priority="4791" stopIfTrue="1" operator="equal">
      <formula>"f"</formula>
    </cfRule>
  </conditionalFormatting>
  <conditionalFormatting sqref="BN16">
    <cfRule type="cellIs" dxfId="32948" priority="4789" stopIfTrue="1" operator="equal">
      <formula>"h"</formula>
    </cfRule>
    <cfRule type="cellIs" dxfId="32947" priority="4790" stopIfTrue="1" operator="equal">
      <formula>"g"</formula>
    </cfRule>
  </conditionalFormatting>
  <conditionalFormatting sqref="BN16">
    <cfRule type="cellIs" dxfId="32946" priority="4788" stopIfTrue="1" operator="equal">
      <formula>"f"</formula>
    </cfRule>
  </conditionalFormatting>
  <conditionalFormatting sqref="BN16">
    <cfRule type="cellIs" dxfId="32945" priority="4786" stopIfTrue="1" operator="equal">
      <formula>"h"</formula>
    </cfRule>
    <cfRule type="cellIs" dxfId="32944" priority="4787" stopIfTrue="1" operator="equal">
      <formula>"g"</formula>
    </cfRule>
  </conditionalFormatting>
  <conditionalFormatting sqref="BN16">
    <cfRule type="cellIs" dxfId="32943" priority="4782" stopIfTrue="1" operator="equal">
      <formula>"f"</formula>
    </cfRule>
  </conditionalFormatting>
  <conditionalFormatting sqref="BN16">
    <cfRule type="cellIs" dxfId="32942" priority="4780" stopIfTrue="1" operator="equal">
      <formula>"h"</formula>
    </cfRule>
    <cfRule type="cellIs" dxfId="32941" priority="4781" stopIfTrue="1" operator="equal">
      <formula>"g"</formula>
    </cfRule>
  </conditionalFormatting>
  <conditionalFormatting sqref="BN16">
    <cfRule type="cellIs" dxfId="32940" priority="4785" stopIfTrue="1" operator="equal">
      <formula>"f"</formula>
    </cfRule>
  </conditionalFormatting>
  <conditionalFormatting sqref="BN16">
    <cfRule type="cellIs" dxfId="32939" priority="4783" stopIfTrue="1" operator="equal">
      <formula>"h"</formula>
    </cfRule>
    <cfRule type="cellIs" dxfId="32938" priority="4784" stopIfTrue="1" operator="equal">
      <formula>"g"</formula>
    </cfRule>
  </conditionalFormatting>
  <conditionalFormatting sqref="BN16">
    <cfRule type="cellIs" dxfId="32937" priority="4779" stopIfTrue="1" operator="equal">
      <formula>"f"</formula>
    </cfRule>
  </conditionalFormatting>
  <conditionalFormatting sqref="BN16">
    <cfRule type="cellIs" dxfId="32936" priority="4777" stopIfTrue="1" operator="equal">
      <formula>"h"</formula>
    </cfRule>
    <cfRule type="cellIs" dxfId="32935" priority="4778" stopIfTrue="1" operator="equal">
      <formula>"g"</formula>
    </cfRule>
  </conditionalFormatting>
  <conditionalFormatting sqref="BN16">
    <cfRule type="cellIs" dxfId="32934" priority="4776" stopIfTrue="1" operator="equal">
      <formula>"f"</formula>
    </cfRule>
  </conditionalFormatting>
  <conditionalFormatting sqref="BN16">
    <cfRule type="cellIs" dxfId="32933" priority="4774" stopIfTrue="1" operator="equal">
      <formula>"h"</formula>
    </cfRule>
    <cfRule type="cellIs" dxfId="32932" priority="4775" stopIfTrue="1" operator="equal">
      <formula>"g"</formula>
    </cfRule>
  </conditionalFormatting>
  <conditionalFormatting sqref="BN16">
    <cfRule type="cellIs" dxfId="32931" priority="4773" stopIfTrue="1" operator="equal">
      <formula>"f"</formula>
    </cfRule>
  </conditionalFormatting>
  <conditionalFormatting sqref="BN16">
    <cfRule type="cellIs" dxfId="32930" priority="4771" stopIfTrue="1" operator="equal">
      <formula>"h"</formula>
    </cfRule>
    <cfRule type="cellIs" dxfId="32929" priority="4772" stopIfTrue="1" operator="equal">
      <formula>"g"</formula>
    </cfRule>
  </conditionalFormatting>
  <conditionalFormatting sqref="BN16">
    <cfRule type="cellIs" dxfId="32928" priority="4698" stopIfTrue="1" operator="equal">
      <formula>"f"</formula>
    </cfRule>
  </conditionalFormatting>
  <conditionalFormatting sqref="BN16">
    <cfRule type="cellIs" dxfId="32927" priority="4696" stopIfTrue="1" operator="equal">
      <formula>"h"</formula>
    </cfRule>
    <cfRule type="cellIs" dxfId="32926" priority="4697" stopIfTrue="1" operator="equal">
      <formula>"g"</formula>
    </cfRule>
  </conditionalFormatting>
  <conditionalFormatting sqref="BN16">
    <cfRule type="cellIs" dxfId="32925" priority="4767" stopIfTrue="1" operator="equal">
      <formula>"f"</formula>
    </cfRule>
  </conditionalFormatting>
  <conditionalFormatting sqref="BN16">
    <cfRule type="cellIs" dxfId="32924" priority="4765" stopIfTrue="1" operator="equal">
      <formula>"h"</formula>
    </cfRule>
    <cfRule type="cellIs" dxfId="32923" priority="4766" stopIfTrue="1" operator="equal">
      <formula>"g"</formula>
    </cfRule>
  </conditionalFormatting>
  <conditionalFormatting sqref="BN16">
    <cfRule type="cellIs" dxfId="32922" priority="4764" stopIfTrue="1" operator="equal">
      <formula>"f"</formula>
    </cfRule>
  </conditionalFormatting>
  <conditionalFormatting sqref="BN16">
    <cfRule type="cellIs" dxfId="32921" priority="4762" stopIfTrue="1" operator="equal">
      <formula>"h"</formula>
    </cfRule>
    <cfRule type="cellIs" dxfId="32920" priority="4763" stopIfTrue="1" operator="equal">
      <formula>"g"</formula>
    </cfRule>
  </conditionalFormatting>
  <conditionalFormatting sqref="BN16">
    <cfRule type="cellIs" dxfId="32919" priority="4761" stopIfTrue="1" operator="equal">
      <formula>"f"</formula>
    </cfRule>
  </conditionalFormatting>
  <conditionalFormatting sqref="BN16">
    <cfRule type="cellIs" dxfId="32918" priority="4759" stopIfTrue="1" operator="equal">
      <formula>"h"</formula>
    </cfRule>
    <cfRule type="cellIs" dxfId="32917" priority="4760" stopIfTrue="1" operator="equal">
      <formula>"g"</formula>
    </cfRule>
  </conditionalFormatting>
  <conditionalFormatting sqref="BN16">
    <cfRule type="cellIs" dxfId="32916" priority="4758" stopIfTrue="1" operator="equal">
      <formula>"f"</formula>
    </cfRule>
  </conditionalFormatting>
  <conditionalFormatting sqref="BN16">
    <cfRule type="cellIs" dxfId="32915" priority="4756" stopIfTrue="1" operator="equal">
      <formula>"h"</formula>
    </cfRule>
    <cfRule type="cellIs" dxfId="32914" priority="4757" stopIfTrue="1" operator="equal">
      <formula>"g"</formula>
    </cfRule>
  </conditionalFormatting>
  <conditionalFormatting sqref="BN16">
    <cfRule type="cellIs" dxfId="32913" priority="4755" stopIfTrue="1" operator="equal">
      <formula>"f"</formula>
    </cfRule>
  </conditionalFormatting>
  <conditionalFormatting sqref="BN16">
    <cfRule type="cellIs" dxfId="32912" priority="4753" stopIfTrue="1" operator="equal">
      <formula>"h"</formula>
    </cfRule>
    <cfRule type="cellIs" dxfId="32911" priority="4754" stopIfTrue="1" operator="equal">
      <formula>"g"</formula>
    </cfRule>
  </conditionalFormatting>
  <conditionalFormatting sqref="BN16">
    <cfRule type="cellIs" dxfId="32910" priority="4752" stopIfTrue="1" operator="equal">
      <formula>"f"</formula>
    </cfRule>
  </conditionalFormatting>
  <conditionalFormatting sqref="BN16">
    <cfRule type="cellIs" dxfId="32909" priority="4750" stopIfTrue="1" operator="equal">
      <formula>"h"</formula>
    </cfRule>
    <cfRule type="cellIs" dxfId="32908" priority="4751" stopIfTrue="1" operator="equal">
      <formula>"g"</formula>
    </cfRule>
  </conditionalFormatting>
  <conditionalFormatting sqref="BN16">
    <cfRule type="cellIs" dxfId="32907" priority="4749" stopIfTrue="1" operator="equal">
      <formula>"f"</formula>
    </cfRule>
  </conditionalFormatting>
  <conditionalFormatting sqref="BN16">
    <cfRule type="cellIs" dxfId="32906" priority="4747" stopIfTrue="1" operator="equal">
      <formula>"h"</formula>
    </cfRule>
    <cfRule type="cellIs" dxfId="32905" priority="4748" stopIfTrue="1" operator="equal">
      <formula>"g"</formula>
    </cfRule>
  </conditionalFormatting>
  <conditionalFormatting sqref="BN16">
    <cfRule type="cellIs" dxfId="32904" priority="4746" stopIfTrue="1" operator="equal">
      <formula>"f"</formula>
    </cfRule>
  </conditionalFormatting>
  <conditionalFormatting sqref="BN16">
    <cfRule type="cellIs" dxfId="32903" priority="4744" stopIfTrue="1" operator="equal">
      <formula>"h"</formula>
    </cfRule>
    <cfRule type="cellIs" dxfId="32902" priority="4745" stopIfTrue="1" operator="equal">
      <formula>"g"</formula>
    </cfRule>
  </conditionalFormatting>
  <conditionalFormatting sqref="BN16">
    <cfRule type="cellIs" dxfId="32901" priority="4743" stopIfTrue="1" operator="equal">
      <formula>"f"</formula>
    </cfRule>
  </conditionalFormatting>
  <conditionalFormatting sqref="BN16">
    <cfRule type="cellIs" dxfId="32900" priority="4741" stopIfTrue="1" operator="equal">
      <formula>"h"</formula>
    </cfRule>
    <cfRule type="cellIs" dxfId="32899" priority="4742" stopIfTrue="1" operator="equal">
      <formula>"g"</formula>
    </cfRule>
  </conditionalFormatting>
  <conditionalFormatting sqref="BN16">
    <cfRule type="cellIs" dxfId="32898" priority="4740" stopIfTrue="1" operator="equal">
      <formula>"f"</formula>
    </cfRule>
  </conditionalFormatting>
  <conditionalFormatting sqref="BN16">
    <cfRule type="cellIs" dxfId="32897" priority="4738" stopIfTrue="1" operator="equal">
      <formula>"h"</formula>
    </cfRule>
    <cfRule type="cellIs" dxfId="32896" priority="4739" stopIfTrue="1" operator="equal">
      <formula>"g"</formula>
    </cfRule>
  </conditionalFormatting>
  <conditionalFormatting sqref="BN16">
    <cfRule type="cellIs" dxfId="32895" priority="4737" stopIfTrue="1" operator="equal">
      <formula>"f"</formula>
    </cfRule>
  </conditionalFormatting>
  <conditionalFormatting sqref="BN16">
    <cfRule type="cellIs" dxfId="32894" priority="4735" stopIfTrue="1" operator="equal">
      <formula>"h"</formula>
    </cfRule>
    <cfRule type="cellIs" dxfId="32893" priority="4736" stopIfTrue="1" operator="equal">
      <formula>"g"</formula>
    </cfRule>
  </conditionalFormatting>
  <conditionalFormatting sqref="BN16">
    <cfRule type="cellIs" dxfId="32892" priority="4734" stopIfTrue="1" operator="equal">
      <formula>"f"</formula>
    </cfRule>
  </conditionalFormatting>
  <conditionalFormatting sqref="BN16">
    <cfRule type="cellIs" dxfId="32891" priority="4732" stopIfTrue="1" operator="equal">
      <formula>"h"</formula>
    </cfRule>
    <cfRule type="cellIs" dxfId="32890" priority="4733" stopIfTrue="1" operator="equal">
      <formula>"g"</formula>
    </cfRule>
  </conditionalFormatting>
  <conditionalFormatting sqref="BN16">
    <cfRule type="cellIs" dxfId="32889" priority="4731" stopIfTrue="1" operator="equal">
      <formula>"f"</formula>
    </cfRule>
  </conditionalFormatting>
  <conditionalFormatting sqref="BN16">
    <cfRule type="cellIs" dxfId="32888" priority="4729" stopIfTrue="1" operator="equal">
      <formula>"h"</formula>
    </cfRule>
    <cfRule type="cellIs" dxfId="32887" priority="4730" stopIfTrue="1" operator="equal">
      <formula>"g"</formula>
    </cfRule>
  </conditionalFormatting>
  <conditionalFormatting sqref="BN16">
    <cfRule type="cellIs" dxfId="32886" priority="4728" stopIfTrue="1" operator="equal">
      <formula>"f"</formula>
    </cfRule>
  </conditionalFormatting>
  <conditionalFormatting sqref="BN16">
    <cfRule type="cellIs" dxfId="32885" priority="4726" stopIfTrue="1" operator="equal">
      <formula>"h"</formula>
    </cfRule>
    <cfRule type="cellIs" dxfId="32884" priority="4727" stopIfTrue="1" operator="equal">
      <formula>"g"</formula>
    </cfRule>
  </conditionalFormatting>
  <conditionalFormatting sqref="BN16">
    <cfRule type="cellIs" dxfId="32883" priority="4725" stopIfTrue="1" operator="equal">
      <formula>"f"</formula>
    </cfRule>
  </conditionalFormatting>
  <conditionalFormatting sqref="BN16">
    <cfRule type="cellIs" dxfId="32882" priority="4723" stopIfTrue="1" operator="equal">
      <formula>"h"</formula>
    </cfRule>
    <cfRule type="cellIs" dxfId="32881" priority="4724" stopIfTrue="1" operator="equal">
      <formula>"g"</formula>
    </cfRule>
  </conditionalFormatting>
  <conditionalFormatting sqref="BN16">
    <cfRule type="cellIs" dxfId="32880" priority="4722" stopIfTrue="1" operator="equal">
      <formula>"f"</formula>
    </cfRule>
  </conditionalFormatting>
  <conditionalFormatting sqref="BN16">
    <cfRule type="cellIs" dxfId="32879" priority="4720" stopIfTrue="1" operator="equal">
      <formula>"h"</formula>
    </cfRule>
    <cfRule type="cellIs" dxfId="32878" priority="4721" stopIfTrue="1" operator="equal">
      <formula>"g"</formula>
    </cfRule>
  </conditionalFormatting>
  <conditionalFormatting sqref="BN16">
    <cfRule type="cellIs" dxfId="32877" priority="4719" stopIfTrue="1" operator="equal">
      <formula>"f"</formula>
    </cfRule>
  </conditionalFormatting>
  <conditionalFormatting sqref="BN16">
    <cfRule type="cellIs" dxfId="32876" priority="4717" stopIfTrue="1" operator="equal">
      <formula>"h"</formula>
    </cfRule>
    <cfRule type="cellIs" dxfId="32875" priority="4718" stopIfTrue="1" operator="equal">
      <formula>"g"</formula>
    </cfRule>
  </conditionalFormatting>
  <conditionalFormatting sqref="BN16">
    <cfRule type="cellIs" dxfId="32874" priority="4716" stopIfTrue="1" operator="equal">
      <formula>"f"</formula>
    </cfRule>
  </conditionalFormatting>
  <conditionalFormatting sqref="BN16">
    <cfRule type="cellIs" dxfId="32873" priority="4714" stopIfTrue="1" operator="equal">
      <formula>"h"</formula>
    </cfRule>
    <cfRule type="cellIs" dxfId="32872" priority="4715" stopIfTrue="1" operator="equal">
      <formula>"g"</formula>
    </cfRule>
  </conditionalFormatting>
  <conditionalFormatting sqref="BN16">
    <cfRule type="cellIs" dxfId="32871" priority="4710" stopIfTrue="1" operator="equal">
      <formula>"f"</formula>
    </cfRule>
  </conditionalFormatting>
  <conditionalFormatting sqref="BN16">
    <cfRule type="cellIs" dxfId="32870" priority="4708" stopIfTrue="1" operator="equal">
      <formula>"h"</formula>
    </cfRule>
    <cfRule type="cellIs" dxfId="32869" priority="4709" stopIfTrue="1" operator="equal">
      <formula>"g"</formula>
    </cfRule>
  </conditionalFormatting>
  <conditionalFormatting sqref="BN16">
    <cfRule type="cellIs" dxfId="32868" priority="4713" stopIfTrue="1" operator="equal">
      <formula>"f"</formula>
    </cfRule>
  </conditionalFormatting>
  <conditionalFormatting sqref="BN16">
    <cfRule type="cellIs" dxfId="32867" priority="4711" stopIfTrue="1" operator="equal">
      <formula>"h"</formula>
    </cfRule>
    <cfRule type="cellIs" dxfId="32866" priority="4712" stopIfTrue="1" operator="equal">
      <formula>"g"</formula>
    </cfRule>
  </conditionalFormatting>
  <conditionalFormatting sqref="BN16">
    <cfRule type="cellIs" dxfId="32865" priority="4707" stopIfTrue="1" operator="equal">
      <formula>"f"</formula>
    </cfRule>
  </conditionalFormatting>
  <conditionalFormatting sqref="BN16">
    <cfRule type="cellIs" dxfId="32864" priority="4705" stopIfTrue="1" operator="equal">
      <formula>"h"</formula>
    </cfRule>
    <cfRule type="cellIs" dxfId="32863" priority="4706" stopIfTrue="1" operator="equal">
      <formula>"g"</formula>
    </cfRule>
  </conditionalFormatting>
  <conditionalFormatting sqref="BN16">
    <cfRule type="cellIs" dxfId="32862" priority="4704" stopIfTrue="1" operator="equal">
      <formula>"f"</formula>
    </cfRule>
  </conditionalFormatting>
  <conditionalFormatting sqref="BN16">
    <cfRule type="cellIs" dxfId="32861" priority="4702" stopIfTrue="1" operator="equal">
      <formula>"h"</formula>
    </cfRule>
    <cfRule type="cellIs" dxfId="32860" priority="4703" stopIfTrue="1" operator="equal">
      <formula>"g"</formula>
    </cfRule>
  </conditionalFormatting>
  <conditionalFormatting sqref="BN16">
    <cfRule type="cellIs" dxfId="32859" priority="4701" stopIfTrue="1" operator="equal">
      <formula>"f"</formula>
    </cfRule>
  </conditionalFormatting>
  <conditionalFormatting sqref="BN16">
    <cfRule type="cellIs" dxfId="32858" priority="4699" stopIfTrue="1" operator="equal">
      <formula>"h"</formula>
    </cfRule>
    <cfRule type="cellIs" dxfId="32857" priority="4700" stopIfTrue="1" operator="equal">
      <formula>"g"</formula>
    </cfRule>
  </conditionalFormatting>
  <conditionalFormatting sqref="BM35">
    <cfRule type="cellIs" dxfId="32856" priority="4695" stopIfTrue="1" operator="equal">
      <formula>"f"</formula>
    </cfRule>
  </conditionalFormatting>
  <conditionalFormatting sqref="BM35">
    <cfRule type="cellIs" dxfId="32855" priority="4693" stopIfTrue="1" operator="equal">
      <formula>"h"</formula>
    </cfRule>
    <cfRule type="cellIs" dxfId="32854" priority="4694" stopIfTrue="1" operator="equal">
      <formula>"g"</formula>
    </cfRule>
  </conditionalFormatting>
  <conditionalFormatting sqref="BN38">
    <cfRule type="cellIs" dxfId="32853" priority="4692" stopIfTrue="1" operator="equal">
      <formula>"f"</formula>
    </cfRule>
  </conditionalFormatting>
  <conditionalFormatting sqref="BN38">
    <cfRule type="cellIs" dxfId="32852" priority="4690" stopIfTrue="1" operator="equal">
      <formula>"h"</formula>
    </cfRule>
    <cfRule type="cellIs" dxfId="32851" priority="4691" stopIfTrue="1" operator="equal">
      <formula>"g"</formula>
    </cfRule>
  </conditionalFormatting>
  <conditionalFormatting sqref="BN35">
    <cfRule type="cellIs" dxfId="32850" priority="4689" stopIfTrue="1" operator="equal">
      <formula>"f"</formula>
    </cfRule>
  </conditionalFormatting>
  <conditionalFormatting sqref="BN35">
    <cfRule type="cellIs" dxfId="32849" priority="4687" stopIfTrue="1" operator="equal">
      <formula>"h"</formula>
    </cfRule>
    <cfRule type="cellIs" dxfId="32848" priority="4688" stopIfTrue="1" operator="equal">
      <formula>"g"</formula>
    </cfRule>
  </conditionalFormatting>
  <conditionalFormatting sqref="BM27:BN27">
    <cfRule type="cellIs" dxfId="32847" priority="4686" stopIfTrue="1" operator="equal">
      <formula>"f"</formula>
    </cfRule>
  </conditionalFormatting>
  <conditionalFormatting sqref="BM27:BN27">
    <cfRule type="cellIs" dxfId="32846" priority="4684" stopIfTrue="1" operator="equal">
      <formula>"h"</formula>
    </cfRule>
    <cfRule type="cellIs" dxfId="32845" priority="4685" stopIfTrue="1" operator="equal">
      <formula>"g"</formula>
    </cfRule>
  </conditionalFormatting>
  <conditionalFormatting sqref="BM18:BN18">
    <cfRule type="cellIs" dxfId="32844" priority="4683" stopIfTrue="1" operator="equal">
      <formula>"f"</formula>
    </cfRule>
  </conditionalFormatting>
  <conditionalFormatting sqref="BM18:BN18">
    <cfRule type="cellIs" dxfId="32843" priority="4681" stopIfTrue="1" operator="equal">
      <formula>"h"</formula>
    </cfRule>
    <cfRule type="cellIs" dxfId="32842" priority="4682" stopIfTrue="1" operator="equal">
      <formula>"g"</formula>
    </cfRule>
  </conditionalFormatting>
  <conditionalFormatting sqref="BM19:BN19">
    <cfRule type="cellIs" dxfId="32841" priority="4680" stopIfTrue="1" operator="equal">
      <formula>"f"</formula>
    </cfRule>
  </conditionalFormatting>
  <conditionalFormatting sqref="BM19:BN19">
    <cfRule type="cellIs" dxfId="32840" priority="4678" stopIfTrue="1" operator="equal">
      <formula>"h"</formula>
    </cfRule>
    <cfRule type="cellIs" dxfId="32839" priority="4679" stopIfTrue="1" operator="equal">
      <formula>"g"</formula>
    </cfRule>
  </conditionalFormatting>
  <conditionalFormatting sqref="BM37">
    <cfRule type="cellIs" dxfId="32838" priority="4659" stopIfTrue="1" operator="equal">
      <formula>"f"</formula>
    </cfRule>
  </conditionalFormatting>
  <conditionalFormatting sqref="BM37">
    <cfRule type="cellIs" dxfId="32837" priority="4657" stopIfTrue="1" operator="equal">
      <formula>"h"</formula>
    </cfRule>
    <cfRule type="cellIs" dxfId="32836" priority="4658" stopIfTrue="1" operator="equal">
      <formula>"g"</formula>
    </cfRule>
  </conditionalFormatting>
  <conditionalFormatting sqref="BN37">
    <cfRule type="cellIs" dxfId="32835" priority="4656" stopIfTrue="1" operator="equal">
      <formula>"f"</formula>
    </cfRule>
  </conditionalFormatting>
  <conditionalFormatting sqref="BN37">
    <cfRule type="cellIs" dxfId="32834" priority="4654" stopIfTrue="1" operator="equal">
      <formula>"h"</formula>
    </cfRule>
    <cfRule type="cellIs" dxfId="32833" priority="4655" stopIfTrue="1" operator="equal">
      <formula>"g"</formula>
    </cfRule>
  </conditionalFormatting>
  <conditionalFormatting sqref="AY63 AY39:AY44 AY48:AY54 AY56:AY59">
    <cfRule type="cellIs" dxfId="32832" priority="4578" stopIfTrue="1" operator="equal">
      <formula>"f"</formula>
    </cfRule>
  </conditionalFormatting>
  <conditionalFormatting sqref="AY63 AY39:AY44 AY48:AY54 AY56:AY59">
    <cfRule type="cellIs" dxfId="32831" priority="4576" stopIfTrue="1" operator="equal">
      <formula>"h"</formula>
    </cfRule>
    <cfRule type="cellIs" dxfId="32830" priority="4577" stopIfTrue="1" operator="equal">
      <formula>"g"</formula>
    </cfRule>
  </conditionalFormatting>
  <conditionalFormatting sqref="BM34:BN34">
    <cfRule type="cellIs" dxfId="32829" priority="4617" stopIfTrue="1" operator="equal">
      <formula>"f"</formula>
    </cfRule>
  </conditionalFormatting>
  <conditionalFormatting sqref="BM34:BN34">
    <cfRule type="cellIs" dxfId="32828" priority="4615" stopIfTrue="1" operator="equal">
      <formula>"h"</formula>
    </cfRule>
    <cfRule type="cellIs" dxfId="32827" priority="4616" stopIfTrue="1" operator="equal">
      <formula>"g"</formula>
    </cfRule>
  </conditionalFormatting>
  <conditionalFormatting sqref="BM30:BN30">
    <cfRule type="cellIs" dxfId="32826" priority="4614" stopIfTrue="1" operator="equal">
      <formula>"f"</formula>
    </cfRule>
  </conditionalFormatting>
  <conditionalFormatting sqref="BM30:BN30">
    <cfRule type="cellIs" dxfId="32825" priority="4612" stopIfTrue="1" operator="equal">
      <formula>"h"</formula>
    </cfRule>
    <cfRule type="cellIs" dxfId="32824" priority="4613" stopIfTrue="1" operator="equal">
      <formula>"g"</formula>
    </cfRule>
  </conditionalFormatting>
  <conditionalFormatting sqref="AZ64">
    <cfRule type="cellIs" dxfId="32823" priority="4554" stopIfTrue="1" operator="equal">
      <formula>"f"</formula>
    </cfRule>
  </conditionalFormatting>
  <conditionalFormatting sqref="AZ64">
    <cfRule type="cellIs" dxfId="32822" priority="4552" stopIfTrue="1" operator="equal">
      <formula>"h"</formula>
    </cfRule>
    <cfRule type="cellIs" dxfId="32821" priority="4553" stopIfTrue="1" operator="equal">
      <formula>"g"</formula>
    </cfRule>
  </conditionalFormatting>
  <conditionalFormatting sqref="AY45">
    <cfRule type="cellIs" dxfId="32820" priority="4575" stopIfTrue="1" operator="equal">
      <formula>"f"</formula>
    </cfRule>
  </conditionalFormatting>
  <conditionalFormatting sqref="AY45">
    <cfRule type="cellIs" dxfId="32819" priority="4573" stopIfTrue="1" operator="equal">
      <formula>"h"</formula>
    </cfRule>
    <cfRule type="cellIs" dxfId="32818" priority="4574" stopIfTrue="1" operator="equal">
      <formula>"g"</formula>
    </cfRule>
  </conditionalFormatting>
  <conditionalFormatting sqref="AY64">
    <cfRule type="cellIs" dxfId="32817" priority="4572" stopIfTrue="1" operator="equal">
      <formula>"f"</formula>
    </cfRule>
  </conditionalFormatting>
  <conditionalFormatting sqref="AY64">
    <cfRule type="cellIs" dxfId="32816" priority="4570" stopIfTrue="1" operator="equal">
      <formula>"h"</formula>
    </cfRule>
    <cfRule type="cellIs" dxfId="32815" priority="4571" stopIfTrue="1" operator="equal">
      <formula>"g"</formula>
    </cfRule>
  </conditionalFormatting>
  <conditionalFormatting sqref="AY66">
    <cfRule type="cellIs" dxfId="32814" priority="4569" stopIfTrue="1" operator="equal">
      <formula>"f"</formula>
    </cfRule>
  </conditionalFormatting>
  <conditionalFormatting sqref="AY66">
    <cfRule type="cellIs" dxfId="32813" priority="4567" stopIfTrue="1" operator="equal">
      <formula>"h"</formula>
    </cfRule>
    <cfRule type="cellIs" dxfId="32812" priority="4568" stopIfTrue="1" operator="equal">
      <formula>"g"</formula>
    </cfRule>
  </conditionalFormatting>
  <conditionalFormatting sqref="AY60">
    <cfRule type="cellIs" dxfId="32811" priority="4566" stopIfTrue="1" operator="equal">
      <formula>"f"</formula>
    </cfRule>
  </conditionalFormatting>
  <conditionalFormatting sqref="AY60">
    <cfRule type="cellIs" dxfId="32810" priority="4564" stopIfTrue="1" operator="equal">
      <formula>"h"</formula>
    </cfRule>
    <cfRule type="cellIs" dxfId="32809" priority="4565" stopIfTrue="1" operator="equal">
      <formula>"g"</formula>
    </cfRule>
  </conditionalFormatting>
  <conditionalFormatting sqref="BG63 BG39:BG44 BG48:BG54 BG56:BG59">
    <cfRule type="cellIs" dxfId="32808" priority="4506" stopIfTrue="1" operator="equal">
      <formula>"f"</formula>
    </cfRule>
  </conditionalFormatting>
  <conditionalFormatting sqref="BG63 BG39:BG44 BG48:BG54 BG56:BG59">
    <cfRule type="cellIs" dxfId="32807" priority="4504" stopIfTrue="1" operator="equal">
      <formula>"h"</formula>
    </cfRule>
    <cfRule type="cellIs" dxfId="32806" priority="4505" stopIfTrue="1" operator="equal">
      <formula>"g"</formula>
    </cfRule>
  </conditionalFormatting>
  <conditionalFormatting sqref="AZ63 AZ39:AZ44 AZ48:AZ54 AZ56:AZ59">
    <cfRule type="cellIs" dxfId="32805" priority="4560" stopIfTrue="1" operator="equal">
      <formula>"f"</formula>
    </cfRule>
  </conditionalFormatting>
  <conditionalFormatting sqref="AZ63 AZ39:AZ44 AZ48:AZ54 AZ56:AZ59">
    <cfRule type="cellIs" dxfId="32804" priority="4558" stopIfTrue="1" operator="equal">
      <formula>"h"</formula>
    </cfRule>
    <cfRule type="cellIs" dxfId="32803" priority="4559" stopIfTrue="1" operator="equal">
      <formula>"g"</formula>
    </cfRule>
  </conditionalFormatting>
  <conditionalFormatting sqref="AZ45">
    <cfRule type="cellIs" dxfId="32802" priority="4557" stopIfTrue="1" operator="equal">
      <formula>"f"</formula>
    </cfRule>
  </conditionalFormatting>
  <conditionalFormatting sqref="AZ45">
    <cfRule type="cellIs" dxfId="32801" priority="4555" stopIfTrue="1" operator="equal">
      <formula>"h"</formula>
    </cfRule>
    <cfRule type="cellIs" dxfId="32800" priority="4556" stopIfTrue="1" operator="equal">
      <formula>"g"</formula>
    </cfRule>
  </conditionalFormatting>
  <conditionalFormatting sqref="AZ66">
    <cfRule type="cellIs" dxfId="32796" priority="4551" stopIfTrue="1" operator="equal">
      <formula>"f"</formula>
    </cfRule>
  </conditionalFormatting>
  <conditionalFormatting sqref="AZ66">
    <cfRule type="cellIs" dxfId="32795" priority="4549" stopIfTrue="1" operator="equal">
      <formula>"h"</formula>
    </cfRule>
    <cfRule type="cellIs" dxfId="32794" priority="4550" stopIfTrue="1" operator="equal">
      <formula>"g"</formula>
    </cfRule>
  </conditionalFormatting>
  <conditionalFormatting sqref="AZ60">
    <cfRule type="cellIs" dxfId="32793" priority="4548" stopIfTrue="1" operator="equal">
      <formula>"f"</formula>
    </cfRule>
  </conditionalFormatting>
  <conditionalFormatting sqref="AZ60">
    <cfRule type="cellIs" dxfId="32792" priority="4546" stopIfTrue="1" operator="equal">
      <formula>"h"</formula>
    </cfRule>
    <cfRule type="cellIs" dxfId="32791" priority="4547" stopIfTrue="1" operator="equal">
      <formula>"g"</formula>
    </cfRule>
  </conditionalFormatting>
  <conditionalFormatting sqref="BF65">
    <cfRule type="cellIs" dxfId="32790" priority="4488" stopIfTrue="1" operator="equal">
      <formula>"f"</formula>
    </cfRule>
  </conditionalFormatting>
  <conditionalFormatting sqref="BF65">
    <cfRule type="cellIs" dxfId="32789" priority="4486" stopIfTrue="1" operator="equal">
      <formula>"h"</formula>
    </cfRule>
    <cfRule type="cellIs" dxfId="32788" priority="4487" stopIfTrue="1" operator="equal">
      <formula>"g"</formula>
    </cfRule>
  </conditionalFormatting>
  <conditionalFormatting sqref="AY65">
    <cfRule type="cellIs" dxfId="32787" priority="4542" stopIfTrue="1" operator="equal">
      <formula>"f"</formula>
    </cfRule>
  </conditionalFormatting>
  <conditionalFormatting sqref="AY65">
    <cfRule type="cellIs" dxfId="32786" priority="4540" stopIfTrue="1" operator="equal">
      <formula>"h"</formula>
    </cfRule>
    <cfRule type="cellIs" dxfId="32785" priority="4541" stopIfTrue="1" operator="equal">
      <formula>"g"</formula>
    </cfRule>
  </conditionalFormatting>
  <conditionalFormatting sqref="AZ65">
    <cfRule type="cellIs" dxfId="32784" priority="4539" stopIfTrue="1" operator="equal">
      <formula>"f"</formula>
    </cfRule>
  </conditionalFormatting>
  <conditionalFormatting sqref="AZ65">
    <cfRule type="cellIs" dxfId="32783" priority="4537" stopIfTrue="1" operator="equal">
      <formula>"h"</formula>
    </cfRule>
    <cfRule type="cellIs" dxfId="32782" priority="4538" stopIfTrue="1" operator="equal">
      <formula>"g"</formula>
    </cfRule>
  </conditionalFormatting>
  <conditionalFormatting sqref="AY55">
    <cfRule type="cellIs" dxfId="32781" priority="4536" stopIfTrue="1" operator="equal">
      <formula>"f"</formula>
    </cfRule>
  </conditionalFormatting>
  <conditionalFormatting sqref="AY55">
    <cfRule type="cellIs" dxfId="32780" priority="4534" stopIfTrue="1" operator="equal">
      <formula>"h"</formula>
    </cfRule>
    <cfRule type="cellIs" dxfId="32779" priority="4535" stopIfTrue="1" operator="equal">
      <formula>"g"</formula>
    </cfRule>
  </conditionalFormatting>
  <conditionalFormatting sqref="AZ55">
    <cfRule type="cellIs" dxfId="32778" priority="4533" stopIfTrue="1" operator="equal">
      <formula>"f"</formula>
    </cfRule>
  </conditionalFormatting>
  <conditionalFormatting sqref="AZ55">
    <cfRule type="cellIs" dxfId="32777" priority="4531" stopIfTrue="1" operator="equal">
      <formula>"h"</formula>
    </cfRule>
    <cfRule type="cellIs" dxfId="32776" priority="4532" stopIfTrue="1" operator="equal">
      <formula>"g"</formula>
    </cfRule>
  </conditionalFormatting>
  <conditionalFormatting sqref="BF63 BF39:BF44 BF48:BF54 BF56:BF59">
    <cfRule type="cellIs" dxfId="32775" priority="4524" stopIfTrue="1" operator="equal">
      <formula>"f"</formula>
    </cfRule>
  </conditionalFormatting>
  <conditionalFormatting sqref="BF63 BF39:BF44 BF48:BF54 BF56:BF59">
    <cfRule type="cellIs" dxfId="32774" priority="4522" stopIfTrue="1" operator="equal">
      <formula>"h"</formula>
    </cfRule>
    <cfRule type="cellIs" dxfId="32773" priority="4523" stopIfTrue="1" operator="equal">
      <formula>"g"</formula>
    </cfRule>
  </conditionalFormatting>
  <conditionalFormatting sqref="BF45">
    <cfRule type="cellIs" dxfId="32772" priority="4521" stopIfTrue="1" operator="equal">
      <formula>"f"</formula>
    </cfRule>
  </conditionalFormatting>
  <conditionalFormatting sqref="BF45">
    <cfRule type="cellIs" dxfId="32771" priority="4519" stopIfTrue="1" operator="equal">
      <formula>"h"</formula>
    </cfRule>
    <cfRule type="cellIs" dxfId="32770" priority="4520" stopIfTrue="1" operator="equal">
      <formula>"g"</formula>
    </cfRule>
  </conditionalFormatting>
  <conditionalFormatting sqref="BF64">
    <cfRule type="cellIs" dxfId="32769" priority="4518" stopIfTrue="1" operator="equal">
      <formula>"f"</formula>
    </cfRule>
  </conditionalFormatting>
  <conditionalFormatting sqref="BF64">
    <cfRule type="cellIs" dxfId="32768" priority="4516" stopIfTrue="1" operator="equal">
      <formula>"h"</formula>
    </cfRule>
    <cfRule type="cellIs" dxfId="32767" priority="4517" stopIfTrue="1" operator="equal">
      <formula>"g"</formula>
    </cfRule>
  </conditionalFormatting>
  <conditionalFormatting sqref="BF66">
    <cfRule type="cellIs" dxfId="32766" priority="4515" stopIfTrue="1" operator="equal">
      <formula>"f"</formula>
    </cfRule>
  </conditionalFormatting>
  <conditionalFormatting sqref="BF66">
    <cfRule type="cellIs" dxfId="32765" priority="4513" stopIfTrue="1" operator="equal">
      <formula>"h"</formula>
    </cfRule>
    <cfRule type="cellIs" dxfId="32764" priority="4514" stopIfTrue="1" operator="equal">
      <formula>"g"</formula>
    </cfRule>
  </conditionalFormatting>
  <conditionalFormatting sqref="BF60">
    <cfRule type="cellIs" dxfId="32763" priority="4512" stopIfTrue="1" operator="equal">
      <formula>"f"</formula>
    </cfRule>
  </conditionalFormatting>
  <conditionalFormatting sqref="BF60">
    <cfRule type="cellIs" dxfId="32762" priority="4510" stopIfTrue="1" operator="equal">
      <formula>"h"</formula>
    </cfRule>
    <cfRule type="cellIs" dxfId="32761" priority="4511" stopIfTrue="1" operator="equal">
      <formula>"g"</formula>
    </cfRule>
  </conditionalFormatting>
  <conditionalFormatting sqref="BN63 BN39:BN44 BN48:BN54 BN56:BN59">
    <cfRule type="cellIs" dxfId="32760" priority="4452" stopIfTrue="1" operator="equal">
      <formula>"f"</formula>
    </cfRule>
  </conditionalFormatting>
  <conditionalFormatting sqref="BN63 BN39:BN44 BN48:BN54 BN56:BN59">
    <cfRule type="cellIs" dxfId="32759" priority="4450" stopIfTrue="1" operator="equal">
      <formula>"h"</formula>
    </cfRule>
    <cfRule type="cellIs" dxfId="32758" priority="4451" stopIfTrue="1" operator="equal">
      <formula>"g"</formula>
    </cfRule>
  </conditionalFormatting>
  <conditionalFormatting sqref="BG45">
    <cfRule type="cellIs" dxfId="32757" priority="4503" stopIfTrue="1" operator="equal">
      <formula>"f"</formula>
    </cfRule>
  </conditionalFormatting>
  <conditionalFormatting sqref="BG45">
    <cfRule type="cellIs" dxfId="32756" priority="4501" stopIfTrue="1" operator="equal">
      <formula>"h"</formula>
    </cfRule>
    <cfRule type="cellIs" dxfId="32755" priority="4502" stopIfTrue="1" operator="equal">
      <formula>"g"</formula>
    </cfRule>
  </conditionalFormatting>
  <conditionalFormatting sqref="BG64">
    <cfRule type="cellIs" dxfId="32754" priority="4500" stopIfTrue="1" operator="equal">
      <formula>"f"</formula>
    </cfRule>
  </conditionalFormatting>
  <conditionalFormatting sqref="BG64">
    <cfRule type="cellIs" dxfId="32753" priority="4498" stopIfTrue="1" operator="equal">
      <formula>"h"</formula>
    </cfRule>
    <cfRule type="cellIs" dxfId="32752" priority="4499" stopIfTrue="1" operator="equal">
      <formula>"g"</formula>
    </cfRule>
  </conditionalFormatting>
  <conditionalFormatting sqref="BG66">
    <cfRule type="cellIs" dxfId="32751" priority="4497" stopIfTrue="1" operator="equal">
      <formula>"f"</formula>
    </cfRule>
  </conditionalFormatting>
  <conditionalFormatting sqref="BG66">
    <cfRule type="cellIs" dxfId="32750" priority="4495" stopIfTrue="1" operator="equal">
      <formula>"h"</formula>
    </cfRule>
    <cfRule type="cellIs" dxfId="32749" priority="4496" stopIfTrue="1" operator="equal">
      <formula>"g"</formula>
    </cfRule>
  </conditionalFormatting>
  <conditionalFormatting sqref="BG60">
    <cfRule type="cellIs" dxfId="32748" priority="4494" stopIfTrue="1" operator="equal">
      <formula>"f"</formula>
    </cfRule>
  </conditionalFormatting>
  <conditionalFormatting sqref="BG60">
    <cfRule type="cellIs" dxfId="32747" priority="4492" stopIfTrue="1" operator="equal">
      <formula>"h"</formula>
    </cfRule>
    <cfRule type="cellIs" dxfId="32746" priority="4493" stopIfTrue="1" operator="equal">
      <formula>"g"</formula>
    </cfRule>
  </conditionalFormatting>
  <conditionalFormatting sqref="BM65">
    <cfRule type="cellIs" dxfId="32745" priority="4434" stopIfTrue="1" operator="equal">
      <formula>"f"</formula>
    </cfRule>
  </conditionalFormatting>
  <conditionalFormatting sqref="BM65">
    <cfRule type="cellIs" dxfId="32744" priority="4432" stopIfTrue="1" operator="equal">
      <formula>"h"</formula>
    </cfRule>
    <cfRule type="cellIs" dxfId="32743" priority="4433" stopIfTrue="1" operator="equal">
      <formula>"g"</formula>
    </cfRule>
  </conditionalFormatting>
  <conditionalFormatting sqref="BG65">
    <cfRule type="cellIs" dxfId="32742" priority="4485" stopIfTrue="1" operator="equal">
      <formula>"f"</formula>
    </cfRule>
  </conditionalFormatting>
  <conditionalFormatting sqref="BG65">
    <cfRule type="cellIs" dxfId="32741" priority="4483" stopIfTrue="1" operator="equal">
      <formula>"h"</formula>
    </cfRule>
    <cfRule type="cellIs" dxfId="32740" priority="4484" stopIfTrue="1" operator="equal">
      <formula>"g"</formula>
    </cfRule>
  </conditionalFormatting>
  <conditionalFormatting sqref="BF55">
    <cfRule type="cellIs" dxfId="32739" priority="4482" stopIfTrue="1" operator="equal">
      <formula>"f"</formula>
    </cfRule>
  </conditionalFormatting>
  <conditionalFormatting sqref="BF55">
    <cfRule type="cellIs" dxfId="32738" priority="4480" stopIfTrue="1" operator="equal">
      <formula>"h"</formula>
    </cfRule>
    <cfRule type="cellIs" dxfId="32737" priority="4481" stopIfTrue="1" operator="equal">
      <formula>"g"</formula>
    </cfRule>
  </conditionalFormatting>
  <conditionalFormatting sqref="BG55">
    <cfRule type="cellIs" dxfId="32736" priority="4479" stopIfTrue="1" operator="equal">
      <formula>"f"</formula>
    </cfRule>
  </conditionalFormatting>
  <conditionalFormatting sqref="BG55">
    <cfRule type="cellIs" dxfId="32735" priority="4477" stopIfTrue="1" operator="equal">
      <formula>"h"</formula>
    </cfRule>
    <cfRule type="cellIs" dxfId="32734" priority="4478" stopIfTrue="1" operator="equal">
      <formula>"g"</formula>
    </cfRule>
  </conditionalFormatting>
  <conditionalFormatting sqref="BM63 BM39:BM44 BM48:BM54 BM56:BM59">
    <cfRule type="cellIs" dxfId="32733" priority="4470" stopIfTrue="1" operator="equal">
      <formula>"f"</formula>
    </cfRule>
  </conditionalFormatting>
  <conditionalFormatting sqref="BM63 BM39:BM44 BM48:BM54 BM56:BM59">
    <cfRule type="cellIs" dxfId="32732" priority="4468" stopIfTrue="1" operator="equal">
      <formula>"h"</formula>
    </cfRule>
    <cfRule type="cellIs" dxfId="32731" priority="4469" stopIfTrue="1" operator="equal">
      <formula>"g"</formula>
    </cfRule>
  </conditionalFormatting>
  <conditionalFormatting sqref="BM45">
    <cfRule type="cellIs" dxfId="32730" priority="4467" stopIfTrue="1" operator="equal">
      <formula>"f"</formula>
    </cfRule>
  </conditionalFormatting>
  <conditionalFormatting sqref="BM45">
    <cfRule type="cellIs" dxfId="32729" priority="4465" stopIfTrue="1" operator="equal">
      <formula>"h"</formula>
    </cfRule>
    <cfRule type="cellIs" dxfId="32728" priority="4466" stopIfTrue="1" operator="equal">
      <formula>"g"</formula>
    </cfRule>
  </conditionalFormatting>
  <conditionalFormatting sqref="BM64">
    <cfRule type="cellIs" dxfId="32727" priority="4464" stopIfTrue="1" operator="equal">
      <formula>"f"</formula>
    </cfRule>
  </conditionalFormatting>
  <conditionalFormatting sqref="BM64">
    <cfRule type="cellIs" dxfId="32726" priority="4462" stopIfTrue="1" operator="equal">
      <formula>"h"</formula>
    </cfRule>
    <cfRule type="cellIs" dxfId="32725" priority="4463" stopIfTrue="1" operator="equal">
      <formula>"g"</formula>
    </cfRule>
  </conditionalFormatting>
  <conditionalFormatting sqref="BM66">
    <cfRule type="cellIs" dxfId="32724" priority="4461" stopIfTrue="1" operator="equal">
      <formula>"f"</formula>
    </cfRule>
  </conditionalFormatting>
  <conditionalFormatting sqref="BM66">
    <cfRule type="cellIs" dxfId="32723" priority="4459" stopIfTrue="1" operator="equal">
      <formula>"h"</formula>
    </cfRule>
    <cfRule type="cellIs" dxfId="32722" priority="4460" stopIfTrue="1" operator="equal">
      <formula>"g"</formula>
    </cfRule>
  </conditionalFormatting>
  <conditionalFormatting sqref="BM60">
    <cfRule type="cellIs" dxfId="32721" priority="4458" stopIfTrue="1" operator="equal">
      <formula>"f"</formula>
    </cfRule>
  </conditionalFormatting>
  <conditionalFormatting sqref="BM60">
    <cfRule type="cellIs" dxfId="32720" priority="4456" stopIfTrue="1" operator="equal">
      <formula>"h"</formula>
    </cfRule>
    <cfRule type="cellIs" dxfId="32719" priority="4457" stopIfTrue="1" operator="equal">
      <formula>"g"</formula>
    </cfRule>
  </conditionalFormatting>
  <conditionalFormatting sqref="BN45">
    <cfRule type="cellIs" dxfId="32718" priority="4449" stopIfTrue="1" operator="equal">
      <formula>"f"</formula>
    </cfRule>
  </conditionalFormatting>
  <conditionalFormatting sqref="BN45">
    <cfRule type="cellIs" dxfId="32717" priority="4447" stopIfTrue="1" operator="equal">
      <formula>"h"</formula>
    </cfRule>
    <cfRule type="cellIs" dxfId="32716" priority="4448" stopIfTrue="1" operator="equal">
      <formula>"g"</formula>
    </cfRule>
  </conditionalFormatting>
  <conditionalFormatting sqref="BN64">
    <cfRule type="cellIs" dxfId="32715" priority="4446" stopIfTrue="1" operator="equal">
      <formula>"f"</formula>
    </cfRule>
  </conditionalFormatting>
  <conditionalFormatting sqref="BN64">
    <cfRule type="cellIs" dxfId="32714" priority="4444" stopIfTrue="1" operator="equal">
      <formula>"h"</formula>
    </cfRule>
    <cfRule type="cellIs" dxfId="32713" priority="4445" stopIfTrue="1" operator="equal">
      <formula>"g"</formula>
    </cfRule>
  </conditionalFormatting>
  <conditionalFormatting sqref="BN66">
    <cfRule type="cellIs" dxfId="32712" priority="4443" stopIfTrue="1" operator="equal">
      <formula>"f"</formula>
    </cfRule>
  </conditionalFormatting>
  <conditionalFormatting sqref="BN66">
    <cfRule type="cellIs" dxfId="32711" priority="4441" stopIfTrue="1" operator="equal">
      <formula>"h"</formula>
    </cfRule>
    <cfRule type="cellIs" dxfId="32710" priority="4442" stopIfTrue="1" operator="equal">
      <formula>"g"</formula>
    </cfRule>
  </conditionalFormatting>
  <conditionalFormatting sqref="BN60">
    <cfRule type="cellIs" dxfId="32709" priority="4440" stopIfTrue="1" operator="equal">
      <formula>"f"</formula>
    </cfRule>
  </conditionalFormatting>
  <conditionalFormatting sqref="BN60">
    <cfRule type="cellIs" dxfId="32708" priority="4438" stopIfTrue="1" operator="equal">
      <formula>"h"</formula>
    </cfRule>
    <cfRule type="cellIs" dxfId="32707" priority="4439" stopIfTrue="1" operator="equal">
      <formula>"g"</formula>
    </cfRule>
  </conditionalFormatting>
  <conditionalFormatting sqref="BN65">
    <cfRule type="cellIs" dxfId="32706" priority="4431" stopIfTrue="1" operator="equal">
      <formula>"f"</formula>
    </cfRule>
  </conditionalFormatting>
  <conditionalFormatting sqref="BN65">
    <cfRule type="cellIs" dxfId="32705" priority="4429" stopIfTrue="1" operator="equal">
      <formula>"h"</formula>
    </cfRule>
    <cfRule type="cellIs" dxfId="32704" priority="4430" stopIfTrue="1" operator="equal">
      <formula>"g"</formula>
    </cfRule>
  </conditionalFormatting>
  <conditionalFormatting sqref="BM55">
    <cfRule type="cellIs" dxfId="32703" priority="4428" stopIfTrue="1" operator="equal">
      <formula>"f"</formula>
    </cfRule>
  </conditionalFormatting>
  <conditionalFormatting sqref="BM55">
    <cfRule type="cellIs" dxfId="32702" priority="4426" stopIfTrue="1" operator="equal">
      <formula>"h"</formula>
    </cfRule>
    <cfRule type="cellIs" dxfId="32701" priority="4427" stopIfTrue="1" operator="equal">
      <formula>"g"</formula>
    </cfRule>
  </conditionalFormatting>
  <conditionalFormatting sqref="BN55">
    <cfRule type="cellIs" dxfId="32700" priority="4425" stopIfTrue="1" operator="equal">
      <formula>"f"</formula>
    </cfRule>
  </conditionalFormatting>
  <conditionalFormatting sqref="BN55">
    <cfRule type="cellIs" dxfId="32699" priority="4423" stopIfTrue="1" operator="equal">
      <formula>"h"</formula>
    </cfRule>
    <cfRule type="cellIs" dxfId="32698" priority="4424" stopIfTrue="1" operator="equal">
      <formula>"g"</formula>
    </cfRule>
  </conditionalFormatting>
  <conditionalFormatting sqref="AO16">
    <cfRule type="cellIs" dxfId="32697" priority="4080" stopIfTrue="1" operator="equal">
      <formula>"f"</formula>
    </cfRule>
  </conditionalFormatting>
  <conditionalFormatting sqref="AO16">
    <cfRule type="cellIs" dxfId="32696" priority="4078" stopIfTrue="1" operator="equal">
      <formula>"h"</formula>
    </cfRule>
    <cfRule type="cellIs" dxfId="32695" priority="4079" stopIfTrue="1" operator="equal">
      <formula>"g"</formula>
    </cfRule>
  </conditionalFormatting>
  <conditionalFormatting sqref="AO16">
    <cfRule type="cellIs" dxfId="32694" priority="4077" stopIfTrue="1" operator="equal">
      <formula>"f"</formula>
    </cfRule>
  </conditionalFormatting>
  <conditionalFormatting sqref="AO16">
    <cfRule type="cellIs" dxfId="32693" priority="4075" stopIfTrue="1" operator="equal">
      <formula>"h"</formula>
    </cfRule>
    <cfRule type="cellIs" dxfId="32692" priority="4076" stopIfTrue="1" operator="equal">
      <formula>"g"</formula>
    </cfRule>
  </conditionalFormatting>
  <conditionalFormatting sqref="AO16">
    <cfRule type="cellIs" dxfId="32691" priority="4074" stopIfTrue="1" operator="equal">
      <formula>"f"</formula>
    </cfRule>
  </conditionalFormatting>
  <conditionalFormatting sqref="AO16">
    <cfRule type="cellIs" dxfId="32690" priority="4072" stopIfTrue="1" operator="equal">
      <formula>"h"</formula>
    </cfRule>
    <cfRule type="cellIs" dxfId="32689" priority="4073" stopIfTrue="1" operator="equal">
      <formula>"g"</formula>
    </cfRule>
  </conditionalFormatting>
  <conditionalFormatting sqref="AO16">
    <cfRule type="cellIs" dxfId="32688" priority="4089" stopIfTrue="1" operator="equal">
      <formula>"f"</formula>
    </cfRule>
  </conditionalFormatting>
  <conditionalFormatting sqref="AO16">
    <cfRule type="cellIs" dxfId="32687" priority="4087" stopIfTrue="1" operator="equal">
      <formula>"h"</formula>
    </cfRule>
    <cfRule type="cellIs" dxfId="32686" priority="4088" stopIfTrue="1" operator="equal">
      <formula>"g"</formula>
    </cfRule>
  </conditionalFormatting>
  <conditionalFormatting sqref="AO16">
    <cfRule type="cellIs" dxfId="32685" priority="4083" stopIfTrue="1" operator="equal">
      <formula>"f"</formula>
    </cfRule>
  </conditionalFormatting>
  <conditionalFormatting sqref="AO16">
    <cfRule type="cellIs" dxfId="32684" priority="4081" stopIfTrue="1" operator="equal">
      <formula>"h"</formula>
    </cfRule>
    <cfRule type="cellIs" dxfId="32683" priority="4082" stopIfTrue="1" operator="equal">
      <formula>"g"</formula>
    </cfRule>
  </conditionalFormatting>
  <conditionalFormatting sqref="AO16">
    <cfRule type="cellIs" dxfId="32682" priority="4086" stopIfTrue="1" operator="equal">
      <formula>"f"</formula>
    </cfRule>
  </conditionalFormatting>
  <conditionalFormatting sqref="AO16">
    <cfRule type="cellIs" dxfId="32681" priority="4084" stopIfTrue="1" operator="equal">
      <formula>"h"</formula>
    </cfRule>
    <cfRule type="cellIs" dxfId="32680" priority="4085" stopIfTrue="1" operator="equal">
      <formula>"g"</formula>
    </cfRule>
  </conditionalFormatting>
  <conditionalFormatting sqref="AO16">
    <cfRule type="cellIs" dxfId="32679" priority="4056" stopIfTrue="1" operator="equal">
      <formula>"f"</formula>
    </cfRule>
  </conditionalFormatting>
  <conditionalFormatting sqref="AO16">
    <cfRule type="cellIs" dxfId="32678" priority="4054" stopIfTrue="1" operator="equal">
      <formula>"h"</formula>
    </cfRule>
    <cfRule type="cellIs" dxfId="32677" priority="4055" stopIfTrue="1" operator="equal">
      <formula>"g"</formula>
    </cfRule>
  </conditionalFormatting>
  <conditionalFormatting sqref="AO16">
    <cfRule type="cellIs" dxfId="32676" priority="4053" stopIfTrue="1" operator="equal">
      <formula>"f"</formula>
    </cfRule>
  </conditionalFormatting>
  <conditionalFormatting sqref="AO16">
    <cfRule type="cellIs" dxfId="32675" priority="4051" stopIfTrue="1" operator="equal">
      <formula>"h"</formula>
    </cfRule>
    <cfRule type="cellIs" dxfId="32674" priority="4052" stopIfTrue="1" operator="equal">
      <formula>"g"</formula>
    </cfRule>
  </conditionalFormatting>
  <conditionalFormatting sqref="AO16">
    <cfRule type="cellIs" dxfId="32673" priority="4050" stopIfTrue="1" operator="equal">
      <formula>"f"</formula>
    </cfRule>
  </conditionalFormatting>
  <conditionalFormatting sqref="AO16">
    <cfRule type="cellIs" dxfId="32672" priority="4048" stopIfTrue="1" operator="equal">
      <formula>"h"</formula>
    </cfRule>
    <cfRule type="cellIs" dxfId="32671" priority="4049" stopIfTrue="1" operator="equal">
      <formula>"g"</formula>
    </cfRule>
  </conditionalFormatting>
  <conditionalFormatting sqref="AO38 AO28:AP29 AO17:AP17 AO20:AP21 AO23:AP24">
    <cfRule type="cellIs" dxfId="32670" priority="4104" stopIfTrue="1" operator="equal">
      <formula>"f"</formula>
    </cfRule>
  </conditionalFormatting>
  <conditionalFormatting sqref="AO38 AO28:AP29 AO17:AP17 AO20:AP21 AO23:AP24">
    <cfRule type="cellIs" dxfId="32669" priority="4102" stopIfTrue="1" operator="equal">
      <formula>"h"</formula>
    </cfRule>
    <cfRule type="cellIs" dxfId="32668" priority="4103" stopIfTrue="1" operator="equal">
      <formula>"g"</formula>
    </cfRule>
  </conditionalFormatting>
  <conditionalFormatting sqref="AO26:AP26">
    <cfRule type="cellIs" dxfId="32667" priority="4101" stopIfTrue="1" operator="equal">
      <formula>"f"</formula>
    </cfRule>
  </conditionalFormatting>
  <conditionalFormatting sqref="AO26:AP26">
    <cfRule type="cellIs" dxfId="32666" priority="4099" stopIfTrue="1" operator="equal">
      <formula>"h"</formula>
    </cfRule>
    <cfRule type="cellIs" dxfId="32665" priority="4100" stopIfTrue="1" operator="equal">
      <formula>"g"</formula>
    </cfRule>
  </conditionalFormatting>
  <conditionalFormatting sqref="AO16">
    <cfRule type="cellIs" dxfId="32664" priority="4029" stopIfTrue="1" operator="equal">
      <formula>"f"</formula>
    </cfRule>
  </conditionalFormatting>
  <conditionalFormatting sqref="AO16">
    <cfRule type="cellIs" dxfId="32663" priority="4027" stopIfTrue="1" operator="equal">
      <formula>"h"</formula>
    </cfRule>
    <cfRule type="cellIs" dxfId="32662" priority="4028" stopIfTrue="1" operator="equal">
      <formula>"g"</formula>
    </cfRule>
  </conditionalFormatting>
  <conditionalFormatting sqref="AO16">
    <cfRule type="cellIs" dxfId="32661" priority="4098" stopIfTrue="1" operator="equal">
      <formula>"f"</formula>
    </cfRule>
  </conditionalFormatting>
  <conditionalFormatting sqref="AO16">
    <cfRule type="cellIs" dxfId="32660" priority="4096" stopIfTrue="1" operator="equal">
      <formula>"h"</formula>
    </cfRule>
    <cfRule type="cellIs" dxfId="32659" priority="4097" stopIfTrue="1" operator="equal">
      <formula>"g"</formula>
    </cfRule>
  </conditionalFormatting>
  <conditionalFormatting sqref="AO16">
    <cfRule type="cellIs" dxfId="32658" priority="4095" stopIfTrue="1" operator="equal">
      <formula>"f"</formula>
    </cfRule>
  </conditionalFormatting>
  <conditionalFormatting sqref="AO16">
    <cfRule type="cellIs" dxfId="32657" priority="4093" stopIfTrue="1" operator="equal">
      <formula>"h"</formula>
    </cfRule>
    <cfRule type="cellIs" dxfId="32656" priority="4094" stopIfTrue="1" operator="equal">
      <formula>"g"</formula>
    </cfRule>
  </conditionalFormatting>
  <conditionalFormatting sqref="AO16">
    <cfRule type="cellIs" dxfId="32655" priority="4092" stopIfTrue="1" operator="equal">
      <formula>"f"</formula>
    </cfRule>
  </conditionalFormatting>
  <conditionalFormatting sqref="AO16">
    <cfRule type="cellIs" dxfId="32654" priority="4090" stopIfTrue="1" operator="equal">
      <formula>"h"</formula>
    </cfRule>
    <cfRule type="cellIs" dxfId="32653" priority="4091" stopIfTrue="1" operator="equal">
      <formula>"g"</formula>
    </cfRule>
  </conditionalFormatting>
  <conditionalFormatting sqref="AO16">
    <cfRule type="cellIs" dxfId="32634" priority="4071" stopIfTrue="1" operator="equal">
      <formula>"f"</formula>
    </cfRule>
  </conditionalFormatting>
  <conditionalFormatting sqref="AO16">
    <cfRule type="cellIs" dxfId="32633" priority="4069" stopIfTrue="1" operator="equal">
      <formula>"h"</formula>
    </cfRule>
    <cfRule type="cellIs" dxfId="32632" priority="4070" stopIfTrue="1" operator="equal">
      <formula>"g"</formula>
    </cfRule>
  </conditionalFormatting>
  <conditionalFormatting sqref="AO16">
    <cfRule type="cellIs" dxfId="32631" priority="4068" stopIfTrue="1" operator="equal">
      <formula>"f"</formula>
    </cfRule>
  </conditionalFormatting>
  <conditionalFormatting sqref="AO16">
    <cfRule type="cellIs" dxfId="32630" priority="4066" stopIfTrue="1" operator="equal">
      <formula>"h"</formula>
    </cfRule>
    <cfRule type="cellIs" dxfId="32629" priority="4067" stopIfTrue="1" operator="equal">
      <formula>"g"</formula>
    </cfRule>
  </conditionalFormatting>
  <conditionalFormatting sqref="AO16">
    <cfRule type="cellIs" dxfId="32628" priority="4065" stopIfTrue="1" operator="equal">
      <formula>"f"</formula>
    </cfRule>
  </conditionalFormatting>
  <conditionalFormatting sqref="AO16">
    <cfRule type="cellIs" dxfId="32627" priority="4063" stopIfTrue="1" operator="equal">
      <formula>"h"</formula>
    </cfRule>
    <cfRule type="cellIs" dxfId="32626" priority="4064" stopIfTrue="1" operator="equal">
      <formula>"g"</formula>
    </cfRule>
  </conditionalFormatting>
  <conditionalFormatting sqref="AO16">
    <cfRule type="cellIs" dxfId="32625" priority="4062" stopIfTrue="1" operator="equal">
      <formula>"f"</formula>
    </cfRule>
  </conditionalFormatting>
  <conditionalFormatting sqref="AO16">
    <cfRule type="cellIs" dxfId="32624" priority="4060" stopIfTrue="1" operator="equal">
      <formula>"h"</formula>
    </cfRule>
    <cfRule type="cellIs" dxfId="32623" priority="4061" stopIfTrue="1" operator="equal">
      <formula>"g"</formula>
    </cfRule>
  </conditionalFormatting>
  <conditionalFormatting sqref="AO16">
    <cfRule type="cellIs" dxfId="32622" priority="4059" stopIfTrue="1" operator="equal">
      <formula>"f"</formula>
    </cfRule>
  </conditionalFormatting>
  <conditionalFormatting sqref="AO16">
    <cfRule type="cellIs" dxfId="32621" priority="4057" stopIfTrue="1" operator="equal">
      <formula>"h"</formula>
    </cfRule>
    <cfRule type="cellIs" dxfId="32620" priority="4058" stopIfTrue="1" operator="equal">
      <formula>"g"</formula>
    </cfRule>
  </conditionalFormatting>
  <conditionalFormatting sqref="AO16">
    <cfRule type="cellIs" dxfId="32610" priority="4047" stopIfTrue="1" operator="equal">
      <formula>"f"</formula>
    </cfRule>
  </conditionalFormatting>
  <conditionalFormatting sqref="AO16">
    <cfRule type="cellIs" dxfId="32609" priority="4045" stopIfTrue="1" operator="equal">
      <formula>"h"</formula>
    </cfRule>
    <cfRule type="cellIs" dxfId="32608" priority="4046" stopIfTrue="1" operator="equal">
      <formula>"g"</formula>
    </cfRule>
  </conditionalFormatting>
  <conditionalFormatting sqref="AO16">
    <cfRule type="cellIs" dxfId="32607" priority="4041" stopIfTrue="1" operator="equal">
      <formula>"f"</formula>
    </cfRule>
  </conditionalFormatting>
  <conditionalFormatting sqref="AO16">
    <cfRule type="cellIs" dxfId="32606" priority="4039" stopIfTrue="1" operator="equal">
      <formula>"h"</formula>
    </cfRule>
    <cfRule type="cellIs" dxfId="32605" priority="4040" stopIfTrue="1" operator="equal">
      <formula>"g"</formula>
    </cfRule>
  </conditionalFormatting>
  <conditionalFormatting sqref="AO16">
    <cfRule type="cellIs" dxfId="32604" priority="4044" stopIfTrue="1" operator="equal">
      <formula>"f"</formula>
    </cfRule>
  </conditionalFormatting>
  <conditionalFormatting sqref="AO16">
    <cfRule type="cellIs" dxfId="32603" priority="4042" stopIfTrue="1" operator="equal">
      <formula>"h"</formula>
    </cfRule>
    <cfRule type="cellIs" dxfId="32602" priority="4043" stopIfTrue="1" operator="equal">
      <formula>"g"</formula>
    </cfRule>
  </conditionalFormatting>
  <conditionalFormatting sqref="AO16">
    <cfRule type="cellIs" dxfId="32601" priority="4038" stopIfTrue="1" operator="equal">
      <formula>"f"</formula>
    </cfRule>
  </conditionalFormatting>
  <conditionalFormatting sqref="AO16">
    <cfRule type="cellIs" dxfId="32600" priority="4036" stopIfTrue="1" operator="equal">
      <formula>"h"</formula>
    </cfRule>
    <cfRule type="cellIs" dxfId="32599" priority="4037" stopIfTrue="1" operator="equal">
      <formula>"g"</formula>
    </cfRule>
  </conditionalFormatting>
  <conditionalFormatting sqref="AO16">
    <cfRule type="cellIs" dxfId="32598" priority="4035" stopIfTrue="1" operator="equal">
      <formula>"f"</formula>
    </cfRule>
  </conditionalFormatting>
  <conditionalFormatting sqref="AO16">
    <cfRule type="cellIs" dxfId="32597" priority="4033" stopIfTrue="1" operator="equal">
      <formula>"h"</formula>
    </cfRule>
    <cfRule type="cellIs" dxfId="32596" priority="4034" stopIfTrue="1" operator="equal">
      <formula>"g"</formula>
    </cfRule>
  </conditionalFormatting>
  <conditionalFormatting sqref="AO16">
    <cfRule type="cellIs" dxfId="32595" priority="4032" stopIfTrue="1" operator="equal">
      <formula>"f"</formula>
    </cfRule>
  </conditionalFormatting>
  <conditionalFormatting sqref="AO16">
    <cfRule type="cellIs" dxfId="32594" priority="4030" stopIfTrue="1" operator="equal">
      <formula>"h"</formula>
    </cfRule>
    <cfRule type="cellIs" dxfId="32593" priority="4031" stopIfTrue="1" operator="equal">
      <formula>"g"</formula>
    </cfRule>
  </conditionalFormatting>
  <conditionalFormatting sqref="AO16">
    <cfRule type="cellIs" dxfId="32592" priority="4023" stopIfTrue="1" operator="equal">
      <formula>"f"</formula>
    </cfRule>
  </conditionalFormatting>
  <conditionalFormatting sqref="AO16">
    <cfRule type="cellIs" dxfId="32591" priority="4021" stopIfTrue="1" operator="equal">
      <formula>"h"</formula>
    </cfRule>
    <cfRule type="cellIs" dxfId="32590" priority="4022" stopIfTrue="1" operator="equal">
      <formula>"g"</formula>
    </cfRule>
  </conditionalFormatting>
  <conditionalFormatting sqref="AO16">
    <cfRule type="cellIs" dxfId="32589" priority="4020" stopIfTrue="1" operator="equal">
      <formula>"f"</formula>
    </cfRule>
  </conditionalFormatting>
  <conditionalFormatting sqref="AO16">
    <cfRule type="cellIs" dxfId="32588" priority="4018" stopIfTrue="1" operator="equal">
      <formula>"h"</formula>
    </cfRule>
    <cfRule type="cellIs" dxfId="32587" priority="4019" stopIfTrue="1" operator="equal">
      <formula>"g"</formula>
    </cfRule>
  </conditionalFormatting>
  <conditionalFormatting sqref="AO16">
    <cfRule type="cellIs" dxfId="32586" priority="4008" stopIfTrue="1" operator="equal">
      <formula>"f"</formula>
    </cfRule>
  </conditionalFormatting>
  <conditionalFormatting sqref="AO16">
    <cfRule type="cellIs" dxfId="32585" priority="4006" stopIfTrue="1" operator="equal">
      <formula>"h"</formula>
    </cfRule>
    <cfRule type="cellIs" dxfId="32584" priority="4007" stopIfTrue="1" operator="equal">
      <formula>"g"</formula>
    </cfRule>
  </conditionalFormatting>
  <conditionalFormatting sqref="AO16">
    <cfRule type="cellIs" dxfId="32583" priority="4005" stopIfTrue="1" operator="equal">
      <formula>"f"</formula>
    </cfRule>
  </conditionalFormatting>
  <conditionalFormatting sqref="AO16">
    <cfRule type="cellIs" dxfId="32582" priority="4003" stopIfTrue="1" operator="equal">
      <formula>"h"</formula>
    </cfRule>
    <cfRule type="cellIs" dxfId="32581" priority="4004" stopIfTrue="1" operator="equal">
      <formula>"g"</formula>
    </cfRule>
  </conditionalFormatting>
  <conditionalFormatting sqref="AO16">
    <cfRule type="cellIs" dxfId="32580" priority="4017" stopIfTrue="1" operator="equal">
      <formula>"f"</formula>
    </cfRule>
  </conditionalFormatting>
  <conditionalFormatting sqref="AO16">
    <cfRule type="cellIs" dxfId="32579" priority="4015" stopIfTrue="1" operator="equal">
      <formula>"h"</formula>
    </cfRule>
    <cfRule type="cellIs" dxfId="32578" priority="4016" stopIfTrue="1" operator="equal">
      <formula>"g"</formula>
    </cfRule>
  </conditionalFormatting>
  <conditionalFormatting sqref="AO16">
    <cfRule type="cellIs" dxfId="32577" priority="4026" stopIfTrue="1" operator="equal">
      <formula>"f"</formula>
    </cfRule>
  </conditionalFormatting>
  <conditionalFormatting sqref="AO16">
    <cfRule type="cellIs" dxfId="32576" priority="4024" stopIfTrue="1" operator="equal">
      <formula>"h"</formula>
    </cfRule>
    <cfRule type="cellIs" dxfId="32575" priority="4025" stopIfTrue="1" operator="equal">
      <formula>"g"</formula>
    </cfRule>
  </conditionalFormatting>
  <conditionalFormatting sqref="AO16">
    <cfRule type="cellIs" dxfId="32574" priority="4014" stopIfTrue="1" operator="equal">
      <formula>"f"</formula>
    </cfRule>
  </conditionalFormatting>
  <conditionalFormatting sqref="AO16">
    <cfRule type="cellIs" dxfId="32573" priority="4012" stopIfTrue="1" operator="equal">
      <formula>"h"</formula>
    </cfRule>
    <cfRule type="cellIs" dxfId="32572" priority="4013" stopIfTrue="1" operator="equal">
      <formula>"g"</formula>
    </cfRule>
  </conditionalFormatting>
  <conditionalFormatting sqref="AO16">
    <cfRule type="cellIs" dxfId="32571" priority="4011" stopIfTrue="1" operator="equal">
      <formula>"f"</formula>
    </cfRule>
  </conditionalFormatting>
  <conditionalFormatting sqref="AO16">
    <cfRule type="cellIs" dxfId="32570" priority="4009" stopIfTrue="1" operator="equal">
      <formula>"h"</formula>
    </cfRule>
    <cfRule type="cellIs" dxfId="32569" priority="4010" stopIfTrue="1" operator="equal">
      <formula>"g"</formula>
    </cfRule>
  </conditionalFormatting>
  <conditionalFormatting sqref="AP16">
    <cfRule type="cellIs" dxfId="32568" priority="3933" stopIfTrue="1" operator="equal">
      <formula>"f"</formula>
    </cfRule>
  </conditionalFormatting>
  <conditionalFormatting sqref="AP16">
    <cfRule type="cellIs" dxfId="32567" priority="3931" stopIfTrue="1" operator="equal">
      <formula>"h"</formula>
    </cfRule>
    <cfRule type="cellIs" dxfId="32566" priority="3932" stopIfTrue="1" operator="equal">
      <formula>"g"</formula>
    </cfRule>
  </conditionalFormatting>
  <conditionalFormatting sqref="AP16">
    <cfRule type="cellIs" dxfId="32565" priority="4002" stopIfTrue="1" operator="equal">
      <formula>"f"</formula>
    </cfRule>
  </conditionalFormatting>
  <conditionalFormatting sqref="AP16">
    <cfRule type="cellIs" dxfId="32564" priority="4000" stopIfTrue="1" operator="equal">
      <formula>"h"</formula>
    </cfRule>
    <cfRule type="cellIs" dxfId="32563" priority="4001" stopIfTrue="1" operator="equal">
      <formula>"g"</formula>
    </cfRule>
  </conditionalFormatting>
  <conditionalFormatting sqref="AP16">
    <cfRule type="cellIs" dxfId="32562" priority="3999" stopIfTrue="1" operator="equal">
      <formula>"f"</formula>
    </cfRule>
  </conditionalFormatting>
  <conditionalFormatting sqref="AP16">
    <cfRule type="cellIs" dxfId="32561" priority="3997" stopIfTrue="1" operator="equal">
      <formula>"h"</formula>
    </cfRule>
    <cfRule type="cellIs" dxfId="32560" priority="3998" stopIfTrue="1" operator="equal">
      <formula>"g"</formula>
    </cfRule>
  </conditionalFormatting>
  <conditionalFormatting sqref="AP16">
    <cfRule type="cellIs" dxfId="32559" priority="3996" stopIfTrue="1" operator="equal">
      <formula>"f"</formula>
    </cfRule>
  </conditionalFormatting>
  <conditionalFormatting sqref="AP16">
    <cfRule type="cellIs" dxfId="32558" priority="3994" stopIfTrue="1" operator="equal">
      <formula>"h"</formula>
    </cfRule>
    <cfRule type="cellIs" dxfId="32557" priority="3995" stopIfTrue="1" operator="equal">
      <formula>"g"</formula>
    </cfRule>
  </conditionalFormatting>
  <conditionalFormatting sqref="AP16">
    <cfRule type="cellIs" dxfId="32556" priority="3993" stopIfTrue="1" operator="equal">
      <formula>"f"</formula>
    </cfRule>
  </conditionalFormatting>
  <conditionalFormatting sqref="AP16">
    <cfRule type="cellIs" dxfId="32555" priority="3991" stopIfTrue="1" operator="equal">
      <formula>"h"</formula>
    </cfRule>
    <cfRule type="cellIs" dxfId="32554" priority="3992" stopIfTrue="1" operator="equal">
      <formula>"g"</formula>
    </cfRule>
  </conditionalFormatting>
  <conditionalFormatting sqref="AP16">
    <cfRule type="cellIs" dxfId="32553" priority="3990" stopIfTrue="1" operator="equal">
      <formula>"f"</formula>
    </cfRule>
  </conditionalFormatting>
  <conditionalFormatting sqref="AP16">
    <cfRule type="cellIs" dxfId="32552" priority="3988" stopIfTrue="1" operator="equal">
      <formula>"h"</formula>
    </cfRule>
    <cfRule type="cellIs" dxfId="32551" priority="3989" stopIfTrue="1" operator="equal">
      <formula>"g"</formula>
    </cfRule>
  </conditionalFormatting>
  <conditionalFormatting sqref="AP16">
    <cfRule type="cellIs" dxfId="32550" priority="3987" stopIfTrue="1" operator="equal">
      <formula>"f"</formula>
    </cfRule>
  </conditionalFormatting>
  <conditionalFormatting sqref="AP16">
    <cfRule type="cellIs" dxfId="32549" priority="3985" stopIfTrue="1" operator="equal">
      <formula>"h"</formula>
    </cfRule>
    <cfRule type="cellIs" dxfId="32548" priority="3986" stopIfTrue="1" operator="equal">
      <formula>"g"</formula>
    </cfRule>
  </conditionalFormatting>
  <conditionalFormatting sqref="AP16">
    <cfRule type="cellIs" dxfId="32547" priority="3984" stopIfTrue="1" operator="equal">
      <formula>"f"</formula>
    </cfRule>
  </conditionalFormatting>
  <conditionalFormatting sqref="AP16">
    <cfRule type="cellIs" dxfId="32546" priority="3982" stopIfTrue="1" operator="equal">
      <formula>"h"</formula>
    </cfRule>
    <cfRule type="cellIs" dxfId="32545" priority="3983" stopIfTrue="1" operator="equal">
      <formula>"g"</formula>
    </cfRule>
  </conditionalFormatting>
  <conditionalFormatting sqref="AP16">
    <cfRule type="cellIs" dxfId="32544" priority="3981" stopIfTrue="1" operator="equal">
      <formula>"f"</formula>
    </cfRule>
  </conditionalFormatting>
  <conditionalFormatting sqref="AP16">
    <cfRule type="cellIs" dxfId="32543" priority="3979" stopIfTrue="1" operator="equal">
      <formula>"h"</formula>
    </cfRule>
    <cfRule type="cellIs" dxfId="32542" priority="3980" stopIfTrue="1" operator="equal">
      <formula>"g"</formula>
    </cfRule>
  </conditionalFormatting>
  <conditionalFormatting sqref="AP16">
    <cfRule type="cellIs" dxfId="32541" priority="3978" stopIfTrue="1" operator="equal">
      <formula>"f"</formula>
    </cfRule>
  </conditionalFormatting>
  <conditionalFormatting sqref="AP16">
    <cfRule type="cellIs" dxfId="32540" priority="3976" stopIfTrue="1" operator="equal">
      <formula>"h"</formula>
    </cfRule>
    <cfRule type="cellIs" dxfId="32539" priority="3977" stopIfTrue="1" operator="equal">
      <formula>"g"</formula>
    </cfRule>
  </conditionalFormatting>
  <conditionalFormatting sqref="AP16">
    <cfRule type="cellIs" dxfId="32538" priority="3975" stopIfTrue="1" operator="equal">
      <formula>"f"</formula>
    </cfRule>
  </conditionalFormatting>
  <conditionalFormatting sqref="AP16">
    <cfRule type="cellIs" dxfId="32537" priority="3973" stopIfTrue="1" operator="equal">
      <formula>"h"</formula>
    </cfRule>
    <cfRule type="cellIs" dxfId="32536" priority="3974" stopIfTrue="1" operator="equal">
      <formula>"g"</formula>
    </cfRule>
  </conditionalFormatting>
  <conditionalFormatting sqref="AP16">
    <cfRule type="cellIs" dxfId="32535" priority="3972" stopIfTrue="1" operator="equal">
      <formula>"f"</formula>
    </cfRule>
  </conditionalFormatting>
  <conditionalFormatting sqref="AP16">
    <cfRule type="cellIs" dxfId="32534" priority="3970" stopIfTrue="1" operator="equal">
      <formula>"h"</formula>
    </cfRule>
    <cfRule type="cellIs" dxfId="32533" priority="3971" stopIfTrue="1" operator="equal">
      <formula>"g"</formula>
    </cfRule>
  </conditionalFormatting>
  <conditionalFormatting sqref="AP16">
    <cfRule type="cellIs" dxfId="32532" priority="3969" stopIfTrue="1" operator="equal">
      <formula>"f"</formula>
    </cfRule>
  </conditionalFormatting>
  <conditionalFormatting sqref="AP16">
    <cfRule type="cellIs" dxfId="32531" priority="3967" stopIfTrue="1" operator="equal">
      <formula>"h"</formula>
    </cfRule>
    <cfRule type="cellIs" dxfId="32530" priority="3968" stopIfTrue="1" operator="equal">
      <formula>"g"</formula>
    </cfRule>
  </conditionalFormatting>
  <conditionalFormatting sqref="AP16">
    <cfRule type="cellIs" dxfId="32529" priority="3966" stopIfTrue="1" operator="equal">
      <formula>"f"</formula>
    </cfRule>
  </conditionalFormatting>
  <conditionalFormatting sqref="AP16">
    <cfRule type="cellIs" dxfId="32528" priority="3964" stopIfTrue="1" operator="equal">
      <formula>"h"</formula>
    </cfRule>
    <cfRule type="cellIs" dxfId="32527" priority="3965" stopIfTrue="1" operator="equal">
      <formula>"g"</formula>
    </cfRule>
  </conditionalFormatting>
  <conditionalFormatting sqref="AP16">
    <cfRule type="cellIs" dxfId="32526" priority="3963" stopIfTrue="1" operator="equal">
      <formula>"f"</formula>
    </cfRule>
  </conditionalFormatting>
  <conditionalFormatting sqref="AP16">
    <cfRule type="cellIs" dxfId="32525" priority="3961" stopIfTrue="1" operator="equal">
      <formula>"h"</formula>
    </cfRule>
    <cfRule type="cellIs" dxfId="32524" priority="3962" stopIfTrue="1" operator="equal">
      <formula>"g"</formula>
    </cfRule>
  </conditionalFormatting>
  <conditionalFormatting sqref="AP16">
    <cfRule type="cellIs" dxfId="32523" priority="3960" stopIfTrue="1" operator="equal">
      <formula>"f"</formula>
    </cfRule>
  </conditionalFormatting>
  <conditionalFormatting sqref="AP16">
    <cfRule type="cellIs" dxfId="32522" priority="3958" stopIfTrue="1" operator="equal">
      <formula>"h"</formula>
    </cfRule>
    <cfRule type="cellIs" dxfId="32521" priority="3959" stopIfTrue="1" operator="equal">
      <formula>"g"</formula>
    </cfRule>
  </conditionalFormatting>
  <conditionalFormatting sqref="AP16">
    <cfRule type="cellIs" dxfId="32520" priority="3957" stopIfTrue="1" operator="equal">
      <formula>"f"</formula>
    </cfRule>
  </conditionalFormatting>
  <conditionalFormatting sqref="AP16">
    <cfRule type="cellIs" dxfId="32519" priority="3955" stopIfTrue="1" operator="equal">
      <formula>"h"</formula>
    </cfRule>
    <cfRule type="cellIs" dxfId="32518" priority="3956" stopIfTrue="1" operator="equal">
      <formula>"g"</formula>
    </cfRule>
  </conditionalFormatting>
  <conditionalFormatting sqref="AP16">
    <cfRule type="cellIs" dxfId="32517" priority="3954" stopIfTrue="1" operator="equal">
      <formula>"f"</formula>
    </cfRule>
  </conditionalFormatting>
  <conditionalFormatting sqref="AP16">
    <cfRule type="cellIs" dxfId="32516" priority="3952" stopIfTrue="1" operator="equal">
      <formula>"h"</formula>
    </cfRule>
    <cfRule type="cellIs" dxfId="32515" priority="3953" stopIfTrue="1" operator="equal">
      <formula>"g"</formula>
    </cfRule>
  </conditionalFormatting>
  <conditionalFormatting sqref="AP16">
    <cfRule type="cellIs" dxfId="32514" priority="3951" stopIfTrue="1" operator="equal">
      <formula>"f"</formula>
    </cfRule>
  </conditionalFormatting>
  <conditionalFormatting sqref="AP16">
    <cfRule type="cellIs" dxfId="32513" priority="3949" stopIfTrue="1" operator="equal">
      <formula>"h"</formula>
    </cfRule>
    <cfRule type="cellIs" dxfId="32512" priority="3950" stopIfTrue="1" operator="equal">
      <formula>"g"</formula>
    </cfRule>
  </conditionalFormatting>
  <conditionalFormatting sqref="AP16">
    <cfRule type="cellIs" dxfId="32511" priority="3945" stopIfTrue="1" operator="equal">
      <formula>"f"</formula>
    </cfRule>
  </conditionalFormatting>
  <conditionalFormatting sqref="AP16">
    <cfRule type="cellIs" dxfId="32510" priority="3943" stopIfTrue="1" operator="equal">
      <formula>"h"</formula>
    </cfRule>
    <cfRule type="cellIs" dxfId="32509" priority="3944" stopIfTrue="1" operator="equal">
      <formula>"g"</formula>
    </cfRule>
  </conditionalFormatting>
  <conditionalFormatting sqref="AP16">
    <cfRule type="cellIs" dxfId="32508" priority="3948" stopIfTrue="1" operator="equal">
      <formula>"f"</formula>
    </cfRule>
  </conditionalFormatting>
  <conditionalFormatting sqref="AP16">
    <cfRule type="cellIs" dxfId="32507" priority="3946" stopIfTrue="1" operator="equal">
      <formula>"h"</formula>
    </cfRule>
    <cfRule type="cellIs" dxfId="32506" priority="3947" stopIfTrue="1" operator="equal">
      <formula>"g"</formula>
    </cfRule>
  </conditionalFormatting>
  <conditionalFormatting sqref="AP16">
    <cfRule type="cellIs" dxfId="32505" priority="3942" stopIfTrue="1" operator="equal">
      <formula>"f"</formula>
    </cfRule>
  </conditionalFormatting>
  <conditionalFormatting sqref="AP16">
    <cfRule type="cellIs" dxfId="32504" priority="3940" stopIfTrue="1" operator="equal">
      <formula>"h"</formula>
    </cfRule>
    <cfRule type="cellIs" dxfId="32503" priority="3941" stopIfTrue="1" operator="equal">
      <formula>"g"</formula>
    </cfRule>
  </conditionalFormatting>
  <conditionalFormatting sqref="AP16">
    <cfRule type="cellIs" dxfId="32502" priority="3939" stopIfTrue="1" operator="equal">
      <formula>"f"</formula>
    </cfRule>
  </conditionalFormatting>
  <conditionalFormatting sqref="AP16">
    <cfRule type="cellIs" dxfId="32501" priority="3937" stopIfTrue="1" operator="equal">
      <formula>"h"</formula>
    </cfRule>
    <cfRule type="cellIs" dxfId="32500" priority="3938" stopIfTrue="1" operator="equal">
      <formula>"g"</formula>
    </cfRule>
  </conditionalFormatting>
  <conditionalFormatting sqref="AP16">
    <cfRule type="cellIs" dxfId="32499" priority="3936" stopIfTrue="1" operator="equal">
      <formula>"f"</formula>
    </cfRule>
  </conditionalFormatting>
  <conditionalFormatting sqref="AP16">
    <cfRule type="cellIs" dxfId="32498" priority="3934" stopIfTrue="1" operator="equal">
      <formula>"h"</formula>
    </cfRule>
    <cfRule type="cellIs" dxfId="32497" priority="3935" stopIfTrue="1" operator="equal">
      <formula>"g"</formula>
    </cfRule>
  </conditionalFormatting>
  <conditionalFormatting sqref="AP16">
    <cfRule type="cellIs" dxfId="32496" priority="3927" stopIfTrue="1" operator="equal">
      <formula>"f"</formula>
    </cfRule>
  </conditionalFormatting>
  <conditionalFormatting sqref="AP16">
    <cfRule type="cellIs" dxfId="32495" priority="3925" stopIfTrue="1" operator="equal">
      <formula>"h"</formula>
    </cfRule>
    <cfRule type="cellIs" dxfId="32494" priority="3926" stopIfTrue="1" operator="equal">
      <formula>"g"</formula>
    </cfRule>
  </conditionalFormatting>
  <conditionalFormatting sqref="AP16">
    <cfRule type="cellIs" dxfId="32493" priority="3924" stopIfTrue="1" operator="equal">
      <formula>"f"</formula>
    </cfRule>
  </conditionalFormatting>
  <conditionalFormatting sqref="AP16">
    <cfRule type="cellIs" dxfId="32492" priority="3922" stopIfTrue="1" operator="equal">
      <formula>"h"</formula>
    </cfRule>
    <cfRule type="cellIs" dxfId="32491" priority="3923" stopIfTrue="1" operator="equal">
      <formula>"g"</formula>
    </cfRule>
  </conditionalFormatting>
  <conditionalFormatting sqref="AP16">
    <cfRule type="cellIs" dxfId="32490" priority="3912" stopIfTrue="1" operator="equal">
      <formula>"f"</formula>
    </cfRule>
  </conditionalFormatting>
  <conditionalFormatting sqref="AP16">
    <cfRule type="cellIs" dxfId="32489" priority="3910" stopIfTrue="1" operator="equal">
      <formula>"h"</formula>
    </cfRule>
    <cfRule type="cellIs" dxfId="32488" priority="3911" stopIfTrue="1" operator="equal">
      <formula>"g"</formula>
    </cfRule>
  </conditionalFormatting>
  <conditionalFormatting sqref="AP16">
    <cfRule type="cellIs" dxfId="32487" priority="3909" stopIfTrue="1" operator="equal">
      <formula>"f"</formula>
    </cfRule>
  </conditionalFormatting>
  <conditionalFormatting sqref="AP16">
    <cfRule type="cellIs" dxfId="32486" priority="3907" stopIfTrue="1" operator="equal">
      <formula>"h"</formula>
    </cfRule>
    <cfRule type="cellIs" dxfId="32485" priority="3908" stopIfTrue="1" operator="equal">
      <formula>"g"</formula>
    </cfRule>
  </conditionalFormatting>
  <conditionalFormatting sqref="AP16">
    <cfRule type="cellIs" dxfId="32484" priority="3921" stopIfTrue="1" operator="equal">
      <formula>"f"</formula>
    </cfRule>
  </conditionalFormatting>
  <conditionalFormatting sqref="AP16">
    <cfRule type="cellIs" dxfId="32483" priority="3919" stopIfTrue="1" operator="equal">
      <formula>"h"</formula>
    </cfRule>
    <cfRule type="cellIs" dxfId="32482" priority="3920" stopIfTrue="1" operator="equal">
      <formula>"g"</formula>
    </cfRule>
  </conditionalFormatting>
  <conditionalFormatting sqref="AP16">
    <cfRule type="cellIs" dxfId="32481" priority="3930" stopIfTrue="1" operator="equal">
      <formula>"f"</formula>
    </cfRule>
  </conditionalFormatting>
  <conditionalFormatting sqref="AP16">
    <cfRule type="cellIs" dxfId="32480" priority="3928" stopIfTrue="1" operator="equal">
      <formula>"h"</formula>
    </cfRule>
    <cfRule type="cellIs" dxfId="32479" priority="3929" stopIfTrue="1" operator="equal">
      <formula>"g"</formula>
    </cfRule>
  </conditionalFormatting>
  <conditionalFormatting sqref="AP16">
    <cfRule type="cellIs" dxfId="32478" priority="3918" stopIfTrue="1" operator="equal">
      <formula>"f"</formula>
    </cfRule>
  </conditionalFormatting>
  <conditionalFormatting sqref="AP16">
    <cfRule type="cellIs" dxfId="32477" priority="3916" stopIfTrue="1" operator="equal">
      <formula>"h"</formula>
    </cfRule>
    <cfRule type="cellIs" dxfId="32476" priority="3917" stopIfTrue="1" operator="equal">
      <formula>"g"</formula>
    </cfRule>
  </conditionalFormatting>
  <conditionalFormatting sqref="AP16">
    <cfRule type="cellIs" dxfId="32475" priority="3915" stopIfTrue="1" operator="equal">
      <formula>"f"</formula>
    </cfRule>
  </conditionalFormatting>
  <conditionalFormatting sqref="AP16">
    <cfRule type="cellIs" dxfId="32474" priority="3913" stopIfTrue="1" operator="equal">
      <formula>"h"</formula>
    </cfRule>
    <cfRule type="cellIs" dxfId="32473" priority="3914" stopIfTrue="1" operator="equal">
      <formula>"g"</formula>
    </cfRule>
  </conditionalFormatting>
  <conditionalFormatting sqref="AP16">
    <cfRule type="cellIs" dxfId="32472" priority="3837" stopIfTrue="1" operator="equal">
      <formula>"f"</formula>
    </cfRule>
  </conditionalFormatting>
  <conditionalFormatting sqref="AP16">
    <cfRule type="cellIs" dxfId="32471" priority="3835" stopIfTrue="1" operator="equal">
      <formula>"h"</formula>
    </cfRule>
    <cfRule type="cellIs" dxfId="32470" priority="3836" stopIfTrue="1" operator="equal">
      <formula>"g"</formula>
    </cfRule>
  </conditionalFormatting>
  <conditionalFormatting sqref="AP16">
    <cfRule type="cellIs" dxfId="32469" priority="3906" stopIfTrue="1" operator="equal">
      <formula>"f"</formula>
    </cfRule>
  </conditionalFormatting>
  <conditionalFormatting sqref="AP16">
    <cfRule type="cellIs" dxfId="32468" priority="3904" stopIfTrue="1" operator="equal">
      <formula>"h"</formula>
    </cfRule>
    <cfRule type="cellIs" dxfId="32467" priority="3905" stopIfTrue="1" operator="equal">
      <formula>"g"</formula>
    </cfRule>
  </conditionalFormatting>
  <conditionalFormatting sqref="AP16">
    <cfRule type="cellIs" dxfId="32466" priority="3903" stopIfTrue="1" operator="equal">
      <formula>"f"</formula>
    </cfRule>
  </conditionalFormatting>
  <conditionalFormatting sqref="AP16">
    <cfRule type="cellIs" dxfId="32465" priority="3901" stopIfTrue="1" operator="equal">
      <formula>"h"</formula>
    </cfRule>
    <cfRule type="cellIs" dxfId="32464" priority="3902" stopIfTrue="1" operator="equal">
      <formula>"g"</formula>
    </cfRule>
  </conditionalFormatting>
  <conditionalFormatting sqref="AP16">
    <cfRule type="cellIs" dxfId="32463" priority="3900" stopIfTrue="1" operator="equal">
      <formula>"f"</formula>
    </cfRule>
  </conditionalFormatting>
  <conditionalFormatting sqref="AP16">
    <cfRule type="cellIs" dxfId="32462" priority="3898" stopIfTrue="1" operator="equal">
      <formula>"h"</formula>
    </cfRule>
    <cfRule type="cellIs" dxfId="32461" priority="3899" stopIfTrue="1" operator="equal">
      <formula>"g"</formula>
    </cfRule>
  </conditionalFormatting>
  <conditionalFormatting sqref="AP16">
    <cfRule type="cellIs" dxfId="32460" priority="3897" stopIfTrue="1" operator="equal">
      <formula>"f"</formula>
    </cfRule>
  </conditionalFormatting>
  <conditionalFormatting sqref="AP16">
    <cfRule type="cellIs" dxfId="32459" priority="3895" stopIfTrue="1" operator="equal">
      <formula>"h"</formula>
    </cfRule>
    <cfRule type="cellIs" dxfId="32458" priority="3896" stopIfTrue="1" operator="equal">
      <formula>"g"</formula>
    </cfRule>
  </conditionalFormatting>
  <conditionalFormatting sqref="AP16">
    <cfRule type="cellIs" dxfId="32457" priority="3894" stopIfTrue="1" operator="equal">
      <formula>"f"</formula>
    </cfRule>
  </conditionalFormatting>
  <conditionalFormatting sqref="AP16">
    <cfRule type="cellIs" dxfId="32456" priority="3892" stopIfTrue="1" operator="equal">
      <formula>"h"</formula>
    </cfRule>
    <cfRule type="cellIs" dxfId="32455" priority="3893" stopIfTrue="1" operator="equal">
      <formula>"g"</formula>
    </cfRule>
  </conditionalFormatting>
  <conditionalFormatting sqref="AP16">
    <cfRule type="cellIs" dxfId="32454" priority="3891" stopIfTrue="1" operator="equal">
      <formula>"f"</formula>
    </cfRule>
  </conditionalFormatting>
  <conditionalFormatting sqref="AP16">
    <cfRule type="cellIs" dxfId="32453" priority="3889" stopIfTrue="1" operator="equal">
      <formula>"h"</formula>
    </cfRule>
    <cfRule type="cellIs" dxfId="32452" priority="3890" stopIfTrue="1" operator="equal">
      <formula>"g"</formula>
    </cfRule>
  </conditionalFormatting>
  <conditionalFormatting sqref="AP16">
    <cfRule type="cellIs" dxfId="32451" priority="3888" stopIfTrue="1" operator="equal">
      <formula>"f"</formula>
    </cfRule>
  </conditionalFormatting>
  <conditionalFormatting sqref="AP16">
    <cfRule type="cellIs" dxfId="32450" priority="3886" stopIfTrue="1" operator="equal">
      <formula>"h"</formula>
    </cfRule>
    <cfRule type="cellIs" dxfId="32449" priority="3887" stopIfTrue="1" operator="equal">
      <formula>"g"</formula>
    </cfRule>
  </conditionalFormatting>
  <conditionalFormatting sqref="AP16">
    <cfRule type="cellIs" dxfId="32448" priority="3885" stopIfTrue="1" operator="equal">
      <formula>"f"</formula>
    </cfRule>
  </conditionalFormatting>
  <conditionalFormatting sqref="AP16">
    <cfRule type="cellIs" dxfId="32447" priority="3883" stopIfTrue="1" operator="equal">
      <formula>"h"</formula>
    </cfRule>
    <cfRule type="cellIs" dxfId="32446" priority="3884" stopIfTrue="1" operator="equal">
      <formula>"g"</formula>
    </cfRule>
  </conditionalFormatting>
  <conditionalFormatting sqref="AP16">
    <cfRule type="cellIs" dxfId="32445" priority="3882" stopIfTrue="1" operator="equal">
      <formula>"f"</formula>
    </cfRule>
  </conditionalFormatting>
  <conditionalFormatting sqref="AP16">
    <cfRule type="cellIs" dxfId="32444" priority="3880" stopIfTrue="1" operator="equal">
      <formula>"h"</formula>
    </cfRule>
    <cfRule type="cellIs" dxfId="32443" priority="3881" stopIfTrue="1" operator="equal">
      <formula>"g"</formula>
    </cfRule>
  </conditionalFormatting>
  <conditionalFormatting sqref="AP16">
    <cfRule type="cellIs" dxfId="32442" priority="3879" stopIfTrue="1" operator="equal">
      <formula>"f"</formula>
    </cfRule>
  </conditionalFormatting>
  <conditionalFormatting sqref="AP16">
    <cfRule type="cellIs" dxfId="32441" priority="3877" stopIfTrue="1" operator="equal">
      <formula>"h"</formula>
    </cfRule>
    <cfRule type="cellIs" dxfId="32440" priority="3878" stopIfTrue="1" operator="equal">
      <formula>"g"</formula>
    </cfRule>
  </conditionalFormatting>
  <conditionalFormatting sqref="AP16">
    <cfRule type="cellIs" dxfId="32439" priority="3876" stopIfTrue="1" operator="equal">
      <formula>"f"</formula>
    </cfRule>
  </conditionalFormatting>
  <conditionalFormatting sqref="AP16">
    <cfRule type="cellIs" dxfId="32438" priority="3874" stopIfTrue="1" operator="equal">
      <formula>"h"</formula>
    </cfRule>
    <cfRule type="cellIs" dxfId="32437" priority="3875" stopIfTrue="1" operator="equal">
      <formula>"g"</formula>
    </cfRule>
  </conditionalFormatting>
  <conditionalFormatting sqref="AP16">
    <cfRule type="cellIs" dxfId="32436" priority="3873" stopIfTrue="1" operator="equal">
      <formula>"f"</formula>
    </cfRule>
  </conditionalFormatting>
  <conditionalFormatting sqref="AP16">
    <cfRule type="cellIs" dxfId="32435" priority="3871" stopIfTrue="1" operator="equal">
      <formula>"h"</formula>
    </cfRule>
    <cfRule type="cellIs" dxfId="32434" priority="3872" stopIfTrue="1" operator="equal">
      <formula>"g"</formula>
    </cfRule>
  </conditionalFormatting>
  <conditionalFormatting sqref="AP16">
    <cfRule type="cellIs" dxfId="32433" priority="3870" stopIfTrue="1" operator="equal">
      <formula>"f"</formula>
    </cfRule>
  </conditionalFormatting>
  <conditionalFormatting sqref="AP16">
    <cfRule type="cellIs" dxfId="32432" priority="3868" stopIfTrue="1" operator="equal">
      <formula>"h"</formula>
    </cfRule>
    <cfRule type="cellIs" dxfId="32431" priority="3869" stopIfTrue="1" operator="equal">
      <formula>"g"</formula>
    </cfRule>
  </conditionalFormatting>
  <conditionalFormatting sqref="AP16">
    <cfRule type="cellIs" dxfId="32430" priority="3867" stopIfTrue="1" operator="equal">
      <formula>"f"</formula>
    </cfRule>
  </conditionalFormatting>
  <conditionalFormatting sqref="AP16">
    <cfRule type="cellIs" dxfId="32429" priority="3865" stopIfTrue="1" operator="equal">
      <formula>"h"</formula>
    </cfRule>
    <cfRule type="cellIs" dxfId="32428" priority="3866" stopIfTrue="1" operator="equal">
      <formula>"g"</formula>
    </cfRule>
  </conditionalFormatting>
  <conditionalFormatting sqref="AP16">
    <cfRule type="cellIs" dxfId="32427" priority="3864" stopIfTrue="1" operator="equal">
      <formula>"f"</formula>
    </cfRule>
  </conditionalFormatting>
  <conditionalFormatting sqref="AP16">
    <cfRule type="cellIs" dxfId="32426" priority="3862" stopIfTrue="1" operator="equal">
      <formula>"h"</formula>
    </cfRule>
    <cfRule type="cellIs" dxfId="32425" priority="3863" stopIfTrue="1" operator="equal">
      <formula>"g"</formula>
    </cfRule>
  </conditionalFormatting>
  <conditionalFormatting sqref="AP16">
    <cfRule type="cellIs" dxfId="32424" priority="3861" stopIfTrue="1" operator="equal">
      <formula>"f"</formula>
    </cfRule>
  </conditionalFormatting>
  <conditionalFormatting sqref="AP16">
    <cfRule type="cellIs" dxfId="32423" priority="3859" stopIfTrue="1" operator="equal">
      <formula>"h"</formula>
    </cfRule>
    <cfRule type="cellIs" dxfId="32422" priority="3860" stopIfTrue="1" operator="equal">
      <formula>"g"</formula>
    </cfRule>
  </conditionalFormatting>
  <conditionalFormatting sqref="AP16">
    <cfRule type="cellIs" dxfId="32421" priority="3858" stopIfTrue="1" operator="equal">
      <formula>"f"</formula>
    </cfRule>
  </conditionalFormatting>
  <conditionalFormatting sqref="AP16">
    <cfRule type="cellIs" dxfId="32420" priority="3856" stopIfTrue="1" operator="equal">
      <formula>"h"</formula>
    </cfRule>
    <cfRule type="cellIs" dxfId="32419" priority="3857" stopIfTrue="1" operator="equal">
      <formula>"g"</formula>
    </cfRule>
  </conditionalFormatting>
  <conditionalFormatting sqref="AP16">
    <cfRule type="cellIs" dxfId="32418" priority="3855" stopIfTrue="1" operator="equal">
      <formula>"f"</formula>
    </cfRule>
  </conditionalFormatting>
  <conditionalFormatting sqref="AP16">
    <cfRule type="cellIs" dxfId="32417" priority="3853" stopIfTrue="1" operator="equal">
      <formula>"h"</formula>
    </cfRule>
    <cfRule type="cellIs" dxfId="32416" priority="3854" stopIfTrue="1" operator="equal">
      <formula>"g"</formula>
    </cfRule>
  </conditionalFormatting>
  <conditionalFormatting sqref="AP16">
    <cfRule type="cellIs" dxfId="32415" priority="3849" stopIfTrue="1" operator="equal">
      <formula>"f"</formula>
    </cfRule>
  </conditionalFormatting>
  <conditionalFormatting sqref="AP16">
    <cfRule type="cellIs" dxfId="32414" priority="3847" stopIfTrue="1" operator="equal">
      <formula>"h"</formula>
    </cfRule>
    <cfRule type="cellIs" dxfId="32413" priority="3848" stopIfTrue="1" operator="equal">
      <formula>"g"</formula>
    </cfRule>
  </conditionalFormatting>
  <conditionalFormatting sqref="AP16">
    <cfRule type="cellIs" dxfId="32412" priority="3852" stopIfTrue="1" operator="equal">
      <formula>"f"</formula>
    </cfRule>
  </conditionalFormatting>
  <conditionalFormatting sqref="AP16">
    <cfRule type="cellIs" dxfId="32411" priority="3850" stopIfTrue="1" operator="equal">
      <formula>"h"</formula>
    </cfRule>
    <cfRule type="cellIs" dxfId="32410" priority="3851" stopIfTrue="1" operator="equal">
      <formula>"g"</formula>
    </cfRule>
  </conditionalFormatting>
  <conditionalFormatting sqref="AP16">
    <cfRule type="cellIs" dxfId="32409" priority="3846" stopIfTrue="1" operator="equal">
      <formula>"f"</formula>
    </cfRule>
  </conditionalFormatting>
  <conditionalFormatting sqref="AP16">
    <cfRule type="cellIs" dxfId="32408" priority="3844" stopIfTrue="1" operator="equal">
      <formula>"h"</formula>
    </cfRule>
    <cfRule type="cellIs" dxfId="32407" priority="3845" stopIfTrue="1" operator="equal">
      <formula>"g"</formula>
    </cfRule>
  </conditionalFormatting>
  <conditionalFormatting sqref="AP16">
    <cfRule type="cellIs" dxfId="32406" priority="3843" stopIfTrue="1" operator="equal">
      <formula>"f"</formula>
    </cfRule>
  </conditionalFormatting>
  <conditionalFormatting sqref="AP16">
    <cfRule type="cellIs" dxfId="32405" priority="3841" stopIfTrue="1" operator="equal">
      <formula>"h"</formula>
    </cfRule>
    <cfRule type="cellIs" dxfId="32404" priority="3842" stopIfTrue="1" operator="equal">
      <formula>"g"</formula>
    </cfRule>
  </conditionalFormatting>
  <conditionalFormatting sqref="AP16">
    <cfRule type="cellIs" dxfId="32403" priority="3840" stopIfTrue="1" operator="equal">
      <formula>"f"</formula>
    </cfRule>
  </conditionalFormatting>
  <conditionalFormatting sqref="AP16">
    <cfRule type="cellIs" dxfId="32402" priority="3838" stopIfTrue="1" operator="equal">
      <formula>"h"</formula>
    </cfRule>
    <cfRule type="cellIs" dxfId="32401" priority="3839" stopIfTrue="1" operator="equal">
      <formula>"g"</formula>
    </cfRule>
  </conditionalFormatting>
  <conditionalFormatting sqref="AP16">
    <cfRule type="cellIs" dxfId="32400" priority="3765" stopIfTrue="1" operator="equal">
      <formula>"f"</formula>
    </cfRule>
  </conditionalFormatting>
  <conditionalFormatting sqref="AP16">
    <cfRule type="cellIs" dxfId="32399" priority="3763" stopIfTrue="1" operator="equal">
      <formula>"h"</formula>
    </cfRule>
    <cfRule type="cellIs" dxfId="32398" priority="3764" stopIfTrue="1" operator="equal">
      <formula>"g"</formula>
    </cfRule>
  </conditionalFormatting>
  <conditionalFormatting sqref="AP16">
    <cfRule type="cellIs" dxfId="32397" priority="3834" stopIfTrue="1" operator="equal">
      <formula>"f"</formula>
    </cfRule>
  </conditionalFormatting>
  <conditionalFormatting sqref="AP16">
    <cfRule type="cellIs" dxfId="32396" priority="3832" stopIfTrue="1" operator="equal">
      <formula>"h"</formula>
    </cfRule>
    <cfRule type="cellIs" dxfId="32395" priority="3833" stopIfTrue="1" operator="equal">
      <formula>"g"</formula>
    </cfRule>
  </conditionalFormatting>
  <conditionalFormatting sqref="AP16">
    <cfRule type="cellIs" dxfId="32394" priority="3831" stopIfTrue="1" operator="equal">
      <formula>"f"</formula>
    </cfRule>
  </conditionalFormatting>
  <conditionalFormatting sqref="AP16">
    <cfRule type="cellIs" dxfId="32393" priority="3829" stopIfTrue="1" operator="equal">
      <formula>"h"</formula>
    </cfRule>
    <cfRule type="cellIs" dxfId="32392" priority="3830" stopIfTrue="1" operator="equal">
      <formula>"g"</formula>
    </cfRule>
  </conditionalFormatting>
  <conditionalFormatting sqref="AP16">
    <cfRule type="cellIs" dxfId="32391" priority="3828" stopIfTrue="1" operator="equal">
      <formula>"f"</formula>
    </cfRule>
  </conditionalFormatting>
  <conditionalFormatting sqref="AP16">
    <cfRule type="cellIs" dxfId="32390" priority="3826" stopIfTrue="1" operator="equal">
      <formula>"h"</formula>
    </cfRule>
    <cfRule type="cellIs" dxfId="32389" priority="3827" stopIfTrue="1" operator="equal">
      <formula>"g"</formula>
    </cfRule>
  </conditionalFormatting>
  <conditionalFormatting sqref="AP16">
    <cfRule type="cellIs" dxfId="32388" priority="3825" stopIfTrue="1" operator="equal">
      <formula>"f"</formula>
    </cfRule>
  </conditionalFormatting>
  <conditionalFormatting sqref="AP16">
    <cfRule type="cellIs" dxfId="32387" priority="3823" stopIfTrue="1" operator="equal">
      <formula>"h"</formula>
    </cfRule>
    <cfRule type="cellIs" dxfId="32386" priority="3824" stopIfTrue="1" operator="equal">
      <formula>"g"</formula>
    </cfRule>
  </conditionalFormatting>
  <conditionalFormatting sqref="AP16">
    <cfRule type="cellIs" dxfId="32385" priority="3822" stopIfTrue="1" operator="equal">
      <formula>"f"</formula>
    </cfRule>
  </conditionalFormatting>
  <conditionalFormatting sqref="AP16">
    <cfRule type="cellIs" dxfId="32384" priority="3820" stopIfTrue="1" operator="equal">
      <formula>"h"</formula>
    </cfRule>
    <cfRule type="cellIs" dxfId="32383" priority="3821" stopIfTrue="1" operator="equal">
      <formula>"g"</formula>
    </cfRule>
  </conditionalFormatting>
  <conditionalFormatting sqref="AP16">
    <cfRule type="cellIs" dxfId="32382" priority="3819" stopIfTrue="1" operator="equal">
      <formula>"f"</formula>
    </cfRule>
  </conditionalFormatting>
  <conditionalFormatting sqref="AP16">
    <cfRule type="cellIs" dxfId="32381" priority="3817" stopIfTrue="1" operator="equal">
      <formula>"h"</formula>
    </cfRule>
    <cfRule type="cellIs" dxfId="32380" priority="3818" stopIfTrue="1" operator="equal">
      <formula>"g"</formula>
    </cfRule>
  </conditionalFormatting>
  <conditionalFormatting sqref="AP16">
    <cfRule type="cellIs" dxfId="32379" priority="3816" stopIfTrue="1" operator="equal">
      <formula>"f"</formula>
    </cfRule>
  </conditionalFormatting>
  <conditionalFormatting sqref="AP16">
    <cfRule type="cellIs" dxfId="32378" priority="3814" stopIfTrue="1" operator="equal">
      <formula>"h"</formula>
    </cfRule>
    <cfRule type="cellIs" dxfId="32377" priority="3815" stopIfTrue="1" operator="equal">
      <formula>"g"</formula>
    </cfRule>
  </conditionalFormatting>
  <conditionalFormatting sqref="AP16">
    <cfRule type="cellIs" dxfId="32376" priority="3813" stopIfTrue="1" operator="equal">
      <formula>"f"</formula>
    </cfRule>
  </conditionalFormatting>
  <conditionalFormatting sqref="AP16">
    <cfRule type="cellIs" dxfId="32375" priority="3811" stopIfTrue="1" operator="equal">
      <formula>"h"</formula>
    </cfRule>
    <cfRule type="cellIs" dxfId="32374" priority="3812" stopIfTrue="1" operator="equal">
      <formula>"g"</formula>
    </cfRule>
  </conditionalFormatting>
  <conditionalFormatting sqref="AP16">
    <cfRule type="cellIs" dxfId="32373" priority="3810" stopIfTrue="1" operator="equal">
      <formula>"f"</formula>
    </cfRule>
  </conditionalFormatting>
  <conditionalFormatting sqref="AP16">
    <cfRule type="cellIs" dxfId="32372" priority="3808" stopIfTrue="1" operator="equal">
      <formula>"h"</formula>
    </cfRule>
    <cfRule type="cellIs" dxfId="32371" priority="3809" stopIfTrue="1" operator="equal">
      <formula>"g"</formula>
    </cfRule>
  </conditionalFormatting>
  <conditionalFormatting sqref="AP16">
    <cfRule type="cellIs" dxfId="32370" priority="3807" stopIfTrue="1" operator="equal">
      <formula>"f"</formula>
    </cfRule>
  </conditionalFormatting>
  <conditionalFormatting sqref="AP16">
    <cfRule type="cellIs" dxfId="32369" priority="3805" stopIfTrue="1" operator="equal">
      <formula>"h"</formula>
    </cfRule>
    <cfRule type="cellIs" dxfId="32368" priority="3806" stopIfTrue="1" operator="equal">
      <formula>"g"</formula>
    </cfRule>
  </conditionalFormatting>
  <conditionalFormatting sqref="AP16">
    <cfRule type="cellIs" dxfId="32367" priority="3804" stopIfTrue="1" operator="equal">
      <formula>"f"</formula>
    </cfRule>
  </conditionalFormatting>
  <conditionalFormatting sqref="AP16">
    <cfRule type="cellIs" dxfId="32366" priority="3802" stopIfTrue="1" operator="equal">
      <formula>"h"</formula>
    </cfRule>
    <cfRule type="cellIs" dxfId="32365" priority="3803" stopIfTrue="1" operator="equal">
      <formula>"g"</formula>
    </cfRule>
  </conditionalFormatting>
  <conditionalFormatting sqref="AP16">
    <cfRule type="cellIs" dxfId="32364" priority="3801" stopIfTrue="1" operator="equal">
      <formula>"f"</formula>
    </cfRule>
  </conditionalFormatting>
  <conditionalFormatting sqref="AP16">
    <cfRule type="cellIs" dxfId="32363" priority="3799" stopIfTrue="1" operator="equal">
      <formula>"h"</formula>
    </cfRule>
    <cfRule type="cellIs" dxfId="32362" priority="3800" stopIfTrue="1" operator="equal">
      <formula>"g"</formula>
    </cfRule>
  </conditionalFormatting>
  <conditionalFormatting sqref="AP16">
    <cfRule type="cellIs" dxfId="32361" priority="3798" stopIfTrue="1" operator="equal">
      <formula>"f"</formula>
    </cfRule>
  </conditionalFormatting>
  <conditionalFormatting sqref="AP16">
    <cfRule type="cellIs" dxfId="32360" priority="3796" stopIfTrue="1" operator="equal">
      <formula>"h"</formula>
    </cfRule>
    <cfRule type="cellIs" dxfId="32359" priority="3797" stopIfTrue="1" operator="equal">
      <formula>"g"</formula>
    </cfRule>
  </conditionalFormatting>
  <conditionalFormatting sqref="AP16">
    <cfRule type="cellIs" dxfId="32358" priority="3795" stopIfTrue="1" operator="equal">
      <formula>"f"</formula>
    </cfRule>
  </conditionalFormatting>
  <conditionalFormatting sqref="AP16">
    <cfRule type="cellIs" dxfId="32357" priority="3793" stopIfTrue="1" operator="equal">
      <formula>"h"</formula>
    </cfRule>
    <cfRule type="cellIs" dxfId="32356" priority="3794" stopIfTrue="1" operator="equal">
      <formula>"g"</formula>
    </cfRule>
  </conditionalFormatting>
  <conditionalFormatting sqref="AP16">
    <cfRule type="cellIs" dxfId="32355" priority="3792" stopIfTrue="1" operator="equal">
      <formula>"f"</formula>
    </cfRule>
  </conditionalFormatting>
  <conditionalFormatting sqref="AP16">
    <cfRule type="cellIs" dxfId="32354" priority="3790" stopIfTrue="1" operator="equal">
      <formula>"h"</formula>
    </cfRule>
    <cfRule type="cellIs" dxfId="32353" priority="3791" stopIfTrue="1" operator="equal">
      <formula>"g"</formula>
    </cfRule>
  </conditionalFormatting>
  <conditionalFormatting sqref="AP16">
    <cfRule type="cellIs" dxfId="32352" priority="3789" stopIfTrue="1" operator="equal">
      <formula>"f"</formula>
    </cfRule>
  </conditionalFormatting>
  <conditionalFormatting sqref="AP16">
    <cfRule type="cellIs" dxfId="32351" priority="3787" stopIfTrue="1" operator="equal">
      <formula>"h"</formula>
    </cfRule>
    <cfRule type="cellIs" dxfId="32350" priority="3788" stopIfTrue="1" operator="equal">
      <formula>"g"</formula>
    </cfRule>
  </conditionalFormatting>
  <conditionalFormatting sqref="AP16">
    <cfRule type="cellIs" dxfId="32349" priority="3786" stopIfTrue="1" operator="equal">
      <formula>"f"</formula>
    </cfRule>
  </conditionalFormatting>
  <conditionalFormatting sqref="AP16">
    <cfRule type="cellIs" dxfId="32348" priority="3784" stopIfTrue="1" operator="equal">
      <formula>"h"</formula>
    </cfRule>
    <cfRule type="cellIs" dxfId="32347" priority="3785" stopIfTrue="1" operator="equal">
      <formula>"g"</formula>
    </cfRule>
  </conditionalFormatting>
  <conditionalFormatting sqref="AP16">
    <cfRule type="cellIs" dxfId="32346" priority="3783" stopIfTrue="1" operator="equal">
      <formula>"f"</formula>
    </cfRule>
  </conditionalFormatting>
  <conditionalFormatting sqref="AP16">
    <cfRule type="cellIs" dxfId="32345" priority="3781" stopIfTrue="1" operator="equal">
      <formula>"h"</formula>
    </cfRule>
    <cfRule type="cellIs" dxfId="32344" priority="3782" stopIfTrue="1" operator="equal">
      <formula>"g"</formula>
    </cfRule>
  </conditionalFormatting>
  <conditionalFormatting sqref="AP16">
    <cfRule type="cellIs" dxfId="32343" priority="3777" stopIfTrue="1" operator="equal">
      <formula>"f"</formula>
    </cfRule>
  </conditionalFormatting>
  <conditionalFormatting sqref="AP16">
    <cfRule type="cellIs" dxfId="32342" priority="3775" stopIfTrue="1" operator="equal">
      <formula>"h"</formula>
    </cfRule>
    <cfRule type="cellIs" dxfId="32341" priority="3776" stopIfTrue="1" operator="equal">
      <formula>"g"</formula>
    </cfRule>
  </conditionalFormatting>
  <conditionalFormatting sqref="AP16">
    <cfRule type="cellIs" dxfId="32340" priority="3780" stopIfTrue="1" operator="equal">
      <formula>"f"</formula>
    </cfRule>
  </conditionalFormatting>
  <conditionalFormatting sqref="AP16">
    <cfRule type="cellIs" dxfId="32339" priority="3778" stopIfTrue="1" operator="equal">
      <formula>"h"</formula>
    </cfRule>
    <cfRule type="cellIs" dxfId="32338" priority="3779" stopIfTrue="1" operator="equal">
      <formula>"g"</formula>
    </cfRule>
  </conditionalFormatting>
  <conditionalFormatting sqref="AP16">
    <cfRule type="cellIs" dxfId="32337" priority="3774" stopIfTrue="1" operator="equal">
      <formula>"f"</formula>
    </cfRule>
  </conditionalFormatting>
  <conditionalFormatting sqref="AP16">
    <cfRule type="cellIs" dxfId="32336" priority="3772" stopIfTrue="1" operator="equal">
      <formula>"h"</formula>
    </cfRule>
    <cfRule type="cellIs" dxfId="32335" priority="3773" stopIfTrue="1" operator="equal">
      <formula>"g"</formula>
    </cfRule>
  </conditionalFormatting>
  <conditionalFormatting sqref="AP16">
    <cfRule type="cellIs" dxfId="32334" priority="3771" stopIfTrue="1" operator="equal">
      <formula>"f"</formula>
    </cfRule>
  </conditionalFormatting>
  <conditionalFormatting sqref="AP16">
    <cfRule type="cellIs" dxfId="32333" priority="3769" stopIfTrue="1" operator="equal">
      <formula>"h"</formula>
    </cfRule>
    <cfRule type="cellIs" dxfId="32332" priority="3770" stopIfTrue="1" operator="equal">
      <formula>"g"</formula>
    </cfRule>
  </conditionalFormatting>
  <conditionalFormatting sqref="AP16">
    <cfRule type="cellIs" dxfId="32331" priority="3768" stopIfTrue="1" operator="equal">
      <formula>"f"</formula>
    </cfRule>
  </conditionalFormatting>
  <conditionalFormatting sqref="AP16">
    <cfRule type="cellIs" dxfId="32330" priority="3766" stopIfTrue="1" operator="equal">
      <formula>"h"</formula>
    </cfRule>
    <cfRule type="cellIs" dxfId="32329" priority="3767" stopIfTrue="1" operator="equal">
      <formula>"g"</formula>
    </cfRule>
  </conditionalFormatting>
  <conditionalFormatting sqref="AO35">
    <cfRule type="cellIs" dxfId="32328" priority="3762" stopIfTrue="1" operator="equal">
      <formula>"f"</formula>
    </cfRule>
  </conditionalFormatting>
  <conditionalFormatting sqref="AO35">
    <cfRule type="cellIs" dxfId="32327" priority="3760" stopIfTrue="1" operator="equal">
      <formula>"h"</formula>
    </cfRule>
    <cfRule type="cellIs" dxfId="32326" priority="3761" stopIfTrue="1" operator="equal">
      <formula>"g"</formula>
    </cfRule>
  </conditionalFormatting>
  <conditionalFormatting sqref="AP38">
    <cfRule type="cellIs" dxfId="32325" priority="3759" stopIfTrue="1" operator="equal">
      <formula>"f"</formula>
    </cfRule>
  </conditionalFormatting>
  <conditionalFormatting sqref="AP38">
    <cfRule type="cellIs" dxfId="32324" priority="3757" stopIfTrue="1" operator="equal">
      <formula>"h"</formula>
    </cfRule>
    <cfRule type="cellIs" dxfId="32323" priority="3758" stopIfTrue="1" operator="equal">
      <formula>"g"</formula>
    </cfRule>
  </conditionalFormatting>
  <conditionalFormatting sqref="AP35">
    <cfRule type="cellIs" dxfId="32322" priority="3756" stopIfTrue="1" operator="equal">
      <formula>"f"</formula>
    </cfRule>
  </conditionalFormatting>
  <conditionalFormatting sqref="AP35">
    <cfRule type="cellIs" dxfId="32321" priority="3754" stopIfTrue="1" operator="equal">
      <formula>"h"</formula>
    </cfRule>
    <cfRule type="cellIs" dxfId="32320" priority="3755" stopIfTrue="1" operator="equal">
      <formula>"g"</formula>
    </cfRule>
  </conditionalFormatting>
  <conditionalFormatting sqref="AO27:AP27">
    <cfRule type="cellIs" dxfId="32319" priority="3753" stopIfTrue="1" operator="equal">
      <formula>"f"</formula>
    </cfRule>
  </conditionalFormatting>
  <conditionalFormatting sqref="AO27:AP27">
    <cfRule type="cellIs" dxfId="32318" priority="3751" stopIfTrue="1" operator="equal">
      <formula>"h"</formula>
    </cfRule>
    <cfRule type="cellIs" dxfId="32317" priority="3752" stopIfTrue="1" operator="equal">
      <formula>"g"</formula>
    </cfRule>
  </conditionalFormatting>
  <conditionalFormatting sqref="AO18:AP18">
    <cfRule type="cellIs" dxfId="32316" priority="3750" stopIfTrue="1" operator="equal">
      <formula>"f"</formula>
    </cfRule>
  </conditionalFormatting>
  <conditionalFormatting sqref="AO18:AP18">
    <cfRule type="cellIs" dxfId="32315" priority="3748" stopIfTrue="1" operator="equal">
      <formula>"h"</formula>
    </cfRule>
    <cfRule type="cellIs" dxfId="32314" priority="3749" stopIfTrue="1" operator="equal">
      <formula>"g"</formula>
    </cfRule>
  </conditionalFormatting>
  <conditionalFormatting sqref="AO19:AP19">
    <cfRule type="cellIs" dxfId="32313" priority="3747" stopIfTrue="1" operator="equal">
      <formula>"f"</formula>
    </cfRule>
  </conditionalFormatting>
  <conditionalFormatting sqref="AO19:AP19">
    <cfRule type="cellIs" dxfId="32312" priority="3745" stopIfTrue="1" operator="equal">
      <formula>"h"</formula>
    </cfRule>
    <cfRule type="cellIs" dxfId="32311" priority="3746" stopIfTrue="1" operator="equal">
      <formula>"g"</formula>
    </cfRule>
  </conditionalFormatting>
  <conditionalFormatting sqref="AO37">
    <cfRule type="cellIs" dxfId="32310" priority="3735" stopIfTrue="1" operator="equal">
      <formula>"f"</formula>
    </cfRule>
  </conditionalFormatting>
  <conditionalFormatting sqref="AO37">
    <cfRule type="cellIs" dxfId="32309" priority="3733" stopIfTrue="1" operator="equal">
      <formula>"h"</formula>
    </cfRule>
    <cfRule type="cellIs" dxfId="32308" priority="3734" stopIfTrue="1" operator="equal">
      <formula>"g"</formula>
    </cfRule>
  </conditionalFormatting>
  <conditionalFormatting sqref="AP37">
    <cfRule type="cellIs" dxfId="32307" priority="3732" stopIfTrue="1" operator="equal">
      <formula>"f"</formula>
    </cfRule>
  </conditionalFormatting>
  <conditionalFormatting sqref="AP37">
    <cfRule type="cellIs" dxfId="32306" priority="3730" stopIfTrue="1" operator="equal">
      <formula>"h"</formula>
    </cfRule>
    <cfRule type="cellIs" dxfId="32305" priority="3731" stopIfTrue="1" operator="equal">
      <formula>"g"</formula>
    </cfRule>
  </conditionalFormatting>
  <conditionalFormatting sqref="AP60">
    <cfRule type="cellIs" dxfId="32304" priority="3684" stopIfTrue="1" operator="equal">
      <formula>"f"</formula>
    </cfRule>
  </conditionalFormatting>
  <conditionalFormatting sqref="AP60">
    <cfRule type="cellIs" dxfId="32303" priority="3682" stopIfTrue="1" operator="equal">
      <formula>"h"</formula>
    </cfRule>
    <cfRule type="cellIs" dxfId="32302" priority="3683" stopIfTrue="1" operator="equal">
      <formula>"g"</formula>
    </cfRule>
  </conditionalFormatting>
  <conditionalFormatting sqref="AO34:AP34">
    <cfRule type="cellIs" dxfId="32301" priority="3723" stopIfTrue="1" operator="equal">
      <formula>"f"</formula>
    </cfRule>
  </conditionalFormatting>
  <conditionalFormatting sqref="AO34:AP34">
    <cfRule type="cellIs" dxfId="32300" priority="3721" stopIfTrue="1" operator="equal">
      <formula>"h"</formula>
    </cfRule>
    <cfRule type="cellIs" dxfId="32299" priority="3722" stopIfTrue="1" operator="equal">
      <formula>"g"</formula>
    </cfRule>
  </conditionalFormatting>
  <conditionalFormatting sqref="AO30:AP30">
    <cfRule type="cellIs" dxfId="32298" priority="3720" stopIfTrue="1" operator="equal">
      <formula>"f"</formula>
    </cfRule>
  </conditionalFormatting>
  <conditionalFormatting sqref="AO30:AP30">
    <cfRule type="cellIs" dxfId="32297" priority="3718" stopIfTrue="1" operator="equal">
      <formula>"h"</formula>
    </cfRule>
    <cfRule type="cellIs" dxfId="32296" priority="3719" stopIfTrue="1" operator="equal">
      <formula>"g"</formula>
    </cfRule>
  </conditionalFormatting>
  <conditionalFormatting sqref="AO63 AO39:AO44 AO48:AO54 AO56:AO59">
    <cfRule type="cellIs" dxfId="32292" priority="3714" stopIfTrue="1" operator="equal">
      <formula>"f"</formula>
    </cfRule>
  </conditionalFormatting>
  <conditionalFormatting sqref="AO63 AO39:AO44 AO48:AO54 AO56:AO59">
    <cfRule type="cellIs" dxfId="32291" priority="3712" stopIfTrue="1" operator="equal">
      <formula>"h"</formula>
    </cfRule>
    <cfRule type="cellIs" dxfId="32290" priority="3713" stopIfTrue="1" operator="equal">
      <formula>"g"</formula>
    </cfRule>
  </conditionalFormatting>
  <conditionalFormatting sqref="AO45">
    <cfRule type="cellIs" dxfId="32289" priority="3711" stopIfTrue="1" operator="equal">
      <formula>"f"</formula>
    </cfRule>
  </conditionalFormatting>
  <conditionalFormatting sqref="AO45">
    <cfRule type="cellIs" dxfId="32288" priority="3709" stopIfTrue="1" operator="equal">
      <formula>"h"</formula>
    </cfRule>
    <cfRule type="cellIs" dxfId="32287" priority="3710" stopIfTrue="1" operator="equal">
      <formula>"g"</formula>
    </cfRule>
  </conditionalFormatting>
  <conditionalFormatting sqref="AO64">
    <cfRule type="cellIs" dxfId="32286" priority="3708" stopIfTrue="1" operator="equal">
      <formula>"f"</formula>
    </cfRule>
  </conditionalFormatting>
  <conditionalFormatting sqref="AO64">
    <cfRule type="cellIs" dxfId="32285" priority="3706" stopIfTrue="1" operator="equal">
      <formula>"h"</formula>
    </cfRule>
    <cfRule type="cellIs" dxfId="32284" priority="3707" stopIfTrue="1" operator="equal">
      <formula>"g"</formula>
    </cfRule>
  </conditionalFormatting>
  <conditionalFormatting sqref="AO66">
    <cfRule type="cellIs" dxfId="32283" priority="3705" stopIfTrue="1" operator="equal">
      <formula>"f"</formula>
    </cfRule>
  </conditionalFormatting>
  <conditionalFormatting sqref="AO66">
    <cfRule type="cellIs" dxfId="32282" priority="3703" stopIfTrue="1" operator="equal">
      <formula>"h"</formula>
    </cfRule>
    <cfRule type="cellIs" dxfId="32281" priority="3704" stopIfTrue="1" operator="equal">
      <formula>"g"</formula>
    </cfRule>
  </conditionalFormatting>
  <conditionalFormatting sqref="AO60">
    <cfRule type="cellIs" dxfId="32280" priority="3702" stopIfTrue="1" operator="equal">
      <formula>"f"</formula>
    </cfRule>
  </conditionalFormatting>
  <conditionalFormatting sqref="AO60">
    <cfRule type="cellIs" dxfId="32279" priority="3700" stopIfTrue="1" operator="equal">
      <formula>"h"</formula>
    </cfRule>
    <cfRule type="cellIs" dxfId="32278" priority="3701" stopIfTrue="1" operator="equal">
      <formula>"g"</formula>
    </cfRule>
  </conditionalFormatting>
  <conditionalFormatting sqref="AP63 AP39:AP44 AP48:AP54 AP56:AP59">
    <cfRule type="cellIs" dxfId="32277" priority="3696" stopIfTrue="1" operator="equal">
      <formula>"f"</formula>
    </cfRule>
  </conditionalFormatting>
  <conditionalFormatting sqref="AP63 AP39:AP44 AP48:AP54 AP56:AP59">
    <cfRule type="cellIs" dxfId="32276" priority="3694" stopIfTrue="1" operator="equal">
      <formula>"h"</formula>
    </cfRule>
    <cfRule type="cellIs" dxfId="32275" priority="3695" stopIfTrue="1" operator="equal">
      <formula>"g"</formula>
    </cfRule>
  </conditionalFormatting>
  <conditionalFormatting sqref="AP45">
    <cfRule type="cellIs" dxfId="32274" priority="3693" stopIfTrue="1" operator="equal">
      <formula>"f"</formula>
    </cfRule>
  </conditionalFormatting>
  <conditionalFormatting sqref="AP45">
    <cfRule type="cellIs" dxfId="32273" priority="3691" stopIfTrue="1" operator="equal">
      <formula>"h"</formula>
    </cfRule>
    <cfRule type="cellIs" dxfId="32272" priority="3692" stopIfTrue="1" operator="equal">
      <formula>"g"</formula>
    </cfRule>
  </conditionalFormatting>
  <conditionalFormatting sqref="AP64">
    <cfRule type="cellIs" dxfId="32271" priority="3690" stopIfTrue="1" operator="equal">
      <formula>"f"</formula>
    </cfRule>
  </conditionalFormatting>
  <conditionalFormatting sqref="AP64">
    <cfRule type="cellIs" dxfId="32270" priority="3688" stopIfTrue="1" operator="equal">
      <formula>"h"</formula>
    </cfRule>
    <cfRule type="cellIs" dxfId="32269" priority="3689" stopIfTrue="1" operator="equal">
      <formula>"g"</formula>
    </cfRule>
  </conditionalFormatting>
  <conditionalFormatting sqref="AP66">
    <cfRule type="cellIs" dxfId="32268" priority="3687" stopIfTrue="1" operator="equal">
      <formula>"f"</formula>
    </cfRule>
  </conditionalFormatting>
  <conditionalFormatting sqref="AP66">
    <cfRule type="cellIs" dxfId="32267" priority="3685" stopIfTrue="1" operator="equal">
      <formula>"h"</formula>
    </cfRule>
    <cfRule type="cellIs" dxfId="32266" priority="3686" stopIfTrue="1" operator="equal">
      <formula>"g"</formula>
    </cfRule>
  </conditionalFormatting>
  <conditionalFormatting sqref="AV16">
    <cfRule type="cellIs" dxfId="32265" priority="3624" stopIfTrue="1" operator="equal">
      <formula>"f"</formula>
    </cfRule>
  </conditionalFormatting>
  <conditionalFormatting sqref="AV16">
    <cfRule type="cellIs" dxfId="32264" priority="3622" stopIfTrue="1" operator="equal">
      <formula>"h"</formula>
    </cfRule>
    <cfRule type="cellIs" dxfId="32263" priority="3623" stopIfTrue="1" operator="equal">
      <formula>"g"</formula>
    </cfRule>
  </conditionalFormatting>
  <conditionalFormatting sqref="AO65">
    <cfRule type="cellIs" dxfId="32262" priority="3678" stopIfTrue="1" operator="equal">
      <formula>"f"</formula>
    </cfRule>
  </conditionalFormatting>
  <conditionalFormatting sqref="AO65">
    <cfRule type="cellIs" dxfId="32261" priority="3676" stopIfTrue="1" operator="equal">
      <formula>"h"</formula>
    </cfRule>
    <cfRule type="cellIs" dxfId="32260" priority="3677" stopIfTrue="1" operator="equal">
      <formula>"g"</formula>
    </cfRule>
  </conditionalFormatting>
  <conditionalFormatting sqref="AP65">
    <cfRule type="cellIs" dxfId="32259" priority="3675" stopIfTrue="1" operator="equal">
      <formula>"f"</formula>
    </cfRule>
  </conditionalFormatting>
  <conditionalFormatting sqref="AP65">
    <cfRule type="cellIs" dxfId="32258" priority="3673" stopIfTrue="1" operator="equal">
      <formula>"h"</formula>
    </cfRule>
    <cfRule type="cellIs" dxfId="32257" priority="3674" stopIfTrue="1" operator="equal">
      <formula>"g"</formula>
    </cfRule>
  </conditionalFormatting>
  <conditionalFormatting sqref="AO55">
    <cfRule type="cellIs" dxfId="32256" priority="3672" stopIfTrue="1" operator="equal">
      <formula>"f"</formula>
    </cfRule>
  </conditionalFormatting>
  <conditionalFormatting sqref="AO55">
    <cfRule type="cellIs" dxfId="32255" priority="3670" stopIfTrue="1" operator="equal">
      <formula>"h"</formula>
    </cfRule>
    <cfRule type="cellIs" dxfId="32254" priority="3671" stopIfTrue="1" operator="equal">
      <formula>"g"</formula>
    </cfRule>
  </conditionalFormatting>
  <conditionalFormatting sqref="AP55">
    <cfRule type="cellIs" dxfId="32253" priority="3669" stopIfTrue="1" operator="equal">
      <formula>"f"</formula>
    </cfRule>
  </conditionalFormatting>
  <conditionalFormatting sqref="AP55">
    <cfRule type="cellIs" dxfId="32252" priority="3667" stopIfTrue="1" operator="equal">
      <formula>"h"</formula>
    </cfRule>
    <cfRule type="cellIs" dxfId="32251" priority="3668" stopIfTrue="1" operator="equal">
      <formula>"g"</formula>
    </cfRule>
  </conditionalFormatting>
  <conditionalFormatting sqref="AV16">
    <cfRule type="cellIs" dxfId="32250" priority="3579" stopIfTrue="1" operator="equal">
      <formula>"f"</formula>
    </cfRule>
  </conditionalFormatting>
  <conditionalFormatting sqref="AV16">
    <cfRule type="cellIs" dxfId="32249" priority="3577" stopIfTrue="1" operator="equal">
      <formula>"h"</formula>
    </cfRule>
    <cfRule type="cellIs" dxfId="32248" priority="3578" stopIfTrue="1" operator="equal">
      <formula>"g"</formula>
    </cfRule>
  </conditionalFormatting>
  <conditionalFormatting sqref="AV38 AV28:AW29 AV17:AW17 AV20:AW21 AV23:AW24">
    <cfRule type="cellIs" dxfId="32247" priority="3633" stopIfTrue="1" operator="equal">
      <formula>"f"</formula>
    </cfRule>
  </conditionalFormatting>
  <conditionalFormatting sqref="AV38 AV28:AW29 AV17:AW17 AV20:AW21 AV23:AW24">
    <cfRule type="cellIs" dxfId="32246" priority="3631" stopIfTrue="1" operator="equal">
      <formula>"h"</formula>
    </cfRule>
    <cfRule type="cellIs" dxfId="32245" priority="3632" stopIfTrue="1" operator="equal">
      <formula>"g"</formula>
    </cfRule>
  </conditionalFormatting>
  <conditionalFormatting sqref="AV26:AW26">
    <cfRule type="cellIs" dxfId="32244" priority="3630" stopIfTrue="1" operator="equal">
      <formula>"f"</formula>
    </cfRule>
  </conditionalFormatting>
  <conditionalFormatting sqref="AV26:AW26">
    <cfRule type="cellIs" dxfId="32243" priority="3628" stopIfTrue="1" operator="equal">
      <formula>"h"</formula>
    </cfRule>
    <cfRule type="cellIs" dxfId="32242" priority="3629" stopIfTrue="1" operator="equal">
      <formula>"g"</formula>
    </cfRule>
  </conditionalFormatting>
  <conditionalFormatting sqref="AV16">
    <cfRule type="cellIs" dxfId="32241" priority="3558" stopIfTrue="1" operator="equal">
      <formula>"f"</formula>
    </cfRule>
  </conditionalFormatting>
  <conditionalFormatting sqref="AV16">
    <cfRule type="cellIs" dxfId="32240" priority="3556" stopIfTrue="1" operator="equal">
      <formula>"h"</formula>
    </cfRule>
    <cfRule type="cellIs" dxfId="32239" priority="3557" stopIfTrue="1" operator="equal">
      <formula>"g"</formula>
    </cfRule>
  </conditionalFormatting>
  <conditionalFormatting sqref="AV16">
    <cfRule type="cellIs" dxfId="32238" priority="3627" stopIfTrue="1" operator="equal">
      <formula>"f"</formula>
    </cfRule>
  </conditionalFormatting>
  <conditionalFormatting sqref="AV16">
    <cfRule type="cellIs" dxfId="32237" priority="3625" stopIfTrue="1" operator="equal">
      <formula>"h"</formula>
    </cfRule>
    <cfRule type="cellIs" dxfId="32236" priority="3626" stopIfTrue="1" operator="equal">
      <formula>"g"</formula>
    </cfRule>
  </conditionalFormatting>
  <conditionalFormatting sqref="AV16">
    <cfRule type="cellIs" dxfId="32235" priority="3621" stopIfTrue="1" operator="equal">
      <formula>"f"</formula>
    </cfRule>
  </conditionalFormatting>
  <conditionalFormatting sqref="AV16">
    <cfRule type="cellIs" dxfId="32234" priority="3619" stopIfTrue="1" operator="equal">
      <formula>"h"</formula>
    </cfRule>
    <cfRule type="cellIs" dxfId="32233" priority="3620" stopIfTrue="1" operator="equal">
      <formula>"g"</formula>
    </cfRule>
  </conditionalFormatting>
  <conditionalFormatting sqref="AV16">
    <cfRule type="cellIs" dxfId="32232" priority="3618" stopIfTrue="1" operator="equal">
      <formula>"f"</formula>
    </cfRule>
  </conditionalFormatting>
  <conditionalFormatting sqref="AV16">
    <cfRule type="cellIs" dxfId="32231" priority="3616" stopIfTrue="1" operator="equal">
      <formula>"h"</formula>
    </cfRule>
    <cfRule type="cellIs" dxfId="32230" priority="3617" stopIfTrue="1" operator="equal">
      <formula>"g"</formula>
    </cfRule>
  </conditionalFormatting>
  <conditionalFormatting sqref="AV16">
    <cfRule type="cellIs" dxfId="32229" priority="3615" stopIfTrue="1" operator="equal">
      <formula>"f"</formula>
    </cfRule>
  </conditionalFormatting>
  <conditionalFormatting sqref="AV16">
    <cfRule type="cellIs" dxfId="32228" priority="3613" stopIfTrue="1" operator="equal">
      <formula>"h"</formula>
    </cfRule>
    <cfRule type="cellIs" dxfId="32227" priority="3614" stopIfTrue="1" operator="equal">
      <formula>"g"</formula>
    </cfRule>
  </conditionalFormatting>
  <conditionalFormatting sqref="AV16">
    <cfRule type="cellIs" dxfId="32226" priority="3612" stopIfTrue="1" operator="equal">
      <formula>"f"</formula>
    </cfRule>
  </conditionalFormatting>
  <conditionalFormatting sqref="AV16">
    <cfRule type="cellIs" dxfId="32225" priority="3610" stopIfTrue="1" operator="equal">
      <formula>"h"</formula>
    </cfRule>
    <cfRule type="cellIs" dxfId="32224" priority="3611" stopIfTrue="1" operator="equal">
      <formula>"g"</formula>
    </cfRule>
  </conditionalFormatting>
  <conditionalFormatting sqref="AV16">
    <cfRule type="cellIs" dxfId="32223" priority="3609" stopIfTrue="1" operator="equal">
      <formula>"f"</formula>
    </cfRule>
  </conditionalFormatting>
  <conditionalFormatting sqref="AV16">
    <cfRule type="cellIs" dxfId="32222" priority="3607" stopIfTrue="1" operator="equal">
      <formula>"h"</formula>
    </cfRule>
    <cfRule type="cellIs" dxfId="32221" priority="3608" stopIfTrue="1" operator="equal">
      <formula>"g"</formula>
    </cfRule>
  </conditionalFormatting>
  <conditionalFormatting sqref="AV16">
    <cfRule type="cellIs" dxfId="32220" priority="3606" stopIfTrue="1" operator="equal">
      <formula>"f"</formula>
    </cfRule>
  </conditionalFormatting>
  <conditionalFormatting sqref="AV16">
    <cfRule type="cellIs" dxfId="32219" priority="3604" stopIfTrue="1" operator="equal">
      <formula>"h"</formula>
    </cfRule>
    <cfRule type="cellIs" dxfId="32218" priority="3605" stopIfTrue="1" operator="equal">
      <formula>"g"</formula>
    </cfRule>
  </conditionalFormatting>
  <conditionalFormatting sqref="AV16">
    <cfRule type="cellIs" dxfId="32217" priority="3603" stopIfTrue="1" operator="equal">
      <formula>"f"</formula>
    </cfRule>
  </conditionalFormatting>
  <conditionalFormatting sqref="AV16">
    <cfRule type="cellIs" dxfId="32216" priority="3601" stopIfTrue="1" operator="equal">
      <formula>"h"</formula>
    </cfRule>
    <cfRule type="cellIs" dxfId="32215" priority="3602" stopIfTrue="1" operator="equal">
      <formula>"g"</formula>
    </cfRule>
  </conditionalFormatting>
  <conditionalFormatting sqref="AV16">
    <cfRule type="cellIs" dxfId="32214" priority="3600" stopIfTrue="1" operator="equal">
      <formula>"f"</formula>
    </cfRule>
  </conditionalFormatting>
  <conditionalFormatting sqref="AV16">
    <cfRule type="cellIs" dxfId="32213" priority="3598" stopIfTrue="1" operator="equal">
      <formula>"h"</formula>
    </cfRule>
    <cfRule type="cellIs" dxfId="32212" priority="3599" stopIfTrue="1" operator="equal">
      <formula>"g"</formula>
    </cfRule>
  </conditionalFormatting>
  <conditionalFormatting sqref="AV16">
    <cfRule type="cellIs" dxfId="32211" priority="3597" stopIfTrue="1" operator="equal">
      <formula>"f"</formula>
    </cfRule>
  </conditionalFormatting>
  <conditionalFormatting sqref="AV16">
    <cfRule type="cellIs" dxfId="32210" priority="3595" stopIfTrue="1" operator="equal">
      <formula>"h"</formula>
    </cfRule>
    <cfRule type="cellIs" dxfId="32209" priority="3596" stopIfTrue="1" operator="equal">
      <formula>"g"</formula>
    </cfRule>
  </conditionalFormatting>
  <conditionalFormatting sqref="AV16">
    <cfRule type="cellIs" dxfId="32208" priority="3594" stopIfTrue="1" operator="equal">
      <formula>"f"</formula>
    </cfRule>
  </conditionalFormatting>
  <conditionalFormatting sqref="AV16">
    <cfRule type="cellIs" dxfId="32207" priority="3592" stopIfTrue="1" operator="equal">
      <formula>"h"</formula>
    </cfRule>
    <cfRule type="cellIs" dxfId="32206" priority="3593" stopIfTrue="1" operator="equal">
      <formula>"g"</formula>
    </cfRule>
  </conditionalFormatting>
  <conditionalFormatting sqref="AV16">
    <cfRule type="cellIs" dxfId="32205" priority="3591" stopIfTrue="1" operator="equal">
      <formula>"f"</formula>
    </cfRule>
  </conditionalFormatting>
  <conditionalFormatting sqref="AV16">
    <cfRule type="cellIs" dxfId="32204" priority="3589" stopIfTrue="1" operator="equal">
      <formula>"h"</formula>
    </cfRule>
    <cfRule type="cellIs" dxfId="32203" priority="3590" stopIfTrue="1" operator="equal">
      <formula>"g"</formula>
    </cfRule>
  </conditionalFormatting>
  <conditionalFormatting sqref="AV16">
    <cfRule type="cellIs" dxfId="32202" priority="3588" stopIfTrue="1" operator="equal">
      <formula>"f"</formula>
    </cfRule>
  </conditionalFormatting>
  <conditionalFormatting sqref="AV16">
    <cfRule type="cellIs" dxfId="32201" priority="3586" stopIfTrue="1" operator="equal">
      <formula>"h"</formula>
    </cfRule>
    <cfRule type="cellIs" dxfId="32200" priority="3587" stopIfTrue="1" operator="equal">
      <formula>"g"</formula>
    </cfRule>
  </conditionalFormatting>
  <conditionalFormatting sqref="AV16">
    <cfRule type="cellIs" dxfId="32199" priority="3585" stopIfTrue="1" operator="equal">
      <formula>"f"</formula>
    </cfRule>
  </conditionalFormatting>
  <conditionalFormatting sqref="AV16">
    <cfRule type="cellIs" dxfId="32198" priority="3583" stopIfTrue="1" operator="equal">
      <formula>"h"</formula>
    </cfRule>
    <cfRule type="cellIs" dxfId="32197" priority="3584" stopIfTrue="1" operator="equal">
      <formula>"g"</formula>
    </cfRule>
  </conditionalFormatting>
  <conditionalFormatting sqref="AV16">
    <cfRule type="cellIs" dxfId="32196" priority="3582" stopIfTrue="1" operator="equal">
      <formula>"f"</formula>
    </cfRule>
  </conditionalFormatting>
  <conditionalFormatting sqref="AV16">
    <cfRule type="cellIs" dxfId="32195" priority="3580" stopIfTrue="1" operator="equal">
      <formula>"h"</formula>
    </cfRule>
    <cfRule type="cellIs" dxfId="32194" priority="3581" stopIfTrue="1" operator="equal">
      <formula>"g"</formula>
    </cfRule>
  </conditionalFormatting>
  <conditionalFormatting sqref="AV16">
    <cfRule type="cellIs" dxfId="32190" priority="3576" stopIfTrue="1" operator="equal">
      <formula>"f"</formula>
    </cfRule>
  </conditionalFormatting>
  <conditionalFormatting sqref="AV16">
    <cfRule type="cellIs" dxfId="32189" priority="3574" stopIfTrue="1" operator="equal">
      <formula>"h"</formula>
    </cfRule>
    <cfRule type="cellIs" dxfId="32188" priority="3575" stopIfTrue="1" operator="equal">
      <formula>"g"</formula>
    </cfRule>
  </conditionalFormatting>
  <conditionalFormatting sqref="AV16">
    <cfRule type="cellIs" dxfId="32187" priority="3570" stopIfTrue="1" operator="equal">
      <formula>"f"</formula>
    </cfRule>
  </conditionalFormatting>
  <conditionalFormatting sqref="AV16">
    <cfRule type="cellIs" dxfId="32186" priority="3568" stopIfTrue="1" operator="equal">
      <formula>"h"</formula>
    </cfRule>
    <cfRule type="cellIs" dxfId="32185" priority="3569" stopIfTrue="1" operator="equal">
      <formula>"g"</formula>
    </cfRule>
  </conditionalFormatting>
  <conditionalFormatting sqref="AV16">
    <cfRule type="cellIs" dxfId="32184" priority="3573" stopIfTrue="1" operator="equal">
      <formula>"f"</formula>
    </cfRule>
  </conditionalFormatting>
  <conditionalFormatting sqref="AV16">
    <cfRule type="cellIs" dxfId="32183" priority="3571" stopIfTrue="1" operator="equal">
      <formula>"h"</formula>
    </cfRule>
    <cfRule type="cellIs" dxfId="32182" priority="3572" stopIfTrue="1" operator="equal">
      <formula>"g"</formula>
    </cfRule>
  </conditionalFormatting>
  <conditionalFormatting sqref="AV16">
    <cfRule type="cellIs" dxfId="32181" priority="3567" stopIfTrue="1" operator="equal">
      <formula>"f"</formula>
    </cfRule>
  </conditionalFormatting>
  <conditionalFormatting sqref="AV16">
    <cfRule type="cellIs" dxfId="32180" priority="3565" stopIfTrue="1" operator="equal">
      <formula>"h"</formula>
    </cfRule>
    <cfRule type="cellIs" dxfId="32179" priority="3566" stopIfTrue="1" operator="equal">
      <formula>"g"</formula>
    </cfRule>
  </conditionalFormatting>
  <conditionalFormatting sqref="AV16">
    <cfRule type="cellIs" dxfId="32178" priority="3564" stopIfTrue="1" operator="equal">
      <formula>"f"</formula>
    </cfRule>
  </conditionalFormatting>
  <conditionalFormatting sqref="AV16">
    <cfRule type="cellIs" dxfId="32177" priority="3562" stopIfTrue="1" operator="equal">
      <formula>"h"</formula>
    </cfRule>
    <cfRule type="cellIs" dxfId="32176" priority="3563" stopIfTrue="1" operator="equal">
      <formula>"g"</formula>
    </cfRule>
  </conditionalFormatting>
  <conditionalFormatting sqref="AV16">
    <cfRule type="cellIs" dxfId="32175" priority="3561" stopIfTrue="1" operator="equal">
      <formula>"f"</formula>
    </cfRule>
  </conditionalFormatting>
  <conditionalFormatting sqref="AV16">
    <cfRule type="cellIs" dxfId="32174" priority="3559" stopIfTrue="1" operator="equal">
      <formula>"h"</formula>
    </cfRule>
    <cfRule type="cellIs" dxfId="32173" priority="3560" stopIfTrue="1" operator="equal">
      <formula>"g"</formula>
    </cfRule>
  </conditionalFormatting>
  <conditionalFormatting sqref="AV16">
    <cfRule type="cellIs" dxfId="32172" priority="3552" stopIfTrue="1" operator="equal">
      <formula>"f"</formula>
    </cfRule>
  </conditionalFormatting>
  <conditionalFormatting sqref="AV16">
    <cfRule type="cellIs" dxfId="32171" priority="3550" stopIfTrue="1" operator="equal">
      <formula>"h"</formula>
    </cfRule>
    <cfRule type="cellIs" dxfId="32170" priority="3551" stopIfTrue="1" operator="equal">
      <formula>"g"</formula>
    </cfRule>
  </conditionalFormatting>
  <conditionalFormatting sqref="AV16">
    <cfRule type="cellIs" dxfId="32169" priority="3549" stopIfTrue="1" operator="equal">
      <formula>"f"</formula>
    </cfRule>
  </conditionalFormatting>
  <conditionalFormatting sqref="AV16">
    <cfRule type="cellIs" dxfId="32168" priority="3547" stopIfTrue="1" operator="equal">
      <formula>"h"</formula>
    </cfRule>
    <cfRule type="cellIs" dxfId="32167" priority="3548" stopIfTrue="1" operator="equal">
      <formula>"g"</formula>
    </cfRule>
  </conditionalFormatting>
  <conditionalFormatting sqref="AV16">
    <cfRule type="cellIs" dxfId="32166" priority="3537" stopIfTrue="1" operator="equal">
      <formula>"f"</formula>
    </cfRule>
  </conditionalFormatting>
  <conditionalFormatting sqref="AV16">
    <cfRule type="cellIs" dxfId="32165" priority="3535" stopIfTrue="1" operator="equal">
      <formula>"h"</formula>
    </cfRule>
    <cfRule type="cellIs" dxfId="32164" priority="3536" stopIfTrue="1" operator="equal">
      <formula>"g"</formula>
    </cfRule>
  </conditionalFormatting>
  <conditionalFormatting sqref="AV16">
    <cfRule type="cellIs" dxfId="32163" priority="3534" stopIfTrue="1" operator="equal">
      <formula>"f"</formula>
    </cfRule>
  </conditionalFormatting>
  <conditionalFormatting sqref="AV16">
    <cfRule type="cellIs" dxfId="32162" priority="3532" stopIfTrue="1" operator="equal">
      <formula>"h"</formula>
    </cfRule>
    <cfRule type="cellIs" dxfId="32161" priority="3533" stopIfTrue="1" operator="equal">
      <formula>"g"</formula>
    </cfRule>
  </conditionalFormatting>
  <conditionalFormatting sqref="AV16">
    <cfRule type="cellIs" dxfId="32160" priority="3546" stopIfTrue="1" operator="equal">
      <formula>"f"</formula>
    </cfRule>
  </conditionalFormatting>
  <conditionalFormatting sqref="AV16">
    <cfRule type="cellIs" dxfId="32159" priority="3544" stopIfTrue="1" operator="equal">
      <formula>"h"</formula>
    </cfRule>
    <cfRule type="cellIs" dxfId="32158" priority="3545" stopIfTrue="1" operator="equal">
      <formula>"g"</formula>
    </cfRule>
  </conditionalFormatting>
  <conditionalFormatting sqref="AV16">
    <cfRule type="cellIs" dxfId="32157" priority="3555" stopIfTrue="1" operator="equal">
      <formula>"f"</formula>
    </cfRule>
  </conditionalFormatting>
  <conditionalFormatting sqref="AV16">
    <cfRule type="cellIs" dxfId="32156" priority="3553" stopIfTrue="1" operator="equal">
      <formula>"h"</formula>
    </cfRule>
    <cfRule type="cellIs" dxfId="32155" priority="3554" stopIfTrue="1" operator="equal">
      <formula>"g"</formula>
    </cfRule>
  </conditionalFormatting>
  <conditionalFormatting sqref="AV16">
    <cfRule type="cellIs" dxfId="32154" priority="3543" stopIfTrue="1" operator="equal">
      <formula>"f"</formula>
    </cfRule>
  </conditionalFormatting>
  <conditionalFormatting sqref="AV16">
    <cfRule type="cellIs" dxfId="32153" priority="3541" stopIfTrue="1" operator="equal">
      <formula>"h"</formula>
    </cfRule>
    <cfRule type="cellIs" dxfId="32152" priority="3542" stopIfTrue="1" operator="equal">
      <formula>"g"</formula>
    </cfRule>
  </conditionalFormatting>
  <conditionalFormatting sqref="AV16">
    <cfRule type="cellIs" dxfId="32151" priority="3540" stopIfTrue="1" operator="equal">
      <formula>"f"</formula>
    </cfRule>
  </conditionalFormatting>
  <conditionalFormatting sqref="AV16">
    <cfRule type="cellIs" dxfId="32150" priority="3538" stopIfTrue="1" operator="equal">
      <formula>"h"</formula>
    </cfRule>
    <cfRule type="cellIs" dxfId="32149" priority="3539" stopIfTrue="1" operator="equal">
      <formula>"g"</formula>
    </cfRule>
  </conditionalFormatting>
  <conditionalFormatting sqref="AW16">
    <cfRule type="cellIs" dxfId="32148" priority="3462" stopIfTrue="1" operator="equal">
      <formula>"f"</formula>
    </cfRule>
  </conditionalFormatting>
  <conditionalFormatting sqref="AW16">
    <cfRule type="cellIs" dxfId="32147" priority="3460" stopIfTrue="1" operator="equal">
      <formula>"h"</formula>
    </cfRule>
    <cfRule type="cellIs" dxfId="32146" priority="3461" stopIfTrue="1" operator="equal">
      <formula>"g"</formula>
    </cfRule>
  </conditionalFormatting>
  <conditionalFormatting sqref="AW16">
    <cfRule type="cellIs" dxfId="32145" priority="3531" stopIfTrue="1" operator="equal">
      <formula>"f"</formula>
    </cfRule>
  </conditionalFormatting>
  <conditionalFormatting sqref="AW16">
    <cfRule type="cellIs" dxfId="32144" priority="3529" stopIfTrue="1" operator="equal">
      <formula>"h"</formula>
    </cfRule>
    <cfRule type="cellIs" dxfId="32143" priority="3530" stopIfTrue="1" operator="equal">
      <formula>"g"</formula>
    </cfRule>
  </conditionalFormatting>
  <conditionalFormatting sqref="AW16">
    <cfRule type="cellIs" dxfId="32142" priority="3528" stopIfTrue="1" operator="equal">
      <formula>"f"</formula>
    </cfRule>
  </conditionalFormatting>
  <conditionalFormatting sqref="AW16">
    <cfRule type="cellIs" dxfId="32141" priority="3526" stopIfTrue="1" operator="equal">
      <formula>"h"</formula>
    </cfRule>
    <cfRule type="cellIs" dxfId="32140" priority="3527" stopIfTrue="1" operator="equal">
      <formula>"g"</formula>
    </cfRule>
  </conditionalFormatting>
  <conditionalFormatting sqref="AW16">
    <cfRule type="cellIs" dxfId="32139" priority="3525" stopIfTrue="1" operator="equal">
      <formula>"f"</formula>
    </cfRule>
  </conditionalFormatting>
  <conditionalFormatting sqref="AW16">
    <cfRule type="cellIs" dxfId="32138" priority="3523" stopIfTrue="1" operator="equal">
      <formula>"h"</formula>
    </cfRule>
    <cfRule type="cellIs" dxfId="32137" priority="3524" stopIfTrue="1" operator="equal">
      <formula>"g"</formula>
    </cfRule>
  </conditionalFormatting>
  <conditionalFormatting sqref="AW16">
    <cfRule type="cellIs" dxfId="32136" priority="3522" stopIfTrue="1" operator="equal">
      <formula>"f"</formula>
    </cfRule>
  </conditionalFormatting>
  <conditionalFormatting sqref="AW16">
    <cfRule type="cellIs" dxfId="32135" priority="3520" stopIfTrue="1" operator="equal">
      <formula>"h"</formula>
    </cfRule>
    <cfRule type="cellIs" dxfId="32134" priority="3521" stopIfTrue="1" operator="equal">
      <formula>"g"</formula>
    </cfRule>
  </conditionalFormatting>
  <conditionalFormatting sqref="AW16">
    <cfRule type="cellIs" dxfId="32133" priority="3519" stopIfTrue="1" operator="equal">
      <formula>"f"</formula>
    </cfRule>
  </conditionalFormatting>
  <conditionalFormatting sqref="AW16">
    <cfRule type="cellIs" dxfId="32132" priority="3517" stopIfTrue="1" operator="equal">
      <formula>"h"</formula>
    </cfRule>
    <cfRule type="cellIs" dxfId="32131" priority="3518" stopIfTrue="1" operator="equal">
      <formula>"g"</formula>
    </cfRule>
  </conditionalFormatting>
  <conditionalFormatting sqref="AW16">
    <cfRule type="cellIs" dxfId="32130" priority="3516" stopIfTrue="1" operator="equal">
      <formula>"f"</formula>
    </cfRule>
  </conditionalFormatting>
  <conditionalFormatting sqref="AW16">
    <cfRule type="cellIs" dxfId="32129" priority="3514" stopIfTrue="1" operator="equal">
      <formula>"h"</formula>
    </cfRule>
    <cfRule type="cellIs" dxfId="32128" priority="3515" stopIfTrue="1" operator="equal">
      <formula>"g"</formula>
    </cfRule>
  </conditionalFormatting>
  <conditionalFormatting sqref="AW16">
    <cfRule type="cellIs" dxfId="32127" priority="3513" stopIfTrue="1" operator="equal">
      <formula>"f"</formula>
    </cfRule>
  </conditionalFormatting>
  <conditionalFormatting sqref="AW16">
    <cfRule type="cellIs" dxfId="32126" priority="3511" stopIfTrue="1" operator="equal">
      <formula>"h"</formula>
    </cfRule>
    <cfRule type="cellIs" dxfId="32125" priority="3512" stopIfTrue="1" operator="equal">
      <formula>"g"</formula>
    </cfRule>
  </conditionalFormatting>
  <conditionalFormatting sqref="AW16">
    <cfRule type="cellIs" dxfId="32124" priority="3510" stopIfTrue="1" operator="equal">
      <formula>"f"</formula>
    </cfRule>
  </conditionalFormatting>
  <conditionalFormatting sqref="AW16">
    <cfRule type="cellIs" dxfId="32123" priority="3508" stopIfTrue="1" operator="equal">
      <formula>"h"</formula>
    </cfRule>
    <cfRule type="cellIs" dxfId="32122" priority="3509" stopIfTrue="1" operator="equal">
      <formula>"g"</formula>
    </cfRule>
  </conditionalFormatting>
  <conditionalFormatting sqref="AW16">
    <cfRule type="cellIs" dxfId="32121" priority="3507" stopIfTrue="1" operator="equal">
      <formula>"f"</formula>
    </cfRule>
  </conditionalFormatting>
  <conditionalFormatting sqref="AW16">
    <cfRule type="cellIs" dxfId="32120" priority="3505" stopIfTrue="1" operator="equal">
      <formula>"h"</formula>
    </cfRule>
    <cfRule type="cellIs" dxfId="32119" priority="3506" stopIfTrue="1" operator="equal">
      <formula>"g"</formula>
    </cfRule>
  </conditionalFormatting>
  <conditionalFormatting sqref="AW16">
    <cfRule type="cellIs" dxfId="32118" priority="3504" stopIfTrue="1" operator="equal">
      <formula>"f"</formula>
    </cfRule>
  </conditionalFormatting>
  <conditionalFormatting sqref="AW16">
    <cfRule type="cellIs" dxfId="32117" priority="3502" stopIfTrue="1" operator="equal">
      <formula>"h"</formula>
    </cfRule>
    <cfRule type="cellIs" dxfId="32116" priority="3503" stopIfTrue="1" operator="equal">
      <formula>"g"</formula>
    </cfRule>
  </conditionalFormatting>
  <conditionalFormatting sqref="AW16">
    <cfRule type="cellIs" dxfId="32115" priority="3501" stopIfTrue="1" operator="equal">
      <formula>"f"</formula>
    </cfRule>
  </conditionalFormatting>
  <conditionalFormatting sqref="AW16">
    <cfRule type="cellIs" dxfId="32114" priority="3499" stopIfTrue="1" operator="equal">
      <formula>"h"</formula>
    </cfRule>
    <cfRule type="cellIs" dxfId="32113" priority="3500" stopIfTrue="1" operator="equal">
      <formula>"g"</formula>
    </cfRule>
  </conditionalFormatting>
  <conditionalFormatting sqref="AW16">
    <cfRule type="cellIs" dxfId="32112" priority="3498" stopIfTrue="1" operator="equal">
      <formula>"f"</formula>
    </cfRule>
  </conditionalFormatting>
  <conditionalFormatting sqref="AW16">
    <cfRule type="cellIs" dxfId="32111" priority="3496" stopIfTrue="1" operator="equal">
      <formula>"h"</formula>
    </cfRule>
    <cfRule type="cellIs" dxfId="32110" priority="3497" stopIfTrue="1" operator="equal">
      <formula>"g"</formula>
    </cfRule>
  </conditionalFormatting>
  <conditionalFormatting sqref="AW16">
    <cfRule type="cellIs" dxfId="32109" priority="3495" stopIfTrue="1" operator="equal">
      <formula>"f"</formula>
    </cfRule>
  </conditionalFormatting>
  <conditionalFormatting sqref="AW16">
    <cfRule type="cellIs" dxfId="32108" priority="3493" stopIfTrue="1" operator="equal">
      <formula>"h"</formula>
    </cfRule>
    <cfRule type="cellIs" dxfId="32107" priority="3494" stopIfTrue="1" operator="equal">
      <formula>"g"</formula>
    </cfRule>
  </conditionalFormatting>
  <conditionalFormatting sqref="AW16">
    <cfRule type="cellIs" dxfId="32106" priority="3492" stopIfTrue="1" operator="equal">
      <formula>"f"</formula>
    </cfRule>
  </conditionalFormatting>
  <conditionalFormatting sqref="AW16">
    <cfRule type="cellIs" dxfId="32105" priority="3490" stopIfTrue="1" operator="equal">
      <formula>"h"</formula>
    </cfRule>
    <cfRule type="cellIs" dxfId="32104" priority="3491" stopIfTrue="1" operator="equal">
      <formula>"g"</formula>
    </cfRule>
  </conditionalFormatting>
  <conditionalFormatting sqref="AW16">
    <cfRule type="cellIs" dxfId="32103" priority="3489" stopIfTrue="1" operator="equal">
      <formula>"f"</formula>
    </cfRule>
  </conditionalFormatting>
  <conditionalFormatting sqref="AW16">
    <cfRule type="cellIs" dxfId="32102" priority="3487" stopIfTrue="1" operator="equal">
      <formula>"h"</formula>
    </cfRule>
    <cfRule type="cellIs" dxfId="32101" priority="3488" stopIfTrue="1" operator="equal">
      <formula>"g"</formula>
    </cfRule>
  </conditionalFormatting>
  <conditionalFormatting sqref="AW16">
    <cfRule type="cellIs" dxfId="32100" priority="3486" stopIfTrue="1" operator="equal">
      <formula>"f"</formula>
    </cfRule>
  </conditionalFormatting>
  <conditionalFormatting sqref="AW16">
    <cfRule type="cellIs" dxfId="32099" priority="3484" stopIfTrue="1" operator="equal">
      <formula>"h"</formula>
    </cfRule>
    <cfRule type="cellIs" dxfId="32098" priority="3485" stopIfTrue="1" operator="equal">
      <formula>"g"</formula>
    </cfRule>
  </conditionalFormatting>
  <conditionalFormatting sqref="AW16">
    <cfRule type="cellIs" dxfId="32097" priority="3483" stopIfTrue="1" operator="equal">
      <formula>"f"</formula>
    </cfRule>
  </conditionalFormatting>
  <conditionalFormatting sqref="AW16">
    <cfRule type="cellIs" dxfId="32096" priority="3481" stopIfTrue="1" operator="equal">
      <formula>"h"</formula>
    </cfRule>
    <cfRule type="cellIs" dxfId="32095" priority="3482" stopIfTrue="1" operator="equal">
      <formula>"g"</formula>
    </cfRule>
  </conditionalFormatting>
  <conditionalFormatting sqref="AW16">
    <cfRule type="cellIs" dxfId="32094" priority="3480" stopIfTrue="1" operator="equal">
      <formula>"f"</formula>
    </cfRule>
  </conditionalFormatting>
  <conditionalFormatting sqref="AW16">
    <cfRule type="cellIs" dxfId="32093" priority="3478" stopIfTrue="1" operator="equal">
      <formula>"h"</formula>
    </cfRule>
    <cfRule type="cellIs" dxfId="32092" priority="3479" stopIfTrue="1" operator="equal">
      <formula>"g"</formula>
    </cfRule>
  </conditionalFormatting>
  <conditionalFormatting sqref="AW16">
    <cfRule type="cellIs" dxfId="32091" priority="3474" stopIfTrue="1" operator="equal">
      <formula>"f"</formula>
    </cfRule>
  </conditionalFormatting>
  <conditionalFormatting sqref="AW16">
    <cfRule type="cellIs" dxfId="32090" priority="3472" stopIfTrue="1" operator="equal">
      <formula>"h"</formula>
    </cfRule>
    <cfRule type="cellIs" dxfId="32089" priority="3473" stopIfTrue="1" operator="equal">
      <formula>"g"</formula>
    </cfRule>
  </conditionalFormatting>
  <conditionalFormatting sqref="AW16">
    <cfRule type="cellIs" dxfId="32088" priority="3477" stopIfTrue="1" operator="equal">
      <formula>"f"</formula>
    </cfRule>
  </conditionalFormatting>
  <conditionalFormatting sqref="AW16">
    <cfRule type="cellIs" dxfId="32087" priority="3475" stopIfTrue="1" operator="equal">
      <formula>"h"</formula>
    </cfRule>
    <cfRule type="cellIs" dxfId="32086" priority="3476" stopIfTrue="1" operator="equal">
      <formula>"g"</formula>
    </cfRule>
  </conditionalFormatting>
  <conditionalFormatting sqref="AW16">
    <cfRule type="cellIs" dxfId="32085" priority="3471" stopIfTrue="1" operator="equal">
      <formula>"f"</formula>
    </cfRule>
  </conditionalFormatting>
  <conditionalFormatting sqref="AW16">
    <cfRule type="cellIs" dxfId="32084" priority="3469" stopIfTrue="1" operator="equal">
      <formula>"h"</formula>
    </cfRule>
    <cfRule type="cellIs" dxfId="32083" priority="3470" stopIfTrue="1" operator="equal">
      <formula>"g"</formula>
    </cfRule>
  </conditionalFormatting>
  <conditionalFormatting sqref="AW16">
    <cfRule type="cellIs" dxfId="32082" priority="3468" stopIfTrue="1" operator="equal">
      <formula>"f"</formula>
    </cfRule>
  </conditionalFormatting>
  <conditionalFormatting sqref="AW16">
    <cfRule type="cellIs" dxfId="32081" priority="3466" stopIfTrue="1" operator="equal">
      <formula>"h"</formula>
    </cfRule>
    <cfRule type="cellIs" dxfId="32080" priority="3467" stopIfTrue="1" operator="equal">
      <formula>"g"</formula>
    </cfRule>
  </conditionalFormatting>
  <conditionalFormatting sqref="AW16">
    <cfRule type="cellIs" dxfId="32079" priority="3465" stopIfTrue="1" operator="equal">
      <formula>"f"</formula>
    </cfRule>
  </conditionalFormatting>
  <conditionalFormatting sqref="AW16">
    <cfRule type="cellIs" dxfId="32078" priority="3463" stopIfTrue="1" operator="equal">
      <formula>"h"</formula>
    </cfRule>
    <cfRule type="cellIs" dxfId="32077" priority="3464" stopIfTrue="1" operator="equal">
      <formula>"g"</formula>
    </cfRule>
  </conditionalFormatting>
  <conditionalFormatting sqref="AW16">
    <cfRule type="cellIs" dxfId="32076" priority="3456" stopIfTrue="1" operator="equal">
      <formula>"f"</formula>
    </cfRule>
  </conditionalFormatting>
  <conditionalFormatting sqref="AW16">
    <cfRule type="cellIs" dxfId="32075" priority="3454" stopIfTrue="1" operator="equal">
      <formula>"h"</formula>
    </cfRule>
    <cfRule type="cellIs" dxfId="32074" priority="3455" stopIfTrue="1" operator="equal">
      <formula>"g"</formula>
    </cfRule>
  </conditionalFormatting>
  <conditionalFormatting sqref="AW16">
    <cfRule type="cellIs" dxfId="32073" priority="3453" stopIfTrue="1" operator="equal">
      <formula>"f"</formula>
    </cfRule>
  </conditionalFormatting>
  <conditionalFormatting sqref="AW16">
    <cfRule type="cellIs" dxfId="32072" priority="3451" stopIfTrue="1" operator="equal">
      <formula>"h"</formula>
    </cfRule>
    <cfRule type="cellIs" dxfId="32071" priority="3452" stopIfTrue="1" operator="equal">
      <formula>"g"</formula>
    </cfRule>
  </conditionalFormatting>
  <conditionalFormatting sqref="AW16">
    <cfRule type="cellIs" dxfId="32070" priority="3441" stopIfTrue="1" operator="equal">
      <formula>"f"</formula>
    </cfRule>
  </conditionalFormatting>
  <conditionalFormatting sqref="AW16">
    <cfRule type="cellIs" dxfId="32069" priority="3439" stopIfTrue="1" operator="equal">
      <formula>"h"</formula>
    </cfRule>
    <cfRule type="cellIs" dxfId="32068" priority="3440" stopIfTrue="1" operator="equal">
      <formula>"g"</formula>
    </cfRule>
  </conditionalFormatting>
  <conditionalFormatting sqref="AW16">
    <cfRule type="cellIs" dxfId="32067" priority="3438" stopIfTrue="1" operator="equal">
      <formula>"f"</formula>
    </cfRule>
  </conditionalFormatting>
  <conditionalFormatting sqref="AW16">
    <cfRule type="cellIs" dxfId="32066" priority="3436" stopIfTrue="1" operator="equal">
      <formula>"h"</formula>
    </cfRule>
    <cfRule type="cellIs" dxfId="32065" priority="3437" stopIfTrue="1" operator="equal">
      <formula>"g"</formula>
    </cfRule>
  </conditionalFormatting>
  <conditionalFormatting sqref="AW16">
    <cfRule type="cellIs" dxfId="32064" priority="3450" stopIfTrue="1" operator="equal">
      <formula>"f"</formula>
    </cfRule>
  </conditionalFormatting>
  <conditionalFormatting sqref="AW16">
    <cfRule type="cellIs" dxfId="32063" priority="3448" stopIfTrue="1" operator="equal">
      <formula>"h"</formula>
    </cfRule>
    <cfRule type="cellIs" dxfId="32062" priority="3449" stopIfTrue="1" operator="equal">
      <formula>"g"</formula>
    </cfRule>
  </conditionalFormatting>
  <conditionalFormatting sqref="AW16">
    <cfRule type="cellIs" dxfId="32061" priority="3459" stopIfTrue="1" operator="equal">
      <formula>"f"</formula>
    </cfRule>
  </conditionalFormatting>
  <conditionalFormatting sqref="AW16">
    <cfRule type="cellIs" dxfId="32060" priority="3457" stopIfTrue="1" operator="equal">
      <formula>"h"</formula>
    </cfRule>
    <cfRule type="cellIs" dxfId="32059" priority="3458" stopIfTrue="1" operator="equal">
      <formula>"g"</formula>
    </cfRule>
  </conditionalFormatting>
  <conditionalFormatting sqref="AW16">
    <cfRule type="cellIs" dxfId="32058" priority="3447" stopIfTrue="1" operator="equal">
      <formula>"f"</formula>
    </cfRule>
  </conditionalFormatting>
  <conditionalFormatting sqref="AW16">
    <cfRule type="cellIs" dxfId="32057" priority="3445" stopIfTrue="1" operator="equal">
      <formula>"h"</formula>
    </cfRule>
    <cfRule type="cellIs" dxfId="32056" priority="3446" stopIfTrue="1" operator="equal">
      <formula>"g"</formula>
    </cfRule>
  </conditionalFormatting>
  <conditionalFormatting sqref="AW16">
    <cfRule type="cellIs" dxfId="32055" priority="3444" stopIfTrue="1" operator="equal">
      <formula>"f"</formula>
    </cfRule>
  </conditionalFormatting>
  <conditionalFormatting sqref="AW16">
    <cfRule type="cellIs" dxfId="32054" priority="3442" stopIfTrue="1" operator="equal">
      <formula>"h"</formula>
    </cfRule>
    <cfRule type="cellIs" dxfId="32053" priority="3443" stopIfTrue="1" operator="equal">
      <formula>"g"</formula>
    </cfRule>
  </conditionalFormatting>
  <conditionalFormatting sqref="AW16">
    <cfRule type="cellIs" dxfId="32052" priority="3366" stopIfTrue="1" operator="equal">
      <formula>"f"</formula>
    </cfRule>
  </conditionalFormatting>
  <conditionalFormatting sqref="AW16">
    <cfRule type="cellIs" dxfId="32051" priority="3364" stopIfTrue="1" operator="equal">
      <formula>"h"</formula>
    </cfRule>
    <cfRule type="cellIs" dxfId="32050" priority="3365" stopIfTrue="1" operator="equal">
      <formula>"g"</formula>
    </cfRule>
  </conditionalFormatting>
  <conditionalFormatting sqref="AW16">
    <cfRule type="cellIs" dxfId="32049" priority="3435" stopIfTrue="1" operator="equal">
      <formula>"f"</formula>
    </cfRule>
  </conditionalFormatting>
  <conditionalFormatting sqref="AW16">
    <cfRule type="cellIs" dxfId="32048" priority="3433" stopIfTrue="1" operator="equal">
      <formula>"h"</formula>
    </cfRule>
    <cfRule type="cellIs" dxfId="32047" priority="3434" stopIfTrue="1" operator="equal">
      <formula>"g"</formula>
    </cfRule>
  </conditionalFormatting>
  <conditionalFormatting sqref="AW16">
    <cfRule type="cellIs" dxfId="32046" priority="3432" stopIfTrue="1" operator="equal">
      <formula>"f"</formula>
    </cfRule>
  </conditionalFormatting>
  <conditionalFormatting sqref="AW16">
    <cfRule type="cellIs" dxfId="32045" priority="3430" stopIfTrue="1" operator="equal">
      <formula>"h"</formula>
    </cfRule>
    <cfRule type="cellIs" dxfId="32044" priority="3431" stopIfTrue="1" operator="equal">
      <formula>"g"</formula>
    </cfRule>
  </conditionalFormatting>
  <conditionalFormatting sqref="AW16">
    <cfRule type="cellIs" dxfId="32043" priority="3429" stopIfTrue="1" operator="equal">
      <formula>"f"</formula>
    </cfRule>
  </conditionalFormatting>
  <conditionalFormatting sqref="AW16">
    <cfRule type="cellIs" dxfId="32042" priority="3427" stopIfTrue="1" operator="equal">
      <formula>"h"</formula>
    </cfRule>
    <cfRule type="cellIs" dxfId="32041" priority="3428" stopIfTrue="1" operator="equal">
      <formula>"g"</formula>
    </cfRule>
  </conditionalFormatting>
  <conditionalFormatting sqref="AW16">
    <cfRule type="cellIs" dxfId="32040" priority="3426" stopIfTrue="1" operator="equal">
      <formula>"f"</formula>
    </cfRule>
  </conditionalFormatting>
  <conditionalFormatting sqref="AW16">
    <cfRule type="cellIs" dxfId="32039" priority="3424" stopIfTrue="1" operator="equal">
      <formula>"h"</formula>
    </cfRule>
    <cfRule type="cellIs" dxfId="32038" priority="3425" stopIfTrue="1" operator="equal">
      <formula>"g"</formula>
    </cfRule>
  </conditionalFormatting>
  <conditionalFormatting sqref="AW16">
    <cfRule type="cellIs" dxfId="32037" priority="3423" stopIfTrue="1" operator="equal">
      <formula>"f"</formula>
    </cfRule>
  </conditionalFormatting>
  <conditionalFormatting sqref="AW16">
    <cfRule type="cellIs" dxfId="32036" priority="3421" stopIfTrue="1" operator="equal">
      <formula>"h"</formula>
    </cfRule>
    <cfRule type="cellIs" dxfId="32035" priority="3422" stopIfTrue="1" operator="equal">
      <formula>"g"</formula>
    </cfRule>
  </conditionalFormatting>
  <conditionalFormatting sqref="AW16">
    <cfRule type="cellIs" dxfId="32034" priority="3420" stopIfTrue="1" operator="equal">
      <formula>"f"</formula>
    </cfRule>
  </conditionalFormatting>
  <conditionalFormatting sqref="AW16">
    <cfRule type="cellIs" dxfId="32033" priority="3418" stopIfTrue="1" operator="equal">
      <formula>"h"</formula>
    </cfRule>
    <cfRule type="cellIs" dxfId="32032" priority="3419" stopIfTrue="1" operator="equal">
      <formula>"g"</formula>
    </cfRule>
  </conditionalFormatting>
  <conditionalFormatting sqref="AW16">
    <cfRule type="cellIs" dxfId="32031" priority="3417" stopIfTrue="1" operator="equal">
      <formula>"f"</formula>
    </cfRule>
  </conditionalFormatting>
  <conditionalFormatting sqref="AW16">
    <cfRule type="cellIs" dxfId="32030" priority="3415" stopIfTrue="1" operator="equal">
      <formula>"h"</formula>
    </cfRule>
    <cfRule type="cellIs" dxfId="32029" priority="3416" stopIfTrue="1" operator="equal">
      <formula>"g"</formula>
    </cfRule>
  </conditionalFormatting>
  <conditionalFormatting sqref="AW16">
    <cfRule type="cellIs" dxfId="32028" priority="3414" stopIfTrue="1" operator="equal">
      <formula>"f"</formula>
    </cfRule>
  </conditionalFormatting>
  <conditionalFormatting sqref="AW16">
    <cfRule type="cellIs" dxfId="32027" priority="3412" stopIfTrue="1" operator="equal">
      <formula>"h"</formula>
    </cfRule>
    <cfRule type="cellIs" dxfId="32026" priority="3413" stopIfTrue="1" operator="equal">
      <formula>"g"</formula>
    </cfRule>
  </conditionalFormatting>
  <conditionalFormatting sqref="AW16">
    <cfRule type="cellIs" dxfId="32025" priority="3411" stopIfTrue="1" operator="equal">
      <formula>"f"</formula>
    </cfRule>
  </conditionalFormatting>
  <conditionalFormatting sqref="AW16">
    <cfRule type="cellIs" dxfId="32024" priority="3409" stopIfTrue="1" operator="equal">
      <formula>"h"</formula>
    </cfRule>
    <cfRule type="cellIs" dxfId="32023" priority="3410" stopIfTrue="1" operator="equal">
      <formula>"g"</formula>
    </cfRule>
  </conditionalFormatting>
  <conditionalFormatting sqref="AW16">
    <cfRule type="cellIs" dxfId="32022" priority="3408" stopIfTrue="1" operator="equal">
      <formula>"f"</formula>
    </cfRule>
  </conditionalFormatting>
  <conditionalFormatting sqref="AW16">
    <cfRule type="cellIs" dxfId="32021" priority="3406" stopIfTrue="1" operator="equal">
      <formula>"h"</formula>
    </cfRule>
    <cfRule type="cellIs" dxfId="32020" priority="3407" stopIfTrue="1" operator="equal">
      <formula>"g"</formula>
    </cfRule>
  </conditionalFormatting>
  <conditionalFormatting sqref="AW16">
    <cfRule type="cellIs" dxfId="32019" priority="3405" stopIfTrue="1" operator="equal">
      <formula>"f"</formula>
    </cfRule>
  </conditionalFormatting>
  <conditionalFormatting sqref="AW16">
    <cfRule type="cellIs" dxfId="32018" priority="3403" stopIfTrue="1" operator="equal">
      <formula>"h"</formula>
    </cfRule>
    <cfRule type="cellIs" dxfId="32017" priority="3404" stopIfTrue="1" operator="equal">
      <formula>"g"</formula>
    </cfRule>
  </conditionalFormatting>
  <conditionalFormatting sqref="AW16">
    <cfRule type="cellIs" dxfId="32016" priority="3402" stopIfTrue="1" operator="equal">
      <formula>"f"</formula>
    </cfRule>
  </conditionalFormatting>
  <conditionalFormatting sqref="AW16">
    <cfRule type="cellIs" dxfId="32015" priority="3400" stopIfTrue="1" operator="equal">
      <formula>"h"</formula>
    </cfRule>
    <cfRule type="cellIs" dxfId="32014" priority="3401" stopIfTrue="1" operator="equal">
      <formula>"g"</formula>
    </cfRule>
  </conditionalFormatting>
  <conditionalFormatting sqref="AW16">
    <cfRule type="cellIs" dxfId="32013" priority="3399" stopIfTrue="1" operator="equal">
      <formula>"f"</formula>
    </cfRule>
  </conditionalFormatting>
  <conditionalFormatting sqref="AW16">
    <cfRule type="cellIs" dxfId="32012" priority="3397" stopIfTrue="1" operator="equal">
      <formula>"h"</formula>
    </cfRule>
    <cfRule type="cellIs" dxfId="32011" priority="3398" stopIfTrue="1" operator="equal">
      <formula>"g"</formula>
    </cfRule>
  </conditionalFormatting>
  <conditionalFormatting sqref="AW16">
    <cfRule type="cellIs" dxfId="32010" priority="3396" stopIfTrue="1" operator="equal">
      <formula>"f"</formula>
    </cfRule>
  </conditionalFormatting>
  <conditionalFormatting sqref="AW16">
    <cfRule type="cellIs" dxfId="32009" priority="3394" stopIfTrue="1" operator="equal">
      <formula>"h"</formula>
    </cfRule>
    <cfRule type="cellIs" dxfId="32008" priority="3395" stopIfTrue="1" operator="equal">
      <formula>"g"</formula>
    </cfRule>
  </conditionalFormatting>
  <conditionalFormatting sqref="AW16">
    <cfRule type="cellIs" dxfId="32007" priority="3393" stopIfTrue="1" operator="equal">
      <formula>"f"</formula>
    </cfRule>
  </conditionalFormatting>
  <conditionalFormatting sqref="AW16">
    <cfRule type="cellIs" dxfId="32006" priority="3391" stopIfTrue="1" operator="equal">
      <formula>"h"</formula>
    </cfRule>
    <cfRule type="cellIs" dxfId="32005" priority="3392" stopIfTrue="1" operator="equal">
      <formula>"g"</formula>
    </cfRule>
  </conditionalFormatting>
  <conditionalFormatting sqref="AW16">
    <cfRule type="cellIs" dxfId="32004" priority="3390" stopIfTrue="1" operator="equal">
      <formula>"f"</formula>
    </cfRule>
  </conditionalFormatting>
  <conditionalFormatting sqref="AW16">
    <cfRule type="cellIs" dxfId="32003" priority="3388" stopIfTrue="1" operator="equal">
      <formula>"h"</formula>
    </cfRule>
    <cfRule type="cellIs" dxfId="32002" priority="3389" stopIfTrue="1" operator="equal">
      <formula>"g"</formula>
    </cfRule>
  </conditionalFormatting>
  <conditionalFormatting sqref="AW16">
    <cfRule type="cellIs" dxfId="32001" priority="3387" stopIfTrue="1" operator="equal">
      <formula>"f"</formula>
    </cfRule>
  </conditionalFormatting>
  <conditionalFormatting sqref="AW16">
    <cfRule type="cellIs" dxfId="32000" priority="3385" stopIfTrue="1" operator="equal">
      <formula>"h"</formula>
    </cfRule>
    <cfRule type="cellIs" dxfId="31999" priority="3386" stopIfTrue="1" operator="equal">
      <formula>"g"</formula>
    </cfRule>
  </conditionalFormatting>
  <conditionalFormatting sqref="AW16">
    <cfRule type="cellIs" dxfId="31998" priority="3384" stopIfTrue="1" operator="equal">
      <formula>"f"</formula>
    </cfRule>
  </conditionalFormatting>
  <conditionalFormatting sqref="AW16">
    <cfRule type="cellIs" dxfId="31997" priority="3382" stopIfTrue="1" operator="equal">
      <formula>"h"</formula>
    </cfRule>
    <cfRule type="cellIs" dxfId="31996" priority="3383" stopIfTrue="1" operator="equal">
      <formula>"g"</formula>
    </cfRule>
  </conditionalFormatting>
  <conditionalFormatting sqref="AW16">
    <cfRule type="cellIs" dxfId="31995" priority="3378" stopIfTrue="1" operator="equal">
      <formula>"f"</formula>
    </cfRule>
  </conditionalFormatting>
  <conditionalFormatting sqref="AW16">
    <cfRule type="cellIs" dxfId="31994" priority="3376" stopIfTrue="1" operator="equal">
      <formula>"h"</formula>
    </cfRule>
    <cfRule type="cellIs" dxfId="31993" priority="3377" stopIfTrue="1" operator="equal">
      <formula>"g"</formula>
    </cfRule>
  </conditionalFormatting>
  <conditionalFormatting sqref="AW16">
    <cfRule type="cellIs" dxfId="31992" priority="3381" stopIfTrue="1" operator="equal">
      <formula>"f"</formula>
    </cfRule>
  </conditionalFormatting>
  <conditionalFormatting sqref="AW16">
    <cfRule type="cellIs" dxfId="31991" priority="3379" stopIfTrue="1" operator="equal">
      <formula>"h"</formula>
    </cfRule>
    <cfRule type="cellIs" dxfId="31990" priority="3380" stopIfTrue="1" operator="equal">
      <formula>"g"</formula>
    </cfRule>
  </conditionalFormatting>
  <conditionalFormatting sqref="AW16">
    <cfRule type="cellIs" dxfId="31989" priority="3375" stopIfTrue="1" operator="equal">
      <formula>"f"</formula>
    </cfRule>
  </conditionalFormatting>
  <conditionalFormatting sqref="AW16">
    <cfRule type="cellIs" dxfId="31988" priority="3373" stopIfTrue="1" operator="equal">
      <formula>"h"</formula>
    </cfRule>
    <cfRule type="cellIs" dxfId="31987" priority="3374" stopIfTrue="1" operator="equal">
      <formula>"g"</formula>
    </cfRule>
  </conditionalFormatting>
  <conditionalFormatting sqref="AW16">
    <cfRule type="cellIs" dxfId="31986" priority="3372" stopIfTrue="1" operator="equal">
      <formula>"f"</formula>
    </cfRule>
  </conditionalFormatting>
  <conditionalFormatting sqref="AW16">
    <cfRule type="cellIs" dxfId="31985" priority="3370" stopIfTrue="1" operator="equal">
      <formula>"h"</formula>
    </cfRule>
    <cfRule type="cellIs" dxfId="31984" priority="3371" stopIfTrue="1" operator="equal">
      <formula>"g"</formula>
    </cfRule>
  </conditionalFormatting>
  <conditionalFormatting sqref="AW16">
    <cfRule type="cellIs" dxfId="31983" priority="3369" stopIfTrue="1" operator="equal">
      <formula>"f"</formula>
    </cfRule>
  </conditionalFormatting>
  <conditionalFormatting sqref="AW16">
    <cfRule type="cellIs" dxfId="31982" priority="3367" stopIfTrue="1" operator="equal">
      <formula>"h"</formula>
    </cfRule>
    <cfRule type="cellIs" dxfId="31981" priority="3368" stopIfTrue="1" operator="equal">
      <formula>"g"</formula>
    </cfRule>
  </conditionalFormatting>
  <conditionalFormatting sqref="AW16">
    <cfRule type="cellIs" dxfId="31980" priority="3294" stopIfTrue="1" operator="equal">
      <formula>"f"</formula>
    </cfRule>
  </conditionalFormatting>
  <conditionalFormatting sqref="AW16">
    <cfRule type="cellIs" dxfId="31979" priority="3292" stopIfTrue="1" operator="equal">
      <formula>"h"</formula>
    </cfRule>
    <cfRule type="cellIs" dxfId="31978" priority="3293" stopIfTrue="1" operator="equal">
      <formula>"g"</formula>
    </cfRule>
  </conditionalFormatting>
  <conditionalFormatting sqref="AW16">
    <cfRule type="cellIs" dxfId="31977" priority="3363" stopIfTrue="1" operator="equal">
      <formula>"f"</formula>
    </cfRule>
  </conditionalFormatting>
  <conditionalFormatting sqref="AW16">
    <cfRule type="cellIs" dxfId="31976" priority="3361" stopIfTrue="1" operator="equal">
      <formula>"h"</formula>
    </cfRule>
    <cfRule type="cellIs" dxfId="31975" priority="3362" stopIfTrue="1" operator="equal">
      <formula>"g"</formula>
    </cfRule>
  </conditionalFormatting>
  <conditionalFormatting sqref="AW16">
    <cfRule type="cellIs" dxfId="31974" priority="3360" stopIfTrue="1" operator="equal">
      <formula>"f"</formula>
    </cfRule>
  </conditionalFormatting>
  <conditionalFormatting sqref="AW16">
    <cfRule type="cellIs" dxfId="31973" priority="3358" stopIfTrue="1" operator="equal">
      <formula>"h"</formula>
    </cfRule>
    <cfRule type="cellIs" dxfId="31972" priority="3359" stopIfTrue="1" operator="equal">
      <formula>"g"</formula>
    </cfRule>
  </conditionalFormatting>
  <conditionalFormatting sqref="AW16">
    <cfRule type="cellIs" dxfId="31971" priority="3357" stopIfTrue="1" operator="equal">
      <formula>"f"</formula>
    </cfRule>
  </conditionalFormatting>
  <conditionalFormatting sqref="AW16">
    <cfRule type="cellIs" dxfId="31970" priority="3355" stopIfTrue="1" operator="equal">
      <formula>"h"</formula>
    </cfRule>
    <cfRule type="cellIs" dxfId="31969" priority="3356" stopIfTrue="1" operator="equal">
      <formula>"g"</formula>
    </cfRule>
  </conditionalFormatting>
  <conditionalFormatting sqref="AW16">
    <cfRule type="cellIs" dxfId="31968" priority="3354" stopIfTrue="1" operator="equal">
      <formula>"f"</formula>
    </cfRule>
  </conditionalFormatting>
  <conditionalFormatting sqref="AW16">
    <cfRule type="cellIs" dxfId="31967" priority="3352" stopIfTrue="1" operator="equal">
      <formula>"h"</formula>
    </cfRule>
    <cfRule type="cellIs" dxfId="31966" priority="3353" stopIfTrue="1" operator="equal">
      <formula>"g"</formula>
    </cfRule>
  </conditionalFormatting>
  <conditionalFormatting sqref="AW16">
    <cfRule type="cellIs" dxfId="31965" priority="3351" stopIfTrue="1" operator="equal">
      <formula>"f"</formula>
    </cfRule>
  </conditionalFormatting>
  <conditionalFormatting sqref="AW16">
    <cfRule type="cellIs" dxfId="31964" priority="3349" stopIfTrue="1" operator="equal">
      <formula>"h"</formula>
    </cfRule>
    <cfRule type="cellIs" dxfId="31963" priority="3350" stopIfTrue="1" operator="equal">
      <formula>"g"</formula>
    </cfRule>
  </conditionalFormatting>
  <conditionalFormatting sqref="AW16">
    <cfRule type="cellIs" dxfId="31962" priority="3348" stopIfTrue="1" operator="equal">
      <formula>"f"</formula>
    </cfRule>
  </conditionalFormatting>
  <conditionalFormatting sqref="AW16">
    <cfRule type="cellIs" dxfId="31961" priority="3346" stopIfTrue="1" operator="equal">
      <formula>"h"</formula>
    </cfRule>
    <cfRule type="cellIs" dxfId="31960" priority="3347" stopIfTrue="1" operator="equal">
      <formula>"g"</formula>
    </cfRule>
  </conditionalFormatting>
  <conditionalFormatting sqref="AW16">
    <cfRule type="cellIs" dxfId="31959" priority="3345" stopIfTrue="1" operator="equal">
      <formula>"f"</formula>
    </cfRule>
  </conditionalFormatting>
  <conditionalFormatting sqref="AW16">
    <cfRule type="cellIs" dxfId="31958" priority="3343" stopIfTrue="1" operator="equal">
      <formula>"h"</formula>
    </cfRule>
    <cfRule type="cellIs" dxfId="31957" priority="3344" stopIfTrue="1" operator="equal">
      <formula>"g"</formula>
    </cfRule>
  </conditionalFormatting>
  <conditionalFormatting sqref="AW16">
    <cfRule type="cellIs" dxfId="31956" priority="3342" stopIfTrue="1" operator="equal">
      <formula>"f"</formula>
    </cfRule>
  </conditionalFormatting>
  <conditionalFormatting sqref="AW16">
    <cfRule type="cellIs" dxfId="31955" priority="3340" stopIfTrue="1" operator="equal">
      <formula>"h"</formula>
    </cfRule>
    <cfRule type="cellIs" dxfId="31954" priority="3341" stopIfTrue="1" operator="equal">
      <formula>"g"</formula>
    </cfRule>
  </conditionalFormatting>
  <conditionalFormatting sqref="AW16">
    <cfRule type="cellIs" dxfId="31953" priority="3339" stopIfTrue="1" operator="equal">
      <formula>"f"</formula>
    </cfRule>
  </conditionalFormatting>
  <conditionalFormatting sqref="AW16">
    <cfRule type="cellIs" dxfId="31952" priority="3337" stopIfTrue="1" operator="equal">
      <formula>"h"</formula>
    </cfRule>
    <cfRule type="cellIs" dxfId="31951" priority="3338" stopIfTrue="1" operator="equal">
      <formula>"g"</formula>
    </cfRule>
  </conditionalFormatting>
  <conditionalFormatting sqref="AW16">
    <cfRule type="cellIs" dxfId="31950" priority="3336" stopIfTrue="1" operator="equal">
      <formula>"f"</formula>
    </cfRule>
  </conditionalFormatting>
  <conditionalFormatting sqref="AW16">
    <cfRule type="cellIs" dxfId="31949" priority="3334" stopIfTrue="1" operator="equal">
      <formula>"h"</formula>
    </cfRule>
    <cfRule type="cellIs" dxfId="31948" priority="3335" stopIfTrue="1" operator="equal">
      <formula>"g"</formula>
    </cfRule>
  </conditionalFormatting>
  <conditionalFormatting sqref="AW16">
    <cfRule type="cellIs" dxfId="31947" priority="3333" stopIfTrue="1" operator="equal">
      <formula>"f"</formula>
    </cfRule>
  </conditionalFormatting>
  <conditionalFormatting sqref="AW16">
    <cfRule type="cellIs" dxfId="31946" priority="3331" stopIfTrue="1" operator="equal">
      <formula>"h"</formula>
    </cfRule>
    <cfRule type="cellIs" dxfId="31945" priority="3332" stopIfTrue="1" operator="equal">
      <formula>"g"</formula>
    </cfRule>
  </conditionalFormatting>
  <conditionalFormatting sqref="AW16">
    <cfRule type="cellIs" dxfId="31944" priority="3330" stopIfTrue="1" operator="equal">
      <formula>"f"</formula>
    </cfRule>
  </conditionalFormatting>
  <conditionalFormatting sqref="AW16">
    <cfRule type="cellIs" dxfId="31943" priority="3328" stopIfTrue="1" operator="equal">
      <formula>"h"</formula>
    </cfRule>
    <cfRule type="cellIs" dxfId="31942" priority="3329" stopIfTrue="1" operator="equal">
      <formula>"g"</formula>
    </cfRule>
  </conditionalFormatting>
  <conditionalFormatting sqref="AW16">
    <cfRule type="cellIs" dxfId="31941" priority="3327" stopIfTrue="1" operator="equal">
      <formula>"f"</formula>
    </cfRule>
  </conditionalFormatting>
  <conditionalFormatting sqref="AW16">
    <cfRule type="cellIs" dxfId="31940" priority="3325" stopIfTrue="1" operator="equal">
      <formula>"h"</formula>
    </cfRule>
    <cfRule type="cellIs" dxfId="31939" priority="3326" stopIfTrue="1" operator="equal">
      <formula>"g"</formula>
    </cfRule>
  </conditionalFormatting>
  <conditionalFormatting sqref="AW16">
    <cfRule type="cellIs" dxfId="31938" priority="3324" stopIfTrue="1" operator="equal">
      <formula>"f"</formula>
    </cfRule>
  </conditionalFormatting>
  <conditionalFormatting sqref="AW16">
    <cfRule type="cellIs" dxfId="31937" priority="3322" stopIfTrue="1" operator="equal">
      <formula>"h"</formula>
    </cfRule>
    <cfRule type="cellIs" dxfId="31936" priority="3323" stopIfTrue="1" operator="equal">
      <formula>"g"</formula>
    </cfRule>
  </conditionalFormatting>
  <conditionalFormatting sqref="AW16">
    <cfRule type="cellIs" dxfId="31935" priority="3321" stopIfTrue="1" operator="equal">
      <formula>"f"</formula>
    </cfRule>
  </conditionalFormatting>
  <conditionalFormatting sqref="AW16">
    <cfRule type="cellIs" dxfId="31934" priority="3319" stopIfTrue="1" operator="equal">
      <formula>"h"</formula>
    </cfRule>
    <cfRule type="cellIs" dxfId="31933" priority="3320" stopIfTrue="1" operator="equal">
      <formula>"g"</formula>
    </cfRule>
  </conditionalFormatting>
  <conditionalFormatting sqref="AW16">
    <cfRule type="cellIs" dxfId="31932" priority="3318" stopIfTrue="1" operator="equal">
      <formula>"f"</formula>
    </cfRule>
  </conditionalFormatting>
  <conditionalFormatting sqref="AW16">
    <cfRule type="cellIs" dxfId="31931" priority="3316" stopIfTrue="1" operator="equal">
      <formula>"h"</formula>
    </cfRule>
    <cfRule type="cellIs" dxfId="31930" priority="3317" stopIfTrue="1" operator="equal">
      <formula>"g"</formula>
    </cfRule>
  </conditionalFormatting>
  <conditionalFormatting sqref="AW16">
    <cfRule type="cellIs" dxfId="31929" priority="3315" stopIfTrue="1" operator="equal">
      <formula>"f"</formula>
    </cfRule>
  </conditionalFormatting>
  <conditionalFormatting sqref="AW16">
    <cfRule type="cellIs" dxfId="31928" priority="3313" stopIfTrue="1" operator="equal">
      <formula>"h"</formula>
    </cfRule>
    <cfRule type="cellIs" dxfId="31927" priority="3314" stopIfTrue="1" operator="equal">
      <formula>"g"</formula>
    </cfRule>
  </conditionalFormatting>
  <conditionalFormatting sqref="AW16">
    <cfRule type="cellIs" dxfId="31926" priority="3312" stopIfTrue="1" operator="equal">
      <formula>"f"</formula>
    </cfRule>
  </conditionalFormatting>
  <conditionalFormatting sqref="AW16">
    <cfRule type="cellIs" dxfId="31925" priority="3310" stopIfTrue="1" operator="equal">
      <formula>"h"</formula>
    </cfRule>
    <cfRule type="cellIs" dxfId="31924" priority="3311" stopIfTrue="1" operator="equal">
      <formula>"g"</formula>
    </cfRule>
  </conditionalFormatting>
  <conditionalFormatting sqref="AW16">
    <cfRule type="cellIs" dxfId="31923" priority="3306" stopIfTrue="1" operator="equal">
      <formula>"f"</formula>
    </cfRule>
  </conditionalFormatting>
  <conditionalFormatting sqref="AW16">
    <cfRule type="cellIs" dxfId="31922" priority="3304" stopIfTrue="1" operator="equal">
      <formula>"h"</formula>
    </cfRule>
    <cfRule type="cellIs" dxfId="31921" priority="3305" stopIfTrue="1" operator="equal">
      <formula>"g"</formula>
    </cfRule>
  </conditionalFormatting>
  <conditionalFormatting sqref="AW16">
    <cfRule type="cellIs" dxfId="31920" priority="3309" stopIfTrue="1" operator="equal">
      <formula>"f"</formula>
    </cfRule>
  </conditionalFormatting>
  <conditionalFormatting sqref="AW16">
    <cfRule type="cellIs" dxfId="31919" priority="3307" stopIfTrue="1" operator="equal">
      <formula>"h"</formula>
    </cfRule>
    <cfRule type="cellIs" dxfId="31918" priority="3308" stopIfTrue="1" operator="equal">
      <formula>"g"</formula>
    </cfRule>
  </conditionalFormatting>
  <conditionalFormatting sqref="AW16">
    <cfRule type="cellIs" dxfId="31917" priority="3303" stopIfTrue="1" operator="equal">
      <formula>"f"</formula>
    </cfRule>
  </conditionalFormatting>
  <conditionalFormatting sqref="AW16">
    <cfRule type="cellIs" dxfId="31916" priority="3301" stopIfTrue="1" operator="equal">
      <formula>"h"</formula>
    </cfRule>
    <cfRule type="cellIs" dxfId="31915" priority="3302" stopIfTrue="1" operator="equal">
      <formula>"g"</formula>
    </cfRule>
  </conditionalFormatting>
  <conditionalFormatting sqref="AW16">
    <cfRule type="cellIs" dxfId="31914" priority="3300" stopIfTrue="1" operator="equal">
      <formula>"f"</formula>
    </cfRule>
  </conditionalFormatting>
  <conditionalFormatting sqref="AW16">
    <cfRule type="cellIs" dxfId="31913" priority="3298" stopIfTrue="1" operator="equal">
      <formula>"h"</formula>
    </cfRule>
    <cfRule type="cellIs" dxfId="31912" priority="3299" stopIfTrue="1" operator="equal">
      <formula>"g"</formula>
    </cfRule>
  </conditionalFormatting>
  <conditionalFormatting sqref="AW16">
    <cfRule type="cellIs" dxfId="31911" priority="3297" stopIfTrue="1" operator="equal">
      <formula>"f"</formula>
    </cfRule>
  </conditionalFormatting>
  <conditionalFormatting sqref="AW16">
    <cfRule type="cellIs" dxfId="31910" priority="3295" stopIfTrue="1" operator="equal">
      <formula>"h"</formula>
    </cfRule>
    <cfRule type="cellIs" dxfId="31909" priority="3296" stopIfTrue="1" operator="equal">
      <formula>"g"</formula>
    </cfRule>
  </conditionalFormatting>
  <conditionalFormatting sqref="AV35">
    <cfRule type="cellIs" dxfId="31908" priority="3291" stopIfTrue="1" operator="equal">
      <formula>"f"</formula>
    </cfRule>
  </conditionalFormatting>
  <conditionalFormatting sqref="AV35">
    <cfRule type="cellIs" dxfId="31907" priority="3289" stopIfTrue="1" operator="equal">
      <formula>"h"</formula>
    </cfRule>
    <cfRule type="cellIs" dxfId="31906" priority="3290" stopIfTrue="1" operator="equal">
      <formula>"g"</formula>
    </cfRule>
  </conditionalFormatting>
  <conditionalFormatting sqref="AW38">
    <cfRule type="cellIs" dxfId="31905" priority="3288" stopIfTrue="1" operator="equal">
      <formula>"f"</formula>
    </cfRule>
  </conditionalFormatting>
  <conditionalFormatting sqref="AW38">
    <cfRule type="cellIs" dxfId="31904" priority="3286" stopIfTrue="1" operator="equal">
      <formula>"h"</formula>
    </cfRule>
    <cfRule type="cellIs" dxfId="31903" priority="3287" stopIfTrue="1" operator="equal">
      <formula>"g"</formula>
    </cfRule>
  </conditionalFormatting>
  <conditionalFormatting sqref="AW35">
    <cfRule type="cellIs" dxfId="31902" priority="3285" stopIfTrue="1" operator="equal">
      <formula>"f"</formula>
    </cfRule>
  </conditionalFormatting>
  <conditionalFormatting sqref="AW35">
    <cfRule type="cellIs" dxfId="31901" priority="3283" stopIfTrue="1" operator="equal">
      <formula>"h"</formula>
    </cfRule>
    <cfRule type="cellIs" dxfId="31900" priority="3284" stopIfTrue="1" operator="equal">
      <formula>"g"</formula>
    </cfRule>
  </conditionalFormatting>
  <conditionalFormatting sqref="AV27:AW27">
    <cfRule type="cellIs" dxfId="31899" priority="3282" stopIfTrue="1" operator="equal">
      <formula>"f"</formula>
    </cfRule>
  </conditionalFormatting>
  <conditionalFormatting sqref="AV27:AW27">
    <cfRule type="cellIs" dxfId="31898" priority="3280" stopIfTrue="1" operator="equal">
      <formula>"h"</formula>
    </cfRule>
    <cfRule type="cellIs" dxfId="31897" priority="3281" stopIfTrue="1" operator="equal">
      <formula>"g"</formula>
    </cfRule>
  </conditionalFormatting>
  <conditionalFormatting sqref="AV18:AW18">
    <cfRule type="cellIs" dxfId="31896" priority="3279" stopIfTrue="1" operator="equal">
      <formula>"f"</formula>
    </cfRule>
  </conditionalFormatting>
  <conditionalFormatting sqref="AV18:AW18">
    <cfRule type="cellIs" dxfId="31895" priority="3277" stopIfTrue="1" operator="equal">
      <formula>"h"</formula>
    </cfRule>
    <cfRule type="cellIs" dxfId="31894" priority="3278" stopIfTrue="1" operator="equal">
      <formula>"g"</formula>
    </cfRule>
  </conditionalFormatting>
  <conditionalFormatting sqref="AV19:AW19">
    <cfRule type="cellIs" dxfId="31893" priority="3276" stopIfTrue="1" operator="equal">
      <formula>"f"</formula>
    </cfRule>
  </conditionalFormatting>
  <conditionalFormatting sqref="AV19:AW19">
    <cfRule type="cellIs" dxfId="31892" priority="3274" stopIfTrue="1" operator="equal">
      <formula>"h"</formula>
    </cfRule>
    <cfRule type="cellIs" dxfId="31891" priority="3275" stopIfTrue="1" operator="equal">
      <formula>"g"</formula>
    </cfRule>
  </conditionalFormatting>
  <conditionalFormatting sqref="AV37">
    <cfRule type="cellIs" dxfId="31890" priority="3264" stopIfTrue="1" operator="equal">
      <formula>"f"</formula>
    </cfRule>
  </conditionalFormatting>
  <conditionalFormatting sqref="AV37">
    <cfRule type="cellIs" dxfId="31889" priority="3262" stopIfTrue="1" operator="equal">
      <formula>"h"</formula>
    </cfRule>
    <cfRule type="cellIs" dxfId="31888" priority="3263" stopIfTrue="1" operator="equal">
      <formula>"g"</formula>
    </cfRule>
  </conditionalFormatting>
  <conditionalFormatting sqref="AW37">
    <cfRule type="cellIs" dxfId="31887" priority="3261" stopIfTrue="1" operator="equal">
      <formula>"f"</formula>
    </cfRule>
  </conditionalFormatting>
  <conditionalFormatting sqref="AW37">
    <cfRule type="cellIs" dxfId="31886" priority="3259" stopIfTrue="1" operator="equal">
      <formula>"h"</formula>
    </cfRule>
    <cfRule type="cellIs" dxfId="31885" priority="3260" stopIfTrue="1" operator="equal">
      <formula>"g"</formula>
    </cfRule>
  </conditionalFormatting>
  <conditionalFormatting sqref="AW60">
    <cfRule type="cellIs" dxfId="31884" priority="3213" stopIfTrue="1" operator="equal">
      <formula>"f"</formula>
    </cfRule>
  </conditionalFormatting>
  <conditionalFormatting sqref="AW60">
    <cfRule type="cellIs" dxfId="31883" priority="3211" stopIfTrue="1" operator="equal">
      <formula>"h"</formula>
    </cfRule>
    <cfRule type="cellIs" dxfId="31882" priority="3212" stopIfTrue="1" operator="equal">
      <formula>"g"</formula>
    </cfRule>
  </conditionalFormatting>
  <conditionalFormatting sqref="AV34:AW34">
    <cfRule type="cellIs" dxfId="31881" priority="3252" stopIfTrue="1" operator="equal">
      <formula>"f"</formula>
    </cfRule>
  </conditionalFormatting>
  <conditionalFormatting sqref="AV34:AW34">
    <cfRule type="cellIs" dxfId="31880" priority="3250" stopIfTrue="1" operator="equal">
      <formula>"h"</formula>
    </cfRule>
    <cfRule type="cellIs" dxfId="31879" priority="3251" stopIfTrue="1" operator="equal">
      <formula>"g"</formula>
    </cfRule>
  </conditionalFormatting>
  <conditionalFormatting sqref="AV30:AW30">
    <cfRule type="cellIs" dxfId="31878" priority="3249" stopIfTrue="1" operator="equal">
      <formula>"f"</formula>
    </cfRule>
  </conditionalFormatting>
  <conditionalFormatting sqref="AV30:AW30">
    <cfRule type="cellIs" dxfId="31877" priority="3247" stopIfTrue="1" operator="equal">
      <formula>"h"</formula>
    </cfRule>
    <cfRule type="cellIs" dxfId="31876" priority="3248" stopIfTrue="1" operator="equal">
      <formula>"g"</formula>
    </cfRule>
  </conditionalFormatting>
  <conditionalFormatting sqref="AV63 AV39:AV44 AV48:AV54 AV56:AV59">
    <cfRule type="cellIs" dxfId="31872" priority="3243" stopIfTrue="1" operator="equal">
      <formula>"f"</formula>
    </cfRule>
  </conditionalFormatting>
  <conditionalFormatting sqref="AV63 AV39:AV44 AV48:AV54 AV56:AV59">
    <cfRule type="cellIs" dxfId="31871" priority="3241" stopIfTrue="1" operator="equal">
      <formula>"h"</formula>
    </cfRule>
    <cfRule type="cellIs" dxfId="31870" priority="3242" stopIfTrue="1" operator="equal">
      <formula>"g"</formula>
    </cfRule>
  </conditionalFormatting>
  <conditionalFormatting sqref="AV45">
    <cfRule type="cellIs" dxfId="31869" priority="3240" stopIfTrue="1" operator="equal">
      <formula>"f"</formula>
    </cfRule>
  </conditionalFormatting>
  <conditionalFormatting sqref="AV45">
    <cfRule type="cellIs" dxfId="31868" priority="3238" stopIfTrue="1" operator="equal">
      <formula>"h"</formula>
    </cfRule>
    <cfRule type="cellIs" dxfId="31867" priority="3239" stopIfTrue="1" operator="equal">
      <formula>"g"</formula>
    </cfRule>
  </conditionalFormatting>
  <conditionalFormatting sqref="AV64">
    <cfRule type="cellIs" dxfId="31866" priority="3237" stopIfTrue="1" operator="equal">
      <formula>"f"</formula>
    </cfRule>
  </conditionalFormatting>
  <conditionalFormatting sqref="AV64">
    <cfRule type="cellIs" dxfId="31865" priority="3235" stopIfTrue="1" operator="equal">
      <formula>"h"</formula>
    </cfRule>
    <cfRule type="cellIs" dxfId="31864" priority="3236" stopIfTrue="1" operator="equal">
      <formula>"g"</formula>
    </cfRule>
  </conditionalFormatting>
  <conditionalFormatting sqref="AV66">
    <cfRule type="cellIs" dxfId="31863" priority="3234" stopIfTrue="1" operator="equal">
      <formula>"f"</formula>
    </cfRule>
  </conditionalFormatting>
  <conditionalFormatting sqref="AV66">
    <cfRule type="cellIs" dxfId="31862" priority="3232" stopIfTrue="1" operator="equal">
      <formula>"h"</formula>
    </cfRule>
    <cfRule type="cellIs" dxfId="31861" priority="3233" stopIfTrue="1" operator="equal">
      <formula>"g"</formula>
    </cfRule>
  </conditionalFormatting>
  <conditionalFormatting sqref="AV60">
    <cfRule type="cellIs" dxfId="31860" priority="3231" stopIfTrue="1" operator="equal">
      <formula>"f"</formula>
    </cfRule>
  </conditionalFormatting>
  <conditionalFormatting sqref="AV60">
    <cfRule type="cellIs" dxfId="31859" priority="3229" stopIfTrue="1" operator="equal">
      <formula>"h"</formula>
    </cfRule>
    <cfRule type="cellIs" dxfId="31858" priority="3230" stopIfTrue="1" operator="equal">
      <formula>"g"</formula>
    </cfRule>
  </conditionalFormatting>
  <conditionalFormatting sqref="AW63 AW39:AW44 AW48:AW54 AW56:AW59">
    <cfRule type="cellIs" dxfId="31857" priority="3225" stopIfTrue="1" operator="equal">
      <formula>"f"</formula>
    </cfRule>
  </conditionalFormatting>
  <conditionalFormatting sqref="AW63 AW39:AW44 AW48:AW54 AW56:AW59">
    <cfRule type="cellIs" dxfId="31856" priority="3223" stopIfTrue="1" operator="equal">
      <formula>"h"</formula>
    </cfRule>
    <cfRule type="cellIs" dxfId="31855" priority="3224" stopIfTrue="1" operator="equal">
      <formula>"g"</formula>
    </cfRule>
  </conditionalFormatting>
  <conditionalFormatting sqref="AW45">
    <cfRule type="cellIs" dxfId="31854" priority="3222" stopIfTrue="1" operator="equal">
      <formula>"f"</formula>
    </cfRule>
  </conditionalFormatting>
  <conditionalFormatting sqref="AW45">
    <cfRule type="cellIs" dxfId="31853" priority="3220" stopIfTrue="1" operator="equal">
      <formula>"h"</formula>
    </cfRule>
    <cfRule type="cellIs" dxfId="31852" priority="3221" stopIfTrue="1" operator="equal">
      <formula>"g"</formula>
    </cfRule>
  </conditionalFormatting>
  <conditionalFormatting sqref="AW64">
    <cfRule type="cellIs" dxfId="31851" priority="3219" stopIfTrue="1" operator="equal">
      <formula>"f"</formula>
    </cfRule>
  </conditionalFormatting>
  <conditionalFormatting sqref="AW64">
    <cfRule type="cellIs" dxfId="31850" priority="3217" stopIfTrue="1" operator="equal">
      <formula>"h"</formula>
    </cfRule>
    <cfRule type="cellIs" dxfId="31849" priority="3218" stopIfTrue="1" operator="equal">
      <formula>"g"</formula>
    </cfRule>
  </conditionalFormatting>
  <conditionalFormatting sqref="AW66">
    <cfRule type="cellIs" dxfId="31848" priority="3216" stopIfTrue="1" operator="equal">
      <formula>"f"</formula>
    </cfRule>
  </conditionalFormatting>
  <conditionalFormatting sqref="AW66">
    <cfRule type="cellIs" dxfId="31847" priority="3214" stopIfTrue="1" operator="equal">
      <formula>"h"</formula>
    </cfRule>
    <cfRule type="cellIs" dxfId="31846" priority="3215" stopIfTrue="1" operator="equal">
      <formula>"g"</formula>
    </cfRule>
  </conditionalFormatting>
  <conditionalFormatting sqref="BC16">
    <cfRule type="cellIs" dxfId="31845" priority="3153" stopIfTrue="1" operator="equal">
      <formula>"f"</formula>
    </cfRule>
  </conditionalFormatting>
  <conditionalFormatting sqref="BC16">
    <cfRule type="cellIs" dxfId="31844" priority="3151" stopIfTrue="1" operator="equal">
      <formula>"h"</formula>
    </cfRule>
    <cfRule type="cellIs" dxfId="31843" priority="3152" stopIfTrue="1" operator="equal">
      <formula>"g"</formula>
    </cfRule>
  </conditionalFormatting>
  <conditionalFormatting sqref="AV65">
    <cfRule type="cellIs" dxfId="31842" priority="3207" stopIfTrue="1" operator="equal">
      <formula>"f"</formula>
    </cfRule>
  </conditionalFormatting>
  <conditionalFormatting sqref="AV65">
    <cfRule type="cellIs" dxfId="31841" priority="3205" stopIfTrue="1" operator="equal">
      <formula>"h"</formula>
    </cfRule>
    <cfRule type="cellIs" dxfId="31840" priority="3206" stopIfTrue="1" operator="equal">
      <formula>"g"</formula>
    </cfRule>
  </conditionalFormatting>
  <conditionalFormatting sqref="AW65">
    <cfRule type="cellIs" dxfId="31839" priority="3204" stopIfTrue="1" operator="equal">
      <formula>"f"</formula>
    </cfRule>
  </conditionalFormatting>
  <conditionalFormatting sqref="AW65">
    <cfRule type="cellIs" dxfId="31838" priority="3202" stopIfTrue="1" operator="equal">
      <formula>"h"</formula>
    </cfRule>
    <cfRule type="cellIs" dxfId="31837" priority="3203" stopIfTrue="1" operator="equal">
      <formula>"g"</formula>
    </cfRule>
  </conditionalFormatting>
  <conditionalFormatting sqref="AV55">
    <cfRule type="cellIs" dxfId="31836" priority="3201" stopIfTrue="1" operator="equal">
      <formula>"f"</formula>
    </cfRule>
  </conditionalFormatting>
  <conditionalFormatting sqref="AV55">
    <cfRule type="cellIs" dxfId="31835" priority="3199" stopIfTrue="1" operator="equal">
      <formula>"h"</formula>
    </cfRule>
    <cfRule type="cellIs" dxfId="31834" priority="3200" stopIfTrue="1" operator="equal">
      <formula>"g"</formula>
    </cfRule>
  </conditionalFormatting>
  <conditionalFormatting sqref="AW55">
    <cfRule type="cellIs" dxfId="31833" priority="3198" stopIfTrue="1" operator="equal">
      <formula>"f"</formula>
    </cfRule>
  </conditionalFormatting>
  <conditionalFormatting sqref="AW55">
    <cfRule type="cellIs" dxfId="31832" priority="3196" stopIfTrue="1" operator="equal">
      <formula>"h"</formula>
    </cfRule>
    <cfRule type="cellIs" dxfId="31831" priority="3197" stopIfTrue="1" operator="equal">
      <formula>"g"</formula>
    </cfRule>
  </conditionalFormatting>
  <conditionalFormatting sqref="BC16">
    <cfRule type="cellIs" dxfId="31830" priority="3108" stopIfTrue="1" operator="equal">
      <formula>"f"</formula>
    </cfRule>
  </conditionalFormatting>
  <conditionalFormatting sqref="BC16">
    <cfRule type="cellIs" dxfId="31829" priority="3106" stopIfTrue="1" operator="equal">
      <formula>"h"</formula>
    </cfRule>
    <cfRule type="cellIs" dxfId="31828" priority="3107" stopIfTrue="1" operator="equal">
      <formula>"g"</formula>
    </cfRule>
  </conditionalFormatting>
  <conditionalFormatting sqref="BC38 BC28:BD29 BC20:BD21 BC23:BD24">
    <cfRule type="cellIs" dxfId="31827" priority="3162" stopIfTrue="1" operator="equal">
      <formula>"f"</formula>
    </cfRule>
  </conditionalFormatting>
  <conditionalFormatting sqref="BC38 BC28:BD29 BC20:BD21 BC23:BD24">
    <cfRule type="cellIs" dxfId="31826" priority="3160" stopIfTrue="1" operator="equal">
      <formula>"h"</formula>
    </cfRule>
    <cfRule type="cellIs" dxfId="31825" priority="3161" stopIfTrue="1" operator="equal">
      <formula>"g"</formula>
    </cfRule>
  </conditionalFormatting>
  <conditionalFormatting sqref="BC26:BD26">
    <cfRule type="cellIs" dxfId="31824" priority="3159" stopIfTrue="1" operator="equal">
      <formula>"f"</formula>
    </cfRule>
  </conditionalFormatting>
  <conditionalFormatting sqref="BC26:BD26">
    <cfRule type="cellIs" dxfId="31823" priority="3157" stopIfTrue="1" operator="equal">
      <formula>"h"</formula>
    </cfRule>
    <cfRule type="cellIs" dxfId="31822" priority="3158" stopIfTrue="1" operator="equal">
      <formula>"g"</formula>
    </cfRule>
  </conditionalFormatting>
  <conditionalFormatting sqref="BC16">
    <cfRule type="cellIs" dxfId="31821" priority="3087" stopIfTrue="1" operator="equal">
      <formula>"f"</formula>
    </cfRule>
  </conditionalFormatting>
  <conditionalFormatting sqref="BC16">
    <cfRule type="cellIs" dxfId="31820" priority="3085" stopIfTrue="1" operator="equal">
      <formula>"h"</formula>
    </cfRule>
    <cfRule type="cellIs" dxfId="31819" priority="3086" stopIfTrue="1" operator="equal">
      <formula>"g"</formula>
    </cfRule>
  </conditionalFormatting>
  <conditionalFormatting sqref="BC16">
    <cfRule type="cellIs" dxfId="31818" priority="3156" stopIfTrue="1" operator="equal">
      <formula>"f"</formula>
    </cfRule>
  </conditionalFormatting>
  <conditionalFormatting sqref="BC16">
    <cfRule type="cellIs" dxfId="31817" priority="3154" stopIfTrue="1" operator="equal">
      <formula>"h"</formula>
    </cfRule>
    <cfRule type="cellIs" dxfId="31816" priority="3155" stopIfTrue="1" operator="equal">
      <formula>"g"</formula>
    </cfRule>
  </conditionalFormatting>
  <conditionalFormatting sqref="BC16">
    <cfRule type="cellIs" dxfId="31815" priority="3150" stopIfTrue="1" operator="equal">
      <formula>"f"</formula>
    </cfRule>
  </conditionalFormatting>
  <conditionalFormatting sqref="BC16">
    <cfRule type="cellIs" dxfId="31814" priority="3148" stopIfTrue="1" operator="equal">
      <formula>"h"</formula>
    </cfRule>
    <cfRule type="cellIs" dxfId="31813" priority="3149" stopIfTrue="1" operator="equal">
      <formula>"g"</formula>
    </cfRule>
  </conditionalFormatting>
  <conditionalFormatting sqref="BC16">
    <cfRule type="cellIs" dxfId="31812" priority="3147" stopIfTrue="1" operator="equal">
      <formula>"f"</formula>
    </cfRule>
  </conditionalFormatting>
  <conditionalFormatting sqref="BC16">
    <cfRule type="cellIs" dxfId="31811" priority="3145" stopIfTrue="1" operator="equal">
      <formula>"h"</formula>
    </cfRule>
    <cfRule type="cellIs" dxfId="31810" priority="3146" stopIfTrue="1" operator="equal">
      <formula>"g"</formula>
    </cfRule>
  </conditionalFormatting>
  <conditionalFormatting sqref="BC16">
    <cfRule type="cellIs" dxfId="31809" priority="3144" stopIfTrue="1" operator="equal">
      <formula>"f"</formula>
    </cfRule>
  </conditionalFormatting>
  <conditionalFormatting sqref="BC16">
    <cfRule type="cellIs" dxfId="31808" priority="3142" stopIfTrue="1" operator="equal">
      <formula>"h"</formula>
    </cfRule>
    <cfRule type="cellIs" dxfId="31807" priority="3143" stopIfTrue="1" operator="equal">
      <formula>"g"</formula>
    </cfRule>
  </conditionalFormatting>
  <conditionalFormatting sqref="BC16">
    <cfRule type="cellIs" dxfId="31806" priority="3141" stopIfTrue="1" operator="equal">
      <formula>"f"</formula>
    </cfRule>
  </conditionalFormatting>
  <conditionalFormatting sqref="BC16">
    <cfRule type="cellIs" dxfId="31805" priority="3139" stopIfTrue="1" operator="equal">
      <formula>"h"</formula>
    </cfRule>
    <cfRule type="cellIs" dxfId="31804" priority="3140" stopIfTrue="1" operator="equal">
      <formula>"g"</formula>
    </cfRule>
  </conditionalFormatting>
  <conditionalFormatting sqref="BC16">
    <cfRule type="cellIs" dxfId="31803" priority="3138" stopIfTrue="1" operator="equal">
      <formula>"f"</formula>
    </cfRule>
  </conditionalFormatting>
  <conditionalFormatting sqref="BC16">
    <cfRule type="cellIs" dxfId="31802" priority="3136" stopIfTrue="1" operator="equal">
      <formula>"h"</formula>
    </cfRule>
    <cfRule type="cellIs" dxfId="31801" priority="3137" stopIfTrue="1" operator="equal">
      <formula>"g"</formula>
    </cfRule>
  </conditionalFormatting>
  <conditionalFormatting sqref="BC16">
    <cfRule type="cellIs" dxfId="31800" priority="3135" stopIfTrue="1" operator="equal">
      <formula>"f"</formula>
    </cfRule>
  </conditionalFormatting>
  <conditionalFormatting sqref="BC16">
    <cfRule type="cellIs" dxfId="31799" priority="3133" stopIfTrue="1" operator="equal">
      <formula>"h"</formula>
    </cfRule>
    <cfRule type="cellIs" dxfId="31798" priority="3134" stopIfTrue="1" operator="equal">
      <formula>"g"</formula>
    </cfRule>
  </conditionalFormatting>
  <conditionalFormatting sqref="BC16">
    <cfRule type="cellIs" dxfId="31797" priority="3132" stopIfTrue="1" operator="equal">
      <formula>"f"</formula>
    </cfRule>
  </conditionalFormatting>
  <conditionalFormatting sqref="BC16">
    <cfRule type="cellIs" dxfId="31796" priority="3130" stopIfTrue="1" operator="equal">
      <formula>"h"</formula>
    </cfRule>
    <cfRule type="cellIs" dxfId="31795" priority="3131" stopIfTrue="1" operator="equal">
      <formula>"g"</formula>
    </cfRule>
  </conditionalFormatting>
  <conditionalFormatting sqref="BC16">
    <cfRule type="cellIs" dxfId="31794" priority="3129" stopIfTrue="1" operator="equal">
      <formula>"f"</formula>
    </cfRule>
  </conditionalFormatting>
  <conditionalFormatting sqref="BC16">
    <cfRule type="cellIs" dxfId="31793" priority="3127" stopIfTrue="1" operator="equal">
      <formula>"h"</formula>
    </cfRule>
    <cfRule type="cellIs" dxfId="31792" priority="3128" stopIfTrue="1" operator="equal">
      <formula>"g"</formula>
    </cfRule>
  </conditionalFormatting>
  <conditionalFormatting sqref="BC16">
    <cfRule type="cellIs" dxfId="31791" priority="3126" stopIfTrue="1" operator="equal">
      <formula>"f"</formula>
    </cfRule>
  </conditionalFormatting>
  <conditionalFormatting sqref="BC16">
    <cfRule type="cellIs" dxfId="31790" priority="3124" stopIfTrue="1" operator="equal">
      <formula>"h"</formula>
    </cfRule>
    <cfRule type="cellIs" dxfId="31789" priority="3125" stopIfTrue="1" operator="equal">
      <formula>"g"</formula>
    </cfRule>
  </conditionalFormatting>
  <conditionalFormatting sqref="BC16">
    <cfRule type="cellIs" dxfId="31788" priority="3123" stopIfTrue="1" operator="equal">
      <formula>"f"</formula>
    </cfRule>
  </conditionalFormatting>
  <conditionalFormatting sqref="BC16">
    <cfRule type="cellIs" dxfId="31787" priority="3121" stopIfTrue="1" operator="equal">
      <formula>"h"</formula>
    </cfRule>
    <cfRule type="cellIs" dxfId="31786" priority="3122" stopIfTrue="1" operator="equal">
      <formula>"g"</formula>
    </cfRule>
  </conditionalFormatting>
  <conditionalFormatting sqref="BC16">
    <cfRule type="cellIs" dxfId="31785" priority="3120" stopIfTrue="1" operator="equal">
      <formula>"f"</formula>
    </cfRule>
  </conditionalFormatting>
  <conditionalFormatting sqref="BC16">
    <cfRule type="cellIs" dxfId="31784" priority="3118" stopIfTrue="1" operator="equal">
      <formula>"h"</formula>
    </cfRule>
    <cfRule type="cellIs" dxfId="31783" priority="3119" stopIfTrue="1" operator="equal">
      <formula>"g"</formula>
    </cfRule>
  </conditionalFormatting>
  <conditionalFormatting sqref="BC16">
    <cfRule type="cellIs" dxfId="31782" priority="3117" stopIfTrue="1" operator="equal">
      <formula>"f"</formula>
    </cfRule>
  </conditionalFormatting>
  <conditionalFormatting sqref="BC16">
    <cfRule type="cellIs" dxfId="31781" priority="3115" stopIfTrue="1" operator="equal">
      <formula>"h"</formula>
    </cfRule>
    <cfRule type="cellIs" dxfId="31780" priority="3116" stopIfTrue="1" operator="equal">
      <formula>"g"</formula>
    </cfRule>
  </conditionalFormatting>
  <conditionalFormatting sqref="BC16">
    <cfRule type="cellIs" dxfId="31779" priority="3114" stopIfTrue="1" operator="equal">
      <formula>"f"</formula>
    </cfRule>
  </conditionalFormatting>
  <conditionalFormatting sqref="BC16">
    <cfRule type="cellIs" dxfId="31778" priority="3112" stopIfTrue="1" operator="equal">
      <formula>"h"</formula>
    </cfRule>
    <cfRule type="cellIs" dxfId="31777" priority="3113" stopIfTrue="1" operator="equal">
      <formula>"g"</formula>
    </cfRule>
  </conditionalFormatting>
  <conditionalFormatting sqref="BC16">
    <cfRule type="cellIs" dxfId="31776" priority="3111" stopIfTrue="1" operator="equal">
      <formula>"f"</formula>
    </cfRule>
  </conditionalFormatting>
  <conditionalFormatting sqref="BC16">
    <cfRule type="cellIs" dxfId="31775" priority="3109" stopIfTrue="1" operator="equal">
      <formula>"h"</formula>
    </cfRule>
    <cfRule type="cellIs" dxfId="31774" priority="3110" stopIfTrue="1" operator="equal">
      <formula>"g"</formula>
    </cfRule>
  </conditionalFormatting>
  <conditionalFormatting sqref="BC16">
    <cfRule type="cellIs" dxfId="31770" priority="3105" stopIfTrue="1" operator="equal">
      <formula>"f"</formula>
    </cfRule>
  </conditionalFormatting>
  <conditionalFormatting sqref="BC16">
    <cfRule type="cellIs" dxfId="31769" priority="3103" stopIfTrue="1" operator="equal">
      <formula>"h"</formula>
    </cfRule>
    <cfRule type="cellIs" dxfId="31768" priority="3104" stopIfTrue="1" operator="equal">
      <formula>"g"</formula>
    </cfRule>
  </conditionalFormatting>
  <conditionalFormatting sqref="BC16">
    <cfRule type="cellIs" dxfId="31767" priority="3099" stopIfTrue="1" operator="equal">
      <formula>"f"</formula>
    </cfRule>
  </conditionalFormatting>
  <conditionalFormatting sqref="BC16">
    <cfRule type="cellIs" dxfId="31766" priority="3097" stopIfTrue="1" operator="equal">
      <formula>"h"</formula>
    </cfRule>
    <cfRule type="cellIs" dxfId="31765" priority="3098" stopIfTrue="1" operator="equal">
      <formula>"g"</formula>
    </cfRule>
  </conditionalFormatting>
  <conditionalFormatting sqref="BC16">
    <cfRule type="cellIs" dxfId="31764" priority="3102" stopIfTrue="1" operator="equal">
      <formula>"f"</formula>
    </cfRule>
  </conditionalFormatting>
  <conditionalFormatting sqref="BC16">
    <cfRule type="cellIs" dxfId="31763" priority="3100" stopIfTrue="1" operator="equal">
      <formula>"h"</formula>
    </cfRule>
    <cfRule type="cellIs" dxfId="31762" priority="3101" stopIfTrue="1" operator="equal">
      <formula>"g"</formula>
    </cfRule>
  </conditionalFormatting>
  <conditionalFormatting sqref="BC16">
    <cfRule type="cellIs" dxfId="31761" priority="3096" stopIfTrue="1" operator="equal">
      <formula>"f"</formula>
    </cfRule>
  </conditionalFormatting>
  <conditionalFormatting sqref="BC16">
    <cfRule type="cellIs" dxfId="31760" priority="3094" stopIfTrue="1" operator="equal">
      <formula>"h"</formula>
    </cfRule>
    <cfRule type="cellIs" dxfId="31759" priority="3095" stopIfTrue="1" operator="equal">
      <formula>"g"</formula>
    </cfRule>
  </conditionalFormatting>
  <conditionalFormatting sqref="BC16">
    <cfRule type="cellIs" dxfId="31758" priority="3093" stopIfTrue="1" operator="equal">
      <formula>"f"</formula>
    </cfRule>
  </conditionalFormatting>
  <conditionalFormatting sqref="BC16">
    <cfRule type="cellIs" dxfId="31757" priority="3091" stopIfTrue="1" operator="equal">
      <formula>"h"</formula>
    </cfRule>
    <cfRule type="cellIs" dxfId="31756" priority="3092" stopIfTrue="1" operator="equal">
      <formula>"g"</formula>
    </cfRule>
  </conditionalFormatting>
  <conditionalFormatting sqref="BC16">
    <cfRule type="cellIs" dxfId="31755" priority="3090" stopIfTrue="1" operator="equal">
      <formula>"f"</formula>
    </cfRule>
  </conditionalFormatting>
  <conditionalFormatting sqref="BC16">
    <cfRule type="cellIs" dxfId="31754" priority="3088" stopIfTrue="1" operator="equal">
      <formula>"h"</formula>
    </cfRule>
    <cfRule type="cellIs" dxfId="31753" priority="3089" stopIfTrue="1" operator="equal">
      <formula>"g"</formula>
    </cfRule>
  </conditionalFormatting>
  <conditionalFormatting sqref="BC16">
    <cfRule type="cellIs" dxfId="31752" priority="3081" stopIfTrue="1" operator="equal">
      <formula>"f"</formula>
    </cfRule>
  </conditionalFormatting>
  <conditionalFormatting sqref="BC16">
    <cfRule type="cellIs" dxfId="31751" priority="3079" stopIfTrue="1" operator="equal">
      <formula>"h"</formula>
    </cfRule>
    <cfRule type="cellIs" dxfId="31750" priority="3080" stopIfTrue="1" operator="equal">
      <formula>"g"</formula>
    </cfRule>
  </conditionalFormatting>
  <conditionalFormatting sqref="BC16">
    <cfRule type="cellIs" dxfId="31749" priority="3078" stopIfTrue="1" operator="equal">
      <formula>"f"</formula>
    </cfRule>
  </conditionalFormatting>
  <conditionalFormatting sqref="BC16">
    <cfRule type="cellIs" dxfId="31748" priority="3076" stopIfTrue="1" operator="equal">
      <formula>"h"</formula>
    </cfRule>
    <cfRule type="cellIs" dxfId="31747" priority="3077" stopIfTrue="1" operator="equal">
      <formula>"g"</formula>
    </cfRule>
  </conditionalFormatting>
  <conditionalFormatting sqref="BC16">
    <cfRule type="cellIs" dxfId="31746" priority="3066" stopIfTrue="1" operator="equal">
      <formula>"f"</formula>
    </cfRule>
  </conditionalFormatting>
  <conditionalFormatting sqref="BC16">
    <cfRule type="cellIs" dxfId="31745" priority="3064" stopIfTrue="1" operator="equal">
      <formula>"h"</formula>
    </cfRule>
    <cfRule type="cellIs" dxfId="31744" priority="3065" stopIfTrue="1" operator="equal">
      <formula>"g"</formula>
    </cfRule>
  </conditionalFormatting>
  <conditionalFormatting sqref="BC16">
    <cfRule type="cellIs" dxfId="31743" priority="3063" stopIfTrue="1" operator="equal">
      <formula>"f"</formula>
    </cfRule>
  </conditionalFormatting>
  <conditionalFormatting sqref="BC16">
    <cfRule type="cellIs" dxfId="31742" priority="3061" stopIfTrue="1" operator="equal">
      <formula>"h"</formula>
    </cfRule>
    <cfRule type="cellIs" dxfId="31741" priority="3062" stopIfTrue="1" operator="equal">
      <formula>"g"</formula>
    </cfRule>
  </conditionalFormatting>
  <conditionalFormatting sqref="BC16">
    <cfRule type="cellIs" dxfId="31740" priority="3075" stopIfTrue="1" operator="equal">
      <formula>"f"</formula>
    </cfRule>
  </conditionalFormatting>
  <conditionalFormatting sqref="BC16">
    <cfRule type="cellIs" dxfId="31739" priority="3073" stopIfTrue="1" operator="equal">
      <formula>"h"</formula>
    </cfRule>
    <cfRule type="cellIs" dxfId="31738" priority="3074" stopIfTrue="1" operator="equal">
      <formula>"g"</formula>
    </cfRule>
  </conditionalFormatting>
  <conditionalFormatting sqref="BC16">
    <cfRule type="cellIs" dxfId="31737" priority="3084" stopIfTrue="1" operator="equal">
      <formula>"f"</formula>
    </cfRule>
  </conditionalFormatting>
  <conditionalFormatting sqref="BC16">
    <cfRule type="cellIs" dxfId="31736" priority="3082" stopIfTrue="1" operator="equal">
      <formula>"h"</formula>
    </cfRule>
    <cfRule type="cellIs" dxfId="31735" priority="3083" stopIfTrue="1" operator="equal">
      <formula>"g"</formula>
    </cfRule>
  </conditionalFormatting>
  <conditionalFormatting sqref="BC16">
    <cfRule type="cellIs" dxfId="31734" priority="3072" stopIfTrue="1" operator="equal">
      <formula>"f"</formula>
    </cfRule>
  </conditionalFormatting>
  <conditionalFormatting sqref="BC16">
    <cfRule type="cellIs" dxfId="31733" priority="3070" stopIfTrue="1" operator="equal">
      <formula>"h"</formula>
    </cfRule>
    <cfRule type="cellIs" dxfId="31732" priority="3071" stopIfTrue="1" operator="equal">
      <formula>"g"</formula>
    </cfRule>
  </conditionalFormatting>
  <conditionalFormatting sqref="BC16">
    <cfRule type="cellIs" dxfId="31731" priority="3069" stopIfTrue="1" operator="equal">
      <formula>"f"</formula>
    </cfRule>
  </conditionalFormatting>
  <conditionalFormatting sqref="BC16">
    <cfRule type="cellIs" dxfId="31730" priority="3067" stopIfTrue="1" operator="equal">
      <formula>"h"</formula>
    </cfRule>
    <cfRule type="cellIs" dxfId="31729" priority="3068" stopIfTrue="1" operator="equal">
      <formula>"g"</formula>
    </cfRule>
  </conditionalFormatting>
  <conditionalFormatting sqref="BD16">
    <cfRule type="cellIs" dxfId="31728" priority="2991" stopIfTrue="1" operator="equal">
      <formula>"f"</formula>
    </cfRule>
  </conditionalFormatting>
  <conditionalFormatting sqref="BD16">
    <cfRule type="cellIs" dxfId="31727" priority="2989" stopIfTrue="1" operator="equal">
      <formula>"h"</formula>
    </cfRule>
    <cfRule type="cellIs" dxfId="31726" priority="2990" stopIfTrue="1" operator="equal">
      <formula>"g"</formula>
    </cfRule>
  </conditionalFormatting>
  <conditionalFormatting sqref="BD16">
    <cfRule type="cellIs" dxfId="31725" priority="3060" stopIfTrue="1" operator="equal">
      <formula>"f"</formula>
    </cfRule>
  </conditionalFormatting>
  <conditionalFormatting sqref="BD16">
    <cfRule type="cellIs" dxfId="31724" priority="3058" stopIfTrue="1" operator="equal">
      <formula>"h"</formula>
    </cfRule>
    <cfRule type="cellIs" dxfId="31723" priority="3059" stopIfTrue="1" operator="equal">
      <formula>"g"</formula>
    </cfRule>
  </conditionalFormatting>
  <conditionalFormatting sqref="BD16">
    <cfRule type="cellIs" dxfId="31722" priority="3057" stopIfTrue="1" operator="equal">
      <formula>"f"</formula>
    </cfRule>
  </conditionalFormatting>
  <conditionalFormatting sqref="BD16">
    <cfRule type="cellIs" dxfId="31721" priority="3055" stopIfTrue="1" operator="equal">
      <formula>"h"</formula>
    </cfRule>
    <cfRule type="cellIs" dxfId="31720" priority="3056" stopIfTrue="1" operator="equal">
      <formula>"g"</formula>
    </cfRule>
  </conditionalFormatting>
  <conditionalFormatting sqref="BD16">
    <cfRule type="cellIs" dxfId="31719" priority="3054" stopIfTrue="1" operator="equal">
      <formula>"f"</formula>
    </cfRule>
  </conditionalFormatting>
  <conditionalFormatting sqref="BD16">
    <cfRule type="cellIs" dxfId="31718" priority="3052" stopIfTrue="1" operator="equal">
      <formula>"h"</formula>
    </cfRule>
    <cfRule type="cellIs" dxfId="31717" priority="3053" stopIfTrue="1" operator="equal">
      <formula>"g"</formula>
    </cfRule>
  </conditionalFormatting>
  <conditionalFormatting sqref="BD16">
    <cfRule type="cellIs" dxfId="31716" priority="3051" stopIfTrue="1" operator="equal">
      <formula>"f"</formula>
    </cfRule>
  </conditionalFormatting>
  <conditionalFormatting sqref="BD16">
    <cfRule type="cellIs" dxfId="31715" priority="3049" stopIfTrue="1" operator="equal">
      <formula>"h"</formula>
    </cfRule>
    <cfRule type="cellIs" dxfId="31714" priority="3050" stopIfTrue="1" operator="equal">
      <formula>"g"</formula>
    </cfRule>
  </conditionalFormatting>
  <conditionalFormatting sqref="BD16">
    <cfRule type="cellIs" dxfId="31713" priority="3048" stopIfTrue="1" operator="equal">
      <formula>"f"</formula>
    </cfRule>
  </conditionalFormatting>
  <conditionalFormatting sqref="BD16">
    <cfRule type="cellIs" dxfId="31712" priority="3046" stopIfTrue="1" operator="equal">
      <formula>"h"</formula>
    </cfRule>
    <cfRule type="cellIs" dxfId="31711" priority="3047" stopIfTrue="1" operator="equal">
      <formula>"g"</formula>
    </cfRule>
  </conditionalFormatting>
  <conditionalFormatting sqref="BD16">
    <cfRule type="cellIs" dxfId="31710" priority="3045" stopIfTrue="1" operator="equal">
      <formula>"f"</formula>
    </cfRule>
  </conditionalFormatting>
  <conditionalFormatting sqref="BD16">
    <cfRule type="cellIs" dxfId="31709" priority="3043" stopIfTrue="1" operator="equal">
      <formula>"h"</formula>
    </cfRule>
    <cfRule type="cellIs" dxfId="31708" priority="3044" stopIfTrue="1" operator="equal">
      <formula>"g"</formula>
    </cfRule>
  </conditionalFormatting>
  <conditionalFormatting sqref="BD16">
    <cfRule type="cellIs" dxfId="31707" priority="3042" stopIfTrue="1" operator="equal">
      <formula>"f"</formula>
    </cfRule>
  </conditionalFormatting>
  <conditionalFormatting sqref="BD16">
    <cfRule type="cellIs" dxfId="31706" priority="3040" stopIfTrue="1" operator="equal">
      <formula>"h"</formula>
    </cfRule>
    <cfRule type="cellIs" dxfId="31705" priority="3041" stopIfTrue="1" operator="equal">
      <formula>"g"</formula>
    </cfRule>
  </conditionalFormatting>
  <conditionalFormatting sqref="BD16">
    <cfRule type="cellIs" dxfId="31704" priority="3039" stopIfTrue="1" operator="equal">
      <formula>"f"</formula>
    </cfRule>
  </conditionalFormatting>
  <conditionalFormatting sqref="BD16">
    <cfRule type="cellIs" dxfId="31703" priority="3037" stopIfTrue="1" operator="equal">
      <formula>"h"</formula>
    </cfRule>
    <cfRule type="cellIs" dxfId="31702" priority="3038" stopIfTrue="1" operator="equal">
      <formula>"g"</formula>
    </cfRule>
  </conditionalFormatting>
  <conditionalFormatting sqref="BD16">
    <cfRule type="cellIs" dxfId="31701" priority="3036" stopIfTrue="1" operator="equal">
      <formula>"f"</formula>
    </cfRule>
  </conditionalFormatting>
  <conditionalFormatting sqref="BD16">
    <cfRule type="cellIs" dxfId="31700" priority="3034" stopIfTrue="1" operator="equal">
      <formula>"h"</formula>
    </cfRule>
    <cfRule type="cellIs" dxfId="31699" priority="3035" stopIfTrue="1" operator="equal">
      <formula>"g"</formula>
    </cfRule>
  </conditionalFormatting>
  <conditionalFormatting sqref="BD16">
    <cfRule type="cellIs" dxfId="31698" priority="3033" stopIfTrue="1" operator="equal">
      <formula>"f"</formula>
    </cfRule>
  </conditionalFormatting>
  <conditionalFormatting sqref="BD16">
    <cfRule type="cellIs" dxfId="31697" priority="3031" stopIfTrue="1" operator="equal">
      <formula>"h"</formula>
    </cfRule>
    <cfRule type="cellIs" dxfId="31696" priority="3032" stopIfTrue="1" operator="equal">
      <formula>"g"</formula>
    </cfRule>
  </conditionalFormatting>
  <conditionalFormatting sqref="BD16">
    <cfRule type="cellIs" dxfId="31695" priority="3030" stopIfTrue="1" operator="equal">
      <formula>"f"</formula>
    </cfRule>
  </conditionalFormatting>
  <conditionalFormatting sqref="BD16">
    <cfRule type="cellIs" dxfId="31694" priority="3028" stopIfTrue="1" operator="equal">
      <formula>"h"</formula>
    </cfRule>
    <cfRule type="cellIs" dxfId="31693" priority="3029" stopIfTrue="1" operator="equal">
      <formula>"g"</formula>
    </cfRule>
  </conditionalFormatting>
  <conditionalFormatting sqref="BD16">
    <cfRule type="cellIs" dxfId="31692" priority="3027" stopIfTrue="1" operator="equal">
      <formula>"f"</formula>
    </cfRule>
  </conditionalFormatting>
  <conditionalFormatting sqref="BD16">
    <cfRule type="cellIs" dxfId="31691" priority="3025" stopIfTrue="1" operator="equal">
      <formula>"h"</formula>
    </cfRule>
    <cfRule type="cellIs" dxfId="31690" priority="3026" stopIfTrue="1" operator="equal">
      <formula>"g"</formula>
    </cfRule>
  </conditionalFormatting>
  <conditionalFormatting sqref="BD16">
    <cfRule type="cellIs" dxfId="31689" priority="3024" stopIfTrue="1" operator="equal">
      <formula>"f"</formula>
    </cfRule>
  </conditionalFormatting>
  <conditionalFormatting sqref="BD16">
    <cfRule type="cellIs" dxfId="31688" priority="3022" stopIfTrue="1" operator="equal">
      <formula>"h"</formula>
    </cfRule>
    <cfRule type="cellIs" dxfId="31687" priority="3023" stopIfTrue="1" operator="equal">
      <formula>"g"</formula>
    </cfRule>
  </conditionalFormatting>
  <conditionalFormatting sqref="BD16">
    <cfRule type="cellIs" dxfId="31686" priority="3021" stopIfTrue="1" operator="equal">
      <formula>"f"</formula>
    </cfRule>
  </conditionalFormatting>
  <conditionalFormatting sqref="BD16">
    <cfRule type="cellIs" dxfId="31685" priority="3019" stopIfTrue="1" operator="equal">
      <formula>"h"</formula>
    </cfRule>
    <cfRule type="cellIs" dxfId="31684" priority="3020" stopIfTrue="1" operator="equal">
      <formula>"g"</formula>
    </cfRule>
  </conditionalFormatting>
  <conditionalFormatting sqref="BD16">
    <cfRule type="cellIs" dxfId="31683" priority="3018" stopIfTrue="1" operator="equal">
      <formula>"f"</formula>
    </cfRule>
  </conditionalFormatting>
  <conditionalFormatting sqref="BD16">
    <cfRule type="cellIs" dxfId="31682" priority="3016" stopIfTrue="1" operator="equal">
      <formula>"h"</formula>
    </cfRule>
    <cfRule type="cellIs" dxfId="31681" priority="3017" stopIfTrue="1" operator="equal">
      <formula>"g"</formula>
    </cfRule>
  </conditionalFormatting>
  <conditionalFormatting sqref="BD16">
    <cfRule type="cellIs" dxfId="31680" priority="3015" stopIfTrue="1" operator="equal">
      <formula>"f"</formula>
    </cfRule>
  </conditionalFormatting>
  <conditionalFormatting sqref="BD16">
    <cfRule type="cellIs" dxfId="31679" priority="3013" stopIfTrue="1" operator="equal">
      <formula>"h"</formula>
    </cfRule>
    <cfRule type="cellIs" dxfId="31678" priority="3014" stopIfTrue="1" operator="equal">
      <formula>"g"</formula>
    </cfRule>
  </conditionalFormatting>
  <conditionalFormatting sqref="BD16">
    <cfRule type="cellIs" dxfId="31677" priority="3012" stopIfTrue="1" operator="equal">
      <formula>"f"</formula>
    </cfRule>
  </conditionalFormatting>
  <conditionalFormatting sqref="BD16">
    <cfRule type="cellIs" dxfId="31676" priority="3010" stopIfTrue="1" operator="equal">
      <formula>"h"</formula>
    </cfRule>
    <cfRule type="cellIs" dxfId="31675" priority="3011" stopIfTrue="1" operator="equal">
      <formula>"g"</formula>
    </cfRule>
  </conditionalFormatting>
  <conditionalFormatting sqref="BD16">
    <cfRule type="cellIs" dxfId="31674" priority="3009" stopIfTrue="1" operator="equal">
      <formula>"f"</formula>
    </cfRule>
  </conditionalFormatting>
  <conditionalFormatting sqref="BD16">
    <cfRule type="cellIs" dxfId="31673" priority="3007" stopIfTrue="1" operator="equal">
      <formula>"h"</formula>
    </cfRule>
    <cfRule type="cellIs" dxfId="31672" priority="3008" stopIfTrue="1" operator="equal">
      <formula>"g"</formula>
    </cfRule>
  </conditionalFormatting>
  <conditionalFormatting sqref="BD16">
    <cfRule type="cellIs" dxfId="31671" priority="3003" stopIfTrue="1" operator="equal">
      <formula>"f"</formula>
    </cfRule>
  </conditionalFormatting>
  <conditionalFormatting sqref="BD16">
    <cfRule type="cellIs" dxfId="31670" priority="3001" stopIfTrue="1" operator="equal">
      <formula>"h"</formula>
    </cfRule>
    <cfRule type="cellIs" dxfId="31669" priority="3002" stopIfTrue="1" operator="equal">
      <formula>"g"</formula>
    </cfRule>
  </conditionalFormatting>
  <conditionalFormatting sqref="BD16">
    <cfRule type="cellIs" dxfId="31668" priority="3006" stopIfTrue="1" operator="equal">
      <formula>"f"</formula>
    </cfRule>
  </conditionalFormatting>
  <conditionalFormatting sqref="BD16">
    <cfRule type="cellIs" dxfId="31667" priority="3004" stopIfTrue="1" operator="equal">
      <formula>"h"</formula>
    </cfRule>
    <cfRule type="cellIs" dxfId="31666" priority="3005" stopIfTrue="1" operator="equal">
      <formula>"g"</formula>
    </cfRule>
  </conditionalFormatting>
  <conditionalFormatting sqref="BD16">
    <cfRule type="cellIs" dxfId="31665" priority="3000" stopIfTrue="1" operator="equal">
      <formula>"f"</formula>
    </cfRule>
  </conditionalFormatting>
  <conditionalFormatting sqref="BD16">
    <cfRule type="cellIs" dxfId="31664" priority="2998" stopIfTrue="1" operator="equal">
      <formula>"h"</formula>
    </cfRule>
    <cfRule type="cellIs" dxfId="31663" priority="2999" stopIfTrue="1" operator="equal">
      <formula>"g"</formula>
    </cfRule>
  </conditionalFormatting>
  <conditionalFormatting sqref="BD16">
    <cfRule type="cellIs" dxfId="31662" priority="2997" stopIfTrue="1" operator="equal">
      <formula>"f"</formula>
    </cfRule>
  </conditionalFormatting>
  <conditionalFormatting sqref="BD16">
    <cfRule type="cellIs" dxfId="31661" priority="2995" stopIfTrue="1" operator="equal">
      <formula>"h"</formula>
    </cfRule>
    <cfRule type="cellIs" dxfId="31660" priority="2996" stopIfTrue="1" operator="equal">
      <formula>"g"</formula>
    </cfRule>
  </conditionalFormatting>
  <conditionalFormatting sqref="BD16">
    <cfRule type="cellIs" dxfId="31659" priority="2994" stopIfTrue="1" operator="equal">
      <formula>"f"</formula>
    </cfRule>
  </conditionalFormatting>
  <conditionalFormatting sqref="BD16">
    <cfRule type="cellIs" dxfId="31658" priority="2992" stopIfTrue="1" operator="equal">
      <formula>"h"</formula>
    </cfRule>
    <cfRule type="cellIs" dxfId="31657" priority="2993" stopIfTrue="1" operator="equal">
      <formula>"g"</formula>
    </cfRule>
  </conditionalFormatting>
  <conditionalFormatting sqref="BD16">
    <cfRule type="cellIs" dxfId="31656" priority="2985" stopIfTrue="1" operator="equal">
      <formula>"f"</formula>
    </cfRule>
  </conditionalFormatting>
  <conditionalFormatting sqref="BD16">
    <cfRule type="cellIs" dxfId="31655" priority="2983" stopIfTrue="1" operator="equal">
      <formula>"h"</formula>
    </cfRule>
    <cfRule type="cellIs" dxfId="31654" priority="2984" stopIfTrue="1" operator="equal">
      <formula>"g"</formula>
    </cfRule>
  </conditionalFormatting>
  <conditionalFormatting sqref="BD16">
    <cfRule type="cellIs" dxfId="31653" priority="2982" stopIfTrue="1" operator="equal">
      <formula>"f"</formula>
    </cfRule>
  </conditionalFormatting>
  <conditionalFormatting sqref="BD16">
    <cfRule type="cellIs" dxfId="31652" priority="2980" stopIfTrue="1" operator="equal">
      <formula>"h"</formula>
    </cfRule>
    <cfRule type="cellIs" dxfId="31651" priority="2981" stopIfTrue="1" operator="equal">
      <formula>"g"</formula>
    </cfRule>
  </conditionalFormatting>
  <conditionalFormatting sqref="BD16">
    <cfRule type="cellIs" dxfId="31650" priority="2970" stopIfTrue="1" operator="equal">
      <formula>"f"</formula>
    </cfRule>
  </conditionalFormatting>
  <conditionalFormatting sqref="BD16">
    <cfRule type="cellIs" dxfId="31649" priority="2968" stopIfTrue="1" operator="equal">
      <formula>"h"</formula>
    </cfRule>
    <cfRule type="cellIs" dxfId="31648" priority="2969" stopIfTrue="1" operator="equal">
      <formula>"g"</formula>
    </cfRule>
  </conditionalFormatting>
  <conditionalFormatting sqref="BD16">
    <cfRule type="cellIs" dxfId="31647" priority="2967" stopIfTrue="1" operator="equal">
      <formula>"f"</formula>
    </cfRule>
  </conditionalFormatting>
  <conditionalFormatting sqref="BD16">
    <cfRule type="cellIs" dxfId="31646" priority="2965" stopIfTrue="1" operator="equal">
      <formula>"h"</formula>
    </cfRule>
    <cfRule type="cellIs" dxfId="31645" priority="2966" stopIfTrue="1" operator="equal">
      <formula>"g"</formula>
    </cfRule>
  </conditionalFormatting>
  <conditionalFormatting sqref="BD16">
    <cfRule type="cellIs" dxfId="31644" priority="2979" stopIfTrue="1" operator="equal">
      <formula>"f"</formula>
    </cfRule>
  </conditionalFormatting>
  <conditionalFormatting sqref="BD16">
    <cfRule type="cellIs" dxfId="31643" priority="2977" stopIfTrue="1" operator="equal">
      <formula>"h"</formula>
    </cfRule>
    <cfRule type="cellIs" dxfId="31642" priority="2978" stopIfTrue="1" operator="equal">
      <formula>"g"</formula>
    </cfRule>
  </conditionalFormatting>
  <conditionalFormatting sqref="BD16">
    <cfRule type="cellIs" dxfId="31641" priority="2988" stopIfTrue="1" operator="equal">
      <formula>"f"</formula>
    </cfRule>
  </conditionalFormatting>
  <conditionalFormatting sqref="BD16">
    <cfRule type="cellIs" dxfId="31640" priority="2986" stopIfTrue="1" operator="equal">
      <formula>"h"</formula>
    </cfRule>
    <cfRule type="cellIs" dxfId="31639" priority="2987" stopIfTrue="1" operator="equal">
      <formula>"g"</formula>
    </cfRule>
  </conditionalFormatting>
  <conditionalFormatting sqref="BD16">
    <cfRule type="cellIs" dxfId="31638" priority="2976" stopIfTrue="1" operator="equal">
      <formula>"f"</formula>
    </cfRule>
  </conditionalFormatting>
  <conditionalFormatting sqref="BD16">
    <cfRule type="cellIs" dxfId="31637" priority="2974" stopIfTrue="1" operator="equal">
      <formula>"h"</formula>
    </cfRule>
    <cfRule type="cellIs" dxfId="31636" priority="2975" stopIfTrue="1" operator="equal">
      <formula>"g"</formula>
    </cfRule>
  </conditionalFormatting>
  <conditionalFormatting sqref="BD16">
    <cfRule type="cellIs" dxfId="31635" priority="2973" stopIfTrue="1" operator="equal">
      <formula>"f"</formula>
    </cfRule>
  </conditionalFormatting>
  <conditionalFormatting sqref="BD16">
    <cfRule type="cellIs" dxfId="31634" priority="2971" stopIfTrue="1" operator="equal">
      <formula>"h"</formula>
    </cfRule>
    <cfRule type="cellIs" dxfId="31633" priority="2972" stopIfTrue="1" operator="equal">
      <formula>"g"</formula>
    </cfRule>
  </conditionalFormatting>
  <conditionalFormatting sqref="BD16">
    <cfRule type="cellIs" dxfId="31632" priority="2895" stopIfTrue="1" operator="equal">
      <formula>"f"</formula>
    </cfRule>
  </conditionalFormatting>
  <conditionalFormatting sqref="BD16">
    <cfRule type="cellIs" dxfId="31631" priority="2893" stopIfTrue="1" operator="equal">
      <formula>"h"</formula>
    </cfRule>
    <cfRule type="cellIs" dxfId="31630" priority="2894" stopIfTrue="1" operator="equal">
      <formula>"g"</formula>
    </cfRule>
  </conditionalFormatting>
  <conditionalFormatting sqref="BD16">
    <cfRule type="cellIs" dxfId="31629" priority="2964" stopIfTrue="1" operator="equal">
      <formula>"f"</formula>
    </cfRule>
  </conditionalFormatting>
  <conditionalFormatting sqref="BD16">
    <cfRule type="cellIs" dxfId="31628" priority="2962" stopIfTrue="1" operator="equal">
      <formula>"h"</formula>
    </cfRule>
    <cfRule type="cellIs" dxfId="31627" priority="2963" stopIfTrue="1" operator="equal">
      <formula>"g"</formula>
    </cfRule>
  </conditionalFormatting>
  <conditionalFormatting sqref="BD16">
    <cfRule type="cellIs" dxfId="31626" priority="2961" stopIfTrue="1" operator="equal">
      <formula>"f"</formula>
    </cfRule>
  </conditionalFormatting>
  <conditionalFormatting sqref="BD16">
    <cfRule type="cellIs" dxfId="31625" priority="2959" stopIfTrue="1" operator="equal">
      <formula>"h"</formula>
    </cfRule>
    <cfRule type="cellIs" dxfId="31624" priority="2960" stopIfTrue="1" operator="equal">
      <formula>"g"</formula>
    </cfRule>
  </conditionalFormatting>
  <conditionalFormatting sqref="BD16">
    <cfRule type="cellIs" dxfId="31623" priority="2958" stopIfTrue="1" operator="equal">
      <formula>"f"</formula>
    </cfRule>
  </conditionalFormatting>
  <conditionalFormatting sqref="BD16">
    <cfRule type="cellIs" dxfId="31622" priority="2956" stopIfTrue="1" operator="equal">
      <formula>"h"</formula>
    </cfRule>
    <cfRule type="cellIs" dxfId="31621" priority="2957" stopIfTrue="1" operator="equal">
      <formula>"g"</formula>
    </cfRule>
  </conditionalFormatting>
  <conditionalFormatting sqref="BD16">
    <cfRule type="cellIs" dxfId="31620" priority="2955" stopIfTrue="1" operator="equal">
      <formula>"f"</formula>
    </cfRule>
  </conditionalFormatting>
  <conditionalFormatting sqref="BD16">
    <cfRule type="cellIs" dxfId="31619" priority="2953" stopIfTrue="1" operator="equal">
      <formula>"h"</formula>
    </cfRule>
    <cfRule type="cellIs" dxfId="31618" priority="2954" stopIfTrue="1" operator="equal">
      <formula>"g"</formula>
    </cfRule>
  </conditionalFormatting>
  <conditionalFormatting sqref="BD16">
    <cfRule type="cellIs" dxfId="31617" priority="2952" stopIfTrue="1" operator="equal">
      <formula>"f"</formula>
    </cfRule>
  </conditionalFormatting>
  <conditionalFormatting sqref="BD16">
    <cfRule type="cellIs" dxfId="31616" priority="2950" stopIfTrue="1" operator="equal">
      <formula>"h"</formula>
    </cfRule>
    <cfRule type="cellIs" dxfId="31615" priority="2951" stopIfTrue="1" operator="equal">
      <formula>"g"</formula>
    </cfRule>
  </conditionalFormatting>
  <conditionalFormatting sqref="BD16">
    <cfRule type="cellIs" dxfId="31614" priority="2949" stopIfTrue="1" operator="equal">
      <formula>"f"</formula>
    </cfRule>
  </conditionalFormatting>
  <conditionalFormatting sqref="BD16">
    <cfRule type="cellIs" dxfId="31613" priority="2947" stopIfTrue="1" operator="equal">
      <formula>"h"</formula>
    </cfRule>
    <cfRule type="cellIs" dxfId="31612" priority="2948" stopIfTrue="1" operator="equal">
      <formula>"g"</formula>
    </cfRule>
  </conditionalFormatting>
  <conditionalFormatting sqref="BD16">
    <cfRule type="cellIs" dxfId="31611" priority="2946" stopIfTrue="1" operator="equal">
      <formula>"f"</formula>
    </cfRule>
  </conditionalFormatting>
  <conditionalFormatting sqref="BD16">
    <cfRule type="cellIs" dxfId="31610" priority="2944" stopIfTrue="1" operator="equal">
      <formula>"h"</formula>
    </cfRule>
    <cfRule type="cellIs" dxfId="31609" priority="2945" stopIfTrue="1" operator="equal">
      <formula>"g"</formula>
    </cfRule>
  </conditionalFormatting>
  <conditionalFormatting sqref="BD16">
    <cfRule type="cellIs" dxfId="31608" priority="2943" stopIfTrue="1" operator="equal">
      <formula>"f"</formula>
    </cfRule>
  </conditionalFormatting>
  <conditionalFormatting sqref="BD16">
    <cfRule type="cellIs" dxfId="31607" priority="2941" stopIfTrue="1" operator="equal">
      <formula>"h"</formula>
    </cfRule>
    <cfRule type="cellIs" dxfId="31606" priority="2942" stopIfTrue="1" operator="equal">
      <formula>"g"</formula>
    </cfRule>
  </conditionalFormatting>
  <conditionalFormatting sqref="BD16">
    <cfRule type="cellIs" dxfId="31605" priority="2940" stopIfTrue="1" operator="equal">
      <formula>"f"</formula>
    </cfRule>
  </conditionalFormatting>
  <conditionalFormatting sqref="BD16">
    <cfRule type="cellIs" dxfId="31604" priority="2938" stopIfTrue="1" operator="equal">
      <formula>"h"</formula>
    </cfRule>
    <cfRule type="cellIs" dxfId="31603" priority="2939" stopIfTrue="1" operator="equal">
      <formula>"g"</formula>
    </cfRule>
  </conditionalFormatting>
  <conditionalFormatting sqref="BD16">
    <cfRule type="cellIs" dxfId="31602" priority="2937" stopIfTrue="1" operator="equal">
      <formula>"f"</formula>
    </cfRule>
  </conditionalFormatting>
  <conditionalFormatting sqref="BD16">
    <cfRule type="cellIs" dxfId="31601" priority="2935" stopIfTrue="1" operator="equal">
      <formula>"h"</formula>
    </cfRule>
    <cfRule type="cellIs" dxfId="31600" priority="2936" stopIfTrue="1" operator="equal">
      <formula>"g"</formula>
    </cfRule>
  </conditionalFormatting>
  <conditionalFormatting sqref="BD16">
    <cfRule type="cellIs" dxfId="31599" priority="2934" stopIfTrue="1" operator="equal">
      <formula>"f"</formula>
    </cfRule>
  </conditionalFormatting>
  <conditionalFormatting sqref="BD16">
    <cfRule type="cellIs" dxfId="31598" priority="2932" stopIfTrue="1" operator="equal">
      <formula>"h"</formula>
    </cfRule>
    <cfRule type="cellIs" dxfId="31597" priority="2933" stopIfTrue="1" operator="equal">
      <formula>"g"</formula>
    </cfRule>
  </conditionalFormatting>
  <conditionalFormatting sqref="BD16">
    <cfRule type="cellIs" dxfId="31596" priority="2931" stopIfTrue="1" operator="equal">
      <formula>"f"</formula>
    </cfRule>
  </conditionalFormatting>
  <conditionalFormatting sqref="BD16">
    <cfRule type="cellIs" dxfId="31595" priority="2929" stopIfTrue="1" operator="equal">
      <formula>"h"</formula>
    </cfRule>
    <cfRule type="cellIs" dxfId="31594" priority="2930" stopIfTrue="1" operator="equal">
      <formula>"g"</formula>
    </cfRule>
  </conditionalFormatting>
  <conditionalFormatting sqref="BD16">
    <cfRule type="cellIs" dxfId="31593" priority="2928" stopIfTrue="1" operator="equal">
      <formula>"f"</formula>
    </cfRule>
  </conditionalFormatting>
  <conditionalFormatting sqref="BD16">
    <cfRule type="cellIs" dxfId="31592" priority="2926" stopIfTrue="1" operator="equal">
      <formula>"h"</formula>
    </cfRule>
    <cfRule type="cellIs" dxfId="31591" priority="2927" stopIfTrue="1" operator="equal">
      <formula>"g"</formula>
    </cfRule>
  </conditionalFormatting>
  <conditionalFormatting sqref="BD16">
    <cfRule type="cellIs" dxfId="31590" priority="2925" stopIfTrue="1" operator="equal">
      <formula>"f"</formula>
    </cfRule>
  </conditionalFormatting>
  <conditionalFormatting sqref="BD16">
    <cfRule type="cellIs" dxfId="31589" priority="2923" stopIfTrue="1" operator="equal">
      <formula>"h"</formula>
    </cfRule>
    <cfRule type="cellIs" dxfId="31588" priority="2924" stopIfTrue="1" operator="equal">
      <formula>"g"</formula>
    </cfRule>
  </conditionalFormatting>
  <conditionalFormatting sqref="BD16">
    <cfRule type="cellIs" dxfId="31587" priority="2922" stopIfTrue="1" operator="equal">
      <formula>"f"</formula>
    </cfRule>
  </conditionalFormatting>
  <conditionalFormatting sqref="BD16">
    <cfRule type="cellIs" dxfId="31586" priority="2920" stopIfTrue="1" operator="equal">
      <formula>"h"</formula>
    </cfRule>
    <cfRule type="cellIs" dxfId="31585" priority="2921" stopIfTrue="1" operator="equal">
      <formula>"g"</formula>
    </cfRule>
  </conditionalFormatting>
  <conditionalFormatting sqref="BD16">
    <cfRule type="cellIs" dxfId="31584" priority="2919" stopIfTrue="1" operator="equal">
      <formula>"f"</formula>
    </cfRule>
  </conditionalFormatting>
  <conditionalFormatting sqref="BD16">
    <cfRule type="cellIs" dxfId="31583" priority="2917" stopIfTrue="1" operator="equal">
      <formula>"h"</formula>
    </cfRule>
    <cfRule type="cellIs" dxfId="31582" priority="2918" stopIfTrue="1" operator="equal">
      <formula>"g"</formula>
    </cfRule>
  </conditionalFormatting>
  <conditionalFormatting sqref="BD16">
    <cfRule type="cellIs" dxfId="31581" priority="2916" stopIfTrue="1" operator="equal">
      <formula>"f"</formula>
    </cfRule>
  </conditionalFormatting>
  <conditionalFormatting sqref="BD16">
    <cfRule type="cellIs" dxfId="31580" priority="2914" stopIfTrue="1" operator="equal">
      <formula>"h"</formula>
    </cfRule>
    <cfRule type="cellIs" dxfId="31579" priority="2915" stopIfTrue="1" operator="equal">
      <formula>"g"</formula>
    </cfRule>
  </conditionalFormatting>
  <conditionalFormatting sqref="BD16">
    <cfRule type="cellIs" dxfId="31578" priority="2913" stopIfTrue="1" operator="equal">
      <formula>"f"</formula>
    </cfRule>
  </conditionalFormatting>
  <conditionalFormatting sqref="BD16">
    <cfRule type="cellIs" dxfId="31577" priority="2911" stopIfTrue="1" operator="equal">
      <formula>"h"</formula>
    </cfRule>
    <cfRule type="cellIs" dxfId="31576" priority="2912" stopIfTrue="1" operator="equal">
      <formula>"g"</formula>
    </cfRule>
  </conditionalFormatting>
  <conditionalFormatting sqref="BD16">
    <cfRule type="cellIs" dxfId="31575" priority="2907" stopIfTrue="1" operator="equal">
      <formula>"f"</formula>
    </cfRule>
  </conditionalFormatting>
  <conditionalFormatting sqref="BD16">
    <cfRule type="cellIs" dxfId="31574" priority="2905" stopIfTrue="1" operator="equal">
      <formula>"h"</formula>
    </cfRule>
    <cfRule type="cellIs" dxfId="31573" priority="2906" stopIfTrue="1" operator="equal">
      <formula>"g"</formula>
    </cfRule>
  </conditionalFormatting>
  <conditionalFormatting sqref="BD16">
    <cfRule type="cellIs" dxfId="31572" priority="2910" stopIfTrue="1" operator="equal">
      <formula>"f"</formula>
    </cfRule>
  </conditionalFormatting>
  <conditionalFormatting sqref="BD16">
    <cfRule type="cellIs" dxfId="31571" priority="2908" stopIfTrue="1" operator="equal">
      <formula>"h"</formula>
    </cfRule>
    <cfRule type="cellIs" dxfId="31570" priority="2909" stopIfTrue="1" operator="equal">
      <formula>"g"</formula>
    </cfRule>
  </conditionalFormatting>
  <conditionalFormatting sqref="BD16">
    <cfRule type="cellIs" dxfId="31569" priority="2904" stopIfTrue="1" operator="equal">
      <formula>"f"</formula>
    </cfRule>
  </conditionalFormatting>
  <conditionalFormatting sqref="BD16">
    <cfRule type="cellIs" dxfId="31568" priority="2902" stopIfTrue="1" operator="equal">
      <formula>"h"</formula>
    </cfRule>
    <cfRule type="cellIs" dxfId="31567" priority="2903" stopIfTrue="1" operator="equal">
      <formula>"g"</formula>
    </cfRule>
  </conditionalFormatting>
  <conditionalFormatting sqref="BD16">
    <cfRule type="cellIs" dxfId="31566" priority="2901" stopIfTrue="1" operator="equal">
      <formula>"f"</formula>
    </cfRule>
  </conditionalFormatting>
  <conditionalFormatting sqref="BD16">
    <cfRule type="cellIs" dxfId="31565" priority="2899" stopIfTrue="1" operator="equal">
      <formula>"h"</formula>
    </cfRule>
    <cfRule type="cellIs" dxfId="31564" priority="2900" stopIfTrue="1" operator="equal">
      <formula>"g"</formula>
    </cfRule>
  </conditionalFormatting>
  <conditionalFormatting sqref="BD16">
    <cfRule type="cellIs" dxfId="31563" priority="2898" stopIfTrue="1" operator="equal">
      <formula>"f"</formula>
    </cfRule>
  </conditionalFormatting>
  <conditionalFormatting sqref="BD16">
    <cfRule type="cellIs" dxfId="31562" priority="2896" stopIfTrue="1" operator="equal">
      <formula>"h"</formula>
    </cfRule>
    <cfRule type="cellIs" dxfId="31561" priority="2897" stopIfTrue="1" operator="equal">
      <formula>"g"</formula>
    </cfRule>
  </conditionalFormatting>
  <conditionalFormatting sqref="BD16">
    <cfRule type="cellIs" dxfId="31560" priority="2823" stopIfTrue="1" operator="equal">
      <formula>"f"</formula>
    </cfRule>
  </conditionalFormatting>
  <conditionalFormatting sqref="BD16">
    <cfRule type="cellIs" dxfId="31559" priority="2821" stopIfTrue="1" operator="equal">
      <formula>"h"</formula>
    </cfRule>
    <cfRule type="cellIs" dxfId="31558" priority="2822" stopIfTrue="1" operator="equal">
      <formula>"g"</formula>
    </cfRule>
  </conditionalFormatting>
  <conditionalFormatting sqref="BD16">
    <cfRule type="cellIs" dxfId="31557" priority="2892" stopIfTrue="1" operator="equal">
      <formula>"f"</formula>
    </cfRule>
  </conditionalFormatting>
  <conditionalFormatting sqref="BD16">
    <cfRule type="cellIs" dxfId="31556" priority="2890" stopIfTrue="1" operator="equal">
      <formula>"h"</formula>
    </cfRule>
    <cfRule type="cellIs" dxfId="31555" priority="2891" stopIfTrue="1" operator="equal">
      <formula>"g"</formula>
    </cfRule>
  </conditionalFormatting>
  <conditionalFormatting sqref="BD16">
    <cfRule type="cellIs" dxfId="31554" priority="2889" stopIfTrue="1" operator="equal">
      <formula>"f"</formula>
    </cfRule>
  </conditionalFormatting>
  <conditionalFormatting sqref="BD16">
    <cfRule type="cellIs" dxfId="31553" priority="2887" stopIfTrue="1" operator="equal">
      <formula>"h"</formula>
    </cfRule>
    <cfRule type="cellIs" dxfId="31552" priority="2888" stopIfTrue="1" operator="equal">
      <formula>"g"</formula>
    </cfRule>
  </conditionalFormatting>
  <conditionalFormatting sqref="BD16">
    <cfRule type="cellIs" dxfId="31551" priority="2886" stopIfTrue="1" operator="equal">
      <formula>"f"</formula>
    </cfRule>
  </conditionalFormatting>
  <conditionalFormatting sqref="BD16">
    <cfRule type="cellIs" dxfId="31550" priority="2884" stopIfTrue="1" operator="equal">
      <formula>"h"</formula>
    </cfRule>
    <cfRule type="cellIs" dxfId="31549" priority="2885" stopIfTrue="1" operator="equal">
      <formula>"g"</formula>
    </cfRule>
  </conditionalFormatting>
  <conditionalFormatting sqref="BD16">
    <cfRule type="cellIs" dxfId="31548" priority="2883" stopIfTrue="1" operator="equal">
      <formula>"f"</formula>
    </cfRule>
  </conditionalFormatting>
  <conditionalFormatting sqref="BD16">
    <cfRule type="cellIs" dxfId="31547" priority="2881" stopIfTrue="1" operator="equal">
      <formula>"h"</formula>
    </cfRule>
    <cfRule type="cellIs" dxfId="31546" priority="2882" stopIfTrue="1" operator="equal">
      <formula>"g"</formula>
    </cfRule>
  </conditionalFormatting>
  <conditionalFormatting sqref="BD16">
    <cfRule type="cellIs" dxfId="31545" priority="2880" stopIfTrue="1" operator="equal">
      <formula>"f"</formula>
    </cfRule>
  </conditionalFormatting>
  <conditionalFormatting sqref="BD16">
    <cfRule type="cellIs" dxfId="31544" priority="2878" stopIfTrue="1" operator="equal">
      <formula>"h"</formula>
    </cfRule>
    <cfRule type="cellIs" dxfId="31543" priority="2879" stopIfTrue="1" operator="equal">
      <formula>"g"</formula>
    </cfRule>
  </conditionalFormatting>
  <conditionalFormatting sqref="BD16">
    <cfRule type="cellIs" dxfId="31542" priority="2877" stopIfTrue="1" operator="equal">
      <formula>"f"</formula>
    </cfRule>
  </conditionalFormatting>
  <conditionalFormatting sqref="BD16">
    <cfRule type="cellIs" dxfId="31541" priority="2875" stopIfTrue="1" operator="equal">
      <formula>"h"</formula>
    </cfRule>
    <cfRule type="cellIs" dxfId="31540" priority="2876" stopIfTrue="1" operator="equal">
      <formula>"g"</formula>
    </cfRule>
  </conditionalFormatting>
  <conditionalFormatting sqref="BD16">
    <cfRule type="cellIs" dxfId="31539" priority="2874" stopIfTrue="1" operator="equal">
      <formula>"f"</formula>
    </cfRule>
  </conditionalFormatting>
  <conditionalFormatting sqref="BD16">
    <cfRule type="cellIs" dxfId="31538" priority="2872" stopIfTrue="1" operator="equal">
      <formula>"h"</formula>
    </cfRule>
    <cfRule type="cellIs" dxfId="31537" priority="2873" stopIfTrue="1" operator="equal">
      <formula>"g"</formula>
    </cfRule>
  </conditionalFormatting>
  <conditionalFormatting sqref="BD16">
    <cfRule type="cellIs" dxfId="31536" priority="2871" stopIfTrue="1" operator="equal">
      <formula>"f"</formula>
    </cfRule>
  </conditionalFormatting>
  <conditionalFormatting sqref="BD16">
    <cfRule type="cellIs" dxfId="31535" priority="2869" stopIfTrue="1" operator="equal">
      <formula>"h"</formula>
    </cfRule>
    <cfRule type="cellIs" dxfId="31534" priority="2870" stopIfTrue="1" operator="equal">
      <formula>"g"</formula>
    </cfRule>
  </conditionalFormatting>
  <conditionalFormatting sqref="BD16">
    <cfRule type="cellIs" dxfId="31533" priority="2868" stopIfTrue="1" operator="equal">
      <formula>"f"</formula>
    </cfRule>
  </conditionalFormatting>
  <conditionalFormatting sqref="BD16">
    <cfRule type="cellIs" dxfId="31532" priority="2866" stopIfTrue="1" operator="equal">
      <formula>"h"</formula>
    </cfRule>
    <cfRule type="cellIs" dxfId="31531" priority="2867" stopIfTrue="1" operator="equal">
      <formula>"g"</formula>
    </cfRule>
  </conditionalFormatting>
  <conditionalFormatting sqref="BD16">
    <cfRule type="cellIs" dxfId="31530" priority="2865" stopIfTrue="1" operator="equal">
      <formula>"f"</formula>
    </cfRule>
  </conditionalFormatting>
  <conditionalFormatting sqref="BD16">
    <cfRule type="cellIs" dxfId="31529" priority="2863" stopIfTrue="1" operator="equal">
      <formula>"h"</formula>
    </cfRule>
    <cfRule type="cellIs" dxfId="31528" priority="2864" stopIfTrue="1" operator="equal">
      <formula>"g"</formula>
    </cfRule>
  </conditionalFormatting>
  <conditionalFormatting sqref="BD16">
    <cfRule type="cellIs" dxfId="31527" priority="2862" stopIfTrue="1" operator="equal">
      <formula>"f"</formula>
    </cfRule>
  </conditionalFormatting>
  <conditionalFormatting sqref="BD16">
    <cfRule type="cellIs" dxfId="31526" priority="2860" stopIfTrue="1" operator="equal">
      <formula>"h"</formula>
    </cfRule>
    <cfRule type="cellIs" dxfId="31525" priority="2861" stopIfTrue="1" operator="equal">
      <formula>"g"</formula>
    </cfRule>
  </conditionalFormatting>
  <conditionalFormatting sqref="BD16">
    <cfRule type="cellIs" dxfId="31524" priority="2859" stopIfTrue="1" operator="equal">
      <formula>"f"</formula>
    </cfRule>
  </conditionalFormatting>
  <conditionalFormatting sqref="BD16">
    <cfRule type="cellIs" dxfId="31523" priority="2857" stopIfTrue="1" operator="equal">
      <formula>"h"</formula>
    </cfRule>
    <cfRule type="cellIs" dxfId="31522" priority="2858" stopIfTrue="1" operator="equal">
      <formula>"g"</formula>
    </cfRule>
  </conditionalFormatting>
  <conditionalFormatting sqref="BD16">
    <cfRule type="cellIs" dxfId="31521" priority="2856" stopIfTrue="1" operator="equal">
      <formula>"f"</formula>
    </cfRule>
  </conditionalFormatting>
  <conditionalFormatting sqref="BD16">
    <cfRule type="cellIs" dxfId="31520" priority="2854" stopIfTrue="1" operator="equal">
      <formula>"h"</formula>
    </cfRule>
    <cfRule type="cellIs" dxfId="31519" priority="2855" stopIfTrue="1" operator="equal">
      <formula>"g"</formula>
    </cfRule>
  </conditionalFormatting>
  <conditionalFormatting sqref="BD16">
    <cfRule type="cellIs" dxfId="31518" priority="2853" stopIfTrue="1" operator="equal">
      <formula>"f"</formula>
    </cfRule>
  </conditionalFormatting>
  <conditionalFormatting sqref="BD16">
    <cfRule type="cellIs" dxfId="31517" priority="2851" stopIfTrue="1" operator="equal">
      <formula>"h"</formula>
    </cfRule>
    <cfRule type="cellIs" dxfId="31516" priority="2852" stopIfTrue="1" operator="equal">
      <formula>"g"</formula>
    </cfRule>
  </conditionalFormatting>
  <conditionalFormatting sqref="BD16">
    <cfRule type="cellIs" dxfId="31515" priority="2850" stopIfTrue="1" operator="equal">
      <formula>"f"</formula>
    </cfRule>
  </conditionalFormatting>
  <conditionalFormatting sqref="BD16">
    <cfRule type="cellIs" dxfId="31514" priority="2848" stopIfTrue="1" operator="equal">
      <formula>"h"</formula>
    </cfRule>
    <cfRule type="cellIs" dxfId="31513" priority="2849" stopIfTrue="1" operator="equal">
      <formula>"g"</formula>
    </cfRule>
  </conditionalFormatting>
  <conditionalFormatting sqref="BD16">
    <cfRule type="cellIs" dxfId="31512" priority="2847" stopIfTrue="1" operator="equal">
      <formula>"f"</formula>
    </cfRule>
  </conditionalFormatting>
  <conditionalFormatting sqref="BD16">
    <cfRule type="cellIs" dxfId="31511" priority="2845" stopIfTrue="1" operator="equal">
      <formula>"h"</formula>
    </cfRule>
    <cfRule type="cellIs" dxfId="31510" priority="2846" stopIfTrue="1" operator="equal">
      <formula>"g"</formula>
    </cfRule>
  </conditionalFormatting>
  <conditionalFormatting sqref="BD16">
    <cfRule type="cellIs" dxfId="31509" priority="2844" stopIfTrue="1" operator="equal">
      <formula>"f"</formula>
    </cfRule>
  </conditionalFormatting>
  <conditionalFormatting sqref="BD16">
    <cfRule type="cellIs" dxfId="31508" priority="2842" stopIfTrue="1" operator="equal">
      <formula>"h"</formula>
    </cfRule>
    <cfRule type="cellIs" dxfId="31507" priority="2843" stopIfTrue="1" operator="equal">
      <formula>"g"</formula>
    </cfRule>
  </conditionalFormatting>
  <conditionalFormatting sqref="BD16">
    <cfRule type="cellIs" dxfId="31506" priority="2841" stopIfTrue="1" operator="equal">
      <formula>"f"</formula>
    </cfRule>
  </conditionalFormatting>
  <conditionalFormatting sqref="BD16">
    <cfRule type="cellIs" dxfId="31505" priority="2839" stopIfTrue="1" operator="equal">
      <formula>"h"</formula>
    </cfRule>
    <cfRule type="cellIs" dxfId="31504" priority="2840" stopIfTrue="1" operator="equal">
      <formula>"g"</formula>
    </cfRule>
  </conditionalFormatting>
  <conditionalFormatting sqref="BD16">
    <cfRule type="cellIs" dxfId="31503" priority="2835" stopIfTrue="1" operator="equal">
      <formula>"f"</formula>
    </cfRule>
  </conditionalFormatting>
  <conditionalFormatting sqref="BD16">
    <cfRule type="cellIs" dxfId="31502" priority="2833" stopIfTrue="1" operator="equal">
      <formula>"h"</formula>
    </cfRule>
    <cfRule type="cellIs" dxfId="31501" priority="2834" stopIfTrue="1" operator="equal">
      <formula>"g"</formula>
    </cfRule>
  </conditionalFormatting>
  <conditionalFormatting sqref="BD16">
    <cfRule type="cellIs" dxfId="31500" priority="2838" stopIfTrue="1" operator="equal">
      <formula>"f"</formula>
    </cfRule>
  </conditionalFormatting>
  <conditionalFormatting sqref="BD16">
    <cfRule type="cellIs" dxfId="31499" priority="2836" stopIfTrue="1" operator="equal">
      <formula>"h"</formula>
    </cfRule>
    <cfRule type="cellIs" dxfId="31498" priority="2837" stopIfTrue="1" operator="equal">
      <formula>"g"</formula>
    </cfRule>
  </conditionalFormatting>
  <conditionalFormatting sqref="BD16">
    <cfRule type="cellIs" dxfId="31497" priority="2832" stopIfTrue="1" operator="equal">
      <formula>"f"</formula>
    </cfRule>
  </conditionalFormatting>
  <conditionalFormatting sqref="BD16">
    <cfRule type="cellIs" dxfId="31496" priority="2830" stopIfTrue="1" operator="equal">
      <formula>"h"</formula>
    </cfRule>
    <cfRule type="cellIs" dxfId="31495" priority="2831" stopIfTrue="1" operator="equal">
      <formula>"g"</formula>
    </cfRule>
  </conditionalFormatting>
  <conditionalFormatting sqref="BD16">
    <cfRule type="cellIs" dxfId="31494" priority="2829" stopIfTrue="1" operator="equal">
      <formula>"f"</formula>
    </cfRule>
  </conditionalFormatting>
  <conditionalFormatting sqref="BD16">
    <cfRule type="cellIs" dxfId="31493" priority="2827" stopIfTrue="1" operator="equal">
      <formula>"h"</formula>
    </cfRule>
    <cfRule type="cellIs" dxfId="31492" priority="2828" stopIfTrue="1" operator="equal">
      <formula>"g"</formula>
    </cfRule>
  </conditionalFormatting>
  <conditionalFormatting sqref="BD16">
    <cfRule type="cellIs" dxfId="31491" priority="2826" stopIfTrue="1" operator="equal">
      <formula>"f"</formula>
    </cfRule>
  </conditionalFormatting>
  <conditionalFormatting sqref="BD16">
    <cfRule type="cellIs" dxfId="31490" priority="2824" stopIfTrue="1" operator="equal">
      <formula>"h"</formula>
    </cfRule>
    <cfRule type="cellIs" dxfId="31489" priority="2825" stopIfTrue="1" operator="equal">
      <formula>"g"</formula>
    </cfRule>
  </conditionalFormatting>
  <conditionalFormatting sqref="BC35">
    <cfRule type="cellIs" dxfId="31488" priority="2820" stopIfTrue="1" operator="equal">
      <formula>"f"</formula>
    </cfRule>
  </conditionalFormatting>
  <conditionalFormatting sqref="BC35">
    <cfRule type="cellIs" dxfId="31487" priority="2818" stopIfTrue="1" operator="equal">
      <formula>"h"</formula>
    </cfRule>
    <cfRule type="cellIs" dxfId="31486" priority="2819" stopIfTrue="1" operator="equal">
      <formula>"g"</formula>
    </cfRule>
  </conditionalFormatting>
  <conditionalFormatting sqref="BD38">
    <cfRule type="cellIs" dxfId="31485" priority="2817" stopIfTrue="1" operator="equal">
      <formula>"f"</formula>
    </cfRule>
  </conditionalFormatting>
  <conditionalFormatting sqref="BD38">
    <cfRule type="cellIs" dxfId="31484" priority="2815" stopIfTrue="1" operator="equal">
      <formula>"h"</formula>
    </cfRule>
    <cfRule type="cellIs" dxfId="31483" priority="2816" stopIfTrue="1" operator="equal">
      <formula>"g"</formula>
    </cfRule>
  </conditionalFormatting>
  <conditionalFormatting sqref="BD35">
    <cfRule type="cellIs" dxfId="31482" priority="2814" stopIfTrue="1" operator="equal">
      <formula>"f"</formula>
    </cfRule>
  </conditionalFormatting>
  <conditionalFormatting sqref="BD35">
    <cfRule type="cellIs" dxfId="31481" priority="2812" stopIfTrue="1" operator="equal">
      <formula>"h"</formula>
    </cfRule>
    <cfRule type="cellIs" dxfId="31480" priority="2813" stopIfTrue="1" operator="equal">
      <formula>"g"</formula>
    </cfRule>
  </conditionalFormatting>
  <conditionalFormatting sqref="BC27:BD27">
    <cfRule type="cellIs" dxfId="31479" priority="2811" stopIfTrue="1" operator="equal">
      <formula>"f"</formula>
    </cfRule>
  </conditionalFormatting>
  <conditionalFormatting sqref="BC27:BD27">
    <cfRule type="cellIs" dxfId="31478" priority="2809" stopIfTrue="1" operator="equal">
      <formula>"h"</formula>
    </cfRule>
    <cfRule type="cellIs" dxfId="31477" priority="2810" stopIfTrue="1" operator="equal">
      <formula>"g"</formula>
    </cfRule>
  </conditionalFormatting>
  <conditionalFormatting sqref="BC18:BD18">
    <cfRule type="cellIs" dxfId="31476" priority="2808" stopIfTrue="1" operator="equal">
      <formula>"f"</formula>
    </cfRule>
  </conditionalFormatting>
  <conditionalFormatting sqref="BC18:BD18">
    <cfRule type="cellIs" dxfId="31475" priority="2806" stopIfTrue="1" operator="equal">
      <formula>"h"</formula>
    </cfRule>
    <cfRule type="cellIs" dxfId="31474" priority="2807" stopIfTrue="1" operator="equal">
      <formula>"g"</formula>
    </cfRule>
  </conditionalFormatting>
  <conditionalFormatting sqref="BC19:BD19">
    <cfRule type="cellIs" dxfId="31473" priority="2805" stopIfTrue="1" operator="equal">
      <formula>"f"</formula>
    </cfRule>
  </conditionalFormatting>
  <conditionalFormatting sqref="BC19:BD19">
    <cfRule type="cellIs" dxfId="31472" priority="2803" stopIfTrue="1" operator="equal">
      <formula>"h"</formula>
    </cfRule>
    <cfRule type="cellIs" dxfId="31471" priority="2804" stopIfTrue="1" operator="equal">
      <formula>"g"</formula>
    </cfRule>
  </conditionalFormatting>
  <conditionalFormatting sqref="BC37">
    <cfRule type="cellIs" dxfId="31470" priority="2793" stopIfTrue="1" operator="equal">
      <formula>"f"</formula>
    </cfRule>
  </conditionalFormatting>
  <conditionalFormatting sqref="BC37">
    <cfRule type="cellIs" dxfId="31469" priority="2791" stopIfTrue="1" operator="equal">
      <formula>"h"</formula>
    </cfRule>
    <cfRule type="cellIs" dxfId="31468" priority="2792" stopIfTrue="1" operator="equal">
      <formula>"g"</formula>
    </cfRule>
  </conditionalFormatting>
  <conditionalFormatting sqref="BD37">
    <cfRule type="cellIs" dxfId="31467" priority="2790" stopIfTrue="1" operator="equal">
      <formula>"f"</formula>
    </cfRule>
  </conditionalFormatting>
  <conditionalFormatting sqref="BD37">
    <cfRule type="cellIs" dxfId="31466" priority="2788" stopIfTrue="1" operator="equal">
      <formula>"h"</formula>
    </cfRule>
    <cfRule type="cellIs" dxfId="31465" priority="2789" stopIfTrue="1" operator="equal">
      <formula>"g"</formula>
    </cfRule>
  </conditionalFormatting>
  <conditionalFormatting sqref="BD60">
    <cfRule type="cellIs" dxfId="31464" priority="2742" stopIfTrue="1" operator="equal">
      <formula>"f"</formula>
    </cfRule>
  </conditionalFormatting>
  <conditionalFormatting sqref="BD60">
    <cfRule type="cellIs" dxfId="31463" priority="2740" stopIfTrue="1" operator="equal">
      <formula>"h"</formula>
    </cfRule>
    <cfRule type="cellIs" dxfId="31462" priority="2741" stopIfTrue="1" operator="equal">
      <formula>"g"</formula>
    </cfRule>
  </conditionalFormatting>
  <conditionalFormatting sqref="BC34:BD34">
    <cfRule type="cellIs" dxfId="31461" priority="2781" stopIfTrue="1" operator="equal">
      <formula>"f"</formula>
    </cfRule>
  </conditionalFormatting>
  <conditionalFormatting sqref="BC34:BD34">
    <cfRule type="cellIs" dxfId="31460" priority="2779" stopIfTrue="1" operator="equal">
      <formula>"h"</formula>
    </cfRule>
    <cfRule type="cellIs" dxfId="31459" priority="2780" stopIfTrue="1" operator="equal">
      <formula>"g"</formula>
    </cfRule>
  </conditionalFormatting>
  <conditionalFormatting sqref="BC30:BD30">
    <cfRule type="cellIs" dxfId="31458" priority="2778" stopIfTrue="1" operator="equal">
      <formula>"f"</formula>
    </cfRule>
  </conditionalFormatting>
  <conditionalFormatting sqref="BC30:BD30">
    <cfRule type="cellIs" dxfId="31457" priority="2776" stopIfTrue="1" operator="equal">
      <formula>"h"</formula>
    </cfRule>
    <cfRule type="cellIs" dxfId="31456" priority="2777" stopIfTrue="1" operator="equal">
      <formula>"g"</formula>
    </cfRule>
  </conditionalFormatting>
  <conditionalFormatting sqref="BC63 BC39:BC44 BC48:BC54 BC56:BC59">
    <cfRule type="cellIs" dxfId="31452" priority="2772" stopIfTrue="1" operator="equal">
      <formula>"f"</formula>
    </cfRule>
  </conditionalFormatting>
  <conditionalFormatting sqref="BC63 BC39:BC44 BC48:BC54 BC56:BC59">
    <cfRule type="cellIs" dxfId="31451" priority="2770" stopIfTrue="1" operator="equal">
      <formula>"h"</formula>
    </cfRule>
    <cfRule type="cellIs" dxfId="31450" priority="2771" stopIfTrue="1" operator="equal">
      <formula>"g"</formula>
    </cfRule>
  </conditionalFormatting>
  <conditionalFormatting sqref="BC45">
    <cfRule type="cellIs" dxfId="31449" priority="2769" stopIfTrue="1" operator="equal">
      <formula>"f"</formula>
    </cfRule>
  </conditionalFormatting>
  <conditionalFormatting sqref="BC45">
    <cfRule type="cellIs" dxfId="31448" priority="2767" stopIfTrue="1" operator="equal">
      <formula>"h"</formula>
    </cfRule>
    <cfRule type="cellIs" dxfId="31447" priority="2768" stopIfTrue="1" operator="equal">
      <formula>"g"</formula>
    </cfRule>
  </conditionalFormatting>
  <conditionalFormatting sqref="BC64">
    <cfRule type="cellIs" dxfId="31446" priority="2766" stopIfTrue="1" operator="equal">
      <formula>"f"</formula>
    </cfRule>
  </conditionalFormatting>
  <conditionalFormatting sqref="BC64">
    <cfRule type="cellIs" dxfId="31445" priority="2764" stopIfTrue="1" operator="equal">
      <formula>"h"</formula>
    </cfRule>
    <cfRule type="cellIs" dxfId="31444" priority="2765" stopIfTrue="1" operator="equal">
      <formula>"g"</formula>
    </cfRule>
  </conditionalFormatting>
  <conditionalFormatting sqref="BC66">
    <cfRule type="cellIs" dxfId="31443" priority="2763" stopIfTrue="1" operator="equal">
      <formula>"f"</formula>
    </cfRule>
  </conditionalFormatting>
  <conditionalFormatting sqref="BC66">
    <cfRule type="cellIs" dxfId="31442" priority="2761" stopIfTrue="1" operator="equal">
      <formula>"h"</formula>
    </cfRule>
    <cfRule type="cellIs" dxfId="31441" priority="2762" stopIfTrue="1" operator="equal">
      <formula>"g"</formula>
    </cfRule>
  </conditionalFormatting>
  <conditionalFormatting sqref="BC60">
    <cfRule type="cellIs" dxfId="31440" priority="2760" stopIfTrue="1" operator="equal">
      <formula>"f"</formula>
    </cfRule>
  </conditionalFormatting>
  <conditionalFormatting sqref="BC60">
    <cfRule type="cellIs" dxfId="31439" priority="2758" stopIfTrue="1" operator="equal">
      <formula>"h"</formula>
    </cfRule>
    <cfRule type="cellIs" dxfId="31438" priority="2759" stopIfTrue="1" operator="equal">
      <formula>"g"</formula>
    </cfRule>
  </conditionalFormatting>
  <conditionalFormatting sqref="BD63 BD39:BD44 BD48:BD54 BD56:BD59">
    <cfRule type="cellIs" dxfId="31437" priority="2754" stopIfTrue="1" operator="equal">
      <formula>"f"</formula>
    </cfRule>
  </conditionalFormatting>
  <conditionalFormatting sqref="BD63 BD39:BD44 BD48:BD54 BD56:BD59">
    <cfRule type="cellIs" dxfId="31436" priority="2752" stopIfTrue="1" operator="equal">
      <formula>"h"</formula>
    </cfRule>
    <cfRule type="cellIs" dxfId="31435" priority="2753" stopIfTrue="1" operator="equal">
      <formula>"g"</formula>
    </cfRule>
  </conditionalFormatting>
  <conditionalFormatting sqref="BD45">
    <cfRule type="cellIs" dxfId="31434" priority="2751" stopIfTrue="1" operator="equal">
      <formula>"f"</formula>
    </cfRule>
  </conditionalFormatting>
  <conditionalFormatting sqref="BD45">
    <cfRule type="cellIs" dxfId="31433" priority="2749" stopIfTrue="1" operator="equal">
      <formula>"h"</formula>
    </cfRule>
    <cfRule type="cellIs" dxfId="31432" priority="2750" stopIfTrue="1" operator="equal">
      <formula>"g"</formula>
    </cfRule>
  </conditionalFormatting>
  <conditionalFormatting sqref="BD64">
    <cfRule type="cellIs" dxfId="31431" priority="2748" stopIfTrue="1" operator="equal">
      <formula>"f"</formula>
    </cfRule>
  </conditionalFormatting>
  <conditionalFormatting sqref="BD64">
    <cfRule type="cellIs" dxfId="31430" priority="2746" stopIfTrue="1" operator="equal">
      <formula>"h"</formula>
    </cfRule>
    <cfRule type="cellIs" dxfId="31429" priority="2747" stopIfTrue="1" operator="equal">
      <formula>"g"</formula>
    </cfRule>
  </conditionalFormatting>
  <conditionalFormatting sqref="BD66">
    <cfRule type="cellIs" dxfId="31428" priority="2745" stopIfTrue="1" operator="equal">
      <formula>"f"</formula>
    </cfRule>
  </conditionalFormatting>
  <conditionalFormatting sqref="BD66">
    <cfRule type="cellIs" dxfId="31427" priority="2743" stopIfTrue="1" operator="equal">
      <formula>"h"</formula>
    </cfRule>
    <cfRule type="cellIs" dxfId="31426" priority="2744" stopIfTrue="1" operator="equal">
      <formula>"g"</formula>
    </cfRule>
  </conditionalFormatting>
  <conditionalFormatting sqref="BJ16">
    <cfRule type="cellIs" dxfId="31425" priority="2682" stopIfTrue="1" operator="equal">
      <formula>"f"</formula>
    </cfRule>
  </conditionalFormatting>
  <conditionalFormatting sqref="BJ16">
    <cfRule type="cellIs" dxfId="31424" priority="2680" stopIfTrue="1" operator="equal">
      <formula>"h"</formula>
    </cfRule>
    <cfRule type="cellIs" dxfId="31423" priority="2681" stopIfTrue="1" operator="equal">
      <formula>"g"</formula>
    </cfRule>
  </conditionalFormatting>
  <conditionalFormatting sqref="BC65">
    <cfRule type="cellIs" dxfId="31422" priority="2736" stopIfTrue="1" operator="equal">
      <formula>"f"</formula>
    </cfRule>
  </conditionalFormatting>
  <conditionalFormatting sqref="BC65">
    <cfRule type="cellIs" dxfId="31421" priority="2734" stopIfTrue="1" operator="equal">
      <formula>"h"</formula>
    </cfRule>
    <cfRule type="cellIs" dxfId="31420" priority="2735" stopIfTrue="1" operator="equal">
      <formula>"g"</formula>
    </cfRule>
  </conditionalFormatting>
  <conditionalFormatting sqref="BD65">
    <cfRule type="cellIs" dxfId="31419" priority="2733" stopIfTrue="1" operator="equal">
      <formula>"f"</formula>
    </cfRule>
  </conditionalFormatting>
  <conditionalFormatting sqref="BD65">
    <cfRule type="cellIs" dxfId="31418" priority="2731" stopIfTrue="1" operator="equal">
      <formula>"h"</formula>
    </cfRule>
    <cfRule type="cellIs" dxfId="31417" priority="2732" stopIfTrue="1" operator="equal">
      <formula>"g"</formula>
    </cfRule>
  </conditionalFormatting>
  <conditionalFormatting sqref="BC55">
    <cfRule type="cellIs" dxfId="31416" priority="2730" stopIfTrue="1" operator="equal">
      <formula>"f"</formula>
    </cfRule>
  </conditionalFormatting>
  <conditionalFormatting sqref="BC55">
    <cfRule type="cellIs" dxfId="31415" priority="2728" stopIfTrue="1" operator="equal">
      <formula>"h"</formula>
    </cfRule>
    <cfRule type="cellIs" dxfId="31414" priority="2729" stopIfTrue="1" operator="equal">
      <formula>"g"</formula>
    </cfRule>
  </conditionalFormatting>
  <conditionalFormatting sqref="BD55">
    <cfRule type="cellIs" dxfId="31413" priority="2727" stopIfTrue="1" operator="equal">
      <formula>"f"</formula>
    </cfRule>
  </conditionalFormatting>
  <conditionalFormatting sqref="BD55">
    <cfRule type="cellIs" dxfId="31412" priority="2725" stopIfTrue="1" operator="equal">
      <formula>"h"</formula>
    </cfRule>
    <cfRule type="cellIs" dxfId="31411" priority="2726" stopIfTrue="1" operator="equal">
      <formula>"g"</formula>
    </cfRule>
  </conditionalFormatting>
  <conditionalFormatting sqref="BJ16">
    <cfRule type="cellIs" dxfId="31410" priority="2637" stopIfTrue="1" operator="equal">
      <formula>"f"</formula>
    </cfRule>
  </conditionalFormatting>
  <conditionalFormatting sqref="BJ16">
    <cfRule type="cellIs" dxfId="31409" priority="2635" stopIfTrue="1" operator="equal">
      <formula>"h"</formula>
    </cfRule>
    <cfRule type="cellIs" dxfId="31408" priority="2636" stopIfTrue="1" operator="equal">
      <formula>"g"</formula>
    </cfRule>
  </conditionalFormatting>
  <conditionalFormatting sqref="BJ38 BJ28:BK29 BJ20:BK21 BJ23:BK24">
    <cfRule type="cellIs" dxfId="31407" priority="2691" stopIfTrue="1" operator="equal">
      <formula>"f"</formula>
    </cfRule>
  </conditionalFormatting>
  <conditionalFormatting sqref="BJ38 BJ28:BK29 BJ20:BK21 BJ23:BK24">
    <cfRule type="cellIs" dxfId="31406" priority="2689" stopIfTrue="1" operator="equal">
      <formula>"h"</formula>
    </cfRule>
    <cfRule type="cellIs" dxfId="31405" priority="2690" stopIfTrue="1" operator="equal">
      <formula>"g"</formula>
    </cfRule>
  </conditionalFormatting>
  <conditionalFormatting sqref="BJ26:BK26">
    <cfRule type="cellIs" dxfId="31404" priority="2688" stopIfTrue="1" operator="equal">
      <formula>"f"</formula>
    </cfRule>
  </conditionalFormatting>
  <conditionalFormatting sqref="BJ26:BK26">
    <cfRule type="cellIs" dxfId="31403" priority="2686" stopIfTrue="1" operator="equal">
      <formula>"h"</formula>
    </cfRule>
    <cfRule type="cellIs" dxfId="31402" priority="2687" stopIfTrue="1" operator="equal">
      <formula>"g"</formula>
    </cfRule>
  </conditionalFormatting>
  <conditionalFormatting sqref="BJ16">
    <cfRule type="cellIs" dxfId="31401" priority="2616" stopIfTrue="1" operator="equal">
      <formula>"f"</formula>
    </cfRule>
  </conditionalFormatting>
  <conditionalFormatting sqref="BJ16">
    <cfRule type="cellIs" dxfId="31400" priority="2614" stopIfTrue="1" operator="equal">
      <formula>"h"</formula>
    </cfRule>
    <cfRule type="cellIs" dxfId="31399" priority="2615" stopIfTrue="1" operator="equal">
      <formula>"g"</formula>
    </cfRule>
  </conditionalFormatting>
  <conditionalFormatting sqref="BJ16">
    <cfRule type="cellIs" dxfId="31398" priority="2685" stopIfTrue="1" operator="equal">
      <formula>"f"</formula>
    </cfRule>
  </conditionalFormatting>
  <conditionalFormatting sqref="BJ16">
    <cfRule type="cellIs" dxfId="31397" priority="2683" stopIfTrue="1" operator="equal">
      <formula>"h"</formula>
    </cfRule>
    <cfRule type="cellIs" dxfId="31396" priority="2684" stopIfTrue="1" operator="equal">
      <formula>"g"</formula>
    </cfRule>
  </conditionalFormatting>
  <conditionalFormatting sqref="BJ16">
    <cfRule type="cellIs" dxfId="31395" priority="2679" stopIfTrue="1" operator="equal">
      <formula>"f"</formula>
    </cfRule>
  </conditionalFormatting>
  <conditionalFormatting sqref="BJ16">
    <cfRule type="cellIs" dxfId="31394" priority="2677" stopIfTrue="1" operator="equal">
      <formula>"h"</formula>
    </cfRule>
    <cfRule type="cellIs" dxfId="31393" priority="2678" stopIfTrue="1" operator="equal">
      <formula>"g"</formula>
    </cfRule>
  </conditionalFormatting>
  <conditionalFormatting sqref="BJ16">
    <cfRule type="cellIs" dxfId="31392" priority="2676" stopIfTrue="1" operator="equal">
      <formula>"f"</formula>
    </cfRule>
  </conditionalFormatting>
  <conditionalFormatting sqref="BJ16">
    <cfRule type="cellIs" dxfId="31391" priority="2674" stopIfTrue="1" operator="equal">
      <formula>"h"</formula>
    </cfRule>
    <cfRule type="cellIs" dxfId="31390" priority="2675" stopIfTrue="1" operator="equal">
      <formula>"g"</formula>
    </cfRule>
  </conditionalFormatting>
  <conditionalFormatting sqref="BJ16">
    <cfRule type="cellIs" dxfId="31389" priority="2673" stopIfTrue="1" operator="equal">
      <formula>"f"</formula>
    </cfRule>
  </conditionalFormatting>
  <conditionalFormatting sqref="BJ16">
    <cfRule type="cellIs" dxfId="31388" priority="2671" stopIfTrue="1" operator="equal">
      <formula>"h"</formula>
    </cfRule>
    <cfRule type="cellIs" dxfId="31387" priority="2672" stopIfTrue="1" operator="equal">
      <formula>"g"</formula>
    </cfRule>
  </conditionalFormatting>
  <conditionalFormatting sqref="BJ16">
    <cfRule type="cellIs" dxfId="31386" priority="2670" stopIfTrue="1" operator="equal">
      <formula>"f"</formula>
    </cfRule>
  </conditionalFormatting>
  <conditionalFormatting sqref="BJ16">
    <cfRule type="cellIs" dxfId="31385" priority="2668" stopIfTrue="1" operator="equal">
      <formula>"h"</formula>
    </cfRule>
    <cfRule type="cellIs" dxfId="31384" priority="2669" stopIfTrue="1" operator="equal">
      <formula>"g"</formula>
    </cfRule>
  </conditionalFormatting>
  <conditionalFormatting sqref="BJ16">
    <cfRule type="cellIs" dxfId="31383" priority="2667" stopIfTrue="1" operator="equal">
      <formula>"f"</formula>
    </cfRule>
  </conditionalFormatting>
  <conditionalFormatting sqref="BJ16">
    <cfRule type="cellIs" dxfId="31382" priority="2665" stopIfTrue="1" operator="equal">
      <formula>"h"</formula>
    </cfRule>
    <cfRule type="cellIs" dxfId="31381" priority="2666" stopIfTrue="1" operator="equal">
      <formula>"g"</formula>
    </cfRule>
  </conditionalFormatting>
  <conditionalFormatting sqref="BJ16">
    <cfRule type="cellIs" dxfId="31380" priority="2664" stopIfTrue="1" operator="equal">
      <formula>"f"</formula>
    </cfRule>
  </conditionalFormatting>
  <conditionalFormatting sqref="BJ16">
    <cfRule type="cellIs" dxfId="31379" priority="2662" stopIfTrue="1" operator="equal">
      <formula>"h"</formula>
    </cfRule>
    <cfRule type="cellIs" dxfId="31378" priority="2663" stopIfTrue="1" operator="equal">
      <formula>"g"</formula>
    </cfRule>
  </conditionalFormatting>
  <conditionalFormatting sqref="BJ16">
    <cfRule type="cellIs" dxfId="31377" priority="2661" stopIfTrue="1" operator="equal">
      <formula>"f"</formula>
    </cfRule>
  </conditionalFormatting>
  <conditionalFormatting sqref="BJ16">
    <cfRule type="cellIs" dxfId="31376" priority="2659" stopIfTrue="1" operator="equal">
      <formula>"h"</formula>
    </cfRule>
    <cfRule type="cellIs" dxfId="31375" priority="2660" stopIfTrue="1" operator="equal">
      <formula>"g"</formula>
    </cfRule>
  </conditionalFormatting>
  <conditionalFormatting sqref="BJ16">
    <cfRule type="cellIs" dxfId="31374" priority="2658" stopIfTrue="1" operator="equal">
      <formula>"f"</formula>
    </cfRule>
  </conditionalFormatting>
  <conditionalFormatting sqref="BJ16">
    <cfRule type="cellIs" dxfId="31373" priority="2656" stopIfTrue="1" operator="equal">
      <formula>"h"</formula>
    </cfRule>
    <cfRule type="cellIs" dxfId="31372" priority="2657" stopIfTrue="1" operator="equal">
      <formula>"g"</formula>
    </cfRule>
  </conditionalFormatting>
  <conditionalFormatting sqref="BJ16">
    <cfRule type="cellIs" dxfId="31371" priority="2655" stopIfTrue="1" operator="equal">
      <formula>"f"</formula>
    </cfRule>
  </conditionalFormatting>
  <conditionalFormatting sqref="BJ16">
    <cfRule type="cellIs" dxfId="31370" priority="2653" stopIfTrue="1" operator="equal">
      <formula>"h"</formula>
    </cfRule>
    <cfRule type="cellIs" dxfId="31369" priority="2654" stopIfTrue="1" operator="equal">
      <formula>"g"</formula>
    </cfRule>
  </conditionalFormatting>
  <conditionalFormatting sqref="BJ16">
    <cfRule type="cellIs" dxfId="31368" priority="2652" stopIfTrue="1" operator="equal">
      <formula>"f"</formula>
    </cfRule>
  </conditionalFormatting>
  <conditionalFormatting sqref="BJ16">
    <cfRule type="cellIs" dxfId="31367" priority="2650" stopIfTrue="1" operator="equal">
      <formula>"h"</formula>
    </cfRule>
    <cfRule type="cellIs" dxfId="31366" priority="2651" stopIfTrue="1" operator="equal">
      <formula>"g"</formula>
    </cfRule>
  </conditionalFormatting>
  <conditionalFormatting sqref="BJ16">
    <cfRule type="cellIs" dxfId="31365" priority="2649" stopIfTrue="1" operator="equal">
      <formula>"f"</formula>
    </cfRule>
  </conditionalFormatting>
  <conditionalFormatting sqref="BJ16">
    <cfRule type="cellIs" dxfId="31364" priority="2647" stopIfTrue="1" operator="equal">
      <formula>"h"</formula>
    </cfRule>
    <cfRule type="cellIs" dxfId="31363" priority="2648" stopIfTrue="1" operator="equal">
      <formula>"g"</formula>
    </cfRule>
  </conditionalFormatting>
  <conditionalFormatting sqref="BJ16">
    <cfRule type="cellIs" dxfId="31362" priority="2646" stopIfTrue="1" operator="equal">
      <formula>"f"</formula>
    </cfRule>
  </conditionalFormatting>
  <conditionalFormatting sqref="BJ16">
    <cfRule type="cellIs" dxfId="31361" priority="2644" stopIfTrue="1" operator="equal">
      <formula>"h"</formula>
    </cfRule>
    <cfRule type="cellIs" dxfId="31360" priority="2645" stopIfTrue="1" operator="equal">
      <formula>"g"</formula>
    </cfRule>
  </conditionalFormatting>
  <conditionalFormatting sqref="BJ16">
    <cfRule type="cellIs" dxfId="31359" priority="2643" stopIfTrue="1" operator="equal">
      <formula>"f"</formula>
    </cfRule>
  </conditionalFormatting>
  <conditionalFormatting sqref="BJ16">
    <cfRule type="cellIs" dxfId="31358" priority="2641" stopIfTrue="1" operator="equal">
      <formula>"h"</formula>
    </cfRule>
    <cfRule type="cellIs" dxfId="31357" priority="2642" stopIfTrue="1" operator="equal">
      <formula>"g"</formula>
    </cfRule>
  </conditionalFormatting>
  <conditionalFormatting sqref="BJ16">
    <cfRule type="cellIs" dxfId="31356" priority="2640" stopIfTrue="1" operator="equal">
      <formula>"f"</formula>
    </cfRule>
  </conditionalFormatting>
  <conditionalFormatting sqref="BJ16">
    <cfRule type="cellIs" dxfId="31355" priority="2638" stopIfTrue="1" operator="equal">
      <formula>"h"</formula>
    </cfRule>
    <cfRule type="cellIs" dxfId="31354" priority="2639" stopIfTrue="1" operator="equal">
      <formula>"g"</formula>
    </cfRule>
  </conditionalFormatting>
  <conditionalFormatting sqref="BJ16">
    <cfRule type="cellIs" dxfId="31350" priority="2634" stopIfTrue="1" operator="equal">
      <formula>"f"</formula>
    </cfRule>
  </conditionalFormatting>
  <conditionalFormatting sqref="BJ16">
    <cfRule type="cellIs" dxfId="31349" priority="2632" stopIfTrue="1" operator="equal">
      <formula>"h"</formula>
    </cfRule>
    <cfRule type="cellIs" dxfId="31348" priority="2633" stopIfTrue="1" operator="equal">
      <formula>"g"</formula>
    </cfRule>
  </conditionalFormatting>
  <conditionalFormatting sqref="BJ16">
    <cfRule type="cellIs" dxfId="31347" priority="2628" stopIfTrue="1" operator="equal">
      <formula>"f"</formula>
    </cfRule>
  </conditionalFormatting>
  <conditionalFormatting sqref="BJ16">
    <cfRule type="cellIs" dxfId="31346" priority="2626" stopIfTrue="1" operator="equal">
      <formula>"h"</formula>
    </cfRule>
    <cfRule type="cellIs" dxfId="31345" priority="2627" stopIfTrue="1" operator="equal">
      <formula>"g"</formula>
    </cfRule>
  </conditionalFormatting>
  <conditionalFormatting sqref="BJ16">
    <cfRule type="cellIs" dxfId="31344" priority="2631" stopIfTrue="1" operator="equal">
      <formula>"f"</formula>
    </cfRule>
  </conditionalFormatting>
  <conditionalFormatting sqref="BJ16">
    <cfRule type="cellIs" dxfId="31343" priority="2629" stopIfTrue="1" operator="equal">
      <formula>"h"</formula>
    </cfRule>
    <cfRule type="cellIs" dxfId="31342" priority="2630" stopIfTrue="1" operator="equal">
      <formula>"g"</formula>
    </cfRule>
  </conditionalFormatting>
  <conditionalFormatting sqref="BJ16">
    <cfRule type="cellIs" dxfId="31341" priority="2625" stopIfTrue="1" operator="equal">
      <formula>"f"</formula>
    </cfRule>
  </conditionalFormatting>
  <conditionalFormatting sqref="BJ16">
    <cfRule type="cellIs" dxfId="31340" priority="2623" stopIfTrue="1" operator="equal">
      <formula>"h"</formula>
    </cfRule>
    <cfRule type="cellIs" dxfId="31339" priority="2624" stopIfTrue="1" operator="equal">
      <formula>"g"</formula>
    </cfRule>
  </conditionalFormatting>
  <conditionalFormatting sqref="BJ16">
    <cfRule type="cellIs" dxfId="31338" priority="2622" stopIfTrue="1" operator="equal">
      <formula>"f"</formula>
    </cfRule>
  </conditionalFormatting>
  <conditionalFormatting sqref="BJ16">
    <cfRule type="cellIs" dxfId="31337" priority="2620" stopIfTrue="1" operator="equal">
      <formula>"h"</formula>
    </cfRule>
    <cfRule type="cellIs" dxfId="31336" priority="2621" stopIfTrue="1" operator="equal">
      <formula>"g"</formula>
    </cfRule>
  </conditionalFormatting>
  <conditionalFormatting sqref="BJ16">
    <cfRule type="cellIs" dxfId="31335" priority="2619" stopIfTrue="1" operator="equal">
      <formula>"f"</formula>
    </cfRule>
  </conditionalFormatting>
  <conditionalFormatting sqref="BJ16">
    <cfRule type="cellIs" dxfId="31334" priority="2617" stopIfTrue="1" operator="equal">
      <formula>"h"</formula>
    </cfRule>
    <cfRule type="cellIs" dxfId="31333" priority="2618" stopIfTrue="1" operator="equal">
      <formula>"g"</formula>
    </cfRule>
  </conditionalFormatting>
  <conditionalFormatting sqref="BJ16">
    <cfRule type="cellIs" dxfId="31332" priority="2610" stopIfTrue="1" operator="equal">
      <formula>"f"</formula>
    </cfRule>
  </conditionalFormatting>
  <conditionalFormatting sqref="BJ16">
    <cfRule type="cellIs" dxfId="31331" priority="2608" stopIfTrue="1" operator="equal">
      <formula>"h"</formula>
    </cfRule>
    <cfRule type="cellIs" dxfId="31330" priority="2609" stopIfTrue="1" operator="equal">
      <formula>"g"</formula>
    </cfRule>
  </conditionalFormatting>
  <conditionalFormatting sqref="BJ16">
    <cfRule type="cellIs" dxfId="31329" priority="2607" stopIfTrue="1" operator="equal">
      <formula>"f"</formula>
    </cfRule>
  </conditionalFormatting>
  <conditionalFormatting sqref="BJ16">
    <cfRule type="cellIs" dxfId="31328" priority="2605" stopIfTrue="1" operator="equal">
      <formula>"h"</formula>
    </cfRule>
    <cfRule type="cellIs" dxfId="31327" priority="2606" stopIfTrue="1" operator="equal">
      <formula>"g"</formula>
    </cfRule>
  </conditionalFormatting>
  <conditionalFormatting sqref="BJ16">
    <cfRule type="cellIs" dxfId="31326" priority="2595" stopIfTrue="1" operator="equal">
      <formula>"f"</formula>
    </cfRule>
  </conditionalFormatting>
  <conditionalFormatting sqref="BJ16">
    <cfRule type="cellIs" dxfId="31325" priority="2593" stopIfTrue="1" operator="equal">
      <formula>"h"</formula>
    </cfRule>
    <cfRule type="cellIs" dxfId="31324" priority="2594" stopIfTrue="1" operator="equal">
      <formula>"g"</formula>
    </cfRule>
  </conditionalFormatting>
  <conditionalFormatting sqref="BJ16">
    <cfRule type="cellIs" dxfId="31323" priority="2592" stopIfTrue="1" operator="equal">
      <formula>"f"</formula>
    </cfRule>
  </conditionalFormatting>
  <conditionalFormatting sqref="BJ16">
    <cfRule type="cellIs" dxfId="31322" priority="2590" stopIfTrue="1" operator="equal">
      <formula>"h"</formula>
    </cfRule>
    <cfRule type="cellIs" dxfId="31321" priority="2591" stopIfTrue="1" operator="equal">
      <formula>"g"</formula>
    </cfRule>
  </conditionalFormatting>
  <conditionalFormatting sqref="BJ16">
    <cfRule type="cellIs" dxfId="31320" priority="2604" stopIfTrue="1" operator="equal">
      <formula>"f"</formula>
    </cfRule>
  </conditionalFormatting>
  <conditionalFormatting sqref="BJ16">
    <cfRule type="cellIs" dxfId="31319" priority="2602" stopIfTrue="1" operator="equal">
      <formula>"h"</formula>
    </cfRule>
    <cfRule type="cellIs" dxfId="31318" priority="2603" stopIfTrue="1" operator="equal">
      <formula>"g"</formula>
    </cfRule>
  </conditionalFormatting>
  <conditionalFormatting sqref="BJ16">
    <cfRule type="cellIs" dxfId="31317" priority="2613" stopIfTrue="1" operator="equal">
      <formula>"f"</formula>
    </cfRule>
  </conditionalFormatting>
  <conditionalFormatting sqref="BJ16">
    <cfRule type="cellIs" dxfId="31316" priority="2611" stopIfTrue="1" operator="equal">
      <formula>"h"</formula>
    </cfRule>
    <cfRule type="cellIs" dxfId="31315" priority="2612" stopIfTrue="1" operator="equal">
      <formula>"g"</formula>
    </cfRule>
  </conditionalFormatting>
  <conditionalFormatting sqref="BJ16">
    <cfRule type="cellIs" dxfId="31314" priority="2601" stopIfTrue="1" operator="equal">
      <formula>"f"</formula>
    </cfRule>
  </conditionalFormatting>
  <conditionalFormatting sqref="BJ16">
    <cfRule type="cellIs" dxfId="31313" priority="2599" stopIfTrue="1" operator="equal">
      <formula>"h"</formula>
    </cfRule>
    <cfRule type="cellIs" dxfId="31312" priority="2600" stopIfTrue="1" operator="equal">
      <formula>"g"</formula>
    </cfRule>
  </conditionalFormatting>
  <conditionalFormatting sqref="BJ16">
    <cfRule type="cellIs" dxfId="31311" priority="2598" stopIfTrue="1" operator="equal">
      <formula>"f"</formula>
    </cfRule>
  </conditionalFormatting>
  <conditionalFormatting sqref="BJ16">
    <cfRule type="cellIs" dxfId="31310" priority="2596" stopIfTrue="1" operator="equal">
      <formula>"h"</formula>
    </cfRule>
    <cfRule type="cellIs" dxfId="31309" priority="2597" stopIfTrue="1" operator="equal">
      <formula>"g"</formula>
    </cfRule>
  </conditionalFormatting>
  <conditionalFormatting sqref="BK16">
    <cfRule type="cellIs" dxfId="31308" priority="2520" stopIfTrue="1" operator="equal">
      <formula>"f"</formula>
    </cfRule>
  </conditionalFormatting>
  <conditionalFormatting sqref="BK16">
    <cfRule type="cellIs" dxfId="31307" priority="2518" stopIfTrue="1" operator="equal">
      <formula>"h"</formula>
    </cfRule>
    <cfRule type="cellIs" dxfId="31306" priority="2519" stopIfTrue="1" operator="equal">
      <formula>"g"</formula>
    </cfRule>
  </conditionalFormatting>
  <conditionalFormatting sqref="BK16">
    <cfRule type="cellIs" dxfId="31305" priority="2589" stopIfTrue="1" operator="equal">
      <formula>"f"</formula>
    </cfRule>
  </conditionalFormatting>
  <conditionalFormatting sqref="BK16">
    <cfRule type="cellIs" dxfId="31304" priority="2587" stopIfTrue="1" operator="equal">
      <formula>"h"</formula>
    </cfRule>
    <cfRule type="cellIs" dxfId="31303" priority="2588" stopIfTrue="1" operator="equal">
      <formula>"g"</formula>
    </cfRule>
  </conditionalFormatting>
  <conditionalFormatting sqref="BK16">
    <cfRule type="cellIs" dxfId="31302" priority="2586" stopIfTrue="1" operator="equal">
      <formula>"f"</formula>
    </cfRule>
  </conditionalFormatting>
  <conditionalFormatting sqref="BK16">
    <cfRule type="cellIs" dxfId="31301" priority="2584" stopIfTrue="1" operator="equal">
      <formula>"h"</formula>
    </cfRule>
    <cfRule type="cellIs" dxfId="31300" priority="2585" stopIfTrue="1" operator="equal">
      <formula>"g"</formula>
    </cfRule>
  </conditionalFormatting>
  <conditionalFormatting sqref="BK16">
    <cfRule type="cellIs" dxfId="31299" priority="2583" stopIfTrue="1" operator="equal">
      <formula>"f"</formula>
    </cfRule>
  </conditionalFormatting>
  <conditionalFormatting sqref="BK16">
    <cfRule type="cellIs" dxfId="31298" priority="2581" stopIfTrue="1" operator="equal">
      <formula>"h"</formula>
    </cfRule>
    <cfRule type="cellIs" dxfId="31297" priority="2582" stopIfTrue="1" operator="equal">
      <formula>"g"</formula>
    </cfRule>
  </conditionalFormatting>
  <conditionalFormatting sqref="BK16">
    <cfRule type="cellIs" dxfId="31296" priority="2580" stopIfTrue="1" operator="equal">
      <formula>"f"</formula>
    </cfRule>
  </conditionalFormatting>
  <conditionalFormatting sqref="BK16">
    <cfRule type="cellIs" dxfId="31295" priority="2578" stopIfTrue="1" operator="equal">
      <formula>"h"</formula>
    </cfRule>
    <cfRule type="cellIs" dxfId="31294" priority="2579" stopIfTrue="1" operator="equal">
      <formula>"g"</formula>
    </cfRule>
  </conditionalFormatting>
  <conditionalFormatting sqref="BK16">
    <cfRule type="cellIs" dxfId="31293" priority="2577" stopIfTrue="1" operator="equal">
      <formula>"f"</formula>
    </cfRule>
  </conditionalFormatting>
  <conditionalFormatting sqref="BK16">
    <cfRule type="cellIs" dxfId="31292" priority="2575" stopIfTrue="1" operator="equal">
      <formula>"h"</formula>
    </cfRule>
    <cfRule type="cellIs" dxfId="31291" priority="2576" stopIfTrue="1" operator="equal">
      <formula>"g"</formula>
    </cfRule>
  </conditionalFormatting>
  <conditionalFormatting sqref="BK16">
    <cfRule type="cellIs" dxfId="31290" priority="2574" stopIfTrue="1" operator="equal">
      <formula>"f"</formula>
    </cfRule>
  </conditionalFormatting>
  <conditionalFormatting sqref="BK16">
    <cfRule type="cellIs" dxfId="31289" priority="2572" stopIfTrue="1" operator="equal">
      <formula>"h"</formula>
    </cfRule>
    <cfRule type="cellIs" dxfId="31288" priority="2573" stopIfTrue="1" operator="equal">
      <formula>"g"</formula>
    </cfRule>
  </conditionalFormatting>
  <conditionalFormatting sqref="BK16">
    <cfRule type="cellIs" dxfId="31287" priority="2571" stopIfTrue="1" operator="equal">
      <formula>"f"</formula>
    </cfRule>
  </conditionalFormatting>
  <conditionalFormatting sqref="BK16">
    <cfRule type="cellIs" dxfId="31286" priority="2569" stopIfTrue="1" operator="equal">
      <formula>"h"</formula>
    </cfRule>
    <cfRule type="cellIs" dxfId="31285" priority="2570" stopIfTrue="1" operator="equal">
      <formula>"g"</formula>
    </cfRule>
  </conditionalFormatting>
  <conditionalFormatting sqref="BK16">
    <cfRule type="cellIs" dxfId="31284" priority="2568" stopIfTrue="1" operator="equal">
      <formula>"f"</formula>
    </cfRule>
  </conditionalFormatting>
  <conditionalFormatting sqref="BK16">
    <cfRule type="cellIs" dxfId="31283" priority="2566" stopIfTrue="1" operator="equal">
      <formula>"h"</formula>
    </cfRule>
    <cfRule type="cellIs" dxfId="31282" priority="2567" stopIfTrue="1" operator="equal">
      <formula>"g"</formula>
    </cfRule>
  </conditionalFormatting>
  <conditionalFormatting sqref="BK16">
    <cfRule type="cellIs" dxfId="31281" priority="2565" stopIfTrue="1" operator="equal">
      <formula>"f"</formula>
    </cfRule>
  </conditionalFormatting>
  <conditionalFormatting sqref="BK16">
    <cfRule type="cellIs" dxfId="31280" priority="2563" stopIfTrue="1" operator="equal">
      <formula>"h"</formula>
    </cfRule>
    <cfRule type="cellIs" dxfId="31279" priority="2564" stopIfTrue="1" operator="equal">
      <formula>"g"</formula>
    </cfRule>
  </conditionalFormatting>
  <conditionalFormatting sqref="BK16">
    <cfRule type="cellIs" dxfId="31278" priority="2562" stopIfTrue="1" operator="equal">
      <formula>"f"</formula>
    </cfRule>
  </conditionalFormatting>
  <conditionalFormatting sqref="BK16">
    <cfRule type="cellIs" dxfId="31277" priority="2560" stopIfTrue="1" operator="equal">
      <formula>"h"</formula>
    </cfRule>
    <cfRule type="cellIs" dxfId="31276" priority="2561" stopIfTrue="1" operator="equal">
      <formula>"g"</formula>
    </cfRule>
  </conditionalFormatting>
  <conditionalFormatting sqref="BK16">
    <cfRule type="cellIs" dxfId="31275" priority="2559" stopIfTrue="1" operator="equal">
      <formula>"f"</formula>
    </cfRule>
  </conditionalFormatting>
  <conditionalFormatting sqref="BK16">
    <cfRule type="cellIs" dxfId="31274" priority="2557" stopIfTrue="1" operator="equal">
      <formula>"h"</formula>
    </cfRule>
    <cfRule type="cellIs" dxfId="31273" priority="2558" stopIfTrue="1" operator="equal">
      <formula>"g"</formula>
    </cfRule>
  </conditionalFormatting>
  <conditionalFormatting sqref="BK16">
    <cfRule type="cellIs" dxfId="31272" priority="2556" stopIfTrue="1" operator="equal">
      <formula>"f"</formula>
    </cfRule>
  </conditionalFormatting>
  <conditionalFormatting sqref="BK16">
    <cfRule type="cellIs" dxfId="31271" priority="2554" stopIfTrue="1" operator="equal">
      <formula>"h"</formula>
    </cfRule>
    <cfRule type="cellIs" dxfId="31270" priority="2555" stopIfTrue="1" operator="equal">
      <formula>"g"</formula>
    </cfRule>
  </conditionalFormatting>
  <conditionalFormatting sqref="BK16">
    <cfRule type="cellIs" dxfId="31269" priority="2553" stopIfTrue="1" operator="equal">
      <formula>"f"</formula>
    </cfRule>
  </conditionalFormatting>
  <conditionalFormatting sqref="BK16">
    <cfRule type="cellIs" dxfId="31268" priority="2551" stopIfTrue="1" operator="equal">
      <formula>"h"</formula>
    </cfRule>
    <cfRule type="cellIs" dxfId="31267" priority="2552" stopIfTrue="1" operator="equal">
      <formula>"g"</formula>
    </cfRule>
  </conditionalFormatting>
  <conditionalFormatting sqref="BK16">
    <cfRule type="cellIs" dxfId="31266" priority="2550" stopIfTrue="1" operator="equal">
      <formula>"f"</formula>
    </cfRule>
  </conditionalFormatting>
  <conditionalFormatting sqref="BK16">
    <cfRule type="cellIs" dxfId="31265" priority="2548" stopIfTrue="1" operator="equal">
      <formula>"h"</formula>
    </cfRule>
    <cfRule type="cellIs" dxfId="31264" priority="2549" stopIfTrue="1" operator="equal">
      <formula>"g"</formula>
    </cfRule>
  </conditionalFormatting>
  <conditionalFormatting sqref="BK16">
    <cfRule type="cellIs" dxfId="31263" priority="2547" stopIfTrue="1" operator="equal">
      <formula>"f"</formula>
    </cfRule>
  </conditionalFormatting>
  <conditionalFormatting sqref="BK16">
    <cfRule type="cellIs" dxfId="31262" priority="2545" stopIfTrue="1" operator="equal">
      <formula>"h"</formula>
    </cfRule>
    <cfRule type="cellIs" dxfId="31261" priority="2546" stopIfTrue="1" operator="equal">
      <formula>"g"</formula>
    </cfRule>
  </conditionalFormatting>
  <conditionalFormatting sqref="BK16">
    <cfRule type="cellIs" dxfId="31260" priority="2544" stopIfTrue="1" operator="equal">
      <formula>"f"</formula>
    </cfRule>
  </conditionalFormatting>
  <conditionalFormatting sqref="BK16">
    <cfRule type="cellIs" dxfId="31259" priority="2542" stopIfTrue="1" operator="equal">
      <formula>"h"</formula>
    </cfRule>
    <cfRule type="cellIs" dxfId="31258" priority="2543" stopIfTrue="1" operator="equal">
      <formula>"g"</formula>
    </cfRule>
  </conditionalFormatting>
  <conditionalFormatting sqref="BK16">
    <cfRule type="cellIs" dxfId="31257" priority="2541" stopIfTrue="1" operator="equal">
      <formula>"f"</formula>
    </cfRule>
  </conditionalFormatting>
  <conditionalFormatting sqref="BK16">
    <cfRule type="cellIs" dxfId="31256" priority="2539" stopIfTrue="1" operator="equal">
      <formula>"h"</formula>
    </cfRule>
    <cfRule type="cellIs" dxfId="31255" priority="2540" stopIfTrue="1" operator="equal">
      <formula>"g"</formula>
    </cfRule>
  </conditionalFormatting>
  <conditionalFormatting sqref="BK16">
    <cfRule type="cellIs" dxfId="31254" priority="2538" stopIfTrue="1" operator="equal">
      <formula>"f"</formula>
    </cfRule>
  </conditionalFormatting>
  <conditionalFormatting sqref="BK16">
    <cfRule type="cellIs" dxfId="31253" priority="2536" stopIfTrue="1" operator="equal">
      <formula>"h"</formula>
    </cfRule>
    <cfRule type="cellIs" dxfId="31252" priority="2537" stopIfTrue="1" operator="equal">
      <formula>"g"</formula>
    </cfRule>
  </conditionalFormatting>
  <conditionalFormatting sqref="BK16">
    <cfRule type="cellIs" dxfId="31251" priority="2532" stopIfTrue="1" operator="equal">
      <formula>"f"</formula>
    </cfRule>
  </conditionalFormatting>
  <conditionalFormatting sqref="BK16">
    <cfRule type="cellIs" dxfId="31250" priority="2530" stopIfTrue="1" operator="equal">
      <formula>"h"</formula>
    </cfRule>
    <cfRule type="cellIs" dxfId="31249" priority="2531" stopIfTrue="1" operator="equal">
      <formula>"g"</formula>
    </cfRule>
  </conditionalFormatting>
  <conditionalFormatting sqref="BK16">
    <cfRule type="cellIs" dxfId="31248" priority="2535" stopIfTrue="1" operator="equal">
      <formula>"f"</formula>
    </cfRule>
  </conditionalFormatting>
  <conditionalFormatting sqref="BK16">
    <cfRule type="cellIs" dxfId="31247" priority="2533" stopIfTrue="1" operator="equal">
      <formula>"h"</formula>
    </cfRule>
    <cfRule type="cellIs" dxfId="31246" priority="2534" stopIfTrue="1" operator="equal">
      <formula>"g"</formula>
    </cfRule>
  </conditionalFormatting>
  <conditionalFormatting sqref="BK16">
    <cfRule type="cellIs" dxfId="31245" priority="2529" stopIfTrue="1" operator="equal">
      <formula>"f"</formula>
    </cfRule>
  </conditionalFormatting>
  <conditionalFormatting sqref="BK16">
    <cfRule type="cellIs" dxfId="31244" priority="2527" stopIfTrue="1" operator="equal">
      <formula>"h"</formula>
    </cfRule>
    <cfRule type="cellIs" dxfId="31243" priority="2528" stopIfTrue="1" operator="equal">
      <formula>"g"</formula>
    </cfRule>
  </conditionalFormatting>
  <conditionalFormatting sqref="BK16">
    <cfRule type="cellIs" dxfId="31242" priority="2526" stopIfTrue="1" operator="equal">
      <formula>"f"</formula>
    </cfRule>
  </conditionalFormatting>
  <conditionalFormatting sqref="BK16">
    <cfRule type="cellIs" dxfId="31241" priority="2524" stopIfTrue="1" operator="equal">
      <formula>"h"</formula>
    </cfRule>
    <cfRule type="cellIs" dxfId="31240" priority="2525" stopIfTrue="1" operator="equal">
      <formula>"g"</formula>
    </cfRule>
  </conditionalFormatting>
  <conditionalFormatting sqref="BK16">
    <cfRule type="cellIs" dxfId="31239" priority="2523" stopIfTrue="1" operator="equal">
      <formula>"f"</formula>
    </cfRule>
  </conditionalFormatting>
  <conditionalFormatting sqref="BK16">
    <cfRule type="cellIs" dxfId="31238" priority="2521" stopIfTrue="1" operator="equal">
      <formula>"h"</formula>
    </cfRule>
    <cfRule type="cellIs" dxfId="31237" priority="2522" stopIfTrue="1" operator="equal">
      <formula>"g"</formula>
    </cfRule>
  </conditionalFormatting>
  <conditionalFormatting sqref="BK16">
    <cfRule type="cellIs" dxfId="31236" priority="2514" stopIfTrue="1" operator="equal">
      <formula>"f"</formula>
    </cfRule>
  </conditionalFormatting>
  <conditionalFormatting sqref="BK16">
    <cfRule type="cellIs" dxfId="31235" priority="2512" stopIfTrue="1" operator="equal">
      <formula>"h"</formula>
    </cfRule>
    <cfRule type="cellIs" dxfId="31234" priority="2513" stopIfTrue="1" operator="equal">
      <formula>"g"</formula>
    </cfRule>
  </conditionalFormatting>
  <conditionalFormatting sqref="BK16">
    <cfRule type="cellIs" dxfId="31233" priority="2511" stopIfTrue="1" operator="equal">
      <formula>"f"</formula>
    </cfRule>
  </conditionalFormatting>
  <conditionalFormatting sqref="BK16">
    <cfRule type="cellIs" dxfId="31232" priority="2509" stopIfTrue="1" operator="equal">
      <formula>"h"</formula>
    </cfRule>
    <cfRule type="cellIs" dxfId="31231" priority="2510" stopIfTrue="1" operator="equal">
      <formula>"g"</formula>
    </cfRule>
  </conditionalFormatting>
  <conditionalFormatting sqref="BK16">
    <cfRule type="cellIs" dxfId="31230" priority="2499" stopIfTrue="1" operator="equal">
      <formula>"f"</formula>
    </cfRule>
  </conditionalFormatting>
  <conditionalFormatting sqref="BK16">
    <cfRule type="cellIs" dxfId="31229" priority="2497" stopIfTrue="1" operator="equal">
      <formula>"h"</formula>
    </cfRule>
    <cfRule type="cellIs" dxfId="31228" priority="2498" stopIfTrue="1" operator="equal">
      <formula>"g"</formula>
    </cfRule>
  </conditionalFormatting>
  <conditionalFormatting sqref="BK16">
    <cfRule type="cellIs" dxfId="31227" priority="2496" stopIfTrue="1" operator="equal">
      <formula>"f"</formula>
    </cfRule>
  </conditionalFormatting>
  <conditionalFormatting sqref="BK16">
    <cfRule type="cellIs" dxfId="31226" priority="2494" stopIfTrue="1" operator="equal">
      <formula>"h"</formula>
    </cfRule>
    <cfRule type="cellIs" dxfId="31225" priority="2495" stopIfTrue="1" operator="equal">
      <formula>"g"</formula>
    </cfRule>
  </conditionalFormatting>
  <conditionalFormatting sqref="BK16">
    <cfRule type="cellIs" dxfId="31224" priority="2508" stopIfTrue="1" operator="equal">
      <formula>"f"</formula>
    </cfRule>
  </conditionalFormatting>
  <conditionalFormatting sqref="BK16">
    <cfRule type="cellIs" dxfId="31223" priority="2506" stopIfTrue="1" operator="equal">
      <formula>"h"</formula>
    </cfRule>
    <cfRule type="cellIs" dxfId="31222" priority="2507" stopIfTrue="1" operator="equal">
      <formula>"g"</formula>
    </cfRule>
  </conditionalFormatting>
  <conditionalFormatting sqref="BK16">
    <cfRule type="cellIs" dxfId="31221" priority="2517" stopIfTrue="1" operator="equal">
      <formula>"f"</formula>
    </cfRule>
  </conditionalFormatting>
  <conditionalFormatting sqref="BK16">
    <cfRule type="cellIs" dxfId="31220" priority="2515" stopIfTrue="1" operator="equal">
      <formula>"h"</formula>
    </cfRule>
    <cfRule type="cellIs" dxfId="31219" priority="2516" stopIfTrue="1" operator="equal">
      <formula>"g"</formula>
    </cfRule>
  </conditionalFormatting>
  <conditionalFormatting sqref="BK16">
    <cfRule type="cellIs" dxfId="31218" priority="2505" stopIfTrue="1" operator="equal">
      <formula>"f"</formula>
    </cfRule>
  </conditionalFormatting>
  <conditionalFormatting sqref="BK16">
    <cfRule type="cellIs" dxfId="31217" priority="2503" stopIfTrue="1" operator="equal">
      <formula>"h"</formula>
    </cfRule>
    <cfRule type="cellIs" dxfId="31216" priority="2504" stopIfTrue="1" operator="equal">
      <formula>"g"</formula>
    </cfRule>
  </conditionalFormatting>
  <conditionalFormatting sqref="BK16">
    <cfRule type="cellIs" dxfId="31215" priority="2502" stopIfTrue="1" operator="equal">
      <formula>"f"</formula>
    </cfRule>
  </conditionalFormatting>
  <conditionalFormatting sqref="BK16">
    <cfRule type="cellIs" dxfId="31214" priority="2500" stopIfTrue="1" operator="equal">
      <formula>"h"</formula>
    </cfRule>
    <cfRule type="cellIs" dxfId="31213" priority="2501" stopIfTrue="1" operator="equal">
      <formula>"g"</formula>
    </cfRule>
  </conditionalFormatting>
  <conditionalFormatting sqref="BK16">
    <cfRule type="cellIs" dxfId="31212" priority="2424" stopIfTrue="1" operator="equal">
      <formula>"f"</formula>
    </cfRule>
  </conditionalFormatting>
  <conditionalFormatting sqref="BK16">
    <cfRule type="cellIs" dxfId="31211" priority="2422" stopIfTrue="1" operator="equal">
      <formula>"h"</formula>
    </cfRule>
    <cfRule type="cellIs" dxfId="31210" priority="2423" stopIfTrue="1" operator="equal">
      <formula>"g"</formula>
    </cfRule>
  </conditionalFormatting>
  <conditionalFormatting sqref="BK16">
    <cfRule type="cellIs" dxfId="31209" priority="2493" stopIfTrue="1" operator="equal">
      <formula>"f"</formula>
    </cfRule>
  </conditionalFormatting>
  <conditionalFormatting sqref="BK16">
    <cfRule type="cellIs" dxfId="31208" priority="2491" stopIfTrue="1" operator="equal">
      <formula>"h"</formula>
    </cfRule>
    <cfRule type="cellIs" dxfId="31207" priority="2492" stopIfTrue="1" operator="equal">
      <formula>"g"</formula>
    </cfRule>
  </conditionalFormatting>
  <conditionalFormatting sqref="BK16">
    <cfRule type="cellIs" dxfId="31206" priority="2490" stopIfTrue="1" operator="equal">
      <formula>"f"</formula>
    </cfRule>
  </conditionalFormatting>
  <conditionalFormatting sqref="BK16">
    <cfRule type="cellIs" dxfId="31205" priority="2488" stopIfTrue="1" operator="equal">
      <formula>"h"</formula>
    </cfRule>
    <cfRule type="cellIs" dxfId="31204" priority="2489" stopIfTrue="1" operator="equal">
      <formula>"g"</formula>
    </cfRule>
  </conditionalFormatting>
  <conditionalFormatting sqref="BK16">
    <cfRule type="cellIs" dxfId="31203" priority="2487" stopIfTrue="1" operator="equal">
      <formula>"f"</formula>
    </cfRule>
  </conditionalFormatting>
  <conditionalFormatting sqref="BK16">
    <cfRule type="cellIs" dxfId="31202" priority="2485" stopIfTrue="1" operator="equal">
      <formula>"h"</formula>
    </cfRule>
    <cfRule type="cellIs" dxfId="31201" priority="2486" stopIfTrue="1" operator="equal">
      <formula>"g"</formula>
    </cfRule>
  </conditionalFormatting>
  <conditionalFormatting sqref="BK16">
    <cfRule type="cellIs" dxfId="31200" priority="2484" stopIfTrue="1" operator="equal">
      <formula>"f"</formula>
    </cfRule>
  </conditionalFormatting>
  <conditionalFormatting sqref="BK16">
    <cfRule type="cellIs" dxfId="31199" priority="2482" stopIfTrue="1" operator="equal">
      <formula>"h"</formula>
    </cfRule>
    <cfRule type="cellIs" dxfId="31198" priority="2483" stopIfTrue="1" operator="equal">
      <formula>"g"</formula>
    </cfRule>
  </conditionalFormatting>
  <conditionalFormatting sqref="BK16">
    <cfRule type="cellIs" dxfId="31197" priority="2481" stopIfTrue="1" operator="equal">
      <formula>"f"</formula>
    </cfRule>
  </conditionalFormatting>
  <conditionalFormatting sqref="BK16">
    <cfRule type="cellIs" dxfId="31196" priority="2479" stopIfTrue="1" operator="equal">
      <formula>"h"</formula>
    </cfRule>
    <cfRule type="cellIs" dxfId="31195" priority="2480" stopIfTrue="1" operator="equal">
      <formula>"g"</formula>
    </cfRule>
  </conditionalFormatting>
  <conditionalFormatting sqref="BK16">
    <cfRule type="cellIs" dxfId="31194" priority="2478" stopIfTrue="1" operator="equal">
      <formula>"f"</formula>
    </cfRule>
  </conditionalFormatting>
  <conditionalFormatting sqref="BK16">
    <cfRule type="cellIs" dxfId="31193" priority="2476" stopIfTrue="1" operator="equal">
      <formula>"h"</formula>
    </cfRule>
    <cfRule type="cellIs" dxfId="31192" priority="2477" stopIfTrue="1" operator="equal">
      <formula>"g"</formula>
    </cfRule>
  </conditionalFormatting>
  <conditionalFormatting sqref="BK16">
    <cfRule type="cellIs" dxfId="31191" priority="2475" stopIfTrue="1" operator="equal">
      <formula>"f"</formula>
    </cfRule>
  </conditionalFormatting>
  <conditionalFormatting sqref="BK16">
    <cfRule type="cellIs" dxfId="31190" priority="2473" stopIfTrue="1" operator="equal">
      <formula>"h"</formula>
    </cfRule>
    <cfRule type="cellIs" dxfId="31189" priority="2474" stopIfTrue="1" operator="equal">
      <formula>"g"</formula>
    </cfRule>
  </conditionalFormatting>
  <conditionalFormatting sqref="BK16">
    <cfRule type="cellIs" dxfId="31188" priority="2472" stopIfTrue="1" operator="equal">
      <formula>"f"</formula>
    </cfRule>
  </conditionalFormatting>
  <conditionalFormatting sqref="BK16">
    <cfRule type="cellIs" dxfId="31187" priority="2470" stopIfTrue="1" operator="equal">
      <formula>"h"</formula>
    </cfRule>
    <cfRule type="cellIs" dxfId="31186" priority="2471" stopIfTrue="1" operator="equal">
      <formula>"g"</formula>
    </cfRule>
  </conditionalFormatting>
  <conditionalFormatting sqref="BK16">
    <cfRule type="cellIs" dxfId="31185" priority="2469" stopIfTrue="1" operator="equal">
      <formula>"f"</formula>
    </cfRule>
  </conditionalFormatting>
  <conditionalFormatting sqref="BK16">
    <cfRule type="cellIs" dxfId="31184" priority="2467" stopIfTrue="1" operator="equal">
      <formula>"h"</formula>
    </cfRule>
    <cfRule type="cellIs" dxfId="31183" priority="2468" stopIfTrue="1" operator="equal">
      <formula>"g"</formula>
    </cfRule>
  </conditionalFormatting>
  <conditionalFormatting sqref="BK16">
    <cfRule type="cellIs" dxfId="31182" priority="2466" stopIfTrue="1" operator="equal">
      <formula>"f"</formula>
    </cfRule>
  </conditionalFormatting>
  <conditionalFormatting sqref="BK16">
    <cfRule type="cellIs" dxfId="31181" priority="2464" stopIfTrue="1" operator="equal">
      <formula>"h"</formula>
    </cfRule>
    <cfRule type="cellIs" dxfId="31180" priority="2465" stopIfTrue="1" operator="equal">
      <formula>"g"</formula>
    </cfRule>
  </conditionalFormatting>
  <conditionalFormatting sqref="BK16">
    <cfRule type="cellIs" dxfId="31179" priority="2463" stopIfTrue="1" operator="equal">
      <formula>"f"</formula>
    </cfRule>
  </conditionalFormatting>
  <conditionalFormatting sqref="BK16">
    <cfRule type="cellIs" dxfId="31178" priority="2461" stopIfTrue="1" operator="equal">
      <formula>"h"</formula>
    </cfRule>
    <cfRule type="cellIs" dxfId="31177" priority="2462" stopIfTrue="1" operator="equal">
      <formula>"g"</formula>
    </cfRule>
  </conditionalFormatting>
  <conditionalFormatting sqref="BK16">
    <cfRule type="cellIs" dxfId="31176" priority="2460" stopIfTrue="1" operator="equal">
      <formula>"f"</formula>
    </cfRule>
  </conditionalFormatting>
  <conditionalFormatting sqref="BK16">
    <cfRule type="cellIs" dxfId="31175" priority="2458" stopIfTrue="1" operator="equal">
      <formula>"h"</formula>
    </cfRule>
    <cfRule type="cellIs" dxfId="31174" priority="2459" stopIfTrue="1" operator="equal">
      <formula>"g"</formula>
    </cfRule>
  </conditionalFormatting>
  <conditionalFormatting sqref="BK16">
    <cfRule type="cellIs" dxfId="31173" priority="2457" stopIfTrue="1" operator="equal">
      <formula>"f"</formula>
    </cfRule>
  </conditionalFormatting>
  <conditionalFormatting sqref="BK16">
    <cfRule type="cellIs" dxfId="31172" priority="2455" stopIfTrue="1" operator="equal">
      <formula>"h"</formula>
    </cfRule>
    <cfRule type="cellIs" dxfId="31171" priority="2456" stopIfTrue="1" operator="equal">
      <formula>"g"</formula>
    </cfRule>
  </conditionalFormatting>
  <conditionalFormatting sqref="BK16">
    <cfRule type="cellIs" dxfId="31170" priority="2454" stopIfTrue="1" operator="equal">
      <formula>"f"</formula>
    </cfRule>
  </conditionalFormatting>
  <conditionalFormatting sqref="BK16">
    <cfRule type="cellIs" dxfId="31169" priority="2452" stopIfTrue="1" operator="equal">
      <formula>"h"</formula>
    </cfRule>
    <cfRule type="cellIs" dxfId="31168" priority="2453" stopIfTrue="1" operator="equal">
      <formula>"g"</formula>
    </cfRule>
  </conditionalFormatting>
  <conditionalFormatting sqref="BK16">
    <cfRule type="cellIs" dxfId="31167" priority="2451" stopIfTrue="1" operator="equal">
      <formula>"f"</formula>
    </cfRule>
  </conditionalFormatting>
  <conditionalFormatting sqref="BK16">
    <cfRule type="cellIs" dxfId="31166" priority="2449" stopIfTrue="1" operator="equal">
      <formula>"h"</formula>
    </cfRule>
    <cfRule type="cellIs" dxfId="31165" priority="2450" stopIfTrue="1" operator="equal">
      <formula>"g"</formula>
    </cfRule>
  </conditionalFormatting>
  <conditionalFormatting sqref="BK16">
    <cfRule type="cellIs" dxfId="31164" priority="2448" stopIfTrue="1" operator="equal">
      <formula>"f"</formula>
    </cfRule>
  </conditionalFormatting>
  <conditionalFormatting sqref="BK16">
    <cfRule type="cellIs" dxfId="31163" priority="2446" stopIfTrue="1" operator="equal">
      <formula>"h"</formula>
    </cfRule>
    <cfRule type="cellIs" dxfId="31162" priority="2447" stopIfTrue="1" operator="equal">
      <formula>"g"</formula>
    </cfRule>
  </conditionalFormatting>
  <conditionalFormatting sqref="BK16">
    <cfRule type="cellIs" dxfId="31161" priority="2445" stopIfTrue="1" operator="equal">
      <formula>"f"</formula>
    </cfRule>
  </conditionalFormatting>
  <conditionalFormatting sqref="BK16">
    <cfRule type="cellIs" dxfId="31160" priority="2443" stopIfTrue="1" operator="equal">
      <formula>"h"</formula>
    </cfRule>
    <cfRule type="cellIs" dxfId="31159" priority="2444" stopIfTrue="1" operator="equal">
      <formula>"g"</formula>
    </cfRule>
  </conditionalFormatting>
  <conditionalFormatting sqref="BK16">
    <cfRule type="cellIs" dxfId="31158" priority="2442" stopIfTrue="1" operator="equal">
      <formula>"f"</formula>
    </cfRule>
  </conditionalFormatting>
  <conditionalFormatting sqref="BK16">
    <cfRule type="cellIs" dxfId="31157" priority="2440" stopIfTrue="1" operator="equal">
      <formula>"h"</formula>
    </cfRule>
    <cfRule type="cellIs" dxfId="31156" priority="2441" stopIfTrue="1" operator="equal">
      <formula>"g"</formula>
    </cfRule>
  </conditionalFormatting>
  <conditionalFormatting sqref="BK16">
    <cfRule type="cellIs" dxfId="31155" priority="2436" stopIfTrue="1" operator="equal">
      <formula>"f"</formula>
    </cfRule>
  </conditionalFormatting>
  <conditionalFormatting sqref="BK16">
    <cfRule type="cellIs" dxfId="31154" priority="2434" stopIfTrue="1" operator="equal">
      <formula>"h"</formula>
    </cfRule>
    <cfRule type="cellIs" dxfId="31153" priority="2435" stopIfTrue="1" operator="equal">
      <formula>"g"</formula>
    </cfRule>
  </conditionalFormatting>
  <conditionalFormatting sqref="BK16">
    <cfRule type="cellIs" dxfId="31152" priority="2439" stopIfTrue="1" operator="equal">
      <formula>"f"</formula>
    </cfRule>
  </conditionalFormatting>
  <conditionalFormatting sqref="BK16">
    <cfRule type="cellIs" dxfId="31151" priority="2437" stopIfTrue="1" operator="equal">
      <formula>"h"</formula>
    </cfRule>
    <cfRule type="cellIs" dxfId="31150" priority="2438" stopIfTrue="1" operator="equal">
      <formula>"g"</formula>
    </cfRule>
  </conditionalFormatting>
  <conditionalFormatting sqref="BK16">
    <cfRule type="cellIs" dxfId="31149" priority="2433" stopIfTrue="1" operator="equal">
      <formula>"f"</formula>
    </cfRule>
  </conditionalFormatting>
  <conditionalFormatting sqref="BK16">
    <cfRule type="cellIs" dxfId="31148" priority="2431" stopIfTrue="1" operator="equal">
      <formula>"h"</formula>
    </cfRule>
    <cfRule type="cellIs" dxfId="31147" priority="2432" stopIfTrue="1" operator="equal">
      <formula>"g"</formula>
    </cfRule>
  </conditionalFormatting>
  <conditionalFormatting sqref="BK16">
    <cfRule type="cellIs" dxfId="31146" priority="2430" stopIfTrue="1" operator="equal">
      <formula>"f"</formula>
    </cfRule>
  </conditionalFormatting>
  <conditionalFormatting sqref="BK16">
    <cfRule type="cellIs" dxfId="31145" priority="2428" stopIfTrue="1" operator="equal">
      <formula>"h"</formula>
    </cfRule>
    <cfRule type="cellIs" dxfId="31144" priority="2429" stopIfTrue="1" operator="equal">
      <formula>"g"</formula>
    </cfRule>
  </conditionalFormatting>
  <conditionalFormatting sqref="BK16">
    <cfRule type="cellIs" dxfId="31143" priority="2427" stopIfTrue="1" operator="equal">
      <formula>"f"</formula>
    </cfRule>
  </conditionalFormatting>
  <conditionalFormatting sqref="BK16">
    <cfRule type="cellIs" dxfId="31142" priority="2425" stopIfTrue="1" operator="equal">
      <formula>"h"</formula>
    </cfRule>
    <cfRule type="cellIs" dxfId="31141" priority="2426" stopIfTrue="1" operator="equal">
      <formula>"g"</formula>
    </cfRule>
  </conditionalFormatting>
  <conditionalFormatting sqref="BK16">
    <cfRule type="cellIs" dxfId="31140" priority="2352" stopIfTrue="1" operator="equal">
      <formula>"f"</formula>
    </cfRule>
  </conditionalFormatting>
  <conditionalFormatting sqref="BK16">
    <cfRule type="cellIs" dxfId="31139" priority="2350" stopIfTrue="1" operator="equal">
      <formula>"h"</formula>
    </cfRule>
    <cfRule type="cellIs" dxfId="31138" priority="2351" stopIfTrue="1" operator="equal">
      <formula>"g"</formula>
    </cfRule>
  </conditionalFormatting>
  <conditionalFormatting sqref="BK16">
    <cfRule type="cellIs" dxfId="31137" priority="2421" stopIfTrue="1" operator="equal">
      <formula>"f"</formula>
    </cfRule>
  </conditionalFormatting>
  <conditionalFormatting sqref="BK16">
    <cfRule type="cellIs" dxfId="31136" priority="2419" stopIfTrue="1" operator="equal">
      <formula>"h"</formula>
    </cfRule>
    <cfRule type="cellIs" dxfId="31135" priority="2420" stopIfTrue="1" operator="equal">
      <formula>"g"</formula>
    </cfRule>
  </conditionalFormatting>
  <conditionalFormatting sqref="BK16">
    <cfRule type="cellIs" dxfId="31134" priority="2418" stopIfTrue="1" operator="equal">
      <formula>"f"</formula>
    </cfRule>
  </conditionalFormatting>
  <conditionalFormatting sqref="BK16">
    <cfRule type="cellIs" dxfId="31133" priority="2416" stopIfTrue="1" operator="equal">
      <formula>"h"</formula>
    </cfRule>
    <cfRule type="cellIs" dxfId="31132" priority="2417" stopIfTrue="1" operator="equal">
      <formula>"g"</formula>
    </cfRule>
  </conditionalFormatting>
  <conditionalFormatting sqref="BK16">
    <cfRule type="cellIs" dxfId="31131" priority="2415" stopIfTrue="1" operator="equal">
      <formula>"f"</formula>
    </cfRule>
  </conditionalFormatting>
  <conditionalFormatting sqref="BK16">
    <cfRule type="cellIs" dxfId="31130" priority="2413" stopIfTrue="1" operator="equal">
      <formula>"h"</formula>
    </cfRule>
    <cfRule type="cellIs" dxfId="31129" priority="2414" stopIfTrue="1" operator="equal">
      <formula>"g"</formula>
    </cfRule>
  </conditionalFormatting>
  <conditionalFormatting sqref="BK16">
    <cfRule type="cellIs" dxfId="31128" priority="2412" stopIfTrue="1" operator="equal">
      <formula>"f"</formula>
    </cfRule>
  </conditionalFormatting>
  <conditionalFormatting sqref="BK16">
    <cfRule type="cellIs" dxfId="31127" priority="2410" stopIfTrue="1" operator="equal">
      <formula>"h"</formula>
    </cfRule>
    <cfRule type="cellIs" dxfId="31126" priority="2411" stopIfTrue="1" operator="equal">
      <formula>"g"</formula>
    </cfRule>
  </conditionalFormatting>
  <conditionalFormatting sqref="BK16">
    <cfRule type="cellIs" dxfId="31125" priority="2409" stopIfTrue="1" operator="equal">
      <formula>"f"</formula>
    </cfRule>
  </conditionalFormatting>
  <conditionalFormatting sqref="BK16">
    <cfRule type="cellIs" dxfId="31124" priority="2407" stopIfTrue="1" operator="equal">
      <formula>"h"</formula>
    </cfRule>
    <cfRule type="cellIs" dxfId="31123" priority="2408" stopIfTrue="1" operator="equal">
      <formula>"g"</formula>
    </cfRule>
  </conditionalFormatting>
  <conditionalFormatting sqref="BK16">
    <cfRule type="cellIs" dxfId="31122" priority="2406" stopIfTrue="1" operator="equal">
      <formula>"f"</formula>
    </cfRule>
  </conditionalFormatting>
  <conditionalFormatting sqref="BK16">
    <cfRule type="cellIs" dxfId="31121" priority="2404" stopIfTrue="1" operator="equal">
      <formula>"h"</formula>
    </cfRule>
    <cfRule type="cellIs" dxfId="31120" priority="2405" stopIfTrue="1" operator="equal">
      <formula>"g"</formula>
    </cfRule>
  </conditionalFormatting>
  <conditionalFormatting sqref="BK16">
    <cfRule type="cellIs" dxfId="31119" priority="2403" stopIfTrue="1" operator="equal">
      <formula>"f"</formula>
    </cfRule>
  </conditionalFormatting>
  <conditionalFormatting sqref="BK16">
    <cfRule type="cellIs" dxfId="31118" priority="2401" stopIfTrue="1" operator="equal">
      <formula>"h"</formula>
    </cfRule>
    <cfRule type="cellIs" dxfId="31117" priority="2402" stopIfTrue="1" operator="equal">
      <formula>"g"</formula>
    </cfRule>
  </conditionalFormatting>
  <conditionalFormatting sqref="BK16">
    <cfRule type="cellIs" dxfId="31116" priority="2400" stopIfTrue="1" operator="equal">
      <formula>"f"</formula>
    </cfRule>
  </conditionalFormatting>
  <conditionalFormatting sqref="BK16">
    <cfRule type="cellIs" dxfId="31115" priority="2398" stopIfTrue="1" operator="equal">
      <formula>"h"</formula>
    </cfRule>
    <cfRule type="cellIs" dxfId="31114" priority="2399" stopIfTrue="1" operator="equal">
      <formula>"g"</formula>
    </cfRule>
  </conditionalFormatting>
  <conditionalFormatting sqref="BK16">
    <cfRule type="cellIs" dxfId="31113" priority="2397" stopIfTrue="1" operator="equal">
      <formula>"f"</formula>
    </cfRule>
  </conditionalFormatting>
  <conditionalFormatting sqref="BK16">
    <cfRule type="cellIs" dxfId="31112" priority="2395" stopIfTrue="1" operator="equal">
      <formula>"h"</formula>
    </cfRule>
    <cfRule type="cellIs" dxfId="31111" priority="2396" stopIfTrue="1" operator="equal">
      <formula>"g"</formula>
    </cfRule>
  </conditionalFormatting>
  <conditionalFormatting sqref="BK16">
    <cfRule type="cellIs" dxfId="31110" priority="2394" stopIfTrue="1" operator="equal">
      <formula>"f"</formula>
    </cfRule>
  </conditionalFormatting>
  <conditionalFormatting sqref="BK16">
    <cfRule type="cellIs" dxfId="31109" priority="2392" stopIfTrue="1" operator="equal">
      <formula>"h"</formula>
    </cfRule>
    <cfRule type="cellIs" dxfId="31108" priority="2393" stopIfTrue="1" operator="equal">
      <formula>"g"</formula>
    </cfRule>
  </conditionalFormatting>
  <conditionalFormatting sqref="BK16">
    <cfRule type="cellIs" dxfId="31107" priority="2391" stopIfTrue="1" operator="equal">
      <formula>"f"</formula>
    </cfRule>
  </conditionalFormatting>
  <conditionalFormatting sqref="BK16">
    <cfRule type="cellIs" dxfId="31106" priority="2389" stopIfTrue="1" operator="equal">
      <formula>"h"</formula>
    </cfRule>
    <cfRule type="cellIs" dxfId="31105" priority="2390" stopIfTrue="1" operator="equal">
      <formula>"g"</formula>
    </cfRule>
  </conditionalFormatting>
  <conditionalFormatting sqref="BK16">
    <cfRule type="cellIs" dxfId="31104" priority="2388" stopIfTrue="1" operator="equal">
      <formula>"f"</formula>
    </cfRule>
  </conditionalFormatting>
  <conditionalFormatting sqref="BK16">
    <cfRule type="cellIs" dxfId="31103" priority="2386" stopIfTrue="1" operator="equal">
      <formula>"h"</formula>
    </cfRule>
    <cfRule type="cellIs" dxfId="31102" priority="2387" stopIfTrue="1" operator="equal">
      <formula>"g"</formula>
    </cfRule>
  </conditionalFormatting>
  <conditionalFormatting sqref="BK16">
    <cfRule type="cellIs" dxfId="31101" priority="2385" stopIfTrue="1" operator="equal">
      <formula>"f"</formula>
    </cfRule>
  </conditionalFormatting>
  <conditionalFormatting sqref="BK16">
    <cfRule type="cellIs" dxfId="31100" priority="2383" stopIfTrue="1" operator="equal">
      <formula>"h"</formula>
    </cfRule>
    <cfRule type="cellIs" dxfId="31099" priority="2384" stopIfTrue="1" operator="equal">
      <formula>"g"</formula>
    </cfRule>
  </conditionalFormatting>
  <conditionalFormatting sqref="BK16">
    <cfRule type="cellIs" dxfId="31098" priority="2382" stopIfTrue="1" operator="equal">
      <formula>"f"</formula>
    </cfRule>
  </conditionalFormatting>
  <conditionalFormatting sqref="BK16">
    <cfRule type="cellIs" dxfId="31097" priority="2380" stopIfTrue="1" operator="equal">
      <formula>"h"</formula>
    </cfRule>
    <cfRule type="cellIs" dxfId="31096" priority="2381" stopIfTrue="1" operator="equal">
      <formula>"g"</formula>
    </cfRule>
  </conditionalFormatting>
  <conditionalFormatting sqref="BK16">
    <cfRule type="cellIs" dxfId="31095" priority="2379" stopIfTrue="1" operator="equal">
      <formula>"f"</formula>
    </cfRule>
  </conditionalFormatting>
  <conditionalFormatting sqref="BK16">
    <cfRule type="cellIs" dxfId="31094" priority="2377" stopIfTrue="1" operator="equal">
      <formula>"h"</formula>
    </cfRule>
    <cfRule type="cellIs" dxfId="31093" priority="2378" stopIfTrue="1" operator="equal">
      <formula>"g"</formula>
    </cfRule>
  </conditionalFormatting>
  <conditionalFormatting sqref="BK16">
    <cfRule type="cellIs" dxfId="31092" priority="2376" stopIfTrue="1" operator="equal">
      <formula>"f"</formula>
    </cfRule>
  </conditionalFormatting>
  <conditionalFormatting sqref="BK16">
    <cfRule type="cellIs" dxfId="31091" priority="2374" stopIfTrue="1" operator="equal">
      <formula>"h"</formula>
    </cfRule>
    <cfRule type="cellIs" dxfId="31090" priority="2375" stopIfTrue="1" operator="equal">
      <formula>"g"</formula>
    </cfRule>
  </conditionalFormatting>
  <conditionalFormatting sqref="BK16">
    <cfRule type="cellIs" dxfId="31089" priority="2373" stopIfTrue="1" operator="equal">
      <formula>"f"</formula>
    </cfRule>
  </conditionalFormatting>
  <conditionalFormatting sqref="BK16">
    <cfRule type="cellIs" dxfId="31088" priority="2371" stopIfTrue="1" operator="equal">
      <formula>"h"</formula>
    </cfRule>
    <cfRule type="cellIs" dxfId="31087" priority="2372" stopIfTrue="1" operator="equal">
      <formula>"g"</formula>
    </cfRule>
  </conditionalFormatting>
  <conditionalFormatting sqref="BK16">
    <cfRule type="cellIs" dxfId="31086" priority="2370" stopIfTrue="1" operator="equal">
      <formula>"f"</formula>
    </cfRule>
  </conditionalFormatting>
  <conditionalFormatting sqref="BK16">
    <cfRule type="cellIs" dxfId="31085" priority="2368" stopIfTrue="1" operator="equal">
      <formula>"h"</formula>
    </cfRule>
    <cfRule type="cellIs" dxfId="31084" priority="2369" stopIfTrue="1" operator="equal">
      <formula>"g"</formula>
    </cfRule>
  </conditionalFormatting>
  <conditionalFormatting sqref="BK16">
    <cfRule type="cellIs" dxfId="31083" priority="2364" stopIfTrue="1" operator="equal">
      <formula>"f"</formula>
    </cfRule>
  </conditionalFormatting>
  <conditionalFormatting sqref="BK16">
    <cfRule type="cellIs" dxfId="31082" priority="2362" stopIfTrue="1" operator="equal">
      <formula>"h"</formula>
    </cfRule>
    <cfRule type="cellIs" dxfId="31081" priority="2363" stopIfTrue="1" operator="equal">
      <formula>"g"</formula>
    </cfRule>
  </conditionalFormatting>
  <conditionalFormatting sqref="BK16">
    <cfRule type="cellIs" dxfId="31080" priority="2367" stopIfTrue="1" operator="equal">
      <formula>"f"</formula>
    </cfRule>
  </conditionalFormatting>
  <conditionalFormatting sqref="BK16">
    <cfRule type="cellIs" dxfId="31079" priority="2365" stopIfTrue="1" operator="equal">
      <formula>"h"</formula>
    </cfRule>
    <cfRule type="cellIs" dxfId="31078" priority="2366" stopIfTrue="1" operator="equal">
      <formula>"g"</formula>
    </cfRule>
  </conditionalFormatting>
  <conditionalFormatting sqref="BK16">
    <cfRule type="cellIs" dxfId="31077" priority="2361" stopIfTrue="1" operator="equal">
      <formula>"f"</formula>
    </cfRule>
  </conditionalFormatting>
  <conditionalFormatting sqref="BK16">
    <cfRule type="cellIs" dxfId="31076" priority="2359" stopIfTrue="1" operator="equal">
      <formula>"h"</formula>
    </cfRule>
    <cfRule type="cellIs" dxfId="31075" priority="2360" stopIfTrue="1" operator="equal">
      <formula>"g"</formula>
    </cfRule>
  </conditionalFormatting>
  <conditionalFormatting sqref="BK16">
    <cfRule type="cellIs" dxfId="31074" priority="2358" stopIfTrue="1" operator="equal">
      <formula>"f"</formula>
    </cfRule>
  </conditionalFormatting>
  <conditionalFormatting sqref="BK16">
    <cfRule type="cellIs" dxfId="31073" priority="2356" stopIfTrue="1" operator="equal">
      <formula>"h"</formula>
    </cfRule>
    <cfRule type="cellIs" dxfId="31072" priority="2357" stopIfTrue="1" operator="equal">
      <formula>"g"</formula>
    </cfRule>
  </conditionalFormatting>
  <conditionalFormatting sqref="BK16">
    <cfRule type="cellIs" dxfId="31071" priority="2355" stopIfTrue="1" operator="equal">
      <formula>"f"</formula>
    </cfRule>
  </conditionalFormatting>
  <conditionalFormatting sqref="BK16">
    <cfRule type="cellIs" dxfId="31070" priority="2353" stopIfTrue="1" operator="equal">
      <formula>"h"</formula>
    </cfRule>
    <cfRule type="cellIs" dxfId="31069" priority="2354" stopIfTrue="1" operator="equal">
      <formula>"g"</formula>
    </cfRule>
  </conditionalFormatting>
  <conditionalFormatting sqref="BJ35">
    <cfRule type="cellIs" dxfId="31068" priority="2349" stopIfTrue="1" operator="equal">
      <formula>"f"</formula>
    </cfRule>
  </conditionalFormatting>
  <conditionalFormatting sqref="BJ35">
    <cfRule type="cellIs" dxfId="31067" priority="2347" stopIfTrue="1" operator="equal">
      <formula>"h"</formula>
    </cfRule>
    <cfRule type="cellIs" dxfId="31066" priority="2348" stopIfTrue="1" operator="equal">
      <formula>"g"</formula>
    </cfRule>
  </conditionalFormatting>
  <conditionalFormatting sqref="BK38">
    <cfRule type="cellIs" dxfId="31065" priority="2346" stopIfTrue="1" operator="equal">
      <formula>"f"</formula>
    </cfRule>
  </conditionalFormatting>
  <conditionalFormatting sqref="BK38">
    <cfRule type="cellIs" dxfId="31064" priority="2344" stopIfTrue="1" operator="equal">
      <formula>"h"</formula>
    </cfRule>
    <cfRule type="cellIs" dxfId="31063" priority="2345" stopIfTrue="1" operator="equal">
      <formula>"g"</formula>
    </cfRule>
  </conditionalFormatting>
  <conditionalFormatting sqref="BK35">
    <cfRule type="cellIs" dxfId="31062" priority="2343" stopIfTrue="1" operator="equal">
      <formula>"f"</formula>
    </cfRule>
  </conditionalFormatting>
  <conditionalFormatting sqref="BK35">
    <cfRule type="cellIs" dxfId="31061" priority="2341" stopIfTrue="1" operator="equal">
      <formula>"h"</formula>
    </cfRule>
    <cfRule type="cellIs" dxfId="31060" priority="2342" stopIfTrue="1" operator="equal">
      <formula>"g"</formula>
    </cfRule>
  </conditionalFormatting>
  <conditionalFormatting sqref="BJ27:BK27">
    <cfRule type="cellIs" dxfId="31059" priority="2340" stopIfTrue="1" operator="equal">
      <formula>"f"</formula>
    </cfRule>
  </conditionalFormatting>
  <conditionalFormatting sqref="BJ27:BK27">
    <cfRule type="cellIs" dxfId="31058" priority="2338" stopIfTrue="1" operator="equal">
      <formula>"h"</formula>
    </cfRule>
    <cfRule type="cellIs" dxfId="31057" priority="2339" stopIfTrue="1" operator="equal">
      <formula>"g"</formula>
    </cfRule>
  </conditionalFormatting>
  <conditionalFormatting sqref="BJ18:BK18">
    <cfRule type="cellIs" dxfId="31056" priority="2337" stopIfTrue="1" operator="equal">
      <formula>"f"</formula>
    </cfRule>
  </conditionalFormatting>
  <conditionalFormatting sqref="BJ18:BK18">
    <cfRule type="cellIs" dxfId="31055" priority="2335" stopIfTrue="1" operator="equal">
      <formula>"h"</formula>
    </cfRule>
    <cfRule type="cellIs" dxfId="31054" priority="2336" stopIfTrue="1" operator="equal">
      <formula>"g"</formula>
    </cfRule>
  </conditionalFormatting>
  <conditionalFormatting sqref="BJ19:BK19">
    <cfRule type="cellIs" dxfId="31053" priority="2334" stopIfTrue="1" operator="equal">
      <formula>"f"</formula>
    </cfRule>
  </conditionalFormatting>
  <conditionalFormatting sqref="BJ19:BK19">
    <cfRule type="cellIs" dxfId="31052" priority="2332" stopIfTrue="1" operator="equal">
      <formula>"h"</formula>
    </cfRule>
    <cfRule type="cellIs" dxfId="31051" priority="2333" stopIfTrue="1" operator="equal">
      <formula>"g"</formula>
    </cfRule>
  </conditionalFormatting>
  <conditionalFormatting sqref="BJ37">
    <cfRule type="cellIs" dxfId="31050" priority="2322" stopIfTrue="1" operator="equal">
      <formula>"f"</formula>
    </cfRule>
  </conditionalFormatting>
  <conditionalFormatting sqref="BJ37">
    <cfRule type="cellIs" dxfId="31049" priority="2320" stopIfTrue="1" operator="equal">
      <formula>"h"</formula>
    </cfRule>
    <cfRule type="cellIs" dxfId="31048" priority="2321" stopIfTrue="1" operator="equal">
      <formula>"g"</formula>
    </cfRule>
  </conditionalFormatting>
  <conditionalFormatting sqref="BK37">
    <cfRule type="cellIs" dxfId="31047" priority="2319" stopIfTrue="1" operator="equal">
      <formula>"f"</formula>
    </cfRule>
  </conditionalFormatting>
  <conditionalFormatting sqref="BK37">
    <cfRule type="cellIs" dxfId="31046" priority="2317" stopIfTrue="1" operator="equal">
      <formula>"h"</formula>
    </cfRule>
    <cfRule type="cellIs" dxfId="31045" priority="2318" stopIfTrue="1" operator="equal">
      <formula>"g"</formula>
    </cfRule>
  </conditionalFormatting>
  <conditionalFormatting sqref="BK60">
    <cfRule type="cellIs" dxfId="31044" priority="2271" stopIfTrue="1" operator="equal">
      <formula>"f"</formula>
    </cfRule>
  </conditionalFormatting>
  <conditionalFormatting sqref="BK60">
    <cfRule type="cellIs" dxfId="31043" priority="2269" stopIfTrue="1" operator="equal">
      <formula>"h"</formula>
    </cfRule>
    <cfRule type="cellIs" dxfId="31042" priority="2270" stopIfTrue="1" operator="equal">
      <formula>"g"</formula>
    </cfRule>
  </conditionalFormatting>
  <conditionalFormatting sqref="BJ34:BK34">
    <cfRule type="cellIs" dxfId="31041" priority="2310" stopIfTrue="1" operator="equal">
      <formula>"f"</formula>
    </cfRule>
  </conditionalFormatting>
  <conditionalFormatting sqref="BJ34:BK34">
    <cfRule type="cellIs" dxfId="31040" priority="2308" stopIfTrue="1" operator="equal">
      <formula>"h"</formula>
    </cfRule>
    <cfRule type="cellIs" dxfId="31039" priority="2309" stopIfTrue="1" operator="equal">
      <formula>"g"</formula>
    </cfRule>
  </conditionalFormatting>
  <conditionalFormatting sqref="BJ30:BK30">
    <cfRule type="cellIs" dxfId="31038" priority="2307" stopIfTrue="1" operator="equal">
      <formula>"f"</formula>
    </cfRule>
  </conditionalFormatting>
  <conditionalFormatting sqref="BJ30:BK30">
    <cfRule type="cellIs" dxfId="31037" priority="2305" stopIfTrue="1" operator="equal">
      <formula>"h"</formula>
    </cfRule>
    <cfRule type="cellIs" dxfId="31036" priority="2306" stopIfTrue="1" operator="equal">
      <formula>"g"</formula>
    </cfRule>
  </conditionalFormatting>
  <conditionalFormatting sqref="BJ63 BJ39:BJ44 BJ48:BJ54 BJ56:BJ59">
    <cfRule type="cellIs" dxfId="31032" priority="2301" stopIfTrue="1" operator="equal">
      <formula>"f"</formula>
    </cfRule>
  </conditionalFormatting>
  <conditionalFormatting sqref="BJ63 BJ39:BJ44 BJ48:BJ54 BJ56:BJ59">
    <cfRule type="cellIs" dxfId="31031" priority="2299" stopIfTrue="1" operator="equal">
      <formula>"h"</formula>
    </cfRule>
    <cfRule type="cellIs" dxfId="31030" priority="2300" stopIfTrue="1" operator="equal">
      <formula>"g"</formula>
    </cfRule>
  </conditionalFormatting>
  <conditionalFormatting sqref="BJ45">
    <cfRule type="cellIs" dxfId="31029" priority="2298" stopIfTrue="1" operator="equal">
      <formula>"f"</formula>
    </cfRule>
  </conditionalFormatting>
  <conditionalFormatting sqref="BJ45">
    <cfRule type="cellIs" dxfId="31028" priority="2296" stopIfTrue="1" operator="equal">
      <formula>"h"</formula>
    </cfRule>
    <cfRule type="cellIs" dxfId="31027" priority="2297" stopIfTrue="1" operator="equal">
      <formula>"g"</formula>
    </cfRule>
  </conditionalFormatting>
  <conditionalFormatting sqref="BJ64">
    <cfRule type="cellIs" dxfId="31026" priority="2295" stopIfTrue="1" operator="equal">
      <formula>"f"</formula>
    </cfRule>
  </conditionalFormatting>
  <conditionalFormatting sqref="BJ64">
    <cfRule type="cellIs" dxfId="31025" priority="2293" stopIfTrue="1" operator="equal">
      <formula>"h"</formula>
    </cfRule>
    <cfRule type="cellIs" dxfId="31024" priority="2294" stopIfTrue="1" operator="equal">
      <formula>"g"</formula>
    </cfRule>
  </conditionalFormatting>
  <conditionalFormatting sqref="BJ66">
    <cfRule type="cellIs" dxfId="31023" priority="2292" stopIfTrue="1" operator="equal">
      <formula>"f"</formula>
    </cfRule>
  </conditionalFormatting>
  <conditionalFormatting sqref="BJ66">
    <cfRule type="cellIs" dxfId="31022" priority="2290" stopIfTrue="1" operator="equal">
      <formula>"h"</formula>
    </cfRule>
    <cfRule type="cellIs" dxfId="31021" priority="2291" stopIfTrue="1" operator="equal">
      <formula>"g"</formula>
    </cfRule>
  </conditionalFormatting>
  <conditionalFormatting sqref="BJ60">
    <cfRule type="cellIs" dxfId="31020" priority="2289" stopIfTrue="1" operator="equal">
      <formula>"f"</formula>
    </cfRule>
  </conditionalFormatting>
  <conditionalFormatting sqref="BJ60">
    <cfRule type="cellIs" dxfId="31019" priority="2287" stopIfTrue="1" operator="equal">
      <formula>"h"</formula>
    </cfRule>
    <cfRule type="cellIs" dxfId="31018" priority="2288" stopIfTrue="1" operator="equal">
      <formula>"g"</formula>
    </cfRule>
  </conditionalFormatting>
  <conditionalFormatting sqref="BK63 BK39:BK44 BK48:BK54 BK56:BK59">
    <cfRule type="cellIs" dxfId="31017" priority="2283" stopIfTrue="1" operator="equal">
      <formula>"f"</formula>
    </cfRule>
  </conditionalFormatting>
  <conditionalFormatting sqref="BK63 BK39:BK44 BK48:BK54 BK56:BK59">
    <cfRule type="cellIs" dxfId="31016" priority="2281" stopIfTrue="1" operator="equal">
      <formula>"h"</formula>
    </cfRule>
    <cfRule type="cellIs" dxfId="31015" priority="2282" stopIfTrue="1" operator="equal">
      <formula>"g"</formula>
    </cfRule>
  </conditionalFormatting>
  <conditionalFormatting sqref="BK45">
    <cfRule type="cellIs" dxfId="31014" priority="2280" stopIfTrue="1" operator="equal">
      <formula>"f"</formula>
    </cfRule>
  </conditionalFormatting>
  <conditionalFormatting sqref="BK45">
    <cfRule type="cellIs" dxfId="31013" priority="2278" stopIfTrue="1" operator="equal">
      <formula>"h"</formula>
    </cfRule>
    <cfRule type="cellIs" dxfId="31012" priority="2279" stopIfTrue="1" operator="equal">
      <formula>"g"</formula>
    </cfRule>
  </conditionalFormatting>
  <conditionalFormatting sqref="BK64">
    <cfRule type="cellIs" dxfId="31011" priority="2277" stopIfTrue="1" operator="equal">
      <formula>"f"</formula>
    </cfRule>
  </conditionalFormatting>
  <conditionalFormatting sqref="BK64">
    <cfRule type="cellIs" dxfId="31010" priority="2275" stopIfTrue="1" operator="equal">
      <formula>"h"</formula>
    </cfRule>
    <cfRule type="cellIs" dxfId="31009" priority="2276" stopIfTrue="1" operator="equal">
      <formula>"g"</formula>
    </cfRule>
  </conditionalFormatting>
  <conditionalFormatting sqref="BK66">
    <cfRule type="cellIs" dxfId="31008" priority="2274" stopIfTrue="1" operator="equal">
      <formula>"f"</formula>
    </cfRule>
  </conditionalFormatting>
  <conditionalFormatting sqref="BK66">
    <cfRule type="cellIs" dxfId="31007" priority="2272" stopIfTrue="1" operator="equal">
      <formula>"h"</formula>
    </cfRule>
    <cfRule type="cellIs" dxfId="31006" priority="2273" stopIfTrue="1" operator="equal">
      <formula>"g"</formula>
    </cfRule>
  </conditionalFormatting>
  <conditionalFormatting sqref="BG36">
    <cfRule type="cellIs" dxfId="31005" priority="2154" stopIfTrue="1" operator="equal">
      <formula>"f"</formula>
    </cfRule>
  </conditionalFormatting>
  <conditionalFormatting sqref="BG36">
    <cfRule type="cellIs" dxfId="31004" priority="2152" stopIfTrue="1" operator="equal">
      <formula>"h"</formula>
    </cfRule>
    <cfRule type="cellIs" dxfId="31003" priority="2153" stopIfTrue="1" operator="equal">
      <formula>"g"</formula>
    </cfRule>
  </conditionalFormatting>
  <conditionalFormatting sqref="BJ65">
    <cfRule type="cellIs" dxfId="31002" priority="2265" stopIfTrue="1" operator="equal">
      <formula>"f"</formula>
    </cfRule>
  </conditionalFormatting>
  <conditionalFormatting sqref="BJ65">
    <cfRule type="cellIs" dxfId="31001" priority="2263" stopIfTrue="1" operator="equal">
      <formula>"h"</formula>
    </cfRule>
    <cfRule type="cellIs" dxfId="31000" priority="2264" stopIfTrue="1" operator="equal">
      <formula>"g"</formula>
    </cfRule>
  </conditionalFormatting>
  <conditionalFormatting sqref="BK65">
    <cfRule type="cellIs" dxfId="30999" priority="2262" stopIfTrue="1" operator="equal">
      <formula>"f"</formula>
    </cfRule>
  </conditionalFormatting>
  <conditionalFormatting sqref="BK65">
    <cfRule type="cellIs" dxfId="30998" priority="2260" stopIfTrue="1" operator="equal">
      <formula>"h"</formula>
    </cfRule>
    <cfRule type="cellIs" dxfId="30997" priority="2261" stopIfTrue="1" operator="equal">
      <formula>"g"</formula>
    </cfRule>
  </conditionalFormatting>
  <conditionalFormatting sqref="BJ55">
    <cfRule type="cellIs" dxfId="30996" priority="2259" stopIfTrue="1" operator="equal">
      <formula>"f"</formula>
    </cfRule>
  </conditionalFormatting>
  <conditionalFormatting sqref="BJ55">
    <cfRule type="cellIs" dxfId="30995" priority="2257" stopIfTrue="1" operator="equal">
      <formula>"h"</formula>
    </cfRule>
    <cfRule type="cellIs" dxfId="30994" priority="2258" stopIfTrue="1" operator="equal">
      <formula>"g"</formula>
    </cfRule>
  </conditionalFormatting>
  <conditionalFormatting sqref="BK55">
    <cfRule type="cellIs" dxfId="30993" priority="2256" stopIfTrue="1" operator="equal">
      <formula>"f"</formula>
    </cfRule>
  </conditionalFormatting>
  <conditionalFormatting sqref="BK55">
    <cfRule type="cellIs" dxfId="30992" priority="2254" stopIfTrue="1" operator="equal">
      <formula>"h"</formula>
    </cfRule>
    <cfRule type="cellIs" dxfId="30991" priority="2255" stopIfTrue="1" operator="equal">
      <formula>"g"</formula>
    </cfRule>
  </conditionalFormatting>
  <conditionalFormatting sqref="BM36">
    <cfRule type="cellIs" dxfId="30987" priority="2151" stopIfTrue="1" operator="equal">
      <formula>"f"</formula>
    </cfRule>
  </conditionalFormatting>
  <conditionalFormatting sqref="BM36">
    <cfRule type="cellIs" dxfId="30986" priority="2149" stopIfTrue="1" operator="equal">
      <formula>"h"</formula>
    </cfRule>
    <cfRule type="cellIs" dxfId="30985" priority="2150" stopIfTrue="1" operator="equal">
      <formula>"g"</formula>
    </cfRule>
  </conditionalFormatting>
  <conditionalFormatting sqref="BN36">
    <cfRule type="cellIs" dxfId="30984" priority="2148" stopIfTrue="1" operator="equal">
      <formula>"f"</formula>
    </cfRule>
  </conditionalFormatting>
  <conditionalFormatting sqref="BN36">
    <cfRule type="cellIs" dxfId="30983" priority="2146" stopIfTrue="1" operator="equal">
      <formula>"h"</formula>
    </cfRule>
    <cfRule type="cellIs" dxfId="30982" priority="2147" stopIfTrue="1" operator="equal">
      <formula>"g"</formula>
    </cfRule>
  </conditionalFormatting>
  <conditionalFormatting sqref="AY36">
    <cfRule type="cellIs" dxfId="30981" priority="2163" stopIfTrue="1" operator="equal">
      <formula>"f"</formula>
    </cfRule>
  </conditionalFormatting>
  <conditionalFormatting sqref="AY36">
    <cfRule type="cellIs" dxfId="30980" priority="2161" stopIfTrue="1" operator="equal">
      <formula>"h"</formula>
    </cfRule>
    <cfRule type="cellIs" dxfId="30979" priority="2162" stopIfTrue="1" operator="equal">
      <formula>"g"</formula>
    </cfRule>
  </conditionalFormatting>
  <conditionalFormatting sqref="BF36">
    <cfRule type="cellIs" dxfId="30978" priority="2157" stopIfTrue="1" operator="equal">
      <formula>"f"</formula>
    </cfRule>
  </conditionalFormatting>
  <conditionalFormatting sqref="BF36">
    <cfRule type="cellIs" dxfId="30977" priority="2155" stopIfTrue="1" operator="equal">
      <formula>"h"</formula>
    </cfRule>
    <cfRule type="cellIs" dxfId="30976" priority="2156" stopIfTrue="1" operator="equal">
      <formula>"g"</formula>
    </cfRule>
  </conditionalFormatting>
  <conditionalFormatting sqref="AZ36">
    <cfRule type="cellIs" dxfId="30975" priority="2160" stopIfTrue="1" operator="equal">
      <formula>"f"</formula>
    </cfRule>
  </conditionalFormatting>
  <conditionalFormatting sqref="AZ36">
    <cfRule type="cellIs" dxfId="30974" priority="2158" stopIfTrue="1" operator="equal">
      <formula>"h"</formula>
    </cfRule>
    <cfRule type="cellIs" dxfId="30973" priority="2159" stopIfTrue="1" operator="equal">
      <formula>"g"</formula>
    </cfRule>
  </conditionalFormatting>
  <conditionalFormatting sqref="AP36">
    <cfRule type="cellIs" dxfId="30972" priority="2142" stopIfTrue="1" operator="equal">
      <formula>"f"</formula>
    </cfRule>
  </conditionalFormatting>
  <conditionalFormatting sqref="AP36">
    <cfRule type="cellIs" dxfId="30971" priority="2140" stopIfTrue="1" operator="equal">
      <formula>"h"</formula>
    </cfRule>
    <cfRule type="cellIs" dxfId="30970" priority="2141" stopIfTrue="1" operator="equal">
      <formula>"g"</formula>
    </cfRule>
  </conditionalFormatting>
  <conditionalFormatting sqref="AV36">
    <cfRule type="cellIs" dxfId="30969" priority="2139" stopIfTrue="1" operator="equal">
      <formula>"f"</formula>
    </cfRule>
  </conditionalFormatting>
  <conditionalFormatting sqref="AV36">
    <cfRule type="cellIs" dxfId="30968" priority="2137" stopIfTrue="1" operator="equal">
      <formula>"h"</formula>
    </cfRule>
    <cfRule type="cellIs" dxfId="30967" priority="2138" stopIfTrue="1" operator="equal">
      <formula>"g"</formula>
    </cfRule>
  </conditionalFormatting>
  <conditionalFormatting sqref="AW36">
    <cfRule type="cellIs" dxfId="30966" priority="2136" stopIfTrue="1" operator="equal">
      <formula>"f"</formula>
    </cfRule>
  </conditionalFormatting>
  <conditionalFormatting sqref="AW36">
    <cfRule type="cellIs" dxfId="30965" priority="2134" stopIfTrue="1" operator="equal">
      <formula>"h"</formula>
    </cfRule>
    <cfRule type="cellIs" dxfId="30964" priority="2135" stopIfTrue="1" operator="equal">
      <formula>"g"</formula>
    </cfRule>
  </conditionalFormatting>
  <conditionalFormatting sqref="BC36">
    <cfRule type="cellIs" dxfId="30963" priority="2133" stopIfTrue="1" operator="equal">
      <formula>"f"</formula>
    </cfRule>
  </conditionalFormatting>
  <conditionalFormatting sqref="BC36">
    <cfRule type="cellIs" dxfId="30962" priority="2131" stopIfTrue="1" operator="equal">
      <formula>"h"</formula>
    </cfRule>
    <cfRule type="cellIs" dxfId="30961" priority="2132" stopIfTrue="1" operator="equal">
      <formula>"g"</formula>
    </cfRule>
  </conditionalFormatting>
  <conditionalFormatting sqref="BD36">
    <cfRule type="cellIs" dxfId="30960" priority="2130" stopIfTrue="1" operator="equal">
      <formula>"f"</formula>
    </cfRule>
  </conditionalFormatting>
  <conditionalFormatting sqref="BD36">
    <cfRule type="cellIs" dxfId="30959" priority="2128" stopIfTrue="1" operator="equal">
      <formula>"h"</formula>
    </cfRule>
    <cfRule type="cellIs" dxfId="30958" priority="2129" stopIfTrue="1" operator="equal">
      <formula>"g"</formula>
    </cfRule>
  </conditionalFormatting>
  <conditionalFormatting sqref="BJ36">
    <cfRule type="cellIs" dxfId="30957" priority="2127" stopIfTrue="1" operator="equal">
      <formula>"f"</formula>
    </cfRule>
  </conditionalFormatting>
  <conditionalFormatting sqref="BJ36">
    <cfRule type="cellIs" dxfId="30956" priority="2125" stopIfTrue="1" operator="equal">
      <formula>"h"</formula>
    </cfRule>
    <cfRule type="cellIs" dxfId="30955" priority="2126" stopIfTrue="1" operator="equal">
      <formula>"g"</formula>
    </cfRule>
  </conditionalFormatting>
  <conditionalFormatting sqref="BK36">
    <cfRule type="cellIs" dxfId="30954" priority="2124" stopIfTrue="1" operator="equal">
      <formula>"f"</formula>
    </cfRule>
  </conditionalFormatting>
  <conditionalFormatting sqref="BK36">
    <cfRule type="cellIs" dxfId="30953" priority="2122" stopIfTrue="1" operator="equal">
      <formula>"h"</formula>
    </cfRule>
    <cfRule type="cellIs" dxfId="30952" priority="2123" stopIfTrue="1" operator="equal">
      <formula>"g"</formula>
    </cfRule>
  </conditionalFormatting>
  <conditionalFormatting sqref="BB36 AR36 AT36:AU36 BE36 BL36 AX36 AN36 BH36:BI36 BO36:BP36">
    <cfRule type="cellIs" dxfId="30951" priority="2178" stopIfTrue="1" operator="equal">
      <formula>"f"</formula>
    </cfRule>
  </conditionalFormatting>
  <conditionalFormatting sqref="BB36 AR36 AT36:AU36 BE36 BL36 AX36 AN36 BH36:BI36 BO36:BP36">
    <cfRule type="cellIs" dxfId="30950" priority="2176" stopIfTrue="1" operator="equal">
      <formula>"h"</formula>
    </cfRule>
    <cfRule type="cellIs" dxfId="30949" priority="2177" stopIfTrue="1" operator="equal">
      <formula>"g"</formula>
    </cfRule>
  </conditionalFormatting>
  <conditionalFormatting sqref="BA36">
    <cfRule type="cellIs" dxfId="30948" priority="2175" stopIfTrue="1" operator="equal">
      <formula>"f"</formula>
    </cfRule>
  </conditionalFormatting>
  <conditionalFormatting sqref="BA36">
    <cfRule type="cellIs" dxfId="30947" priority="2173" stopIfTrue="1" operator="equal">
      <formula>"h"</formula>
    </cfRule>
    <cfRule type="cellIs" dxfId="30946" priority="2174" stopIfTrue="1" operator="equal">
      <formula>"g"</formula>
    </cfRule>
  </conditionalFormatting>
  <conditionalFormatting sqref="AQ36">
    <cfRule type="cellIs" dxfId="30945" priority="2172" stopIfTrue="1" operator="equal">
      <formula>"f"</formula>
    </cfRule>
  </conditionalFormatting>
  <conditionalFormatting sqref="AQ36">
    <cfRule type="cellIs" dxfId="30944" priority="2170" stopIfTrue="1" operator="equal">
      <formula>"h"</formula>
    </cfRule>
    <cfRule type="cellIs" dxfId="30943" priority="2171" stopIfTrue="1" operator="equal">
      <formula>"g"</formula>
    </cfRule>
  </conditionalFormatting>
  <conditionalFormatting sqref="AS36">
    <cfRule type="cellIs" dxfId="30942" priority="2169" stopIfTrue="1" operator="equal">
      <formula>"f"</formula>
    </cfRule>
  </conditionalFormatting>
  <conditionalFormatting sqref="AS36">
    <cfRule type="cellIs" dxfId="30941" priority="2167" stopIfTrue="1" operator="equal">
      <formula>"h"</formula>
    </cfRule>
    <cfRule type="cellIs" dxfId="30940" priority="2168" stopIfTrue="1" operator="equal">
      <formula>"g"</formula>
    </cfRule>
  </conditionalFormatting>
  <conditionalFormatting sqref="AO36">
    <cfRule type="cellIs" dxfId="30921" priority="2145" stopIfTrue="1" operator="equal">
      <formula>"f"</formula>
    </cfRule>
  </conditionalFormatting>
  <conditionalFormatting sqref="AO36">
    <cfRule type="cellIs" dxfId="30920" priority="2143" stopIfTrue="1" operator="equal">
      <formula>"h"</formula>
    </cfRule>
    <cfRule type="cellIs" dxfId="30919" priority="2144" stopIfTrue="1" operator="equal">
      <formula>"g"</formula>
    </cfRule>
  </conditionalFormatting>
  <conditionalFormatting sqref="AX31">
    <cfRule type="cellIs" dxfId="30897" priority="2118" stopIfTrue="1" operator="equal">
      <formula>"f"</formula>
    </cfRule>
  </conditionalFormatting>
  <conditionalFormatting sqref="AX31">
    <cfRule type="cellIs" dxfId="30896" priority="2116" stopIfTrue="1" operator="equal">
      <formula>"h"</formula>
    </cfRule>
    <cfRule type="cellIs" dxfId="30895" priority="2117" stopIfTrue="1" operator="equal">
      <formula>"g"</formula>
    </cfRule>
  </conditionalFormatting>
  <conditionalFormatting sqref="BL31 BO31">
    <cfRule type="cellIs" dxfId="30894" priority="2112" stopIfTrue="1" operator="equal">
      <formula>"f"</formula>
    </cfRule>
  </conditionalFormatting>
  <conditionalFormatting sqref="BL31 BO31">
    <cfRule type="cellIs" dxfId="30893" priority="2110" stopIfTrue="1" operator="equal">
      <formula>"h"</formula>
    </cfRule>
    <cfRule type="cellIs" dxfId="30892" priority="2111" stopIfTrue="1" operator="equal">
      <formula>"g"</formula>
    </cfRule>
  </conditionalFormatting>
  <conditionalFormatting sqref="BA31">
    <cfRule type="cellIs" dxfId="30891" priority="2109" stopIfTrue="1" operator="equal">
      <formula>"f"</formula>
    </cfRule>
  </conditionalFormatting>
  <conditionalFormatting sqref="BA31">
    <cfRule type="cellIs" dxfId="30890" priority="2107" stopIfTrue="1" operator="equal">
      <formula>"h"</formula>
    </cfRule>
    <cfRule type="cellIs" dxfId="30889" priority="2108" stopIfTrue="1" operator="equal">
      <formula>"g"</formula>
    </cfRule>
  </conditionalFormatting>
  <conditionalFormatting sqref="AQ31">
    <cfRule type="cellIs" dxfId="30888" priority="2106" stopIfTrue="1" operator="equal">
      <formula>"f"</formula>
    </cfRule>
  </conditionalFormatting>
  <conditionalFormatting sqref="AQ31">
    <cfRule type="cellIs" dxfId="30887" priority="2104" stopIfTrue="1" operator="equal">
      <formula>"h"</formula>
    </cfRule>
    <cfRule type="cellIs" dxfId="30886" priority="2105" stopIfTrue="1" operator="equal">
      <formula>"g"</formula>
    </cfRule>
  </conditionalFormatting>
  <conditionalFormatting sqref="AN31 BB31 BI31 BP31 AR31:AU31">
    <cfRule type="cellIs" dxfId="30885" priority="2121" stopIfTrue="1" operator="equal">
      <formula>"f"</formula>
    </cfRule>
  </conditionalFormatting>
  <conditionalFormatting sqref="AN31 BB31 BI31 BP31 AR31:AU31">
    <cfRule type="cellIs" dxfId="30884" priority="2119" stopIfTrue="1" operator="equal">
      <formula>"h"</formula>
    </cfRule>
    <cfRule type="cellIs" dxfId="30883" priority="2120" stopIfTrue="1" operator="equal">
      <formula>"g"</formula>
    </cfRule>
  </conditionalFormatting>
  <conditionalFormatting sqref="BE31 BH31">
    <cfRule type="cellIs" dxfId="30882" priority="2115" stopIfTrue="1" operator="equal">
      <formula>"f"</formula>
    </cfRule>
  </conditionalFormatting>
  <conditionalFormatting sqref="BE31 BH31">
    <cfRule type="cellIs" dxfId="30881" priority="2113" stopIfTrue="1" operator="equal">
      <formula>"h"</formula>
    </cfRule>
    <cfRule type="cellIs" dxfId="30880" priority="2114" stopIfTrue="1" operator="equal">
      <formula>"g"</formula>
    </cfRule>
  </conditionalFormatting>
  <conditionalFormatting sqref="AY31:AZ31">
    <cfRule type="cellIs" dxfId="30879" priority="2100" stopIfTrue="1" operator="equal">
      <formula>"f"</formula>
    </cfRule>
  </conditionalFormatting>
  <conditionalFormatting sqref="AY31:AZ31">
    <cfRule type="cellIs" dxfId="30878" priority="2098" stopIfTrue="1" operator="equal">
      <formula>"h"</formula>
    </cfRule>
    <cfRule type="cellIs" dxfId="30877" priority="2099" stopIfTrue="1" operator="equal">
      <formula>"g"</formula>
    </cfRule>
  </conditionalFormatting>
  <conditionalFormatting sqref="BF31:BG31">
    <cfRule type="cellIs" dxfId="30876" priority="2097" stopIfTrue="1" operator="equal">
      <formula>"f"</formula>
    </cfRule>
  </conditionalFormatting>
  <conditionalFormatting sqref="BF31:BG31">
    <cfRule type="cellIs" dxfId="30875" priority="2095" stopIfTrue="1" operator="equal">
      <formula>"h"</formula>
    </cfRule>
    <cfRule type="cellIs" dxfId="30874" priority="2096" stopIfTrue="1" operator="equal">
      <formula>"g"</formula>
    </cfRule>
  </conditionalFormatting>
  <conditionalFormatting sqref="BM31:BN31">
    <cfRule type="cellIs" dxfId="30873" priority="2094" stopIfTrue="1" operator="equal">
      <formula>"f"</formula>
    </cfRule>
  </conditionalFormatting>
  <conditionalFormatting sqref="BM31:BN31">
    <cfRule type="cellIs" dxfId="30872" priority="2092" stopIfTrue="1" operator="equal">
      <formula>"h"</formula>
    </cfRule>
    <cfRule type="cellIs" dxfId="30871" priority="2093" stopIfTrue="1" operator="equal">
      <formula>"g"</formula>
    </cfRule>
  </conditionalFormatting>
  <conditionalFormatting sqref="AO31:AP31">
    <cfRule type="cellIs" dxfId="30870" priority="2091" stopIfTrue="1" operator="equal">
      <formula>"f"</formula>
    </cfRule>
  </conditionalFormatting>
  <conditionalFormatting sqref="AO31:AP31">
    <cfRule type="cellIs" dxfId="30869" priority="2089" stopIfTrue="1" operator="equal">
      <formula>"h"</formula>
    </cfRule>
    <cfRule type="cellIs" dxfId="30868" priority="2090" stopIfTrue="1" operator="equal">
      <formula>"g"</formula>
    </cfRule>
  </conditionalFormatting>
  <conditionalFormatting sqref="AV31:AW31">
    <cfRule type="cellIs" dxfId="30867" priority="2088" stopIfTrue="1" operator="equal">
      <formula>"f"</formula>
    </cfRule>
  </conditionalFormatting>
  <conditionalFormatting sqref="AV31:AW31">
    <cfRule type="cellIs" dxfId="30866" priority="2086" stopIfTrue="1" operator="equal">
      <formula>"h"</formula>
    </cfRule>
    <cfRule type="cellIs" dxfId="30865" priority="2087" stopIfTrue="1" operator="equal">
      <formula>"g"</formula>
    </cfRule>
  </conditionalFormatting>
  <conditionalFormatting sqref="BC31:BD31">
    <cfRule type="cellIs" dxfId="30864" priority="2085" stopIfTrue="1" operator="equal">
      <formula>"f"</formula>
    </cfRule>
  </conditionalFormatting>
  <conditionalFormatting sqref="BC31:BD31">
    <cfRule type="cellIs" dxfId="30863" priority="2083" stopIfTrue="1" operator="equal">
      <formula>"h"</formula>
    </cfRule>
    <cfRule type="cellIs" dxfId="30862" priority="2084" stopIfTrue="1" operator="equal">
      <formula>"g"</formula>
    </cfRule>
  </conditionalFormatting>
  <conditionalFormatting sqref="BJ31:BK31">
    <cfRule type="cellIs" dxfId="30861" priority="2082" stopIfTrue="1" operator="equal">
      <formula>"f"</formula>
    </cfRule>
  </conditionalFormatting>
  <conditionalFormatting sqref="BJ31:BK31">
    <cfRule type="cellIs" dxfId="30860" priority="2080" stopIfTrue="1" operator="equal">
      <formula>"h"</formula>
    </cfRule>
    <cfRule type="cellIs" dxfId="30859" priority="2081" stopIfTrue="1" operator="equal">
      <formula>"g"</formula>
    </cfRule>
  </conditionalFormatting>
  <conditionalFormatting sqref="AX32">
    <cfRule type="cellIs" dxfId="30819" priority="1962" stopIfTrue="1" operator="equal">
      <formula>"f"</formula>
    </cfRule>
  </conditionalFormatting>
  <conditionalFormatting sqref="AX32">
    <cfRule type="cellIs" dxfId="30818" priority="1960" stopIfTrue="1" operator="equal">
      <formula>"h"</formula>
    </cfRule>
    <cfRule type="cellIs" dxfId="30817" priority="1961" stopIfTrue="1" operator="equal">
      <formula>"g"</formula>
    </cfRule>
  </conditionalFormatting>
  <conditionalFormatting sqref="BL32 BO32">
    <cfRule type="cellIs" dxfId="30816" priority="1956" stopIfTrue="1" operator="equal">
      <formula>"f"</formula>
    </cfRule>
  </conditionalFormatting>
  <conditionalFormatting sqref="BL32 BO32">
    <cfRule type="cellIs" dxfId="30815" priority="1954" stopIfTrue="1" operator="equal">
      <formula>"h"</formula>
    </cfRule>
    <cfRule type="cellIs" dxfId="30814" priority="1955" stopIfTrue="1" operator="equal">
      <formula>"g"</formula>
    </cfRule>
  </conditionalFormatting>
  <conditionalFormatting sqref="BA32">
    <cfRule type="cellIs" dxfId="30813" priority="1953" stopIfTrue="1" operator="equal">
      <formula>"f"</formula>
    </cfRule>
  </conditionalFormatting>
  <conditionalFormatting sqref="BA32">
    <cfRule type="cellIs" dxfId="30812" priority="1951" stopIfTrue="1" operator="equal">
      <formula>"h"</formula>
    </cfRule>
    <cfRule type="cellIs" dxfId="30811" priority="1952" stopIfTrue="1" operator="equal">
      <formula>"g"</formula>
    </cfRule>
  </conditionalFormatting>
  <conditionalFormatting sqref="AQ32">
    <cfRule type="cellIs" dxfId="30810" priority="1950" stopIfTrue="1" operator="equal">
      <formula>"f"</formula>
    </cfRule>
  </conditionalFormatting>
  <conditionalFormatting sqref="AQ32">
    <cfRule type="cellIs" dxfId="30809" priority="1948" stopIfTrue="1" operator="equal">
      <formula>"h"</formula>
    </cfRule>
    <cfRule type="cellIs" dxfId="30808" priority="1949" stopIfTrue="1" operator="equal">
      <formula>"g"</formula>
    </cfRule>
  </conditionalFormatting>
  <conditionalFormatting sqref="AN32 BB32 BI32 BP32 AR32:AU32">
    <cfRule type="cellIs" dxfId="30807" priority="1965" stopIfTrue="1" operator="equal">
      <formula>"f"</formula>
    </cfRule>
  </conditionalFormatting>
  <conditionalFormatting sqref="AN32 BB32 BI32 BP32 AR32:AU32">
    <cfRule type="cellIs" dxfId="30806" priority="1963" stopIfTrue="1" operator="equal">
      <formula>"h"</formula>
    </cfRule>
    <cfRule type="cellIs" dxfId="30805" priority="1964" stopIfTrue="1" operator="equal">
      <formula>"g"</formula>
    </cfRule>
  </conditionalFormatting>
  <conditionalFormatting sqref="BE32 BH32">
    <cfRule type="cellIs" dxfId="30804" priority="1959" stopIfTrue="1" operator="equal">
      <formula>"f"</formula>
    </cfRule>
  </conditionalFormatting>
  <conditionalFormatting sqref="BE32 BH32">
    <cfRule type="cellIs" dxfId="30803" priority="1957" stopIfTrue="1" operator="equal">
      <formula>"h"</formula>
    </cfRule>
    <cfRule type="cellIs" dxfId="30802" priority="1958" stopIfTrue="1" operator="equal">
      <formula>"g"</formula>
    </cfRule>
  </conditionalFormatting>
  <conditionalFormatting sqref="AY32:AZ32">
    <cfRule type="cellIs" dxfId="30801" priority="1944" stopIfTrue="1" operator="equal">
      <formula>"f"</formula>
    </cfRule>
  </conditionalFormatting>
  <conditionalFormatting sqref="AY32:AZ32">
    <cfRule type="cellIs" dxfId="30800" priority="1942" stopIfTrue="1" operator="equal">
      <formula>"h"</formula>
    </cfRule>
    <cfRule type="cellIs" dxfId="30799" priority="1943" stopIfTrue="1" operator="equal">
      <formula>"g"</formula>
    </cfRule>
  </conditionalFormatting>
  <conditionalFormatting sqref="BF32:BG32">
    <cfRule type="cellIs" dxfId="30798" priority="1941" stopIfTrue="1" operator="equal">
      <formula>"f"</formula>
    </cfRule>
  </conditionalFormatting>
  <conditionalFormatting sqref="BF32:BG32">
    <cfRule type="cellIs" dxfId="30797" priority="1939" stopIfTrue="1" operator="equal">
      <formula>"h"</formula>
    </cfRule>
    <cfRule type="cellIs" dxfId="30796" priority="1940" stopIfTrue="1" operator="equal">
      <formula>"g"</formula>
    </cfRule>
  </conditionalFormatting>
  <conditionalFormatting sqref="BM32:BN32">
    <cfRule type="cellIs" dxfId="30795" priority="1938" stopIfTrue="1" operator="equal">
      <formula>"f"</formula>
    </cfRule>
  </conditionalFormatting>
  <conditionalFormatting sqref="BM32:BN32">
    <cfRule type="cellIs" dxfId="30794" priority="1936" stopIfTrue="1" operator="equal">
      <formula>"h"</formula>
    </cfRule>
    <cfRule type="cellIs" dxfId="30793" priority="1937" stopIfTrue="1" operator="equal">
      <formula>"g"</formula>
    </cfRule>
  </conditionalFormatting>
  <conditionalFormatting sqref="AO32:AP32">
    <cfRule type="cellIs" dxfId="30792" priority="1935" stopIfTrue="1" operator="equal">
      <formula>"f"</formula>
    </cfRule>
  </conditionalFormatting>
  <conditionalFormatting sqref="AO32:AP32">
    <cfRule type="cellIs" dxfId="30791" priority="1933" stopIfTrue="1" operator="equal">
      <formula>"h"</formula>
    </cfRule>
    <cfRule type="cellIs" dxfId="30790" priority="1934" stopIfTrue="1" operator="equal">
      <formula>"g"</formula>
    </cfRule>
  </conditionalFormatting>
  <conditionalFormatting sqref="AV32:AW32">
    <cfRule type="cellIs" dxfId="30789" priority="1932" stopIfTrue="1" operator="equal">
      <formula>"f"</formula>
    </cfRule>
  </conditionalFormatting>
  <conditionalFormatting sqref="AV32:AW32">
    <cfRule type="cellIs" dxfId="30788" priority="1930" stopIfTrue="1" operator="equal">
      <formula>"h"</formula>
    </cfRule>
    <cfRule type="cellIs" dxfId="30787" priority="1931" stopIfTrue="1" operator="equal">
      <formula>"g"</formula>
    </cfRule>
  </conditionalFormatting>
  <conditionalFormatting sqref="BC32:BD32">
    <cfRule type="cellIs" dxfId="30786" priority="1929" stopIfTrue="1" operator="equal">
      <formula>"f"</formula>
    </cfRule>
  </conditionalFormatting>
  <conditionalFormatting sqref="BC32:BD32">
    <cfRule type="cellIs" dxfId="30785" priority="1927" stopIfTrue="1" operator="equal">
      <formula>"h"</formula>
    </cfRule>
    <cfRule type="cellIs" dxfId="30784" priority="1928" stopIfTrue="1" operator="equal">
      <formula>"g"</formula>
    </cfRule>
  </conditionalFormatting>
  <conditionalFormatting sqref="BJ32:BK32">
    <cfRule type="cellIs" dxfId="30783" priority="1926" stopIfTrue="1" operator="equal">
      <formula>"f"</formula>
    </cfRule>
  </conditionalFormatting>
  <conditionalFormatting sqref="BJ32:BK32">
    <cfRule type="cellIs" dxfId="30782" priority="1924" stopIfTrue="1" operator="equal">
      <formula>"h"</formula>
    </cfRule>
    <cfRule type="cellIs" dxfId="30781" priority="1925" stopIfTrue="1" operator="equal">
      <formula>"g"</formula>
    </cfRule>
  </conditionalFormatting>
  <conditionalFormatting sqref="BQ38 BQ28:BR29 BQ17:BR17 BQ20:BR21 BQ23:BR24">
    <cfRule type="cellIs" dxfId="30780" priority="1923" stopIfTrue="1" operator="equal">
      <formula>"f"</formula>
    </cfRule>
  </conditionalFormatting>
  <conditionalFormatting sqref="BQ38 BQ28:BR29 BQ17:BR17 BQ20:BR21 BQ23:BR24">
    <cfRule type="cellIs" dxfId="30779" priority="1921" stopIfTrue="1" operator="equal">
      <formula>"h"</formula>
    </cfRule>
    <cfRule type="cellIs" dxfId="30778" priority="1922" stopIfTrue="1" operator="equal">
      <formula>"g"</formula>
    </cfRule>
  </conditionalFormatting>
  <conditionalFormatting sqref="BQ26:BR26">
    <cfRule type="cellIs" dxfId="30777" priority="1920" stopIfTrue="1" operator="equal">
      <formula>"f"</formula>
    </cfRule>
  </conditionalFormatting>
  <conditionalFormatting sqref="BQ26:BR26">
    <cfRule type="cellIs" dxfId="30776" priority="1918" stopIfTrue="1" operator="equal">
      <formula>"h"</formula>
    </cfRule>
    <cfRule type="cellIs" dxfId="30775" priority="1919" stopIfTrue="1" operator="equal">
      <formula>"g"</formula>
    </cfRule>
  </conditionalFormatting>
  <conditionalFormatting sqref="BQ16">
    <cfRule type="cellIs" dxfId="30774" priority="1848" stopIfTrue="1" operator="equal">
      <formula>"f"</formula>
    </cfRule>
  </conditionalFormatting>
  <conditionalFormatting sqref="BQ16">
    <cfRule type="cellIs" dxfId="30773" priority="1846" stopIfTrue="1" operator="equal">
      <formula>"h"</formula>
    </cfRule>
    <cfRule type="cellIs" dxfId="30772" priority="1847" stopIfTrue="1" operator="equal">
      <formula>"g"</formula>
    </cfRule>
  </conditionalFormatting>
  <conditionalFormatting sqref="BQ16">
    <cfRule type="cellIs" dxfId="30771" priority="1917" stopIfTrue="1" operator="equal">
      <formula>"f"</formula>
    </cfRule>
  </conditionalFormatting>
  <conditionalFormatting sqref="BQ16">
    <cfRule type="cellIs" dxfId="30770" priority="1915" stopIfTrue="1" operator="equal">
      <formula>"h"</formula>
    </cfRule>
    <cfRule type="cellIs" dxfId="30769" priority="1916" stopIfTrue="1" operator="equal">
      <formula>"g"</formula>
    </cfRule>
  </conditionalFormatting>
  <conditionalFormatting sqref="BQ16">
    <cfRule type="cellIs" dxfId="30768" priority="1914" stopIfTrue="1" operator="equal">
      <formula>"f"</formula>
    </cfRule>
  </conditionalFormatting>
  <conditionalFormatting sqref="BQ16">
    <cfRule type="cellIs" dxfId="30767" priority="1912" stopIfTrue="1" operator="equal">
      <formula>"h"</formula>
    </cfRule>
    <cfRule type="cellIs" dxfId="30766" priority="1913" stopIfTrue="1" operator="equal">
      <formula>"g"</formula>
    </cfRule>
  </conditionalFormatting>
  <conditionalFormatting sqref="BQ16">
    <cfRule type="cellIs" dxfId="30765" priority="1911" stopIfTrue="1" operator="equal">
      <formula>"f"</formula>
    </cfRule>
  </conditionalFormatting>
  <conditionalFormatting sqref="BQ16">
    <cfRule type="cellIs" dxfId="30764" priority="1909" stopIfTrue="1" operator="equal">
      <formula>"h"</formula>
    </cfRule>
    <cfRule type="cellIs" dxfId="30763" priority="1910" stopIfTrue="1" operator="equal">
      <formula>"g"</formula>
    </cfRule>
  </conditionalFormatting>
  <conditionalFormatting sqref="BQ16">
    <cfRule type="cellIs" dxfId="30762" priority="1908" stopIfTrue="1" operator="equal">
      <formula>"f"</formula>
    </cfRule>
  </conditionalFormatting>
  <conditionalFormatting sqref="BQ16">
    <cfRule type="cellIs" dxfId="30761" priority="1906" stopIfTrue="1" operator="equal">
      <formula>"h"</formula>
    </cfRule>
    <cfRule type="cellIs" dxfId="30760" priority="1907" stopIfTrue="1" operator="equal">
      <formula>"g"</formula>
    </cfRule>
  </conditionalFormatting>
  <conditionalFormatting sqref="BQ16">
    <cfRule type="cellIs" dxfId="30759" priority="1905" stopIfTrue="1" operator="equal">
      <formula>"f"</formula>
    </cfRule>
  </conditionalFormatting>
  <conditionalFormatting sqref="BQ16">
    <cfRule type="cellIs" dxfId="30758" priority="1903" stopIfTrue="1" operator="equal">
      <formula>"h"</formula>
    </cfRule>
    <cfRule type="cellIs" dxfId="30757" priority="1904" stopIfTrue="1" operator="equal">
      <formula>"g"</formula>
    </cfRule>
  </conditionalFormatting>
  <conditionalFormatting sqref="BQ16">
    <cfRule type="cellIs" dxfId="30756" priority="1902" stopIfTrue="1" operator="equal">
      <formula>"f"</formula>
    </cfRule>
  </conditionalFormatting>
  <conditionalFormatting sqref="BQ16">
    <cfRule type="cellIs" dxfId="30755" priority="1900" stopIfTrue="1" operator="equal">
      <formula>"h"</formula>
    </cfRule>
    <cfRule type="cellIs" dxfId="30754" priority="1901" stopIfTrue="1" operator="equal">
      <formula>"g"</formula>
    </cfRule>
  </conditionalFormatting>
  <conditionalFormatting sqref="BQ16">
    <cfRule type="cellIs" dxfId="30753" priority="1899" stopIfTrue="1" operator="equal">
      <formula>"f"</formula>
    </cfRule>
  </conditionalFormatting>
  <conditionalFormatting sqref="BQ16">
    <cfRule type="cellIs" dxfId="30752" priority="1897" stopIfTrue="1" operator="equal">
      <formula>"h"</formula>
    </cfRule>
    <cfRule type="cellIs" dxfId="30751" priority="1898" stopIfTrue="1" operator="equal">
      <formula>"g"</formula>
    </cfRule>
  </conditionalFormatting>
  <conditionalFormatting sqref="BQ16">
    <cfRule type="cellIs" dxfId="30750" priority="1896" stopIfTrue="1" operator="equal">
      <formula>"f"</formula>
    </cfRule>
  </conditionalFormatting>
  <conditionalFormatting sqref="BQ16">
    <cfRule type="cellIs" dxfId="30749" priority="1894" stopIfTrue="1" operator="equal">
      <formula>"h"</formula>
    </cfRule>
    <cfRule type="cellIs" dxfId="30748" priority="1895" stopIfTrue="1" operator="equal">
      <formula>"g"</formula>
    </cfRule>
  </conditionalFormatting>
  <conditionalFormatting sqref="BQ16">
    <cfRule type="cellIs" dxfId="30747" priority="1893" stopIfTrue="1" operator="equal">
      <formula>"f"</formula>
    </cfRule>
  </conditionalFormatting>
  <conditionalFormatting sqref="BQ16">
    <cfRule type="cellIs" dxfId="30746" priority="1891" stopIfTrue="1" operator="equal">
      <formula>"h"</formula>
    </cfRule>
    <cfRule type="cellIs" dxfId="30745" priority="1892" stopIfTrue="1" operator="equal">
      <formula>"g"</formula>
    </cfRule>
  </conditionalFormatting>
  <conditionalFormatting sqref="BQ16">
    <cfRule type="cellIs" dxfId="30744" priority="1890" stopIfTrue="1" operator="equal">
      <formula>"f"</formula>
    </cfRule>
  </conditionalFormatting>
  <conditionalFormatting sqref="BQ16">
    <cfRule type="cellIs" dxfId="30743" priority="1888" stopIfTrue="1" operator="equal">
      <formula>"h"</formula>
    </cfRule>
    <cfRule type="cellIs" dxfId="30742" priority="1889" stopIfTrue="1" operator="equal">
      <formula>"g"</formula>
    </cfRule>
  </conditionalFormatting>
  <conditionalFormatting sqref="BQ16">
    <cfRule type="cellIs" dxfId="30741" priority="1887" stopIfTrue="1" operator="equal">
      <formula>"f"</formula>
    </cfRule>
  </conditionalFormatting>
  <conditionalFormatting sqref="BQ16">
    <cfRule type="cellIs" dxfId="30740" priority="1885" stopIfTrue="1" operator="equal">
      <formula>"h"</formula>
    </cfRule>
    <cfRule type="cellIs" dxfId="30739" priority="1886" stopIfTrue="1" operator="equal">
      <formula>"g"</formula>
    </cfRule>
  </conditionalFormatting>
  <conditionalFormatting sqref="BQ16">
    <cfRule type="cellIs" dxfId="30738" priority="1884" stopIfTrue="1" operator="equal">
      <formula>"f"</formula>
    </cfRule>
  </conditionalFormatting>
  <conditionalFormatting sqref="BQ16">
    <cfRule type="cellIs" dxfId="30737" priority="1882" stopIfTrue="1" operator="equal">
      <formula>"h"</formula>
    </cfRule>
    <cfRule type="cellIs" dxfId="30736" priority="1883" stopIfTrue="1" operator="equal">
      <formula>"g"</formula>
    </cfRule>
  </conditionalFormatting>
  <conditionalFormatting sqref="BQ16">
    <cfRule type="cellIs" dxfId="30735" priority="1881" stopIfTrue="1" operator="equal">
      <formula>"f"</formula>
    </cfRule>
  </conditionalFormatting>
  <conditionalFormatting sqref="BQ16">
    <cfRule type="cellIs" dxfId="30734" priority="1879" stopIfTrue="1" operator="equal">
      <formula>"h"</formula>
    </cfRule>
    <cfRule type="cellIs" dxfId="30733" priority="1880" stopIfTrue="1" operator="equal">
      <formula>"g"</formula>
    </cfRule>
  </conditionalFormatting>
  <conditionalFormatting sqref="BQ16">
    <cfRule type="cellIs" dxfId="30732" priority="1878" stopIfTrue="1" operator="equal">
      <formula>"f"</formula>
    </cfRule>
  </conditionalFormatting>
  <conditionalFormatting sqref="BQ16">
    <cfRule type="cellIs" dxfId="30731" priority="1876" stopIfTrue="1" operator="equal">
      <formula>"h"</formula>
    </cfRule>
    <cfRule type="cellIs" dxfId="30730" priority="1877" stopIfTrue="1" operator="equal">
      <formula>"g"</formula>
    </cfRule>
  </conditionalFormatting>
  <conditionalFormatting sqref="BQ16">
    <cfRule type="cellIs" dxfId="30729" priority="1875" stopIfTrue="1" operator="equal">
      <formula>"f"</formula>
    </cfRule>
  </conditionalFormatting>
  <conditionalFormatting sqref="BQ16">
    <cfRule type="cellIs" dxfId="30728" priority="1873" stopIfTrue="1" operator="equal">
      <formula>"h"</formula>
    </cfRule>
    <cfRule type="cellIs" dxfId="30727" priority="1874" stopIfTrue="1" operator="equal">
      <formula>"g"</formula>
    </cfRule>
  </conditionalFormatting>
  <conditionalFormatting sqref="BQ16">
    <cfRule type="cellIs" dxfId="30726" priority="1872" stopIfTrue="1" operator="equal">
      <formula>"f"</formula>
    </cfRule>
  </conditionalFormatting>
  <conditionalFormatting sqref="BQ16">
    <cfRule type="cellIs" dxfId="30725" priority="1870" stopIfTrue="1" operator="equal">
      <formula>"h"</formula>
    </cfRule>
    <cfRule type="cellIs" dxfId="30724" priority="1871" stopIfTrue="1" operator="equal">
      <formula>"g"</formula>
    </cfRule>
  </conditionalFormatting>
  <conditionalFormatting sqref="BQ16">
    <cfRule type="cellIs" dxfId="30723" priority="1869" stopIfTrue="1" operator="equal">
      <formula>"f"</formula>
    </cfRule>
  </conditionalFormatting>
  <conditionalFormatting sqref="BQ16">
    <cfRule type="cellIs" dxfId="30722" priority="1867" stopIfTrue="1" operator="equal">
      <formula>"h"</formula>
    </cfRule>
    <cfRule type="cellIs" dxfId="30721" priority="1868" stopIfTrue="1" operator="equal">
      <formula>"g"</formula>
    </cfRule>
  </conditionalFormatting>
  <conditionalFormatting sqref="BQ16">
    <cfRule type="cellIs" dxfId="30720" priority="1866" stopIfTrue="1" operator="equal">
      <formula>"f"</formula>
    </cfRule>
  </conditionalFormatting>
  <conditionalFormatting sqref="BQ16">
    <cfRule type="cellIs" dxfId="30719" priority="1864" stopIfTrue="1" operator="equal">
      <formula>"h"</formula>
    </cfRule>
    <cfRule type="cellIs" dxfId="30718" priority="1865" stopIfTrue="1" operator="equal">
      <formula>"g"</formula>
    </cfRule>
  </conditionalFormatting>
  <conditionalFormatting sqref="BQ16">
    <cfRule type="cellIs" dxfId="30717" priority="1860" stopIfTrue="1" operator="equal">
      <formula>"f"</formula>
    </cfRule>
  </conditionalFormatting>
  <conditionalFormatting sqref="BQ16">
    <cfRule type="cellIs" dxfId="30716" priority="1858" stopIfTrue="1" operator="equal">
      <formula>"h"</formula>
    </cfRule>
    <cfRule type="cellIs" dxfId="30715" priority="1859" stopIfTrue="1" operator="equal">
      <formula>"g"</formula>
    </cfRule>
  </conditionalFormatting>
  <conditionalFormatting sqref="BQ16">
    <cfRule type="cellIs" dxfId="30714" priority="1863" stopIfTrue="1" operator="equal">
      <formula>"f"</formula>
    </cfRule>
  </conditionalFormatting>
  <conditionalFormatting sqref="BQ16">
    <cfRule type="cellIs" dxfId="30713" priority="1861" stopIfTrue="1" operator="equal">
      <formula>"h"</formula>
    </cfRule>
    <cfRule type="cellIs" dxfId="30712" priority="1862" stopIfTrue="1" operator="equal">
      <formula>"g"</formula>
    </cfRule>
  </conditionalFormatting>
  <conditionalFormatting sqref="BQ16">
    <cfRule type="cellIs" dxfId="30711" priority="1857" stopIfTrue="1" operator="equal">
      <formula>"f"</formula>
    </cfRule>
  </conditionalFormatting>
  <conditionalFormatting sqref="BQ16">
    <cfRule type="cellIs" dxfId="30710" priority="1855" stopIfTrue="1" operator="equal">
      <formula>"h"</formula>
    </cfRule>
    <cfRule type="cellIs" dxfId="30709" priority="1856" stopIfTrue="1" operator="equal">
      <formula>"g"</formula>
    </cfRule>
  </conditionalFormatting>
  <conditionalFormatting sqref="BQ16">
    <cfRule type="cellIs" dxfId="30708" priority="1854" stopIfTrue="1" operator="equal">
      <formula>"f"</formula>
    </cfRule>
  </conditionalFormatting>
  <conditionalFormatting sqref="BQ16">
    <cfRule type="cellIs" dxfId="30707" priority="1852" stopIfTrue="1" operator="equal">
      <formula>"h"</formula>
    </cfRule>
    <cfRule type="cellIs" dxfId="30706" priority="1853" stopIfTrue="1" operator="equal">
      <formula>"g"</formula>
    </cfRule>
  </conditionalFormatting>
  <conditionalFormatting sqref="BQ16">
    <cfRule type="cellIs" dxfId="30705" priority="1851" stopIfTrue="1" operator="equal">
      <formula>"f"</formula>
    </cfRule>
  </conditionalFormatting>
  <conditionalFormatting sqref="BQ16">
    <cfRule type="cellIs" dxfId="30704" priority="1849" stopIfTrue="1" operator="equal">
      <formula>"h"</formula>
    </cfRule>
    <cfRule type="cellIs" dxfId="30703" priority="1850" stopIfTrue="1" operator="equal">
      <formula>"g"</formula>
    </cfRule>
  </conditionalFormatting>
  <conditionalFormatting sqref="BQ16">
    <cfRule type="cellIs" dxfId="30702" priority="1842" stopIfTrue="1" operator="equal">
      <formula>"f"</formula>
    </cfRule>
  </conditionalFormatting>
  <conditionalFormatting sqref="BQ16">
    <cfRule type="cellIs" dxfId="30701" priority="1840" stopIfTrue="1" operator="equal">
      <formula>"h"</formula>
    </cfRule>
    <cfRule type="cellIs" dxfId="30700" priority="1841" stopIfTrue="1" operator="equal">
      <formula>"g"</formula>
    </cfRule>
  </conditionalFormatting>
  <conditionalFormatting sqref="BQ16">
    <cfRule type="cellIs" dxfId="30699" priority="1839" stopIfTrue="1" operator="equal">
      <formula>"f"</formula>
    </cfRule>
  </conditionalFormatting>
  <conditionalFormatting sqref="BQ16">
    <cfRule type="cellIs" dxfId="30698" priority="1837" stopIfTrue="1" operator="equal">
      <formula>"h"</formula>
    </cfRule>
    <cfRule type="cellIs" dxfId="30697" priority="1838" stopIfTrue="1" operator="equal">
      <formula>"g"</formula>
    </cfRule>
  </conditionalFormatting>
  <conditionalFormatting sqref="BQ16">
    <cfRule type="cellIs" dxfId="30696" priority="1827" stopIfTrue="1" operator="equal">
      <formula>"f"</formula>
    </cfRule>
  </conditionalFormatting>
  <conditionalFormatting sqref="BQ16">
    <cfRule type="cellIs" dxfId="30695" priority="1825" stopIfTrue="1" operator="equal">
      <formula>"h"</formula>
    </cfRule>
    <cfRule type="cellIs" dxfId="30694" priority="1826" stopIfTrue="1" operator="equal">
      <formula>"g"</formula>
    </cfRule>
  </conditionalFormatting>
  <conditionalFormatting sqref="BQ16">
    <cfRule type="cellIs" dxfId="30693" priority="1824" stopIfTrue="1" operator="equal">
      <formula>"f"</formula>
    </cfRule>
  </conditionalFormatting>
  <conditionalFormatting sqref="BQ16">
    <cfRule type="cellIs" dxfId="30692" priority="1822" stopIfTrue="1" operator="equal">
      <formula>"h"</formula>
    </cfRule>
    <cfRule type="cellIs" dxfId="30691" priority="1823" stopIfTrue="1" operator="equal">
      <formula>"g"</formula>
    </cfRule>
  </conditionalFormatting>
  <conditionalFormatting sqref="BQ16">
    <cfRule type="cellIs" dxfId="30690" priority="1836" stopIfTrue="1" operator="equal">
      <formula>"f"</formula>
    </cfRule>
  </conditionalFormatting>
  <conditionalFormatting sqref="BQ16">
    <cfRule type="cellIs" dxfId="30689" priority="1834" stopIfTrue="1" operator="equal">
      <formula>"h"</formula>
    </cfRule>
    <cfRule type="cellIs" dxfId="30688" priority="1835" stopIfTrue="1" operator="equal">
      <formula>"g"</formula>
    </cfRule>
  </conditionalFormatting>
  <conditionalFormatting sqref="BQ16">
    <cfRule type="cellIs" dxfId="30687" priority="1845" stopIfTrue="1" operator="equal">
      <formula>"f"</formula>
    </cfRule>
  </conditionalFormatting>
  <conditionalFormatting sqref="BQ16">
    <cfRule type="cellIs" dxfId="30686" priority="1843" stopIfTrue="1" operator="equal">
      <formula>"h"</formula>
    </cfRule>
    <cfRule type="cellIs" dxfId="30685" priority="1844" stopIfTrue="1" operator="equal">
      <formula>"g"</formula>
    </cfRule>
  </conditionalFormatting>
  <conditionalFormatting sqref="BQ16">
    <cfRule type="cellIs" dxfId="30684" priority="1833" stopIfTrue="1" operator="equal">
      <formula>"f"</formula>
    </cfRule>
  </conditionalFormatting>
  <conditionalFormatting sqref="BQ16">
    <cfRule type="cellIs" dxfId="30683" priority="1831" stopIfTrue="1" operator="equal">
      <formula>"h"</formula>
    </cfRule>
    <cfRule type="cellIs" dxfId="30682" priority="1832" stopIfTrue="1" operator="equal">
      <formula>"g"</formula>
    </cfRule>
  </conditionalFormatting>
  <conditionalFormatting sqref="BQ16">
    <cfRule type="cellIs" dxfId="30681" priority="1830" stopIfTrue="1" operator="equal">
      <formula>"f"</formula>
    </cfRule>
  </conditionalFormatting>
  <conditionalFormatting sqref="BQ16">
    <cfRule type="cellIs" dxfId="30680" priority="1828" stopIfTrue="1" operator="equal">
      <formula>"h"</formula>
    </cfRule>
    <cfRule type="cellIs" dxfId="30679" priority="1829" stopIfTrue="1" operator="equal">
      <formula>"g"</formula>
    </cfRule>
  </conditionalFormatting>
  <conditionalFormatting sqref="BR16">
    <cfRule type="cellIs" dxfId="30678" priority="1752" stopIfTrue="1" operator="equal">
      <formula>"f"</formula>
    </cfRule>
  </conditionalFormatting>
  <conditionalFormatting sqref="BR16">
    <cfRule type="cellIs" dxfId="30677" priority="1750" stopIfTrue="1" operator="equal">
      <formula>"h"</formula>
    </cfRule>
    <cfRule type="cellIs" dxfId="30676" priority="1751" stopIfTrue="1" operator="equal">
      <formula>"g"</formula>
    </cfRule>
  </conditionalFormatting>
  <conditionalFormatting sqref="BR16">
    <cfRule type="cellIs" dxfId="30675" priority="1821" stopIfTrue="1" operator="equal">
      <formula>"f"</formula>
    </cfRule>
  </conditionalFormatting>
  <conditionalFormatting sqref="BR16">
    <cfRule type="cellIs" dxfId="30674" priority="1819" stopIfTrue="1" operator="equal">
      <formula>"h"</formula>
    </cfRule>
    <cfRule type="cellIs" dxfId="30673" priority="1820" stopIfTrue="1" operator="equal">
      <formula>"g"</formula>
    </cfRule>
  </conditionalFormatting>
  <conditionalFormatting sqref="BR16">
    <cfRule type="cellIs" dxfId="30672" priority="1818" stopIfTrue="1" operator="equal">
      <formula>"f"</formula>
    </cfRule>
  </conditionalFormatting>
  <conditionalFormatting sqref="BR16">
    <cfRule type="cellIs" dxfId="30671" priority="1816" stopIfTrue="1" operator="equal">
      <formula>"h"</formula>
    </cfRule>
    <cfRule type="cellIs" dxfId="30670" priority="1817" stopIfTrue="1" operator="equal">
      <formula>"g"</formula>
    </cfRule>
  </conditionalFormatting>
  <conditionalFormatting sqref="BR16">
    <cfRule type="cellIs" dxfId="30669" priority="1815" stopIfTrue="1" operator="equal">
      <formula>"f"</formula>
    </cfRule>
  </conditionalFormatting>
  <conditionalFormatting sqref="BR16">
    <cfRule type="cellIs" dxfId="30668" priority="1813" stopIfTrue="1" operator="equal">
      <formula>"h"</formula>
    </cfRule>
    <cfRule type="cellIs" dxfId="30667" priority="1814" stopIfTrue="1" operator="equal">
      <formula>"g"</formula>
    </cfRule>
  </conditionalFormatting>
  <conditionalFormatting sqref="BR16">
    <cfRule type="cellIs" dxfId="30666" priority="1812" stopIfTrue="1" operator="equal">
      <formula>"f"</formula>
    </cfRule>
  </conditionalFormatting>
  <conditionalFormatting sqref="BR16">
    <cfRule type="cellIs" dxfId="30665" priority="1810" stopIfTrue="1" operator="equal">
      <formula>"h"</formula>
    </cfRule>
    <cfRule type="cellIs" dxfId="30664" priority="1811" stopIfTrue="1" operator="equal">
      <formula>"g"</formula>
    </cfRule>
  </conditionalFormatting>
  <conditionalFormatting sqref="BR16">
    <cfRule type="cellIs" dxfId="30663" priority="1809" stopIfTrue="1" operator="equal">
      <formula>"f"</formula>
    </cfRule>
  </conditionalFormatting>
  <conditionalFormatting sqref="BR16">
    <cfRule type="cellIs" dxfId="30662" priority="1807" stopIfTrue="1" operator="equal">
      <formula>"h"</formula>
    </cfRule>
    <cfRule type="cellIs" dxfId="30661" priority="1808" stopIfTrue="1" operator="equal">
      <formula>"g"</formula>
    </cfRule>
  </conditionalFormatting>
  <conditionalFormatting sqref="BR16">
    <cfRule type="cellIs" dxfId="30660" priority="1806" stopIfTrue="1" operator="equal">
      <formula>"f"</formula>
    </cfRule>
  </conditionalFormatting>
  <conditionalFormatting sqref="BR16">
    <cfRule type="cellIs" dxfId="30659" priority="1804" stopIfTrue="1" operator="equal">
      <formula>"h"</formula>
    </cfRule>
    <cfRule type="cellIs" dxfId="30658" priority="1805" stopIfTrue="1" operator="equal">
      <formula>"g"</formula>
    </cfRule>
  </conditionalFormatting>
  <conditionalFormatting sqref="BR16">
    <cfRule type="cellIs" dxfId="30657" priority="1803" stopIfTrue="1" operator="equal">
      <formula>"f"</formula>
    </cfRule>
  </conditionalFormatting>
  <conditionalFormatting sqref="BR16">
    <cfRule type="cellIs" dxfId="30656" priority="1801" stopIfTrue="1" operator="equal">
      <formula>"h"</formula>
    </cfRule>
    <cfRule type="cellIs" dxfId="30655" priority="1802" stopIfTrue="1" operator="equal">
      <formula>"g"</formula>
    </cfRule>
  </conditionalFormatting>
  <conditionalFormatting sqref="BR16">
    <cfRule type="cellIs" dxfId="30654" priority="1800" stopIfTrue="1" operator="equal">
      <formula>"f"</formula>
    </cfRule>
  </conditionalFormatting>
  <conditionalFormatting sqref="BR16">
    <cfRule type="cellIs" dxfId="30653" priority="1798" stopIfTrue="1" operator="equal">
      <formula>"h"</formula>
    </cfRule>
    <cfRule type="cellIs" dxfId="30652" priority="1799" stopIfTrue="1" operator="equal">
      <formula>"g"</formula>
    </cfRule>
  </conditionalFormatting>
  <conditionalFormatting sqref="BR16">
    <cfRule type="cellIs" dxfId="30651" priority="1797" stopIfTrue="1" operator="equal">
      <formula>"f"</formula>
    </cfRule>
  </conditionalFormatting>
  <conditionalFormatting sqref="BR16">
    <cfRule type="cellIs" dxfId="30650" priority="1795" stopIfTrue="1" operator="equal">
      <formula>"h"</formula>
    </cfRule>
    <cfRule type="cellIs" dxfId="30649" priority="1796" stopIfTrue="1" operator="equal">
      <formula>"g"</formula>
    </cfRule>
  </conditionalFormatting>
  <conditionalFormatting sqref="BR16">
    <cfRule type="cellIs" dxfId="30648" priority="1794" stopIfTrue="1" operator="equal">
      <formula>"f"</formula>
    </cfRule>
  </conditionalFormatting>
  <conditionalFormatting sqref="BR16">
    <cfRule type="cellIs" dxfId="30647" priority="1792" stopIfTrue="1" operator="equal">
      <formula>"h"</formula>
    </cfRule>
    <cfRule type="cellIs" dxfId="30646" priority="1793" stopIfTrue="1" operator="equal">
      <formula>"g"</formula>
    </cfRule>
  </conditionalFormatting>
  <conditionalFormatting sqref="BR16">
    <cfRule type="cellIs" dxfId="30645" priority="1791" stopIfTrue="1" operator="equal">
      <formula>"f"</formula>
    </cfRule>
  </conditionalFormatting>
  <conditionalFormatting sqref="BR16">
    <cfRule type="cellIs" dxfId="30644" priority="1789" stopIfTrue="1" operator="equal">
      <formula>"h"</formula>
    </cfRule>
    <cfRule type="cellIs" dxfId="30643" priority="1790" stopIfTrue="1" operator="equal">
      <formula>"g"</formula>
    </cfRule>
  </conditionalFormatting>
  <conditionalFormatting sqref="BR16">
    <cfRule type="cellIs" dxfId="30642" priority="1788" stopIfTrue="1" operator="equal">
      <formula>"f"</formula>
    </cfRule>
  </conditionalFormatting>
  <conditionalFormatting sqref="BR16">
    <cfRule type="cellIs" dxfId="30641" priority="1786" stopIfTrue="1" operator="equal">
      <formula>"h"</formula>
    </cfRule>
    <cfRule type="cellIs" dxfId="30640" priority="1787" stopIfTrue="1" operator="equal">
      <formula>"g"</formula>
    </cfRule>
  </conditionalFormatting>
  <conditionalFormatting sqref="BR16">
    <cfRule type="cellIs" dxfId="30639" priority="1785" stopIfTrue="1" operator="equal">
      <formula>"f"</formula>
    </cfRule>
  </conditionalFormatting>
  <conditionalFormatting sqref="BR16">
    <cfRule type="cellIs" dxfId="30638" priority="1783" stopIfTrue="1" operator="equal">
      <formula>"h"</formula>
    </cfRule>
    <cfRule type="cellIs" dxfId="30637" priority="1784" stopIfTrue="1" operator="equal">
      <formula>"g"</formula>
    </cfRule>
  </conditionalFormatting>
  <conditionalFormatting sqref="BR16">
    <cfRule type="cellIs" dxfId="30636" priority="1782" stopIfTrue="1" operator="equal">
      <formula>"f"</formula>
    </cfRule>
  </conditionalFormatting>
  <conditionalFormatting sqref="BR16">
    <cfRule type="cellIs" dxfId="30635" priority="1780" stopIfTrue="1" operator="equal">
      <formula>"h"</formula>
    </cfRule>
    <cfRule type="cellIs" dxfId="30634" priority="1781" stopIfTrue="1" operator="equal">
      <formula>"g"</formula>
    </cfRule>
  </conditionalFormatting>
  <conditionalFormatting sqref="BR16">
    <cfRule type="cellIs" dxfId="30633" priority="1779" stopIfTrue="1" operator="equal">
      <formula>"f"</formula>
    </cfRule>
  </conditionalFormatting>
  <conditionalFormatting sqref="BR16">
    <cfRule type="cellIs" dxfId="30632" priority="1777" stopIfTrue="1" operator="equal">
      <formula>"h"</formula>
    </cfRule>
    <cfRule type="cellIs" dxfId="30631" priority="1778" stopIfTrue="1" operator="equal">
      <formula>"g"</formula>
    </cfRule>
  </conditionalFormatting>
  <conditionalFormatting sqref="BR16">
    <cfRule type="cellIs" dxfId="30630" priority="1776" stopIfTrue="1" operator="equal">
      <formula>"f"</formula>
    </cfRule>
  </conditionalFormatting>
  <conditionalFormatting sqref="BR16">
    <cfRule type="cellIs" dxfId="30629" priority="1774" stopIfTrue="1" operator="equal">
      <formula>"h"</formula>
    </cfRule>
    <cfRule type="cellIs" dxfId="30628" priority="1775" stopIfTrue="1" operator="equal">
      <formula>"g"</formula>
    </cfRule>
  </conditionalFormatting>
  <conditionalFormatting sqref="BR16">
    <cfRule type="cellIs" dxfId="30627" priority="1773" stopIfTrue="1" operator="equal">
      <formula>"f"</formula>
    </cfRule>
  </conditionalFormatting>
  <conditionalFormatting sqref="BR16">
    <cfRule type="cellIs" dxfId="30626" priority="1771" stopIfTrue="1" operator="equal">
      <formula>"h"</formula>
    </cfRule>
    <cfRule type="cellIs" dxfId="30625" priority="1772" stopIfTrue="1" operator="equal">
      <formula>"g"</formula>
    </cfRule>
  </conditionalFormatting>
  <conditionalFormatting sqref="BR16">
    <cfRule type="cellIs" dxfId="30624" priority="1770" stopIfTrue="1" operator="equal">
      <formula>"f"</formula>
    </cfRule>
  </conditionalFormatting>
  <conditionalFormatting sqref="BR16">
    <cfRule type="cellIs" dxfId="30623" priority="1768" stopIfTrue="1" operator="equal">
      <formula>"h"</formula>
    </cfRule>
    <cfRule type="cellIs" dxfId="30622" priority="1769" stopIfTrue="1" operator="equal">
      <formula>"g"</formula>
    </cfRule>
  </conditionalFormatting>
  <conditionalFormatting sqref="BR16">
    <cfRule type="cellIs" dxfId="30621" priority="1764" stopIfTrue="1" operator="equal">
      <formula>"f"</formula>
    </cfRule>
  </conditionalFormatting>
  <conditionalFormatting sqref="BR16">
    <cfRule type="cellIs" dxfId="30620" priority="1762" stopIfTrue="1" operator="equal">
      <formula>"h"</formula>
    </cfRule>
    <cfRule type="cellIs" dxfId="30619" priority="1763" stopIfTrue="1" operator="equal">
      <formula>"g"</formula>
    </cfRule>
  </conditionalFormatting>
  <conditionalFormatting sqref="BR16">
    <cfRule type="cellIs" dxfId="30618" priority="1767" stopIfTrue="1" operator="equal">
      <formula>"f"</formula>
    </cfRule>
  </conditionalFormatting>
  <conditionalFormatting sqref="BR16">
    <cfRule type="cellIs" dxfId="30617" priority="1765" stopIfTrue="1" operator="equal">
      <formula>"h"</formula>
    </cfRule>
    <cfRule type="cellIs" dxfId="30616" priority="1766" stopIfTrue="1" operator="equal">
      <formula>"g"</formula>
    </cfRule>
  </conditionalFormatting>
  <conditionalFormatting sqref="BR16">
    <cfRule type="cellIs" dxfId="30615" priority="1761" stopIfTrue="1" operator="equal">
      <formula>"f"</formula>
    </cfRule>
  </conditionalFormatting>
  <conditionalFormatting sqref="BR16">
    <cfRule type="cellIs" dxfId="30614" priority="1759" stopIfTrue="1" operator="equal">
      <formula>"h"</formula>
    </cfRule>
    <cfRule type="cellIs" dxfId="30613" priority="1760" stopIfTrue="1" operator="equal">
      <formula>"g"</formula>
    </cfRule>
  </conditionalFormatting>
  <conditionalFormatting sqref="BR16">
    <cfRule type="cellIs" dxfId="30612" priority="1758" stopIfTrue="1" operator="equal">
      <formula>"f"</formula>
    </cfRule>
  </conditionalFormatting>
  <conditionalFormatting sqref="BR16">
    <cfRule type="cellIs" dxfId="30611" priority="1756" stopIfTrue="1" operator="equal">
      <formula>"h"</formula>
    </cfRule>
    <cfRule type="cellIs" dxfId="30610" priority="1757" stopIfTrue="1" operator="equal">
      <formula>"g"</formula>
    </cfRule>
  </conditionalFormatting>
  <conditionalFormatting sqref="BR16">
    <cfRule type="cellIs" dxfId="30609" priority="1755" stopIfTrue="1" operator="equal">
      <formula>"f"</formula>
    </cfRule>
  </conditionalFormatting>
  <conditionalFormatting sqref="BR16">
    <cfRule type="cellIs" dxfId="30608" priority="1753" stopIfTrue="1" operator="equal">
      <formula>"h"</formula>
    </cfRule>
    <cfRule type="cellIs" dxfId="30607" priority="1754" stopIfTrue="1" operator="equal">
      <formula>"g"</formula>
    </cfRule>
  </conditionalFormatting>
  <conditionalFormatting sqref="BR16">
    <cfRule type="cellIs" dxfId="30606" priority="1746" stopIfTrue="1" operator="equal">
      <formula>"f"</formula>
    </cfRule>
  </conditionalFormatting>
  <conditionalFormatting sqref="BR16">
    <cfRule type="cellIs" dxfId="30605" priority="1744" stopIfTrue="1" operator="equal">
      <formula>"h"</formula>
    </cfRule>
    <cfRule type="cellIs" dxfId="30604" priority="1745" stopIfTrue="1" operator="equal">
      <formula>"g"</formula>
    </cfRule>
  </conditionalFormatting>
  <conditionalFormatting sqref="BR16">
    <cfRule type="cellIs" dxfId="30603" priority="1743" stopIfTrue="1" operator="equal">
      <formula>"f"</formula>
    </cfRule>
  </conditionalFormatting>
  <conditionalFormatting sqref="BR16">
    <cfRule type="cellIs" dxfId="30602" priority="1741" stopIfTrue="1" operator="equal">
      <formula>"h"</formula>
    </cfRule>
    <cfRule type="cellIs" dxfId="30601" priority="1742" stopIfTrue="1" operator="equal">
      <formula>"g"</formula>
    </cfRule>
  </conditionalFormatting>
  <conditionalFormatting sqref="BR16">
    <cfRule type="cellIs" dxfId="30600" priority="1731" stopIfTrue="1" operator="equal">
      <formula>"f"</formula>
    </cfRule>
  </conditionalFormatting>
  <conditionalFormatting sqref="BR16">
    <cfRule type="cellIs" dxfId="30599" priority="1729" stopIfTrue="1" operator="equal">
      <formula>"h"</formula>
    </cfRule>
    <cfRule type="cellIs" dxfId="30598" priority="1730" stopIfTrue="1" operator="equal">
      <formula>"g"</formula>
    </cfRule>
  </conditionalFormatting>
  <conditionalFormatting sqref="BR16">
    <cfRule type="cellIs" dxfId="30597" priority="1728" stopIfTrue="1" operator="equal">
      <formula>"f"</formula>
    </cfRule>
  </conditionalFormatting>
  <conditionalFormatting sqref="BR16">
    <cfRule type="cellIs" dxfId="30596" priority="1726" stopIfTrue="1" operator="equal">
      <formula>"h"</formula>
    </cfRule>
    <cfRule type="cellIs" dxfId="30595" priority="1727" stopIfTrue="1" operator="equal">
      <formula>"g"</formula>
    </cfRule>
  </conditionalFormatting>
  <conditionalFormatting sqref="BR16">
    <cfRule type="cellIs" dxfId="30594" priority="1740" stopIfTrue="1" operator="equal">
      <formula>"f"</formula>
    </cfRule>
  </conditionalFormatting>
  <conditionalFormatting sqref="BR16">
    <cfRule type="cellIs" dxfId="30593" priority="1738" stopIfTrue="1" operator="equal">
      <formula>"h"</formula>
    </cfRule>
    <cfRule type="cellIs" dxfId="30592" priority="1739" stopIfTrue="1" operator="equal">
      <formula>"g"</formula>
    </cfRule>
  </conditionalFormatting>
  <conditionalFormatting sqref="BR16">
    <cfRule type="cellIs" dxfId="30591" priority="1749" stopIfTrue="1" operator="equal">
      <formula>"f"</formula>
    </cfRule>
  </conditionalFormatting>
  <conditionalFormatting sqref="BR16">
    <cfRule type="cellIs" dxfId="30590" priority="1747" stopIfTrue="1" operator="equal">
      <formula>"h"</formula>
    </cfRule>
    <cfRule type="cellIs" dxfId="30589" priority="1748" stopIfTrue="1" operator="equal">
      <formula>"g"</formula>
    </cfRule>
  </conditionalFormatting>
  <conditionalFormatting sqref="BR16">
    <cfRule type="cellIs" dxfId="30588" priority="1737" stopIfTrue="1" operator="equal">
      <formula>"f"</formula>
    </cfRule>
  </conditionalFormatting>
  <conditionalFormatting sqref="BR16">
    <cfRule type="cellIs" dxfId="30587" priority="1735" stopIfTrue="1" operator="equal">
      <formula>"h"</formula>
    </cfRule>
    <cfRule type="cellIs" dxfId="30586" priority="1736" stopIfTrue="1" operator="equal">
      <formula>"g"</formula>
    </cfRule>
  </conditionalFormatting>
  <conditionalFormatting sqref="BR16">
    <cfRule type="cellIs" dxfId="30585" priority="1734" stopIfTrue="1" operator="equal">
      <formula>"f"</formula>
    </cfRule>
  </conditionalFormatting>
  <conditionalFormatting sqref="BR16">
    <cfRule type="cellIs" dxfId="30584" priority="1732" stopIfTrue="1" operator="equal">
      <formula>"h"</formula>
    </cfRule>
    <cfRule type="cellIs" dxfId="30583" priority="1733" stopIfTrue="1" operator="equal">
      <formula>"g"</formula>
    </cfRule>
  </conditionalFormatting>
  <conditionalFormatting sqref="BR16">
    <cfRule type="cellIs" dxfId="30582" priority="1656" stopIfTrue="1" operator="equal">
      <formula>"f"</formula>
    </cfRule>
  </conditionalFormatting>
  <conditionalFormatting sqref="BR16">
    <cfRule type="cellIs" dxfId="30581" priority="1654" stopIfTrue="1" operator="equal">
      <formula>"h"</formula>
    </cfRule>
    <cfRule type="cellIs" dxfId="30580" priority="1655" stopIfTrue="1" operator="equal">
      <formula>"g"</formula>
    </cfRule>
  </conditionalFormatting>
  <conditionalFormatting sqref="BR16">
    <cfRule type="cellIs" dxfId="30579" priority="1725" stopIfTrue="1" operator="equal">
      <formula>"f"</formula>
    </cfRule>
  </conditionalFormatting>
  <conditionalFormatting sqref="BR16">
    <cfRule type="cellIs" dxfId="30578" priority="1723" stopIfTrue="1" operator="equal">
      <formula>"h"</formula>
    </cfRule>
    <cfRule type="cellIs" dxfId="30577" priority="1724" stopIfTrue="1" operator="equal">
      <formula>"g"</formula>
    </cfRule>
  </conditionalFormatting>
  <conditionalFormatting sqref="BR16">
    <cfRule type="cellIs" dxfId="30576" priority="1722" stopIfTrue="1" operator="equal">
      <formula>"f"</formula>
    </cfRule>
  </conditionalFormatting>
  <conditionalFormatting sqref="BR16">
    <cfRule type="cellIs" dxfId="30575" priority="1720" stopIfTrue="1" operator="equal">
      <formula>"h"</formula>
    </cfRule>
    <cfRule type="cellIs" dxfId="30574" priority="1721" stopIfTrue="1" operator="equal">
      <formula>"g"</formula>
    </cfRule>
  </conditionalFormatting>
  <conditionalFormatting sqref="BR16">
    <cfRule type="cellIs" dxfId="30573" priority="1719" stopIfTrue="1" operator="equal">
      <formula>"f"</formula>
    </cfRule>
  </conditionalFormatting>
  <conditionalFormatting sqref="BR16">
    <cfRule type="cellIs" dxfId="30572" priority="1717" stopIfTrue="1" operator="equal">
      <formula>"h"</formula>
    </cfRule>
    <cfRule type="cellIs" dxfId="30571" priority="1718" stopIfTrue="1" operator="equal">
      <formula>"g"</formula>
    </cfRule>
  </conditionalFormatting>
  <conditionalFormatting sqref="BR16">
    <cfRule type="cellIs" dxfId="30570" priority="1716" stopIfTrue="1" operator="equal">
      <formula>"f"</formula>
    </cfRule>
  </conditionalFormatting>
  <conditionalFormatting sqref="BR16">
    <cfRule type="cellIs" dxfId="30569" priority="1714" stopIfTrue="1" operator="equal">
      <formula>"h"</formula>
    </cfRule>
    <cfRule type="cellIs" dxfId="30568" priority="1715" stopIfTrue="1" operator="equal">
      <formula>"g"</formula>
    </cfRule>
  </conditionalFormatting>
  <conditionalFormatting sqref="BR16">
    <cfRule type="cellIs" dxfId="30567" priority="1713" stopIfTrue="1" operator="equal">
      <formula>"f"</formula>
    </cfRule>
  </conditionalFormatting>
  <conditionalFormatting sqref="BR16">
    <cfRule type="cellIs" dxfId="30566" priority="1711" stopIfTrue="1" operator="equal">
      <formula>"h"</formula>
    </cfRule>
    <cfRule type="cellIs" dxfId="30565" priority="1712" stopIfTrue="1" operator="equal">
      <formula>"g"</formula>
    </cfRule>
  </conditionalFormatting>
  <conditionalFormatting sqref="BR16">
    <cfRule type="cellIs" dxfId="30564" priority="1710" stopIfTrue="1" operator="equal">
      <formula>"f"</formula>
    </cfRule>
  </conditionalFormatting>
  <conditionalFormatting sqref="BR16">
    <cfRule type="cellIs" dxfId="30563" priority="1708" stopIfTrue="1" operator="equal">
      <formula>"h"</formula>
    </cfRule>
    <cfRule type="cellIs" dxfId="30562" priority="1709" stopIfTrue="1" operator="equal">
      <formula>"g"</formula>
    </cfRule>
  </conditionalFormatting>
  <conditionalFormatting sqref="BR16">
    <cfRule type="cellIs" dxfId="30561" priority="1707" stopIfTrue="1" operator="equal">
      <formula>"f"</formula>
    </cfRule>
  </conditionalFormatting>
  <conditionalFormatting sqref="BR16">
    <cfRule type="cellIs" dxfId="30560" priority="1705" stopIfTrue="1" operator="equal">
      <formula>"h"</formula>
    </cfRule>
    <cfRule type="cellIs" dxfId="30559" priority="1706" stopIfTrue="1" operator="equal">
      <formula>"g"</formula>
    </cfRule>
  </conditionalFormatting>
  <conditionalFormatting sqref="BR16">
    <cfRule type="cellIs" dxfId="30558" priority="1704" stopIfTrue="1" operator="equal">
      <formula>"f"</formula>
    </cfRule>
  </conditionalFormatting>
  <conditionalFormatting sqref="BR16">
    <cfRule type="cellIs" dxfId="30557" priority="1702" stopIfTrue="1" operator="equal">
      <formula>"h"</formula>
    </cfRule>
    <cfRule type="cellIs" dxfId="30556" priority="1703" stopIfTrue="1" operator="equal">
      <formula>"g"</formula>
    </cfRule>
  </conditionalFormatting>
  <conditionalFormatting sqref="BR16">
    <cfRule type="cellIs" dxfId="30555" priority="1701" stopIfTrue="1" operator="equal">
      <formula>"f"</formula>
    </cfRule>
  </conditionalFormatting>
  <conditionalFormatting sqref="BR16">
    <cfRule type="cellIs" dxfId="30554" priority="1699" stopIfTrue="1" operator="equal">
      <formula>"h"</formula>
    </cfRule>
    <cfRule type="cellIs" dxfId="30553" priority="1700" stopIfTrue="1" operator="equal">
      <formula>"g"</formula>
    </cfRule>
  </conditionalFormatting>
  <conditionalFormatting sqref="BR16">
    <cfRule type="cellIs" dxfId="30552" priority="1698" stopIfTrue="1" operator="equal">
      <formula>"f"</formula>
    </cfRule>
  </conditionalFormatting>
  <conditionalFormatting sqref="BR16">
    <cfRule type="cellIs" dxfId="30551" priority="1696" stopIfTrue="1" operator="equal">
      <formula>"h"</formula>
    </cfRule>
    <cfRule type="cellIs" dxfId="30550" priority="1697" stopIfTrue="1" operator="equal">
      <formula>"g"</formula>
    </cfRule>
  </conditionalFormatting>
  <conditionalFormatting sqref="BR16">
    <cfRule type="cellIs" dxfId="30549" priority="1695" stopIfTrue="1" operator="equal">
      <formula>"f"</formula>
    </cfRule>
  </conditionalFormatting>
  <conditionalFormatting sqref="BR16">
    <cfRule type="cellIs" dxfId="30548" priority="1693" stopIfTrue="1" operator="equal">
      <formula>"h"</formula>
    </cfRule>
    <cfRule type="cellIs" dxfId="30547" priority="1694" stopIfTrue="1" operator="equal">
      <formula>"g"</formula>
    </cfRule>
  </conditionalFormatting>
  <conditionalFormatting sqref="BR16">
    <cfRule type="cellIs" dxfId="30546" priority="1692" stopIfTrue="1" operator="equal">
      <formula>"f"</formula>
    </cfRule>
  </conditionalFormatting>
  <conditionalFormatting sqref="BR16">
    <cfRule type="cellIs" dxfId="30545" priority="1690" stopIfTrue="1" operator="equal">
      <formula>"h"</formula>
    </cfRule>
    <cfRule type="cellIs" dxfId="30544" priority="1691" stopIfTrue="1" operator="equal">
      <formula>"g"</formula>
    </cfRule>
  </conditionalFormatting>
  <conditionalFormatting sqref="BR16">
    <cfRule type="cellIs" dxfId="30543" priority="1689" stopIfTrue="1" operator="equal">
      <formula>"f"</formula>
    </cfRule>
  </conditionalFormatting>
  <conditionalFormatting sqref="BR16">
    <cfRule type="cellIs" dxfId="30542" priority="1687" stopIfTrue="1" operator="equal">
      <formula>"h"</formula>
    </cfRule>
    <cfRule type="cellIs" dxfId="30541" priority="1688" stopIfTrue="1" operator="equal">
      <formula>"g"</formula>
    </cfRule>
  </conditionalFormatting>
  <conditionalFormatting sqref="BR16">
    <cfRule type="cellIs" dxfId="30540" priority="1686" stopIfTrue="1" operator="equal">
      <formula>"f"</formula>
    </cfRule>
  </conditionalFormatting>
  <conditionalFormatting sqref="BR16">
    <cfRule type="cellIs" dxfId="30539" priority="1684" stopIfTrue="1" operator="equal">
      <formula>"h"</formula>
    </cfRule>
    <cfRule type="cellIs" dxfId="30538" priority="1685" stopIfTrue="1" operator="equal">
      <formula>"g"</formula>
    </cfRule>
  </conditionalFormatting>
  <conditionalFormatting sqref="BR16">
    <cfRule type="cellIs" dxfId="30537" priority="1683" stopIfTrue="1" operator="equal">
      <formula>"f"</formula>
    </cfRule>
  </conditionalFormatting>
  <conditionalFormatting sqref="BR16">
    <cfRule type="cellIs" dxfId="30536" priority="1681" stopIfTrue="1" operator="equal">
      <formula>"h"</formula>
    </cfRule>
    <cfRule type="cellIs" dxfId="30535" priority="1682" stopIfTrue="1" operator="equal">
      <formula>"g"</formula>
    </cfRule>
  </conditionalFormatting>
  <conditionalFormatting sqref="BR16">
    <cfRule type="cellIs" dxfId="30534" priority="1680" stopIfTrue="1" operator="equal">
      <formula>"f"</formula>
    </cfRule>
  </conditionalFormatting>
  <conditionalFormatting sqref="BR16">
    <cfRule type="cellIs" dxfId="30533" priority="1678" stopIfTrue="1" operator="equal">
      <formula>"h"</formula>
    </cfRule>
    <cfRule type="cellIs" dxfId="30532" priority="1679" stopIfTrue="1" operator="equal">
      <formula>"g"</formula>
    </cfRule>
  </conditionalFormatting>
  <conditionalFormatting sqref="BR16">
    <cfRule type="cellIs" dxfId="30531" priority="1677" stopIfTrue="1" operator="equal">
      <formula>"f"</formula>
    </cfRule>
  </conditionalFormatting>
  <conditionalFormatting sqref="BR16">
    <cfRule type="cellIs" dxfId="30530" priority="1675" stopIfTrue="1" operator="equal">
      <formula>"h"</formula>
    </cfRule>
    <cfRule type="cellIs" dxfId="30529" priority="1676" stopIfTrue="1" operator="equal">
      <formula>"g"</formula>
    </cfRule>
  </conditionalFormatting>
  <conditionalFormatting sqref="BR16">
    <cfRule type="cellIs" dxfId="30528" priority="1674" stopIfTrue="1" operator="equal">
      <formula>"f"</formula>
    </cfRule>
  </conditionalFormatting>
  <conditionalFormatting sqref="BR16">
    <cfRule type="cellIs" dxfId="30527" priority="1672" stopIfTrue="1" operator="equal">
      <formula>"h"</formula>
    </cfRule>
    <cfRule type="cellIs" dxfId="30526" priority="1673" stopIfTrue="1" operator="equal">
      <formula>"g"</formula>
    </cfRule>
  </conditionalFormatting>
  <conditionalFormatting sqref="BR16">
    <cfRule type="cellIs" dxfId="30525" priority="1668" stopIfTrue="1" operator="equal">
      <formula>"f"</formula>
    </cfRule>
  </conditionalFormatting>
  <conditionalFormatting sqref="BR16">
    <cfRule type="cellIs" dxfId="30524" priority="1666" stopIfTrue="1" operator="equal">
      <formula>"h"</formula>
    </cfRule>
    <cfRule type="cellIs" dxfId="30523" priority="1667" stopIfTrue="1" operator="equal">
      <formula>"g"</formula>
    </cfRule>
  </conditionalFormatting>
  <conditionalFormatting sqref="BR16">
    <cfRule type="cellIs" dxfId="30522" priority="1671" stopIfTrue="1" operator="equal">
      <formula>"f"</formula>
    </cfRule>
  </conditionalFormatting>
  <conditionalFormatting sqref="BR16">
    <cfRule type="cellIs" dxfId="30521" priority="1669" stopIfTrue="1" operator="equal">
      <formula>"h"</formula>
    </cfRule>
    <cfRule type="cellIs" dxfId="30520" priority="1670" stopIfTrue="1" operator="equal">
      <formula>"g"</formula>
    </cfRule>
  </conditionalFormatting>
  <conditionalFormatting sqref="BR16">
    <cfRule type="cellIs" dxfId="30519" priority="1665" stopIfTrue="1" operator="equal">
      <formula>"f"</formula>
    </cfRule>
  </conditionalFormatting>
  <conditionalFormatting sqref="BR16">
    <cfRule type="cellIs" dxfId="30518" priority="1663" stopIfTrue="1" operator="equal">
      <formula>"h"</formula>
    </cfRule>
    <cfRule type="cellIs" dxfId="30517" priority="1664" stopIfTrue="1" operator="equal">
      <formula>"g"</formula>
    </cfRule>
  </conditionalFormatting>
  <conditionalFormatting sqref="BR16">
    <cfRule type="cellIs" dxfId="30516" priority="1662" stopIfTrue="1" operator="equal">
      <formula>"f"</formula>
    </cfRule>
  </conditionalFormatting>
  <conditionalFormatting sqref="BR16">
    <cfRule type="cellIs" dxfId="30515" priority="1660" stopIfTrue="1" operator="equal">
      <formula>"h"</formula>
    </cfRule>
    <cfRule type="cellIs" dxfId="30514" priority="1661" stopIfTrue="1" operator="equal">
      <formula>"g"</formula>
    </cfRule>
  </conditionalFormatting>
  <conditionalFormatting sqref="BR16">
    <cfRule type="cellIs" dxfId="30513" priority="1659" stopIfTrue="1" operator="equal">
      <formula>"f"</formula>
    </cfRule>
  </conditionalFormatting>
  <conditionalFormatting sqref="BR16">
    <cfRule type="cellIs" dxfId="30512" priority="1657" stopIfTrue="1" operator="equal">
      <formula>"h"</formula>
    </cfRule>
    <cfRule type="cellIs" dxfId="30511" priority="1658" stopIfTrue="1" operator="equal">
      <formula>"g"</formula>
    </cfRule>
  </conditionalFormatting>
  <conditionalFormatting sqref="BR16">
    <cfRule type="cellIs" dxfId="30510" priority="1584" stopIfTrue="1" operator="equal">
      <formula>"f"</formula>
    </cfRule>
  </conditionalFormatting>
  <conditionalFormatting sqref="BR16">
    <cfRule type="cellIs" dxfId="30509" priority="1582" stopIfTrue="1" operator="equal">
      <formula>"h"</formula>
    </cfRule>
    <cfRule type="cellIs" dxfId="30508" priority="1583" stopIfTrue="1" operator="equal">
      <formula>"g"</formula>
    </cfRule>
  </conditionalFormatting>
  <conditionalFormatting sqref="BR16">
    <cfRule type="cellIs" dxfId="30507" priority="1653" stopIfTrue="1" operator="equal">
      <formula>"f"</formula>
    </cfRule>
  </conditionalFormatting>
  <conditionalFormatting sqref="BR16">
    <cfRule type="cellIs" dxfId="30506" priority="1651" stopIfTrue="1" operator="equal">
      <formula>"h"</formula>
    </cfRule>
    <cfRule type="cellIs" dxfId="30505" priority="1652" stopIfTrue="1" operator="equal">
      <formula>"g"</formula>
    </cfRule>
  </conditionalFormatting>
  <conditionalFormatting sqref="BR16">
    <cfRule type="cellIs" dxfId="30504" priority="1650" stopIfTrue="1" operator="equal">
      <formula>"f"</formula>
    </cfRule>
  </conditionalFormatting>
  <conditionalFormatting sqref="BR16">
    <cfRule type="cellIs" dxfId="30503" priority="1648" stopIfTrue="1" operator="equal">
      <formula>"h"</formula>
    </cfRule>
    <cfRule type="cellIs" dxfId="30502" priority="1649" stopIfTrue="1" operator="equal">
      <formula>"g"</formula>
    </cfRule>
  </conditionalFormatting>
  <conditionalFormatting sqref="BR16">
    <cfRule type="cellIs" dxfId="30501" priority="1647" stopIfTrue="1" operator="equal">
      <formula>"f"</formula>
    </cfRule>
  </conditionalFormatting>
  <conditionalFormatting sqref="BR16">
    <cfRule type="cellIs" dxfId="30500" priority="1645" stopIfTrue="1" operator="equal">
      <formula>"h"</formula>
    </cfRule>
    <cfRule type="cellIs" dxfId="30499" priority="1646" stopIfTrue="1" operator="equal">
      <formula>"g"</formula>
    </cfRule>
  </conditionalFormatting>
  <conditionalFormatting sqref="BR16">
    <cfRule type="cellIs" dxfId="30498" priority="1644" stopIfTrue="1" operator="equal">
      <formula>"f"</formula>
    </cfRule>
  </conditionalFormatting>
  <conditionalFormatting sqref="BR16">
    <cfRule type="cellIs" dxfId="30497" priority="1642" stopIfTrue="1" operator="equal">
      <formula>"h"</formula>
    </cfRule>
    <cfRule type="cellIs" dxfId="30496" priority="1643" stopIfTrue="1" operator="equal">
      <formula>"g"</formula>
    </cfRule>
  </conditionalFormatting>
  <conditionalFormatting sqref="BR16">
    <cfRule type="cellIs" dxfId="30495" priority="1641" stopIfTrue="1" operator="equal">
      <formula>"f"</formula>
    </cfRule>
  </conditionalFormatting>
  <conditionalFormatting sqref="BR16">
    <cfRule type="cellIs" dxfId="30494" priority="1639" stopIfTrue="1" operator="equal">
      <formula>"h"</formula>
    </cfRule>
    <cfRule type="cellIs" dxfId="30493" priority="1640" stopIfTrue="1" operator="equal">
      <formula>"g"</formula>
    </cfRule>
  </conditionalFormatting>
  <conditionalFormatting sqref="BR16">
    <cfRule type="cellIs" dxfId="30492" priority="1638" stopIfTrue="1" operator="equal">
      <formula>"f"</formula>
    </cfRule>
  </conditionalFormatting>
  <conditionalFormatting sqref="BR16">
    <cfRule type="cellIs" dxfId="30491" priority="1636" stopIfTrue="1" operator="equal">
      <formula>"h"</formula>
    </cfRule>
    <cfRule type="cellIs" dxfId="30490" priority="1637" stopIfTrue="1" operator="equal">
      <formula>"g"</formula>
    </cfRule>
  </conditionalFormatting>
  <conditionalFormatting sqref="BR16">
    <cfRule type="cellIs" dxfId="30489" priority="1635" stopIfTrue="1" operator="equal">
      <formula>"f"</formula>
    </cfRule>
  </conditionalFormatting>
  <conditionalFormatting sqref="BR16">
    <cfRule type="cellIs" dxfId="30488" priority="1633" stopIfTrue="1" operator="equal">
      <formula>"h"</formula>
    </cfRule>
    <cfRule type="cellIs" dxfId="30487" priority="1634" stopIfTrue="1" operator="equal">
      <formula>"g"</formula>
    </cfRule>
  </conditionalFormatting>
  <conditionalFormatting sqref="BR16">
    <cfRule type="cellIs" dxfId="30486" priority="1632" stopIfTrue="1" operator="equal">
      <formula>"f"</formula>
    </cfRule>
  </conditionalFormatting>
  <conditionalFormatting sqref="BR16">
    <cfRule type="cellIs" dxfId="30485" priority="1630" stopIfTrue="1" operator="equal">
      <formula>"h"</formula>
    </cfRule>
    <cfRule type="cellIs" dxfId="30484" priority="1631" stopIfTrue="1" operator="equal">
      <formula>"g"</formula>
    </cfRule>
  </conditionalFormatting>
  <conditionalFormatting sqref="BR16">
    <cfRule type="cellIs" dxfId="30483" priority="1629" stopIfTrue="1" operator="equal">
      <formula>"f"</formula>
    </cfRule>
  </conditionalFormatting>
  <conditionalFormatting sqref="BR16">
    <cfRule type="cellIs" dxfId="30482" priority="1627" stopIfTrue="1" operator="equal">
      <formula>"h"</formula>
    </cfRule>
    <cfRule type="cellIs" dxfId="30481" priority="1628" stopIfTrue="1" operator="equal">
      <formula>"g"</formula>
    </cfRule>
  </conditionalFormatting>
  <conditionalFormatting sqref="BR16">
    <cfRule type="cellIs" dxfId="30480" priority="1626" stopIfTrue="1" operator="equal">
      <formula>"f"</formula>
    </cfRule>
  </conditionalFormatting>
  <conditionalFormatting sqref="BR16">
    <cfRule type="cellIs" dxfId="30479" priority="1624" stopIfTrue="1" operator="equal">
      <formula>"h"</formula>
    </cfRule>
    <cfRule type="cellIs" dxfId="30478" priority="1625" stopIfTrue="1" operator="equal">
      <formula>"g"</formula>
    </cfRule>
  </conditionalFormatting>
  <conditionalFormatting sqref="BR16">
    <cfRule type="cellIs" dxfId="30477" priority="1623" stopIfTrue="1" operator="equal">
      <formula>"f"</formula>
    </cfRule>
  </conditionalFormatting>
  <conditionalFormatting sqref="BR16">
    <cfRule type="cellIs" dxfId="30476" priority="1621" stopIfTrue="1" operator="equal">
      <formula>"h"</formula>
    </cfRule>
    <cfRule type="cellIs" dxfId="30475" priority="1622" stopIfTrue="1" operator="equal">
      <formula>"g"</formula>
    </cfRule>
  </conditionalFormatting>
  <conditionalFormatting sqref="BR16">
    <cfRule type="cellIs" dxfId="30474" priority="1620" stopIfTrue="1" operator="equal">
      <formula>"f"</formula>
    </cfRule>
  </conditionalFormatting>
  <conditionalFormatting sqref="BR16">
    <cfRule type="cellIs" dxfId="30473" priority="1618" stopIfTrue="1" operator="equal">
      <formula>"h"</formula>
    </cfRule>
    <cfRule type="cellIs" dxfId="30472" priority="1619" stopIfTrue="1" operator="equal">
      <formula>"g"</formula>
    </cfRule>
  </conditionalFormatting>
  <conditionalFormatting sqref="BR16">
    <cfRule type="cellIs" dxfId="30471" priority="1617" stopIfTrue="1" operator="equal">
      <formula>"f"</formula>
    </cfRule>
  </conditionalFormatting>
  <conditionalFormatting sqref="BR16">
    <cfRule type="cellIs" dxfId="30470" priority="1615" stopIfTrue="1" operator="equal">
      <formula>"h"</formula>
    </cfRule>
    <cfRule type="cellIs" dxfId="30469" priority="1616" stopIfTrue="1" operator="equal">
      <formula>"g"</formula>
    </cfRule>
  </conditionalFormatting>
  <conditionalFormatting sqref="BR16">
    <cfRule type="cellIs" dxfId="30468" priority="1614" stopIfTrue="1" operator="equal">
      <formula>"f"</formula>
    </cfRule>
  </conditionalFormatting>
  <conditionalFormatting sqref="BR16">
    <cfRule type="cellIs" dxfId="30467" priority="1612" stopIfTrue="1" operator="equal">
      <formula>"h"</formula>
    </cfRule>
    <cfRule type="cellIs" dxfId="30466" priority="1613" stopIfTrue="1" operator="equal">
      <formula>"g"</formula>
    </cfRule>
  </conditionalFormatting>
  <conditionalFormatting sqref="BR16">
    <cfRule type="cellIs" dxfId="30465" priority="1611" stopIfTrue="1" operator="equal">
      <formula>"f"</formula>
    </cfRule>
  </conditionalFormatting>
  <conditionalFormatting sqref="BR16">
    <cfRule type="cellIs" dxfId="30464" priority="1609" stopIfTrue="1" operator="equal">
      <formula>"h"</formula>
    </cfRule>
    <cfRule type="cellIs" dxfId="30463" priority="1610" stopIfTrue="1" operator="equal">
      <formula>"g"</formula>
    </cfRule>
  </conditionalFormatting>
  <conditionalFormatting sqref="BR16">
    <cfRule type="cellIs" dxfId="30462" priority="1608" stopIfTrue="1" operator="equal">
      <formula>"f"</formula>
    </cfRule>
  </conditionalFormatting>
  <conditionalFormatting sqref="BR16">
    <cfRule type="cellIs" dxfId="30461" priority="1606" stopIfTrue="1" operator="equal">
      <formula>"h"</formula>
    </cfRule>
    <cfRule type="cellIs" dxfId="30460" priority="1607" stopIfTrue="1" operator="equal">
      <formula>"g"</formula>
    </cfRule>
  </conditionalFormatting>
  <conditionalFormatting sqref="BR16">
    <cfRule type="cellIs" dxfId="30459" priority="1605" stopIfTrue="1" operator="equal">
      <formula>"f"</formula>
    </cfRule>
  </conditionalFormatting>
  <conditionalFormatting sqref="BR16">
    <cfRule type="cellIs" dxfId="30458" priority="1603" stopIfTrue="1" operator="equal">
      <formula>"h"</formula>
    </cfRule>
    <cfRule type="cellIs" dxfId="30457" priority="1604" stopIfTrue="1" operator="equal">
      <formula>"g"</formula>
    </cfRule>
  </conditionalFormatting>
  <conditionalFormatting sqref="BR16">
    <cfRule type="cellIs" dxfId="30456" priority="1602" stopIfTrue="1" operator="equal">
      <formula>"f"</formula>
    </cfRule>
  </conditionalFormatting>
  <conditionalFormatting sqref="BR16">
    <cfRule type="cellIs" dxfId="30455" priority="1600" stopIfTrue="1" operator="equal">
      <formula>"h"</formula>
    </cfRule>
    <cfRule type="cellIs" dxfId="30454" priority="1601" stopIfTrue="1" operator="equal">
      <formula>"g"</formula>
    </cfRule>
  </conditionalFormatting>
  <conditionalFormatting sqref="BR16">
    <cfRule type="cellIs" dxfId="30453" priority="1596" stopIfTrue="1" operator="equal">
      <formula>"f"</formula>
    </cfRule>
  </conditionalFormatting>
  <conditionalFormatting sqref="BR16">
    <cfRule type="cellIs" dxfId="30452" priority="1594" stopIfTrue="1" operator="equal">
      <formula>"h"</formula>
    </cfRule>
    <cfRule type="cellIs" dxfId="30451" priority="1595" stopIfTrue="1" operator="equal">
      <formula>"g"</formula>
    </cfRule>
  </conditionalFormatting>
  <conditionalFormatting sqref="BR16">
    <cfRule type="cellIs" dxfId="30450" priority="1599" stopIfTrue="1" operator="equal">
      <formula>"f"</formula>
    </cfRule>
  </conditionalFormatting>
  <conditionalFormatting sqref="BR16">
    <cfRule type="cellIs" dxfId="30449" priority="1597" stopIfTrue="1" operator="equal">
      <formula>"h"</formula>
    </cfRule>
    <cfRule type="cellIs" dxfId="30448" priority="1598" stopIfTrue="1" operator="equal">
      <formula>"g"</formula>
    </cfRule>
  </conditionalFormatting>
  <conditionalFormatting sqref="BR16">
    <cfRule type="cellIs" dxfId="30447" priority="1593" stopIfTrue="1" operator="equal">
      <formula>"f"</formula>
    </cfRule>
  </conditionalFormatting>
  <conditionalFormatting sqref="BR16">
    <cfRule type="cellIs" dxfId="30446" priority="1591" stopIfTrue="1" operator="equal">
      <formula>"h"</formula>
    </cfRule>
    <cfRule type="cellIs" dxfId="30445" priority="1592" stopIfTrue="1" operator="equal">
      <formula>"g"</formula>
    </cfRule>
  </conditionalFormatting>
  <conditionalFormatting sqref="BR16">
    <cfRule type="cellIs" dxfId="30444" priority="1590" stopIfTrue="1" operator="equal">
      <formula>"f"</formula>
    </cfRule>
  </conditionalFormatting>
  <conditionalFormatting sqref="BR16">
    <cfRule type="cellIs" dxfId="30443" priority="1588" stopIfTrue="1" operator="equal">
      <formula>"h"</formula>
    </cfRule>
    <cfRule type="cellIs" dxfId="30442" priority="1589" stopIfTrue="1" operator="equal">
      <formula>"g"</formula>
    </cfRule>
  </conditionalFormatting>
  <conditionalFormatting sqref="BR16">
    <cfRule type="cellIs" dxfId="30441" priority="1587" stopIfTrue="1" operator="equal">
      <formula>"f"</formula>
    </cfRule>
  </conditionalFormatting>
  <conditionalFormatting sqref="BR16">
    <cfRule type="cellIs" dxfId="30440" priority="1585" stopIfTrue="1" operator="equal">
      <formula>"h"</formula>
    </cfRule>
    <cfRule type="cellIs" dxfId="30439" priority="1586" stopIfTrue="1" operator="equal">
      <formula>"g"</formula>
    </cfRule>
  </conditionalFormatting>
  <conditionalFormatting sqref="BQ35">
    <cfRule type="cellIs" dxfId="30438" priority="1581" stopIfTrue="1" operator="equal">
      <formula>"f"</formula>
    </cfRule>
  </conditionalFormatting>
  <conditionalFormatting sqref="BQ35">
    <cfRule type="cellIs" dxfId="30437" priority="1579" stopIfTrue="1" operator="equal">
      <formula>"h"</formula>
    </cfRule>
    <cfRule type="cellIs" dxfId="30436" priority="1580" stopIfTrue="1" operator="equal">
      <formula>"g"</formula>
    </cfRule>
  </conditionalFormatting>
  <conditionalFormatting sqref="BR38">
    <cfRule type="cellIs" dxfId="30435" priority="1578" stopIfTrue="1" operator="equal">
      <formula>"f"</formula>
    </cfRule>
  </conditionalFormatting>
  <conditionalFormatting sqref="BR38">
    <cfRule type="cellIs" dxfId="30434" priority="1576" stopIfTrue="1" operator="equal">
      <formula>"h"</formula>
    </cfRule>
    <cfRule type="cellIs" dxfId="30433" priority="1577" stopIfTrue="1" operator="equal">
      <formula>"g"</formula>
    </cfRule>
  </conditionalFormatting>
  <conditionalFormatting sqref="BR35">
    <cfRule type="cellIs" dxfId="30432" priority="1575" stopIfTrue="1" operator="equal">
      <formula>"f"</formula>
    </cfRule>
  </conditionalFormatting>
  <conditionalFormatting sqref="BR35">
    <cfRule type="cellIs" dxfId="30431" priority="1573" stopIfTrue="1" operator="equal">
      <formula>"h"</formula>
    </cfRule>
    <cfRule type="cellIs" dxfId="30430" priority="1574" stopIfTrue="1" operator="equal">
      <formula>"g"</formula>
    </cfRule>
  </conditionalFormatting>
  <conditionalFormatting sqref="BQ27:BR27">
    <cfRule type="cellIs" dxfId="30429" priority="1572" stopIfTrue="1" operator="equal">
      <formula>"f"</formula>
    </cfRule>
  </conditionalFormatting>
  <conditionalFormatting sqref="BQ27:BR27">
    <cfRule type="cellIs" dxfId="30428" priority="1570" stopIfTrue="1" operator="equal">
      <formula>"h"</formula>
    </cfRule>
    <cfRule type="cellIs" dxfId="30427" priority="1571" stopIfTrue="1" operator="equal">
      <formula>"g"</formula>
    </cfRule>
  </conditionalFormatting>
  <conditionalFormatting sqref="BQ18:BR18">
    <cfRule type="cellIs" dxfId="30426" priority="1569" stopIfTrue="1" operator="equal">
      <formula>"f"</formula>
    </cfRule>
  </conditionalFormatting>
  <conditionalFormatting sqref="BQ18:BR18">
    <cfRule type="cellIs" dxfId="30425" priority="1567" stopIfTrue="1" operator="equal">
      <formula>"h"</formula>
    </cfRule>
    <cfRule type="cellIs" dxfId="30424" priority="1568" stopIfTrue="1" operator="equal">
      <formula>"g"</formula>
    </cfRule>
  </conditionalFormatting>
  <conditionalFormatting sqref="BQ19:BR19">
    <cfRule type="cellIs" dxfId="30423" priority="1566" stopIfTrue="1" operator="equal">
      <formula>"f"</formula>
    </cfRule>
  </conditionalFormatting>
  <conditionalFormatting sqref="BQ19:BR19">
    <cfRule type="cellIs" dxfId="30422" priority="1564" stopIfTrue="1" operator="equal">
      <formula>"h"</formula>
    </cfRule>
    <cfRule type="cellIs" dxfId="30421" priority="1565" stopIfTrue="1" operator="equal">
      <formula>"g"</formula>
    </cfRule>
  </conditionalFormatting>
  <conditionalFormatting sqref="BQ37">
    <cfRule type="cellIs" dxfId="30420" priority="1563" stopIfTrue="1" operator="equal">
      <formula>"f"</formula>
    </cfRule>
  </conditionalFormatting>
  <conditionalFormatting sqref="BQ37">
    <cfRule type="cellIs" dxfId="30419" priority="1561" stopIfTrue="1" operator="equal">
      <formula>"h"</formula>
    </cfRule>
    <cfRule type="cellIs" dxfId="30418" priority="1562" stopIfTrue="1" operator="equal">
      <formula>"g"</formula>
    </cfRule>
  </conditionalFormatting>
  <conditionalFormatting sqref="BR37">
    <cfRule type="cellIs" dxfId="30417" priority="1560" stopIfTrue="1" operator="equal">
      <formula>"f"</formula>
    </cfRule>
  </conditionalFormatting>
  <conditionalFormatting sqref="BR37">
    <cfRule type="cellIs" dxfId="30416" priority="1558" stopIfTrue="1" operator="equal">
      <formula>"h"</formula>
    </cfRule>
    <cfRule type="cellIs" dxfId="30415" priority="1559" stopIfTrue="1" operator="equal">
      <formula>"g"</formula>
    </cfRule>
  </conditionalFormatting>
  <conditionalFormatting sqref="BR60">
    <cfRule type="cellIs" dxfId="30414" priority="1515" stopIfTrue="1" operator="equal">
      <formula>"f"</formula>
    </cfRule>
  </conditionalFormatting>
  <conditionalFormatting sqref="BR60">
    <cfRule type="cellIs" dxfId="30413" priority="1513" stopIfTrue="1" operator="equal">
      <formula>"h"</formula>
    </cfRule>
    <cfRule type="cellIs" dxfId="30412" priority="1514" stopIfTrue="1" operator="equal">
      <formula>"g"</formula>
    </cfRule>
  </conditionalFormatting>
  <conditionalFormatting sqref="BQ34:BR34">
    <cfRule type="cellIs" dxfId="30411" priority="1554" stopIfTrue="1" operator="equal">
      <formula>"f"</formula>
    </cfRule>
  </conditionalFormatting>
  <conditionalFormatting sqref="BQ34:BR34">
    <cfRule type="cellIs" dxfId="30410" priority="1552" stopIfTrue="1" operator="equal">
      <formula>"h"</formula>
    </cfRule>
    <cfRule type="cellIs" dxfId="30409" priority="1553" stopIfTrue="1" operator="equal">
      <formula>"g"</formula>
    </cfRule>
  </conditionalFormatting>
  <conditionalFormatting sqref="BQ30:BR30">
    <cfRule type="cellIs" dxfId="30408" priority="1551" stopIfTrue="1" operator="equal">
      <formula>"f"</formula>
    </cfRule>
  </conditionalFormatting>
  <conditionalFormatting sqref="BQ30:BR30">
    <cfRule type="cellIs" dxfId="30407" priority="1549" stopIfTrue="1" operator="equal">
      <formula>"h"</formula>
    </cfRule>
    <cfRule type="cellIs" dxfId="30406" priority="1550" stopIfTrue="1" operator="equal">
      <formula>"g"</formula>
    </cfRule>
  </conditionalFormatting>
  <conditionalFormatting sqref="BQ63 BQ39:BQ44 BQ48:BQ54 BQ56:BQ59">
    <cfRule type="cellIs" dxfId="30402" priority="1545" stopIfTrue="1" operator="equal">
      <formula>"f"</formula>
    </cfRule>
  </conditionalFormatting>
  <conditionalFormatting sqref="BQ63 BQ39:BQ44 BQ48:BQ54 BQ56:BQ59">
    <cfRule type="cellIs" dxfId="30401" priority="1543" stopIfTrue="1" operator="equal">
      <formula>"h"</formula>
    </cfRule>
    <cfRule type="cellIs" dxfId="30400" priority="1544" stopIfTrue="1" operator="equal">
      <formula>"g"</formula>
    </cfRule>
  </conditionalFormatting>
  <conditionalFormatting sqref="BQ45">
    <cfRule type="cellIs" dxfId="30399" priority="1542" stopIfTrue="1" operator="equal">
      <formula>"f"</formula>
    </cfRule>
  </conditionalFormatting>
  <conditionalFormatting sqref="BQ45">
    <cfRule type="cellIs" dxfId="30398" priority="1540" stopIfTrue="1" operator="equal">
      <formula>"h"</formula>
    </cfRule>
    <cfRule type="cellIs" dxfId="30397" priority="1541" stopIfTrue="1" operator="equal">
      <formula>"g"</formula>
    </cfRule>
  </conditionalFormatting>
  <conditionalFormatting sqref="BQ64">
    <cfRule type="cellIs" dxfId="30396" priority="1539" stopIfTrue="1" operator="equal">
      <formula>"f"</formula>
    </cfRule>
  </conditionalFormatting>
  <conditionalFormatting sqref="BQ64">
    <cfRule type="cellIs" dxfId="30395" priority="1537" stopIfTrue="1" operator="equal">
      <formula>"h"</formula>
    </cfRule>
    <cfRule type="cellIs" dxfId="30394" priority="1538" stopIfTrue="1" operator="equal">
      <formula>"g"</formula>
    </cfRule>
  </conditionalFormatting>
  <conditionalFormatting sqref="BQ66">
    <cfRule type="cellIs" dxfId="30393" priority="1536" stopIfTrue="1" operator="equal">
      <formula>"f"</formula>
    </cfRule>
  </conditionalFormatting>
  <conditionalFormatting sqref="BQ66">
    <cfRule type="cellIs" dxfId="30392" priority="1534" stopIfTrue="1" operator="equal">
      <formula>"h"</formula>
    </cfRule>
    <cfRule type="cellIs" dxfId="30391" priority="1535" stopIfTrue="1" operator="equal">
      <formula>"g"</formula>
    </cfRule>
  </conditionalFormatting>
  <conditionalFormatting sqref="BQ60">
    <cfRule type="cellIs" dxfId="30390" priority="1533" stopIfTrue="1" operator="equal">
      <formula>"f"</formula>
    </cfRule>
  </conditionalFormatting>
  <conditionalFormatting sqref="BQ60">
    <cfRule type="cellIs" dxfId="30389" priority="1531" stopIfTrue="1" operator="equal">
      <formula>"h"</formula>
    </cfRule>
    <cfRule type="cellIs" dxfId="30388" priority="1532" stopIfTrue="1" operator="equal">
      <formula>"g"</formula>
    </cfRule>
  </conditionalFormatting>
  <conditionalFormatting sqref="BR63 BR39:BR44 BR48:BR54 BR56:BR59">
    <cfRule type="cellIs" dxfId="30387" priority="1527" stopIfTrue="1" operator="equal">
      <formula>"f"</formula>
    </cfRule>
  </conditionalFormatting>
  <conditionalFormatting sqref="BR63 BR39:BR44 BR48:BR54 BR56:BR59">
    <cfRule type="cellIs" dxfId="30386" priority="1525" stopIfTrue="1" operator="equal">
      <formula>"h"</formula>
    </cfRule>
    <cfRule type="cellIs" dxfId="30385" priority="1526" stopIfTrue="1" operator="equal">
      <formula>"g"</formula>
    </cfRule>
  </conditionalFormatting>
  <conditionalFormatting sqref="BR45">
    <cfRule type="cellIs" dxfId="30384" priority="1524" stopIfTrue="1" operator="equal">
      <formula>"f"</formula>
    </cfRule>
  </conditionalFormatting>
  <conditionalFormatting sqref="BR45">
    <cfRule type="cellIs" dxfId="30383" priority="1522" stopIfTrue="1" operator="equal">
      <formula>"h"</formula>
    </cfRule>
    <cfRule type="cellIs" dxfId="30382" priority="1523" stopIfTrue="1" operator="equal">
      <formula>"g"</formula>
    </cfRule>
  </conditionalFormatting>
  <conditionalFormatting sqref="BR64">
    <cfRule type="cellIs" dxfId="30381" priority="1521" stopIfTrue="1" operator="equal">
      <formula>"f"</formula>
    </cfRule>
  </conditionalFormatting>
  <conditionalFormatting sqref="BR64">
    <cfRule type="cellIs" dxfId="30380" priority="1519" stopIfTrue="1" operator="equal">
      <formula>"h"</formula>
    </cfRule>
    <cfRule type="cellIs" dxfId="30379" priority="1520" stopIfTrue="1" operator="equal">
      <formula>"g"</formula>
    </cfRule>
  </conditionalFormatting>
  <conditionalFormatting sqref="BR66">
    <cfRule type="cellIs" dxfId="30378" priority="1518" stopIfTrue="1" operator="equal">
      <formula>"f"</formula>
    </cfRule>
  </conditionalFormatting>
  <conditionalFormatting sqref="BR66">
    <cfRule type="cellIs" dxfId="30377" priority="1516" stopIfTrue="1" operator="equal">
      <formula>"h"</formula>
    </cfRule>
    <cfRule type="cellIs" dxfId="30376" priority="1517" stopIfTrue="1" operator="equal">
      <formula>"g"</formula>
    </cfRule>
  </conditionalFormatting>
  <conditionalFormatting sqref="AY47">
    <cfRule type="cellIs" dxfId="30375" priority="1455" stopIfTrue="1" operator="equal">
      <formula>"f"</formula>
    </cfRule>
  </conditionalFormatting>
  <conditionalFormatting sqref="AY47">
    <cfRule type="cellIs" dxfId="30374" priority="1453" stopIfTrue="1" operator="equal">
      <formula>"h"</formula>
    </cfRule>
    <cfRule type="cellIs" dxfId="30373" priority="1454" stopIfTrue="1" operator="equal">
      <formula>"g"</formula>
    </cfRule>
  </conditionalFormatting>
  <conditionalFormatting sqref="BQ65">
    <cfRule type="cellIs" dxfId="30372" priority="1509" stopIfTrue="1" operator="equal">
      <formula>"f"</formula>
    </cfRule>
  </conditionalFormatting>
  <conditionalFormatting sqref="BQ65">
    <cfRule type="cellIs" dxfId="30371" priority="1507" stopIfTrue="1" operator="equal">
      <formula>"h"</formula>
    </cfRule>
    <cfRule type="cellIs" dxfId="30370" priority="1508" stopIfTrue="1" operator="equal">
      <formula>"g"</formula>
    </cfRule>
  </conditionalFormatting>
  <conditionalFormatting sqref="BR65">
    <cfRule type="cellIs" dxfId="30369" priority="1506" stopIfTrue="1" operator="equal">
      <formula>"f"</formula>
    </cfRule>
  </conditionalFormatting>
  <conditionalFormatting sqref="BR65">
    <cfRule type="cellIs" dxfId="30368" priority="1504" stopIfTrue="1" operator="equal">
      <formula>"h"</formula>
    </cfRule>
    <cfRule type="cellIs" dxfId="30367" priority="1505" stopIfTrue="1" operator="equal">
      <formula>"g"</formula>
    </cfRule>
  </conditionalFormatting>
  <conditionalFormatting sqref="BQ55">
    <cfRule type="cellIs" dxfId="30366" priority="1503" stopIfTrue="1" operator="equal">
      <formula>"f"</formula>
    </cfRule>
  </conditionalFormatting>
  <conditionalFormatting sqref="BQ55">
    <cfRule type="cellIs" dxfId="30365" priority="1501" stopIfTrue="1" operator="equal">
      <formula>"h"</formula>
    </cfRule>
    <cfRule type="cellIs" dxfId="30364" priority="1502" stopIfTrue="1" operator="equal">
      <formula>"g"</formula>
    </cfRule>
  </conditionalFormatting>
  <conditionalFormatting sqref="BR55">
    <cfRule type="cellIs" dxfId="30363" priority="1500" stopIfTrue="1" operator="equal">
      <formula>"f"</formula>
    </cfRule>
  </conditionalFormatting>
  <conditionalFormatting sqref="BR55">
    <cfRule type="cellIs" dxfId="30362" priority="1498" stopIfTrue="1" operator="equal">
      <formula>"h"</formula>
    </cfRule>
    <cfRule type="cellIs" dxfId="30361" priority="1499" stopIfTrue="1" operator="equal">
      <formula>"g"</formula>
    </cfRule>
  </conditionalFormatting>
  <conditionalFormatting sqref="AP47">
    <cfRule type="cellIs" dxfId="30360" priority="1434" stopIfTrue="1" operator="equal">
      <formula>"f"</formula>
    </cfRule>
  </conditionalFormatting>
  <conditionalFormatting sqref="AP47">
    <cfRule type="cellIs" dxfId="30359" priority="1432" stopIfTrue="1" operator="equal">
      <formula>"h"</formula>
    </cfRule>
    <cfRule type="cellIs" dxfId="30358" priority="1433" stopIfTrue="1" operator="equal">
      <formula>"g"</formula>
    </cfRule>
  </conditionalFormatting>
  <conditionalFormatting sqref="AV47">
    <cfRule type="cellIs" dxfId="30357" priority="1431" stopIfTrue="1" operator="equal">
      <formula>"f"</formula>
    </cfRule>
  </conditionalFormatting>
  <conditionalFormatting sqref="AV47">
    <cfRule type="cellIs" dxfId="30356" priority="1429" stopIfTrue="1" operator="equal">
      <formula>"h"</formula>
    </cfRule>
    <cfRule type="cellIs" dxfId="30355" priority="1430" stopIfTrue="1" operator="equal">
      <formula>"g"</formula>
    </cfRule>
  </conditionalFormatting>
  <conditionalFormatting sqref="BQ36">
    <cfRule type="cellIs" dxfId="30354" priority="1485" stopIfTrue="1" operator="equal">
      <formula>"f"</formula>
    </cfRule>
  </conditionalFormatting>
  <conditionalFormatting sqref="BQ36">
    <cfRule type="cellIs" dxfId="30353" priority="1483" stopIfTrue="1" operator="equal">
      <formula>"h"</formula>
    </cfRule>
    <cfRule type="cellIs" dxfId="30352" priority="1484" stopIfTrue="1" operator="equal">
      <formula>"g"</formula>
    </cfRule>
  </conditionalFormatting>
  <conditionalFormatting sqref="BR36">
    <cfRule type="cellIs" dxfId="30351" priority="1482" stopIfTrue="1" operator="equal">
      <formula>"f"</formula>
    </cfRule>
  </conditionalFormatting>
  <conditionalFormatting sqref="BR36">
    <cfRule type="cellIs" dxfId="30350" priority="1480" stopIfTrue="1" operator="equal">
      <formula>"h"</formula>
    </cfRule>
    <cfRule type="cellIs" dxfId="30349" priority="1481" stopIfTrue="1" operator="equal">
      <formula>"g"</formula>
    </cfRule>
  </conditionalFormatting>
  <conditionalFormatting sqref="BQ31:BR31">
    <cfRule type="cellIs" dxfId="30348" priority="1479" stopIfTrue="1" operator="equal">
      <formula>"f"</formula>
    </cfRule>
  </conditionalFormatting>
  <conditionalFormatting sqref="BQ31:BR31">
    <cfRule type="cellIs" dxfId="30347" priority="1477" stopIfTrue="1" operator="equal">
      <formula>"h"</formula>
    </cfRule>
    <cfRule type="cellIs" dxfId="30346" priority="1478" stopIfTrue="1" operator="equal">
      <formula>"g"</formula>
    </cfRule>
  </conditionalFormatting>
  <conditionalFormatting sqref="BJ47">
    <cfRule type="cellIs" dxfId="30345" priority="1419" stopIfTrue="1" operator="equal">
      <formula>"f"</formula>
    </cfRule>
  </conditionalFormatting>
  <conditionalFormatting sqref="BJ47">
    <cfRule type="cellIs" dxfId="30344" priority="1417" stopIfTrue="1" operator="equal">
      <formula>"h"</formula>
    </cfRule>
    <cfRule type="cellIs" dxfId="30343" priority="1418" stopIfTrue="1" operator="equal">
      <formula>"g"</formula>
    </cfRule>
  </conditionalFormatting>
  <conditionalFormatting sqref="BQ32:BR32">
    <cfRule type="cellIs" dxfId="30342" priority="1467" stopIfTrue="1" operator="equal">
      <formula>"f"</formula>
    </cfRule>
  </conditionalFormatting>
  <conditionalFormatting sqref="BQ32:BR32">
    <cfRule type="cellIs" dxfId="30341" priority="1465" stopIfTrue="1" operator="equal">
      <formula>"h"</formula>
    </cfRule>
    <cfRule type="cellIs" dxfId="30340" priority="1466" stopIfTrue="1" operator="equal">
      <formula>"g"</formula>
    </cfRule>
  </conditionalFormatting>
  <conditionalFormatting sqref="BO47:BP47 BH47:BI47 BA47:BB47 AT47:AU47 BL47 BE47 AX47 AQ47 AN47">
    <cfRule type="cellIs" dxfId="30339" priority="1464" stopIfTrue="1" operator="equal">
      <formula>"f"</formula>
    </cfRule>
  </conditionalFormatting>
  <conditionalFormatting sqref="BO47:BP47 BH47:BI47 BA47:BB47 AT47:AU47 BL47 BE47 AX47 AQ47 AN47">
    <cfRule type="cellIs" dxfId="30338" priority="1462" stopIfTrue="1" operator="equal">
      <formula>"h"</formula>
    </cfRule>
    <cfRule type="cellIs" dxfId="30337" priority="1463" stopIfTrue="1" operator="equal">
      <formula>"g"</formula>
    </cfRule>
  </conditionalFormatting>
  <conditionalFormatting sqref="AR47">
    <cfRule type="cellIs" dxfId="30336" priority="1461" stopIfTrue="1" operator="equal">
      <formula>"f"</formula>
    </cfRule>
  </conditionalFormatting>
  <conditionalFormatting sqref="AR47">
    <cfRule type="cellIs" dxfId="30335" priority="1459" stopIfTrue="1" operator="equal">
      <formula>"h"</formula>
    </cfRule>
    <cfRule type="cellIs" dxfId="30334" priority="1460" stopIfTrue="1" operator="equal">
      <formula>"g"</formula>
    </cfRule>
  </conditionalFormatting>
  <conditionalFormatting sqref="AS47">
    <cfRule type="cellIs" dxfId="30333" priority="1458" stopIfTrue="1" operator="equal">
      <formula>"f"</formula>
    </cfRule>
  </conditionalFormatting>
  <conditionalFormatting sqref="AS47">
    <cfRule type="cellIs" dxfId="30332" priority="1456" stopIfTrue="1" operator="equal">
      <formula>"h"</formula>
    </cfRule>
    <cfRule type="cellIs" dxfId="30331" priority="1457" stopIfTrue="1" operator="equal">
      <formula>"g"</formula>
    </cfRule>
  </conditionalFormatting>
  <conditionalFormatting sqref="AZ47">
    <cfRule type="cellIs" dxfId="30330" priority="1452" stopIfTrue="1" operator="equal">
      <formula>"f"</formula>
    </cfRule>
  </conditionalFormatting>
  <conditionalFormatting sqref="AZ47">
    <cfRule type="cellIs" dxfId="30329" priority="1450" stopIfTrue="1" operator="equal">
      <formula>"h"</formula>
    </cfRule>
    <cfRule type="cellIs" dxfId="30328" priority="1451" stopIfTrue="1" operator="equal">
      <formula>"g"</formula>
    </cfRule>
  </conditionalFormatting>
  <conditionalFormatting sqref="BF47">
    <cfRule type="cellIs" dxfId="30327" priority="1449" stopIfTrue="1" operator="equal">
      <formula>"f"</formula>
    </cfRule>
  </conditionalFormatting>
  <conditionalFormatting sqref="BF47">
    <cfRule type="cellIs" dxfId="30326" priority="1447" stopIfTrue="1" operator="equal">
      <formula>"h"</formula>
    </cfRule>
    <cfRule type="cellIs" dxfId="30325" priority="1448" stopIfTrue="1" operator="equal">
      <formula>"g"</formula>
    </cfRule>
  </conditionalFormatting>
  <conditionalFormatting sqref="BG47">
    <cfRule type="cellIs" dxfId="30324" priority="1446" stopIfTrue="1" operator="equal">
      <formula>"f"</formula>
    </cfRule>
  </conditionalFormatting>
  <conditionalFormatting sqref="BG47">
    <cfRule type="cellIs" dxfId="30323" priority="1444" stopIfTrue="1" operator="equal">
      <formula>"h"</formula>
    </cfRule>
    <cfRule type="cellIs" dxfId="30322" priority="1445" stopIfTrue="1" operator="equal">
      <formula>"g"</formula>
    </cfRule>
  </conditionalFormatting>
  <conditionalFormatting sqref="BM47">
    <cfRule type="cellIs" dxfId="30321" priority="1443" stopIfTrue="1" operator="equal">
      <formula>"f"</formula>
    </cfRule>
  </conditionalFormatting>
  <conditionalFormatting sqref="BM47">
    <cfRule type="cellIs" dxfId="30320" priority="1441" stopIfTrue="1" operator="equal">
      <formula>"h"</formula>
    </cfRule>
    <cfRule type="cellIs" dxfId="30319" priority="1442" stopIfTrue="1" operator="equal">
      <formula>"g"</formula>
    </cfRule>
  </conditionalFormatting>
  <conditionalFormatting sqref="BN47">
    <cfRule type="cellIs" dxfId="30318" priority="1440" stopIfTrue="1" operator="equal">
      <formula>"f"</formula>
    </cfRule>
  </conditionalFormatting>
  <conditionalFormatting sqref="BN47">
    <cfRule type="cellIs" dxfId="30317" priority="1438" stopIfTrue="1" operator="equal">
      <formula>"h"</formula>
    </cfRule>
    <cfRule type="cellIs" dxfId="30316" priority="1439" stopIfTrue="1" operator="equal">
      <formula>"g"</formula>
    </cfRule>
  </conditionalFormatting>
  <conditionalFormatting sqref="AO47">
    <cfRule type="cellIs" dxfId="30315" priority="1437" stopIfTrue="1" operator="equal">
      <formula>"f"</formula>
    </cfRule>
  </conditionalFormatting>
  <conditionalFormatting sqref="AO47">
    <cfRule type="cellIs" dxfId="30314" priority="1435" stopIfTrue="1" operator="equal">
      <formula>"h"</formula>
    </cfRule>
    <cfRule type="cellIs" dxfId="30313" priority="1436" stopIfTrue="1" operator="equal">
      <formula>"g"</formula>
    </cfRule>
  </conditionalFormatting>
  <conditionalFormatting sqref="AW47">
    <cfRule type="cellIs" dxfId="30306" priority="1428" stopIfTrue="1" operator="equal">
      <formula>"f"</formula>
    </cfRule>
  </conditionalFormatting>
  <conditionalFormatting sqref="AW47">
    <cfRule type="cellIs" dxfId="30305" priority="1426" stopIfTrue="1" operator="equal">
      <formula>"h"</formula>
    </cfRule>
    <cfRule type="cellIs" dxfId="30304" priority="1427" stopIfTrue="1" operator="equal">
      <formula>"g"</formula>
    </cfRule>
  </conditionalFormatting>
  <conditionalFormatting sqref="BC47">
    <cfRule type="cellIs" dxfId="30303" priority="1425" stopIfTrue="1" operator="equal">
      <formula>"f"</formula>
    </cfRule>
  </conditionalFormatting>
  <conditionalFormatting sqref="BC47">
    <cfRule type="cellIs" dxfId="30302" priority="1423" stopIfTrue="1" operator="equal">
      <formula>"h"</formula>
    </cfRule>
    <cfRule type="cellIs" dxfId="30301" priority="1424" stopIfTrue="1" operator="equal">
      <formula>"g"</formula>
    </cfRule>
  </conditionalFormatting>
  <conditionalFormatting sqref="BD47">
    <cfRule type="cellIs" dxfId="30300" priority="1422" stopIfTrue="1" operator="equal">
      <formula>"f"</formula>
    </cfRule>
  </conditionalFormatting>
  <conditionalFormatting sqref="BD47">
    <cfRule type="cellIs" dxfId="30299" priority="1420" stopIfTrue="1" operator="equal">
      <formula>"h"</formula>
    </cfRule>
    <cfRule type="cellIs" dxfId="30298" priority="1421" stopIfTrue="1" operator="equal">
      <formula>"g"</formula>
    </cfRule>
  </conditionalFormatting>
  <conditionalFormatting sqref="BK47">
    <cfRule type="cellIs" dxfId="30294" priority="1416" stopIfTrue="1" operator="equal">
      <formula>"f"</formula>
    </cfRule>
  </conditionalFormatting>
  <conditionalFormatting sqref="BK47">
    <cfRule type="cellIs" dxfId="30293" priority="1414" stopIfTrue="1" operator="equal">
      <formula>"h"</formula>
    </cfRule>
    <cfRule type="cellIs" dxfId="30292" priority="1415" stopIfTrue="1" operator="equal">
      <formula>"g"</formula>
    </cfRule>
  </conditionalFormatting>
  <conditionalFormatting sqref="BQ47">
    <cfRule type="cellIs" dxfId="30291" priority="1413" stopIfTrue="1" operator="equal">
      <formula>"f"</formula>
    </cfRule>
  </conditionalFormatting>
  <conditionalFormatting sqref="BQ47">
    <cfRule type="cellIs" dxfId="30290" priority="1411" stopIfTrue="1" operator="equal">
      <formula>"h"</formula>
    </cfRule>
    <cfRule type="cellIs" dxfId="30289" priority="1412" stopIfTrue="1" operator="equal">
      <formula>"g"</formula>
    </cfRule>
  </conditionalFormatting>
  <conditionalFormatting sqref="BR47">
    <cfRule type="cellIs" dxfId="30288" priority="1410" stopIfTrue="1" operator="equal">
      <formula>"f"</formula>
    </cfRule>
  </conditionalFormatting>
  <conditionalFormatting sqref="BR47">
    <cfRule type="cellIs" dxfId="30287" priority="1408" stopIfTrue="1" operator="equal">
      <formula>"h"</formula>
    </cfRule>
    <cfRule type="cellIs" dxfId="30286" priority="1409" stopIfTrue="1" operator="equal">
      <formula>"g"</formula>
    </cfRule>
  </conditionalFormatting>
  <conditionalFormatting sqref="AN61 AQ61 AX61 BE61 BL61 AT61:AU61 BA61:BB61 BH61:BI61 BO61:BP61">
    <cfRule type="cellIs" dxfId="30285" priority="1236" stopIfTrue="1" operator="equal">
      <formula>"f"</formula>
    </cfRule>
  </conditionalFormatting>
  <conditionalFormatting sqref="AN61 AQ61 AX61 BE61 BL61 AT61:AU61 BA61:BB61 BH61:BI61 BO61:BP61">
    <cfRule type="cellIs" dxfId="30284" priority="1234" stopIfTrue="1" operator="equal">
      <formula>"h"</formula>
    </cfRule>
    <cfRule type="cellIs" dxfId="30283" priority="1235" stopIfTrue="1" operator="equal">
      <formula>"g"</formula>
    </cfRule>
  </conditionalFormatting>
  <conditionalFormatting sqref="AR61">
    <cfRule type="cellIs" dxfId="30282" priority="1233" stopIfTrue="1" operator="equal">
      <formula>"f"</formula>
    </cfRule>
  </conditionalFormatting>
  <conditionalFormatting sqref="AR61">
    <cfRule type="cellIs" dxfId="30281" priority="1231" stopIfTrue="1" operator="equal">
      <formula>"h"</formula>
    </cfRule>
    <cfRule type="cellIs" dxfId="30280" priority="1232" stopIfTrue="1" operator="equal">
      <formula>"g"</formula>
    </cfRule>
  </conditionalFormatting>
  <conditionalFormatting sqref="AS61">
    <cfRule type="cellIs" dxfId="30279" priority="1230" stopIfTrue="1" operator="equal">
      <formula>"f"</formula>
    </cfRule>
  </conditionalFormatting>
  <conditionalFormatting sqref="AS61">
    <cfRule type="cellIs" dxfId="30278" priority="1228" stopIfTrue="1" operator="equal">
      <formula>"h"</formula>
    </cfRule>
    <cfRule type="cellIs" dxfId="30277" priority="1229" stopIfTrue="1" operator="equal">
      <formula>"g"</formula>
    </cfRule>
  </conditionalFormatting>
  <conditionalFormatting sqref="AY61">
    <cfRule type="cellIs" dxfId="30276" priority="1227" stopIfTrue="1" operator="equal">
      <formula>"f"</formula>
    </cfRule>
  </conditionalFormatting>
  <conditionalFormatting sqref="AY61">
    <cfRule type="cellIs" dxfId="30275" priority="1225" stopIfTrue="1" operator="equal">
      <formula>"h"</formula>
    </cfRule>
    <cfRule type="cellIs" dxfId="30274" priority="1226" stopIfTrue="1" operator="equal">
      <formula>"g"</formula>
    </cfRule>
  </conditionalFormatting>
  <conditionalFormatting sqref="AZ61">
    <cfRule type="cellIs" dxfId="30273" priority="1224" stopIfTrue="1" operator="equal">
      <formula>"f"</formula>
    </cfRule>
  </conditionalFormatting>
  <conditionalFormatting sqref="AZ61">
    <cfRule type="cellIs" dxfId="30272" priority="1222" stopIfTrue="1" operator="equal">
      <formula>"h"</formula>
    </cfRule>
    <cfRule type="cellIs" dxfId="30271" priority="1223" stopIfTrue="1" operator="equal">
      <formula>"g"</formula>
    </cfRule>
  </conditionalFormatting>
  <conditionalFormatting sqref="BF61">
    <cfRule type="cellIs" dxfId="30270" priority="1221" stopIfTrue="1" operator="equal">
      <formula>"f"</formula>
    </cfRule>
  </conditionalFormatting>
  <conditionalFormatting sqref="BF61">
    <cfRule type="cellIs" dxfId="30269" priority="1219" stopIfTrue="1" operator="equal">
      <formula>"h"</formula>
    </cfRule>
    <cfRule type="cellIs" dxfId="30268" priority="1220" stopIfTrue="1" operator="equal">
      <formula>"g"</formula>
    </cfRule>
  </conditionalFormatting>
  <conditionalFormatting sqref="BG61">
    <cfRule type="cellIs" dxfId="30267" priority="1218" stopIfTrue="1" operator="equal">
      <formula>"f"</formula>
    </cfRule>
  </conditionalFormatting>
  <conditionalFormatting sqref="BG61">
    <cfRule type="cellIs" dxfId="30266" priority="1216" stopIfTrue="1" operator="equal">
      <formula>"h"</formula>
    </cfRule>
    <cfRule type="cellIs" dxfId="30265" priority="1217" stopIfTrue="1" operator="equal">
      <formula>"g"</formula>
    </cfRule>
  </conditionalFormatting>
  <conditionalFormatting sqref="BM61">
    <cfRule type="cellIs" dxfId="30264" priority="1215" stopIfTrue="1" operator="equal">
      <formula>"f"</formula>
    </cfRule>
  </conditionalFormatting>
  <conditionalFormatting sqref="BM61">
    <cfRule type="cellIs" dxfId="30263" priority="1213" stopIfTrue="1" operator="equal">
      <formula>"h"</formula>
    </cfRule>
    <cfRule type="cellIs" dxfId="30262" priority="1214" stopIfTrue="1" operator="equal">
      <formula>"g"</formula>
    </cfRule>
  </conditionalFormatting>
  <conditionalFormatting sqref="BN61">
    <cfRule type="cellIs" dxfId="30261" priority="1212" stopIfTrue="1" operator="equal">
      <formula>"f"</formula>
    </cfRule>
  </conditionalFormatting>
  <conditionalFormatting sqref="BN61">
    <cfRule type="cellIs" dxfId="30260" priority="1210" stopIfTrue="1" operator="equal">
      <formula>"h"</formula>
    </cfRule>
    <cfRule type="cellIs" dxfId="30259" priority="1211" stopIfTrue="1" operator="equal">
      <formula>"g"</formula>
    </cfRule>
  </conditionalFormatting>
  <conditionalFormatting sqref="AO61">
    <cfRule type="cellIs" dxfId="30258" priority="1209" stopIfTrue="1" operator="equal">
      <formula>"f"</formula>
    </cfRule>
  </conditionalFormatting>
  <conditionalFormatting sqref="AO61">
    <cfRule type="cellIs" dxfId="30257" priority="1207" stopIfTrue="1" operator="equal">
      <formula>"h"</formula>
    </cfRule>
    <cfRule type="cellIs" dxfId="30256" priority="1208" stopIfTrue="1" operator="equal">
      <formula>"g"</formula>
    </cfRule>
  </conditionalFormatting>
  <conditionalFormatting sqref="AP61">
    <cfRule type="cellIs" dxfId="30255" priority="1206" stopIfTrue="1" operator="equal">
      <formula>"f"</formula>
    </cfRule>
  </conditionalFormatting>
  <conditionalFormatting sqref="AP61">
    <cfRule type="cellIs" dxfId="30254" priority="1204" stopIfTrue="1" operator="equal">
      <formula>"h"</formula>
    </cfRule>
    <cfRule type="cellIs" dxfId="30253" priority="1205" stopIfTrue="1" operator="equal">
      <formula>"g"</formula>
    </cfRule>
  </conditionalFormatting>
  <conditionalFormatting sqref="AV61">
    <cfRule type="cellIs" dxfId="30252" priority="1203" stopIfTrue="1" operator="equal">
      <formula>"f"</formula>
    </cfRule>
  </conditionalFormatting>
  <conditionalFormatting sqref="AV61">
    <cfRule type="cellIs" dxfId="30251" priority="1201" stopIfTrue="1" operator="equal">
      <formula>"h"</formula>
    </cfRule>
    <cfRule type="cellIs" dxfId="30250" priority="1202" stopIfTrue="1" operator="equal">
      <formula>"g"</formula>
    </cfRule>
  </conditionalFormatting>
  <conditionalFormatting sqref="AW61">
    <cfRule type="cellIs" dxfId="30249" priority="1200" stopIfTrue="1" operator="equal">
      <formula>"f"</formula>
    </cfRule>
  </conditionalFormatting>
  <conditionalFormatting sqref="AW61">
    <cfRule type="cellIs" dxfId="30248" priority="1198" stopIfTrue="1" operator="equal">
      <formula>"h"</formula>
    </cfRule>
    <cfRule type="cellIs" dxfId="30247" priority="1199" stopIfTrue="1" operator="equal">
      <formula>"g"</formula>
    </cfRule>
  </conditionalFormatting>
  <conditionalFormatting sqref="BC61">
    <cfRule type="cellIs" dxfId="30246" priority="1197" stopIfTrue="1" operator="equal">
      <formula>"f"</formula>
    </cfRule>
  </conditionalFormatting>
  <conditionalFormatting sqref="BC61">
    <cfRule type="cellIs" dxfId="30245" priority="1195" stopIfTrue="1" operator="equal">
      <formula>"h"</formula>
    </cfRule>
    <cfRule type="cellIs" dxfId="30244" priority="1196" stopIfTrue="1" operator="equal">
      <formula>"g"</formula>
    </cfRule>
  </conditionalFormatting>
  <conditionalFormatting sqref="BD61">
    <cfRule type="cellIs" dxfId="30243" priority="1194" stopIfTrue="1" operator="equal">
      <formula>"f"</formula>
    </cfRule>
  </conditionalFormatting>
  <conditionalFormatting sqref="BD61">
    <cfRule type="cellIs" dxfId="30242" priority="1192" stopIfTrue="1" operator="equal">
      <formula>"h"</formula>
    </cfRule>
    <cfRule type="cellIs" dxfId="30241" priority="1193" stopIfTrue="1" operator="equal">
      <formula>"g"</formula>
    </cfRule>
  </conditionalFormatting>
  <conditionalFormatting sqref="BJ61">
    <cfRule type="cellIs" dxfId="30240" priority="1191" stopIfTrue="1" operator="equal">
      <formula>"f"</formula>
    </cfRule>
  </conditionalFormatting>
  <conditionalFormatting sqref="BJ61">
    <cfRule type="cellIs" dxfId="30239" priority="1189" stopIfTrue="1" operator="equal">
      <formula>"h"</formula>
    </cfRule>
    <cfRule type="cellIs" dxfId="30238" priority="1190" stopIfTrue="1" operator="equal">
      <formula>"g"</formula>
    </cfRule>
  </conditionalFormatting>
  <conditionalFormatting sqref="BK61">
    <cfRule type="cellIs" dxfId="30237" priority="1188" stopIfTrue="1" operator="equal">
      <formula>"f"</formula>
    </cfRule>
  </conditionalFormatting>
  <conditionalFormatting sqref="BK61">
    <cfRule type="cellIs" dxfId="30236" priority="1186" stopIfTrue="1" operator="equal">
      <formula>"h"</formula>
    </cfRule>
    <cfRule type="cellIs" dxfId="30235" priority="1187" stopIfTrue="1" operator="equal">
      <formula>"g"</formula>
    </cfRule>
  </conditionalFormatting>
  <conditionalFormatting sqref="BQ61">
    <cfRule type="cellIs" dxfId="30234" priority="1185" stopIfTrue="1" operator="equal">
      <formula>"f"</formula>
    </cfRule>
  </conditionalFormatting>
  <conditionalFormatting sqref="BQ61">
    <cfRule type="cellIs" dxfId="30233" priority="1183" stopIfTrue="1" operator="equal">
      <formula>"h"</formula>
    </cfRule>
    <cfRule type="cellIs" dxfId="30232" priority="1184" stopIfTrue="1" operator="equal">
      <formula>"g"</formula>
    </cfRule>
  </conditionalFormatting>
  <conditionalFormatting sqref="BR61">
    <cfRule type="cellIs" dxfId="30231" priority="1182" stopIfTrue="1" operator="equal">
      <formula>"f"</formula>
    </cfRule>
  </conditionalFormatting>
  <conditionalFormatting sqref="BR61">
    <cfRule type="cellIs" dxfId="30230" priority="1180" stopIfTrue="1" operator="equal">
      <formula>"h"</formula>
    </cfRule>
    <cfRule type="cellIs" dxfId="30229" priority="1181" stopIfTrue="1" operator="equal">
      <formula>"g"</formula>
    </cfRule>
  </conditionalFormatting>
  <conditionalFormatting sqref="BB17 BE17">
    <cfRule type="cellIs" dxfId="30228" priority="621" stopIfTrue="1" operator="equal">
      <formula>"f"</formula>
    </cfRule>
  </conditionalFormatting>
  <conditionalFormatting sqref="BB17 BE17">
    <cfRule type="cellIs" dxfId="30227" priority="619" stopIfTrue="1" operator="equal">
      <formula>"h"</formula>
    </cfRule>
    <cfRule type="cellIs" dxfId="30226" priority="620" stopIfTrue="1" operator="equal">
      <formula>"g"</formula>
    </cfRule>
  </conditionalFormatting>
  <conditionalFormatting sqref="BC17:BD17">
    <cfRule type="cellIs" dxfId="30225" priority="618" stopIfTrue="1" operator="equal">
      <formula>"f"</formula>
    </cfRule>
  </conditionalFormatting>
  <conditionalFormatting sqref="BC17:BD17">
    <cfRule type="cellIs" dxfId="30224" priority="616" stopIfTrue="1" operator="equal">
      <formula>"h"</formula>
    </cfRule>
    <cfRule type="cellIs" dxfId="30223" priority="617" stopIfTrue="1" operator="equal">
      <formula>"g"</formula>
    </cfRule>
  </conditionalFormatting>
  <conditionalFormatting sqref="BI17 BL17">
    <cfRule type="cellIs" dxfId="30222" priority="615" stopIfTrue="1" operator="equal">
      <formula>"f"</formula>
    </cfRule>
  </conditionalFormatting>
  <conditionalFormatting sqref="BI17 BL17">
    <cfRule type="cellIs" dxfId="30221" priority="613" stopIfTrue="1" operator="equal">
      <formula>"h"</formula>
    </cfRule>
    <cfRule type="cellIs" dxfId="30220" priority="614" stopIfTrue="1" operator="equal">
      <formula>"g"</formula>
    </cfRule>
  </conditionalFormatting>
  <conditionalFormatting sqref="BJ17:BK17">
    <cfRule type="cellIs" dxfId="30219" priority="612" stopIfTrue="1" operator="equal">
      <formula>"f"</formula>
    </cfRule>
  </conditionalFormatting>
  <conditionalFormatting sqref="BJ17:BK17">
    <cfRule type="cellIs" dxfId="30218" priority="610" stopIfTrue="1" operator="equal">
      <formula>"h"</formula>
    </cfRule>
    <cfRule type="cellIs" dxfId="30217" priority="611" stopIfTrue="1" operator="equal">
      <formula>"g"</formula>
    </cfRule>
  </conditionalFormatting>
  <conditionalFormatting sqref="AQ33">
    <cfRule type="cellIs" dxfId="30216" priority="552" stopIfTrue="1" operator="equal">
      <formula>"f"</formula>
    </cfRule>
  </conditionalFormatting>
  <conditionalFormatting sqref="AQ33">
    <cfRule type="cellIs" dxfId="30215" priority="550" stopIfTrue="1" operator="equal">
      <formula>"h"</formula>
    </cfRule>
    <cfRule type="cellIs" dxfId="30214" priority="551" stopIfTrue="1" operator="equal">
      <formula>"g"</formula>
    </cfRule>
  </conditionalFormatting>
  <conditionalFormatting sqref="AY33:AZ33">
    <cfRule type="cellIs" dxfId="30213" priority="549" stopIfTrue="1" operator="equal">
      <formula>"f"</formula>
    </cfRule>
  </conditionalFormatting>
  <conditionalFormatting sqref="AY33:AZ33">
    <cfRule type="cellIs" dxfId="30212" priority="547" stopIfTrue="1" operator="equal">
      <formula>"h"</formula>
    </cfRule>
    <cfRule type="cellIs" dxfId="30211" priority="548" stopIfTrue="1" operator="equal">
      <formula>"g"</formula>
    </cfRule>
  </conditionalFormatting>
  <conditionalFormatting sqref="BF33:BG33">
    <cfRule type="cellIs" dxfId="30210" priority="546" stopIfTrue="1" operator="equal">
      <formula>"f"</formula>
    </cfRule>
  </conditionalFormatting>
  <conditionalFormatting sqref="BF33:BG33">
    <cfRule type="cellIs" dxfId="30209" priority="544" stopIfTrue="1" operator="equal">
      <formula>"h"</formula>
    </cfRule>
    <cfRule type="cellIs" dxfId="30208" priority="545" stopIfTrue="1" operator="equal">
      <formula>"g"</formula>
    </cfRule>
  </conditionalFormatting>
  <conditionalFormatting sqref="BM33:BN33">
    <cfRule type="cellIs" dxfId="30207" priority="543" stopIfTrue="1" operator="equal">
      <formula>"f"</formula>
    </cfRule>
  </conditionalFormatting>
  <conditionalFormatting sqref="BM33:BN33">
    <cfRule type="cellIs" dxfId="30206" priority="541" stopIfTrue="1" operator="equal">
      <formula>"h"</formula>
    </cfRule>
    <cfRule type="cellIs" dxfId="30205" priority="542" stopIfTrue="1" operator="equal">
      <formula>"g"</formula>
    </cfRule>
  </conditionalFormatting>
  <conditionalFormatting sqref="AO33:AP33">
    <cfRule type="cellIs" dxfId="30204" priority="540" stopIfTrue="1" operator="equal">
      <formula>"f"</formula>
    </cfRule>
  </conditionalFormatting>
  <conditionalFormatting sqref="AO33:AP33">
    <cfRule type="cellIs" dxfId="30203" priority="538" stopIfTrue="1" operator="equal">
      <formula>"h"</formula>
    </cfRule>
    <cfRule type="cellIs" dxfId="30202" priority="539" stopIfTrue="1" operator="equal">
      <formula>"g"</formula>
    </cfRule>
  </conditionalFormatting>
  <conditionalFormatting sqref="BC33:BD33">
    <cfRule type="cellIs" dxfId="30201" priority="534" stopIfTrue="1" operator="equal">
      <formula>"f"</formula>
    </cfRule>
  </conditionalFormatting>
  <conditionalFormatting sqref="BC33:BD33">
    <cfRule type="cellIs" dxfId="30200" priority="532" stopIfTrue="1" operator="equal">
      <formula>"h"</formula>
    </cfRule>
    <cfRule type="cellIs" dxfId="30199" priority="533" stopIfTrue="1" operator="equal">
      <formula>"g"</formula>
    </cfRule>
  </conditionalFormatting>
  <conditionalFormatting sqref="AV33:AW33">
    <cfRule type="cellIs" dxfId="30198" priority="537" stopIfTrue="1" operator="equal">
      <formula>"f"</formula>
    </cfRule>
  </conditionalFormatting>
  <conditionalFormatting sqref="AV33:AW33">
    <cfRule type="cellIs" dxfId="30197" priority="535" stopIfTrue="1" operator="equal">
      <formula>"h"</formula>
    </cfRule>
    <cfRule type="cellIs" dxfId="30196" priority="536" stopIfTrue="1" operator="equal">
      <formula>"g"</formula>
    </cfRule>
  </conditionalFormatting>
  <conditionalFormatting sqref="BQ33:BR33">
    <cfRule type="cellIs" dxfId="30195" priority="528" stopIfTrue="1" operator="equal">
      <formula>"f"</formula>
    </cfRule>
  </conditionalFormatting>
  <conditionalFormatting sqref="BQ33:BR33">
    <cfRule type="cellIs" dxfId="30194" priority="526" stopIfTrue="1" operator="equal">
      <formula>"h"</formula>
    </cfRule>
    <cfRule type="cellIs" dxfId="30193" priority="527" stopIfTrue="1" operator="equal">
      <formula>"g"</formula>
    </cfRule>
  </conditionalFormatting>
  <conditionalFormatting sqref="BJ33:BK33">
    <cfRule type="cellIs" dxfId="30192" priority="531" stopIfTrue="1" operator="equal">
      <formula>"f"</formula>
    </cfRule>
  </conditionalFormatting>
  <conditionalFormatting sqref="BJ33:BK33">
    <cfRule type="cellIs" dxfId="30191" priority="529" stopIfTrue="1" operator="equal">
      <formula>"h"</formula>
    </cfRule>
    <cfRule type="cellIs" dxfId="30190" priority="530" stopIfTrue="1" operator="equal">
      <formula>"g"</formula>
    </cfRule>
  </conditionalFormatting>
  <conditionalFormatting sqref="BB33 BI33 BP33 AR33:AU33">
    <cfRule type="cellIs" dxfId="30177" priority="567" stopIfTrue="1" operator="equal">
      <formula>"f"</formula>
    </cfRule>
  </conditionalFormatting>
  <conditionalFormatting sqref="BB33 BI33 BP33 AR33:AU33">
    <cfRule type="cellIs" dxfId="30176" priority="565" stopIfTrue="1" operator="equal">
      <formula>"h"</formula>
    </cfRule>
    <cfRule type="cellIs" dxfId="30175" priority="566" stopIfTrue="1" operator="equal">
      <formula>"g"</formula>
    </cfRule>
  </conditionalFormatting>
  <conditionalFormatting sqref="AX33">
    <cfRule type="cellIs" dxfId="30171" priority="564" stopIfTrue="1" operator="equal">
      <formula>"f"</formula>
    </cfRule>
  </conditionalFormatting>
  <conditionalFormatting sqref="AX33">
    <cfRule type="cellIs" dxfId="30170" priority="562" stopIfTrue="1" operator="equal">
      <formula>"h"</formula>
    </cfRule>
    <cfRule type="cellIs" dxfId="30169" priority="563" stopIfTrue="1" operator="equal">
      <formula>"g"</formula>
    </cfRule>
  </conditionalFormatting>
  <conditionalFormatting sqref="BL33 BO33">
    <cfRule type="cellIs" dxfId="30168" priority="558" stopIfTrue="1" operator="equal">
      <formula>"f"</formula>
    </cfRule>
  </conditionalFormatting>
  <conditionalFormatting sqref="BL33 BO33">
    <cfRule type="cellIs" dxfId="30167" priority="556" stopIfTrue="1" operator="equal">
      <formula>"h"</formula>
    </cfRule>
    <cfRule type="cellIs" dxfId="30166" priority="557" stopIfTrue="1" operator="equal">
      <formula>"g"</formula>
    </cfRule>
  </conditionalFormatting>
  <conditionalFormatting sqref="BA33">
    <cfRule type="cellIs" dxfId="30165" priority="555" stopIfTrue="1" operator="equal">
      <formula>"f"</formula>
    </cfRule>
  </conditionalFormatting>
  <conditionalFormatting sqref="BA33">
    <cfRule type="cellIs" dxfId="30164" priority="553" stopIfTrue="1" operator="equal">
      <formula>"h"</formula>
    </cfRule>
    <cfRule type="cellIs" dxfId="30163" priority="554" stopIfTrue="1" operator="equal">
      <formula>"g"</formula>
    </cfRule>
  </conditionalFormatting>
  <conditionalFormatting sqref="BE33 BH33">
    <cfRule type="cellIs" dxfId="30159" priority="561" stopIfTrue="1" operator="equal">
      <formula>"f"</formula>
    </cfRule>
  </conditionalFormatting>
  <conditionalFormatting sqref="BE33 BH33">
    <cfRule type="cellIs" dxfId="30158" priority="559" stopIfTrue="1" operator="equal">
      <formula>"h"</formula>
    </cfRule>
    <cfRule type="cellIs" dxfId="30157" priority="560" stopIfTrue="1" operator="equal">
      <formula>"g"</formula>
    </cfRule>
  </conditionalFormatting>
  <conditionalFormatting sqref="AN46 AQ46 AX46 BE46 BL46 AT46:AU46 BA46:BB46 BH46:BI46 BO46:BP46">
    <cfRule type="cellIs" dxfId="30132" priority="468" stopIfTrue="1" operator="equal">
      <formula>"f"</formula>
    </cfRule>
  </conditionalFormatting>
  <conditionalFormatting sqref="AN46 AQ46 AX46 BE46 BL46 AT46:AU46 BA46:BB46 BH46:BI46 BO46:BP46">
    <cfRule type="cellIs" dxfId="30131" priority="466" stopIfTrue="1" operator="equal">
      <formula>"h"</formula>
    </cfRule>
    <cfRule type="cellIs" dxfId="30130" priority="467" stopIfTrue="1" operator="equal">
      <formula>"g"</formula>
    </cfRule>
  </conditionalFormatting>
  <conditionalFormatting sqref="AR46">
    <cfRule type="cellIs" dxfId="30129" priority="465" stopIfTrue="1" operator="equal">
      <formula>"f"</formula>
    </cfRule>
  </conditionalFormatting>
  <conditionalFormatting sqref="AR46">
    <cfRule type="cellIs" dxfId="30128" priority="463" stopIfTrue="1" operator="equal">
      <formula>"h"</formula>
    </cfRule>
    <cfRule type="cellIs" dxfId="30127" priority="464" stopIfTrue="1" operator="equal">
      <formula>"g"</formula>
    </cfRule>
  </conditionalFormatting>
  <conditionalFormatting sqref="AS46">
    <cfRule type="cellIs" dxfId="30126" priority="462" stopIfTrue="1" operator="equal">
      <formula>"f"</formula>
    </cfRule>
  </conditionalFormatting>
  <conditionalFormatting sqref="AS46">
    <cfRule type="cellIs" dxfId="30125" priority="460" stopIfTrue="1" operator="equal">
      <formula>"h"</formula>
    </cfRule>
    <cfRule type="cellIs" dxfId="30124" priority="461" stopIfTrue="1" operator="equal">
      <formula>"g"</formula>
    </cfRule>
  </conditionalFormatting>
  <conditionalFormatting sqref="AY46">
    <cfRule type="cellIs" dxfId="30123" priority="459" stopIfTrue="1" operator="equal">
      <formula>"f"</formula>
    </cfRule>
  </conditionalFormatting>
  <conditionalFormatting sqref="AY46">
    <cfRule type="cellIs" dxfId="30122" priority="457" stopIfTrue="1" operator="equal">
      <formula>"h"</formula>
    </cfRule>
    <cfRule type="cellIs" dxfId="30121" priority="458" stopIfTrue="1" operator="equal">
      <formula>"g"</formula>
    </cfRule>
  </conditionalFormatting>
  <conditionalFormatting sqref="AZ46">
    <cfRule type="cellIs" dxfId="30120" priority="456" stopIfTrue="1" operator="equal">
      <formula>"f"</formula>
    </cfRule>
  </conditionalFormatting>
  <conditionalFormatting sqref="AZ46">
    <cfRule type="cellIs" dxfId="30119" priority="454" stopIfTrue="1" operator="equal">
      <formula>"h"</formula>
    </cfRule>
    <cfRule type="cellIs" dxfId="30118" priority="455" stopIfTrue="1" operator="equal">
      <formula>"g"</formula>
    </cfRule>
  </conditionalFormatting>
  <conditionalFormatting sqref="BF46">
    <cfRule type="cellIs" dxfId="30117" priority="453" stopIfTrue="1" operator="equal">
      <formula>"f"</formula>
    </cfRule>
  </conditionalFormatting>
  <conditionalFormatting sqref="BF46">
    <cfRule type="cellIs" dxfId="30116" priority="451" stopIfTrue="1" operator="equal">
      <formula>"h"</formula>
    </cfRule>
    <cfRule type="cellIs" dxfId="30115" priority="452" stopIfTrue="1" operator="equal">
      <formula>"g"</formula>
    </cfRule>
  </conditionalFormatting>
  <conditionalFormatting sqref="BG46">
    <cfRule type="cellIs" dxfId="30114" priority="450" stopIfTrue="1" operator="equal">
      <formula>"f"</formula>
    </cfRule>
  </conditionalFormatting>
  <conditionalFormatting sqref="BG46">
    <cfRule type="cellIs" dxfId="30113" priority="448" stopIfTrue="1" operator="equal">
      <formula>"h"</formula>
    </cfRule>
    <cfRule type="cellIs" dxfId="30112" priority="449" stopIfTrue="1" operator="equal">
      <formula>"g"</formula>
    </cfRule>
  </conditionalFormatting>
  <conditionalFormatting sqref="BM46">
    <cfRule type="cellIs" dxfId="30111" priority="447" stopIfTrue="1" operator="equal">
      <formula>"f"</formula>
    </cfRule>
  </conditionalFormatting>
  <conditionalFormatting sqref="BM46">
    <cfRule type="cellIs" dxfId="30110" priority="445" stopIfTrue="1" operator="equal">
      <formula>"h"</formula>
    </cfRule>
    <cfRule type="cellIs" dxfId="30109" priority="446" stopIfTrue="1" operator="equal">
      <formula>"g"</formula>
    </cfRule>
  </conditionalFormatting>
  <conditionalFormatting sqref="BN46">
    <cfRule type="cellIs" dxfId="30108" priority="444" stopIfTrue="1" operator="equal">
      <formula>"f"</formula>
    </cfRule>
  </conditionalFormatting>
  <conditionalFormatting sqref="BN46">
    <cfRule type="cellIs" dxfId="30107" priority="442" stopIfTrue="1" operator="equal">
      <formula>"h"</formula>
    </cfRule>
    <cfRule type="cellIs" dxfId="30106" priority="443" stopIfTrue="1" operator="equal">
      <formula>"g"</formula>
    </cfRule>
  </conditionalFormatting>
  <conditionalFormatting sqref="AO46">
    <cfRule type="cellIs" dxfId="30105" priority="441" stopIfTrue="1" operator="equal">
      <formula>"f"</formula>
    </cfRule>
  </conditionalFormatting>
  <conditionalFormatting sqref="AO46">
    <cfRule type="cellIs" dxfId="30104" priority="439" stopIfTrue="1" operator="equal">
      <formula>"h"</formula>
    </cfRule>
    <cfRule type="cellIs" dxfId="30103" priority="440" stopIfTrue="1" operator="equal">
      <formula>"g"</formula>
    </cfRule>
  </conditionalFormatting>
  <conditionalFormatting sqref="AP46">
    <cfRule type="cellIs" dxfId="30102" priority="438" stopIfTrue="1" operator="equal">
      <formula>"f"</formula>
    </cfRule>
  </conditionalFormatting>
  <conditionalFormatting sqref="AP46">
    <cfRule type="cellIs" dxfId="30101" priority="436" stopIfTrue="1" operator="equal">
      <formula>"h"</formula>
    </cfRule>
    <cfRule type="cellIs" dxfId="30100" priority="437" stopIfTrue="1" operator="equal">
      <formula>"g"</formula>
    </cfRule>
  </conditionalFormatting>
  <conditionalFormatting sqref="AV46">
    <cfRule type="cellIs" dxfId="30099" priority="435" stopIfTrue="1" operator="equal">
      <formula>"f"</formula>
    </cfRule>
  </conditionalFormatting>
  <conditionalFormatting sqref="AV46">
    <cfRule type="cellIs" dxfId="30098" priority="433" stopIfTrue="1" operator="equal">
      <formula>"h"</formula>
    </cfRule>
    <cfRule type="cellIs" dxfId="30097" priority="434" stopIfTrue="1" operator="equal">
      <formula>"g"</formula>
    </cfRule>
  </conditionalFormatting>
  <conditionalFormatting sqref="AW46">
    <cfRule type="cellIs" dxfId="30096" priority="432" stopIfTrue="1" operator="equal">
      <formula>"f"</formula>
    </cfRule>
  </conditionalFormatting>
  <conditionalFormatting sqref="AW46">
    <cfRule type="cellIs" dxfId="30095" priority="430" stopIfTrue="1" operator="equal">
      <formula>"h"</formula>
    </cfRule>
    <cfRule type="cellIs" dxfId="30094" priority="431" stopIfTrue="1" operator="equal">
      <formula>"g"</formula>
    </cfRule>
  </conditionalFormatting>
  <conditionalFormatting sqref="BC46">
    <cfRule type="cellIs" dxfId="30093" priority="429" stopIfTrue="1" operator="equal">
      <formula>"f"</formula>
    </cfRule>
  </conditionalFormatting>
  <conditionalFormatting sqref="BC46">
    <cfRule type="cellIs" dxfId="30092" priority="427" stopIfTrue="1" operator="equal">
      <formula>"h"</formula>
    </cfRule>
    <cfRule type="cellIs" dxfId="30091" priority="428" stopIfTrue="1" operator="equal">
      <formula>"g"</formula>
    </cfRule>
  </conditionalFormatting>
  <conditionalFormatting sqref="BD46">
    <cfRule type="cellIs" dxfId="30090" priority="426" stopIfTrue="1" operator="equal">
      <formula>"f"</formula>
    </cfRule>
  </conditionalFormatting>
  <conditionalFormatting sqref="BD46">
    <cfRule type="cellIs" dxfId="30089" priority="424" stopIfTrue="1" operator="equal">
      <formula>"h"</formula>
    </cfRule>
    <cfRule type="cellIs" dxfId="30088" priority="425" stopIfTrue="1" operator="equal">
      <formula>"g"</formula>
    </cfRule>
  </conditionalFormatting>
  <conditionalFormatting sqref="BJ46">
    <cfRule type="cellIs" dxfId="30087" priority="423" stopIfTrue="1" operator="equal">
      <formula>"f"</formula>
    </cfRule>
  </conditionalFormatting>
  <conditionalFormatting sqref="BJ46">
    <cfRule type="cellIs" dxfId="30086" priority="421" stopIfTrue="1" operator="equal">
      <formula>"h"</formula>
    </cfRule>
    <cfRule type="cellIs" dxfId="30085" priority="422" stopIfTrue="1" operator="equal">
      <formula>"g"</formula>
    </cfRule>
  </conditionalFormatting>
  <conditionalFormatting sqref="BK46">
    <cfRule type="cellIs" dxfId="30084" priority="420" stopIfTrue="1" operator="equal">
      <formula>"f"</formula>
    </cfRule>
  </conditionalFormatting>
  <conditionalFormatting sqref="BK46">
    <cfRule type="cellIs" dxfId="30083" priority="418" stopIfTrue="1" operator="equal">
      <formula>"h"</formula>
    </cfRule>
    <cfRule type="cellIs" dxfId="30082" priority="419" stopIfTrue="1" operator="equal">
      <formula>"g"</formula>
    </cfRule>
  </conditionalFormatting>
  <conditionalFormatting sqref="BQ46">
    <cfRule type="cellIs" dxfId="30081" priority="417" stopIfTrue="1" operator="equal">
      <formula>"f"</formula>
    </cfRule>
  </conditionalFormatting>
  <conditionalFormatting sqref="BQ46">
    <cfRule type="cellIs" dxfId="30080" priority="415" stopIfTrue="1" operator="equal">
      <formula>"h"</formula>
    </cfRule>
    <cfRule type="cellIs" dxfId="30079" priority="416" stopIfTrue="1" operator="equal">
      <formula>"g"</formula>
    </cfRule>
  </conditionalFormatting>
  <conditionalFormatting sqref="BR46">
    <cfRule type="cellIs" dxfId="30078" priority="414" stopIfTrue="1" operator="equal">
      <formula>"f"</formula>
    </cfRule>
  </conditionalFormatting>
  <conditionalFormatting sqref="BR46">
    <cfRule type="cellIs" dxfId="30077" priority="412" stopIfTrue="1" operator="equal">
      <formula>"h"</formula>
    </cfRule>
    <cfRule type="cellIs" dxfId="30076" priority="413" stopIfTrue="1" operator="equal">
      <formula>"g"</formula>
    </cfRule>
  </conditionalFormatting>
  <conditionalFormatting sqref="BL25 BB25 AR25:AU25 AX25 BE25 BH25 BO25:BP25">
    <cfRule type="cellIs" dxfId="30075" priority="222" stopIfTrue="1" operator="equal">
      <formula>"f"</formula>
    </cfRule>
  </conditionalFormatting>
  <conditionalFormatting sqref="BL25 BB25 AR25:AU25 AX25 BE25 BH25 BO25:BP25">
    <cfRule type="cellIs" dxfId="30074" priority="220" stopIfTrue="1" operator="equal">
      <formula>"h"</formula>
    </cfRule>
    <cfRule type="cellIs" dxfId="30073" priority="221" stopIfTrue="1" operator="equal">
      <formula>"g"</formula>
    </cfRule>
  </conditionalFormatting>
  <conditionalFormatting sqref="BI25">
    <cfRule type="cellIs" dxfId="30072" priority="219" stopIfTrue="1" operator="equal">
      <formula>"f"</formula>
    </cfRule>
  </conditionalFormatting>
  <conditionalFormatting sqref="BI25">
    <cfRule type="cellIs" dxfId="30071" priority="217" stopIfTrue="1" operator="equal">
      <formula>"h"</formula>
    </cfRule>
    <cfRule type="cellIs" dxfId="30070" priority="218" stopIfTrue="1" operator="equal">
      <formula>"g"</formula>
    </cfRule>
  </conditionalFormatting>
  <conditionalFormatting sqref="BA25">
    <cfRule type="cellIs" dxfId="30069" priority="216" stopIfTrue="1" operator="equal">
      <formula>"f"</formula>
    </cfRule>
  </conditionalFormatting>
  <conditionalFormatting sqref="BA25">
    <cfRule type="cellIs" dxfId="30068" priority="214" stopIfTrue="1" operator="equal">
      <formula>"h"</formula>
    </cfRule>
    <cfRule type="cellIs" dxfId="30067" priority="215" stopIfTrue="1" operator="equal">
      <formula>"g"</formula>
    </cfRule>
  </conditionalFormatting>
  <conditionalFormatting sqref="AQ25">
    <cfRule type="cellIs" dxfId="30066" priority="213" stopIfTrue="1" operator="equal">
      <formula>"f"</formula>
    </cfRule>
  </conditionalFormatting>
  <conditionalFormatting sqref="AQ25">
    <cfRule type="cellIs" dxfId="30065" priority="211" stopIfTrue="1" operator="equal">
      <formula>"h"</formula>
    </cfRule>
    <cfRule type="cellIs" dxfId="30064" priority="212" stopIfTrue="1" operator="equal">
      <formula>"g"</formula>
    </cfRule>
  </conditionalFormatting>
  <conditionalFormatting sqref="AN25">
    <cfRule type="cellIs" dxfId="30063" priority="210" stopIfTrue="1" operator="equal">
      <formula>"f"</formula>
    </cfRule>
  </conditionalFormatting>
  <conditionalFormatting sqref="AN25">
    <cfRule type="cellIs" dxfId="30062" priority="208" stopIfTrue="1" operator="equal">
      <formula>"h"</formula>
    </cfRule>
    <cfRule type="cellIs" dxfId="30061" priority="209" stopIfTrue="1" operator="equal">
      <formula>"g"</formula>
    </cfRule>
  </conditionalFormatting>
  <conditionalFormatting sqref="AY25:AZ25">
    <cfRule type="cellIs" dxfId="30060" priority="207" stopIfTrue="1" operator="equal">
      <formula>"f"</formula>
    </cfRule>
  </conditionalFormatting>
  <conditionalFormatting sqref="AY25:AZ25">
    <cfRule type="cellIs" dxfId="30059" priority="205" stopIfTrue="1" operator="equal">
      <formula>"h"</formula>
    </cfRule>
    <cfRule type="cellIs" dxfId="30058" priority="206" stopIfTrue="1" operator="equal">
      <formula>"g"</formula>
    </cfRule>
  </conditionalFormatting>
  <conditionalFormatting sqref="BF25:BG25">
    <cfRule type="cellIs" dxfId="30057" priority="204" stopIfTrue="1" operator="equal">
      <formula>"f"</formula>
    </cfRule>
  </conditionalFormatting>
  <conditionalFormatting sqref="BF25:BG25">
    <cfRule type="cellIs" dxfId="30056" priority="202" stopIfTrue="1" operator="equal">
      <formula>"h"</formula>
    </cfRule>
    <cfRule type="cellIs" dxfId="30055" priority="203" stopIfTrue="1" operator="equal">
      <formula>"g"</formula>
    </cfRule>
  </conditionalFormatting>
  <conditionalFormatting sqref="BM25:BN25">
    <cfRule type="cellIs" dxfId="30054" priority="201" stopIfTrue="1" operator="equal">
      <formula>"f"</formula>
    </cfRule>
  </conditionalFormatting>
  <conditionalFormatting sqref="BM25:BN25">
    <cfRule type="cellIs" dxfId="30053" priority="199" stopIfTrue="1" operator="equal">
      <formula>"h"</formula>
    </cfRule>
    <cfRule type="cellIs" dxfId="30052" priority="200" stopIfTrue="1" operator="equal">
      <formula>"g"</formula>
    </cfRule>
  </conditionalFormatting>
  <conditionalFormatting sqref="AO25:AP25">
    <cfRule type="cellIs" dxfId="30051" priority="198" stopIfTrue="1" operator="equal">
      <formula>"f"</formula>
    </cfRule>
  </conditionalFormatting>
  <conditionalFormatting sqref="AO25:AP25">
    <cfRule type="cellIs" dxfId="30050" priority="196" stopIfTrue="1" operator="equal">
      <formula>"h"</formula>
    </cfRule>
    <cfRule type="cellIs" dxfId="30049" priority="197" stopIfTrue="1" operator="equal">
      <formula>"g"</formula>
    </cfRule>
  </conditionalFormatting>
  <conditionalFormatting sqref="AV25:AW25">
    <cfRule type="cellIs" dxfId="30048" priority="195" stopIfTrue="1" operator="equal">
      <formula>"f"</formula>
    </cfRule>
  </conditionalFormatting>
  <conditionalFormatting sqref="AV25:AW25">
    <cfRule type="cellIs" dxfId="30047" priority="193" stopIfTrue="1" operator="equal">
      <formula>"h"</formula>
    </cfRule>
    <cfRule type="cellIs" dxfId="30046" priority="194" stopIfTrue="1" operator="equal">
      <formula>"g"</formula>
    </cfRule>
  </conditionalFormatting>
  <conditionalFormatting sqref="BC25:BD25">
    <cfRule type="cellIs" dxfId="30045" priority="192" stopIfTrue="1" operator="equal">
      <formula>"f"</formula>
    </cfRule>
  </conditionalFormatting>
  <conditionalFormatting sqref="BC25:BD25">
    <cfRule type="cellIs" dxfId="30044" priority="190" stopIfTrue="1" operator="equal">
      <formula>"h"</formula>
    </cfRule>
    <cfRule type="cellIs" dxfId="30043" priority="191" stopIfTrue="1" operator="equal">
      <formula>"g"</formula>
    </cfRule>
  </conditionalFormatting>
  <conditionalFormatting sqref="BJ25:BK25">
    <cfRule type="cellIs" dxfId="30042" priority="189" stopIfTrue="1" operator="equal">
      <formula>"f"</formula>
    </cfRule>
  </conditionalFormatting>
  <conditionalFormatting sqref="BJ25:BK25">
    <cfRule type="cellIs" dxfId="30041" priority="187" stopIfTrue="1" operator="equal">
      <formula>"h"</formula>
    </cfRule>
    <cfRule type="cellIs" dxfId="30040" priority="188" stopIfTrue="1" operator="equal">
      <formula>"g"</formula>
    </cfRule>
  </conditionalFormatting>
  <conditionalFormatting sqref="BQ25:BR25">
    <cfRule type="cellIs" dxfId="30039" priority="186" stopIfTrue="1" operator="equal">
      <formula>"f"</formula>
    </cfRule>
  </conditionalFormatting>
  <conditionalFormatting sqref="BQ25:BR25">
    <cfRule type="cellIs" dxfId="30038" priority="184" stopIfTrue="1" operator="equal">
      <formula>"h"</formula>
    </cfRule>
    <cfRule type="cellIs" dxfId="30037" priority="185" stopIfTrue="1" operator="equal">
      <formula>"g"</formula>
    </cfRule>
  </conditionalFormatting>
  <conditionalFormatting sqref="BP18">
    <cfRule type="cellIs" dxfId="30036" priority="141" stopIfTrue="1" operator="equal">
      <formula>"f"</formula>
    </cfRule>
  </conditionalFormatting>
  <conditionalFormatting sqref="BP18">
    <cfRule type="cellIs" dxfId="30035" priority="139" stopIfTrue="1" operator="equal">
      <formula>"h"</formula>
    </cfRule>
    <cfRule type="cellIs" dxfId="30034" priority="140" stopIfTrue="1" operator="equal">
      <formula>"g"</formula>
    </cfRule>
  </conditionalFormatting>
  <conditionalFormatting sqref="AY62">
    <cfRule type="cellIs" dxfId="30033" priority="81" stopIfTrue="1" operator="equal">
      <formula>"f"</formula>
    </cfRule>
  </conditionalFormatting>
  <conditionalFormatting sqref="AY62">
    <cfRule type="cellIs" dxfId="30032" priority="79" stopIfTrue="1" operator="equal">
      <formula>"h"</formula>
    </cfRule>
    <cfRule type="cellIs" dxfId="30031" priority="80" stopIfTrue="1" operator="equal">
      <formula>"g"</formula>
    </cfRule>
  </conditionalFormatting>
  <conditionalFormatting sqref="AZ62">
    <cfRule type="cellIs" dxfId="30030" priority="78" stopIfTrue="1" operator="equal">
      <formula>"f"</formula>
    </cfRule>
  </conditionalFormatting>
  <conditionalFormatting sqref="AZ62">
    <cfRule type="cellIs" dxfId="30029" priority="76" stopIfTrue="1" operator="equal">
      <formula>"h"</formula>
    </cfRule>
    <cfRule type="cellIs" dxfId="30028" priority="77" stopIfTrue="1" operator="equal">
      <formula>"g"</formula>
    </cfRule>
  </conditionalFormatting>
  <conditionalFormatting sqref="BF62">
    <cfRule type="cellIs" dxfId="30027" priority="75" stopIfTrue="1" operator="equal">
      <formula>"f"</formula>
    </cfRule>
  </conditionalFormatting>
  <conditionalFormatting sqref="BF62">
    <cfRule type="cellIs" dxfId="30026" priority="73" stopIfTrue="1" operator="equal">
      <formula>"h"</formula>
    </cfRule>
    <cfRule type="cellIs" dxfId="30025" priority="74" stopIfTrue="1" operator="equal">
      <formula>"g"</formula>
    </cfRule>
  </conditionalFormatting>
  <conditionalFormatting sqref="BG62">
    <cfRule type="cellIs" dxfId="30024" priority="72" stopIfTrue="1" operator="equal">
      <formula>"f"</formula>
    </cfRule>
  </conditionalFormatting>
  <conditionalFormatting sqref="BG62">
    <cfRule type="cellIs" dxfId="30023" priority="70" stopIfTrue="1" operator="equal">
      <formula>"h"</formula>
    </cfRule>
    <cfRule type="cellIs" dxfId="30022" priority="71" stopIfTrue="1" operator="equal">
      <formula>"g"</formula>
    </cfRule>
  </conditionalFormatting>
  <conditionalFormatting sqref="BM62">
    <cfRule type="cellIs" dxfId="30021" priority="69" stopIfTrue="1" operator="equal">
      <formula>"f"</formula>
    </cfRule>
  </conditionalFormatting>
  <conditionalFormatting sqref="BM62">
    <cfRule type="cellIs" dxfId="30020" priority="67" stopIfTrue="1" operator="equal">
      <formula>"h"</formula>
    </cfRule>
    <cfRule type="cellIs" dxfId="30019" priority="68" stopIfTrue="1" operator="equal">
      <formula>"g"</formula>
    </cfRule>
  </conditionalFormatting>
  <conditionalFormatting sqref="AO62">
    <cfRule type="cellIs" dxfId="30018" priority="63" stopIfTrue="1" operator="equal">
      <formula>"f"</formula>
    </cfRule>
  </conditionalFormatting>
  <conditionalFormatting sqref="AO62">
    <cfRule type="cellIs" dxfId="30017" priority="61" stopIfTrue="1" operator="equal">
      <formula>"h"</formula>
    </cfRule>
    <cfRule type="cellIs" dxfId="30016" priority="62" stopIfTrue="1" operator="equal">
      <formula>"g"</formula>
    </cfRule>
  </conditionalFormatting>
  <conditionalFormatting sqref="BN62">
    <cfRule type="cellIs" dxfId="30015" priority="66" stopIfTrue="1" operator="equal">
      <formula>"f"</formula>
    </cfRule>
  </conditionalFormatting>
  <conditionalFormatting sqref="BN62">
    <cfRule type="cellIs" dxfId="30014" priority="64" stopIfTrue="1" operator="equal">
      <formula>"h"</formula>
    </cfRule>
    <cfRule type="cellIs" dxfId="30013" priority="65" stopIfTrue="1" operator="equal">
      <formula>"g"</formula>
    </cfRule>
  </conditionalFormatting>
  <conditionalFormatting sqref="AV62">
    <cfRule type="cellIs" dxfId="30012" priority="57" stopIfTrue="1" operator="equal">
      <formula>"f"</formula>
    </cfRule>
  </conditionalFormatting>
  <conditionalFormatting sqref="AV62">
    <cfRule type="cellIs" dxfId="30011" priority="55" stopIfTrue="1" operator="equal">
      <formula>"h"</formula>
    </cfRule>
    <cfRule type="cellIs" dxfId="30010" priority="56" stopIfTrue="1" operator="equal">
      <formula>"g"</formula>
    </cfRule>
  </conditionalFormatting>
  <conditionalFormatting sqref="AP62">
    <cfRule type="cellIs" dxfId="30009" priority="60" stopIfTrue="1" operator="equal">
      <formula>"f"</formula>
    </cfRule>
  </conditionalFormatting>
  <conditionalFormatting sqref="AP62">
    <cfRule type="cellIs" dxfId="30008" priority="58" stopIfTrue="1" operator="equal">
      <formula>"h"</formula>
    </cfRule>
    <cfRule type="cellIs" dxfId="30007" priority="59" stopIfTrue="1" operator="equal">
      <formula>"g"</formula>
    </cfRule>
  </conditionalFormatting>
  <conditionalFormatting sqref="BC62">
    <cfRule type="cellIs" dxfId="30006" priority="51" stopIfTrue="1" operator="equal">
      <formula>"f"</formula>
    </cfRule>
  </conditionalFormatting>
  <conditionalFormatting sqref="BC62">
    <cfRule type="cellIs" dxfId="30005" priority="49" stopIfTrue="1" operator="equal">
      <formula>"h"</formula>
    </cfRule>
    <cfRule type="cellIs" dxfId="30004" priority="50" stopIfTrue="1" operator="equal">
      <formula>"g"</formula>
    </cfRule>
  </conditionalFormatting>
  <conditionalFormatting sqref="AW62">
    <cfRule type="cellIs" dxfId="30003" priority="54" stopIfTrue="1" operator="equal">
      <formula>"f"</formula>
    </cfRule>
  </conditionalFormatting>
  <conditionalFormatting sqref="AW62">
    <cfRule type="cellIs" dxfId="30002" priority="52" stopIfTrue="1" operator="equal">
      <formula>"h"</formula>
    </cfRule>
    <cfRule type="cellIs" dxfId="30001" priority="53" stopIfTrue="1" operator="equal">
      <formula>"g"</formula>
    </cfRule>
  </conditionalFormatting>
  <conditionalFormatting sqref="BJ62">
    <cfRule type="cellIs" dxfId="30000" priority="45" stopIfTrue="1" operator="equal">
      <formula>"f"</formula>
    </cfRule>
  </conditionalFormatting>
  <conditionalFormatting sqref="BJ62">
    <cfRule type="cellIs" dxfId="29999" priority="43" stopIfTrue="1" operator="equal">
      <formula>"h"</formula>
    </cfRule>
    <cfRule type="cellIs" dxfId="29998" priority="44" stopIfTrue="1" operator="equal">
      <formula>"g"</formula>
    </cfRule>
  </conditionalFormatting>
  <conditionalFormatting sqref="BD62">
    <cfRule type="cellIs" dxfId="29997" priority="48" stopIfTrue="1" operator="equal">
      <formula>"f"</formula>
    </cfRule>
  </conditionalFormatting>
  <conditionalFormatting sqref="BD62">
    <cfRule type="cellIs" dxfId="29996" priority="46" stopIfTrue="1" operator="equal">
      <formula>"h"</formula>
    </cfRule>
    <cfRule type="cellIs" dxfId="29995" priority="47" stopIfTrue="1" operator="equal">
      <formula>"g"</formula>
    </cfRule>
  </conditionalFormatting>
  <conditionalFormatting sqref="BK62">
    <cfRule type="cellIs" dxfId="29994" priority="42" stopIfTrue="1" operator="equal">
      <formula>"f"</formula>
    </cfRule>
  </conditionalFormatting>
  <conditionalFormatting sqref="BK62">
    <cfRule type="cellIs" dxfId="29993" priority="40" stopIfTrue="1" operator="equal">
      <formula>"h"</formula>
    </cfRule>
    <cfRule type="cellIs" dxfId="29992" priority="41" stopIfTrue="1" operator="equal">
      <formula>"g"</formula>
    </cfRule>
  </conditionalFormatting>
  <conditionalFormatting sqref="AN33">
    <cfRule type="cellIs" dxfId="29991" priority="96" stopIfTrue="1" operator="equal">
      <formula>"f"</formula>
    </cfRule>
  </conditionalFormatting>
  <conditionalFormatting sqref="AN33">
    <cfRule type="cellIs" dxfId="29990" priority="94" stopIfTrue="1" operator="equal">
      <formula>"h"</formula>
    </cfRule>
    <cfRule type="cellIs" dxfId="29989" priority="95" stopIfTrue="1" operator="equal">
      <formula>"g"</formula>
    </cfRule>
  </conditionalFormatting>
  <conditionalFormatting sqref="AN62 AQ62 AX62 BE62 BL62 AT62:AU62 BA62:BB62 BH62:BI62 BO62:BP62">
    <cfRule type="cellIs" dxfId="29988" priority="90" stopIfTrue="1" operator="equal">
      <formula>"f"</formula>
    </cfRule>
  </conditionalFormatting>
  <conditionalFormatting sqref="AN62 AQ62 AX62 BE62 BL62 AT62:AU62 BA62:BB62 BH62:BI62 BO62:BP62">
    <cfRule type="cellIs" dxfId="29987" priority="88" stopIfTrue="1" operator="equal">
      <formula>"h"</formula>
    </cfRule>
    <cfRule type="cellIs" dxfId="29986" priority="89" stopIfTrue="1" operator="equal">
      <formula>"g"</formula>
    </cfRule>
  </conditionalFormatting>
  <conditionalFormatting sqref="AR62">
    <cfRule type="cellIs" dxfId="29985" priority="87" stopIfTrue="1" operator="equal">
      <formula>"f"</formula>
    </cfRule>
  </conditionalFormatting>
  <conditionalFormatting sqref="AR62">
    <cfRule type="cellIs" dxfId="29984" priority="85" stopIfTrue="1" operator="equal">
      <formula>"h"</formula>
    </cfRule>
    <cfRule type="cellIs" dxfId="29983" priority="86" stopIfTrue="1" operator="equal">
      <formula>"g"</formula>
    </cfRule>
  </conditionalFormatting>
  <conditionalFormatting sqref="AS62">
    <cfRule type="cellIs" dxfId="29982" priority="84" stopIfTrue="1" operator="equal">
      <formula>"f"</formula>
    </cfRule>
  </conditionalFormatting>
  <conditionalFormatting sqref="AS62">
    <cfRule type="cellIs" dxfId="29981" priority="82" stopIfTrue="1" operator="equal">
      <formula>"h"</formula>
    </cfRule>
    <cfRule type="cellIs" dxfId="29980" priority="83" stopIfTrue="1" operator="equal">
      <formula>"g"</formula>
    </cfRule>
  </conditionalFormatting>
  <conditionalFormatting sqref="BQ62">
    <cfRule type="cellIs" dxfId="29937" priority="39" stopIfTrue="1" operator="equal">
      <formula>"f"</formula>
    </cfRule>
  </conditionalFormatting>
  <conditionalFormatting sqref="BQ62">
    <cfRule type="cellIs" dxfId="29936" priority="37" stopIfTrue="1" operator="equal">
      <formula>"h"</formula>
    </cfRule>
    <cfRule type="cellIs" dxfId="29935" priority="38" stopIfTrue="1" operator="equal">
      <formula>"g"</formula>
    </cfRule>
  </conditionalFormatting>
  <conditionalFormatting sqref="BR62">
    <cfRule type="cellIs" dxfId="29934" priority="36" stopIfTrue="1" operator="equal">
      <formula>"f"</formula>
    </cfRule>
  </conditionalFormatting>
  <conditionalFormatting sqref="BR62">
    <cfRule type="cellIs" dxfId="29933" priority="34" stopIfTrue="1" operator="equal">
      <formula>"h"</formula>
    </cfRule>
    <cfRule type="cellIs" dxfId="29932" priority="35" stopIfTrue="1" operator="equal">
      <formula>"g"</formula>
    </cfRule>
  </conditionalFormatting>
  <conditionalFormatting sqref="AR22:AU22 BB22 BL22 BE22 AX22 AN22 BH22:BI22 BO22:BP22">
    <cfRule type="cellIs" dxfId="32" priority="33" stopIfTrue="1" operator="equal">
      <formula>"f"</formula>
    </cfRule>
  </conditionalFormatting>
  <conditionalFormatting sqref="AR22:AU22 BB22 BL22 BE22 AX22 AN22 BH22:BI22 BO22:BP22">
    <cfRule type="cellIs" dxfId="31" priority="31" stopIfTrue="1" operator="equal">
      <formula>"h"</formula>
    </cfRule>
    <cfRule type="cellIs" dxfId="30" priority="32" stopIfTrue="1" operator="equal">
      <formula>"g"</formula>
    </cfRule>
  </conditionalFormatting>
  <conditionalFormatting sqref="BA22">
    <cfRule type="cellIs" dxfId="29" priority="30" stopIfTrue="1" operator="equal">
      <formula>"f"</formula>
    </cfRule>
  </conditionalFormatting>
  <conditionalFormatting sqref="BA22">
    <cfRule type="cellIs" dxfId="28" priority="28" stopIfTrue="1" operator="equal">
      <formula>"h"</formula>
    </cfRule>
    <cfRule type="cellIs" dxfId="27" priority="29" stopIfTrue="1" operator="equal">
      <formula>"g"</formula>
    </cfRule>
  </conditionalFormatting>
  <conditionalFormatting sqref="AQ22">
    <cfRule type="cellIs" dxfId="26" priority="27" stopIfTrue="1" operator="equal">
      <formula>"f"</formula>
    </cfRule>
  </conditionalFormatting>
  <conditionalFormatting sqref="AQ22">
    <cfRule type="cellIs" dxfId="25" priority="25" stopIfTrue="1" operator="equal">
      <formula>"h"</formula>
    </cfRule>
    <cfRule type="cellIs" dxfId="24" priority="26" stopIfTrue="1" operator="equal">
      <formula>"g"</formula>
    </cfRule>
  </conditionalFormatting>
  <conditionalFormatting sqref="AY22:AZ22">
    <cfRule type="cellIs" dxfId="23" priority="24" stopIfTrue="1" operator="equal">
      <formula>"f"</formula>
    </cfRule>
  </conditionalFormatting>
  <conditionalFormatting sqref="AY22:AZ22">
    <cfRule type="cellIs" dxfId="22" priority="22" stopIfTrue="1" operator="equal">
      <formula>"h"</formula>
    </cfRule>
    <cfRule type="cellIs" dxfId="21" priority="23" stopIfTrue="1" operator="equal">
      <formula>"g"</formula>
    </cfRule>
  </conditionalFormatting>
  <conditionalFormatting sqref="BF22:BG22">
    <cfRule type="cellIs" dxfId="20" priority="21" stopIfTrue="1" operator="equal">
      <formula>"f"</formula>
    </cfRule>
  </conditionalFormatting>
  <conditionalFormatting sqref="BF22:BG22">
    <cfRule type="cellIs" dxfId="19" priority="19" stopIfTrue="1" operator="equal">
      <formula>"h"</formula>
    </cfRule>
    <cfRule type="cellIs" dxfId="18" priority="20" stopIfTrue="1" operator="equal">
      <formula>"g"</formula>
    </cfRule>
  </conditionalFormatting>
  <conditionalFormatting sqref="BM22:BN22">
    <cfRule type="cellIs" dxfId="17" priority="18" stopIfTrue="1" operator="equal">
      <formula>"f"</formula>
    </cfRule>
  </conditionalFormatting>
  <conditionalFormatting sqref="BM22:BN22">
    <cfRule type="cellIs" dxfId="16" priority="16" stopIfTrue="1" operator="equal">
      <formula>"h"</formula>
    </cfRule>
    <cfRule type="cellIs" dxfId="15" priority="17" stopIfTrue="1" operator="equal">
      <formula>"g"</formula>
    </cfRule>
  </conditionalFormatting>
  <conditionalFormatting sqref="AO22:AP22">
    <cfRule type="cellIs" dxfId="14" priority="15" stopIfTrue="1" operator="equal">
      <formula>"f"</formula>
    </cfRule>
  </conditionalFormatting>
  <conditionalFormatting sqref="AO22:AP22">
    <cfRule type="cellIs" dxfId="13" priority="13" stopIfTrue="1" operator="equal">
      <formula>"h"</formula>
    </cfRule>
    <cfRule type="cellIs" dxfId="12" priority="14" stopIfTrue="1" operator="equal">
      <formula>"g"</formula>
    </cfRule>
  </conditionalFormatting>
  <conditionalFormatting sqref="AV22:AW22">
    <cfRule type="cellIs" dxfId="11" priority="12" stopIfTrue="1" operator="equal">
      <formula>"f"</formula>
    </cfRule>
  </conditionalFormatting>
  <conditionalFormatting sqref="AV22:AW22">
    <cfRule type="cellIs" dxfId="10" priority="10" stopIfTrue="1" operator="equal">
      <formula>"h"</formula>
    </cfRule>
    <cfRule type="cellIs" dxfId="9" priority="11" stopIfTrue="1" operator="equal">
      <formula>"g"</formula>
    </cfRule>
  </conditionalFormatting>
  <conditionalFormatting sqref="BC22:BD22">
    <cfRule type="cellIs" dxfId="8" priority="9" stopIfTrue="1" operator="equal">
      <formula>"f"</formula>
    </cfRule>
  </conditionalFormatting>
  <conditionalFormatting sqref="BC22:BD22">
    <cfRule type="cellIs" dxfId="7" priority="7" stopIfTrue="1" operator="equal">
      <formula>"h"</formula>
    </cfRule>
    <cfRule type="cellIs" dxfId="6" priority="8" stopIfTrue="1" operator="equal">
      <formula>"g"</formula>
    </cfRule>
  </conditionalFormatting>
  <conditionalFormatting sqref="BJ22:BK22">
    <cfRule type="cellIs" dxfId="5" priority="6" stopIfTrue="1" operator="equal">
      <formula>"f"</formula>
    </cfRule>
  </conditionalFormatting>
  <conditionalFormatting sqref="BJ22:BK22">
    <cfRule type="cellIs" dxfId="4" priority="4" stopIfTrue="1" operator="equal">
      <formula>"h"</formula>
    </cfRule>
    <cfRule type="cellIs" dxfId="3" priority="5" stopIfTrue="1" operator="equal">
      <formula>"g"</formula>
    </cfRule>
  </conditionalFormatting>
  <conditionalFormatting sqref="BQ22:BR22">
    <cfRule type="cellIs" dxfId="2" priority="3" stopIfTrue="1" operator="equal">
      <formula>"f"</formula>
    </cfRule>
  </conditionalFormatting>
  <conditionalFormatting sqref="BQ22:BR22">
    <cfRule type="cellIs" dxfId="1" priority="1" stopIfTrue="1" operator="equal">
      <formula>"h"</formula>
    </cfRule>
    <cfRule type="cellIs" dxfId="0" priority="2" stopIfTrue="1" operator="equal">
      <formula>"g"</formula>
    </cfRule>
  </conditionalFormatting>
  <dataValidations count="7">
    <dataValidation type="list" allowBlank="1" showInputMessage="1" showErrorMessage="1" sqref="C75" xr:uid="{00000000-0002-0000-0100-000000000000}">
      <formula1>TPS</formula1>
    </dataValidation>
    <dataValidation type="list" allowBlank="1" showInputMessage="1" showErrorMessage="1" sqref="F14" xr:uid="{00000000-0002-0000-0100-000001000000}">
      <formula1>PTInd</formula1>
    </dataValidation>
    <dataValidation type="list" allowBlank="1" showInputMessage="1" showErrorMessage="1" sqref="F11" xr:uid="{00000000-0002-0000-0100-000002000000}">
      <formula1>Mode</formula1>
    </dataValidation>
    <dataValidation type="list" allowBlank="1" showInputMessage="1" showErrorMessage="1" sqref="F9" xr:uid="{00000000-0002-0000-0100-000003000000}">
      <formula1>TGNew</formula1>
    </dataValidation>
    <dataValidation type="whole" allowBlank="1" showInputMessage="1" showErrorMessage="1" sqref="L4:L11" xr:uid="{00000000-0002-0000-0100-000004000000}">
      <formula1>0</formula1>
      <formula2>85</formula2>
    </dataValidation>
    <dataValidation type="list" showInputMessage="1" showErrorMessage="1" sqref="G16:G66" xr:uid="{00000000-0002-0000-0100-000005000000}">
      <formula1>Position</formula1>
    </dataValidation>
    <dataValidation type="list" showDropDown="1" showInputMessage="1" showErrorMessage="1" sqref="BP16:BQ66 AN16:BN66" xr:uid="{00000000-0002-0000-0100-000006000000}">
      <formula1>Codes3</formula1>
    </dataValidation>
  </dataValidations>
  <pageMargins left="0.55118110236220474" right="0.31496062992125984" top="0.55118110236220474" bottom="1.0629921259842521" header="0.51181102362204722" footer="0.51181102362204722"/>
  <pageSetup paperSize="9" scale="31" fitToHeight="0" orientation="landscape" verticalDpi="300" r:id="rId1"/>
  <headerFooter alignWithMargins="0"/>
  <rowBreaks count="1" manualBreakCount="1">
    <brk id="70" max="96" man="1"/>
  </rowBreaks>
  <colBreaks count="1" manualBreakCount="1">
    <brk id="75" max="126" man="1"/>
  </colBreaks>
  <ignoredErrors>
    <ignoredError sqref="F3:F5 F7 F9" unlockedFormula="1"/>
    <ignoredError sqref="H125" formula="1"/>
    <ignoredError sqref="F8 F10:F14" formula="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GH732"/>
  <sheetViews>
    <sheetView zoomScale="85" zoomScaleNormal="85" workbookViewId="0">
      <selection activeCell="AN132" sqref="AN132:BO148"/>
    </sheetView>
  </sheetViews>
  <sheetFormatPr defaultColWidth="4.33203125" defaultRowHeight="0" customHeight="1" zeroHeight="1" x14ac:dyDescent="0.3"/>
  <cols>
    <col min="1" max="1" width="9.6640625" style="67" customWidth="1"/>
    <col min="2" max="2" width="28.5546875" style="67" customWidth="1"/>
    <col min="3" max="3" width="12" style="67" customWidth="1"/>
    <col min="4" max="4" width="9.44140625" style="67" customWidth="1"/>
    <col min="5" max="5" width="17" style="67" customWidth="1"/>
    <col min="6" max="7" width="12.5546875" style="67" customWidth="1"/>
    <col min="8" max="8" width="9.88671875" style="70" customWidth="1"/>
    <col min="9" max="9" width="8.88671875" style="67" customWidth="1"/>
    <col min="10" max="10" width="8.88671875" style="70" customWidth="1"/>
    <col min="11" max="11" width="8.88671875" style="67" customWidth="1"/>
    <col min="12" max="12" width="9.109375" style="67" customWidth="1"/>
    <col min="13" max="13" width="10.109375" style="67" customWidth="1"/>
    <col min="14" max="14" width="13" style="67" customWidth="1"/>
    <col min="15" max="15" width="6.33203125" style="67" hidden="1" customWidth="1"/>
    <col min="16" max="16" width="6.5546875" style="67" hidden="1" customWidth="1"/>
    <col min="17" max="17" width="5.88671875" style="67" hidden="1" customWidth="1"/>
    <col min="18" max="18" width="6.33203125" style="67" hidden="1" customWidth="1"/>
    <col min="19" max="19" width="5.88671875" style="67" hidden="1" customWidth="1"/>
    <col min="20" max="20" width="6.33203125" style="67" hidden="1" customWidth="1"/>
    <col min="21" max="21" width="5.88671875" style="67" hidden="1" customWidth="1"/>
    <col min="22" max="22" width="6.33203125" style="67" hidden="1" customWidth="1"/>
    <col min="23" max="23" width="5.6640625" style="67" hidden="1" customWidth="1"/>
    <col min="24" max="26" width="6.33203125" style="67" hidden="1" customWidth="1"/>
    <col min="27" max="27" width="6.5546875" style="67" hidden="1" customWidth="1"/>
    <col min="28" max="28" width="8.88671875" style="67" hidden="1" customWidth="1"/>
    <col min="29" max="29" width="8.33203125" style="67" hidden="1" customWidth="1"/>
    <col min="30" max="32" width="8.109375" style="67" hidden="1" customWidth="1"/>
    <col min="33" max="33" width="8" style="67" hidden="1" customWidth="1"/>
    <col min="34" max="34" width="11.109375" style="67" hidden="1" customWidth="1"/>
    <col min="35" max="37" width="11" style="67" hidden="1" customWidth="1"/>
    <col min="38" max="38" width="10.6640625" style="67" hidden="1" customWidth="1"/>
    <col min="39" max="39" width="14.109375" style="67" hidden="1" customWidth="1"/>
    <col min="40" max="40" width="4.5546875" style="70" bestFit="1" customWidth="1"/>
    <col min="41" max="64" width="3.6640625" style="67" customWidth="1"/>
    <col min="65" max="66" width="3.88671875" style="67" customWidth="1"/>
    <col min="67" max="67" width="4.44140625" style="67" bestFit="1" customWidth="1"/>
    <col min="68" max="68" width="4.33203125" style="67" customWidth="1"/>
    <col min="69" max="69" width="3.88671875" style="70" customWidth="1"/>
    <col min="70" max="70" width="3.88671875" style="70" hidden="1" customWidth="1"/>
    <col min="71" max="71" width="1.88671875" style="67" hidden="1" customWidth="1"/>
    <col min="72" max="72" width="3.33203125" style="67" hidden="1" customWidth="1"/>
    <col min="73" max="73" width="4.109375" style="70" hidden="1" customWidth="1"/>
    <col min="74" max="78" width="3.33203125" style="70" hidden="1" customWidth="1"/>
    <col min="79" max="84" width="4" style="70" hidden="1" customWidth="1"/>
    <col min="85" max="85" width="9.109375" style="67" hidden="1" customWidth="1"/>
    <col min="86" max="86" width="7.33203125" style="67" hidden="1" customWidth="1"/>
    <col min="87" max="88" width="6.6640625" style="67" hidden="1" customWidth="1"/>
    <col min="89" max="89" width="7.109375" style="67" hidden="1" customWidth="1"/>
    <col min="90" max="91" width="6.88671875" style="67" hidden="1" customWidth="1"/>
    <col min="92" max="92" width="7.33203125" style="67" hidden="1" customWidth="1"/>
    <col min="93" max="93" width="7.109375" style="67" hidden="1" customWidth="1"/>
    <col min="94" max="99" width="9.109375" style="68" hidden="1" customWidth="1"/>
    <col min="100" max="108" width="2.6640625" style="68" hidden="1" customWidth="1"/>
    <col min="109" max="116" width="4.88671875" style="68" hidden="1" customWidth="1"/>
    <col min="117" max="188" width="2.6640625" style="68" hidden="1" customWidth="1"/>
    <col min="189" max="190" width="4.33203125" style="68" hidden="1" customWidth="1"/>
    <col min="191" max="192" width="4.33203125" style="68" customWidth="1"/>
    <col min="193" max="16384" width="4.33203125" style="68"/>
  </cols>
  <sheetData>
    <row r="1" spans="1:188" ht="12" x14ac:dyDescent="0.3">
      <c r="F1" s="68"/>
      <c r="G1" s="68"/>
      <c r="H1" s="69"/>
      <c r="I1" s="68"/>
      <c r="J1" s="69"/>
    </row>
    <row r="2" spans="1:188" ht="15" thickBot="1" x14ac:dyDescent="0.4">
      <c r="E2" s="71" t="s">
        <v>457</v>
      </c>
      <c r="F2" s="71"/>
      <c r="G2" s="71"/>
      <c r="K2" s="72" t="s">
        <v>28</v>
      </c>
    </row>
    <row r="3" spans="1:188" ht="12" x14ac:dyDescent="0.3">
      <c r="E3" s="73" t="s">
        <v>461</v>
      </c>
      <c r="F3" s="1" t="str">
        <f>Summary!F3</f>
        <v>Име</v>
      </c>
      <c r="G3" s="74"/>
      <c r="H3" s="333"/>
      <c r="I3" s="68"/>
      <c r="K3" s="1469" t="s">
        <v>449</v>
      </c>
      <c r="L3" s="1469" t="s">
        <v>450</v>
      </c>
      <c r="M3" s="1470" t="s">
        <v>451</v>
      </c>
      <c r="N3" s="1471" t="s">
        <v>448</v>
      </c>
      <c r="O3" s="1471"/>
      <c r="P3" s="1471"/>
      <c r="Q3" s="1471"/>
      <c r="R3" s="1471"/>
      <c r="S3" s="1471"/>
      <c r="T3" s="1471"/>
      <c r="U3" s="1471"/>
      <c r="V3" s="1471"/>
      <c r="W3" s="1471"/>
      <c r="X3" s="1471"/>
      <c r="Y3" s="1471"/>
      <c r="Z3" s="1471"/>
      <c r="AA3" s="1471"/>
      <c r="AB3" s="1471"/>
      <c r="AC3" s="1471"/>
      <c r="AD3" s="1471"/>
      <c r="AE3" s="1471"/>
      <c r="AF3" s="1471"/>
      <c r="AG3" s="1471"/>
      <c r="AH3" s="1471"/>
      <c r="AI3" s="1471"/>
      <c r="AJ3" s="1471"/>
      <c r="AK3" s="1471"/>
      <c r="AL3" s="1471"/>
      <c r="AM3" s="1471"/>
      <c r="AN3" s="1472" t="s">
        <v>81</v>
      </c>
    </row>
    <row r="4" spans="1:188" ht="12" x14ac:dyDescent="0.3">
      <c r="E4" s="73" t="s">
        <v>462</v>
      </c>
      <c r="F4" s="1" t="str">
        <f>Summary!F4</f>
        <v>Име</v>
      </c>
      <c r="G4" s="76"/>
      <c r="K4" s="1360" t="str">
        <f>IF(Summary!K4="-","",Summary!K4)</f>
        <v>A</v>
      </c>
      <c r="L4" s="1473">
        <f>Summary!L4</f>
        <v>30</v>
      </c>
      <c r="M4" s="1474">
        <f>Summary!M4</f>
        <v>1</v>
      </c>
      <c r="N4" s="1475">
        <f t="shared" ref="N4:N11" si="0">IF(L4&gt;0,(COUNTIF($AN$16:$BR$53,K4)+COUNTIF($AN$59:$BR$94,K4)+COUNTIF($AN$100:$BR$124,K4)+COUNTIF($AN$130:$BR$151,K4)),"-")</f>
        <v>0</v>
      </c>
      <c r="O4" s="416"/>
      <c r="P4" s="416"/>
      <c r="Q4" s="416"/>
      <c r="R4" s="416"/>
      <c r="S4" s="416"/>
      <c r="T4" s="416"/>
      <c r="U4" s="416"/>
      <c r="V4" s="416"/>
      <c r="W4" s="416"/>
      <c r="X4" s="416"/>
      <c r="Y4" s="416"/>
      <c r="Z4" s="416"/>
      <c r="AA4" s="416"/>
      <c r="AB4" s="416"/>
      <c r="AC4" s="416"/>
      <c r="AD4" s="416"/>
      <c r="AE4" s="416"/>
      <c r="AF4" s="416"/>
      <c r="AG4" s="1476"/>
      <c r="AH4" s="1476"/>
      <c r="AI4" s="1476"/>
      <c r="AJ4" s="1476"/>
      <c r="AK4" s="1476"/>
      <c r="AL4" s="1476"/>
      <c r="AM4" s="1476"/>
      <c r="AN4" s="1363" t="e">
        <f>IF(L4&gt;0,N4/SUMIF($N$4:$N$11,"&gt;0",$N$4:$N$11),"-")</f>
        <v>#DIV/0!</v>
      </c>
    </row>
    <row r="5" spans="1:188" ht="12" x14ac:dyDescent="0.3">
      <c r="E5" s="73" t="s">
        <v>463</v>
      </c>
      <c r="F5" s="1" t="str">
        <f>Summary!F5</f>
        <v>Име</v>
      </c>
      <c r="G5" s="81"/>
      <c r="K5" s="1360" t="str">
        <f>IF(Summary!K5="-","",Summary!K5)</f>
        <v/>
      </c>
      <c r="L5" s="1473">
        <f>Summary!L5</f>
        <v>0</v>
      </c>
      <c r="M5" s="1477" t="str">
        <f>Summary!M5</f>
        <v>-</v>
      </c>
      <c r="N5" s="1362" t="str">
        <f t="shared" si="0"/>
        <v>-</v>
      </c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  <c r="AD5" s="416"/>
      <c r="AE5" s="416"/>
      <c r="AF5" s="416"/>
      <c r="AG5" s="416"/>
      <c r="AH5" s="416"/>
      <c r="AI5" s="416"/>
      <c r="AJ5" s="416"/>
      <c r="AK5" s="416"/>
      <c r="AL5" s="416"/>
      <c r="AM5" s="416"/>
      <c r="AN5" s="1363" t="str">
        <f t="shared" ref="AN5:AN11" si="1">IF(L5&gt;0,N5/SUMIF($N$4:$N$11,"&gt;0",$N$4:$N$11),"-")</f>
        <v>-</v>
      </c>
    </row>
    <row r="6" spans="1:188" ht="12" x14ac:dyDescent="0.3">
      <c r="E6" s="73" t="s">
        <v>15</v>
      </c>
      <c r="F6" s="2"/>
      <c r="G6" s="81"/>
      <c r="K6" s="1360" t="str">
        <f>IF(Summary!K6="-","",Summary!K6)</f>
        <v/>
      </c>
      <c r="L6" s="1473">
        <f>Summary!L6</f>
        <v>0</v>
      </c>
      <c r="M6" s="1477" t="str">
        <f>Summary!M6</f>
        <v>-</v>
      </c>
      <c r="N6" s="1362" t="str">
        <f t="shared" si="0"/>
        <v>-</v>
      </c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416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1363" t="str">
        <f t="shared" si="1"/>
        <v>-</v>
      </c>
    </row>
    <row r="7" spans="1:188" ht="12" x14ac:dyDescent="0.3">
      <c r="E7" s="73" t="s">
        <v>458</v>
      </c>
      <c r="F7" s="1355" t="str">
        <f>Summary!F7</f>
        <v>Package 1</v>
      </c>
      <c r="G7" s="81"/>
      <c r="K7" s="1360" t="str">
        <f>IF(Summary!K7="-","",Summary!K7)</f>
        <v/>
      </c>
      <c r="L7" s="1473">
        <f>Summary!L7</f>
        <v>0</v>
      </c>
      <c r="M7" s="1477" t="str">
        <f>Summary!M7</f>
        <v>-</v>
      </c>
      <c r="N7" s="1362" t="str">
        <f t="shared" si="0"/>
        <v>-</v>
      </c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1363" t="str">
        <f t="shared" si="1"/>
        <v>-</v>
      </c>
    </row>
    <row r="8" spans="1:188" ht="12" x14ac:dyDescent="0.3">
      <c r="E8" s="73" t="s">
        <v>464</v>
      </c>
      <c r="F8" s="1355" t="str">
        <f>Summary!F8</f>
        <v>Up to 60%</v>
      </c>
      <c r="G8" s="81"/>
      <c r="K8" s="1360" t="str">
        <f>IF(Summary!K8="-","",Summary!K8)</f>
        <v/>
      </c>
      <c r="L8" s="1473">
        <f>Summary!L8</f>
        <v>0</v>
      </c>
      <c r="M8" s="1477" t="str">
        <f>Summary!M8</f>
        <v>-</v>
      </c>
      <c r="N8" s="1362" t="str">
        <f t="shared" si="0"/>
        <v>-</v>
      </c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1363" t="str">
        <f t="shared" si="1"/>
        <v>-</v>
      </c>
    </row>
    <row r="9" spans="1:188" ht="12" x14ac:dyDescent="0.3">
      <c r="E9" s="73" t="s">
        <v>460</v>
      </c>
      <c r="F9" s="1" t="str">
        <f>Summary!F9</f>
        <v>A18-49</v>
      </c>
      <c r="G9" s="81"/>
      <c r="K9" s="1360" t="str">
        <f>IF(Summary!K9="-","",Summary!K9)</f>
        <v/>
      </c>
      <c r="L9" s="1473">
        <f>Summary!L9</f>
        <v>0</v>
      </c>
      <c r="M9" s="1477" t="str">
        <f>Summary!M9</f>
        <v>-</v>
      </c>
      <c r="N9" s="1362" t="str">
        <f t="shared" si="0"/>
        <v>-</v>
      </c>
      <c r="O9" s="1478"/>
      <c r="P9" s="1478"/>
      <c r="Q9" s="1478"/>
      <c r="R9" s="1478"/>
      <c r="S9" s="1478"/>
      <c r="T9" s="1478"/>
      <c r="U9" s="1478"/>
      <c r="V9" s="1478"/>
      <c r="W9" s="1478"/>
      <c r="X9" s="1478"/>
      <c r="Y9" s="1478"/>
      <c r="Z9" s="1478"/>
      <c r="AA9" s="1478"/>
      <c r="AB9" s="1478"/>
      <c r="AC9" s="1478"/>
      <c r="AD9" s="1478"/>
      <c r="AE9" s="1478"/>
      <c r="AF9" s="1478"/>
      <c r="AG9" s="1478"/>
      <c r="AH9" s="1479"/>
      <c r="AI9" s="1479"/>
      <c r="AJ9" s="1479"/>
      <c r="AK9" s="1479"/>
      <c r="AL9" s="1479"/>
      <c r="AM9" s="1479"/>
      <c r="AN9" s="1363" t="str">
        <f t="shared" si="1"/>
        <v>-</v>
      </c>
    </row>
    <row r="10" spans="1:188" ht="12" x14ac:dyDescent="0.3">
      <c r="E10" s="84" t="s">
        <v>459</v>
      </c>
      <c r="F10" s="3">
        <f>Summary!F10</f>
        <v>0</v>
      </c>
      <c r="G10" s="85"/>
      <c r="K10" s="1360" t="str">
        <f>IF(Summary!K10="-","",Summary!K10)</f>
        <v/>
      </c>
      <c r="L10" s="1473">
        <f>Summary!L10</f>
        <v>0</v>
      </c>
      <c r="M10" s="1477" t="str">
        <f>Summary!M10</f>
        <v>-</v>
      </c>
      <c r="N10" s="1362" t="str">
        <f t="shared" si="0"/>
        <v>-</v>
      </c>
      <c r="O10" s="1478"/>
      <c r="P10" s="1478"/>
      <c r="Q10" s="1478"/>
      <c r="R10" s="1478"/>
      <c r="S10" s="1478"/>
      <c r="T10" s="1478"/>
      <c r="U10" s="1478"/>
      <c r="V10" s="1478"/>
      <c r="W10" s="1478"/>
      <c r="X10" s="1478"/>
      <c r="Y10" s="1478"/>
      <c r="Z10" s="1478"/>
      <c r="AA10" s="1478"/>
      <c r="AB10" s="1478"/>
      <c r="AC10" s="1478"/>
      <c r="AD10" s="1478"/>
      <c r="AE10" s="1478"/>
      <c r="AF10" s="1478"/>
      <c r="AG10" s="1478"/>
      <c r="AH10" s="1479"/>
      <c r="AI10" s="1479"/>
      <c r="AJ10" s="1479"/>
      <c r="AK10" s="1479"/>
      <c r="AL10" s="1479"/>
      <c r="AM10" s="1479"/>
      <c r="AN10" s="1363" t="str">
        <f t="shared" si="1"/>
        <v>-</v>
      </c>
    </row>
    <row r="11" spans="1:188" ht="12.6" thickBot="1" x14ac:dyDescent="0.35">
      <c r="E11" s="84" t="s">
        <v>465</v>
      </c>
      <c r="F11" s="3" t="str">
        <f>Summary!F11</f>
        <v>RC</v>
      </c>
      <c r="G11" s="85"/>
      <c r="K11" s="1365" t="str">
        <f>IF(Summary!K11="-","",Summary!K11)</f>
        <v/>
      </c>
      <c r="L11" s="1480">
        <f>Summary!L11</f>
        <v>0</v>
      </c>
      <c r="M11" s="1481" t="str">
        <f>Summary!M11</f>
        <v>-</v>
      </c>
      <c r="N11" s="1367" t="str">
        <f t="shared" si="0"/>
        <v>-</v>
      </c>
      <c r="O11" s="1482"/>
      <c r="P11" s="1482"/>
      <c r="Q11" s="1482"/>
      <c r="R11" s="1482"/>
      <c r="S11" s="1482"/>
      <c r="T11" s="1482"/>
      <c r="U11" s="1482"/>
      <c r="V11" s="1482"/>
      <c r="W11" s="1482"/>
      <c r="X11" s="1482"/>
      <c r="Y11" s="1482"/>
      <c r="Z11" s="1482"/>
      <c r="AA11" s="1482"/>
      <c r="AB11" s="1482"/>
      <c r="AC11" s="1482"/>
      <c r="AD11" s="1482"/>
      <c r="AE11" s="1482"/>
      <c r="AF11" s="1482"/>
      <c r="AG11" s="1482"/>
      <c r="AH11" s="1483"/>
      <c r="AI11" s="1483"/>
      <c r="AJ11" s="1483"/>
      <c r="AK11" s="1483"/>
      <c r="AL11" s="1483"/>
      <c r="AM11" s="1483"/>
      <c r="AN11" s="1484" t="str">
        <f t="shared" si="1"/>
        <v>-</v>
      </c>
    </row>
    <row r="12" spans="1:188" ht="13.2" hidden="1" customHeight="1" thickBot="1" x14ac:dyDescent="0.35">
      <c r="E12" s="73" t="s">
        <v>55</v>
      </c>
      <c r="F12" s="88">
        <f>Summary!F12</f>
        <v>526</v>
      </c>
      <c r="G12" s="89"/>
      <c r="I12" s="96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CH12" s="98"/>
      <c r="CI12" s="98"/>
      <c r="CJ12" s="98"/>
      <c r="CK12" s="98"/>
      <c r="CL12" s="98"/>
      <c r="CM12" s="98"/>
      <c r="CN12" s="98"/>
      <c r="CO12" s="98"/>
    </row>
    <row r="13" spans="1:188" ht="12.6" customHeight="1" thickBot="1" x14ac:dyDescent="0.35">
      <c r="E13" s="73" t="s">
        <v>466</v>
      </c>
      <c r="F13" s="1350">
        <f>Summary!F13</f>
        <v>130</v>
      </c>
      <c r="G13" s="89"/>
      <c r="I13" s="96"/>
      <c r="AN13" s="1577" t="s">
        <v>491</v>
      </c>
      <c r="AO13" s="1578"/>
      <c r="AP13" s="1578"/>
      <c r="AQ13" s="1578"/>
      <c r="AR13" s="1579"/>
      <c r="AS13" s="1577" t="s">
        <v>492</v>
      </c>
      <c r="AT13" s="1578"/>
      <c r="AU13" s="1578"/>
      <c r="AV13" s="1578"/>
      <c r="AW13" s="1578"/>
      <c r="AX13" s="1578"/>
      <c r="AY13" s="1578"/>
      <c r="AZ13" s="1578"/>
      <c r="BA13" s="1578"/>
      <c r="BB13" s="1578"/>
      <c r="BC13" s="1578"/>
      <c r="BD13" s="1578"/>
      <c r="BE13" s="1578"/>
      <c r="BF13" s="1578"/>
      <c r="BG13" s="1578"/>
      <c r="BH13" s="1578"/>
      <c r="BI13" s="1578"/>
      <c r="BJ13" s="1578"/>
      <c r="BK13" s="1578"/>
      <c r="BL13" s="1578"/>
      <c r="BM13" s="1578"/>
      <c r="BN13" s="1578"/>
      <c r="BO13" s="1578"/>
      <c r="BP13" s="1578"/>
      <c r="BQ13" s="1579"/>
      <c r="BR13" s="67"/>
      <c r="CH13" s="98"/>
      <c r="CI13" s="98"/>
      <c r="CJ13" s="98"/>
      <c r="CK13" s="98"/>
      <c r="CL13" s="98"/>
      <c r="CM13" s="98"/>
      <c r="CN13" s="98"/>
      <c r="CO13" s="98"/>
    </row>
    <row r="14" spans="1:188" ht="13.2" customHeight="1" x14ac:dyDescent="0.3">
      <c r="B14" s="95" t="s">
        <v>56</v>
      </c>
      <c r="E14" s="73" t="s">
        <v>467</v>
      </c>
      <c r="F14" s="1350">
        <f>Summary!F14</f>
        <v>1</v>
      </c>
      <c r="G14" s="89"/>
      <c r="I14" s="96"/>
      <c r="AN14" s="97" t="s">
        <v>438</v>
      </c>
      <c r="AO14" s="97" t="s">
        <v>426</v>
      </c>
      <c r="AP14" s="97" t="s">
        <v>428</v>
      </c>
      <c r="AQ14" s="97" t="s">
        <v>429</v>
      </c>
      <c r="AR14" s="97" t="s">
        <v>437</v>
      </c>
      <c r="AS14" s="97" t="s">
        <v>439</v>
      </c>
      <c r="AT14" s="97" t="s">
        <v>436</v>
      </c>
      <c r="AU14" s="97" t="s">
        <v>438</v>
      </c>
      <c r="AV14" s="97" t="s">
        <v>426</v>
      </c>
      <c r="AW14" s="97" t="s">
        <v>428</v>
      </c>
      <c r="AX14" s="97" t="s">
        <v>429</v>
      </c>
      <c r="AY14" s="97" t="s">
        <v>437</v>
      </c>
      <c r="AZ14" s="97" t="s">
        <v>439</v>
      </c>
      <c r="BA14" s="97" t="s">
        <v>436</v>
      </c>
      <c r="BB14" s="97" t="s">
        <v>438</v>
      </c>
      <c r="BC14" s="97" t="s">
        <v>426</v>
      </c>
      <c r="BD14" s="97" t="s">
        <v>428</v>
      </c>
      <c r="BE14" s="97" t="s">
        <v>429</v>
      </c>
      <c r="BF14" s="97" t="s">
        <v>437</v>
      </c>
      <c r="BG14" s="97" t="s">
        <v>439</v>
      </c>
      <c r="BH14" s="97" t="s">
        <v>436</v>
      </c>
      <c r="BI14" s="97" t="s">
        <v>438</v>
      </c>
      <c r="BJ14" s="97" t="s">
        <v>426</v>
      </c>
      <c r="BK14" s="97" t="s">
        <v>428</v>
      </c>
      <c r="BL14" s="97" t="s">
        <v>429</v>
      </c>
      <c r="BM14" s="97" t="s">
        <v>437</v>
      </c>
      <c r="BN14" s="97" t="s">
        <v>439</v>
      </c>
      <c r="BO14" s="97" t="s">
        <v>436</v>
      </c>
      <c r="BP14" s="97" t="s">
        <v>438</v>
      </c>
      <c r="BQ14" s="97" t="s">
        <v>426</v>
      </c>
      <c r="BR14" s="97"/>
      <c r="CH14" s="98"/>
      <c r="CI14" s="98"/>
      <c r="CJ14" s="98"/>
      <c r="CK14" s="98"/>
      <c r="CL14" s="98"/>
      <c r="CM14" s="98"/>
      <c r="CN14" s="98"/>
      <c r="CO14" s="98"/>
      <c r="CV14" s="1556" t="s">
        <v>359</v>
      </c>
      <c r="CW14" s="1556"/>
      <c r="CX14" s="1556"/>
      <c r="CY14" s="1556"/>
      <c r="CZ14" s="1556"/>
      <c r="DA14" s="1556"/>
      <c r="DB14" s="1556"/>
      <c r="DC14" s="1556"/>
      <c r="DE14" s="1556" t="s">
        <v>369</v>
      </c>
      <c r="DF14" s="1556"/>
      <c r="DG14" s="1556"/>
      <c r="DH14" s="1556"/>
      <c r="DI14" s="1556"/>
      <c r="DJ14" s="1556"/>
      <c r="DK14" s="1556"/>
      <c r="DL14" s="1556"/>
      <c r="DN14" s="1556" t="s">
        <v>368</v>
      </c>
      <c r="DO14" s="1556"/>
      <c r="DP14" s="1556"/>
      <c r="DQ14" s="1556"/>
      <c r="DR14" s="1556"/>
      <c r="DS14" s="1556"/>
      <c r="DT14" s="1556"/>
      <c r="DU14" s="1556"/>
      <c r="DW14" s="1556" t="s">
        <v>370</v>
      </c>
      <c r="DX14" s="1556"/>
      <c r="DY14" s="1556"/>
      <c r="DZ14" s="1556"/>
      <c r="EA14" s="1556"/>
      <c r="EB14" s="1556"/>
      <c r="EC14" s="1556"/>
      <c r="ED14" s="1556"/>
      <c r="EF14" s="1556" t="s">
        <v>371</v>
      </c>
      <c r="EG14" s="1556"/>
      <c r="EH14" s="1556"/>
      <c r="EI14" s="1556"/>
      <c r="EJ14" s="1556"/>
      <c r="EK14" s="1556"/>
      <c r="EL14" s="1556"/>
      <c r="EM14" s="1556"/>
      <c r="EO14" s="1556" t="s">
        <v>372</v>
      </c>
      <c r="EP14" s="1556"/>
      <c r="EQ14" s="1556"/>
      <c r="ER14" s="1556"/>
      <c r="ES14" s="1556"/>
      <c r="ET14" s="1556"/>
      <c r="EU14" s="1556"/>
      <c r="EV14" s="1556"/>
      <c r="EX14" s="1556" t="s">
        <v>373</v>
      </c>
      <c r="EY14" s="1556"/>
      <c r="EZ14" s="1556"/>
      <c r="FA14" s="1556"/>
      <c r="FB14" s="1556"/>
      <c r="FC14" s="1556"/>
      <c r="FD14" s="1556"/>
      <c r="FE14" s="1556"/>
      <c r="FG14" s="1556" t="s">
        <v>374</v>
      </c>
      <c r="FH14" s="1556"/>
      <c r="FI14" s="1556"/>
      <c r="FJ14" s="1556"/>
      <c r="FK14" s="1556"/>
      <c r="FL14" s="1556"/>
      <c r="FM14" s="1556"/>
      <c r="FN14" s="1556"/>
      <c r="FP14" s="1556" t="s">
        <v>375</v>
      </c>
      <c r="FQ14" s="1556"/>
      <c r="FR14" s="1556"/>
      <c r="FS14" s="1556"/>
      <c r="FT14" s="1556"/>
      <c r="FU14" s="1556"/>
      <c r="FV14" s="1556"/>
      <c r="FW14" s="1556"/>
      <c r="FY14" s="1556" t="s">
        <v>376</v>
      </c>
      <c r="FZ14" s="1556"/>
      <c r="GA14" s="1556"/>
      <c r="GB14" s="1556"/>
      <c r="GC14" s="1556"/>
      <c r="GD14" s="1556"/>
      <c r="GE14" s="1556"/>
      <c r="GF14" s="1556"/>
    </row>
    <row r="15" spans="1:188" ht="14.4" customHeight="1" x14ac:dyDescent="0.3">
      <c r="A15" s="477" t="s">
        <v>440</v>
      </c>
      <c r="B15" s="477" t="s">
        <v>441</v>
      </c>
      <c r="C15" s="477" t="s">
        <v>442</v>
      </c>
      <c r="D15" s="477" t="s">
        <v>440</v>
      </c>
      <c r="E15" s="478" t="s">
        <v>443</v>
      </c>
      <c r="F15" s="478" t="s">
        <v>444</v>
      </c>
      <c r="G15" s="477" t="s">
        <v>445</v>
      </c>
      <c r="H15" s="477" t="s">
        <v>446</v>
      </c>
      <c r="I15" s="477" t="s">
        <v>447</v>
      </c>
      <c r="J15" s="477" t="s">
        <v>9</v>
      </c>
      <c r="K15" s="477" t="s">
        <v>10</v>
      </c>
      <c r="L15" s="477" t="s">
        <v>448</v>
      </c>
      <c r="M15" s="477" t="s">
        <v>18</v>
      </c>
      <c r="N15" s="477" t="s">
        <v>19</v>
      </c>
      <c r="O15" s="45" t="s">
        <v>45</v>
      </c>
      <c r="P15" s="45" t="s">
        <v>50</v>
      </c>
      <c r="Q15" s="45" t="s">
        <v>46</v>
      </c>
      <c r="R15" s="45" t="s">
        <v>51</v>
      </c>
      <c r="S15" s="45" t="s">
        <v>47</v>
      </c>
      <c r="T15" s="45" t="s">
        <v>52</v>
      </c>
      <c r="U15" s="45" t="s">
        <v>48</v>
      </c>
      <c r="V15" s="45" t="s">
        <v>53</v>
      </c>
      <c r="W15" s="45" t="s">
        <v>49</v>
      </c>
      <c r="X15" s="46" t="s">
        <v>54</v>
      </c>
      <c r="Y15" s="46" t="s">
        <v>105</v>
      </c>
      <c r="Z15" s="46" t="s">
        <v>155</v>
      </c>
      <c r="AA15" s="46" t="s">
        <v>156</v>
      </c>
      <c r="AB15" s="46" t="s">
        <v>104</v>
      </c>
      <c r="AC15" s="45" t="s">
        <v>96</v>
      </c>
      <c r="AD15" s="45" t="s">
        <v>97</v>
      </c>
      <c r="AE15" s="45" t="s">
        <v>98</v>
      </c>
      <c r="AF15" s="45" t="s">
        <v>99</v>
      </c>
      <c r="AG15" s="45" t="s">
        <v>100</v>
      </c>
      <c r="AH15" s="45" t="s">
        <v>120</v>
      </c>
      <c r="AI15" s="45" t="s">
        <v>121</v>
      </c>
      <c r="AJ15" s="45" t="s">
        <v>122</v>
      </c>
      <c r="AK15" s="45" t="s">
        <v>123</v>
      </c>
      <c r="AL15" s="45" t="s">
        <v>124</v>
      </c>
      <c r="AM15" s="45" t="s">
        <v>127</v>
      </c>
      <c r="AN15" s="45">
        <v>26</v>
      </c>
      <c r="AO15" s="47">
        <v>27</v>
      </c>
      <c r="AP15" s="45">
        <v>28</v>
      </c>
      <c r="AQ15" s="47">
        <v>29</v>
      </c>
      <c r="AR15" s="1276">
        <v>30</v>
      </c>
      <c r="AS15" s="47">
        <v>1</v>
      </c>
      <c r="AT15" s="45">
        <v>2</v>
      </c>
      <c r="AU15" s="47">
        <v>3</v>
      </c>
      <c r="AV15" s="45">
        <v>4</v>
      </c>
      <c r="AW15" s="47">
        <v>5</v>
      </c>
      <c r="AX15" s="45">
        <v>6</v>
      </c>
      <c r="AY15" s="47">
        <v>7</v>
      </c>
      <c r="AZ15" s="45">
        <v>8</v>
      </c>
      <c r="BA15" s="47">
        <v>9</v>
      </c>
      <c r="BB15" s="45">
        <v>10</v>
      </c>
      <c r="BC15" s="47">
        <v>11</v>
      </c>
      <c r="BD15" s="45">
        <v>12</v>
      </c>
      <c r="BE15" s="47">
        <v>13</v>
      </c>
      <c r="BF15" s="45">
        <v>14</v>
      </c>
      <c r="BG15" s="47">
        <v>15</v>
      </c>
      <c r="BH15" s="45">
        <v>16</v>
      </c>
      <c r="BI15" s="47">
        <v>17</v>
      </c>
      <c r="BJ15" s="45">
        <v>18</v>
      </c>
      <c r="BK15" s="47">
        <v>19</v>
      </c>
      <c r="BL15" s="45">
        <v>20</v>
      </c>
      <c r="BM15" s="47">
        <v>21</v>
      </c>
      <c r="BN15" s="45">
        <v>22</v>
      </c>
      <c r="BO15" s="47">
        <v>23</v>
      </c>
      <c r="BP15" s="45">
        <v>24</v>
      </c>
      <c r="BQ15" s="45">
        <v>25</v>
      </c>
      <c r="BR15" s="47"/>
      <c r="BS15" s="45"/>
      <c r="BU15" s="97" t="s">
        <v>84</v>
      </c>
      <c r="BV15" s="97" t="s">
        <v>85</v>
      </c>
      <c r="BW15" s="97" t="s">
        <v>86</v>
      </c>
      <c r="BX15" s="97" t="s">
        <v>87</v>
      </c>
      <c r="BY15" s="97" t="s">
        <v>91</v>
      </c>
      <c r="BZ15" s="97" t="s">
        <v>129</v>
      </c>
      <c r="CA15" s="97" t="s">
        <v>84</v>
      </c>
      <c r="CB15" s="97" t="s">
        <v>85</v>
      </c>
      <c r="CC15" s="97"/>
      <c r="CD15" s="97"/>
      <c r="CE15" s="97"/>
      <c r="CF15" s="97"/>
      <c r="CH15" s="99" t="s">
        <v>188</v>
      </c>
      <c r="CI15" s="99" t="s">
        <v>189</v>
      </c>
      <c r="CJ15" s="99" t="s">
        <v>190</v>
      </c>
      <c r="CK15" s="99" t="s">
        <v>191</v>
      </c>
      <c r="CL15" s="99" t="s">
        <v>192</v>
      </c>
      <c r="CM15" s="99" t="s">
        <v>193</v>
      </c>
      <c r="CN15" s="99" t="s">
        <v>194</v>
      </c>
      <c r="CO15" s="99" t="s">
        <v>195</v>
      </c>
      <c r="CV15" s="99" t="s">
        <v>360</v>
      </c>
      <c r="CW15" s="99" t="s">
        <v>361</v>
      </c>
      <c r="CX15" s="99" t="s">
        <v>362</v>
      </c>
      <c r="CY15" s="99" t="s">
        <v>363</v>
      </c>
      <c r="CZ15" s="99" t="s">
        <v>364</v>
      </c>
      <c r="DA15" s="99" t="s">
        <v>365</v>
      </c>
      <c r="DB15" s="99" t="s">
        <v>366</v>
      </c>
      <c r="DC15" s="99" t="s">
        <v>367</v>
      </c>
      <c r="DE15" s="1164" t="s">
        <v>360</v>
      </c>
      <c r="DF15" s="1164" t="s">
        <v>361</v>
      </c>
      <c r="DG15" s="1164" t="s">
        <v>362</v>
      </c>
      <c r="DH15" s="1164" t="s">
        <v>363</v>
      </c>
      <c r="DI15" s="1164" t="s">
        <v>364</v>
      </c>
      <c r="DJ15" s="1164" t="s">
        <v>365</v>
      </c>
      <c r="DK15" s="1164" t="s">
        <v>366</v>
      </c>
      <c r="DL15" s="1164" t="s">
        <v>367</v>
      </c>
      <c r="DN15" s="99" t="s">
        <v>360</v>
      </c>
      <c r="DO15" s="99" t="s">
        <v>361</v>
      </c>
      <c r="DP15" s="99" t="s">
        <v>362</v>
      </c>
      <c r="DQ15" s="99" t="s">
        <v>363</v>
      </c>
      <c r="DR15" s="99" t="s">
        <v>364</v>
      </c>
      <c r="DS15" s="99" t="s">
        <v>365</v>
      </c>
      <c r="DT15" s="99" t="s">
        <v>366</v>
      </c>
      <c r="DU15" s="99" t="s">
        <v>367</v>
      </c>
      <c r="DW15" s="1164" t="s">
        <v>360</v>
      </c>
      <c r="DX15" s="1164" t="s">
        <v>361</v>
      </c>
      <c r="DY15" s="1164" t="s">
        <v>362</v>
      </c>
      <c r="DZ15" s="1164" t="s">
        <v>363</v>
      </c>
      <c r="EA15" s="1164" t="s">
        <v>364</v>
      </c>
      <c r="EB15" s="1164" t="s">
        <v>365</v>
      </c>
      <c r="EC15" s="1164" t="s">
        <v>366</v>
      </c>
      <c r="ED15" s="1164" t="s">
        <v>367</v>
      </c>
      <c r="EF15" s="99" t="s">
        <v>360</v>
      </c>
      <c r="EG15" s="99" t="s">
        <v>361</v>
      </c>
      <c r="EH15" s="99" t="s">
        <v>362</v>
      </c>
      <c r="EI15" s="99" t="s">
        <v>363</v>
      </c>
      <c r="EJ15" s="99" t="s">
        <v>364</v>
      </c>
      <c r="EK15" s="99" t="s">
        <v>365</v>
      </c>
      <c r="EL15" s="99" t="s">
        <v>366</v>
      </c>
      <c r="EM15" s="99" t="s">
        <v>367</v>
      </c>
      <c r="EO15" s="1164" t="s">
        <v>360</v>
      </c>
      <c r="EP15" s="1164" t="s">
        <v>361</v>
      </c>
      <c r="EQ15" s="1164" t="s">
        <v>362</v>
      </c>
      <c r="ER15" s="1164" t="s">
        <v>363</v>
      </c>
      <c r="ES15" s="1164" t="s">
        <v>364</v>
      </c>
      <c r="ET15" s="1164" t="s">
        <v>365</v>
      </c>
      <c r="EU15" s="1164" t="s">
        <v>366</v>
      </c>
      <c r="EV15" s="1164" t="s">
        <v>367</v>
      </c>
      <c r="EX15" s="99" t="s">
        <v>360</v>
      </c>
      <c r="EY15" s="99" t="s">
        <v>361</v>
      </c>
      <c r="EZ15" s="99" t="s">
        <v>362</v>
      </c>
      <c r="FA15" s="99" t="s">
        <v>363</v>
      </c>
      <c r="FB15" s="99" t="s">
        <v>364</v>
      </c>
      <c r="FC15" s="99" t="s">
        <v>365</v>
      </c>
      <c r="FD15" s="99" t="s">
        <v>366</v>
      </c>
      <c r="FE15" s="99" t="s">
        <v>367</v>
      </c>
      <c r="FG15" s="1164" t="s">
        <v>360</v>
      </c>
      <c r="FH15" s="1164" t="s">
        <v>361</v>
      </c>
      <c r="FI15" s="1164" t="s">
        <v>362</v>
      </c>
      <c r="FJ15" s="1164" t="s">
        <v>363</v>
      </c>
      <c r="FK15" s="1164" t="s">
        <v>364</v>
      </c>
      <c r="FL15" s="1164" t="s">
        <v>365</v>
      </c>
      <c r="FM15" s="1164" t="s">
        <v>366</v>
      </c>
      <c r="FN15" s="1164" t="s">
        <v>367</v>
      </c>
      <c r="FP15" s="99" t="s">
        <v>360</v>
      </c>
      <c r="FQ15" s="99" t="s">
        <v>361</v>
      </c>
      <c r="FR15" s="99" t="s">
        <v>362</v>
      </c>
      <c r="FS15" s="99" t="s">
        <v>363</v>
      </c>
      <c r="FT15" s="99" t="s">
        <v>364</v>
      </c>
      <c r="FU15" s="99" t="s">
        <v>365</v>
      </c>
      <c r="FV15" s="99" t="s">
        <v>366</v>
      </c>
      <c r="FW15" s="99" t="s">
        <v>367</v>
      </c>
      <c r="FY15" s="1164" t="s">
        <v>360</v>
      </c>
      <c r="FZ15" s="1164" t="s">
        <v>361</v>
      </c>
      <c r="GA15" s="1164" t="s">
        <v>362</v>
      </c>
      <c r="GB15" s="1164" t="s">
        <v>363</v>
      </c>
      <c r="GC15" s="1164" t="s">
        <v>364</v>
      </c>
      <c r="GD15" s="1164" t="s">
        <v>365</v>
      </c>
      <c r="GE15" s="1164" t="s">
        <v>366</v>
      </c>
      <c r="GF15" s="1164" t="s">
        <v>367</v>
      </c>
    </row>
    <row r="16" spans="1:188" ht="12" x14ac:dyDescent="0.3">
      <c r="A16" s="479"/>
      <c r="B16" s="387" t="s">
        <v>408</v>
      </c>
      <c r="C16" s="387" t="s">
        <v>425</v>
      </c>
      <c r="D16" s="388">
        <v>0.24305555555555555</v>
      </c>
      <c r="E16" s="388">
        <v>0.28472222222222221</v>
      </c>
      <c r="F16" s="389" t="str">
        <f>IF(VALUE(D16)&gt;=0.72,"PT",IF(VALUE(D16)&lt;0.72,"Off-PT"))</f>
        <v>Off-PT</v>
      </c>
      <c r="G16" s="9"/>
      <c r="H16" s="432" t="s">
        <v>117</v>
      </c>
      <c r="I16" s="1517">
        <v>77</v>
      </c>
      <c r="J16" s="392" t="s">
        <v>117</v>
      </c>
      <c r="K16" s="461" t="s">
        <v>117</v>
      </c>
      <c r="L16" s="394">
        <f>COUNTA(AN16:BR16)</f>
        <v>0</v>
      </c>
      <c r="M16" s="392">
        <f t="shared" ref="M16:M53" si="2">I16*AM16</f>
        <v>77</v>
      </c>
      <c r="N16" s="392">
        <f t="shared" ref="N16:N53" si="3">((AC16+AD16+AE16+AF16+AG16)*AM16)</f>
        <v>0</v>
      </c>
      <c r="O16" s="9" t="e">
        <f>IF($L$4&gt;0,P16*J16*$M$4*H16,0)</f>
        <v>#VALUE!</v>
      </c>
      <c r="P16" s="9">
        <f>COUNTIF(AN16:BR16,"A")</f>
        <v>0</v>
      </c>
      <c r="Q16" s="9">
        <f>IF($L$5&gt;0,R16*J16*$M$5*H16,0)</f>
        <v>0</v>
      </c>
      <c r="R16" s="9">
        <f>COUNTIF(AN16:BR16,"B")</f>
        <v>0</v>
      </c>
      <c r="S16" s="9">
        <f>IF($L$6&gt;0,T16*J16*$M$6*H16,0)</f>
        <v>0</v>
      </c>
      <c r="T16" s="9">
        <f>COUNTIF(AN16:BR16,"C")</f>
        <v>0</v>
      </c>
      <c r="U16" s="9">
        <f>IF($L$7&gt;0,V16*J16*$M$7*H16,0)</f>
        <v>0</v>
      </c>
      <c r="V16" s="9">
        <f>COUNTIF(AN16:BR16,"D")</f>
        <v>0</v>
      </c>
      <c r="W16" s="9">
        <f>IF($L$8&gt;0,X16*J16*$M$8*H16,0)</f>
        <v>0</v>
      </c>
      <c r="X16" s="9">
        <f>COUNTIF(AN16:BR16,"E")</f>
        <v>0</v>
      </c>
      <c r="Y16" s="9">
        <f t="shared" ref="Y16:Y52" si="4">COUNTIF(AN16:BR16,"F")</f>
        <v>0</v>
      </c>
      <c r="Z16" s="9">
        <f>COUNTIF(AN16:BR16,"G")</f>
        <v>0</v>
      </c>
      <c r="AA16" s="9">
        <f>COUNTIF(AN16:BR16,"H")</f>
        <v>0</v>
      </c>
      <c r="AB16" s="9" t="e">
        <f>(Y16+Z16+AA16)*H16</f>
        <v>#VALUE!</v>
      </c>
      <c r="AC16" s="9">
        <f t="shared" ref="AC16:AC46" si="5">IF($L$4&gt;0,I16*$M$4*P16,0)</f>
        <v>0</v>
      </c>
      <c r="AD16" s="9">
        <f t="shared" ref="AD16:AD46" si="6">IF($L$5&gt;0,I16*$M$5*R16,0)</f>
        <v>0</v>
      </c>
      <c r="AE16" s="9">
        <f t="shared" ref="AE16:AE46" si="7">IF($L$6&gt;0,I16*$M$6*T16,0)</f>
        <v>0</v>
      </c>
      <c r="AF16" s="9">
        <f t="shared" ref="AF16:AF46" si="8">IF($L$7&gt;0,I16*$M$7*V16,0)</f>
        <v>0</v>
      </c>
      <c r="AG16" s="9">
        <f t="shared" ref="AG16:AG46" si="9">IF($L$8&gt;0,I16*$M$8*X16,0)</f>
        <v>0</v>
      </c>
      <c r="AH16" s="8">
        <f t="shared" ref="AH16:AH46" si="10">IF(ISERROR(M16*$M$4),0,M16*$M$4)</f>
        <v>77</v>
      </c>
      <c r="AI16" s="8">
        <f t="shared" ref="AI16:AI46" si="11">IF(ISERROR(M16*$M$5),0,M16*$M$5)</f>
        <v>0</v>
      </c>
      <c r="AJ16" s="8">
        <f t="shared" ref="AJ16:AJ46" si="12">IF(ISERROR(M16*$M$6),0,M16*$M$6)</f>
        <v>0</v>
      </c>
      <c r="AK16" s="8">
        <f t="shared" ref="AK16:AK46" si="13">IF(ISERROR(M16*$M$7),0,M16*$M$7)</f>
        <v>0</v>
      </c>
      <c r="AL16" s="8">
        <f t="shared" ref="AL16:AL46" si="14">IF(ISERROR(M16*$M$8),0,M16*$M$8)</f>
        <v>0</v>
      </c>
      <c r="AM16" s="103" t="str">
        <f t="shared" ref="AM16:AM53" si="15">IF(G16="","1",IF(G16="Break",1.15,IF(G16="2inbreak",1.15,IF(G16="PultIB",1.15,IF(G16="1stIB",1.3,IF(G16="lastIB",1.3,IF(G16="B&amp;1stIB",1.45,IF(G16="B&amp;lastIB",1.45,IF(G16="B&amp;2inbreak",1.45,IF(G16="B&amp;PultIB",1.45,IF(G16="T&amp;T",1.35,)))))))))))</f>
        <v>1</v>
      </c>
      <c r="AN16" s="63"/>
      <c r="AO16" s="63"/>
      <c r="AP16" s="66"/>
      <c r="AQ16" s="66"/>
      <c r="AR16" s="1277"/>
      <c r="AS16" s="1270"/>
      <c r="AT16" s="63"/>
      <c r="AU16" s="63"/>
      <c r="AV16" s="63"/>
      <c r="AW16" s="66"/>
      <c r="AX16" s="66"/>
      <c r="AY16" s="63"/>
      <c r="AZ16" s="63"/>
      <c r="BA16" s="63"/>
      <c r="BB16" s="63"/>
      <c r="BC16" s="63"/>
      <c r="BD16" s="66"/>
      <c r="BE16" s="66"/>
      <c r="BF16" s="63"/>
      <c r="BG16" s="63"/>
      <c r="BH16" s="63"/>
      <c r="BI16" s="63"/>
      <c r="BJ16" s="63"/>
      <c r="BK16" s="66"/>
      <c r="BL16" s="66"/>
      <c r="BM16" s="63"/>
      <c r="BN16" s="63"/>
      <c r="BO16" s="63"/>
      <c r="BP16" s="63"/>
      <c r="BQ16" s="63"/>
      <c r="BR16" s="1270"/>
      <c r="BS16" s="63"/>
      <c r="CA16" s="104">
        <f>(COUNTIF(AN16:AR16,"A")*AH16)+(COUNTIF(AN16:AR16,"B")*AI16)+(COUNTIF(AN16:AR16,"C")*AJ16)+(COUNTIF(AN16:AR16,"D")*AK16)+(COUNTIF(AN16:AR16,"E")*AL16)</f>
        <v>0</v>
      </c>
      <c r="CB16" s="104">
        <f>(COUNTIF(AS16:BQ16,"A")*AH16)+(COUNTIF(AS16:BQ16,"B")*AI16)+(COUNTIF(AS16:BQ16,"C")*AJ16)+(COUNTIF(AS16:BQ16,"D")*AK16)+(COUNTIF(AS16:BQ16,"E")*AL16)</f>
        <v>0</v>
      </c>
      <c r="CC16" s="104"/>
      <c r="CD16" s="104"/>
      <c r="CE16" s="104"/>
      <c r="CF16" s="104"/>
      <c r="CH16" s="105" t="e">
        <f t="shared" ref="CH16:CH51" si="16">P16*H16</f>
        <v>#VALUE!</v>
      </c>
      <c r="CI16" s="105" t="e">
        <f t="shared" ref="CI16:CI51" si="17">R16*H16</f>
        <v>#VALUE!</v>
      </c>
      <c r="CJ16" s="105" t="e">
        <f t="shared" ref="CJ16:CJ51" si="18">T16*H16</f>
        <v>#VALUE!</v>
      </c>
      <c r="CK16" s="105" t="e">
        <f t="shared" ref="CK16:CK51" si="19">V16*H16</f>
        <v>#VALUE!</v>
      </c>
      <c r="CL16" s="105" t="e">
        <f t="shared" ref="CL16:CL51" si="20">X16*H16</f>
        <v>#VALUE!</v>
      </c>
      <c r="CM16" s="105" t="e">
        <f t="shared" ref="CM16:CM51" si="21">Y16*H16</f>
        <v>#VALUE!</v>
      </c>
      <c r="CN16" s="105" t="e">
        <f t="shared" ref="CN16:CN51" si="22">Z16*H16</f>
        <v>#VALUE!</v>
      </c>
      <c r="CO16" s="105" t="e">
        <f t="shared" ref="CO16:CO51" si="23">AA16*H16</f>
        <v>#VALUE!</v>
      </c>
      <c r="CV16" s="355">
        <f>IFERROR(COUNTIF(AN16:AP16,"a"),"-")</f>
        <v>0</v>
      </c>
      <c r="CW16" s="355">
        <f>IFERROR(COUNTIF(AN16:AP16,"b"),"-")</f>
        <v>0</v>
      </c>
      <c r="CX16" s="355">
        <f>IFERROR(COUNTIF(AN16:AP16,"c"),"-")</f>
        <v>0</v>
      </c>
      <c r="CY16" s="355">
        <f>IFERROR(COUNTIF(AN16:AP16,"d"),"-")</f>
        <v>0</v>
      </c>
      <c r="CZ16" s="355" t="str">
        <f ca="1">IFERROR(OUNTIF(AN16:AP16,"e"),"-")</f>
        <v>-</v>
      </c>
      <c r="DA16" s="355">
        <f>IFERROR(COUNTIF(AN16:AP16,"f"),"-")</f>
        <v>0</v>
      </c>
      <c r="DB16" s="355">
        <f>IFERROR(COUNTIF(AN16:AP16,"g"),"-")</f>
        <v>0</v>
      </c>
      <c r="DC16" s="355">
        <f>IFERROR(COUNTIF(AN16:AP16,"h"),"-")</f>
        <v>0</v>
      </c>
      <c r="DE16" s="1168" t="str">
        <f>IFERROR((CV16*H16*$M$4),"-")</f>
        <v>-</v>
      </c>
      <c r="DF16" s="1168" t="str">
        <f>IFERROR((CW16*H16*$M$5),"-")</f>
        <v>-</v>
      </c>
      <c r="DG16" s="1168" t="str">
        <f>IFERROR((CX16*H16*$M$6),"-")</f>
        <v>-</v>
      </c>
      <c r="DH16" s="1168" t="str">
        <f>IFERROR((CY16*H16*$M$7),"-")</f>
        <v>-</v>
      </c>
      <c r="DI16" s="1168" t="str">
        <f ca="1">IFERROR((CZ16*H16*$M$8),"-")</f>
        <v>-</v>
      </c>
      <c r="DJ16" s="1168" t="str">
        <f>IFERROR((DA16*H16*$M$9),"-")</f>
        <v>-</v>
      </c>
      <c r="DK16" s="1168" t="str">
        <f>IFERROR((DB16*H16*$M$10),"-")</f>
        <v>-</v>
      </c>
      <c r="DL16" s="1168" t="str">
        <f>IFERROR((C16*H16*$M$11),"-")</f>
        <v>-</v>
      </c>
      <c r="DN16" s="355">
        <f>IFERROR(COUNTIF(AQ16:AW16,"a"),"-")</f>
        <v>0</v>
      </c>
      <c r="DO16" s="355">
        <f>IFERROR(COUNTIF(AQ16:AW16,"b"),"-")</f>
        <v>0</v>
      </c>
      <c r="DP16" s="355">
        <f>IFERROR(COUNTIF(AQ16:AW16,"c"),"-")</f>
        <v>0</v>
      </c>
      <c r="DQ16" s="355">
        <f>IFERROR(COUNTIF(AQ16:AW16,"d"),"-")</f>
        <v>0</v>
      </c>
      <c r="DR16" s="355">
        <f>IFERROR(COUNTIF(AQ16:AW16,"e"),"-")</f>
        <v>0</v>
      </c>
      <c r="DS16" s="355">
        <f>IFERROR(COUNTIF(AQ16:AW16,"f"),"-")</f>
        <v>0</v>
      </c>
      <c r="DT16" s="355">
        <f>IFERROR(COUNTIF(AQ16:AW16,"g"),"-")</f>
        <v>0</v>
      </c>
      <c r="DU16" s="355">
        <f>IFERROR(COUNTIF(AQ16:AW16,"h"),"-")</f>
        <v>0</v>
      </c>
      <c r="DW16" s="68" t="str">
        <f>IFERROR((DN16*H16*$M$4),"-")</f>
        <v>-</v>
      </c>
      <c r="DX16" s="68" t="str">
        <f>IFERROR((DO16*H16*$M$5),"-")</f>
        <v>-</v>
      </c>
      <c r="DY16" s="68" t="str">
        <f>IFERROR((DP16*H16*$M$6),"-")</f>
        <v>-</v>
      </c>
      <c r="DZ16" s="68" t="str">
        <f>IFERROR((DQ16*H16*$M$7),"-")</f>
        <v>-</v>
      </c>
      <c r="EA16" s="68" t="str">
        <f>IFERROR((DR16*H16*$M$8),"-")</f>
        <v>-</v>
      </c>
      <c r="EB16" s="68" t="str">
        <f>IFERROR((DS16*H16*$M$9),"-")</f>
        <v>-</v>
      </c>
      <c r="EC16" s="68" t="str">
        <f>IFERROR((DT16*H16*$M$10),"-")</f>
        <v>-</v>
      </c>
      <c r="ED16" s="68" t="str">
        <f>IFERROR((DU16*O16*$M$11),"-")</f>
        <v>-</v>
      </c>
      <c r="EF16" s="355">
        <f>IFERROR(COUNTIF(AX16:BD16,"a"),"-")</f>
        <v>0</v>
      </c>
      <c r="EG16" s="355">
        <f>IFERROR(COUNTIF(AX16:BD16,"b"),"-")</f>
        <v>0</v>
      </c>
      <c r="EH16" s="355">
        <f>IFERROR(COUNTIF(AX16:BD16,"c"),"-")</f>
        <v>0</v>
      </c>
      <c r="EI16" s="355">
        <f>IFERROR(COUNTIF(AX16:BD16,"d"),"-")</f>
        <v>0</v>
      </c>
      <c r="EJ16" s="355">
        <f>IFERROR(COUNTIF(AX16:BD16,"e"),"-")</f>
        <v>0</v>
      </c>
      <c r="EK16" s="355">
        <f>IFERROR(COUNTIF(AX16:BD16,"f"),"-")</f>
        <v>0</v>
      </c>
      <c r="EL16" s="355">
        <f>IFERROR(COUNTIF(AX16:BD16,"g"),"-")</f>
        <v>0</v>
      </c>
      <c r="EM16" s="355">
        <f>IFERROR(COUNTIF(AX16:BD16,"h"),"-")</f>
        <v>0</v>
      </c>
      <c r="EO16" s="68" t="str">
        <f>IFERROR((EF16*H16*$M$4),"-")</f>
        <v>-</v>
      </c>
      <c r="EP16" s="68" t="str">
        <f>IFERROR((EG16*H16*$M$5),"-")</f>
        <v>-</v>
      </c>
      <c r="EQ16" s="68" t="str">
        <f>IFERROR((EH16*H16*$M$6),"-")</f>
        <v>-</v>
      </c>
      <c r="ER16" s="68" t="str">
        <f>IFERROR((EI16*H16*$M$7),"-")</f>
        <v>-</v>
      </c>
      <c r="ES16" s="68" t="str">
        <f>IFERROR((EJ16*H16*$M$8),"-")</f>
        <v>-</v>
      </c>
      <c r="ET16" s="68" t="str">
        <f>IFERROR((EK16*H16*$M$9),"-")</f>
        <v>-</v>
      </c>
      <c r="EU16" s="68" t="str">
        <f>IFERROR((EL16*H16*$M$10),"-")</f>
        <v>-</v>
      </c>
      <c r="EV16" s="68" t="str">
        <f>IFERROR((EM16*H16*$M$11),"-")</f>
        <v>-</v>
      </c>
      <c r="EX16" s="355">
        <f>IFERROR(COUNTIF(BE16:BK16,"a"),"-")</f>
        <v>0</v>
      </c>
      <c r="EY16" s="355">
        <f>IFERROR(COUNTIF(BE16:BK16,"b"),"-")</f>
        <v>0</v>
      </c>
      <c r="EZ16" s="355">
        <f>IFERROR(COUNTIF(BE16:BK16,"c"),"-")</f>
        <v>0</v>
      </c>
      <c r="FA16" s="355">
        <f>IFERROR(COUNTIF(BE16:BK16,"d"),"-")</f>
        <v>0</v>
      </c>
      <c r="FB16" s="355">
        <f>IFERROR(COUNTIF(BE16:BK16,"e"),"-")</f>
        <v>0</v>
      </c>
      <c r="FC16" s="355">
        <f>IFERROR(COUNTIF(BE16:BK16,"f"),"-")</f>
        <v>0</v>
      </c>
      <c r="FD16" s="355">
        <f>IFERROR(COUNTIF(BE16:BK16,"g"),"-")</f>
        <v>0</v>
      </c>
      <c r="FE16" s="355">
        <f>IFERROR(COUNTIF(BE16:BK16,"h"),"-")</f>
        <v>0</v>
      </c>
      <c r="FG16" s="68" t="str">
        <f>IFERROR((EX16*H16*$M$4),"-")</f>
        <v>-</v>
      </c>
      <c r="FH16" s="68" t="str">
        <f>IFERROR((EY16*H16*$M$5),"-")</f>
        <v>-</v>
      </c>
      <c r="FI16" s="68" t="str">
        <f>IFERROR((EZ16*H16*$M$6),"-")</f>
        <v>-</v>
      </c>
      <c r="FJ16" s="68" t="str">
        <f>IFERROR((A16*H16*$M$7),"-")</f>
        <v>-</v>
      </c>
      <c r="FK16" s="68" t="str">
        <f>IFERROR((FB16*H16*$M$8),"-")</f>
        <v>-</v>
      </c>
      <c r="FL16" s="68" t="str">
        <f>IFERROR((FC16*H16*$M$9),"-")</f>
        <v>-</v>
      </c>
      <c r="FM16" s="68" t="str">
        <f>IFERROR((FD16*H16*$M$10),"-")</f>
        <v>-</v>
      </c>
      <c r="FN16" s="68" t="str">
        <f>IFERROR((FE16*H16*$M$11),"-")</f>
        <v>-</v>
      </c>
      <c r="FP16" s="355">
        <f>IFERROR(COUNTIF(BL16:BR16,"a"),"-")</f>
        <v>0</v>
      </c>
      <c r="FQ16" s="355">
        <f>IFERROR(COUNTIF(BL16:BR16,"b"),"-")</f>
        <v>0</v>
      </c>
      <c r="FR16" s="355">
        <f>IFERROR(COUNTIF(BL16:BR16,"c"),"-")</f>
        <v>0</v>
      </c>
      <c r="FS16" s="355">
        <f>IFERROR(COUNTIF(BL16:BR16,"d"),"-")</f>
        <v>0</v>
      </c>
      <c r="FT16" s="355">
        <f>IFERROR(COUNTIF(BL16:BR16,"e"),"-")</f>
        <v>0</v>
      </c>
      <c r="FU16" s="355">
        <f>IFERROR(COUNTIF(BL16:BR16,"f"),"-")</f>
        <v>0</v>
      </c>
      <c r="FV16" s="355">
        <f>IFERROR(COUNTIF(BL16:BR16,"g"),"-")</f>
        <v>0</v>
      </c>
      <c r="FW16" s="355">
        <f>IFERROR(COUNTIF(BL16:BR16,"h"),"-")</f>
        <v>0</v>
      </c>
      <c r="FY16" s="68" t="str">
        <f>IFERROR((FP16*H16*$M$4),"-")</f>
        <v>-</v>
      </c>
      <c r="FZ16" s="68" t="str">
        <f>IFERROR((FQ16*H16*$M$5),"-")</f>
        <v>-</v>
      </c>
      <c r="GA16" s="68" t="str">
        <f>IFERROR((FR16*H16*$M$6),"-")</f>
        <v>-</v>
      </c>
      <c r="GB16" s="68" t="str">
        <f>IFERROR((FS16*H16*$M$7),"-")</f>
        <v>-</v>
      </c>
      <c r="GC16" s="68" t="str">
        <f>IFERROR((FT16*H16*$M$8),"-")</f>
        <v>-</v>
      </c>
      <c r="GD16" s="68" t="str">
        <f>IFERROR((FU16*H16*$M$9),"-")</f>
        <v>-</v>
      </c>
      <c r="GE16" s="68" t="str">
        <f>IFERROR((FV16*H16*$M$10),"-")</f>
        <v>-</v>
      </c>
      <c r="GF16" s="68" t="str">
        <f>IFERROR((FW16*H16*$M$11),"-")</f>
        <v>-</v>
      </c>
    </row>
    <row r="17" spans="1:188" ht="12.6" customHeight="1" x14ac:dyDescent="0.3">
      <c r="A17" s="625"/>
      <c r="B17" s="480" t="s">
        <v>408</v>
      </c>
      <c r="C17" s="387" t="s">
        <v>425</v>
      </c>
      <c r="D17" s="388">
        <v>0.28472222222222221</v>
      </c>
      <c r="E17" s="388">
        <v>0.3263888888888889</v>
      </c>
      <c r="F17" s="389" t="str">
        <f t="shared" ref="F17:F53" si="24">IF(VALUE(D17)&gt;=0.72,"PT",IF(VALUE(D17)&lt;0.72,"Off-PT"))</f>
        <v>Off-PT</v>
      </c>
      <c r="G17" s="9"/>
      <c r="H17" s="432" t="s">
        <v>117</v>
      </c>
      <c r="I17" s="1517">
        <v>77</v>
      </c>
      <c r="J17" s="392" t="s">
        <v>117</v>
      </c>
      <c r="K17" s="461" t="s">
        <v>117</v>
      </c>
      <c r="L17" s="394">
        <f t="shared" ref="L17:L53" si="25">COUNTA(AN17:BR17)</f>
        <v>0</v>
      </c>
      <c r="M17" s="392">
        <f t="shared" si="2"/>
        <v>77</v>
      </c>
      <c r="N17" s="392">
        <f t="shared" si="3"/>
        <v>0</v>
      </c>
      <c r="O17" s="9" t="e">
        <f t="shared" ref="O17:O52" si="26">IF($L$4&gt;0,P17*J17*$M$4*H17,0)</f>
        <v>#VALUE!</v>
      </c>
      <c r="P17" s="9">
        <f t="shared" ref="P17:P52" si="27">COUNTIF(AN17:BR17,"A")</f>
        <v>0</v>
      </c>
      <c r="Q17" s="9">
        <f t="shared" ref="Q17:Q52" si="28">IF($L$5&gt;0,R17*J17*$M$5*H17,0)</f>
        <v>0</v>
      </c>
      <c r="R17" s="9">
        <f t="shared" ref="R17:R52" si="29">COUNTIF(AN17:BR17,"B")</f>
        <v>0</v>
      </c>
      <c r="S17" s="9">
        <f t="shared" ref="S17:S52" si="30">IF($L$6&gt;0,T17*J17*$M$6*H17,0)</f>
        <v>0</v>
      </c>
      <c r="T17" s="9">
        <f t="shared" ref="T17:T52" si="31">COUNTIF(AN17:BR17,"C")</f>
        <v>0</v>
      </c>
      <c r="U17" s="9">
        <f t="shared" ref="U17:U52" si="32">IF($L$7&gt;0,V17*J17*$M$7*H17,0)</f>
        <v>0</v>
      </c>
      <c r="V17" s="9">
        <f t="shared" ref="V17:V52" si="33">COUNTIF(AN17:BR17,"D")</f>
        <v>0</v>
      </c>
      <c r="W17" s="9">
        <f t="shared" ref="W17:W52" si="34">IF($L$8&gt;0,X17*J17*$M$8*H17,0)</f>
        <v>0</v>
      </c>
      <c r="X17" s="9">
        <f t="shared" ref="X17:X52" si="35">COUNTIF(AN17:BR17,"E")</f>
        <v>0</v>
      </c>
      <c r="Y17" s="9">
        <f t="shared" si="4"/>
        <v>0</v>
      </c>
      <c r="Z17" s="9">
        <f t="shared" ref="Z17:Z52" si="36">COUNTIF(AN17:BR17,"G")</f>
        <v>0</v>
      </c>
      <c r="AA17" s="9">
        <f t="shared" ref="AA17:AA52" si="37">COUNTIF(AN17:BR17,"H")</f>
        <v>0</v>
      </c>
      <c r="AB17" s="9" t="e">
        <f t="shared" ref="AB17:AB52" si="38">(Y17+Z17+AA17)*H17</f>
        <v>#VALUE!</v>
      </c>
      <c r="AC17" s="9">
        <f t="shared" si="5"/>
        <v>0</v>
      </c>
      <c r="AD17" s="9">
        <f t="shared" si="6"/>
        <v>0</v>
      </c>
      <c r="AE17" s="9">
        <f t="shared" si="7"/>
        <v>0</v>
      </c>
      <c r="AF17" s="9">
        <f t="shared" si="8"/>
        <v>0</v>
      </c>
      <c r="AG17" s="9">
        <f t="shared" si="9"/>
        <v>0</v>
      </c>
      <c r="AH17" s="8">
        <f t="shared" si="10"/>
        <v>77</v>
      </c>
      <c r="AI17" s="8">
        <f t="shared" si="11"/>
        <v>0</v>
      </c>
      <c r="AJ17" s="8">
        <f t="shared" si="12"/>
        <v>0</v>
      </c>
      <c r="AK17" s="8">
        <f t="shared" si="13"/>
        <v>0</v>
      </c>
      <c r="AL17" s="8">
        <f t="shared" si="14"/>
        <v>0</v>
      </c>
      <c r="AM17" s="103" t="str">
        <f t="shared" si="15"/>
        <v>1</v>
      </c>
      <c r="AN17" s="63"/>
      <c r="AO17" s="63"/>
      <c r="AP17" s="66"/>
      <c r="AQ17" s="66"/>
      <c r="AR17" s="1277"/>
      <c r="AS17" s="1270"/>
      <c r="AT17" s="63"/>
      <c r="AU17" s="63"/>
      <c r="AV17" s="63"/>
      <c r="AW17" s="66"/>
      <c r="AX17" s="66"/>
      <c r="AY17" s="63"/>
      <c r="AZ17" s="63"/>
      <c r="BA17" s="63"/>
      <c r="BB17" s="63"/>
      <c r="BC17" s="63"/>
      <c r="BD17" s="66"/>
      <c r="BE17" s="66"/>
      <c r="BF17" s="63"/>
      <c r="BG17" s="63"/>
      <c r="BH17" s="63"/>
      <c r="BI17" s="63"/>
      <c r="BJ17" s="63"/>
      <c r="BK17" s="66"/>
      <c r="BL17" s="66"/>
      <c r="BM17" s="63"/>
      <c r="BN17" s="63"/>
      <c r="BO17" s="63"/>
      <c r="BP17" s="63"/>
      <c r="BQ17" s="63"/>
      <c r="BR17" s="1270"/>
      <c r="BS17" s="63"/>
      <c r="CA17" s="104">
        <f t="shared" ref="CA17:CA53" si="39">(COUNTIF(AN17:AR17,"A")*AH17)+(COUNTIF(AN17:AR17,"B")*AI17)+(COUNTIF(AN17:AR17,"C")*AJ17)+(COUNTIF(AN17:AR17,"D")*AK17)+(COUNTIF(AN17:AR17,"E")*AL17)</f>
        <v>0</v>
      </c>
      <c r="CB17" s="104">
        <f t="shared" ref="CB17:CB53" si="40">(COUNTIF(AS17:BQ17,"A")*AH17)+(COUNTIF(AS17:BQ17,"B")*AI17)+(COUNTIF(AS17:BQ17,"C")*AJ17)+(COUNTIF(AS17:BQ17,"D")*AK17)+(COUNTIF(AS17:BQ17,"E")*AL17)</f>
        <v>0</v>
      </c>
      <c r="CC17" s="104"/>
      <c r="CD17" s="104"/>
      <c r="CE17" s="104"/>
      <c r="CF17" s="104"/>
      <c r="CH17" s="105" t="e">
        <f t="shared" si="16"/>
        <v>#VALUE!</v>
      </c>
      <c r="CI17" s="105" t="e">
        <f t="shared" si="17"/>
        <v>#VALUE!</v>
      </c>
      <c r="CJ17" s="105" t="e">
        <f t="shared" si="18"/>
        <v>#VALUE!</v>
      </c>
      <c r="CK17" s="105" t="e">
        <f t="shared" si="19"/>
        <v>#VALUE!</v>
      </c>
      <c r="CL17" s="105" t="e">
        <f t="shared" si="20"/>
        <v>#VALUE!</v>
      </c>
      <c r="CM17" s="105" t="e">
        <f t="shared" si="21"/>
        <v>#VALUE!</v>
      </c>
      <c r="CN17" s="105" t="e">
        <f t="shared" si="22"/>
        <v>#VALUE!</v>
      </c>
      <c r="CO17" s="105" t="e">
        <f t="shared" si="23"/>
        <v>#VALUE!</v>
      </c>
      <c r="CV17" s="355">
        <f t="shared" ref="CV17:CV53" si="41">IFERROR(COUNTIF(AN17:AP17,"a"),"-")</f>
        <v>0</v>
      </c>
      <c r="CW17" s="355">
        <f t="shared" ref="CW17:CW53" si="42">IFERROR(COUNTIF(AN17:AP17,"b"),"-")</f>
        <v>0</v>
      </c>
      <c r="CX17" s="355">
        <f t="shared" ref="CX17:CX53" si="43">IFERROR(COUNTIF(AN17:AP17,"c"),"-")</f>
        <v>0</v>
      </c>
      <c r="CY17" s="355">
        <f t="shared" ref="CY17:CY53" si="44">IFERROR(COUNTIF(AN17:AP17,"d"),"-")</f>
        <v>0</v>
      </c>
      <c r="CZ17" s="355" t="str">
        <f ca="1">IFERROR(OUNTIF(AN17:AP17,"e"),"-")</f>
        <v>-</v>
      </c>
      <c r="DA17" s="355">
        <f t="shared" ref="DA17:DA53" si="45">IFERROR(COUNTIF(AN17:AP17,"f"),"-")</f>
        <v>0</v>
      </c>
      <c r="DB17" s="355">
        <f t="shared" ref="DB17:DB53" si="46">IFERROR(COUNTIF(AN17:AP17,"g"),"-")</f>
        <v>0</v>
      </c>
      <c r="DC17" s="355">
        <f t="shared" ref="DC17:DC53" si="47">IFERROR(COUNTIF(AN17:AP17,"h"),"-")</f>
        <v>0</v>
      </c>
      <c r="DE17" s="1168" t="str">
        <f t="shared" ref="DE17:DE53" si="48">IFERROR((CV17*H17*$M$4),"-")</f>
        <v>-</v>
      </c>
      <c r="DF17" s="1168" t="str">
        <f t="shared" ref="DF17:DF53" si="49">IFERROR((CW17*H17*$M$5),"-")</f>
        <v>-</v>
      </c>
      <c r="DG17" s="1168" t="str">
        <f t="shared" ref="DG17:DG53" si="50">IFERROR((CX17*H17*$M$6),"-")</f>
        <v>-</v>
      </c>
      <c r="DH17" s="1168" t="str">
        <f t="shared" ref="DH17:DH53" si="51">IFERROR((CY17*H17*$M$7),"-")</f>
        <v>-</v>
      </c>
      <c r="DI17" s="1168" t="str">
        <f t="shared" ref="DI17:DI53" ca="1" si="52">IFERROR((CZ17*H17*$M$8),"-")</f>
        <v>-</v>
      </c>
      <c r="DJ17" s="1168" t="str">
        <f t="shared" ref="DJ17:DJ53" si="53">IFERROR((DA17*H17*$M$9),"-")</f>
        <v>-</v>
      </c>
      <c r="DK17" s="1168" t="str">
        <f t="shared" ref="DK17:DK53" si="54">IFERROR((DB17*H17*$M$10),"-")</f>
        <v>-</v>
      </c>
      <c r="DL17" s="1168" t="str">
        <f t="shared" ref="DL17:DL53" si="55">IFERROR((C17*H17*$M$11),"-")</f>
        <v>-</v>
      </c>
      <c r="DN17" s="355">
        <f t="shared" ref="DN17:DN53" si="56">IFERROR(COUNTIF(AQ17:AW17,"a"),"-")</f>
        <v>0</v>
      </c>
      <c r="DO17" s="355">
        <f t="shared" ref="DO17:DO53" si="57">IFERROR(COUNTIF(AQ17:AW17,"b"),"-")</f>
        <v>0</v>
      </c>
      <c r="DP17" s="355">
        <f t="shared" ref="DP17:DP53" si="58">IFERROR(COUNTIF(AQ17:AW17,"c"),"-")</f>
        <v>0</v>
      </c>
      <c r="DQ17" s="355">
        <f t="shared" ref="DQ17:DQ53" si="59">IFERROR(COUNTIF(AQ17:AW17,"d"),"-")</f>
        <v>0</v>
      </c>
      <c r="DR17" s="355">
        <f t="shared" ref="DR17:DR53" si="60">IFERROR(COUNTIF(AQ17:AW17,"e"),"-")</f>
        <v>0</v>
      </c>
      <c r="DS17" s="355">
        <f t="shared" ref="DS17:DS53" si="61">IFERROR(COUNTIF(AQ17:AW17,"f"),"-")</f>
        <v>0</v>
      </c>
      <c r="DT17" s="355">
        <f t="shared" ref="DT17:DT53" si="62">IFERROR(COUNTIF(AQ17:AW17,"g"),"-")</f>
        <v>0</v>
      </c>
      <c r="DU17" s="355">
        <f t="shared" ref="DU17:DU53" si="63">IFERROR(COUNTIF(AQ17:AW17,"h"),"-")</f>
        <v>0</v>
      </c>
      <c r="DW17" s="68" t="str">
        <f t="shared" ref="DW17:DW54" si="64">IFERROR((DN17*H17*$M$4),"-")</f>
        <v>-</v>
      </c>
      <c r="DX17" s="68" t="str">
        <f t="shared" ref="DX17:DX53" si="65">IFERROR((DO17*H17*$M$5),"-")</f>
        <v>-</v>
      </c>
      <c r="DY17" s="68" t="str">
        <f t="shared" ref="DY17:DY54" si="66">IFERROR((DP17*H17*$M$6),"-")</f>
        <v>-</v>
      </c>
      <c r="DZ17" s="68" t="str">
        <f t="shared" ref="DZ17:DZ54" si="67">IFERROR((DQ17*H17*$M$7),"-")</f>
        <v>-</v>
      </c>
      <c r="EA17" s="68" t="str">
        <f t="shared" ref="EA17:EA54" si="68">IFERROR((DR17*H17*$M$8),"-")</f>
        <v>-</v>
      </c>
      <c r="EB17" s="68" t="str">
        <f t="shared" ref="EB17:EB54" si="69">IFERROR((DS17*H17*$M$9),"-")</f>
        <v>-</v>
      </c>
      <c r="EC17" s="68" t="str">
        <f t="shared" ref="EC17:EC54" si="70">IFERROR((DT17*H17*$M$10),"-")</f>
        <v>-</v>
      </c>
      <c r="ED17" s="68" t="str">
        <f t="shared" ref="ED17:ED54" si="71">IFERROR((DU17*O17*$M$11),"-")</f>
        <v>-</v>
      </c>
      <c r="EF17" s="355">
        <f t="shared" ref="EF17:EF53" si="72">IFERROR(COUNTIF(AX17:BD17,"a"),"-")</f>
        <v>0</v>
      </c>
      <c r="EG17" s="355">
        <f t="shared" ref="EG17:EG53" si="73">IFERROR(COUNTIF(AX17:BD17,"b"),"-")</f>
        <v>0</v>
      </c>
      <c r="EH17" s="355">
        <f t="shared" ref="EH17:EH53" si="74">IFERROR(COUNTIF(AX17:BD17,"c"),"-")</f>
        <v>0</v>
      </c>
      <c r="EI17" s="355">
        <f t="shared" ref="EI17:EI53" si="75">IFERROR(COUNTIF(AX17:BD17,"d"),"-")</f>
        <v>0</v>
      </c>
      <c r="EJ17" s="355">
        <f t="shared" ref="EJ17:EJ53" si="76">IFERROR(COUNTIF(AX17:BD17,"e"),"-")</f>
        <v>0</v>
      </c>
      <c r="EK17" s="355">
        <f t="shared" ref="EK17:EK53" si="77">IFERROR(COUNTIF(AX17:BD17,"f"),"-")</f>
        <v>0</v>
      </c>
      <c r="EL17" s="355">
        <f t="shared" ref="EL17:EL53" si="78">IFERROR(COUNTIF(AX17:BD17,"g"),"-")</f>
        <v>0</v>
      </c>
      <c r="EM17" s="355">
        <f t="shared" ref="EM17:EM53" si="79">IFERROR(COUNTIF(AX17:BD17,"h"),"-")</f>
        <v>0</v>
      </c>
      <c r="EO17" s="68" t="e">
        <f t="shared" ref="EO17:EO53" si="80">EF17*H17*$M$4</f>
        <v>#VALUE!</v>
      </c>
      <c r="EP17" s="68" t="str">
        <f t="shared" ref="EP17:EP53" si="81">IFERROR((EG17*H17*$M$5),"-")</f>
        <v>-</v>
      </c>
      <c r="EQ17" s="68" t="str">
        <f t="shared" ref="EQ17:EQ53" si="82">IFERROR((EH17*H17*$M$6),"-")</f>
        <v>-</v>
      </c>
      <c r="ER17" s="68" t="str">
        <f t="shared" ref="ER17:ER53" si="83">IFERROR((EI17*H17*$M$7),"-")</f>
        <v>-</v>
      </c>
      <c r="ES17" s="68" t="str">
        <f t="shared" ref="ES17:ES53" si="84">IFERROR((EJ17*H17*$M$8),"-")</f>
        <v>-</v>
      </c>
      <c r="ET17" s="68" t="str">
        <f t="shared" ref="ET17:ET53" si="85">IFERROR((EK17*H17*$M$9),"-")</f>
        <v>-</v>
      </c>
      <c r="EU17" s="68" t="str">
        <f t="shared" ref="EU17:EU53" si="86">IFERROR((EL17*H17*$M$10),"-")</f>
        <v>-</v>
      </c>
      <c r="EV17" s="68" t="str">
        <f t="shared" ref="EV17:EV53" si="87">IFERROR((EM17*H17*$M$11),"-")</f>
        <v>-</v>
      </c>
      <c r="EX17" s="355">
        <f t="shared" ref="EX17:EX53" si="88">IFERROR(COUNTIF(BE17:BK17,"a"),"-")</f>
        <v>0</v>
      </c>
      <c r="EY17" s="355">
        <f t="shared" ref="EY17:EY53" si="89">IFERROR(COUNTIF(BE17:BK17,"b"),"-")</f>
        <v>0</v>
      </c>
      <c r="EZ17" s="355">
        <f t="shared" ref="EZ17:EZ53" si="90">IFERROR(COUNTIF(BE17:BK17,"c"),"-")</f>
        <v>0</v>
      </c>
      <c r="FA17" s="355">
        <f t="shared" ref="FA17:FA53" si="91">IFERROR(COUNTIF(BE17:BK17,"d"),"-")</f>
        <v>0</v>
      </c>
      <c r="FB17" s="355">
        <f t="shared" ref="FB17:FB53" si="92">IFERROR(COUNTIF(BE17:BK17,"e"),"-")</f>
        <v>0</v>
      </c>
      <c r="FC17" s="355">
        <f t="shared" ref="FC17:FC53" si="93">IFERROR(COUNTIF(BE17:BK17,"f"),"-")</f>
        <v>0</v>
      </c>
      <c r="FD17" s="355">
        <f t="shared" ref="FD17:FD53" si="94">IFERROR(COUNTIF(BE17:BK17,"g"),"-")</f>
        <v>0</v>
      </c>
      <c r="FE17" s="355">
        <f t="shared" ref="FE17:FE53" si="95">IFERROR(COUNTIF(BE17:BK17,"h"),"-")</f>
        <v>0</v>
      </c>
      <c r="FG17" s="68" t="str">
        <f t="shared" ref="FG17:FG53" si="96">IFERROR((EX17*H17*$M$4),"-")</f>
        <v>-</v>
      </c>
      <c r="FH17" s="68" t="str">
        <f t="shared" ref="FH17:FH53" si="97">IFERROR((EY17*H17*$M$5),"-")</f>
        <v>-</v>
      </c>
      <c r="FI17" s="68" t="str">
        <f t="shared" ref="FI17:FI53" si="98">IFERROR((EZ17*H17*$M$6),"-")</f>
        <v>-</v>
      </c>
      <c r="FJ17" s="68" t="str">
        <f t="shared" ref="FJ17:FJ53" si="99">IFERROR((A17*H17*$M$7),"-")</f>
        <v>-</v>
      </c>
      <c r="FK17" s="68" t="str">
        <f t="shared" ref="FK17:FK53" si="100">IFERROR((FB17*H17*$M$8),"-")</f>
        <v>-</v>
      </c>
      <c r="FL17" s="68" t="str">
        <f t="shared" ref="FL17:FL53" si="101">IFERROR((FC17*H17*$M$9),"-")</f>
        <v>-</v>
      </c>
      <c r="FM17" s="68" t="str">
        <f t="shared" ref="FM17:FM53" si="102">IFERROR((FD17*H17*$M$10),"-")</f>
        <v>-</v>
      </c>
      <c r="FN17" s="68" t="str">
        <f t="shared" ref="FN17:FN53" si="103">IFERROR((FE17*H17*$M$11),"-")</f>
        <v>-</v>
      </c>
      <c r="FP17" s="355">
        <f t="shared" ref="FP17:FP53" si="104">IFERROR(COUNTIF(BL17:BR17,"a"),"-")</f>
        <v>0</v>
      </c>
      <c r="FQ17" s="355">
        <f t="shared" ref="FQ17:FQ53" si="105">IFERROR(COUNTIF(BL17:BR17,"b"),"-")</f>
        <v>0</v>
      </c>
      <c r="FR17" s="355">
        <f t="shared" ref="FR17:FR53" si="106">IFERROR(COUNTIF(BL17:BR17,"c"),"-")</f>
        <v>0</v>
      </c>
      <c r="FS17" s="355">
        <f t="shared" ref="FS17:FS53" si="107">IFERROR(COUNTIF(BL17:BR17,"d"),"-")</f>
        <v>0</v>
      </c>
      <c r="FT17" s="355">
        <f t="shared" ref="FT17:FT53" si="108">IFERROR(COUNTIF(BL17:BR17,"e"),"-")</f>
        <v>0</v>
      </c>
      <c r="FU17" s="355">
        <f t="shared" ref="FU17:FU53" si="109">IFERROR(COUNTIF(BL17:BR17,"f"),"-")</f>
        <v>0</v>
      </c>
      <c r="FV17" s="355">
        <f t="shared" ref="FV17:FV53" si="110">IFERROR(COUNTIF(BL17:BR17,"g"),"-")</f>
        <v>0</v>
      </c>
      <c r="FW17" s="355">
        <f t="shared" ref="FW17:FW53" si="111">IFERROR(COUNTIF(BL17:BR17,"h"),"-")</f>
        <v>0</v>
      </c>
      <c r="FY17" s="68" t="str">
        <f t="shared" ref="FY17:FY54" si="112">IFERROR((FP17*H17*$M$4),"-")</f>
        <v>-</v>
      </c>
      <c r="FZ17" s="68" t="str">
        <f t="shared" ref="FZ17:FZ54" si="113">IFERROR((FQ17*H17*$M$5),"-")</f>
        <v>-</v>
      </c>
      <c r="GA17" s="68" t="str">
        <f t="shared" ref="GA17:GA54" si="114">IFERROR((FR17*H17*$M$6),"-")</f>
        <v>-</v>
      </c>
      <c r="GB17" s="68" t="str">
        <f t="shared" ref="GB17:GB54" si="115">IFERROR((FS17*H17*$M$7),"-")</f>
        <v>-</v>
      </c>
      <c r="GC17" s="68" t="str">
        <f t="shared" ref="GC17:GC54" si="116">IFERROR((FT17*H17*$M$8),"-")</f>
        <v>-</v>
      </c>
      <c r="GD17" s="68" t="str">
        <f t="shared" ref="GD17:GD54" si="117">IFERROR((FU17*H17*$M$9),"-")</f>
        <v>-</v>
      </c>
      <c r="GE17" s="68" t="str">
        <f t="shared" ref="GE17:GE54" si="118">IFERROR((FV17*H17*$M$10),"-")</f>
        <v>-</v>
      </c>
      <c r="GF17" s="68" t="str">
        <f t="shared" ref="GF17:GF54" si="119">IFERROR((FW17*H17*$M$11),"-")</f>
        <v>-</v>
      </c>
    </row>
    <row r="18" spans="1:188" ht="12" x14ac:dyDescent="0.3">
      <c r="A18" s="479"/>
      <c r="B18" s="480" t="s">
        <v>408</v>
      </c>
      <c r="C18" s="387" t="s">
        <v>425</v>
      </c>
      <c r="D18" s="388">
        <v>0.3263888888888889</v>
      </c>
      <c r="E18" s="388">
        <v>0.38194444444444442</v>
      </c>
      <c r="F18" s="389" t="str">
        <f>IF(VALUE(D18)&gt;=0.72,"PT",IF(VALUE(D18)&lt;0.72,"Off-PT"))</f>
        <v>Off-PT</v>
      </c>
      <c r="G18" s="9"/>
      <c r="H18" s="432" t="s">
        <v>117</v>
      </c>
      <c r="I18" s="1517">
        <v>77</v>
      </c>
      <c r="J18" s="392" t="s">
        <v>117</v>
      </c>
      <c r="K18" s="461" t="s">
        <v>117</v>
      </c>
      <c r="L18" s="394">
        <f>COUNTA(AN18:BR18)</f>
        <v>0</v>
      </c>
      <c r="M18" s="392">
        <f t="shared" si="2"/>
        <v>77</v>
      </c>
      <c r="N18" s="392">
        <f t="shared" si="3"/>
        <v>0</v>
      </c>
      <c r="O18" s="9" t="e">
        <f>IF($L$4&gt;0,P18*J18*$M$4*H18,0)</f>
        <v>#VALUE!</v>
      </c>
      <c r="P18" s="9">
        <f>COUNTIF(AN18:BR18,"A")</f>
        <v>0</v>
      </c>
      <c r="Q18" s="9">
        <f>IF($L$5&gt;0,R18*J18*$M$5*H18,0)</f>
        <v>0</v>
      </c>
      <c r="R18" s="9">
        <f>COUNTIF(AN18:BR18,"B")</f>
        <v>0</v>
      </c>
      <c r="S18" s="9">
        <f>IF($L$6&gt;0,T18*J18*$M$6*H18,0)</f>
        <v>0</v>
      </c>
      <c r="T18" s="9">
        <f>COUNTIF(AN18:BR18,"C")</f>
        <v>0</v>
      </c>
      <c r="U18" s="9">
        <f>IF($L$7&gt;0,V18*J18*$M$7*H18,0)</f>
        <v>0</v>
      </c>
      <c r="V18" s="9">
        <f>COUNTIF(AN18:BR18,"D")</f>
        <v>0</v>
      </c>
      <c r="W18" s="9">
        <f>IF($L$8&gt;0,X18*J18*$M$8*H18,0)</f>
        <v>0</v>
      </c>
      <c r="X18" s="9">
        <f>COUNTIF(AN18:BR18,"E")</f>
        <v>0</v>
      </c>
      <c r="Y18" s="9">
        <f>COUNTIF(AN18:BR18,"F")</f>
        <v>0</v>
      </c>
      <c r="Z18" s="9">
        <f>COUNTIF(AN18:BR18,"G")</f>
        <v>0</v>
      </c>
      <c r="AA18" s="9">
        <f>COUNTIF(AN18:BR18,"H")</f>
        <v>0</v>
      </c>
      <c r="AB18" s="9" t="e">
        <f>(Y18+Z18+AA18)*H18</f>
        <v>#VALUE!</v>
      </c>
      <c r="AC18" s="9">
        <f>IF($L$4&gt;0,I18*$M$4*P18,0)</f>
        <v>0</v>
      </c>
      <c r="AD18" s="9">
        <f>IF($L$5&gt;0,I18*$M$5*R18,0)</f>
        <v>0</v>
      </c>
      <c r="AE18" s="9">
        <f>IF($L$6&gt;0,I18*$M$6*T18,0)</f>
        <v>0</v>
      </c>
      <c r="AF18" s="9">
        <f>IF($L$7&gt;0,I18*$M$7*V18,0)</f>
        <v>0</v>
      </c>
      <c r="AG18" s="9">
        <f>IF($L$8&gt;0,I18*$M$8*X18,0)</f>
        <v>0</v>
      </c>
      <c r="AH18" s="8">
        <f>IF(ISERROR(M18*$M$4),0,M18*$M$4)</f>
        <v>77</v>
      </c>
      <c r="AI18" s="8">
        <f>IF(ISERROR(M18*$M$5),0,M18*$M$5)</f>
        <v>0</v>
      </c>
      <c r="AJ18" s="8">
        <f>IF(ISERROR(M18*$M$6),0,M18*$M$6)</f>
        <v>0</v>
      </c>
      <c r="AK18" s="8">
        <f>IF(ISERROR(M18*$M$7),0,M18*$M$7)</f>
        <v>0</v>
      </c>
      <c r="AL18" s="8">
        <f>IF(ISERROR(M18*$M$8),0,M18*$M$8)</f>
        <v>0</v>
      </c>
      <c r="AM18" s="103" t="str">
        <f t="shared" si="15"/>
        <v>1</v>
      </c>
      <c r="AN18" s="63"/>
      <c r="AO18" s="63"/>
      <c r="AP18" s="66"/>
      <c r="AQ18" s="66"/>
      <c r="AR18" s="1277"/>
      <c r="AS18" s="1270"/>
      <c r="AT18" s="63"/>
      <c r="AU18" s="63"/>
      <c r="AV18" s="63"/>
      <c r="AW18" s="66"/>
      <c r="AX18" s="66"/>
      <c r="AY18" s="63"/>
      <c r="AZ18" s="63"/>
      <c r="BA18" s="63"/>
      <c r="BB18" s="63"/>
      <c r="BC18" s="63"/>
      <c r="BD18" s="66"/>
      <c r="BE18" s="66"/>
      <c r="BF18" s="63"/>
      <c r="BG18" s="63"/>
      <c r="BH18" s="63"/>
      <c r="BI18" s="63"/>
      <c r="BJ18" s="63"/>
      <c r="BK18" s="66"/>
      <c r="BL18" s="66"/>
      <c r="BM18" s="63"/>
      <c r="BN18" s="63"/>
      <c r="BO18" s="63"/>
      <c r="BP18" s="63"/>
      <c r="BQ18" s="63"/>
      <c r="BR18" s="1270"/>
      <c r="BS18" s="63"/>
      <c r="CA18" s="104">
        <f t="shared" si="39"/>
        <v>0</v>
      </c>
      <c r="CB18" s="104">
        <f t="shared" si="40"/>
        <v>0</v>
      </c>
      <c r="CC18" s="104"/>
      <c r="CD18" s="104"/>
      <c r="CE18" s="104"/>
      <c r="CF18" s="104"/>
      <c r="CH18" s="105" t="e">
        <f t="shared" si="16"/>
        <v>#VALUE!</v>
      </c>
      <c r="CI18" s="105" t="e">
        <f t="shared" si="17"/>
        <v>#VALUE!</v>
      </c>
      <c r="CJ18" s="105" t="e">
        <f t="shared" si="18"/>
        <v>#VALUE!</v>
      </c>
      <c r="CK18" s="105" t="e">
        <f t="shared" si="19"/>
        <v>#VALUE!</v>
      </c>
      <c r="CL18" s="105" t="e">
        <f t="shared" si="20"/>
        <v>#VALUE!</v>
      </c>
      <c r="CM18" s="105" t="e">
        <f t="shared" si="21"/>
        <v>#VALUE!</v>
      </c>
      <c r="CN18" s="105" t="e">
        <f t="shared" si="22"/>
        <v>#VALUE!</v>
      </c>
      <c r="CO18" s="105" t="e">
        <f t="shared" si="23"/>
        <v>#VALUE!</v>
      </c>
      <c r="CV18" s="355">
        <f t="shared" si="41"/>
        <v>0</v>
      </c>
      <c r="CW18" s="355">
        <f t="shared" si="42"/>
        <v>0</v>
      </c>
      <c r="CX18" s="355">
        <f t="shared" si="43"/>
        <v>0</v>
      </c>
      <c r="CY18" s="355">
        <f t="shared" si="44"/>
        <v>0</v>
      </c>
      <c r="CZ18" s="355" t="str">
        <f ca="1">IFERROR(OUNTIF(AN18:AP18,"e"),"-")</f>
        <v>-</v>
      </c>
      <c r="DA18" s="355">
        <f t="shared" si="45"/>
        <v>0</v>
      </c>
      <c r="DB18" s="355">
        <f t="shared" si="46"/>
        <v>0</v>
      </c>
      <c r="DC18" s="355">
        <f t="shared" si="47"/>
        <v>0</v>
      </c>
      <c r="DE18" s="1168" t="str">
        <f t="shared" si="48"/>
        <v>-</v>
      </c>
      <c r="DF18" s="1168" t="str">
        <f t="shared" si="49"/>
        <v>-</v>
      </c>
      <c r="DG18" s="1168" t="str">
        <f t="shared" si="50"/>
        <v>-</v>
      </c>
      <c r="DH18" s="1168" t="str">
        <f t="shared" si="51"/>
        <v>-</v>
      </c>
      <c r="DI18" s="1168" t="str">
        <f t="shared" ca="1" si="52"/>
        <v>-</v>
      </c>
      <c r="DJ18" s="1168" t="str">
        <f t="shared" si="53"/>
        <v>-</v>
      </c>
      <c r="DK18" s="1168" t="str">
        <f t="shared" si="54"/>
        <v>-</v>
      </c>
      <c r="DL18" s="1168" t="str">
        <f t="shared" si="55"/>
        <v>-</v>
      </c>
      <c r="DN18" s="355">
        <f t="shared" si="56"/>
        <v>0</v>
      </c>
      <c r="DO18" s="355">
        <f t="shared" si="57"/>
        <v>0</v>
      </c>
      <c r="DP18" s="355">
        <f t="shared" si="58"/>
        <v>0</v>
      </c>
      <c r="DQ18" s="355">
        <f t="shared" si="59"/>
        <v>0</v>
      </c>
      <c r="DR18" s="355">
        <f t="shared" si="60"/>
        <v>0</v>
      </c>
      <c r="DS18" s="355">
        <f t="shared" si="61"/>
        <v>0</v>
      </c>
      <c r="DT18" s="355">
        <f t="shared" si="62"/>
        <v>0</v>
      </c>
      <c r="DU18" s="355">
        <f t="shared" si="63"/>
        <v>0</v>
      </c>
      <c r="DW18" s="68" t="str">
        <f t="shared" si="64"/>
        <v>-</v>
      </c>
      <c r="DX18" s="68" t="str">
        <f t="shared" si="65"/>
        <v>-</v>
      </c>
      <c r="DY18" s="68" t="str">
        <f t="shared" si="66"/>
        <v>-</v>
      </c>
      <c r="DZ18" s="68" t="str">
        <f t="shared" si="67"/>
        <v>-</v>
      </c>
      <c r="EA18" s="68" t="str">
        <f t="shared" si="68"/>
        <v>-</v>
      </c>
      <c r="EB18" s="68" t="str">
        <f t="shared" si="69"/>
        <v>-</v>
      </c>
      <c r="EC18" s="68" t="str">
        <f t="shared" si="70"/>
        <v>-</v>
      </c>
      <c r="ED18" s="68" t="str">
        <f t="shared" si="71"/>
        <v>-</v>
      </c>
      <c r="EF18" s="355">
        <f t="shared" si="72"/>
        <v>0</v>
      </c>
      <c r="EG18" s="355">
        <f t="shared" si="73"/>
        <v>0</v>
      </c>
      <c r="EH18" s="355">
        <f t="shared" si="74"/>
        <v>0</v>
      </c>
      <c r="EI18" s="355">
        <f t="shared" si="75"/>
        <v>0</v>
      </c>
      <c r="EJ18" s="355">
        <f t="shared" si="76"/>
        <v>0</v>
      </c>
      <c r="EK18" s="355">
        <f t="shared" si="77"/>
        <v>0</v>
      </c>
      <c r="EL18" s="355">
        <f t="shared" si="78"/>
        <v>0</v>
      </c>
      <c r="EM18" s="355">
        <f t="shared" si="79"/>
        <v>0</v>
      </c>
      <c r="EO18" s="68" t="e">
        <f t="shared" si="80"/>
        <v>#VALUE!</v>
      </c>
      <c r="EP18" s="68" t="str">
        <f t="shared" si="81"/>
        <v>-</v>
      </c>
      <c r="EQ18" s="68" t="str">
        <f t="shared" si="82"/>
        <v>-</v>
      </c>
      <c r="ER18" s="68" t="str">
        <f t="shared" si="83"/>
        <v>-</v>
      </c>
      <c r="ES18" s="68" t="str">
        <f t="shared" si="84"/>
        <v>-</v>
      </c>
      <c r="ET18" s="68" t="str">
        <f t="shared" si="85"/>
        <v>-</v>
      </c>
      <c r="EU18" s="68" t="str">
        <f t="shared" si="86"/>
        <v>-</v>
      </c>
      <c r="EV18" s="68" t="str">
        <f t="shared" si="87"/>
        <v>-</v>
      </c>
      <c r="EX18" s="355">
        <f t="shared" si="88"/>
        <v>0</v>
      </c>
      <c r="EY18" s="355">
        <f t="shared" si="89"/>
        <v>0</v>
      </c>
      <c r="EZ18" s="355">
        <f t="shared" si="90"/>
        <v>0</v>
      </c>
      <c r="FA18" s="355">
        <f t="shared" si="91"/>
        <v>0</v>
      </c>
      <c r="FB18" s="355">
        <f t="shared" si="92"/>
        <v>0</v>
      </c>
      <c r="FC18" s="355">
        <f t="shared" si="93"/>
        <v>0</v>
      </c>
      <c r="FD18" s="355">
        <f t="shared" si="94"/>
        <v>0</v>
      </c>
      <c r="FE18" s="355">
        <f t="shared" si="95"/>
        <v>0</v>
      </c>
      <c r="FG18" s="68" t="str">
        <f t="shared" si="96"/>
        <v>-</v>
      </c>
      <c r="FH18" s="68" t="str">
        <f t="shared" si="97"/>
        <v>-</v>
      </c>
      <c r="FI18" s="68" t="str">
        <f t="shared" si="98"/>
        <v>-</v>
      </c>
      <c r="FJ18" s="68" t="str">
        <f t="shared" si="99"/>
        <v>-</v>
      </c>
      <c r="FK18" s="68" t="str">
        <f t="shared" si="100"/>
        <v>-</v>
      </c>
      <c r="FL18" s="68" t="str">
        <f t="shared" si="101"/>
        <v>-</v>
      </c>
      <c r="FM18" s="68" t="str">
        <f t="shared" si="102"/>
        <v>-</v>
      </c>
      <c r="FN18" s="68" t="str">
        <f t="shared" si="103"/>
        <v>-</v>
      </c>
      <c r="FP18" s="355">
        <f t="shared" si="104"/>
        <v>0</v>
      </c>
      <c r="FQ18" s="355">
        <f t="shared" si="105"/>
        <v>0</v>
      </c>
      <c r="FR18" s="355">
        <f t="shared" si="106"/>
        <v>0</v>
      </c>
      <c r="FS18" s="355">
        <f t="shared" si="107"/>
        <v>0</v>
      </c>
      <c r="FT18" s="355">
        <f t="shared" si="108"/>
        <v>0</v>
      </c>
      <c r="FU18" s="355">
        <f t="shared" si="109"/>
        <v>0</v>
      </c>
      <c r="FV18" s="355">
        <f t="shared" si="110"/>
        <v>0</v>
      </c>
      <c r="FW18" s="355">
        <f t="shared" si="111"/>
        <v>0</v>
      </c>
      <c r="FY18" s="68" t="str">
        <f t="shared" si="112"/>
        <v>-</v>
      </c>
      <c r="FZ18" s="68" t="str">
        <f t="shared" si="113"/>
        <v>-</v>
      </c>
      <c r="GA18" s="68" t="str">
        <f t="shared" si="114"/>
        <v>-</v>
      </c>
      <c r="GB18" s="68" t="str">
        <f t="shared" si="115"/>
        <v>-</v>
      </c>
      <c r="GC18" s="68" t="str">
        <f t="shared" si="116"/>
        <v>-</v>
      </c>
      <c r="GD18" s="68" t="str">
        <f t="shared" si="117"/>
        <v>-</v>
      </c>
      <c r="GE18" s="68" t="str">
        <f t="shared" si="118"/>
        <v>-</v>
      </c>
      <c r="GF18" s="68" t="str">
        <f t="shared" si="119"/>
        <v>-</v>
      </c>
    </row>
    <row r="19" spans="1:188" ht="12" x14ac:dyDescent="0.3">
      <c r="A19" s="479"/>
      <c r="B19" s="480" t="s">
        <v>408</v>
      </c>
      <c r="C19" s="387" t="s">
        <v>425</v>
      </c>
      <c r="D19" s="388">
        <v>0.38194444444444442</v>
      </c>
      <c r="E19" s="388">
        <v>0.41666666666666669</v>
      </c>
      <c r="F19" s="389" t="str">
        <f t="shared" si="24"/>
        <v>Off-PT</v>
      </c>
      <c r="G19" s="9"/>
      <c r="H19" s="432" t="s">
        <v>117</v>
      </c>
      <c r="I19" s="1517">
        <v>77</v>
      </c>
      <c r="J19" s="392" t="s">
        <v>117</v>
      </c>
      <c r="K19" s="461" t="s">
        <v>117</v>
      </c>
      <c r="L19" s="394">
        <f t="shared" si="25"/>
        <v>0</v>
      </c>
      <c r="M19" s="392">
        <f t="shared" si="2"/>
        <v>77</v>
      </c>
      <c r="N19" s="392">
        <f t="shared" si="3"/>
        <v>0</v>
      </c>
      <c r="O19" s="9" t="e">
        <f t="shared" si="26"/>
        <v>#VALUE!</v>
      </c>
      <c r="P19" s="9">
        <f t="shared" si="27"/>
        <v>0</v>
      </c>
      <c r="Q19" s="9">
        <f t="shared" si="28"/>
        <v>0</v>
      </c>
      <c r="R19" s="9">
        <f t="shared" si="29"/>
        <v>0</v>
      </c>
      <c r="S19" s="9">
        <f t="shared" si="30"/>
        <v>0</v>
      </c>
      <c r="T19" s="9">
        <f t="shared" si="31"/>
        <v>0</v>
      </c>
      <c r="U19" s="9">
        <f t="shared" si="32"/>
        <v>0</v>
      </c>
      <c r="V19" s="9">
        <f t="shared" si="33"/>
        <v>0</v>
      </c>
      <c r="W19" s="9">
        <f t="shared" si="34"/>
        <v>0</v>
      </c>
      <c r="X19" s="9">
        <f t="shared" si="35"/>
        <v>0</v>
      </c>
      <c r="Y19" s="9">
        <f t="shared" si="4"/>
        <v>0</v>
      </c>
      <c r="Z19" s="9">
        <f t="shared" si="36"/>
        <v>0</v>
      </c>
      <c r="AA19" s="9">
        <f t="shared" si="37"/>
        <v>0</v>
      </c>
      <c r="AB19" s="9" t="e">
        <f t="shared" si="38"/>
        <v>#VALUE!</v>
      </c>
      <c r="AC19" s="9">
        <f t="shared" si="5"/>
        <v>0</v>
      </c>
      <c r="AD19" s="9">
        <f t="shared" si="6"/>
        <v>0</v>
      </c>
      <c r="AE19" s="9">
        <f t="shared" si="7"/>
        <v>0</v>
      </c>
      <c r="AF19" s="9">
        <f t="shared" si="8"/>
        <v>0</v>
      </c>
      <c r="AG19" s="9">
        <f t="shared" si="9"/>
        <v>0</v>
      </c>
      <c r="AH19" s="8">
        <f t="shared" si="10"/>
        <v>77</v>
      </c>
      <c r="AI19" s="8">
        <f t="shared" si="11"/>
        <v>0</v>
      </c>
      <c r="AJ19" s="8">
        <f t="shared" si="12"/>
        <v>0</v>
      </c>
      <c r="AK19" s="8">
        <f t="shared" si="13"/>
        <v>0</v>
      </c>
      <c r="AL19" s="8">
        <f t="shared" si="14"/>
        <v>0</v>
      </c>
      <c r="AM19" s="103" t="str">
        <f t="shared" si="15"/>
        <v>1</v>
      </c>
      <c r="AN19" s="63"/>
      <c r="AO19" s="63"/>
      <c r="AP19" s="66"/>
      <c r="AQ19" s="66"/>
      <c r="AR19" s="1277"/>
      <c r="AS19" s="1270"/>
      <c r="AT19" s="63"/>
      <c r="AU19" s="63"/>
      <c r="AV19" s="63"/>
      <c r="AW19" s="66"/>
      <c r="AX19" s="66"/>
      <c r="AY19" s="63"/>
      <c r="AZ19" s="63"/>
      <c r="BA19" s="63"/>
      <c r="BB19" s="63"/>
      <c r="BC19" s="63"/>
      <c r="BD19" s="66"/>
      <c r="BE19" s="66"/>
      <c r="BF19" s="63"/>
      <c r="BG19" s="63"/>
      <c r="BH19" s="63"/>
      <c r="BI19" s="63"/>
      <c r="BJ19" s="63"/>
      <c r="BK19" s="66"/>
      <c r="BL19" s="66"/>
      <c r="BM19" s="63"/>
      <c r="BN19" s="63"/>
      <c r="BO19" s="63"/>
      <c r="BP19" s="63"/>
      <c r="BQ19" s="63"/>
      <c r="BR19" s="1270"/>
      <c r="BS19" s="63"/>
      <c r="CA19" s="104">
        <f t="shared" si="39"/>
        <v>0</v>
      </c>
      <c r="CB19" s="104">
        <f t="shared" si="40"/>
        <v>0</v>
      </c>
      <c r="CC19" s="104"/>
      <c r="CD19" s="104"/>
      <c r="CE19" s="104"/>
      <c r="CF19" s="104"/>
      <c r="CH19" s="105" t="e">
        <f t="shared" si="16"/>
        <v>#VALUE!</v>
      </c>
      <c r="CI19" s="105" t="e">
        <f t="shared" si="17"/>
        <v>#VALUE!</v>
      </c>
      <c r="CJ19" s="105" t="e">
        <f t="shared" si="18"/>
        <v>#VALUE!</v>
      </c>
      <c r="CK19" s="105" t="e">
        <f t="shared" si="19"/>
        <v>#VALUE!</v>
      </c>
      <c r="CL19" s="105" t="e">
        <f t="shared" si="20"/>
        <v>#VALUE!</v>
      </c>
      <c r="CM19" s="105" t="e">
        <f t="shared" si="21"/>
        <v>#VALUE!</v>
      </c>
      <c r="CN19" s="105" t="e">
        <f t="shared" si="22"/>
        <v>#VALUE!</v>
      </c>
      <c r="CO19" s="105" t="e">
        <f t="shared" si="23"/>
        <v>#VALUE!</v>
      </c>
      <c r="CV19" s="355">
        <f t="shared" si="41"/>
        <v>0</v>
      </c>
      <c r="CW19" s="355">
        <f t="shared" si="42"/>
        <v>0</v>
      </c>
      <c r="CX19" s="355">
        <f t="shared" si="43"/>
        <v>0</v>
      </c>
      <c r="CY19" s="355">
        <f t="shared" si="44"/>
        <v>0</v>
      </c>
      <c r="CZ19" s="355" t="str">
        <f ca="1">IFERROR(OUNTIF(AN19:AP19,"e"),"-")</f>
        <v>-</v>
      </c>
      <c r="DA19" s="355">
        <f t="shared" si="45"/>
        <v>0</v>
      </c>
      <c r="DB19" s="355">
        <f t="shared" si="46"/>
        <v>0</v>
      </c>
      <c r="DC19" s="355">
        <f t="shared" si="47"/>
        <v>0</v>
      </c>
      <c r="DE19" s="1168" t="str">
        <f t="shared" si="48"/>
        <v>-</v>
      </c>
      <c r="DF19" s="1168" t="str">
        <f t="shared" si="49"/>
        <v>-</v>
      </c>
      <c r="DG19" s="1168" t="str">
        <f t="shared" si="50"/>
        <v>-</v>
      </c>
      <c r="DH19" s="1168" t="str">
        <f t="shared" si="51"/>
        <v>-</v>
      </c>
      <c r="DI19" s="1168" t="str">
        <f t="shared" ca="1" si="52"/>
        <v>-</v>
      </c>
      <c r="DJ19" s="1168" t="str">
        <f t="shared" si="53"/>
        <v>-</v>
      </c>
      <c r="DK19" s="1168" t="str">
        <f t="shared" si="54"/>
        <v>-</v>
      </c>
      <c r="DL19" s="1168" t="str">
        <f t="shared" si="55"/>
        <v>-</v>
      </c>
      <c r="DN19" s="355">
        <f t="shared" si="56"/>
        <v>0</v>
      </c>
      <c r="DO19" s="355">
        <f t="shared" si="57"/>
        <v>0</v>
      </c>
      <c r="DP19" s="355">
        <f t="shared" si="58"/>
        <v>0</v>
      </c>
      <c r="DQ19" s="355">
        <f t="shared" si="59"/>
        <v>0</v>
      </c>
      <c r="DR19" s="355">
        <f t="shared" si="60"/>
        <v>0</v>
      </c>
      <c r="DS19" s="355">
        <f t="shared" si="61"/>
        <v>0</v>
      </c>
      <c r="DT19" s="355">
        <f t="shared" si="62"/>
        <v>0</v>
      </c>
      <c r="DU19" s="355">
        <f t="shared" si="63"/>
        <v>0</v>
      </c>
      <c r="DW19" s="68" t="str">
        <f t="shared" si="64"/>
        <v>-</v>
      </c>
      <c r="DX19" s="68" t="str">
        <f t="shared" si="65"/>
        <v>-</v>
      </c>
      <c r="DY19" s="68" t="str">
        <f t="shared" si="66"/>
        <v>-</v>
      </c>
      <c r="DZ19" s="68" t="str">
        <f t="shared" si="67"/>
        <v>-</v>
      </c>
      <c r="EA19" s="68" t="str">
        <f t="shared" si="68"/>
        <v>-</v>
      </c>
      <c r="EB19" s="68" t="str">
        <f t="shared" si="69"/>
        <v>-</v>
      </c>
      <c r="EC19" s="68" t="str">
        <f t="shared" si="70"/>
        <v>-</v>
      </c>
      <c r="ED19" s="68" t="str">
        <f t="shared" si="71"/>
        <v>-</v>
      </c>
      <c r="EF19" s="355">
        <f t="shared" si="72"/>
        <v>0</v>
      </c>
      <c r="EG19" s="355">
        <f t="shared" si="73"/>
        <v>0</v>
      </c>
      <c r="EH19" s="355">
        <f t="shared" si="74"/>
        <v>0</v>
      </c>
      <c r="EI19" s="355">
        <f t="shared" si="75"/>
        <v>0</v>
      </c>
      <c r="EJ19" s="355">
        <f t="shared" si="76"/>
        <v>0</v>
      </c>
      <c r="EK19" s="355">
        <f t="shared" si="77"/>
        <v>0</v>
      </c>
      <c r="EL19" s="355">
        <f t="shared" si="78"/>
        <v>0</v>
      </c>
      <c r="EM19" s="355">
        <f t="shared" si="79"/>
        <v>0</v>
      </c>
      <c r="EO19" s="68" t="e">
        <f t="shared" si="80"/>
        <v>#VALUE!</v>
      </c>
      <c r="EP19" s="68" t="str">
        <f t="shared" si="81"/>
        <v>-</v>
      </c>
      <c r="EQ19" s="68" t="str">
        <f t="shared" si="82"/>
        <v>-</v>
      </c>
      <c r="ER19" s="68" t="str">
        <f t="shared" si="83"/>
        <v>-</v>
      </c>
      <c r="ES19" s="68" t="str">
        <f t="shared" si="84"/>
        <v>-</v>
      </c>
      <c r="ET19" s="68" t="str">
        <f t="shared" si="85"/>
        <v>-</v>
      </c>
      <c r="EU19" s="68" t="str">
        <f t="shared" si="86"/>
        <v>-</v>
      </c>
      <c r="EV19" s="68" t="str">
        <f t="shared" si="87"/>
        <v>-</v>
      </c>
      <c r="EX19" s="355">
        <f t="shared" si="88"/>
        <v>0</v>
      </c>
      <c r="EY19" s="355">
        <f t="shared" si="89"/>
        <v>0</v>
      </c>
      <c r="EZ19" s="355">
        <f t="shared" si="90"/>
        <v>0</v>
      </c>
      <c r="FA19" s="355">
        <f t="shared" si="91"/>
        <v>0</v>
      </c>
      <c r="FB19" s="355">
        <f t="shared" si="92"/>
        <v>0</v>
      </c>
      <c r="FC19" s="355">
        <f t="shared" si="93"/>
        <v>0</v>
      </c>
      <c r="FD19" s="355">
        <f t="shared" si="94"/>
        <v>0</v>
      </c>
      <c r="FE19" s="355">
        <f t="shared" si="95"/>
        <v>0</v>
      </c>
      <c r="FG19" s="68" t="str">
        <f t="shared" si="96"/>
        <v>-</v>
      </c>
      <c r="FH19" s="68" t="str">
        <f t="shared" si="97"/>
        <v>-</v>
      </c>
      <c r="FI19" s="68" t="str">
        <f t="shared" si="98"/>
        <v>-</v>
      </c>
      <c r="FJ19" s="68" t="str">
        <f t="shared" si="99"/>
        <v>-</v>
      </c>
      <c r="FK19" s="68" t="str">
        <f t="shared" si="100"/>
        <v>-</v>
      </c>
      <c r="FL19" s="68" t="str">
        <f t="shared" si="101"/>
        <v>-</v>
      </c>
      <c r="FM19" s="68" t="str">
        <f t="shared" si="102"/>
        <v>-</v>
      </c>
      <c r="FN19" s="68" t="str">
        <f t="shared" si="103"/>
        <v>-</v>
      </c>
      <c r="FP19" s="355">
        <f t="shared" si="104"/>
        <v>0</v>
      </c>
      <c r="FQ19" s="355">
        <f t="shared" si="105"/>
        <v>0</v>
      </c>
      <c r="FR19" s="355">
        <f t="shared" si="106"/>
        <v>0</v>
      </c>
      <c r="FS19" s="355">
        <f t="shared" si="107"/>
        <v>0</v>
      </c>
      <c r="FT19" s="355">
        <f t="shared" si="108"/>
        <v>0</v>
      </c>
      <c r="FU19" s="355">
        <f t="shared" si="109"/>
        <v>0</v>
      </c>
      <c r="FV19" s="355">
        <f t="shared" si="110"/>
        <v>0</v>
      </c>
      <c r="FW19" s="355">
        <f t="shared" si="111"/>
        <v>0</v>
      </c>
      <c r="FY19" s="68" t="str">
        <f t="shared" si="112"/>
        <v>-</v>
      </c>
      <c r="FZ19" s="68" t="str">
        <f t="shared" si="113"/>
        <v>-</v>
      </c>
      <c r="GA19" s="68" t="str">
        <f t="shared" si="114"/>
        <v>-</v>
      </c>
      <c r="GB19" s="68" t="str">
        <f t="shared" si="115"/>
        <v>-</v>
      </c>
      <c r="GC19" s="68" t="str">
        <f t="shared" si="116"/>
        <v>-</v>
      </c>
      <c r="GD19" s="68" t="str">
        <f t="shared" si="117"/>
        <v>-</v>
      </c>
      <c r="GE19" s="68" t="str">
        <f t="shared" si="118"/>
        <v>-</v>
      </c>
      <c r="GF19" s="68" t="str">
        <f t="shared" si="119"/>
        <v>-</v>
      </c>
    </row>
    <row r="20" spans="1:188" ht="12" x14ac:dyDescent="0.3">
      <c r="A20" s="479"/>
      <c r="B20" s="480" t="s">
        <v>408</v>
      </c>
      <c r="C20" s="387" t="s">
        <v>425</v>
      </c>
      <c r="D20" s="388">
        <v>0.41666666666666669</v>
      </c>
      <c r="E20" s="388">
        <v>0.45833333333333331</v>
      </c>
      <c r="F20" s="389" t="str">
        <f t="shared" si="24"/>
        <v>Off-PT</v>
      </c>
      <c r="G20" s="9"/>
      <c r="H20" s="432" t="s">
        <v>117</v>
      </c>
      <c r="I20" s="1517">
        <v>77</v>
      </c>
      <c r="J20" s="392" t="s">
        <v>117</v>
      </c>
      <c r="K20" s="461" t="s">
        <v>117</v>
      </c>
      <c r="L20" s="394">
        <f t="shared" si="25"/>
        <v>0</v>
      </c>
      <c r="M20" s="392">
        <f t="shared" si="2"/>
        <v>77</v>
      </c>
      <c r="N20" s="392">
        <f t="shared" si="3"/>
        <v>0</v>
      </c>
      <c r="O20" s="9" t="e">
        <f>IF($L$4&gt;0,P20*J20*$M$4*H20,0)</f>
        <v>#VALUE!</v>
      </c>
      <c r="P20" s="9">
        <f t="shared" si="27"/>
        <v>0</v>
      </c>
      <c r="Q20" s="9">
        <f t="shared" si="28"/>
        <v>0</v>
      </c>
      <c r="R20" s="9">
        <f t="shared" si="29"/>
        <v>0</v>
      </c>
      <c r="S20" s="9">
        <f t="shared" si="30"/>
        <v>0</v>
      </c>
      <c r="T20" s="9">
        <f t="shared" si="31"/>
        <v>0</v>
      </c>
      <c r="U20" s="9">
        <f t="shared" si="32"/>
        <v>0</v>
      </c>
      <c r="V20" s="9">
        <f t="shared" si="33"/>
        <v>0</v>
      </c>
      <c r="W20" s="9">
        <f t="shared" si="34"/>
        <v>0</v>
      </c>
      <c r="X20" s="9">
        <f t="shared" si="35"/>
        <v>0</v>
      </c>
      <c r="Y20" s="9">
        <f t="shared" si="4"/>
        <v>0</v>
      </c>
      <c r="Z20" s="9">
        <f t="shared" si="36"/>
        <v>0</v>
      </c>
      <c r="AA20" s="9">
        <f t="shared" si="37"/>
        <v>0</v>
      </c>
      <c r="AB20" s="9" t="e">
        <f t="shared" si="38"/>
        <v>#VALUE!</v>
      </c>
      <c r="AC20" s="9">
        <f>IF($L$4&gt;0,I20*$M$4*P20,0)</f>
        <v>0</v>
      </c>
      <c r="AD20" s="9">
        <f>IF($L$5&gt;0,I20*$M$5*R20,0)</f>
        <v>0</v>
      </c>
      <c r="AE20" s="9">
        <f>IF($L$6&gt;0,I20*$M$6*T20,0)</f>
        <v>0</v>
      </c>
      <c r="AF20" s="9">
        <f>IF($L$7&gt;0,I20*$M$7*V20,0)</f>
        <v>0</v>
      </c>
      <c r="AG20" s="9">
        <f>IF($L$8&gt;0,I20*$M$8*X20,0)</f>
        <v>0</v>
      </c>
      <c r="AH20" s="8">
        <f>IF(ISERROR(M20*$M$4),0,M20*$M$4)</f>
        <v>77</v>
      </c>
      <c r="AI20" s="8">
        <f>IF(ISERROR(M20*$M$5),0,M20*$M$5)</f>
        <v>0</v>
      </c>
      <c r="AJ20" s="8">
        <f>IF(ISERROR(M20*$M$6),0,M20*$M$6)</f>
        <v>0</v>
      </c>
      <c r="AK20" s="8">
        <f>IF(ISERROR(M20*$M$7),0,M20*$M$7)</f>
        <v>0</v>
      </c>
      <c r="AL20" s="8">
        <f>IF(ISERROR(M20*$M$8),0,M20*$M$8)</f>
        <v>0</v>
      </c>
      <c r="AM20" s="103" t="str">
        <f t="shared" si="15"/>
        <v>1</v>
      </c>
      <c r="AN20" s="63"/>
      <c r="AO20" s="63"/>
      <c r="AP20" s="66"/>
      <c r="AQ20" s="66"/>
      <c r="AR20" s="1277"/>
      <c r="AS20" s="1270"/>
      <c r="AT20" s="63"/>
      <c r="AU20" s="63"/>
      <c r="AV20" s="63"/>
      <c r="AW20" s="66"/>
      <c r="AX20" s="66"/>
      <c r="AY20" s="63"/>
      <c r="AZ20" s="63"/>
      <c r="BA20" s="63"/>
      <c r="BB20" s="63"/>
      <c r="BC20" s="63"/>
      <c r="BD20" s="66"/>
      <c r="BE20" s="66"/>
      <c r="BF20" s="63"/>
      <c r="BG20" s="63"/>
      <c r="BH20" s="63"/>
      <c r="BI20" s="63"/>
      <c r="BJ20" s="63"/>
      <c r="BK20" s="66"/>
      <c r="BL20" s="66"/>
      <c r="BM20" s="63"/>
      <c r="BN20" s="63"/>
      <c r="BO20" s="63"/>
      <c r="BP20" s="63"/>
      <c r="BQ20" s="63"/>
      <c r="BR20" s="1270"/>
      <c r="BS20" s="63"/>
      <c r="CA20" s="104">
        <f t="shared" si="39"/>
        <v>0</v>
      </c>
      <c r="CB20" s="104">
        <f t="shared" si="40"/>
        <v>0</v>
      </c>
      <c r="CC20" s="104"/>
      <c r="CD20" s="104"/>
      <c r="CE20" s="104"/>
      <c r="CF20" s="104"/>
      <c r="CH20" s="105" t="e">
        <f t="shared" si="16"/>
        <v>#VALUE!</v>
      </c>
      <c r="CI20" s="105" t="e">
        <f t="shared" si="17"/>
        <v>#VALUE!</v>
      </c>
      <c r="CJ20" s="105" t="e">
        <f t="shared" si="18"/>
        <v>#VALUE!</v>
      </c>
      <c r="CK20" s="105" t="e">
        <f t="shared" si="19"/>
        <v>#VALUE!</v>
      </c>
      <c r="CL20" s="105" t="e">
        <f t="shared" si="20"/>
        <v>#VALUE!</v>
      </c>
      <c r="CM20" s="105" t="e">
        <f t="shared" si="21"/>
        <v>#VALUE!</v>
      </c>
      <c r="CN20" s="105" t="e">
        <f t="shared" si="22"/>
        <v>#VALUE!</v>
      </c>
      <c r="CO20" s="105" t="e">
        <f t="shared" si="23"/>
        <v>#VALUE!</v>
      </c>
      <c r="CV20" s="355">
        <f t="shared" si="41"/>
        <v>0</v>
      </c>
      <c r="CW20" s="355">
        <f t="shared" si="42"/>
        <v>0</v>
      </c>
      <c r="CX20" s="355">
        <f t="shared" si="43"/>
        <v>0</v>
      </c>
      <c r="CY20" s="355">
        <f t="shared" si="44"/>
        <v>0</v>
      </c>
      <c r="CZ20" s="355" t="str">
        <f ca="1">IFERROR(OUNTIF(AN20:AP20,"e"),"-")</f>
        <v>-</v>
      </c>
      <c r="DA20" s="355">
        <f t="shared" si="45"/>
        <v>0</v>
      </c>
      <c r="DB20" s="355">
        <f t="shared" si="46"/>
        <v>0</v>
      </c>
      <c r="DC20" s="355">
        <f t="shared" si="47"/>
        <v>0</v>
      </c>
      <c r="DE20" s="1168" t="str">
        <f t="shared" si="48"/>
        <v>-</v>
      </c>
      <c r="DF20" s="1168" t="str">
        <f t="shared" si="49"/>
        <v>-</v>
      </c>
      <c r="DG20" s="1168" t="str">
        <f t="shared" si="50"/>
        <v>-</v>
      </c>
      <c r="DH20" s="1168" t="str">
        <f t="shared" si="51"/>
        <v>-</v>
      </c>
      <c r="DI20" s="1168" t="str">
        <f t="shared" ca="1" si="52"/>
        <v>-</v>
      </c>
      <c r="DJ20" s="1168" t="str">
        <f t="shared" si="53"/>
        <v>-</v>
      </c>
      <c r="DK20" s="1168" t="str">
        <f t="shared" si="54"/>
        <v>-</v>
      </c>
      <c r="DL20" s="1168" t="str">
        <f t="shared" si="55"/>
        <v>-</v>
      </c>
      <c r="DN20" s="355">
        <f t="shared" si="56"/>
        <v>0</v>
      </c>
      <c r="DO20" s="355">
        <f t="shared" si="57"/>
        <v>0</v>
      </c>
      <c r="DP20" s="355">
        <f t="shared" si="58"/>
        <v>0</v>
      </c>
      <c r="DQ20" s="355">
        <f t="shared" si="59"/>
        <v>0</v>
      </c>
      <c r="DR20" s="355">
        <f t="shared" si="60"/>
        <v>0</v>
      </c>
      <c r="DS20" s="355">
        <f t="shared" si="61"/>
        <v>0</v>
      </c>
      <c r="DT20" s="355">
        <f t="shared" si="62"/>
        <v>0</v>
      </c>
      <c r="DU20" s="355">
        <f t="shared" si="63"/>
        <v>0</v>
      </c>
      <c r="DW20" s="68" t="str">
        <f t="shared" si="64"/>
        <v>-</v>
      </c>
      <c r="DX20" s="68" t="str">
        <f t="shared" si="65"/>
        <v>-</v>
      </c>
      <c r="DY20" s="68" t="str">
        <f t="shared" si="66"/>
        <v>-</v>
      </c>
      <c r="DZ20" s="68" t="str">
        <f t="shared" si="67"/>
        <v>-</v>
      </c>
      <c r="EA20" s="68" t="str">
        <f t="shared" si="68"/>
        <v>-</v>
      </c>
      <c r="EB20" s="68" t="str">
        <f t="shared" si="69"/>
        <v>-</v>
      </c>
      <c r="EC20" s="68" t="str">
        <f t="shared" si="70"/>
        <v>-</v>
      </c>
      <c r="ED20" s="68" t="str">
        <f t="shared" si="71"/>
        <v>-</v>
      </c>
      <c r="EF20" s="355">
        <f t="shared" si="72"/>
        <v>0</v>
      </c>
      <c r="EG20" s="355">
        <f t="shared" si="73"/>
        <v>0</v>
      </c>
      <c r="EH20" s="355">
        <f t="shared" si="74"/>
        <v>0</v>
      </c>
      <c r="EI20" s="355">
        <f t="shared" si="75"/>
        <v>0</v>
      </c>
      <c r="EJ20" s="355">
        <f t="shared" si="76"/>
        <v>0</v>
      </c>
      <c r="EK20" s="355">
        <f t="shared" si="77"/>
        <v>0</v>
      </c>
      <c r="EL20" s="355">
        <f t="shared" si="78"/>
        <v>0</v>
      </c>
      <c r="EM20" s="355">
        <f t="shared" si="79"/>
        <v>0</v>
      </c>
      <c r="EO20" s="68" t="e">
        <f t="shared" si="80"/>
        <v>#VALUE!</v>
      </c>
      <c r="EP20" s="68" t="str">
        <f t="shared" si="81"/>
        <v>-</v>
      </c>
      <c r="EQ20" s="68" t="str">
        <f t="shared" si="82"/>
        <v>-</v>
      </c>
      <c r="ER20" s="68" t="str">
        <f t="shared" si="83"/>
        <v>-</v>
      </c>
      <c r="ES20" s="68" t="str">
        <f t="shared" si="84"/>
        <v>-</v>
      </c>
      <c r="ET20" s="68" t="str">
        <f t="shared" si="85"/>
        <v>-</v>
      </c>
      <c r="EU20" s="68" t="str">
        <f t="shared" si="86"/>
        <v>-</v>
      </c>
      <c r="EV20" s="68" t="str">
        <f t="shared" si="87"/>
        <v>-</v>
      </c>
      <c r="EX20" s="355">
        <f t="shared" si="88"/>
        <v>0</v>
      </c>
      <c r="EY20" s="355">
        <f t="shared" si="89"/>
        <v>0</v>
      </c>
      <c r="EZ20" s="355">
        <f t="shared" si="90"/>
        <v>0</v>
      </c>
      <c r="FA20" s="355">
        <f t="shared" si="91"/>
        <v>0</v>
      </c>
      <c r="FB20" s="355">
        <f t="shared" si="92"/>
        <v>0</v>
      </c>
      <c r="FC20" s="355">
        <f t="shared" si="93"/>
        <v>0</v>
      </c>
      <c r="FD20" s="355">
        <f t="shared" si="94"/>
        <v>0</v>
      </c>
      <c r="FE20" s="355">
        <f t="shared" si="95"/>
        <v>0</v>
      </c>
      <c r="FG20" s="68" t="str">
        <f t="shared" si="96"/>
        <v>-</v>
      </c>
      <c r="FH20" s="68" t="str">
        <f t="shared" si="97"/>
        <v>-</v>
      </c>
      <c r="FI20" s="68" t="str">
        <f t="shared" si="98"/>
        <v>-</v>
      </c>
      <c r="FJ20" s="68" t="str">
        <f t="shared" si="99"/>
        <v>-</v>
      </c>
      <c r="FK20" s="68" t="str">
        <f t="shared" si="100"/>
        <v>-</v>
      </c>
      <c r="FL20" s="68" t="str">
        <f t="shared" si="101"/>
        <v>-</v>
      </c>
      <c r="FM20" s="68" t="str">
        <f t="shared" si="102"/>
        <v>-</v>
      </c>
      <c r="FN20" s="68" t="str">
        <f t="shared" si="103"/>
        <v>-</v>
      </c>
      <c r="FP20" s="355">
        <f t="shared" si="104"/>
        <v>0</v>
      </c>
      <c r="FQ20" s="355">
        <f t="shared" si="105"/>
        <v>0</v>
      </c>
      <c r="FR20" s="355">
        <f t="shared" si="106"/>
        <v>0</v>
      </c>
      <c r="FS20" s="355">
        <f t="shared" si="107"/>
        <v>0</v>
      </c>
      <c r="FT20" s="355">
        <f t="shared" si="108"/>
        <v>0</v>
      </c>
      <c r="FU20" s="355">
        <f t="shared" si="109"/>
        <v>0</v>
      </c>
      <c r="FV20" s="355">
        <f t="shared" si="110"/>
        <v>0</v>
      </c>
      <c r="FW20" s="355">
        <f t="shared" si="111"/>
        <v>0</v>
      </c>
      <c r="FY20" s="68" t="str">
        <f t="shared" si="112"/>
        <v>-</v>
      </c>
      <c r="FZ20" s="68" t="str">
        <f t="shared" si="113"/>
        <v>-</v>
      </c>
      <c r="GA20" s="68" t="str">
        <f t="shared" si="114"/>
        <v>-</v>
      </c>
      <c r="GB20" s="68" t="str">
        <f t="shared" si="115"/>
        <v>-</v>
      </c>
      <c r="GC20" s="68" t="str">
        <f t="shared" si="116"/>
        <v>-</v>
      </c>
      <c r="GD20" s="68" t="str">
        <f t="shared" si="117"/>
        <v>-</v>
      </c>
      <c r="GE20" s="68" t="str">
        <f t="shared" si="118"/>
        <v>-</v>
      </c>
      <c r="GF20" s="68" t="str">
        <f t="shared" si="119"/>
        <v>-</v>
      </c>
    </row>
    <row r="21" spans="1:188" ht="12" x14ac:dyDescent="0.3">
      <c r="A21" s="479"/>
      <c r="B21" s="480" t="s">
        <v>408</v>
      </c>
      <c r="C21" s="387" t="s">
        <v>425</v>
      </c>
      <c r="D21" s="388">
        <v>0.45833333333333331</v>
      </c>
      <c r="E21" s="388">
        <v>0.5</v>
      </c>
      <c r="F21" s="389" t="str">
        <f>IF(VALUE(D21)&gt;=0.72,"PT",IF(VALUE(D21)&lt;0.72,"Off-PT"))</f>
        <v>Off-PT</v>
      </c>
      <c r="G21" s="9"/>
      <c r="H21" s="432" t="s">
        <v>117</v>
      </c>
      <c r="I21" s="1517">
        <v>105</v>
      </c>
      <c r="J21" s="392" t="s">
        <v>117</v>
      </c>
      <c r="K21" s="461" t="s">
        <v>117</v>
      </c>
      <c r="L21" s="394">
        <f>COUNTA(AN21:BR21)</f>
        <v>0</v>
      </c>
      <c r="M21" s="392">
        <f t="shared" si="2"/>
        <v>105</v>
      </c>
      <c r="N21" s="392">
        <f t="shared" si="3"/>
        <v>0</v>
      </c>
      <c r="O21" s="9" t="e">
        <f>IF($L$4&gt;0,P21*J21*$M$4*H21,0)</f>
        <v>#VALUE!</v>
      </c>
      <c r="P21" s="9">
        <f>COUNTIF(AN21:BR21,"A")</f>
        <v>0</v>
      </c>
      <c r="Q21" s="9">
        <f>IF($L$5&gt;0,R21*J21*$M$5*H21,0)</f>
        <v>0</v>
      </c>
      <c r="R21" s="9">
        <f>COUNTIF(AN21:BR21,"B")</f>
        <v>0</v>
      </c>
      <c r="S21" s="9">
        <f>IF($L$6&gt;0,T21*J21*$M$6*H21,0)</f>
        <v>0</v>
      </c>
      <c r="T21" s="9">
        <f>COUNTIF(AN21:BR21,"C")</f>
        <v>0</v>
      </c>
      <c r="U21" s="9">
        <f>IF($L$7&gt;0,V21*J21*$M$7*H21,0)</f>
        <v>0</v>
      </c>
      <c r="V21" s="9">
        <f>COUNTIF(AN21:BR21,"D")</f>
        <v>0</v>
      </c>
      <c r="W21" s="9">
        <f>IF($L$8&gt;0,X21*J21*$M$8*H21,0)</f>
        <v>0</v>
      </c>
      <c r="X21" s="9">
        <f>COUNTIF(AN21:BR21,"E")</f>
        <v>0</v>
      </c>
      <c r="Y21" s="9">
        <f>COUNTIF(AN21:BR21,"F")</f>
        <v>0</v>
      </c>
      <c r="Z21" s="9">
        <f>COUNTIF(AN21:BR21,"G")</f>
        <v>0</v>
      </c>
      <c r="AA21" s="9">
        <f>COUNTIF(AN21:BR21,"H")</f>
        <v>0</v>
      </c>
      <c r="AB21" s="9" t="e">
        <f>(Y21+Z21+AA21)*H21</f>
        <v>#VALUE!</v>
      </c>
      <c r="AC21" s="9">
        <f>IF($L$4&gt;0,I21*$M$4*P21,0)</f>
        <v>0</v>
      </c>
      <c r="AD21" s="9">
        <f>IF($L$5&gt;0,I21*$M$5*R21,0)</f>
        <v>0</v>
      </c>
      <c r="AE21" s="9">
        <f>IF($L$6&gt;0,I21*$M$6*T21,0)</f>
        <v>0</v>
      </c>
      <c r="AF21" s="9">
        <f>IF($L$7&gt;0,I21*$M$7*V21,0)</f>
        <v>0</v>
      </c>
      <c r="AG21" s="9">
        <f>IF($L$8&gt;0,I21*$M$8*X21,0)</f>
        <v>0</v>
      </c>
      <c r="AH21" s="8">
        <f>IF(ISERROR(M21*$M$4),0,M21*$M$4)</f>
        <v>105</v>
      </c>
      <c r="AI21" s="8">
        <f>IF(ISERROR(M21*$M$5),0,M21*$M$5)</f>
        <v>0</v>
      </c>
      <c r="AJ21" s="8">
        <f>IF(ISERROR(M21*$M$6),0,M21*$M$6)</f>
        <v>0</v>
      </c>
      <c r="AK21" s="8">
        <f>IF(ISERROR(M21*$M$7),0,M21*$M$7)</f>
        <v>0</v>
      </c>
      <c r="AL21" s="8">
        <f>IF(ISERROR(M21*$M$8),0,M21*$M$8)</f>
        <v>0</v>
      </c>
      <c r="AM21" s="103" t="str">
        <f t="shared" si="15"/>
        <v>1</v>
      </c>
      <c r="AN21" s="63"/>
      <c r="AO21" s="63"/>
      <c r="AP21" s="66"/>
      <c r="AQ21" s="66"/>
      <c r="AR21" s="1277"/>
      <c r="AS21" s="1270"/>
      <c r="AT21" s="63"/>
      <c r="AU21" s="63"/>
      <c r="AV21" s="63"/>
      <c r="AW21" s="66"/>
      <c r="AX21" s="66"/>
      <c r="AY21" s="63"/>
      <c r="AZ21" s="63"/>
      <c r="BA21" s="63"/>
      <c r="BB21" s="63"/>
      <c r="BC21" s="63"/>
      <c r="BD21" s="66"/>
      <c r="BE21" s="66"/>
      <c r="BF21" s="63"/>
      <c r="BG21" s="63"/>
      <c r="BH21" s="63"/>
      <c r="BI21" s="63"/>
      <c r="BJ21" s="63"/>
      <c r="BK21" s="66"/>
      <c r="BL21" s="66"/>
      <c r="BM21" s="63"/>
      <c r="BN21" s="63"/>
      <c r="BO21" s="63"/>
      <c r="BP21" s="63"/>
      <c r="BQ21" s="63"/>
      <c r="BR21" s="1270"/>
      <c r="BS21" s="63"/>
      <c r="CA21" s="104">
        <f t="shared" si="39"/>
        <v>0</v>
      </c>
      <c r="CB21" s="104">
        <f t="shared" si="40"/>
        <v>0</v>
      </c>
      <c r="CC21" s="104"/>
      <c r="CD21" s="104"/>
      <c r="CE21" s="104"/>
      <c r="CF21" s="104"/>
      <c r="CH21" s="105" t="e">
        <f t="shared" si="16"/>
        <v>#VALUE!</v>
      </c>
      <c r="CI21" s="105" t="e">
        <f t="shared" si="17"/>
        <v>#VALUE!</v>
      </c>
      <c r="CJ21" s="105" t="e">
        <f t="shared" si="18"/>
        <v>#VALUE!</v>
      </c>
      <c r="CK21" s="105" t="e">
        <f t="shared" si="19"/>
        <v>#VALUE!</v>
      </c>
      <c r="CL21" s="105" t="e">
        <f t="shared" si="20"/>
        <v>#VALUE!</v>
      </c>
      <c r="CM21" s="105" t="e">
        <f t="shared" si="21"/>
        <v>#VALUE!</v>
      </c>
      <c r="CN21" s="105" t="e">
        <f t="shared" si="22"/>
        <v>#VALUE!</v>
      </c>
      <c r="CO21" s="105" t="e">
        <f t="shared" si="23"/>
        <v>#VALUE!</v>
      </c>
      <c r="CV21" s="355">
        <f t="shared" si="41"/>
        <v>0</v>
      </c>
      <c r="CW21" s="355">
        <f t="shared" si="42"/>
        <v>0</v>
      </c>
      <c r="CX21" s="355">
        <f t="shared" si="43"/>
        <v>0</v>
      </c>
      <c r="CY21" s="355">
        <f t="shared" si="44"/>
        <v>0</v>
      </c>
      <c r="CZ21" s="355" t="str">
        <f ca="1">IFERROR(OUNTIF(AN21:AP21,"e"),"-")</f>
        <v>-</v>
      </c>
      <c r="DA21" s="355">
        <f t="shared" si="45"/>
        <v>0</v>
      </c>
      <c r="DB21" s="355">
        <f t="shared" si="46"/>
        <v>0</v>
      </c>
      <c r="DC21" s="355">
        <f t="shared" si="47"/>
        <v>0</v>
      </c>
      <c r="DE21" s="1168" t="str">
        <f t="shared" si="48"/>
        <v>-</v>
      </c>
      <c r="DF21" s="1168" t="str">
        <f t="shared" si="49"/>
        <v>-</v>
      </c>
      <c r="DG21" s="1168" t="str">
        <f t="shared" si="50"/>
        <v>-</v>
      </c>
      <c r="DH21" s="1168" t="str">
        <f t="shared" si="51"/>
        <v>-</v>
      </c>
      <c r="DI21" s="1168" t="str">
        <f t="shared" ca="1" si="52"/>
        <v>-</v>
      </c>
      <c r="DJ21" s="1168" t="str">
        <f t="shared" si="53"/>
        <v>-</v>
      </c>
      <c r="DK21" s="1168" t="str">
        <f t="shared" si="54"/>
        <v>-</v>
      </c>
      <c r="DL21" s="1168" t="str">
        <f t="shared" si="55"/>
        <v>-</v>
      </c>
      <c r="DN21" s="355">
        <f t="shared" si="56"/>
        <v>0</v>
      </c>
      <c r="DO21" s="355">
        <f t="shared" si="57"/>
        <v>0</v>
      </c>
      <c r="DP21" s="355">
        <f t="shared" si="58"/>
        <v>0</v>
      </c>
      <c r="DQ21" s="355">
        <f t="shared" si="59"/>
        <v>0</v>
      </c>
      <c r="DR21" s="355">
        <f t="shared" si="60"/>
        <v>0</v>
      </c>
      <c r="DS21" s="355">
        <f t="shared" si="61"/>
        <v>0</v>
      </c>
      <c r="DT21" s="355">
        <f t="shared" si="62"/>
        <v>0</v>
      </c>
      <c r="DU21" s="355">
        <f t="shared" si="63"/>
        <v>0</v>
      </c>
      <c r="DW21" s="68" t="str">
        <f t="shared" si="64"/>
        <v>-</v>
      </c>
      <c r="DX21" s="68" t="str">
        <f t="shared" si="65"/>
        <v>-</v>
      </c>
      <c r="DY21" s="68" t="str">
        <f t="shared" si="66"/>
        <v>-</v>
      </c>
      <c r="DZ21" s="68" t="str">
        <f t="shared" si="67"/>
        <v>-</v>
      </c>
      <c r="EA21" s="68" t="str">
        <f t="shared" si="68"/>
        <v>-</v>
      </c>
      <c r="EB21" s="68" t="str">
        <f t="shared" si="69"/>
        <v>-</v>
      </c>
      <c r="EC21" s="68" t="str">
        <f t="shared" si="70"/>
        <v>-</v>
      </c>
      <c r="ED21" s="68" t="str">
        <f t="shared" si="71"/>
        <v>-</v>
      </c>
      <c r="EF21" s="355">
        <f t="shared" si="72"/>
        <v>0</v>
      </c>
      <c r="EG21" s="355">
        <f t="shared" si="73"/>
        <v>0</v>
      </c>
      <c r="EH21" s="355">
        <f t="shared" si="74"/>
        <v>0</v>
      </c>
      <c r="EI21" s="355">
        <f t="shared" si="75"/>
        <v>0</v>
      </c>
      <c r="EJ21" s="355">
        <f t="shared" si="76"/>
        <v>0</v>
      </c>
      <c r="EK21" s="355">
        <f t="shared" si="77"/>
        <v>0</v>
      </c>
      <c r="EL21" s="355">
        <f t="shared" si="78"/>
        <v>0</v>
      </c>
      <c r="EM21" s="355">
        <f t="shared" si="79"/>
        <v>0</v>
      </c>
      <c r="EO21" s="68" t="e">
        <f t="shared" si="80"/>
        <v>#VALUE!</v>
      </c>
      <c r="EP21" s="68" t="str">
        <f t="shared" si="81"/>
        <v>-</v>
      </c>
      <c r="EQ21" s="68" t="str">
        <f t="shared" si="82"/>
        <v>-</v>
      </c>
      <c r="ER21" s="68" t="str">
        <f t="shared" si="83"/>
        <v>-</v>
      </c>
      <c r="ES21" s="68" t="str">
        <f t="shared" si="84"/>
        <v>-</v>
      </c>
      <c r="ET21" s="68" t="str">
        <f t="shared" si="85"/>
        <v>-</v>
      </c>
      <c r="EU21" s="68" t="str">
        <f t="shared" si="86"/>
        <v>-</v>
      </c>
      <c r="EV21" s="68" t="str">
        <f t="shared" si="87"/>
        <v>-</v>
      </c>
      <c r="EX21" s="355">
        <f t="shared" si="88"/>
        <v>0</v>
      </c>
      <c r="EY21" s="355">
        <f t="shared" si="89"/>
        <v>0</v>
      </c>
      <c r="EZ21" s="355">
        <f t="shared" si="90"/>
        <v>0</v>
      </c>
      <c r="FA21" s="355">
        <f t="shared" si="91"/>
        <v>0</v>
      </c>
      <c r="FB21" s="355">
        <f t="shared" si="92"/>
        <v>0</v>
      </c>
      <c r="FC21" s="355">
        <f t="shared" si="93"/>
        <v>0</v>
      </c>
      <c r="FD21" s="355">
        <f t="shared" si="94"/>
        <v>0</v>
      </c>
      <c r="FE21" s="355">
        <f t="shared" si="95"/>
        <v>0</v>
      </c>
      <c r="FG21" s="68" t="str">
        <f t="shared" si="96"/>
        <v>-</v>
      </c>
      <c r="FH21" s="68" t="str">
        <f t="shared" si="97"/>
        <v>-</v>
      </c>
      <c r="FI21" s="68" t="str">
        <f t="shared" si="98"/>
        <v>-</v>
      </c>
      <c r="FJ21" s="68" t="str">
        <f t="shared" si="99"/>
        <v>-</v>
      </c>
      <c r="FK21" s="68" t="str">
        <f t="shared" si="100"/>
        <v>-</v>
      </c>
      <c r="FL21" s="68" t="str">
        <f t="shared" si="101"/>
        <v>-</v>
      </c>
      <c r="FM21" s="68" t="str">
        <f t="shared" si="102"/>
        <v>-</v>
      </c>
      <c r="FN21" s="68" t="str">
        <f t="shared" si="103"/>
        <v>-</v>
      </c>
      <c r="FP21" s="355">
        <f t="shared" si="104"/>
        <v>0</v>
      </c>
      <c r="FQ21" s="355">
        <f t="shared" si="105"/>
        <v>0</v>
      </c>
      <c r="FR21" s="355">
        <f t="shared" si="106"/>
        <v>0</v>
      </c>
      <c r="FS21" s="355">
        <f t="shared" si="107"/>
        <v>0</v>
      </c>
      <c r="FT21" s="355">
        <f t="shared" si="108"/>
        <v>0</v>
      </c>
      <c r="FU21" s="355">
        <f t="shared" si="109"/>
        <v>0</v>
      </c>
      <c r="FV21" s="355">
        <f t="shared" si="110"/>
        <v>0</v>
      </c>
      <c r="FW21" s="355">
        <f t="shared" si="111"/>
        <v>0</v>
      </c>
      <c r="FY21" s="68" t="str">
        <f t="shared" si="112"/>
        <v>-</v>
      </c>
      <c r="FZ21" s="68" t="str">
        <f t="shared" si="113"/>
        <v>-</v>
      </c>
      <c r="GA21" s="68" t="str">
        <f t="shared" si="114"/>
        <v>-</v>
      </c>
      <c r="GB21" s="68" t="str">
        <f t="shared" si="115"/>
        <v>-</v>
      </c>
      <c r="GC21" s="68" t="str">
        <f t="shared" si="116"/>
        <v>-</v>
      </c>
      <c r="GD21" s="68" t="str">
        <f t="shared" si="117"/>
        <v>-</v>
      </c>
      <c r="GE21" s="68" t="str">
        <f t="shared" si="118"/>
        <v>-</v>
      </c>
      <c r="GF21" s="68" t="str">
        <f t="shared" si="119"/>
        <v>-</v>
      </c>
    </row>
    <row r="22" spans="1:188" ht="12" x14ac:dyDescent="0.3">
      <c r="A22" s="479"/>
      <c r="B22" s="480" t="s">
        <v>408</v>
      </c>
      <c r="C22" s="387" t="s">
        <v>425</v>
      </c>
      <c r="D22" s="388">
        <v>0.5</v>
      </c>
      <c r="E22" s="388">
        <v>0.54166666666666663</v>
      </c>
      <c r="F22" s="389" t="str">
        <f t="shared" si="24"/>
        <v>Off-PT</v>
      </c>
      <c r="G22" s="9"/>
      <c r="H22" s="432" t="s">
        <v>117</v>
      </c>
      <c r="I22" s="1517">
        <v>105</v>
      </c>
      <c r="J22" s="392" t="s">
        <v>117</v>
      </c>
      <c r="K22" s="461" t="s">
        <v>117</v>
      </c>
      <c r="L22" s="394">
        <f t="shared" si="25"/>
        <v>0</v>
      </c>
      <c r="M22" s="392">
        <f t="shared" si="2"/>
        <v>105</v>
      </c>
      <c r="N22" s="392">
        <f t="shared" si="3"/>
        <v>0</v>
      </c>
      <c r="O22" s="9" t="e">
        <f t="shared" si="26"/>
        <v>#VALUE!</v>
      </c>
      <c r="P22" s="9">
        <f t="shared" si="27"/>
        <v>0</v>
      </c>
      <c r="Q22" s="9">
        <f t="shared" si="28"/>
        <v>0</v>
      </c>
      <c r="R22" s="9">
        <f t="shared" si="29"/>
        <v>0</v>
      </c>
      <c r="S22" s="9">
        <f t="shared" si="30"/>
        <v>0</v>
      </c>
      <c r="T22" s="9">
        <f t="shared" si="31"/>
        <v>0</v>
      </c>
      <c r="U22" s="9">
        <f t="shared" si="32"/>
        <v>0</v>
      </c>
      <c r="V22" s="9">
        <f t="shared" si="33"/>
        <v>0</v>
      </c>
      <c r="W22" s="9">
        <f t="shared" si="34"/>
        <v>0</v>
      </c>
      <c r="X22" s="9">
        <f t="shared" si="35"/>
        <v>0</v>
      </c>
      <c r="Y22" s="9">
        <f t="shared" si="4"/>
        <v>0</v>
      </c>
      <c r="Z22" s="9">
        <f t="shared" si="36"/>
        <v>0</v>
      </c>
      <c r="AA22" s="9">
        <f t="shared" si="37"/>
        <v>0</v>
      </c>
      <c r="AB22" s="9" t="e">
        <f t="shared" si="38"/>
        <v>#VALUE!</v>
      </c>
      <c r="AC22" s="9">
        <f t="shared" si="5"/>
        <v>0</v>
      </c>
      <c r="AD22" s="9">
        <f t="shared" si="6"/>
        <v>0</v>
      </c>
      <c r="AE22" s="9">
        <f t="shared" si="7"/>
        <v>0</v>
      </c>
      <c r="AF22" s="9">
        <f t="shared" si="8"/>
        <v>0</v>
      </c>
      <c r="AG22" s="9">
        <f t="shared" si="9"/>
        <v>0</v>
      </c>
      <c r="AH22" s="8">
        <f t="shared" si="10"/>
        <v>105</v>
      </c>
      <c r="AI22" s="8">
        <f t="shared" si="11"/>
        <v>0</v>
      </c>
      <c r="AJ22" s="8">
        <f t="shared" si="12"/>
        <v>0</v>
      </c>
      <c r="AK22" s="8">
        <f t="shared" si="13"/>
        <v>0</v>
      </c>
      <c r="AL22" s="8">
        <f t="shared" si="14"/>
        <v>0</v>
      </c>
      <c r="AM22" s="103" t="str">
        <f t="shared" si="15"/>
        <v>1</v>
      </c>
      <c r="AN22" s="63"/>
      <c r="AO22" s="63"/>
      <c r="AP22" s="66"/>
      <c r="AQ22" s="66"/>
      <c r="AR22" s="1277"/>
      <c r="AS22" s="1270"/>
      <c r="AT22" s="63"/>
      <c r="AU22" s="63"/>
      <c r="AV22" s="63"/>
      <c r="AW22" s="66"/>
      <c r="AX22" s="66"/>
      <c r="AY22" s="63"/>
      <c r="AZ22" s="63"/>
      <c r="BA22" s="63"/>
      <c r="BB22" s="63"/>
      <c r="BC22" s="63"/>
      <c r="BD22" s="66"/>
      <c r="BE22" s="66"/>
      <c r="BF22" s="63"/>
      <c r="BG22" s="63"/>
      <c r="BH22" s="63"/>
      <c r="BI22" s="63"/>
      <c r="BJ22" s="63"/>
      <c r="BK22" s="66"/>
      <c r="BL22" s="66"/>
      <c r="BM22" s="63"/>
      <c r="BN22" s="63"/>
      <c r="BO22" s="63"/>
      <c r="BP22" s="63"/>
      <c r="BQ22" s="63"/>
      <c r="BR22" s="1270"/>
      <c r="BS22" s="63"/>
      <c r="CA22" s="104">
        <f t="shared" si="39"/>
        <v>0</v>
      </c>
      <c r="CB22" s="104">
        <f t="shared" si="40"/>
        <v>0</v>
      </c>
      <c r="CC22" s="104"/>
      <c r="CD22" s="104"/>
      <c r="CE22" s="104"/>
      <c r="CF22" s="104"/>
      <c r="CH22" s="105" t="e">
        <f t="shared" si="16"/>
        <v>#VALUE!</v>
      </c>
      <c r="CI22" s="105" t="e">
        <f t="shared" si="17"/>
        <v>#VALUE!</v>
      </c>
      <c r="CJ22" s="105" t="e">
        <f t="shared" si="18"/>
        <v>#VALUE!</v>
      </c>
      <c r="CK22" s="105" t="e">
        <f t="shared" si="19"/>
        <v>#VALUE!</v>
      </c>
      <c r="CL22" s="105" t="e">
        <f t="shared" si="20"/>
        <v>#VALUE!</v>
      </c>
      <c r="CM22" s="105" t="e">
        <f t="shared" si="21"/>
        <v>#VALUE!</v>
      </c>
      <c r="CN22" s="105" t="e">
        <f t="shared" si="22"/>
        <v>#VALUE!</v>
      </c>
      <c r="CO22" s="105" t="e">
        <f t="shared" si="23"/>
        <v>#VALUE!</v>
      </c>
      <c r="CV22" s="355">
        <f t="shared" si="41"/>
        <v>0</v>
      </c>
      <c r="CW22" s="355">
        <f t="shared" si="42"/>
        <v>0</v>
      </c>
      <c r="CX22" s="355">
        <f t="shared" si="43"/>
        <v>0</v>
      </c>
      <c r="CY22" s="355">
        <f t="shared" si="44"/>
        <v>0</v>
      </c>
      <c r="CZ22" s="355" t="str">
        <f ca="1">IFERROR(OUNTIF(AN22:AP22,"e"),"-")</f>
        <v>-</v>
      </c>
      <c r="DA22" s="355">
        <f t="shared" si="45"/>
        <v>0</v>
      </c>
      <c r="DB22" s="355">
        <f t="shared" si="46"/>
        <v>0</v>
      </c>
      <c r="DC22" s="355">
        <f t="shared" si="47"/>
        <v>0</v>
      </c>
      <c r="DE22" s="1168" t="str">
        <f t="shared" si="48"/>
        <v>-</v>
      </c>
      <c r="DF22" s="1168" t="str">
        <f t="shared" si="49"/>
        <v>-</v>
      </c>
      <c r="DG22" s="1168" t="str">
        <f t="shared" si="50"/>
        <v>-</v>
      </c>
      <c r="DH22" s="1168" t="str">
        <f t="shared" si="51"/>
        <v>-</v>
      </c>
      <c r="DI22" s="1168" t="str">
        <f t="shared" ca="1" si="52"/>
        <v>-</v>
      </c>
      <c r="DJ22" s="1168" t="str">
        <f t="shared" si="53"/>
        <v>-</v>
      </c>
      <c r="DK22" s="1168" t="str">
        <f t="shared" si="54"/>
        <v>-</v>
      </c>
      <c r="DL22" s="1168" t="str">
        <f t="shared" si="55"/>
        <v>-</v>
      </c>
      <c r="DN22" s="355">
        <f t="shared" si="56"/>
        <v>0</v>
      </c>
      <c r="DO22" s="355">
        <f t="shared" si="57"/>
        <v>0</v>
      </c>
      <c r="DP22" s="355">
        <f t="shared" si="58"/>
        <v>0</v>
      </c>
      <c r="DQ22" s="355">
        <f t="shared" si="59"/>
        <v>0</v>
      </c>
      <c r="DR22" s="355">
        <f t="shared" si="60"/>
        <v>0</v>
      </c>
      <c r="DS22" s="355">
        <f t="shared" si="61"/>
        <v>0</v>
      </c>
      <c r="DT22" s="355">
        <f t="shared" si="62"/>
        <v>0</v>
      </c>
      <c r="DU22" s="355">
        <f t="shared" si="63"/>
        <v>0</v>
      </c>
      <c r="DW22" s="68" t="str">
        <f t="shared" si="64"/>
        <v>-</v>
      </c>
      <c r="DX22" s="68" t="str">
        <f t="shared" si="65"/>
        <v>-</v>
      </c>
      <c r="DY22" s="68" t="str">
        <f t="shared" si="66"/>
        <v>-</v>
      </c>
      <c r="DZ22" s="68" t="str">
        <f t="shared" si="67"/>
        <v>-</v>
      </c>
      <c r="EA22" s="68" t="str">
        <f t="shared" si="68"/>
        <v>-</v>
      </c>
      <c r="EB22" s="68" t="str">
        <f t="shared" si="69"/>
        <v>-</v>
      </c>
      <c r="EC22" s="68" t="str">
        <f t="shared" si="70"/>
        <v>-</v>
      </c>
      <c r="ED22" s="68" t="str">
        <f t="shared" si="71"/>
        <v>-</v>
      </c>
      <c r="EF22" s="355">
        <f t="shared" si="72"/>
        <v>0</v>
      </c>
      <c r="EG22" s="355">
        <f t="shared" si="73"/>
        <v>0</v>
      </c>
      <c r="EH22" s="355">
        <f t="shared" si="74"/>
        <v>0</v>
      </c>
      <c r="EI22" s="355">
        <f t="shared" si="75"/>
        <v>0</v>
      </c>
      <c r="EJ22" s="355">
        <f t="shared" si="76"/>
        <v>0</v>
      </c>
      <c r="EK22" s="355">
        <f t="shared" si="77"/>
        <v>0</v>
      </c>
      <c r="EL22" s="355">
        <f t="shared" si="78"/>
        <v>0</v>
      </c>
      <c r="EM22" s="355">
        <f t="shared" si="79"/>
        <v>0</v>
      </c>
      <c r="EO22" s="68" t="e">
        <f t="shared" si="80"/>
        <v>#VALUE!</v>
      </c>
      <c r="EP22" s="68" t="str">
        <f t="shared" si="81"/>
        <v>-</v>
      </c>
      <c r="EQ22" s="68" t="str">
        <f t="shared" si="82"/>
        <v>-</v>
      </c>
      <c r="ER22" s="68" t="str">
        <f t="shared" si="83"/>
        <v>-</v>
      </c>
      <c r="ES22" s="68" t="str">
        <f t="shared" si="84"/>
        <v>-</v>
      </c>
      <c r="ET22" s="68" t="str">
        <f t="shared" si="85"/>
        <v>-</v>
      </c>
      <c r="EU22" s="68" t="str">
        <f t="shared" si="86"/>
        <v>-</v>
      </c>
      <c r="EV22" s="68" t="str">
        <f t="shared" si="87"/>
        <v>-</v>
      </c>
      <c r="EX22" s="355">
        <f t="shared" si="88"/>
        <v>0</v>
      </c>
      <c r="EY22" s="355">
        <f t="shared" si="89"/>
        <v>0</v>
      </c>
      <c r="EZ22" s="355">
        <f t="shared" si="90"/>
        <v>0</v>
      </c>
      <c r="FA22" s="355">
        <f t="shared" si="91"/>
        <v>0</v>
      </c>
      <c r="FB22" s="355">
        <f t="shared" si="92"/>
        <v>0</v>
      </c>
      <c r="FC22" s="355">
        <f t="shared" si="93"/>
        <v>0</v>
      </c>
      <c r="FD22" s="355">
        <f t="shared" si="94"/>
        <v>0</v>
      </c>
      <c r="FE22" s="355">
        <f t="shared" si="95"/>
        <v>0</v>
      </c>
      <c r="FG22" s="68" t="str">
        <f t="shared" si="96"/>
        <v>-</v>
      </c>
      <c r="FH22" s="68" t="str">
        <f t="shared" si="97"/>
        <v>-</v>
      </c>
      <c r="FI22" s="68" t="str">
        <f t="shared" si="98"/>
        <v>-</v>
      </c>
      <c r="FJ22" s="68" t="str">
        <f t="shared" si="99"/>
        <v>-</v>
      </c>
      <c r="FK22" s="68" t="str">
        <f t="shared" si="100"/>
        <v>-</v>
      </c>
      <c r="FL22" s="68" t="str">
        <f t="shared" si="101"/>
        <v>-</v>
      </c>
      <c r="FM22" s="68" t="str">
        <f t="shared" si="102"/>
        <v>-</v>
      </c>
      <c r="FN22" s="68" t="str">
        <f t="shared" si="103"/>
        <v>-</v>
      </c>
      <c r="FP22" s="355">
        <f t="shared" si="104"/>
        <v>0</v>
      </c>
      <c r="FQ22" s="355">
        <f t="shared" si="105"/>
        <v>0</v>
      </c>
      <c r="FR22" s="355">
        <f t="shared" si="106"/>
        <v>0</v>
      </c>
      <c r="FS22" s="355">
        <f t="shared" si="107"/>
        <v>0</v>
      </c>
      <c r="FT22" s="355">
        <f t="shared" si="108"/>
        <v>0</v>
      </c>
      <c r="FU22" s="355">
        <f t="shared" si="109"/>
        <v>0</v>
      </c>
      <c r="FV22" s="355">
        <f t="shared" si="110"/>
        <v>0</v>
      </c>
      <c r="FW22" s="355">
        <f t="shared" si="111"/>
        <v>0</v>
      </c>
      <c r="FY22" s="68" t="str">
        <f t="shared" si="112"/>
        <v>-</v>
      </c>
      <c r="FZ22" s="68" t="str">
        <f t="shared" si="113"/>
        <v>-</v>
      </c>
      <c r="GA22" s="68" t="str">
        <f t="shared" si="114"/>
        <v>-</v>
      </c>
      <c r="GB22" s="68" t="str">
        <f t="shared" si="115"/>
        <v>-</v>
      </c>
      <c r="GC22" s="68" t="str">
        <f t="shared" si="116"/>
        <v>-</v>
      </c>
      <c r="GD22" s="68" t="str">
        <f t="shared" si="117"/>
        <v>-</v>
      </c>
      <c r="GE22" s="68" t="str">
        <f t="shared" si="118"/>
        <v>-</v>
      </c>
      <c r="GF22" s="68" t="str">
        <f t="shared" si="119"/>
        <v>-</v>
      </c>
    </row>
    <row r="23" spans="1:188" ht="12" x14ac:dyDescent="0.3">
      <c r="A23" s="479"/>
      <c r="B23" s="480" t="s">
        <v>408</v>
      </c>
      <c r="C23" s="387" t="s">
        <v>425</v>
      </c>
      <c r="D23" s="388">
        <v>0.54166666666666663</v>
      </c>
      <c r="E23" s="388">
        <v>0.58333333333333337</v>
      </c>
      <c r="F23" s="389" t="str">
        <f t="shared" si="24"/>
        <v>Off-PT</v>
      </c>
      <c r="G23" s="9"/>
      <c r="H23" s="432" t="s">
        <v>117</v>
      </c>
      <c r="I23" s="1517">
        <v>155</v>
      </c>
      <c r="J23" s="392" t="s">
        <v>117</v>
      </c>
      <c r="K23" s="461" t="s">
        <v>117</v>
      </c>
      <c r="L23" s="394">
        <f t="shared" si="25"/>
        <v>0</v>
      </c>
      <c r="M23" s="392">
        <f t="shared" si="2"/>
        <v>155</v>
      </c>
      <c r="N23" s="392">
        <f t="shared" si="3"/>
        <v>0</v>
      </c>
      <c r="O23" s="9" t="e">
        <f t="shared" si="26"/>
        <v>#VALUE!</v>
      </c>
      <c r="P23" s="9">
        <f t="shared" si="27"/>
        <v>0</v>
      </c>
      <c r="Q23" s="9">
        <f t="shared" si="28"/>
        <v>0</v>
      </c>
      <c r="R23" s="9">
        <f t="shared" si="29"/>
        <v>0</v>
      </c>
      <c r="S23" s="9">
        <f t="shared" si="30"/>
        <v>0</v>
      </c>
      <c r="T23" s="9">
        <f t="shared" si="31"/>
        <v>0</v>
      </c>
      <c r="U23" s="9">
        <f t="shared" si="32"/>
        <v>0</v>
      </c>
      <c r="V23" s="9">
        <f t="shared" si="33"/>
        <v>0</v>
      </c>
      <c r="W23" s="9">
        <f t="shared" si="34"/>
        <v>0</v>
      </c>
      <c r="X23" s="9">
        <f t="shared" si="35"/>
        <v>0</v>
      </c>
      <c r="Y23" s="9">
        <f t="shared" si="4"/>
        <v>0</v>
      </c>
      <c r="Z23" s="9">
        <f t="shared" si="36"/>
        <v>0</v>
      </c>
      <c r="AA23" s="9">
        <f t="shared" si="37"/>
        <v>0</v>
      </c>
      <c r="AB23" s="9" t="e">
        <f t="shared" si="38"/>
        <v>#VALUE!</v>
      </c>
      <c r="AC23" s="9">
        <f t="shared" si="5"/>
        <v>0</v>
      </c>
      <c r="AD23" s="9">
        <f t="shared" si="6"/>
        <v>0</v>
      </c>
      <c r="AE23" s="9">
        <f t="shared" si="7"/>
        <v>0</v>
      </c>
      <c r="AF23" s="9">
        <f t="shared" si="8"/>
        <v>0</v>
      </c>
      <c r="AG23" s="9">
        <f t="shared" si="9"/>
        <v>0</v>
      </c>
      <c r="AH23" s="8">
        <f t="shared" si="10"/>
        <v>155</v>
      </c>
      <c r="AI23" s="8">
        <f t="shared" si="11"/>
        <v>0</v>
      </c>
      <c r="AJ23" s="8">
        <f t="shared" si="12"/>
        <v>0</v>
      </c>
      <c r="AK23" s="8">
        <f t="shared" si="13"/>
        <v>0</v>
      </c>
      <c r="AL23" s="8">
        <f t="shared" si="14"/>
        <v>0</v>
      </c>
      <c r="AM23" s="103" t="str">
        <f t="shared" si="15"/>
        <v>1</v>
      </c>
      <c r="AN23" s="63"/>
      <c r="AO23" s="63"/>
      <c r="AP23" s="66"/>
      <c r="AQ23" s="66"/>
      <c r="AR23" s="1277"/>
      <c r="AS23" s="1270"/>
      <c r="AT23" s="63"/>
      <c r="AU23" s="63"/>
      <c r="AV23" s="63"/>
      <c r="AW23" s="66"/>
      <c r="AX23" s="66"/>
      <c r="AY23" s="63"/>
      <c r="AZ23" s="63"/>
      <c r="BA23" s="63"/>
      <c r="BB23" s="63"/>
      <c r="BC23" s="63"/>
      <c r="BD23" s="66"/>
      <c r="BE23" s="66"/>
      <c r="BF23" s="63"/>
      <c r="BG23" s="63"/>
      <c r="BH23" s="63"/>
      <c r="BI23" s="63"/>
      <c r="BJ23" s="63"/>
      <c r="BK23" s="66"/>
      <c r="BL23" s="66"/>
      <c r="BM23" s="63"/>
      <c r="BN23" s="63"/>
      <c r="BO23" s="63"/>
      <c r="BP23" s="63"/>
      <c r="BQ23" s="63"/>
      <c r="BR23" s="1270"/>
      <c r="BS23" s="63"/>
      <c r="CA23" s="104">
        <f t="shared" si="39"/>
        <v>0</v>
      </c>
      <c r="CB23" s="104">
        <f t="shared" si="40"/>
        <v>0</v>
      </c>
      <c r="CC23" s="104"/>
      <c r="CD23" s="104"/>
      <c r="CE23" s="104"/>
      <c r="CF23" s="104"/>
      <c r="CH23" s="105" t="e">
        <f t="shared" si="16"/>
        <v>#VALUE!</v>
      </c>
      <c r="CI23" s="105" t="e">
        <f t="shared" si="17"/>
        <v>#VALUE!</v>
      </c>
      <c r="CJ23" s="105" t="e">
        <f t="shared" si="18"/>
        <v>#VALUE!</v>
      </c>
      <c r="CK23" s="105" t="e">
        <f t="shared" si="19"/>
        <v>#VALUE!</v>
      </c>
      <c r="CL23" s="105" t="e">
        <f t="shared" si="20"/>
        <v>#VALUE!</v>
      </c>
      <c r="CM23" s="105" t="e">
        <f t="shared" si="21"/>
        <v>#VALUE!</v>
      </c>
      <c r="CN23" s="105" t="e">
        <f t="shared" si="22"/>
        <v>#VALUE!</v>
      </c>
      <c r="CO23" s="105" t="e">
        <f t="shared" si="23"/>
        <v>#VALUE!</v>
      </c>
      <c r="CV23" s="355">
        <f t="shared" si="41"/>
        <v>0</v>
      </c>
      <c r="CW23" s="355">
        <f t="shared" si="42"/>
        <v>0</v>
      </c>
      <c r="CX23" s="355">
        <f t="shared" si="43"/>
        <v>0</v>
      </c>
      <c r="CY23" s="355">
        <f t="shared" si="44"/>
        <v>0</v>
      </c>
      <c r="CZ23" s="355" t="str">
        <f ca="1">IFERROR(OUNTIF(AN23:AP23,"e"),"-")</f>
        <v>-</v>
      </c>
      <c r="DA23" s="355">
        <f t="shared" si="45"/>
        <v>0</v>
      </c>
      <c r="DB23" s="355">
        <f t="shared" si="46"/>
        <v>0</v>
      </c>
      <c r="DC23" s="355">
        <f t="shared" si="47"/>
        <v>0</v>
      </c>
      <c r="DE23" s="1168" t="str">
        <f t="shared" si="48"/>
        <v>-</v>
      </c>
      <c r="DF23" s="1168" t="str">
        <f t="shared" si="49"/>
        <v>-</v>
      </c>
      <c r="DG23" s="1168" t="str">
        <f t="shared" si="50"/>
        <v>-</v>
      </c>
      <c r="DH23" s="1168" t="str">
        <f t="shared" si="51"/>
        <v>-</v>
      </c>
      <c r="DI23" s="1168" t="str">
        <f t="shared" ca="1" si="52"/>
        <v>-</v>
      </c>
      <c r="DJ23" s="1168" t="str">
        <f t="shared" si="53"/>
        <v>-</v>
      </c>
      <c r="DK23" s="1168" t="str">
        <f t="shared" si="54"/>
        <v>-</v>
      </c>
      <c r="DL23" s="1168" t="str">
        <f t="shared" si="55"/>
        <v>-</v>
      </c>
      <c r="DN23" s="355">
        <f t="shared" si="56"/>
        <v>0</v>
      </c>
      <c r="DO23" s="355">
        <f t="shared" si="57"/>
        <v>0</v>
      </c>
      <c r="DP23" s="355">
        <f t="shared" si="58"/>
        <v>0</v>
      </c>
      <c r="DQ23" s="355">
        <f t="shared" si="59"/>
        <v>0</v>
      </c>
      <c r="DR23" s="355">
        <f t="shared" si="60"/>
        <v>0</v>
      </c>
      <c r="DS23" s="355">
        <f t="shared" si="61"/>
        <v>0</v>
      </c>
      <c r="DT23" s="355">
        <f t="shared" si="62"/>
        <v>0</v>
      </c>
      <c r="DU23" s="355">
        <f t="shared" si="63"/>
        <v>0</v>
      </c>
      <c r="DW23" s="68" t="str">
        <f t="shared" si="64"/>
        <v>-</v>
      </c>
      <c r="DX23" s="68" t="str">
        <f t="shared" si="65"/>
        <v>-</v>
      </c>
      <c r="DY23" s="68" t="str">
        <f t="shared" si="66"/>
        <v>-</v>
      </c>
      <c r="DZ23" s="68" t="str">
        <f t="shared" si="67"/>
        <v>-</v>
      </c>
      <c r="EA23" s="68" t="str">
        <f t="shared" si="68"/>
        <v>-</v>
      </c>
      <c r="EB23" s="68" t="str">
        <f t="shared" si="69"/>
        <v>-</v>
      </c>
      <c r="EC23" s="68" t="str">
        <f t="shared" si="70"/>
        <v>-</v>
      </c>
      <c r="ED23" s="68" t="str">
        <f t="shared" si="71"/>
        <v>-</v>
      </c>
      <c r="EF23" s="355">
        <f t="shared" si="72"/>
        <v>0</v>
      </c>
      <c r="EG23" s="355">
        <f t="shared" si="73"/>
        <v>0</v>
      </c>
      <c r="EH23" s="355">
        <f t="shared" si="74"/>
        <v>0</v>
      </c>
      <c r="EI23" s="355">
        <f t="shared" si="75"/>
        <v>0</v>
      </c>
      <c r="EJ23" s="355">
        <f t="shared" si="76"/>
        <v>0</v>
      </c>
      <c r="EK23" s="355">
        <f t="shared" si="77"/>
        <v>0</v>
      </c>
      <c r="EL23" s="355">
        <f t="shared" si="78"/>
        <v>0</v>
      </c>
      <c r="EM23" s="355">
        <f t="shared" si="79"/>
        <v>0</v>
      </c>
      <c r="EO23" s="68" t="e">
        <f t="shared" si="80"/>
        <v>#VALUE!</v>
      </c>
      <c r="EP23" s="68" t="str">
        <f t="shared" si="81"/>
        <v>-</v>
      </c>
      <c r="EQ23" s="68" t="str">
        <f t="shared" si="82"/>
        <v>-</v>
      </c>
      <c r="ER23" s="68" t="str">
        <f t="shared" si="83"/>
        <v>-</v>
      </c>
      <c r="ES23" s="68" t="str">
        <f t="shared" si="84"/>
        <v>-</v>
      </c>
      <c r="ET23" s="68" t="str">
        <f t="shared" si="85"/>
        <v>-</v>
      </c>
      <c r="EU23" s="68" t="str">
        <f t="shared" si="86"/>
        <v>-</v>
      </c>
      <c r="EV23" s="68" t="str">
        <f t="shared" si="87"/>
        <v>-</v>
      </c>
      <c r="EX23" s="355">
        <f t="shared" si="88"/>
        <v>0</v>
      </c>
      <c r="EY23" s="355">
        <f t="shared" si="89"/>
        <v>0</v>
      </c>
      <c r="EZ23" s="355">
        <f t="shared" si="90"/>
        <v>0</v>
      </c>
      <c r="FA23" s="355">
        <f t="shared" si="91"/>
        <v>0</v>
      </c>
      <c r="FB23" s="355">
        <f t="shared" si="92"/>
        <v>0</v>
      </c>
      <c r="FC23" s="355">
        <f t="shared" si="93"/>
        <v>0</v>
      </c>
      <c r="FD23" s="355">
        <f t="shared" si="94"/>
        <v>0</v>
      </c>
      <c r="FE23" s="355">
        <f t="shared" si="95"/>
        <v>0</v>
      </c>
      <c r="FG23" s="68" t="str">
        <f t="shared" si="96"/>
        <v>-</v>
      </c>
      <c r="FH23" s="68" t="str">
        <f t="shared" si="97"/>
        <v>-</v>
      </c>
      <c r="FI23" s="68" t="str">
        <f t="shared" si="98"/>
        <v>-</v>
      </c>
      <c r="FJ23" s="68" t="str">
        <f t="shared" si="99"/>
        <v>-</v>
      </c>
      <c r="FK23" s="68" t="str">
        <f t="shared" si="100"/>
        <v>-</v>
      </c>
      <c r="FL23" s="68" t="str">
        <f t="shared" si="101"/>
        <v>-</v>
      </c>
      <c r="FM23" s="68" t="str">
        <f t="shared" si="102"/>
        <v>-</v>
      </c>
      <c r="FN23" s="68" t="str">
        <f t="shared" si="103"/>
        <v>-</v>
      </c>
      <c r="FP23" s="355">
        <f t="shared" si="104"/>
        <v>0</v>
      </c>
      <c r="FQ23" s="355">
        <f t="shared" si="105"/>
        <v>0</v>
      </c>
      <c r="FR23" s="355">
        <f t="shared" si="106"/>
        <v>0</v>
      </c>
      <c r="FS23" s="355">
        <f t="shared" si="107"/>
        <v>0</v>
      </c>
      <c r="FT23" s="355">
        <f t="shared" si="108"/>
        <v>0</v>
      </c>
      <c r="FU23" s="355">
        <f t="shared" si="109"/>
        <v>0</v>
      </c>
      <c r="FV23" s="355">
        <f t="shared" si="110"/>
        <v>0</v>
      </c>
      <c r="FW23" s="355">
        <f t="shared" si="111"/>
        <v>0</v>
      </c>
      <c r="FY23" s="68" t="str">
        <f t="shared" si="112"/>
        <v>-</v>
      </c>
      <c r="FZ23" s="68" t="str">
        <f t="shared" si="113"/>
        <v>-</v>
      </c>
      <c r="GA23" s="68" t="str">
        <f t="shared" si="114"/>
        <v>-</v>
      </c>
      <c r="GB23" s="68" t="str">
        <f t="shared" si="115"/>
        <v>-</v>
      </c>
      <c r="GC23" s="68" t="str">
        <f t="shared" si="116"/>
        <v>-</v>
      </c>
      <c r="GD23" s="68" t="str">
        <f t="shared" si="117"/>
        <v>-</v>
      </c>
      <c r="GE23" s="68" t="str">
        <f t="shared" si="118"/>
        <v>-</v>
      </c>
      <c r="GF23" s="68" t="str">
        <f t="shared" si="119"/>
        <v>-</v>
      </c>
    </row>
    <row r="24" spans="1:188" ht="12" x14ac:dyDescent="0.3">
      <c r="A24" s="479"/>
      <c r="B24" s="480" t="s">
        <v>408</v>
      </c>
      <c r="C24" s="387" t="s">
        <v>425</v>
      </c>
      <c r="D24" s="388">
        <v>0.58333333333333337</v>
      </c>
      <c r="E24" s="388">
        <v>0.625</v>
      </c>
      <c r="F24" s="389" t="str">
        <f t="shared" si="24"/>
        <v>Off-PT</v>
      </c>
      <c r="G24" s="9"/>
      <c r="H24" s="432" t="s">
        <v>117</v>
      </c>
      <c r="I24" s="1517">
        <v>114</v>
      </c>
      <c r="J24" s="392" t="s">
        <v>117</v>
      </c>
      <c r="K24" s="461" t="s">
        <v>117</v>
      </c>
      <c r="L24" s="394">
        <f t="shared" si="25"/>
        <v>0</v>
      </c>
      <c r="M24" s="392">
        <f t="shared" si="2"/>
        <v>114</v>
      </c>
      <c r="N24" s="392">
        <f t="shared" si="3"/>
        <v>0</v>
      </c>
      <c r="O24" s="9" t="e">
        <f t="shared" si="26"/>
        <v>#VALUE!</v>
      </c>
      <c r="P24" s="9">
        <f t="shared" si="27"/>
        <v>0</v>
      </c>
      <c r="Q24" s="9">
        <f t="shared" si="28"/>
        <v>0</v>
      </c>
      <c r="R24" s="9">
        <f t="shared" si="29"/>
        <v>0</v>
      </c>
      <c r="S24" s="9">
        <f t="shared" si="30"/>
        <v>0</v>
      </c>
      <c r="T24" s="9">
        <f t="shared" si="31"/>
        <v>0</v>
      </c>
      <c r="U24" s="9">
        <f t="shared" si="32"/>
        <v>0</v>
      </c>
      <c r="V24" s="9">
        <f t="shared" si="33"/>
        <v>0</v>
      </c>
      <c r="W24" s="9">
        <f t="shared" si="34"/>
        <v>0</v>
      </c>
      <c r="X24" s="9">
        <f t="shared" si="35"/>
        <v>0</v>
      </c>
      <c r="Y24" s="9">
        <f t="shared" si="4"/>
        <v>0</v>
      </c>
      <c r="Z24" s="9">
        <f t="shared" si="36"/>
        <v>0</v>
      </c>
      <c r="AA24" s="9">
        <f t="shared" si="37"/>
        <v>0</v>
      </c>
      <c r="AB24" s="9" t="e">
        <f t="shared" si="38"/>
        <v>#VALUE!</v>
      </c>
      <c r="AC24" s="9">
        <f t="shared" si="5"/>
        <v>0</v>
      </c>
      <c r="AD24" s="9">
        <f t="shared" si="6"/>
        <v>0</v>
      </c>
      <c r="AE24" s="9">
        <f t="shared" si="7"/>
        <v>0</v>
      </c>
      <c r="AF24" s="9">
        <f t="shared" si="8"/>
        <v>0</v>
      </c>
      <c r="AG24" s="9">
        <f t="shared" si="9"/>
        <v>0</v>
      </c>
      <c r="AH24" s="8">
        <f t="shared" si="10"/>
        <v>114</v>
      </c>
      <c r="AI24" s="8">
        <f t="shared" si="11"/>
        <v>0</v>
      </c>
      <c r="AJ24" s="8">
        <f t="shared" si="12"/>
        <v>0</v>
      </c>
      <c r="AK24" s="8">
        <f t="shared" si="13"/>
        <v>0</v>
      </c>
      <c r="AL24" s="8">
        <f t="shared" si="14"/>
        <v>0</v>
      </c>
      <c r="AM24" s="103" t="str">
        <f t="shared" si="15"/>
        <v>1</v>
      </c>
      <c r="AN24" s="63"/>
      <c r="AO24" s="63"/>
      <c r="AP24" s="66"/>
      <c r="AQ24" s="66"/>
      <c r="AR24" s="1277"/>
      <c r="AS24" s="1270"/>
      <c r="AT24" s="63"/>
      <c r="AU24" s="63"/>
      <c r="AV24" s="63"/>
      <c r="AW24" s="66"/>
      <c r="AX24" s="66"/>
      <c r="AY24" s="63"/>
      <c r="AZ24" s="63"/>
      <c r="BA24" s="63"/>
      <c r="BB24" s="63"/>
      <c r="BC24" s="63"/>
      <c r="BD24" s="66"/>
      <c r="BE24" s="66"/>
      <c r="BF24" s="63"/>
      <c r="BG24" s="63"/>
      <c r="BH24" s="63"/>
      <c r="BI24" s="63"/>
      <c r="BJ24" s="63"/>
      <c r="BK24" s="66"/>
      <c r="BL24" s="66"/>
      <c r="BM24" s="63"/>
      <c r="BN24" s="63"/>
      <c r="BO24" s="63"/>
      <c r="BP24" s="63"/>
      <c r="BQ24" s="63"/>
      <c r="BR24" s="1270"/>
      <c r="BS24" s="63"/>
      <c r="CA24" s="104">
        <f t="shared" si="39"/>
        <v>0</v>
      </c>
      <c r="CB24" s="104">
        <f t="shared" si="40"/>
        <v>0</v>
      </c>
      <c r="CC24" s="104"/>
      <c r="CD24" s="104"/>
      <c r="CE24" s="104"/>
      <c r="CF24" s="104"/>
      <c r="CH24" s="105" t="e">
        <f t="shared" si="16"/>
        <v>#VALUE!</v>
      </c>
      <c r="CI24" s="105" t="e">
        <f t="shared" si="17"/>
        <v>#VALUE!</v>
      </c>
      <c r="CJ24" s="105" t="e">
        <f t="shared" si="18"/>
        <v>#VALUE!</v>
      </c>
      <c r="CK24" s="105" t="e">
        <f t="shared" si="19"/>
        <v>#VALUE!</v>
      </c>
      <c r="CL24" s="105" t="e">
        <f t="shared" si="20"/>
        <v>#VALUE!</v>
      </c>
      <c r="CM24" s="105" t="e">
        <f t="shared" si="21"/>
        <v>#VALUE!</v>
      </c>
      <c r="CN24" s="105" t="e">
        <f t="shared" si="22"/>
        <v>#VALUE!</v>
      </c>
      <c r="CO24" s="105" t="e">
        <f t="shared" si="23"/>
        <v>#VALUE!</v>
      </c>
      <c r="CV24" s="355">
        <f t="shared" si="41"/>
        <v>0</v>
      </c>
      <c r="CW24" s="355">
        <f t="shared" si="42"/>
        <v>0</v>
      </c>
      <c r="CX24" s="355">
        <f t="shared" si="43"/>
        <v>0</v>
      </c>
      <c r="CY24" s="355">
        <f t="shared" si="44"/>
        <v>0</v>
      </c>
      <c r="CZ24" s="355" t="str">
        <f ca="1">IFERROR(OUNTIF(AN24:AP24,"e"),"-")</f>
        <v>-</v>
      </c>
      <c r="DA24" s="355">
        <f t="shared" si="45"/>
        <v>0</v>
      </c>
      <c r="DB24" s="355">
        <f t="shared" si="46"/>
        <v>0</v>
      </c>
      <c r="DC24" s="355">
        <f t="shared" si="47"/>
        <v>0</v>
      </c>
      <c r="DE24" s="1168" t="str">
        <f t="shared" si="48"/>
        <v>-</v>
      </c>
      <c r="DF24" s="1168" t="str">
        <f t="shared" si="49"/>
        <v>-</v>
      </c>
      <c r="DG24" s="1168" t="str">
        <f t="shared" si="50"/>
        <v>-</v>
      </c>
      <c r="DH24" s="1168" t="str">
        <f t="shared" si="51"/>
        <v>-</v>
      </c>
      <c r="DI24" s="1168" t="str">
        <f t="shared" ca="1" si="52"/>
        <v>-</v>
      </c>
      <c r="DJ24" s="1168" t="str">
        <f t="shared" si="53"/>
        <v>-</v>
      </c>
      <c r="DK24" s="1168" t="str">
        <f t="shared" si="54"/>
        <v>-</v>
      </c>
      <c r="DL24" s="1168" t="str">
        <f t="shared" si="55"/>
        <v>-</v>
      </c>
      <c r="DN24" s="355">
        <f t="shared" si="56"/>
        <v>0</v>
      </c>
      <c r="DO24" s="355">
        <f t="shared" si="57"/>
        <v>0</v>
      </c>
      <c r="DP24" s="355">
        <f t="shared" si="58"/>
        <v>0</v>
      </c>
      <c r="DQ24" s="355">
        <f t="shared" si="59"/>
        <v>0</v>
      </c>
      <c r="DR24" s="355">
        <f t="shared" si="60"/>
        <v>0</v>
      </c>
      <c r="DS24" s="355">
        <f t="shared" si="61"/>
        <v>0</v>
      </c>
      <c r="DT24" s="355">
        <f t="shared" si="62"/>
        <v>0</v>
      </c>
      <c r="DU24" s="355">
        <f t="shared" si="63"/>
        <v>0</v>
      </c>
      <c r="DW24" s="68" t="str">
        <f t="shared" si="64"/>
        <v>-</v>
      </c>
      <c r="DX24" s="68" t="str">
        <f t="shared" si="65"/>
        <v>-</v>
      </c>
      <c r="DY24" s="68" t="str">
        <f t="shared" si="66"/>
        <v>-</v>
      </c>
      <c r="DZ24" s="68" t="str">
        <f t="shared" si="67"/>
        <v>-</v>
      </c>
      <c r="EA24" s="68" t="str">
        <f t="shared" si="68"/>
        <v>-</v>
      </c>
      <c r="EB24" s="68" t="str">
        <f t="shared" si="69"/>
        <v>-</v>
      </c>
      <c r="EC24" s="68" t="str">
        <f t="shared" si="70"/>
        <v>-</v>
      </c>
      <c r="ED24" s="68" t="str">
        <f t="shared" si="71"/>
        <v>-</v>
      </c>
      <c r="EF24" s="355">
        <f t="shared" si="72"/>
        <v>0</v>
      </c>
      <c r="EG24" s="355">
        <f t="shared" si="73"/>
        <v>0</v>
      </c>
      <c r="EH24" s="355">
        <f t="shared" si="74"/>
        <v>0</v>
      </c>
      <c r="EI24" s="355">
        <f t="shared" si="75"/>
        <v>0</v>
      </c>
      <c r="EJ24" s="355">
        <f t="shared" si="76"/>
        <v>0</v>
      </c>
      <c r="EK24" s="355">
        <f t="shared" si="77"/>
        <v>0</v>
      </c>
      <c r="EL24" s="355">
        <f t="shared" si="78"/>
        <v>0</v>
      </c>
      <c r="EM24" s="355">
        <f t="shared" si="79"/>
        <v>0</v>
      </c>
      <c r="EO24" s="68" t="e">
        <f t="shared" si="80"/>
        <v>#VALUE!</v>
      </c>
      <c r="EP24" s="68" t="str">
        <f t="shared" si="81"/>
        <v>-</v>
      </c>
      <c r="EQ24" s="68" t="str">
        <f t="shared" si="82"/>
        <v>-</v>
      </c>
      <c r="ER24" s="68" t="str">
        <f t="shared" si="83"/>
        <v>-</v>
      </c>
      <c r="ES24" s="68" t="str">
        <f t="shared" si="84"/>
        <v>-</v>
      </c>
      <c r="ET24" s="68" t="str">
        <f t="shared" si="85"/>
        <v>-</v>
      </c>
      <c r="EU24" s="68" t="str">
        <f t="shared" si="86"/>
        <v>-</v>
      </c>
      <c r="EV24" s="68" t="str">
        <f t="shared" si="87"/>
        <v>-</v>
      </c>
      <c r="EX24" s="355">
        <f t="shared" si="88"/>
        <v>0</v>
      </c>
      <c r="EY24" s="355">
        <f t="shared" si="89"/>
        <v>0</v>
      </c>
      <c r="EZ24" s="355">
        <f t="shared" si="90"/>
        <v>0</v>
      </c>
      <c r="FA24" s="355">
        <f t="shared" si="91"/>
        <v>0</v>
      </c>
      <c r="FB24" s="355">
        <f t="shared" si="92"/>
        <v>0</v>
      </c>
      <c r="FC24" s="355">
        <f t="shared" si="93"/>
        <v>0</v>
      </c>
      <c r="FD24" s="355">
        <f t="shared" si="94"/>
        <v>0</v>
      </c>
      <c r="FE24" s="355">
        <f t="shared" si="95"/>
        <v>0</v>
      </c>
      <c r="FG24" s="68" t="str">
        <f t="shared" si="96"/>
        <v>-</v>
      </c>
      <c r="FH24" s="68" t="str">
        <f t="shared" si="97"/>
        <v>-</v>
      </c>
      <c r="FI24" s="68" t="str">
        <f t="shared" si="98"/>
        <v>-</v>
      </c>
      <c r="FJ24" s="68" t="str">
        <f t="shared" si="99"/>
        <v>-</v>
      </c>
      <c r="FK24" s="68" t="str">
        <f t="shared" si="100"/>
        <v>-</v>
      </c>
      <c r="FL24" s="68" t="str">
        <f t="shared" si="101"/>
        <v>-</v>
      </c>
      <c r="FM24" s="68" t="str">
        <f t="shared" si="102"/>
        <v>-</v>
      </c>
      <c r="FN24" s="68" t="str">
        <f t="shared" si="103"/>
        <v>-</v>
      </c>
      <c r="FP24" s="355">
        <f t="shared" si="104"/>
        <v>0</v>
      </c>
      <c r="FQ24" s="355">
        <f t="shared" si="105"/>
        <v>0</v>
      </c>
      <c r="FR24" s="355">
        <f t="shared" si="106"/>
        <v>0</v>
      </c>
      <c r="FS24" s="355">
        <f t="shared" si="107"/>
        <v>0</v>
      </c>
      <c r="FT24" s="355">
        <f t="shared" si="108"/>
        <v>0</v>
      </c>
      <c r="FU24" s="355">
        <f t="shared" si="109"/>
        <v>0</v>
      </c>
      <c r="FV24" s="355">
        <f t="shared" si="110"/>
        <v>0</v>
      </c>
      <c r="FW24" s="355">
        <f t="shared" si="111"/>
        <v>0</v>
      </c>
      <c r="FY24" s="68" t="str">
        <f t="shared" si="112"/>
        <v>-</v>
      </c>
      <c r="FZ24" s="68" t="str">
        <f t="shared" si="113"/>
        <v>-</v>
      </c>
      <c r="GA24" s="68" t="str">
        <f t="shared" si="114"/>
        <v>-</v>
      </c>
      <c r="GB24" s="68" t="str">
        <f t="shared" si="115"/>
        <v>-</v>
      </c>
      <c r="GC24" s="68" t="str">
        <f t="shared" si="116"/>
        <v>-</v>
      </c>
      <c r="GD24" s="68" t="str">
        <f t="shared" si="117"/>
        <v>-</v>
      </c>
      <c r="GE24" s="68" t="str">
        <f t="shared" si="118"/>
        <v>-</v>
      </c>
      <c r="GF24" s="68" t="str">
        <f t="shared" si="119"/>
        <v>-</v>
      </c>
    </row>
    <row r="25" spans="1:188" ht="12" x14ac:dyDescent="0.3">
      <c r="A25" s="479"/>
      <c r="B25" s="480" t="s">
        <v>408</v>
      </c>
      <c r="C25" s="387" t="s">
        <v>425</v>
      </c>
      <c r="D25" s="388">
        <v>0.625</v>
      </c>
      <c r="E25" s="388">
        <v>0.66666666666666663</v>
      </c>
      <c r="F25" s="389" t="str">
        <f>IF(VALUE(D25)&gt;=0.72,"PT",IF(VALUE(D25)&lt;0.72,"Off-PT"))</f>
        <v>Off-PT</v>
      </c>
      <c r="G25" s="9"/>
      <c r="H25" s="432" t="s">
        <v>117</v>
      </c>
      <c r="I25" s="1517">
        <v>88</v>
      </c>
      <c r="J25" s="392" t="s">
        <v>117</v>
      </c>
      <c r="K25" s="461" t="s">
        <v>117</v>
      </c>
      <c r="L25" s="394">
        <f>COUNTA(AN25:BR25)</f>
        <v>0</v>
      </c>
      <c r="M25" s="392">
        <f t="shared" si="2"/>
        <v>88</v>
      </c>
      <c r="N25" s="392">
        <f t="shared" si="3"/>
        <v>0</v>
      </c>
      <c r="O25" s="9" t="e">
        <f>IF($L$4&gt;0,P25*J25*$M$4*H25,0)</f>
        <v>#VALUE!</v>
      </c>
      <c r="P25" s="9">
        <f>COUNTIF(AN25:BR25,"A")</f>
        <v>0</v>
      </c>
      <c r="Q25" s="9">
        <f>IF($L$5&gt;0,R25*J25*$M$5*H25,0)</f>
        <v>0</v>
      </c>
      <c r="R25" s="9">
        <f>COUNTIF(AN25:BR25,"B")</f>
        <v>0</v>
      </c>
      <c r="S25" s="9">
        <f>IF($L$6&gt;0,T25*J25*$M$6*H25,0)</f>
        <v>0</v>
      </c>
      <c r="T25" s="9">
        <f>COUNTIF(AN25:BR25,"C")</f>
        <v>0</v>
      </c>
      <c r="U25" s="9">
        <f>IF($L$7&gt;0,V25*J25*$M$7*H25,0)</f>
        <v>0</v>
      </c>
      <c r="V25" s="9">
        <f>COUNTIF(AN25:BR25,"D")</f>
        <v>0</v>
      </c>
      <c r="W25" s="9">
        <f>IF($L$8&gt;0,X25*J25*$M$8*H25,0)</f>
        <v>0</v>
      </c>
      <c r="X25" s="9">
        <f>COUNTIF(AN25:BR25,"E")</f>
        <v>0</v>
      </c>
      <c r="Y25" s="9">
        <f>COUNTIF(AN25:BR25,"F")</f>
        <v>0</v>
      </c>
      <c r="Z25" s="9">
        <f>COUNTIF(AN25:BR25,"G")</f>
        <v>0</v>
      </c>
      <c r="AA25" s="9">
        <f>COUNTIF(AN25:BR25,"H")</f>
        <v>0</v>
      </c>
      <c r="AB25" s="9" t="e">
        <f>(Y25+Z25+AA25)*H25</f>
        <v>#VALUE!</v>
      </c>
      <c r="AC25" s="9">
        <f>IF($L$4&gt;0,I25*$M$4*P25,0)</f>
        <v>0</v>
      </c>
      <c r="AD25" s="9">
        <f>IF($L$5&gt;0,I25*$M$5*R25,0)</f>
        <v>0</v>
      </c>
      <c r="AE25" s="9">
        <f>IF($L$6&gt;0,I25*$M$6*T25,0)</f>
        <v>0</v>
      </c>
      <c r="AF25" s="9">
        <f>IF($L$7&gt;0,I25*$M$7*V25,0)</f>
        <v>0</v>
      </c>
      <c r="AG25" s="9">
        <f>IF($L$8&gt;0,I25*$M$8*X25,0)</f>
        <v>0</v>
      </c>
      <c r="AH25" s="8">
        <f>IF(ISERROR(M25*$M$4),0,M25*$M$4)</f>
        <v>88</v>
      </c>
      <c r="AI25" s="8">
        <f>IF(ISERROR(M25*$M$5),0,M25*$M$5)</f>
        <v>0</v>
      </c>
      <c r="AJ25" s="8">
        <f>IF(ISERROR(M25*$M$6),0,M25*$M$6)</f>
        <v>0</v>
      </c>
      <c r="AK25" s="8">
        <f>IF(ISERROR(M25*$M$7),0,M25*$M$7)</f>
        <v>0</v>
      </c>
      <c r="AL25" s="8">
        <f>IF(ISERROR(M25*$M$8),0,M25*$M$8)</f>
        <v>0</v>
      </c>
      <c r="AM25" s="103" t="str">
        <f t="shared" si="15"/>
        <v>1</v>
      </c>
      <c r="AN25" s="63"/>
      <c r="AO25" s="63"/>
      <c r="AP25" s="66"/>
      <c r="AQ25" s="66"/>
      <c r="AR25" s="1277"/>
      <c r="AS25" s="1270"/>
      <c r="AT25" s="63"/>
      <c r="AU25" s="63"/>
      <c r="AV25" s="63"/>
      <c r="AW25" s="66"/>
      <c r="AX25" s="66"/>
      <c r="AY25" s="63"/>
      <c r="AZ25" s="63"/>
      <c r="BA25" s="63"/>
      <c r="BB25" s="63"/>
      <c r="BC25" s="63"/>
      <c r="BD25" s="66"/>
      <c r="BE25" s="66"/>
      <c r="BF25" s="63"/>
      <c r="BG25" s="63"/>
      <c r="BH25" s="63"/>
      <c r="BI25" s="63"/>
      <c r="BJ25" s="63"/>
      <c r="BK25" s="66"/>
      <c r="BL25" s="66"/>
      <c r="BM25" s="63"/>
      <c r="BN25" s="63"/>
      <c r="BO25" s="63"/>
      <c r="BP25" s="63"/>
      <c r="BQ25" s="63"/>
      <c r="BR25" s="1270"/>
      <c r="BS25" s="63"/>
      <c r="CA25" s="104">
        <f t="shared" si="39"/>
        <v>0</v>
      </c>
      <c r="CB25" s="104">
        <f t="shared" si="40"/>
        <v>0</v>
      </c>
      <c r="CC25" s="104"/>
      <c r="CD25" s="104"/>
      <c r="CE25" s="104"/>
      <c r="CF25" s="104"/>
      <c r="CH25" s="105" t="e">
        <f t="shared" si="16"/>
        <v>#VALUE!</v>
      </c>
      <c r="CI25" s="105" t="e">
        <f t="shared" si="17"/>
        <v>#VALUE!</v>
      </c>
      <c r="CJ25" s="105" t="e">
        <f t="shared" si="18"/>
        <v>#VALUE!</v>
      </c>
      <c r="CK25" s="105" t="e">
        <f t="shared" si="19"/>
        <v>#VALUE!</v>
      </c>
      <c r="CL25" s="105" t="e">
        <f t="shared" si="20"/>
        <v>#VALUE!</v>
      </c>
      <c r="CM25" s="105" t="e">
        <f t="shared" si="21"/>
        <v>#VALUE!</v>
      </c>
      <c r="CN25" s="105" t="e">
        <f t="shared" si="22"/>
        <v>#VALUE!</v>
      </c>
      <c r="CO25" s="105" t="e">
        <f t="shared" si="23"/>
        <v>#VALUE!</v>
      </c>
      <c r="CV25" s="355">
        <f t="shared" si="41"/>
        <v>0</v>
      </c>
      <c r="CW25" s="355">
        <f t="shared" si="42"/>
        <v>0</v>
      </c>
      <c r="CX25" s="355">
        <f t="shared" si="43"/>
        <v>0</v>
      </c>
      <c r="CY25" s="355">
        <f t="shared" si="44"/>
        <v>0</v>
      </c>
      <c r="CZ25" s="355" t="str">
        <f ca="1">IFERROR(OUNTIF(AN25:AP25,"e"),"-")</f>
        <v>-</v>
      </c>
      <c r="DA25" s="355">
        <f t="shared" si="45"/>
        <v>0</v>
      </c>
      <c r="DB25" s="355">
        <f t="shared" si="46"/>
        <v>0</v>
      </c>
      <c r="DC25" s="355">
        <f t="shared" si="47"/>
        <v>0</v>
      </c>
      <c r="DE25" s="1168" t="str">
        <f t="shared" si="48"/>
        <v>-</v>
      </c>
      <c r="DF25" s="1168" t="str">
        <f t="shared" si="49"/>
        <v>-</v>
      </c>
      <c r="DG25" s="1168" t="str">
        <f t="shared" si="50"/>
        <v>-</v>
      </c>
      <c r="DH25" s="1168" t="str">
        <f t="shared" si="51"/>
        <v>-</v>
      </c>
      <c r="DI25" s="1168" t="str">
        <f t="shared" ca="1" si="52"/>
        <v>-</v>
      </c>
      <c r="DJ25" s="1168" t="str">
        <f t="shared" si="53"/>
        <v>-</v>
      </c>
      <c r="DK25" s="1168" t="str">
        <f t="shared" si="54"/>
        <v>-</v>
      </c>
      <c r="DL25" s="1168" t="str">
        <f t="shared" si="55"/>
        <v>-</v>
      </c>
      <c r="DN25" s="355">
        <f t="shared" si="56"/>
        <v>0</v>
      </c>
      <c r="DO25" s="355">
        <f t="shared" si="57"/>
        <v>0</v>
      </c>
      <c r="DP25" s="355">
        <f t="shared" si="58"/>
        <v>0</v>
      </c>
      <c r="DQ25" s="355">
        <f t="shared" si="59"/>
        <v>0</v>
      </c>
      <c r="DR25" s="355">
        <f t="shared" si="60"/>
        <v>0</v>
      </c>
      <c r="DS25" s="355">
        <f t="shared" si="61"/>
        <v>0</v>
      </c>
      <c r="DT25" s="355">
        <f t="shared" si="62"/>
        <v>0</v>
      </c>
      <c r="DU25" s="355">
        <f t="shared" si="63"/>
        <v>0</v>
      </c>
      <c r="DW25" s="68" t="str">
        <f t="shared" si="64"/>
        <v>-</v>
      </c>
      <c r="DX25" s="68" t="str">
        <f t="shared" si="65"/>
        <v>-</v>
      </c>
      <c r="DY25" s="68" t="str">
        <f t="shared" si="66"/>
        <v>-</v>
      </c>
      <c r="DZ25" s="68" t="str">
        <f t="shared" si="67"/>
        <v>-</v>
      </c>
      <c r="EA25" s="68" t="str">
        <f t="shared" si="68"/>
        <v>-</v>
      </c>
      <c r="EB25" s="68" t="str">
        <f t="shared" si="69"/>
        <v>-</v>
      </c>
      <c r="EC25" s="68" t="str">
        <f t="shared" si="70"/>
        <v>-</v>
      </c>
      <c r="ED25" s="68" t="str">
        <f t="shared" si="71"/>
        <v>-</v>
      </c>
      <c r="EF25" s="355">
        <f t="shared" si="72"/>
        <v>0</v>
      </c>
      <c r="EG25" s="355">
        <f t="shared" si="73"/>
        <v>0</v>
      </c>
      <c r="EH25" s="355">
        <f t="shared" si="74"/>
        <v>0</v>
      </c>
      <c r="EI25" s="355">
        <f t="shared" si="75"/>
        <v>0</v>
      </c>
      <c r="EJ25" s="355">
        <f t="shared" si="76"/>
        <v>0</v>
      </c>
      <c r="EK25" s="355">
        <f t="shared" si="77"/>
        <v>0</v>
      </c>
      <c r="EL25" s="355">
        <f t="shared" si="78"/>
        <v>0</v>
      </c>
      <c r="EM25" s="355">
        <f t="shared" si="79"/>
        <v>0</v>
      </c>
      <c r="EO25" s="68" t="e">
        <f t="shared" si="80"/>
        <v>#VALUE!</v>
      </c>
      <c r="EP25" s="68" t="str">
        <f t="shared" si="81"/>
        <v>-</v>
      </c>
      <c r="EQ25" s="68" t="str">
        <f t="shared" si="82"/>
        <v>-</v>
      </c>
      <c r="ER25" s="68" t="str">
        <f t="shared" si="83"/>
        <v>-</v>
      </c>
      <c r="ES25" s="68" t="str">
        <f t="shared" si="84"/>
        <v>-</v>
      </c>
      <c r="ET25" s="68" t="str">
        <f t="shared" si="85"/>
        <v>-</v>
      </c>
      <c r="EU25" s="68" t="str">
        <f t="shared" si="86"/>
        <v>-</v>
      </c>
      <c r="EV25" s="68" t="str">
        <f t="shared" si="87"/>
        <v>-</v>
      </c>
      <c r="EX25" s="355">
        <f t="shared" si="88"/>
        <v>0</v>
      </c>
      <c r="EY25" s="355">
        <f t="shared" si="89"/>
        <v>0</v>
      </c>
      <c r="EZ25" s="355">
        <f t="shared" si="90"/>
        <v>0</v>
      </c>
      <c r="FA25" s="355">
        <f t="shared" si="91"/>
        <v>0</v>
      </c>
      <c r="FB25" s="355">
        <f t="shared" si="92"/>
        <v>0</v>
      </c>
      <c r="FC25" s="355">
        <f t="shared" si="93"/>
        <v>0</v>
      </c>
      <c r="FD25" s="355">
        <f t="shared" si="94"/>
        <v>0</v>
      </c>
      <c r="FE25" s="355">
        <f t="shared" si="95"/>
        <v>0</v>
      </c>
      <c r="FG25" s="68" t="str">
        <f t="shared" si="96"/>
        <v>-</v>
      </c>
      <c r="FH25" s="68" t="str">
        <f t="shared" si="97"/>
        <v>-</v>
      </c>
      <c r="FI25" s="68" t="str">
        <f t="shared" si="98"/>
        <v>-</v>
      </c>
      <c r="FJ25" s="68" t="str">
        <f t="shared" si="99"/>
        <v>-</v>
      </c>
      <c r="FK25" s="68" t="str">
        <f t="shared" si="100"/>
        <v>-</v>
      </c>
      <c r="FL25" s="68" t="str">
        <f t="shared" si="101"/>
        <v>-</v>
      </c>
      <c r="FM25" s="68" t="str">
        <f t="shared" si="102"/>
        <v>-</v>
      </c>
      <c r="FN25" s="68" t="str">
        <f t="shared" si="103"/>
        <v>-</v>
      </c>
      <c r="FP25" s="355">
        <f t="shared" si="104"/>
        <v>0</v>
      </c>
      <c r="FQ25" s="355">
        <f t="shared" si="105"/>
        <v>0</v>
      </c>
      <c r="FR25" s="355">
        <f t="shared" si="106"/>
        <v>0</v>
      </c>
      <c r="FS25" s="355">
        <f t="shared" si="107"/>
        <v>0</v>
      </c>
      <c r="FT25" s="355">
        <f t="shared" si="108"/>
        <v>0</v>
      </c>
      <c r="FU25" s="355">
        <f t="shared" si="109"/>
        <v>0</v>
      </c>
      <c r="FV25" s="355">
        <f t="shared" si="110"/>
        <v>0</v>
      </c>
      <c r="FW25" s="355">
        <f t="shared" si="111"/>
        <v>0</v>
      </c>
      <c r="FY25" s="68" t="str">
        <f t="shared" si="112"/>
        <v>-</v>
      </c>
      <c r="FZ25" s="68" t="str">
        <f t="shared" si="113"/>
        <v>-</v>
      </c>
      <c r="GA25" s="68" t="str">
        <f t="shared" si="114"/>
        <v>-</v>
      </c>
      <c r="GB25" s="68" t="str">
        <f t="shared" si="115"/>
        <v>-</v>
      </c>
      <c r="GC25" s="68" t="str">
        <f t="shared" si="116"/>
        <v>-</v>
      </c>
      <c r="GD25" s="68" t="str">
        <f t="shared" si="117"/>
        <v>-</v>
      </c>
      <c r="GE25" s="68" t="str">
        <f t="shared" si="118"/>
        <v>-</v>
      </c>
      <c r="GF25" s="68" t="str">
        <f t="shared" si="119"/>
        <v>-</v>
      </c>
    </row>
    <row r="26" spans="1:188" ht="12" x14ac:dyDescent="0.3">
      <c r="A26" s="479"/>
      <c r="B26" s="480" t="s">
        <v>408</v>
      </c>
      <c r="C26" s="387" t="s">
        <v>425</v>
      </c>
      <c r="D26" s="388">
        <v>0.66666666666666663</v>
      </c>
      <c r="E26" s="388">
        <v>0.70833333333333337</v>
      </c>
      <c r="F26" s="389" t="str">
        <f>IF(VALUE(D26)&gt;=0.72,"PT",IF(VALUE(D26)&lt;0.72,"Off-PT"))</f>
        <v>Off-PT</v>
      </c>
      <c r="G26" s="9"/>
      <c r="H26" s="432" t="s">
        <v>117</v>
      </c>
      <c r="I26" s="1517">
        <v>128</v>
      </c>
      <c r="J26" s="392" t="s">
        <v>117</v>
      </c>
      <c r="K26" s="461" t="s">
        <v>117</v>
      </c>
      <c r="L26" s="394">
        <f>COUNTA(AN26:BR26)</f>
        <v>0</v>
      </c>
      <c r="M26" s="392">
        <f t="shared" si="2"/>
        <v>128</v>
      </c>
      <c r="N26" s="392">
        <f t="shared" si="3"/>
        <v>0</v>
      </c>
      <c r="O26" s="9" t="e">
        <f>IF($L$4&gt;0,P26*J26*$M$4*H26,0)</f>
        <v>#VALUE!</v>
      </c>
      <c r="P26" s="9">
        <f>COUNTIF(AN26:BR26,"A")</f>
        <v>0</v>
      </c>
      <c r="Q26" s="9">
        <f>IF($L$5&gt;0,R26*J26*$M$5*H26,0)</f>
        <v>0</v>
      </c>
      <c r="R26" s="9">
        <f>COUNTIF(AN26:BR26,"B")</f>
        <v>0</v>
      </c>
      <c r="S26" s="9">
        <f>IF($L$6&gt;0,T26*J26*$M$6*H26,0)</f>
        <v>0</v>
      </c>
      <c r="T26" s="9">
        <f>COUNTIF(AN26:BR26,"C")</f>
        <v>0</v>
      </c>
      <c r="U26" s="9">
        <f>IF($L$7&gt;0,V26*J26*$M$7*H26,0)</f>
        <v>0</v>
      </c>
      <c r="V26" s="9">
        <f>COUNTIF(AN26:BR26,"D")</f>
        <v>0</v>
      </c>
      <c r="W26" s="9">
        <f>IF($L$8&gt;0,X26*J26*$M$8*H26,0)</f>
        <v>0</v>
      </c>
      <c r="X26" s="9">
        <f>COUNTIF(AN26:BR26,"E")</f>
        <v>0</v>
      </c>
      <c r="Y26" s="9">
        <f>COUNTIF(AN26:BR26,"F")</f>
        <v>0</v>
      </c>
      <c r="Z26" s="9">
        <f>COUNTIF(AN26:BR26,"G")</f>
        <v>0</v>
      </c>
      <c r="AA26" s="9">
        <f>COUNTIF(AN26:BR26,"H")</f>
        <v>0</v>
      </c>
      <c r="AB26" s="9" t="e">
        <f>(Y26+Z26+AA26)*H26</f>
        <v>#VALUE!</v>
      </c>
      <c r="AC26" s="9">
        <f>IF($L$4&gt;0,I26*$M$4*P26,0)</f>
        <v>0</v>
      </c>
      <c r="AD26" s="9">
        <f>IF($L$5&gt;0,I26*$M$5*R26,0)</f>
        <v>0</v>
      </c>
      <c r="AE26" s="9">
        <f>IF($L$6&gt;0,I26*$M$6*T26,0)</f>
        <v>0</v>
      </c>
      <c r="AF26" s="9">
        <f>IF($L$7&gt;0,I26*$M$7*V26,0)</f>
        <v>0</v>
      </c>
      <c r="AG26" s="9">
        <f>IF($L$8&gt;0,I26*$M$8*X26,0)</f>
        <v>0</v>
      </c>
      <c r="AH26" s="8">
        <f>IF(ISERROR(M26*$M$4),0,M26*$M$4)</f>
        <v>128</v>
      </c>
      <c r="AI26" s="8">
        <f>IF(ISERROR(M26*$M$5),0,M26*$M$5)</f>
        <v>0</v>
      </c>
      <c r="AJ26" s="8">
        <f>IF(ISERROR(M26*$M$6),0,M26*$M$6)</f>
        <v>0</v>
      </c>
      <c r="AK26" s="8">
        <f>IF(ISERROR(M26*$M$7),0,M26*$M$7)</f>
        <v>0</v>
      </c>
      <c r="AL26" s="8">
        <f>IF(ISERROR(M26*$M$8),0,M26*$M$8)</f>
        <v>0</v>
      </c>
      <c r="AM26" s="103" t="str">
        <f t="shared" si="15"/>
        <v>1</v>
      </c>
      <c r="AN26" s="63"/>
      <c r="AO26" s="63"/>
      <c r="AP26" s="66"/>
      <c r="AQ26" s="66"/>
      <c r="AR26" s="1277"/>
      <c r="AS26" s="1270"/>
      <c r="AT26" s="63"/>
      <c r="AU26" s="63"/>
      <c r="AV26" s="63"/>
      <c r="AW26" s="66"/>
      <c r="AX26" s="66"/>
      <c r="AY26" s="63"/>
      <c r="AZ26" s="63"/>
      <c r="BA26" s="63"/>
      <c r="BB26" s="63"/>
      <c r="BC26" s="63"/>
      <c r="BD26" s="66"/>
      <c r="BE26" s="66"/>
      <c r="BF26" s="63"/>
      <c r="BG26" s="63"/>
      <c r="BH26" s="63"/>
      <c r="BI26" s="63"/>
      <c r="BJ26" s="63"/>
      <c r="BK26" s="66"/>
      <c r="BL26" s="66"/>
      <c r="BM26" s="63"/>
      <c r="BN26" s="63"/>
      <c r="BO26" s="63"/>
      <c r="BP26" s="63"/>
      <c r="BQ26" s="63"/>
      <c r="BR26" s="1270"/>
      <c r="BS26" s="63"/>
      <c r="CA26" s="104">
        <f t="shared" si="39"/>
        <v>0</v>
      </c>
      <c r="CB26" s="104">
        <f t="shared" si="40"/>
        <v>0</v>
      </c>
      <c r="CC26" s="104"/>
      <c r="CD26" s="104"/>
      <c r="CE26" s="104"/>
      <c r="CF26" s="104"/>
      <c r="CH26" s="105" t="e">
        <f t="shared" si="16"/>
        <v>#VALUE!</v>
      </c>
      <c r="CI26" s="105" t="e">
        <f t="shared" si="17"/>
        <v>#VALUE!</v>
      </c>
      <c r="CJ26" s="105" t="e">
        <f t="shared" si="18"/>
        <v>#VALUE!</v>
      </c>
      <c r="CK26" s="105" t="e">
        <f t="shared" si="19"/>
        <v>#VALUE!</v>
      </c>
      <c r="CL26" s="105" t="e">
        <f t="shared" si="20"/>
        <v>#VALUE!</v>
      </c>
      <c r="CM26" s="105" t="e">
        <f t="shared" si="21"/>
        <v>#VALUE!</v>
      </c>
      <c r="CN26" s="105" t="e">
        <f t="shared" si="22"/>
        <v>#VALUE!</v>
      </c>
      <c r="CO26" s="105" t="e">
        <f t="shared" si="23"/>
        <v>#VALUE!</v>
      </c>
      <c r="CV26" s="355">
        <f t="shared" si="41"/>
        <v>0</v>
      </c>
      <c r="CW26" s="355">
        <f t="shared" si="42"/>
        <v>0</v>
      </c>
      <c r="CX26" s="355">
        <f t="shared" si="43"/>
        <v>0</v>
      </c>
      <c r="CY26" s="355">
        <f t="shared" si="44"/>
        <v>0</v>
      </c>
      <c r="CZ26" s="355" t="str">
        <f ca="1">IFERROR(OUNTIF(AN26:AP26,"e"),"-")</f>
        <v>-</v>
      </c>
      <c r="DA26" s="355">
        <f t="shared" si="45"/>
        <v>0</v>
      </c>
      <c r="DB26" s="355">
        <f t="shared" si="46"/>
        <v>0</v>
      </c>
      <c r="DC26" s="355">
        <f t="shared" si="47"/>
        <v>0</v>
      </c>
      <c r="DE26" s="1168" t="str">
        <f t="shared" si="48"/>
        <v>-</v>
      </c>
      <c r="DF26" s="1168" t="str">
        <f t="shared" si="49"/>
        <v>-</v>
      </c>
      <c r="DG26" s="1168" t="str">
        <f t="shared" si="50"/>
        <v>-</v>
      </c>
      <c r="DH26" s="1168" t="str">
        <f t="shared" si="51"/>
        <v>-</v>
      </c>
      <c r="DI26" s="1168" t="str">
        <f t="shared" ca="1" si="52"/>
        <v>-</v>
      </c>
      <c r="DJ26" s="1168" t="str">
        <f t="shared" si="53"/>
        <v>-</v>
      </c>
      <c r="DK26" s="1168" t="str">
        <f t="shared" si="54"/>
        <v>-</v>
      </c>
      <c r="DL26" s="1168" t="str">
        <f t="shared" si="55"/>
        <v>-</v>
      </c>
      <c r="DN26" s="355">
        <f t="shared" si="56"/>
        <v>0</v>
      </c>
      <c r="DO26" s="355">
        <f t="shared" si="57"/>
        <v>0</v>
      </c>
      <c r="DP26" s="355">
        <f t="shared" si="58"/>
        <v>0</v>
      </c>
      <c r="DQ26" s="355">
        <f t="shared" si="59"/>
        <v>0</v>
      </c>
      <c r="DR26" s="355">
        <f t="shared" si="60"/>
        <v>0</v>
      </c>
      <c r="DS26" s="355">
        <f t="shared" si="61"/>
        <v>0</v>
      </c>
      <c r="DT26" s="355">
        <f t="shared" si="62"/>
        <v>0</v>
      </c>
      <c r="DU26" s="355">
        <f t="shared" si="63"/>
        <v>0</v>
      </c>
      <c r="DW26" s="68" t="str">
        <f t="shared" si="64"/>
        <v>-</v>
      </c>
      <c r="DX26" s="68" t="str">
        <f t="shared" si="65"/>
        <v>-</v>
      </c>
      <c r="DY26" s="68" t="str">
        <f t="shared" si="66"/>
        <v>-</v>
      </c>
      <c r="DZ26" s="68" t="str">
        <f t="shared" si="67"/>
        <v>-</v>
      </c>
      <c r="EA26" s="68" t="str">
        <f t="shared" si="68"/>
        <v>-</v>
      </c>
      <c r="EB26" s="68" t="str">
        <f t="shared" si="69"/>
        <v>-</v>
      </c>
      <c r="EC26" s="68" t="str">
        <f t="shared" si="70"/>
        <v>-</v>
      </c>
      <c r="ED26" s="68" t="str">
        <f t="shared" si="71"/>
        <v>-</v>
      </c>
      <c r="EF26" s="355">
        <f t="shared" si="72"/>
        <v>0</v>
      </c>
      <c r="EG26" s="355">
        <f t="shared" si="73"/>
        <v>0</v>
      </c>
      <c r="EH26" s="355">
        <f t="shared" si="74"/>
        <v>0</v>
      </c>
      <c r="EI26" s="355">
        <f t="shared" si="75"/>
        <v>0</v>
      </c>
      <c r="EJ26" s="355">
        <f t="shared" si="76"/>
        <v>0</v>
      </c>
      <c r="EK26" s="355">
        <f t="shared" si="77"/>
        <v>0</v>
      </c>
      <c r="EL26" s="355">
        <f t="shared" si="78"/>
        <v>0</v>
      </c>
      <c r="EM26" s="355">
        <f t="shared" si="79"/>
        <v>0</v>
      </c>
      <c r="EO26" s="68" t="e">
        <f t="shared" si="80"/>
        <v>#VALUE!</v>
      </c>
      <c r="EP26" s="68" t="str">
        <f t="shared" si="81"/>
        <v>-</v>
      </c>
      <c r="EQ26" s="68" t="str">
        <f t="shared" si="82"/>
        <v>-</v>
      </c>
      <c r="ER26" s="68" t="str">
        <f t="shared" si="83"/>
        <v>-</v>
      </c>
      <c r="ES26" s="68" t="str">
        <f t="shared" si="84"/>
        <v>-</v>
      </c>
      <c r="ET26" s="68" t="str">
        <f t="shared" si="85"/>
        <v>-</v>
      </c>
      <c r="EU26" s="68" t="str">
        <f t="shared" si="86"/>
        <v>-</v>
      </c>
      <c r="EV26" s="68" t="str">
        <f t="shared" si="87"/>
        <v>-</v>
      </c>
      <c r="EX26" s="355">
        <f t="shared" si="88"/>
        <v>0</v>
      </c>
      <c r="EY26" s="355">
        <f t="shared" si="89"/>
        <v>0</v>
      </c>
      <c r="EZ26" s="355">
        <f t="shared" si="90"/>
        <v>0</v>
      </c>
      <c r="FA26" s="355">
        <f t="shared" si="91"/>
        <v>0</v>
      </c>
      <c r="FB26" s="355">
        <f t="shared" si="92"/>
        <v>0</v>
      </c>
      <c r="FC26" s="355">
        <f t="shared" si="93"/>
        <v>0</v>
      </c>
      <c r="FD26" s="355">
        <f t="shared" si="94"/>
        <v>0</v>
      </c>
      <c r="FE26" s="355">
        <f t="shared" si="95"/>
        <v>0</v>
      </c>
      <c r="FG26" s="68" t="str">
        <f t="shared" si="96"/>
        <v>-</v>
      </c>
      <c r="FH26" s="68" t="str">
        <f t="shared" si="97"/>
        <v>-</v>
      </c>
      <c r="FI26" s="68" t="str">
        <f t="shared" si="98"/>
        <v>-</v>
      </c>
      <c r="FJ26" s="68" t="str">
        <f t="shared" si="99"/>
        <v>-</v>
      </c>
      <c r="FK26" s="68" t="str">
        <f t="shared" si="100"/>
        <v>-</v>
      </c>
      <c r="FL26" s="68" t="str">
        <f t="shared" si="101"/>
        <v>-</v>
      </c>
      <c r="FM26" s="68" t="str">
        <f t="shared" si="102"/>
        <v>-</v>
      </c>
      <c r="FN26" s="68" t="str">
        <f t="shared" si="103"/>
        <v>-</v>
      </c>
      <c r="FP26" s="355">
        <f t="shared" si="104"/>
        <v>0</v>
      </c>
      <c r="FQ26" s="355">
        <f t="shared" si="105"/>
        <v>0</v>
      </c>
      <c r="FR26" s="355">
        <f t="shared" si="106"/>
        <v>0</v>
      </c>
      <c r="FS26" s="355">
        <f t="shared" si="107"/>
        <v>0</v>
      </c>
      <c r="FT26" s="355">
        <f t="shared" si="108"/>
        <v>0</v>
      </c>
      <c r="FU26" s="355">
        <f t="shared" si="109"/>
        <v>0</v>
      </c>
      <c r="FV26" s="355">
        <f t="shared" si="110"/>
        <v>0</v>
      </c>
      <c r="FW26" s="355">
        <f t="shared" si="111"/>
        <v>0</v>
      </c>
      <c r="FY26" s="68" t="str">
        <f t="shared" si="112"/>
        <v>-</v>
      </c>
      <c r="FZ26" s="68" t="str">
        <f t="shared" si="113"/>
        <v>-</v>
      </c>
      <c r="GA26" s="68" t="str">
        <f t="shared" si="114"/>
        <v>-</v>
      </c>
      <c r="GB26" s="68" t="str">
        <f t="shared" si="115"/>
        <v>-</v>
      </c>
      <c r="GC26" s="68" t="str">
        <f t="shared" si="116"/>
        <v>-</v>
      </c>
      <c r="GD26" s="68" t="str">
        <f t="shared" si="117"/>
        <v>-</v>
      </c>
      <c r="GE26" s="68" t="str">
        <f t="shared" si="118"/>
        <v>-</v>
      </c>
      <c r="GF26" s="68" t="str">
        <f t="shared" si="119"/>
        <v>-</v>
      </c>
    </row>
    <row r="27" spans="1:188" ht="12.6" thickBot="1" x14ac:dyDescent="0.35">
      <c r="A27" s="615"/>
      <c r="B27" s="616" t="s">
        <v>410</v>
      </c>
      <c r="C27" s="601" t="s">
        <v>425</v>
      </c>
      <c r="D27" s="602">
        <v>0.70833333333333337</v>
      </c>
      <c r="E27" s="602">
        <v>0.72916666666666663</v>
      </c>
      <c r="F27" s="603" t="str">
        <f t="shared" si="24"/>
        <v>Off-PT</v>
      </c>
      <c r="G27" s="610"/>
      <c r="H27" s="914" t="s">
        <v>117</v>
      </c>
      <c r="I27" s="1524">
        <v>188</v>
      </c>
      <c r="J27" s="606" t="s">
        <v>117</v>
      </c>
      <c r="K27" s="607" t="s">
        <v>117</v>
      </c>
      <c r="L27" s="608">
        <f t="shared" si="25"/>
        <v>0</v>
      </c>
      <c r="M27" s="606">
        <f t="shared" si="2"/>
        <v>188</v>
      </c>
      <c r="N27" s="606">
        <f t="shared" si="3"/>
        <v>0</v>
      </c>
      <c r="O27" s="610" t="e">
        <f t="shared" si="26"/>
        <v>#VALUE!</v>
      </c>
      <c r="P27" s="610">
        <f t="shared" si="27"/>
        <v>0</v>
      </c>
      <c r="Q27" s="610">
        <f t="shared" si="28"/>
        <v>0</v>
      </c>
      <c r="R27" s="610">
        <f t="shared" si="29"/>
        <v>0</v>
      </c>
      <c r="S27" s="610">
        <f t="shared" si="30"/>
        <v>0</v>
      </c>
      <c r="T27" s="610">
        <f t="shared" si="31"/>
        <v>0</v>
      </c>
      <c r="U27" s="610">
        <f t="shared" si="32"/>
        <v>0</v>
      </c>
      <c r="V27" s="610">
        <f t="shared" si="33"/>
        <v>0</v>
      </c>
      <c r="W27" s="610">
        <f t="shared" si="34"/>
        <v>0</v>
      </c>
      <c r="X27" s="610">
        <f t="shared" si="35"/>
        <v>0</v>
      </c>
      <c r="Y27" s="610">
        <f t="shared" si="4"/>
        <v>0</v>
      </c>
      <c r="Z27" s="610">
        <f t="shared" si="36"/>
        <v>0</v>
      </c>
      <c r="AA27" s="610">
        <f t="shared" si="37"/>
        <v>0</v>
      </c>
      <c r="AB27" s="610" t="e">
        <f t="shared" si="38"/>
        <v>#VALUE!</v>
      </c>
      <c r="AC27" s="610">
        <f t="shared" si="5"/>
        <v>0</v>
      </c>
      <c r="AD27" s="610">
        <f t="shared" si="6"/>
        <v>0</v>
      </c>
      <c r="AE27" s="610">
        <f t="shared" si="7"/>
        <v>0</v>
      </c>
      <c r="AF27" s="610">
        <f t="shared" si="8"/>
        <v>0</v>
      </c>
      <c r="AG27" s="610">
        <f t="shared" si="9"/>
        <v>0</v>
      </c>
      <c r="AH27" s="610">
        <f t="shared" si="10"/>
        <v>188</v>
      </c>
      <c r="AI27" s="610">
        <f t="shared" si="11"/>
        <v>0</v>
      </c>
      <c r="AJ27" s="610">
        <f t="shared" si="12"/>
        <v>0</v>
      </c>
      <c r="AK27" s="610">
        <f t="shared" si="13"/>
        <v>0</v>
      </c>
      <c r="AL27" s="610">
        <f t="shared" si="14"/>
        <v>0</v>
      </c>
      <c r="AM27" s="617" t="str">
        <f t="shared" si="15"/>
        <v>1</v>
      </c>
      <c r="AN27" s="618"/>
      <c r="AO27" s="618"/>
      <c r="AP27" s="947"/>
      <c r="AQ27" s="947"/>
      <c r="AR27" s="1278"/>
      <c r="AS27" s="1271"/>
      <c r="AT27" s="618"/>
      <c r="AU27" s="618"/>
      <c r="AV27" s="618"/>
      <c r="AW27" s="947"/>
      <c r="AX27" s="947"/>
      <c r="AY27" s="618"/>
      <c r="AZ27" s="618"/>
      <c r="BA27" s="618"/>
      <c r="BB27" s="618"/>
      <c r="BC27" s="618"/>
      <c r="BD27" s="947"/>
      <c r="BE27" s="947"/>
      <c r="BF27" s="618"/>
      <c r="BG27" s="618"/>
      <c r="BH27" s="618"/>
      <c r="BI27" s="618"/>
      <c r="BJ27" s="618"/>
      <c r="BK27" s="947"/>
      <c r="BL27" s="947"/>
      <c r="BM27" s="618"/>
      <c r="BN27" s="618"/>
      <c r="BO27" s="618"/>
      <c r="BP27" s="618"/>
      <c r="BQ27" s="618"/>
      <c r="BR27" s="1271"/>
      <c r="BS27" s="63"/>
      <c r="CA27" s="104">
        <f t="shared" si="39"/>
        <v>0</v>
      </c>
      <c r="CB27" s="104">
        <f t="shared" si="40"/>
        <v>0</v>
      </c>
      <c r="CC27" s="104"/>
      <c r="CD27" s="104"/>
      <c r="CE27" s="104"/>
      <c r="CF27" s="104"/>
      <c r="CH27" s="105" t="e">
        <f t="shared" si="16"/>
        <v>#VALUE!</v>
      </c>
      <c r="CI27" s="105" t="e">
        <f t="shared" si="17"/>
        <v>#VALUE!</v>
      </c>
      <c r="CJ27" s="105" t="e">
        <f t="shared" si="18"/>
        <v>#VALUE!</v>
      </c>
      <c r="CK27" s="105" t="e">
        <f t="shared" si="19"/>
        <v>#VALUE!</v>
      </c>
      <c r="CL27" s="105" t="e">
        <f t="shared" si="20"/>
        <v>#VALUE!</v>
      </c>
      <c r="CM27" s="105" t="e">
        <f t="shared" si="21"/>
        <v>#VALUE!</v>
      </c>
      <c r="CN27" s="105" t="e">
        <f t="shared" si="22"/>
        <v>#VALUE!</v>
      </c>
      <c r="CO27" s="105" t="e">
        <f t="shared" si="23"/>
        <v>#VALUE!</v>
      </c>
      <c r="CV27" s="355">
        <f t="shared" si="41"/>
        <v>0</v>
      </c>
      <c r="CW27" s="355">
        <f t="shared" si="42"/>
        <v>0</v>
      </c>
      <c r="CX27" s="355">
        <f t="shared" si="43"/>
        <v>0</v>
      </c>
      <c r="CY27" s="355">
        <f t="shared" si="44"/>
        <v>0</v>
      </c>
      <c r="CZ27" s="355" t="str">
        <f ca="1">IFERROR(OUNTIF(AN27:AP27,"e"),"-")</f>
        <v>-</v>
      </c>
      <c r="DA27" s="355">
        <f t="shared" si="45"/>
        <v>0</v>
      </c>
      <c r="DB27" s="355">
        <f t="shared" si="46"/>
        <v>0</v>
      </c>
      <c r="DC27" s="355">
        <f t="shared" si="47"/>
        <v>0</v>
      </c>
      <c r="DE27" s="1168" t="str">
        <f t="shared" si="48"/>
        <v>-</v>
      </c>
      <c r="DF27" s="1168" t="str">
        <f t="shared" si="49"/>
        <v>-</v>
      </c>
      <c r="DG27" s="1168" t="str">
        <f t="shared" si="50"/>
        <v>-</v>
      </c>
      <c r="DH27" s="1168" t="str">
        <f t="shared" si="51"/>
        <v>-</v>
      </c>
      <c r="DI27" s="1168" t="str">
        <f t="shared" ca="1" si="52"/>
        <v>-</v>
      </c>
      <c r="DJ27" s="1168" t="str">
        <f t="shared" si="53"/>
        <v>-</v>
      </c>
      <c r="DK27" s="1168" t="str">
        <f t="shared" si="54"/>
        <v>-</v>
      </c>
      <c r="DL27" s="1168" t="str">
        <f t="shared" si="55"/>
        <v>-</v>
      </c>
      <c r="DN27" s="355">
        <f t="shared" si="56"/>
        <v>0</v>
      </c>
      <c r="DO27" s="355">
        <f t="shared" si="57"/>
        <v>0</v>
      </c>
      <c r="DP27" s="355">
        <f t="shared" si="58"/>
        <v>0</v>
      </c>
      <c r="DQ27" s="355">
        <f t="shared" si="59"/>
        <v>0</v>
      </c>
      <c r="DR27" s="355">
        <f t="shared" si="60"/>
        <v>0</v>
      </c>
      <c r="DS27" s="355">
        <f t="shared" si="61"/>
        <v>0</v>
      </c>
      <c r="DT27" s="355">
        <f t="shared" si="62"/>
        <v>0</v>
      </c>
      <c r="DU27" s="355">
        <f t="shared" si="63"/>
        <v>0</v>
      </c>
      <c r="DW27" s="68" t="str">
        <f t="shared" si="64"/>
        <v>-</v>
      </c>
      <c r="DX27" s="68" t="str">
        <f t="shared" si="65"/>
        <v>-</v>
      </c>
      <c r="DY27" s="68" t="str">
        <f t="shared" si="66"/>
        <v>-</v>
      </c>
      <c r="DZ27" s="68" t="str">
        <f t="shared" si="67"/>
        <v>-</v>
      </c>
      <c r="EA27" s="68" t="str">
        <f t="shared" si="68"/>
        <v>-</v>
      </c>
      <c r="EB27" s="68" t="str">
        <f t="shared" si="69"/>
        <v>-</v>
      </c>
      <c r="EC27" s="68" t="str">
        <f t="shared" si="70"/>
        <v>-</v>
      </c>
      <c r="ED27" s="68" t="str">
        <f t="shared" si="71"/>
        <v>-</v>
      </c>
      <c r="EF27" s="355">
        <f t="shared" si="72"/>
        <v>0</v>
      </c>
      <c r="EG27" s="355">
        <f t="shared" si="73"/>
        <v>0</v>
      </c>
      <c r="EH27" s="355">
        <f t="shared" si="74"/>
        <v>0</v>
      </c>
      <c r="EI27" s="355">
        <f t="shared" si="75"/>
        <v>0</v>
      </c>
      <c r="EJ27" s="355">
        <f t="shared" si="76"/>
        <v>0</v>
      </c>
      <c r="EK27" s="355">
        <f t="shared" si="77"/>
        <v>0</v>
      </c>
      <c r="EL27" s="355">
        <f t="shared" si="78"/>
        <v>0</v>
      </c>
      <c r="EM27" s="355">
        <f t="shared" si="79"/>
        <v>0</v>
      </c>
      <c r="EO27" s="68" t="e">
        <f t="shared" si="80"/>
        <v>#VALUE!</v>
      </c>
      <c r="EP27" s="68" t="str">
        <f t="shared" si="81"/>
        <v>-</v>
      </c>
      <c r="EQ27" s="68" t="str">
        <f t="shared" si="82"/>
        <v>-</v>
      </c>
      <c r="ER27" s="68" t="str">
        <f t="shared" si="83"/>
        <v>-</v>
      </c>
      <c r="ES27" s="68" t="str">
        <f t="shared" si="84"/>
        <v>-</v>
      </c>
      <c r="ET27" s="68" t="str">
        <f t="shared" si="85"/>
        <v>-</v>
      </c>
      <c r="EU27" s="68" t="str">
        <f t="shared" si="86"/>
        <v>-</v>
      </c>
      <c r="EV27" s="68" t="str">
        <f t="shared" si="87"/>
        <v>-</v>
      </c>
      <c r="EX27" s="355">
        <f t="shared" si="88"/>
        <v>0</v>
      </c>
      <c r="EY27" s="355">
        <f t="shared" si="89"/>
        <v>0</v>
      </c>
      <c r="EZ27" s="355">
        <f t="shared" si="90"/>
        <v>0</v>
      </c>
      <c r="FA27" s="355">
        <f t="shared" si="91"/>
        <v>0</v>
      </c>
      <c r="FB27" s="355">
        <f t="shared" si="92"/>
        <v>0</v>
      </c>
      <c r="FC27" s="355">
        <f t="shared" si="93"/>
        <v>0</v>
      </c>
      <c r="FD27" s="355">
        <f t="shared" si="94"/>
        <v>0</v>
      </c>
      <c r="FE27" s="355">
        <f t="shared" si="95"/>
        <v>0</v>
      </c>
      <c r="FG27" s="68" t="str">
        <f t="shared" si="96"/>
        <v>-</v>
      </c>
      <c r="FH27" s="68" t="str">
        <f t="shared" si="97"/>
        <v>-</v>
      </c>
      <c r="FI27" s="68" t="str">
        <f t="shared" si="98"/>
        <v>-</v>
      </c>
      <c r="FJ27" s="68" t="str">
        <f t="shared" si="99"/>
        <v>-</v>
      </c>
      <c r="FK27" s="68" t="str">
        <f t="shared" si="100"/>
        <v>-</v>
      </c>
      <c r="FL27" s="68" t="str">
        <f t="shared" si="101"/>
        <v>-</v>
      </c>
      <c r="FM27" s="68" t="str">
        <f t="shared" si="102"/>
        <v>-</v>
      </c>
      <c r="FN27" s="68" t="str">
        <f t="shared" si="103"/>
        <v>-</v>
      </c>
      <c r="FP27" s="355">
        <f t="shared" si="104"/>
        <v>0</v>
      </c>
      <c r="FQ27" s="355">
        <f t="shared" si="105"/>
        <v>0</v>
      </c>
      <c r="FR27" s="355">
        <f t="shared" si="106"/>
        <v>0</v>
      </c>
      <c r="FS27" s="355">
        <f t="shared" si="107"/>
        <v>0</v>
      </c>
      <c r="FT27" s="355">
        <f t="shared" si="108"/>
        <v>0</v>
      </c>
      <c r="FU27" s="355">
        <f t="shared" si="109"/>
        <v>0</v>
      </c>
      <c r="FV27" s="355">
        <f t="shared" si="110"/>
        <v>0</v>
      </c>
      <c r="FW27" s="355">
        <f t="shared" si="111"/>
        <v>0</v>
      </c>
      <c r="FY27" s="68" t="str">
        <f t="shared" si="112"/>
        <v>-</v>
      </c>
      <c r="FZ27" s="68" t="str">
        <f t="shared" si="113"/>
        <v>-</v>
      </c>
      <c r="GA27" s="68" t="str">
        <f t="shared" si="114"/>
        <v>-</v>
      </c>
      <c r="GB27" s="68" t="str">
        <f t="shared" si="115"/>
        <v>-</v>
      </c>
      <c r="GC27" s="68" t="str">
        <f t="shared" si="116"/>
        <v>-</v>
      </c>
      <c r="GD27" s="68" t="str">
        <f t="shared" si="117"/>
        <v>-</v>
      </c>
      <c r="GE27" s="68" t="str">
        <f t="shared" si="118"/>
        <v>-</v>
      </c>
      <c r="GF27" s="68" t="str">
        <f t="shared" si="119"/>
        <v>-</v>
      </c>
    </row>
    <row r="28" spans="1:188" ht="12.6" thickTop="1" x14ac:dyDescent="0.3">
      <c r="A28" s="479"/>
      <c r="B28" s="480" t="s">
        <v>410</v>
      </c>
      <c r="C28" s="387" t="s">
        <v>425</v>
      </c>
      <c r="D28" s="388">
        <v>0.72916666666666663</v>
      </c>
      <c r="E28" s="388">
        <v>0.79166666666666663</v>
      </c>
      <c r="F28" s="389" t="str">
        <f>IF(VALUE(D28)&gt;=0.72,"PT",IF(VALUE(D28)&lt;0.72,"Off-PT"))</f>
        <v>PT</v>
      </c>
      <c r="G28" s="9"/>
      <c r="H28" s="432" t="s">
        <v>117</v>
      </c>
      <c r="I28" s="1525">
        <v>188</v>
      </c>
      <c r="J28" s="392" t="s">
        <v>117</v>
      </c>
      <c r="K28" s="461" t="s">
        <v>117</v>
      </c>
      <c r="L28" s="394">
        <f>COUNTA(AN28:BR28)</f>
        <v>0</v>
      </c>
      <c r="M28" s="392">
        <f t="shared" si="2"/>
        <v>188</v>
      </c>
      <c r="N28" s="392">
        <f t="shared" si="3"/>
        <v>0</v>
      </c>
      <c r="O28" s="9" t="e">
        <f>IF($L$4&gt;0,P28*J28*$M$4*H28,0)</f>
        <v>#VALUE!</v>
      </c>
      <c r="P28" s="9">
        <f>COUNTIF(AN28:BR28,"A")</f>
        <v>0</v>
      </c>
      <c r="Q28" s="9">
        <f>IF($L$5&gt;0,R28*J28*$M$5*H28,0)</f>
        <v>0</v>
      </c>
      <c r="R28" s="9">
        <f>COUNTIF(AN28:BR28,"B")</f>
        <v>0</v>
      </c>
      <c r="S28" s="9">
        <f>IF($L$6&gt;0,T28*J28*$M$6*H28,0)</f>
        <v>0</v>
      </c>
      <c r="T28" s="9">
        <f>COUNTIF(AN28:BR28,"C")</f>
        <v>0</v>
      </c>
      <c r="U28" s="9">
        <f>IF($L$7&gt;0,V28*J28*$M$7*H28,0)</f>
        <v>0</v>
      </c>
      <c r="V28" s="9">
        <f>COUNTIF(AN28:BR28,"D")</f>
        <v>0</v>
      </c>
      <c r="W28" s="9">
        <f>IF($L$8&gt;0,X28*J28*$M$8*H28,0)</f>
        <v>0</v>
      </c>
      <c r="X28" s="9">
        <f>COUNTIF(AN28:BR28,"E")</f>
        <v>0</v>
      </c>
      <c r="Y28" s="9">
        <f>COUNTIF(AN28:BR28,"F")</f>
        <v>0</v>
      </c>
      <c r="Z28" s="9">
        <f>COUNTIF(AN28:BR28,"G")</f>
        <v>0</v>
      </c>
      <c r="AA28" s="9">
        <f>COUNTIF(AN28:BR28,"H")</f>
        <v>0</v>
      </c>
      <c r="AB28" s="9" t="e">
        <f>(Y28+Z28+AA28)*H28</f>
        <v>#VALUE!</v>
      </c>
      <c r="AC28" s="9">
        <f>IF($L$4&gt;0,I28*$M$4*P28,0)</f>
        <v>0</v>
      </c>
      <c r="AD28" s="9">
        <f>IF($L$5&gt;0,I28*$M$5*R28,0)</f>
        <v>0</v>
      </c>
      <c r="AE28" s="9">
        <f>IF($L$6&gt;0,I28*$M$6*T28,0)</f>
        <v>0</v>
      </c>
      <c r="AF28" s="9">
        <f>IF($L$7&gt;0,I28*$M$7*V28,0)</f>
        <v>0</v>
      </c>
      <c r="AG28" s="9">
        <f>IF($L$8&gt;0,I28*$M$8*X28,0)</f>
        <v>0</v>
      </c>
      <c r="AH28" s="9">
        <f>IF(ISERROR(M28*$M$4),0,M28*$M$4)</f>
        <v>188</v>
      </c>
      <c r="AI28" s="9">
        <f>IF(ISERROR(M28*$M$5),0,M28*$M$5)</f>
        <v>0</v>
      </c>
      <c r="AJ28" s="9">
        <f>IF(ISERROR(M28*$M$6),0,M28*$M$6)</f>
        <v>0</v>
      </c>
      <c r="AK28" s="9">
        <f>IF(ISERROR(M28*$M$7),0,M28*$M$7)</f>
        <v>0</v>
      </c>
      <c r="AL28" s="9">
        <f>IF(ISERROR(M28*$M$8),0,M28*$M$8)</f>
        <v>0</v>
      </c>
      <c r="AM28" s="352" t="str">
        <f t="shared" si="15"/>
        <v>1</v>
      </c>
      <c r="AN28" s="581"/>
      <c r="AO28" s="581"/>
      <c r="AP28" s="981"/>
      <c r="AQ28" s="981"/>
      <c r="AR28" s="1279"/>
      <c r="AS28" s="1272"/>
      <c r="AT28" s="581"/>
      <c r="AU28" s="581"/>
      <c r="AV28" s="581"/>
      <c r="AW28" s="981"/>
      <c r="AX28" s="981"/>
      <c r="AY28" s="581"/>
      <c r="AZ28" s="581"/>
      <c r="BA28" s="581"/>
      <c r="BB28" s="581"/>
      <c r="BC28" s="581"/>
      <c r="BD28" s="981"/>
      <c r="BE28" s="981"/>
      <c r="BF28" s="581"/>
      <c r="BG28" s="581"/>
      <c r="BH28" s="581"/>
      <c r="BI28" s="581"/>
      <c r="BJ28" s="581"/>
      <c r="BK28" s="981"/>
      <c r="BL28" s="981"/>
      <c r="BM28" s="581"/>
      <c r="BN28" s="581"/>
      <c r="BO28" s="581"/>
      <c r="BP28" s="581"/>
      <c r="BQ28" s="581"/>
      <c r="BR28" s="1272"/>
      <c r="BS28" s="63"/>
      <c r="BT28" s="983"/>
      <c r="CA28" s="104">
        <f t="shared" si="39"/>
        <v>0</v>
      </c>
      <c r="CB28" s="104">
        <f t="shared" si="40"/>
        <v>0</v>
      </c>
      <c r="CC28" s="104"/>
      <c r="CD28" s="104"/>
      <c r="CE28" s="104"/>
      <c r="CF28" s="104"/>
      <c r="CG28" s="983"/>
      <c r="CH28" s="984" t="e">
        <f t="shared" si="16"/>
        <v>#VALUE!</v>
      </c>
      <c r="CI28" s="984" t="e">
        <f t="shared" si="17"/>
        <v>#VALUE!</v>
      </c>
      <c r="CJ28" s="984" t="e">
        <f t="shared" si="18"/>
        <v>#VALUE!</v>
      </c>
      <c r="CK28" s="984" t="e">
        <f t="shared" si="19"/>
        <v>#VALUE!</v>
      </c>
      <c r="CL28" s="984" t="e">
        <f t="shared" si="20"/>
        <v>#VALUE!</v>
      </c>
      <c r="CM28" s="984" t="e">
        <f t="shared" si="21"/>
        <v>#VALUE!</v>
      </c>
      <c r="CN28" s="984" t="e">
        <f t="shared" si="22"/>
        <v>#VALUE!</v>
      </c>
      <c r="CO28" s="984" t="e">
        <f t="shared" si="23"/>
        <v>#VALUE!</v>
      </c>
      <c r="CV28" s="355">
        <f t="shared" si="41"/>
        <v>0</v>
      </c>
      <c r="CW28" s="355">
        <f t="shared" si="42"/>
        <v>0</v>
      </c>
      <c r="CX28" s="355">
        <f t="shared" si="43"/>
        <v>0</v>
      </c>
      <c r="CY28" s="355">
        <f t="shared" si="44"/>
        <v>0</v>
      </c>
      <c r="CZ28" s="355" t="str">
        <f ca="1">IFERROR(OUNTIF(AN28:AP28,"e"),"-")</f>
        <v>-</v>
      </c>
      <c r="DA28" s="355">
        <f t="shared" si="45"/>
        <v>0</v>
      </c>
      <c r="DB28" s="355">
        <f t="shared" si="46"/>
        <v>0</v>
      </c>
      <c r="DC28" s="355">
        <f t="shared" si="47"/>
        <v>0</v>
      </c>
      <c r="DE28" s="1168" t="str">
        <f t="shared" si="48"/>
        <v>-</v>
      </c>
      <c r="DF28" s="1168" t="str">
        <f t="shared" si="49"/>
        <v>-</v>
      </c>
      <c r="DG28" s="1168" t="str">
        <f t="shared" si="50"/>
        <v>-</v>
      </c>
      <c r="DH28" s="1168" t="str">
        <f t="shared" si="51"/>
        <v>-</v>
      </c>
      <c r="DI28" s="1168" t="str">
        <f t="shared" ca="1" si="52"/>
        <v>-</v>
      </c>
      <c r="DJ28" s="1168" t="str">
        <f t="shared" si="53"/>
        <v>-</v>
      </c>
      <c r="DK28" s="1168" t="str">
        <f t="shared" si="54"/>
        <v>-</v>
      </c>
      <c r="DL28" s="1168" t="str">
        <f t="shared" si="55"/>
        <v>-</v>
      </c>
      <c r="DN28" s="355">
        <f t="shared" si="56"/>
        <v>0</v>
      </c>
      <c r="DO28" s="355">
        <f t="shared" si="57"/>
        <v>0</v>
      </c>
      <c r="DP28" s="355">
        <f t="shared" si="58"/>
        <v>0</v>
      </c>
      <c r="DQ28" s="355">
        <f t="shared" si="59"/>
        <v>0</v>
      </c>
      <c r="DR28" s="355">
        <f t="shared" si="60"/>
        <v>0</v>
      </c>
      <c r="DS28" s="355">
        <f t="shared" si="61"/>
        <v>0</v>
      </c>
      <c r="DT28" s="355">
        <f t="shared" si="62"/>
        <v>0</v>
      </c>
      <c r="DU28" s="355">
        <f t="shared" si="63"/>
        <v>0</v>
      </c>
      <c r="DW28" s="68" t="str">
        <f t="shared" si="64"/>
        <v>-</v>
      </c>
      <c r="DX28" s="68" t="str">
        <f t="shared" si="65"/>
        <v>-</v>
      </c>
      <c r="DY28" s="68" t="str">
        <f t="shared" si="66"/>
        <v>-</v>
      </c>
      <c r="DZ28" s="68" t="str">
        <f t="shared" si="67"/>
        <v>-</v>
      </c>
      <c r="EA28" s="68" t="str">
        <f t="shared" si="68"/>
        <v>-</v>
      </c>
      <c r="EB28" s="68" t="str">
        <f t="shared" si="69"/>
        <v>-</v>
      </c>
      <c r="EC28" s="68" t="str">
        <f t="shared" si="70"/>
        <v>-</v>
      </c>
      <c r="ED28" s="68" t="str">
        <f t="shared" si="71"/>
        <v>-</v>
      </c>
      <c r="EF28" s="355">
        <f t="shared" si="72"/>
        <v>0</v>
      </c>
      <c r="EG28" s="355">
        <f t="shared" si="73"/>
        <v>0</v>
      </c>
      <c r="EH28" s="355">
        <f t="shared" si="74"/>
        <v>0</v>
      </c>
      <c r="EI28" s="355">
        <f t="shared" si="75"/>
        <v>0</v>
      </c>
      <c r="EJ28" s="355">
        <f t="shared" si="76"/>
        <v>0</v>
      </c>
      <c r="EK28" s="355">
        <f t="shared" si="77"/>
        <v>0</v>
      </c>
      <c r="EL28" s="355">
        <f t="shared" si="78"/>
        <v>0</v>
      </c>
      <c r="EM28" s="355">
        <f t="shared" si="79"/>
        <v>0</v>
      </c>
      <c r="EO28" s="68" t="e">
        <f t="shared" si="80"/>
        <v>#VALUE!</v>
      </c>
      <c r="EP28" s="68" t="str">
        <f t="shared" si="81"/>
        <v>-</v>
      </c>
      <c r="EQ28" s="68" t="str">
        <f t="shared" si="82"/>
        <v>-</v>
      </c>
      <c r="ER28" s="68" t="str">
        <f t="shared" si="83"/>
        <v>-</v>
      </c>
      <c r="ES28" s="68" t="str">
        <f t="shared" si="84"/>
        <v>-</v>
      </c>
      <c r="ET28" s="68" t="str">
        <f t="shared" si="85"/>
        <v>-</v>
      </c>
      <c r="EU28" s="68" t="str">
        <f t="shared" si="86"/>
        <v>-</v>
      </c>
      <c r="EV28" s="68" t="str">
        <f t="shared" si="87"/>
        <v>-</v>
      </c>
      <c r="EX28" s="355">
        <f t="shared" si="88"/>
        <v>0</v>
      </c>
      <c r="EY28" s="355">
        <f t="shared" si="89"/>
        <v>0</v>
      </c>
      <c r="EZ28" s="355">
        <f t="shared" si="90"/>
        <v>0</v>
      </c>
      <c r="FA28" s="355">
        <f t="shared" si="91"/>
        <v>0</v>
      </c>
      <c r="FB28" s="355">
        <f t="shared" si="92"/>
        <v>0</v>
      </c>
      <c r="FC28" s="355">
        <f t="shared" si="93"/>
        <v>0</v>
      </c>
      <c r="FD28" s="355">
        <f t="shared" si="94"/>
        <v>0</v>
      </c>
      <c r="FE28" s="355">
        <f t="shared" si="95"/>
        <v>0</v>
      </c>
      <c r="FG28" s="68" t="str">
        <f t="shared" si="96"/>
        <v>-</v>
      </c>
      <c r="FH28" s="68" t="str">
        <f t="shared" si="97"/>
        <v>-</v>
      </c>
      <c r="FI28" s="68" t="str">
        <f t="shared" si="98"/>
        <v>-</v>
      </c>
      <c r="FJ28" s="68" t="str">
        <f t="shared" si="99"/>
        <v>-</v>
      </c>
      <c r="FK28" s="68" t="str">
        <f t="shared" si="100"/>
        <v>-</v>
      </c>
      <c r="FL28" s="68" t="str">
        <f t="shared" si="101"/>
        <v>-</v>
      </c>
      <c r="FM28" s="68" t="str">
        <f t="shared" si="102"/>
        <v>-</v>
      </c>
      <c r="FN28" s="68" t="str">
        <f t="shared" si="103"/>
        <v>-</v>
      </c>
      <c r="FP28" s="355">
        <f t="shared" si="104"/>
        <v>0</v>
      </c>
      <c r="FQ28" s="355">
        <f t="shared" si="105"/>
        <v>0</v>
      </c>
      <c r="FR28" s="355">
        <f t="shared" si="106"/>
        <v>0</v>
      </c>
      <c r="FS28" s="355">
        <f t="shared" si="107"/>
        <v>0</v>
      </c>
      <c r="FT28" s="355">
        <f t="shared" si="108"/>
        <v>0</v>
      </c>
      <c r="FU28" s="355">
        <f t="shared" si="109"/>
        <v>0</v>
      </c>
      <c r="FV28" s="355">
        <f t="shared" si="110"/>
        <v>0</v>
      </c>
      <c r="FW28" s="355">
        <f t="shared" si="111"/>
        <v>0</v>
      </c>
      <c r="FY28" s="68" t="str">
        <f t="shared" si="112"/>
        <v>-</v>
      </c>
      <c r="FZ28" s="68" t="str">
        <f t="shared" si="113"/>
        <v>-</v>
      </c>
      <c r="GA28" s="68" t="str">
        <f t="shared" si="114"/>
        <v>-</v>
      </c>
      <c r="GB28" s="68" t="str">
        <f t="shared" si="115"/>
        <v>-</v>
      </c>
      <c r="GC28" s="68" t="str">
        <f t="shared" si="116"/>
        <v>-</v>
      </c>
      <c r="GD28" s="68" t="str">
        <f t="shared" si="117"/>
        <v>-</v>
      </c>
      <c r="GE28" s="68" t="str">
        <f t="shared" si="118"/>
        <v>-</v>
      </c>
      <c r="GF28" s="68" t="str">
        <f t="shared" si="119"/>
        <v>-</v>
      </c>
    </row>
    <row r="29" spans="1:188" ht="12" x14ac:dyDescent="0.3">
      <c r="A29" s="982"/>
      <c r="B29" s="484" t="s">
        <v>408</v>
      </c>
      <c r="C29" s="405" t="s">
        <v>425</v>
      </c>
      <c r="D29" s="406">
        <v>0.79166666666666663</v>
      </c>
      <c r="E29" s="406">
        <v>0.83333333333333337</v>
      </c>
      <c r="F29" s="407" t="str">
        <f>IF(VALUE(D29)&gt;=0.72,"PT",IF(VALUE(D29)&lt;0.72,"Off-PT"))</f>
        <v>PT</v>
      </c>
      <c r="G29" s="8"/>
      <c r="H29" s="436" t="s">
        <v>117</v>
      </c>
      <c r="I29" s="1520">
        <v>232</v>
      </c>
      <c r="J29" s="410" t="s">
        <v>117</v>
      </c>
      <c r="K29" s="465" t="s">
        <v>117</v>
      </c>
      <c r="L29" s="412">
        <f>COUNTA(AN29:BR29)</f>
        <v>0</v>
      </c>
      <c r="M29" s="410">
        <f t="shared" si="2"/>
        <v>232</v>
      </c>
      <c r="N29" s="410">
        <f t="shared" si="3"/>
        <v>0</v>
      </c>
      <c r="O29" s="8" t="e">
        <f>IF($L$4&gt;0,P29*J29*$M$4*H29,0)</f>
        <v>#VALUE!</v>
      </c>
      <c r="P29" s="8">
        <f>COUNTIF(AN29:BR29,"A")</f>
        <v>0</v>
      </c>
      <c r="Q29" s="8">
        <f>IF($L$5&gt;0,R29*J29*$M$5*H29,0)</f>
        <v>0</v>
      </c>
      <c r="R29" s="8">
        <f>COUNTIF(AN29:BR29,"B")</f>
        <v>0</v>
      </c>
      <c r="S29" s="8">
        <f>IF($L$6&gt;0,T29*J29*$M$6*H29,0)</f>
        <v>0</v>
      </c>
      <c r="T29" s="8">
        <f>COUNTIF(AN29:BR29,"C")</f>
        <v>0</v>
      </c>
      <c r="U29" s="8">
        <f>IF($L$7&gt;0,V29*J29*$M$7*H29,0)</f>
        <v>0</v>
      </c>
      <c r="V29" s="8">
        <f>COUNTIF(AN29:BR29,"D")</f>
        <v>0</v>
      </c>
      <c r="W29" s="8">
        <f>IF($L$8&gt;0,X29*J29*$M$8*H29,0)</f>
        <v>0</v>
      </c>
      <c r="X29" s="8">
        <f>COUNTIF(AN29:BR29,"E")</f>
        <v>0</v>
      </c>
      <c r="Y29" s="8">
        <f>COUNTIF(AN29:BR29,"F")</f>
        <v>0</v>
      </c>
      <c r="Z29" s="8">
        <f>COUNTIF(AN29:BR29,"G")</f>
        <v>0</v>
      </c>
      <c r="AA29" s="8">
        <f>COUNTIF(AN29:BR29,"H")</f>
        <v>0</v>
      </c>
      <c r="AB29" s="8" t="e">
        <f>(Y29+Z29+AA29)*H29</f>
        <v>#VALUE!</v>
      </c>
      <c r="AC29" s="8">
        <f>IF($L$4&gt;0,I29*$M$4*P29,0)</f>
        <v>0</v>
      </c>
      <c r="AD29" s="8">
        <f>IF($L$5&gt;0,I29*$M$5*R29,0)</f>
        <v>0</v>
      </c>
      <c r="AE29" s="8">
        <f>IF($L$6&gt;0,I29*$M$6*T29,0)</f>
        <v>0</v>
      </c>
      <c r="AF29" s="8">
        <f>IF($L$7&gt;0,I29*$M$7*V29,0)</f>
        <v>0</v>
      </c>
      <c r="AG29" s="8">
        <f>IF($L$8&gt;0,I29*$M$8*X29,0)</f>
        <v>0</v>
      </c>
      <c r="AH29" s="8">
        <f>IF(ISERROR(M29*$M$4),0,M29*$M$4)</f>
        <v>232</v>
      </c>
      <c r="AI29" s="8">
        <f>IF(ISERROR(M29*$M$5),0,M29*$M$5)</f>
        <v>0</v>
      </c>
      <c r="AJ29" s="8">
        <f>IF(ISERROR(M29*$M$6),0,M29*$M$6)</f>
        <v>0</v>
      </c>
      <c r="AK29" s="8">
        <f>IF(ISERROR(M29*$M$7),0,M29*$M$7)</f>
        <v>0</v>
      </c>
      <c r="AL29" s="8">
        <f>IF(ISERROR(M29*$M$8),0,M29*$M$8)</f>
        <v>0</v>
      </c>
      <c r="AM29" s="103" t="str">
        <f t="shared" si="15"/>
        <v>1</v>
      </c>
      <c r="AN29" s="63"/>
      <c r="AO29" s="63"/>
      <c r="AP29" s="66"/>
      <c r="AQ29" s="66"/>
      <c r="AR29" s="1277"/>
      <c r="AS29" s="1270"/>
      <c r="AT29" s="63"/>
      <c r="AU29" s="63"/>
      <c r="AV29" s="63"/>
      <c r="AW29" s="66"/>
      <c r="AX29" s="66"/>
      <c r="AY29" s="63"/>
      <c r="AZ29" s="63"/>
      <c r="BA29" s="63"/>
      <c r="BB29" s="63"/>
      <c r="BC29" s="63"/>
      <c r="BD29" s="66"/>
      <c r="BE29" s="66"/>
      <c r="BF29" s="63"/>
      <c r="BG29" s="63"/>
      <c r="BH29" s="63"/>
      <c r="BI29" s="63"/>
      <c r="BJ29" s="63"/>
      <c r="BK29" s="66"/>
      <c r="BL29" s="66"/>
      <c r="BM29" s="63"/>
      <c r="BN29" s="63"/>
      <c r="BO29" s="63"/>
      <c r="BP29" s="63"/>
      <c r="BQ29" s="63"/>
      <c r="BR29" s="1270"/>
      <c r="BS29" s="63"/>
      <c r="CA29" s="104">
        <f t="shared" si="39"/>
        <v>0</v>
      </c>
      <c r="CB29" s="104">
        <f t="shared" si="40"/>
        <v>0</v>
      </c>
      <c r="CC29" s="104"/>
      <c r="CD29" s="104"/>
      <c r="CE29" s="104"/>
      <c r="CF29" s="104"/>
      <c r="CH29" s="105" t="e">
        <f t="shared" si="16"/>
        <v>#VALUE!</v>
      </c>
      <c r="CI29" s="105" t="e">
        <f t="shared" si="17"/>
        <v>#VALUE!</v>
      </c>
      <c r="CJ29" s="105" t="e">
        <f t="shared" si="18"/>
        <v>#VALUE!</v>
      </c>
      <c r="CK29" s="105" t="e">
        <f t="shared" si="19"/>
        <v>#VALUE!</v>
      </c>
      <c r="CL29" s="105" t="e">
        <f t="shared" si="20"/>
        <v>#VALUE!</v>
      </c>
      <c r="CM29" s="105" t="e">
        <f t="shared" si="21"/>
        <v>#VALUE!</v>
      </c>
      <c r="CN29" s="105" t="e">
        <f t="shared" si="22"/>
        <v>#VALUE!</v>
      </c>
      <c r="CO29" s="105" t="e">
        <f t="shared" si="23"/>
        <v>#VALUE!</v>
      </c>
      <c r="CV29" s="355">
        <f t="shared" si="41"/>
        <v>0</v>
      </c>
      <c r="CW29" s="355">
        <f t="shared" si="42"/>
        <v>0</v>
      </c>
      <c r="CX29" s="355">
        <f t="shared" si="43"/>
        <v>0</v>
      </c>
      <c r="CY29" s="355">
        <f t="shared" si="44"/>
        <v>0</v>
      </c>
      <c r="CZ29" s="355" t="str">
        <f ca="1">IFERROR(OUNTIF(AN29:AP29,"e"),"-")</f>
        <v>-</v>
      </c>
      <c r="DA29" s="355">
        <f t="shared" si="45"/>
        <v>0</v>
      </c>
      <c r="DB29" s="355">
        <f t="shared" si="46"/>
        <v>0</v>
      </c>
      <c r="DC29" s="355">
        <f t="shared" si="47"/>
        <v>0</v>
      </c>
      <c r="DE29" s="1168" t="str">
        <f t="shared" si="48"/>
        <v>-</v>
      </c>
      <c r="DF29" s="1168" t="str">
        <f t="shared" si="49"/>
        <v>-</v>
      </c>
      <c r="DG29" s="1168" t="str">
        <f t="shared" si="50"/>
        <v>-</v>
      </c>
      <c r="DH29" s="1168" t="str">
        <f t="shared" si="51"/>
        <v>-</v>
      </c>
      <c r="DI29" s="1168" t="str">
        <f t="shared" ca="1" si="52"/>
        <v>-</v>
      </c>
      <c r="DJ29" s="1168" t="str">
        <f t="shared" si="53"/>
        <v>-</v>
      </c>
      <c r="DK29" s="1168" t="str">
        <f t="shared" si="54"/>
        <v>-</v>
      </c>
      <c r="DL29" s="1168" t="str">
        <f t="shared" si="55"/>
        <v>-</v>
      </c>
      <c r="DN29" s="355">
        <f t="shared" si="56"/>
        <v>0</v>
      </c>
      <c r="DO29" s="355">
        <f t="shared" si="57"/>
        <v>0</v>
      </c>
      <c r="DP29" s="355">
        <f t="shared" si="58"/>
        <v>0</v>
      </c>
      <c r="DQ29" s="355">
        <f t="shared" si="59"/>
        <v>0</v>
      </c>
      <c r="DR29" s="355">
        <f t="shared" si="60"/>
        <v>0</v>
      </c>
      <c r="DS29" s="355">
        <f t="shared" si="61"/>
        <v>0</v>
      </c>
      <c r="DT29" s="355">
        <f t="shared" si="62"/>
        <v>0</v>
      </c>
      <c r="DU29" s="355">
        <f t="shared" si="63"/>
        <v>0</v>
      </c>
      <c r="DW29" s="68" t="str">
        <f t="shared" si="64"/>
        <v>-</v>
      </c>
      <c r="DX29" s="68" t="str">
        <f t="shared" si="65"/>
        <v>-</v>
      </c>
      <c r="DY29" s="68" t="str">
        <f t="shared" si="66"/>
        <v>-</v>
      </c>
      <c r="DZ29" s="68" t="str">
        <f t="shared" si="67"/>
        <v>-</v>
      </c>
      <c r="EA29" s="68" t="str">
        <f t="shared" si="68"/>
        <v>-</v>
      </c>
      <c r="EB29" s="68" t="str">
        <f t="shared" si="69"/>
        <v>-</v>
      </c>
      <c r="EC29" s="68" t="str">
        <f t="shared" si="70"/>
        <v>-</v>
      </c>
      <c r="ED29" s="68" t="str">
        <f t="shared" si="71"/>
        <v>-</v>
      </c>
      <c r="EF29" s="355">
        <f t="shared" si="72"/>
        <v>0</v>
      </c>
      <c r="EG29" s="355">
        <f t="shared" si="73"/>
        <v>0</v>
      </c>
      <c r="EH29" s="355">
        <f t="shared" si="74"/>
        <v>0</v>
      </c>
      <c r="EI29" s="355">
        <f t="shared" si="75"/>
        <v>0</v>
      </c>
      <c r="EJ29" s="355">
        <f t="shared" si="76"/>
        <v>0</v>
      </c>
      <c r="EK29" s="355">
        <f t="shared" si="77"/>
        <v>0</v>
      </c>
      <c r="EL29" s="355">
        <f t="shared" si="78"/>
        <v>0</v>
      </c>
      <c r="EM29" s="355">
        <f t="shared" si="79"/>
        <v>0</v>
      </c>
      <c r="EO29" s="68" t="e">
        <f t="shared" si="80"/>
        <v>#VALUE!</v>
      </c>
      <c r="EP29" s="68" t="str">
        <f t="shared" si="81"/>
        <v>-</v>
      </c>
      <c r="EQ29" s="68" t="str">
        <f t="shared" si="82"/>
        <v>-</v>
      </c>
      <c r="ER29" s="68" t="str">
        <f t="shared" si="83"/>
        <v>-</v>
      </c>
      <c r="ES29" s="68" t="str">
        <f t="shared" si="84"/>
        <v>-</v>
      </c>
      <c r="ET29" s="68" t="str">
        <f t="shared" si="85"/>
        <v>-</v>
      </c>
      <c r="EU29" s="68" t="str">
        <f t="shared" si="86"/>
        <v>-</v>
      </c>
      <c r="EV29" s="68" t="str">
        <f t="shared" si="87"/>
        <v>-</v>
      </c>
      <c r="EX29" s="355">
        <f t="shared" si="88"/>
        <v>0</v>
      </c>
      <c r="EY29" s="355">
        <f t="shared" si="89"/>
        <v>0</v>
      </c>
      <c r="EZ29" s="355">
        <f t="shared" si="90"/>
        <v>0</v>
      </c>
      <c r="FA29" s="355">
        <f t="shared" si="91"/>
        <v>0</v>
      </c>
      <c r="FB29" s="355">
        <f t="shared" si="92"/>
        <v>0</v>
      </c>
      <c r="FC29" s="355">
        <f t="shared" si="93"/>
        <v>0</v>
      </c>
      <c r="FD29" s="355">
        <f t="shared" si="94"/>
        <v>0</v>
      </c>
      <c r="FE29" s="355">
        <f t="shared" si="95"/>
        <v>0</v>
      </c>
      <c r="FG29" s="68" t="str">
        <f t="shared" si="96"/>
        <v>-</v>
      </c>
      <c r="FH29" s="68" t="str">
        <f t="shared" si="97"/>
        <v>-</v>
      </c>
      <c r="FI29" s="68" t="str">
        <f t="shared" si="98"/>
        <v>-</v>
      </c>
      <c r="FJ29" s="68" t="str">
        <f t="shared" si="99"/>
        <v>-</v>
      </c>
      <c r="FK29" s="68" t="str">
        <f t="shared" si="100"/>
        <v>-</v>
      </c>
      <c r="FL29" s="68" t="str">
        <f t="shared" si="101"/>
        <v>-</v>
      </c>
      <c r="FM29" s="68" t="str">
        <f t="shared" si="102"/>
        <v>-</v>
      </c>
      <c r="FN29" s="68" t="str">
        <f t="shared" si="103"/>
        <v>-</v>
      </c>
      <c r="FP29" s="355">
        <f t="shared" si="104"/>
        <v>0</v>
      </c>
      <c r="FQ29" s="355">
        <f t="shared" si="105"/>
        <v>0</v>
      </c>
      <c r="FR29" s="355">
        <f t="shared" si="106"/>
        <v>0</v>
      </c>
      <c r="FS29" s="355">
        <f t="shared" si="107"/>
        <v>0</v>
      </c>
      <c r="FT29" s="355">
        <f t="shared" si="108"/>
        <v>0</v>
      </c>
      <c r="FU29" s="355">
        <f t="shared" si="109"/>
        <v>0</v>
      </c>
      <c r="FV29" s="355">
        <f t="shared" si="110"/>
        <v>0</v>
      </c>
      <c r="FW29" s="355">
        <f t="shared" si="111"/>
        <v>0</v>
      </c>
      <c r="FY29" s="68" t="str">
        <f t="shared" si="112"/>
        <v>-</v>
      </c>
      <c r="FZ29" s="68" t="str">
        <f t="shared" si="113"/>
        <v>-</v>
      </c>
      <c r="GA29" s="68" t="str">
        <f t="shared" si="114"/>
        <v>-</v>
      </c>
      <c r="GB29" s="68" t="str">
        <f t="shared" si="115"/>
        <v>-</v>
      </c>
      <c r="GC29" s="68" t="str">
        <f t="shared" si="116"/>
        <v>-</v>
      </c>
      <c r="GD29" s="68" t="str">
        <f t="shared" si="117"/>
        <v>-</v>
      </c>
      <c r="GE29" s="68" t="str">
        <f t="shared" si="118"/>
        <v>-</v>
      </c>
      <c r="GF29" s="68" t="str">
        <f t="shared" si="119"/>
        <v>-</v>
      </c>
    </row>
    <row r="30" spans="1:188" ht="12" x14ac:dyDescent="0.3">
      <c r="A30" s="479"/>
      <c r="B30" s="480" t="s">
        <v>408</v>
      </c>
      <c r="C30" s="387" t="s">
        <v>425</v>
      </c>
      <c r="D30" s="388">
        <v>0.83333333333333337</v>
      </c>
      <c r="E30" s="388">
        <v>0.875</v>
      </c>
      <c r="F30" s="389" t="str">
        <f t="shared" si="24"/>
        <v>PT</v>
      </c>
      <c r="G30" s="9"/>
      <c r="H30" s="432" t="s">
        <v>117</v>
      </c>
      <c r="I30" s="1517">
        <v>639</v>
      </c>
      <c r="J30" s="392" t="s">
        <v>117</v>
      </c>
      <c r="K30" s="461" t="s">
        <v>117</v>
      </c>
      <c r="L30" s="394">
        <f t="shared" si="25"/>
        <v>0</v>
      </c>
      <c r="M30" s="392">
        <f t="shared" si="2"/>
        <v>639</v>
      </c>
      <c r="N30" s="392">
        <f t="shared" si="3"/>
        <v>0</v>
      </c>
      <c r="O30" s="9" t="e">
        <f t="shared" si="26"/>
        <v>#VALUE!</v>
      </c>
      <c r="P30" s="9">
        <f t="shared" si="27"/>
        <v>0</v>
      </c>
      <c r="Q30" s="9">
        <f t="shared" si="28"/>
        <v>0</v>
      </c>
      <c r="R30" s="9">
        <f t="shared" si="29"/>
        <v>0</v>
      </c>
      <c r="S30" s="9">
        <f t="shared" si="30"/>
        <v>0</v>
      </c>
      <c r="T30" s="9">
        <f t="shared" si="31"/>
        <v>0</v>
      </c>
      <c r="U30" s="9">
        <f t="shared" si="32"/>
        <v>0</v>
      </c>
      <c r="V30" s="9">
        <f t="shared" si="33"/>
        <v>0</v>
      </c>
      <c r="W30" s="9">
        <f t="shared" si="34"/>
        <v>0</v>
      </c>
      <c r="X30" s="9">
        <f t="shared" si="35"/>
        <v>0</v>
      </c>
      <c r="Y30" s="9">
        <f t="shared" si="4"/>
        <v>0</v>
      </c>
      <c r="Z30" s="9">
        <f t="shared" si="36"/>
        <v>0</v>
      </c>
      <c r="AA30" s="9">
        <f t="shared" si="37"/>
        <v>0</v>
      </c>
      <c r="AB30" s="9" t="e">
        <f t="shared" si="38"/>
        <v>#VALUE!</v>
      </c>
      <c r="AC30" s="9">
        <f t="shared" si="5"/>
        <v>0</v>
      </c>
      <c r="AD30" s="9">
        <f t="shared" si="6"/>
        <v>0</v>
      </c>
      <c r="AE30" s="9">
        <f t="shared" si="7"/>
        <v>0</v>
      </c>
      <c r="AF30" s="9">
        <f t="shared" si="8"/>
        <v>0</v>
      </c>
      <c r="AG30" s="9">
        <f t="shared" si="9"/>
        <v>0</v>
      </c>
      <c r="AH30" s="8">
        <f t="shared" si="10"/>
        <v>639</v>
      </c>
      <c r="AI30" s="8">
        <f t="shared" si="11"/>
        <v>0</v>
      </c>
      <c r="AJ30" s="8">
        <f t="shared" si="12"/>
        <v>0</v>
      </c>
      <c r="AK30" s="8">
        <f t="shared" si="13"/>
        <v>0</v>
      </c>
      <c r="AL30" s="8">
        <f t="shared" si="14"/>
        <v>0</v>
      </c>
      <c r="AM30" s="103" t="str">
        <f t="shared" si="15"/>
        <v>1</v>
      </c>
      <c r="AN30" s="63"/>
      <c r="AO30" s="63"/>
      <c r="AP30" s="66"/>
      <c r="AQ30" s="66"/>
      <c r="AR30" s="1277"/>
      <c r="AS30" s="1270"/>
      <c r="AT30" s="63"/>
      <c r="AU30" s="63"/>
      <c r="AV30" s="63"/>
      <c r="AW30" s="66"/>
      <c r="AX30" s="66"/>
      <c r="AY30" s="63"/>
      <c r="AZ30" s="63"/>
      <c r="BA30" s="63"/>
      <c r="BB30" s="63"/>
      <c r="BC30" s="63"/>
      <c r="BD30" s="66"/>
      <c r="BE30" s="66"/>
      <c r="BF30" s="63"/>
      <c r="BG30" s="63"/>
      <c r="BH30" s="63"/>
      <c r="BI30" s="63"/>
      <c r="BJ30" s="63"/>
      <c r="BK30" s="66"/>
      <c r="BL30" s="66"/>
      <c r="BM30" s="63"/>
      <c r="BN30" s="63"/>
      <c r="BO30" s="63"/>
      <c r="BP30" s="63"/>
      <c r="BQ30" s="63"/>
      <c r="BR30" s="1270"/>
      <c r="BS30" s="63"/>
      <c r="CA30" s="104">
        <f t="shared" si="39"/>
        <v>0</v>
      </c>
      <c r="CB30" s="104">
        <f t="shared" si="40"/>
        <v>0</v>
      </c>
      <c r="CC30" s="104"/>
      <c r="CD30" s="104"/>
      <c r="CE30" s="104"/>
      <c r="CF30" s="104"/>
      <c r="CH30" s="105" t="e">
        <f t="shared" si="16"/>
        <v>#VALUE!</v>
      </c>
      <c r="CI30" s="105" t="e">
        <f t="shared" si="17"/>
        <v>#VALUE!</v>
      </c>
      <c r="CJ30" s="105" t="e">
        <f t="shared" si="18"/>
        <v>#VALUE!</v>
      </c>
      <c r="CK30" s="105" t="e">
        <f t="shared" si="19"/>
        <v>#VALUE!</v>
      </c>
      <c r="CL30" s="105" t="e">
        <f t="shared" si="20"/>
        <v>#VALUE!</v>
      </c>
      <c r="CM30" s="105" t="e">
        <f t="shared" si="21"/>
        <v>#VALUE!</v>
      </c>
      <c r="CN30" s="105" t="e">
        <f t="shared" si="22"/>
        <v>#VALUE!</v>
      </c>
      <c r="CO30" s="105" t="e">
        <f t="shared" si="23"/>
        <v>#VALUE!</v>
      </c>
      <c r="CV30" s="355">
        <f t="shared" si="41"/>
        <v>0</v>
      </c>
      <c r="CW30" s="355">
        <f t="shared" si="42"/>
        <v>0</v>
      </c>
      <c r="CX30" s="355">
        <f t="shared" si="43"/>
        <v>0</v>
      </c>
      <c r="CY30" s="355">
        <f t="shared" si="44"/>
        <v>0</v>
      </c>
      <c r="CZ30" s="355" t="str">
        <f ca="1">IFERROR(OUNTIF(AN30:AP30,"e"),"-")</f>
        <v>-</v>
      </c>
      <c r="DA30" s="355">
        <f t="shared" si="45"/>
        <v>0</v>
      </c>
      <c r="DB30" s="355">
        <f t="shared" si="46"/>
        <v>0</v>
      </c>
      <c r="DC30" s="355">
        <f t="shared" si="47"/>
        <v>0</v>
      </c>
      <c r="DE30" s="1168" t="str">
        <f t="shared" si="48"/>
        <v>-</v>
      </c>
      <c r="DF30" s="1168" t="str">
        <f t="shared" si="49"/>
        <v>-</v>
      </c>
      <c r="DG30" s="1168" t="str">
        <f t="shared" si="50"/>
        <v>-</v>
      </c>
      <c r="DH30" s="1168" t="str">
        <f t="shared" si="51"/>
        <v>-</v>
      </c>
      <c r="DI30" s="1168" t="str">
        <f t="shared" ca="1" si="52"/>
        <v>-</v>
      </c>
      <c r="DJ30" s="1168" t="str">
        <f t="shared" si="53"/>
        <v>-</v>
      </c>
      <c r="DK30" s="1168" t="str">
        <f t="shared" si="54"/>
        <v>-</v>
      </c>
      <c r="DL30" s="1168" t="str">
        <f t="shared" si="55"/>
        <v>-</v>
      </c>
      <c r="DN30" s="355">
        <f t="shared" si="56"/>
        <v>0</v>
      </c>
      <c r="DO30" s="355">
        <f t="shared" si="57"/>
        <v>0</v>
      </c>
      <c r="DP30" s="355">
        <f t="shared" si="58"/>
        <v>0</v>
      </c>
      <c r="DQ30" s="355">
        <f t="shared" si="59"/>
        <v>0</v>
      </c>
      <c r="DR30" s="355">
        <f t="shared" si="60"/>
        <v>0</v>
      </c>
      <c r="DS30" s="355">
        <f t="shared" si="61"/>
        <v>0</v>
      </c>
      <c r="DT30" s="355">
        <f t="shared" si="62"/>
        <v>0</v>
      </c>
      <c r="DU30" s="355">
        <f t="shared" si="63"/>
        <v>0</v>
      </c>
      <c r="DW30" s="68" t="str">
        <f t="shared" si="64"/>
        <v>-</v>
      </c>
      <c r="DX30" s="68" t="str">
        <f t="shared" si="65"/>
        <v>-</v>
      </c>
      <c r="DY30" s="68" t="str">
        <f t="shared" si="66"/>
        <v>-</v>
      </c>
      <c r="DZ30" s="68" t="str">
        <f t="shared" si="67"/>
        <v>-</v>
      </c>
      <c r="EA30" s="68" t="str">
        <f t="shared" si="68"/>
        <v>-</v>
      </c>
      <c r="EB30" s="68" t="str">
        <f t="shared" si="69"/>
        <v>-</v>
      </c>
      <c r="EC30" s="68" t="str">
        <f t="shared" si="70"/>
        <v>-</v>
      </c>
      <c r="ED30" s="68" t="str">
        <f t="shared" si="71"/>
        <v>-</v>
      </c>
      <c r="EF30" s="355">
        <f t="shared" si="72"/>
        <v>0</v>
      </c>
      <c r="EG30" s="355">
        <f t="shared" si="73"/>
        <v>0</v>
      </c>
      <c r="EH30" s="355">
        <f t="shared" si="74"/>
        <v>0</v>
      </c>
      <c r="EI30" s="355">
        <f t="shared" si="75"/>
        <v>0</v>
      </c>
      <c r="EJ30" s="355">
        <f t="shared" si="76"/>
        <v>0</v>
      </c>
      <c r="EK30" s="355">
        <f t="shared" si="77"/>
        <v>0</v>
      </c>
      <c r="EL30" s="355">
        <f t="shared" si="78"/>
        <v>0</v>
      </c>
      <c r="EM30" s="355">
        <f t="shared" si="79"/>
        <v>0</v>
      </c>
      <c r="EO30" s="68" t="e">
        <f t="shared" si="80"/>
        <v>#VALUE!</v>
      </c>
      <c r="EP30" s="68" t="str">
        <f t="shared" si="81"/>
        <v>-</v>
      </c>
      <c r="EQ30" s="68" t="str">
        <f t="shared" si="82"/>
        <v>-</v>
      </c>
      <c r="ER30" s="68" t="str">
        <f t="shared" si="83"/>
        <v>-</v>
      </c>
      <c r="ES30" s="68" t="str">
        <f t="shared" si="84"/>
        <v>-</v>
      </c>
      <c r="ET30" s="68" t="str">
        <f t="shared" si="85"/>
        <v>-</v>
      </c>
      <c r="EU30" s="68" t="str">
        <f t="shared" si="86"/>
        <v>-</v>
      </c>
      <c r="EV30" s="68" t="str">
        <f t="shared" si="87"/>
        <v>-</v>
      </c>
      <c r="EX30" s="355">
        <f t="shared" si="88"/>
        <v>0</v>
      </c>
      <c r="EY30" s="355">
        <f t="shared" si="89"/>
        <v>0</v>
      </c>
      <c r="EZ30" s="355">
        <f t="shared" si="90"/>
        <v>0</v>
      </c>
      <c r="FA30" s="355">
        <f t="shared" si="91"/>
        <v>0</v>
      </c>
      <c r="FB30" s="355">
        <f t="shared" si="92"/>
        <v>0</v>
      </c>
      <c r="FC30" s="355">
        <f t="shared" si="93"/>
        <v>0</v>
      </c>
      <c r="FD30" s="355">
        <f t="shared" si="94"/>
        <v>0</v>
      </c>
      <c r="FE30" s="355">
        <f t="shared" si="95"/>
        <v>0</v>
      </c>
      <c r="FG30" s="68" t="str">
        <f t="shared" si="96"/>
        <v>-</v>
      </c>
      <c r="FH30" s="68" t="str">
        <f t="shared" si="97"/>
        <v>-</v>
      </c>
      <c r="FI30" s="68" t="str">
        <f t="shared" si="98"/>
        <v>-</v>
      </c>
      <c r="FJ30" s="68" t="str">
        <f t="shared" si="99"/>
        <v>-</v>
      </c>
      <c r="FK30" s="68" t="str">
        <f t="shared" si="100"/>
        <v>-</v>
      </c>
      <c r="FL30" s="68" t="str">
        <f t="shared" si="101"/>
        <v>-</v>
      </c>
      <c r="FM30" s="68" t="str">
        <f t="shared" si="102"/>
        <v>-</v>
      </c>
      <c r="FN30" s="68" t="str">
        <f t="shared" si="103"/>
        <v>-</v>
      </c>
      <c r="FP30" s="355">
        <f t="shared" si="104"/>
        <v>0</v>
      </c>
      <c r="FQ30" s="355">
        <f t="shared" si="105"/>
        <v>0</v>
      </c>
      <c r="FR30" s="355">
        <f t="shared" si="106"/>
        <v>0</v>
      </c>
      <c r="FS30" s="355">
        <f t="shared" si="107"/>
        <v>0</v>
      </c>
      <c r="FT30" s="355">
        <f t="shared" si="108"/>
        <v>0</v>
      </c>
      <c r="FU30" s="355">
        <f t="shared" si="109"/>
        <v>0</v>
      </c>
      <c r="FV30" s="355">
        <f t="shared" si="110"/>
        <v>0</v>
      </c>
      <c r="FW30" s="355">
        <f t="shared" si="111"/>
        <v>0</v>
      </c>
      <c r="FY30" s="68" t="str">
        <f t="shared" si="112"/>
        <v>-</v>
      </c>
      <c r="FZ30" s="68" t="str">
        <f t="shared" si="113"/>
        <v>-</v>
      </c>
      <c r="GA30" s="68" t="str">
        <f t="shared" si="114"/>
        <v>-</v>
      </c>
      <c r="GB30" s="68" t="str">
        <f t="shared" si="115"/>
        <v>-</v>
      </c>
      <c r="GC30" s="68" t="str">
        <f t="shared" si="116"/>
        <v>-</v>
      </c>
      <c r="GD30" s="68" t="str">
        <f t="shared" si="117"/>
        <v>-</v>
      </c>
      <c r="GE30" s="68" t="str">
        <f t="shared" si="118"/>
        <v>-</v>
      </c>
      <c r="GF30" s="68" t="str">
        <f t="shared" si="119"/>
        <v>-</v>
      </c>
    </row>
    <row r="31" spans="1:188" ht="12" x14ac:dyDescent="0.3">
      <c r="A31" s="479"/>
      <c r="B31" s="480" t="s">
        <v>408</v>
      </c>
      <c r="C31" s="387" t="s">
        <v>425</v>
      </c>
      <c r="D31" s="388">
        <v>0.875</v>
      </c>
      <c r="E31" s="388">
        <v>0.91666666666666663</v>
      </c>
      <c r="F31" s="389" t="str">
        <f t="shared" si="24"/>
        <v>PT</v>
      </c>
      <c r="G31" s="9"/>
      <c r="H31" s="432" t="s">
        <v>117</v>
      </c>
      <c r="I31" s="1517">
        <v>616</v>
      </c>
      <c r="J31" s="392" t="s">
        <v>117</v>
      </c>
      <c r="K31" s="461" t="s">
        <v>117</v>
      </c>
      <c r="L31" s="394">
        <f t="shared" si="25"/>
        <v>0</v>
      </c>
      <c r="M31" s="392">
        <f t="shared" si="2"/>
        <v>616</v>
      </c>
      <c r="N31" s="392">
        <f t="shared" si="3"/>
        <v>0</v>
      </c>
      <c r="O31" s="9" t="e">
        <f t="shared" si="26"/>
        <v>#VALUE!</v>
      </c>
      <c r="P31" s="9">
        <f t="shared" si="27"/>
        <v>0</v>
      </c>
      <c r="Q31" s="9">
        <f t="shared" si="28"/>
        <v>0</v>
      </c>
      <c r="R31" s="9">
        <f t="shared" si="29"/>
        <v>0</v>
      </c>
      <c r="S31" s="9">
        <f t="shared" si="30"/>
        <v>0</v>
      </c>
      <c r="T31" s="9">
        <f t="shared" si="31"/>
        <v>0</v>
      </c>
      <c r="U31" s="9">
        <f t="shared" si="32"/>
        <v>0</v>
      </c>
      <c r="V31" s="9">
        <f t="shared" si="33"/>
        <v>0</v>
      </c>
      <c r="W31" s="9">
        <f t="shared" si="34"/>
        <v>0</v>
      </c>
      <c r="X31" s="9">
        <f t="shared" si="35"/>
        <v>0</v>
      </c>
      <c r="Y31" s="9">
        <f t="shared" si="4"/>
        <v>0</v>
      </c>
      <c r="Z31" s="9">
        <f t="shared" si="36"/>
        <v>0</v>
      </c>
      <c r="AA31" s="9">
        <f t="shared" si="37"/>
        <v>0</v>
      </c>
      <c r="AB31" s="9" t="e">
        <f t="shared" si="38"/>
        <v>#VALUE!</v>
      </c>
      <c r="AC31" s="9">
        <f t="shared" si="5"/>
        <v>0</v>
      </c>
      <c r="AD31" s="9">
        <f t="shared" si="6"/>
        <v>0</v>
      </c>
      <c r="AE31" s="9">
        <f t="shared" si="7"/>
        <v>0</v>
      </c>
      <c r="AF31" s="9">
        <f t="shared" si="8"/>
        <v>0</v>
      </c>
      <c r="AG31" s="9">
        <f t="shared" si="9"/>
        <v>0</v>
      </c>
      <c r="AH31" s="8">
        <f t="shared" si="10"/>
        <v>616</v>
      </c>
      <c r="AI31" s="8">
        <f t="shared" si="11"/>
        <v>0</v>
      </c>
      <c r="AJ31" s="8">
        <f t="shared" si="12"/>
        <v>0</v>
      </c>
      <c r="AK31" s="8">
        <f t="shared" si="13"/>
        <v>0</v>
      </c>
      <c r="AL31" s="8">
        <f t="shared" si="14"/>
        <v>0</v>
      </c>
      <c r="AM31" s="103" t="str">
        <f t="shared" si="15"/>
        <v>1</v>
      </c>
      <c r="AN31" s="63"/>
      <c r="AO31" s="63"/>
      <c r="AP31" s="66"/>
      <c r="AQ31" s="66"/>
      <c r="AR31" s="1277"/>
      <c r="AS31" s="1270"/>
      <c r="AT31" s="63"/>
      <c r="AU31" s="63"/>
      <c r="AV31" s="63"/>
      <c r="AW31" s="66"/>
      <c r="AX31" s="66"/>
      <c r="AY31" s="63"/>
      <c r="AZ31" s="63"/>
      <c r="BA31" s="63"/>
      <c r="BB31" s="63"/>
      <c r="BC31" s="63"/>
      <c r="BD31" s="66"/>
      <c r="BE31" s="66"/>
      <c r="BF31" s="63"/>
      <c r="BG31" s="63"/>
      <c r="BH31" s="63"/>
      <c r="BI31" s="63"/>
      <c r="BJ31" s="63"/>
      <c r="BK31" s="66"/>
      <c r="BL31" s="66"/>
      <c r="BM31" s="63"/>
      <c r="BN31" s="63"/>
      <c r="BO31" s="63"/>
      <c r="BP31" s="63"/>
      <c r="BQ31" s="63"/>
      <c r="BR31" s="1270"/>
      <c r="BS31" s="63"/>
      <c r="CA31" s="104">
        <f t="shared" si="39"/>
        <v>0</v>
      </c>
      <c r="CB31" s="104">
        <f t="shared" si="40"/>
        <v>0</v>
      </c>
      <c r="CC31" s="104"/>
      <c r="CD31" s="104"/>
      <c r="CE31" s="104"/>
      <c r="CF31" s="104"/>
      <c r="CH31" s="105" t="e">
        <f t="shared" si="16"/>
        <v>#VALUE!</v>
      </c>
      <c r="CI31" s="105" t="e">
        <f t="shared" si="17"/>
        <v>#VALUE!</v>
      </c>
      <c r="CJ31" s="105" t="e">
        <f t="shared" si="18"/>
        <v>#VALUE!</v>
      </c>
      <c r="CK31" s="105" t="e">
        <f t="shared" si="19"/>
        <v>#VALUE!</v>
      </c>
      <c r="CL31" s="105" t="e">
        <f t="shared" si="20"/>
        <v>#VALUE!</v>
      </c>
      <c r="CM31" s="105" t="e">
        <f t="shared" si="21"/>
        <v>#VALUE!</v>
      </c>
      <c r="CN31" s="105" t="e">
        <f t="shared" si="22"/>
        <v>#VALUE!</v>
      </c>
      <c r="CO31" s="105" t="e">
        <f t="shared" si="23"/>
        <v>#VALUE!</v>
      </c>
      <c r="CV31" s="355">
        <f t="shared" si="41"/>
        <v>0</v>
      </c>
      <c r="CW31" s="355">
        <f t="shared" si="42"/>
        <v>0</v>
      </c>
      <c r="CX31" s="355">
        <f t="shared" si="43"/>
        <v>0</v>
      </c>
      <c r="CY31" s="355">
        <f t="shared" si="44"/>
        <v>0</v>
      </c>
      <c r="CZ31" s="355" t="str">
        <f ca="1">IFERROR(OUNTIF(AN31:AP31,"e"),"-")</f>
        <v>-</v>
      </c>
      <c r="DA31" s="355">
        <f t="shared" si="45"/>
        <v>0</v>
      </c>
      <c r="DB31" s="355">
        <f t="shared" si="46"/>
        <v>0</v>
      </c>
      <c r="DC31" s="355">
        <f t="shared" si="47"/>
        <v>0</v>
      </c>
      <c r="DE31" s="1168" t="str">
        <f t="shared" si="48"/>
        <v>-</v>
      </c>
      <c r="DF31" s="1168" t="str">
        <f t="shared" si="49"/>
        <v>-</v>
      </c>
      <c r="DG31" s="1168" t="str">
        <f t="shared" si="50"/>
        <v>-</v>
      </c>
      <c r="DH31" s="1168" t="str">
        <f t="shared" si="51"/>
        <v>-</v>
      </c>
      <c r="DI31" s="1168" t="str">
        <f t="shared" ca="1" si="52"/>
        <v>-</v>
      </c>
      <c r="DJ31" s="1168" t="str">
        <f t="shared" si="53"/>
        <v>-</v>
      </c>
      <c r="DK31" s="1168" t="str">
        <f t="shared" si="54"/>
        <v>-</v>
      </c>
      <c r="DL31" s="1168" t="str">
        <f t="shared" si="55"/>
        <v>-</v>
      </c>
      <c r="DN31" s="355">
        <f t="shared" si="56"/>
        <v>0</v>
      </c>
      <c r="DO31" s="355">
        <f t="shared" si="57"/>
        <v>0</v>
      </c>
      <c r="DP31" s="355">
        <f t="shared" si="58"/>
        <v>0</v>
      </c>
      <c r="DQ31" s="355">
        <f t="shared" si="59"/>
        <v>0</v>
      </c>
      <c r="DR31" s="355">
        <f t="shared" si="60"/>
        <v>0</v>
      </c>
      <c r="DS31" s="355">
        <f t="shared" si="61"/>
        <v>0</v>
      </c>
      <c r="DT31" s="355">
        <f t="shared" si="62"/>
        <v>0</v>
      </c>
      <c r="DU31" s="355">
        <f t="shared" si="63"/>
        <v>0</v>
      </c>
      <c r="DW31" s="68" t="str">
        <f t="shared" si="64"/>
        <v>-</v>
      </c>
      <c r="DX31" s="68" t="str">
        <f t="shared" si="65"/>
        <v>-</v>
      </c>
      <c r="DY31" s="68" t="str">
        <f t="shared" si="66"/>
        <v>-</v>
      </c>
      <c r="DZ31" s="68" t="str">
        <f t="shared" si="67"/>
        <v>-</v>
      </c>
      <c r="EA31" s="68" t="str">
        <f t="shared" si="68"/>
        <v>-</v>
      </c>
      <c r="EB31" s="68" t="str">
        <f t="shared" si="69"/>
        <v>-</v>
      </c>
      <c r="EC31" s="68" t="str">
        <f t="shared" si="70"/>
        <v>-</v>
      </c>
      <c r="ED31" s="68" t="str">
        <f t="shared" si="71"/>
        <v>-</v>
      </c>
      <c r="EF31" s="355">
        <f t="shared" si="72"/>
        <v>0</v>
      </c>
      <c r="EG31" s="355">
        <f t="shared" si="73"/>
        <v>0</v>
      </c>
      <c r="EH31" s="355">
        <f t="shared" si="74"/>
        <v>0</v>
      </c>
      <c r="EI31" s="355">
        <f t="shared" si="75"/>
        <v>0</v>
      </c>
      <c r="EJ31" s="355">
        <f t="shared" si="76"/>
        <v>0</v>
      </c>
      <c r="EK31" s="355">
        <f t="shared" si="77"/>
        <v>0</v>
      </c>
      <c r="EL31" s="355">
        <f t="shared" si="78"/>
        <v>0</v>
      </c>
      <c r="EM31" s="355">
        <f t="shared" si="79"/>
        <v>0</v>
      </c>
      <c r="EO31" s="68" t="e">
        <f t="shared" si="80"/>
        <v>#VALUE!</v>
      </c>
      <c r="EP31" s="68" t="str">
        <f t="shared" si="81"/>
        <v>-</v>
      </c>
      <c r="EQ31" s="68" t="str">
        <f t="shared" si="82"/>
        <v>-</v>
      </c>
      <c r="ER31" s="68" t="str">
        <f t="shared" si="83"/>
        <v>-</v>
      </c>
      <c r="ES31" s="68" t="str">
        <f t="shared" si="84"/>
        <v>-</v>
      </c>
      <c r="ET31" s="68" t="str">
        <f t="shared" si="85"/>
        <v>-</v>
      </c>
      <c r="EU31" s="68" t="str">
        <f t="shared" si="86"/>
        <v>-</v>
      </c>
      <c r="EV31" s="68" t="str">
        <f t="shared" si="87"/>
        <v>-</v>
      </c>
      <c r="EX31" s="355">
        <f t="shared" si="88"/>
        <v>0</v>
      </c>
      <c r="EY31" s="355">
        <f t="shared" si="89"/>
        <v>0</v>
      </c>
      <c r="EZ31" s="355">
        <f t="shared" si="90"/>
        <v>0</v>
      </c>
      <c r="FA31" s="355">
        <f t="shared" si="91"/>
        <v>0</v>
      </c>
      <c r="FB31" s="355">
        <f t="shared" si="92"/>
        <v>0</v>
      </c>
      <c r="FC31" s="355">
        <f t="shared" si="93"/>
        <v>0</v>
      </c>
      <c r="FD31" s="355">
        <f t="shared" si="94"/>
        <v>0</v>
      </c>
      <c r="FE31" s="355">
        <f t="shared" si="95"/>
        <v>0</v>
      </c>
      <c r="FG31" s="68" t="str">
        <f t="shared" si="96"/>
        <v>-</v>
      </c>
      <c r="FH31" s="68" t="str">
        <f t="shared" si="97"/>
        <v>-</v>
      </c>
      <c r="FI31" s="68" t="str">
        <f t="shared" si="98"/>
        <v>-</v>
      </c>
      <c r="FJ31" s="68" t="str">
        <f t="shared" si="99"/>
        <v>-</v>
      </c>
      <c r="FK31" s="68" t="str">
        <f t="shared" si="100"/>
        <v>-</v>
      </c>
      <c r="FL31" s="68" t="str">
        <f t="shared" si="101"/>
        <v>-</v>
      </c>
      <c r="FM31" s="68" t="str">
        <f t="shared" si="102"/>
        <v>-</v>
      </c>
      <c r="FN31" s="68" t="str">
        <f t="shared" si="103"/>
        <v>-</v>
      </c>
      <c r="FP31" s="355">
        <f t="shared" si="104"/>
        <v>0</v>
      </c>
      <c r="FQ31" s="355">
        <f t="shared" si="105"/>
        <v>0</v>
      </c>
      <c r="FR31" s="355">
        <f t="shared" si="106"/>
        <v>0</v>
      </c>
      <c r="FS31" s="355">
        <f t="shared" si="107"/>
        <v>0</v>
      </c>
      <c r="FT31" s="355">
        <f t="shared" si="108"/>
        <v>0</v>
      </c>
      <c r="FU31" s="355">
        <f t="shared" si="109"/>
        <v>0</v>
      </c>
      <c r="FV31" s="355">
        <f t="shared" si="110"/>
        <v>0</v>
      </c>
      <c r="FW31" s="355">
        <f t="shared" si="111"/>
        <v>0</v>
      </c>
      <c r="FY31" s="68" t="str">
        <f t="shared" si="112"/>
        <v>-</v>
      </c>
      <c r="FZ31" s="68" t="str">
        <f t="shared" si="113"/>
        <v>-</v>
      </c>
      <c r="GA31" s="68" t="str">
        <f t="shared" si="114"/>
        <v>-</v>
      </c>
      <c r="GB31" s="68" t="str">
        <f t="shared" si="115"/>
        <v>-</v>
      </c>
      <c r="GC31" s="68" t="str">
        <f t="shared" si="116"/>
        <v>-</v>
      </c>
      <c r="GD31" s="68" t="str">
        <f t="shared" si="117"/>
        <v>-</v>
      </c>
      <c r="GE31" s="68" t="str">
        <f t="shared" si="118"/>
        <v>-</v>
      </c>
      <c r="GF31" s="68" t="str">
        <f t="shared" si="119"/>
        <v>-</v>
      </c>
    </row>
    <row r="32" spans="1:188" ht="12.6" thickBot="1" x14ac:dyDescent="0.35">
      <c r="A32" s="1028"/>
      <c r="B32" s="1029" t="s">
        <v>410</v>
      </c>
      <c r="C32" s="440" t="s">
        <v>425</v>
      </c>
      <c r="D32" s="441">
        <v>0.91666666666666663</v>
      </c>
      <c r="E32" s="441">
        <v>0</v>
      </c>
      <c r="F32" s="442" t="str">
        <f t="shared" si="24"/>
        <v>PT</v>
      </c>
      <c r="G32" s="971"/>
      <c r="H32" s="443" t="s">
        <v>117</v>
      </c>
      <c r="I32" s="1526">
        <v>936</v>
      </c>
      <c r="J32" s="445" t="s">
        <v>117</v>
      </c>
      <c r="K32" s="1213" t="s">
        <v>117</v>
      </c>
      <c r="L32" s="447">
        <f t="shared" si="25"/>
        <v>0</v>
      </c>
      <c r="M32" s="445">
        <f t="shared" si="2"/>
        <v>936</v>
      </c>
      <c r="N32" s="445">
        <f t="shared" si="3"/>
        <v>0</v>
      </c>
      <c r="O32" s="971" t="e">
        <f t="shared" si="26"/>
        <v>#VALUE!</v>
      </c>
      <c r="P32" s="971">
        <f t="shared" si="27"/>
        <v>0</v>
      </c>
      <c r="Q32" s="971">
        <f t="shared" si="28"/>
        <v>0</v>
      </c>
      <c r="R32" s="971">
        <f t="shared" si="29"/>
        <v>0</v>
      </c>
      <c r="S32" s="971">
        <f t="shared" si="30"/>
        <v>0</v>
      </c>
      <c r="T32" s="971">
        <f t="shared" si="31"/>
        <v>0</v>
      </c>
      <c r="U32" s="971">
        <f t="shared" si="32"/>
        <v>0</v>
      </c>
      <c r="V32" s="971">
        <f t="shared" si="33"/>
        <v>0</v>
      </c>
      <c r="W32" s="971">
        <f t="shared" si="34"/>
        <v>0</v>
      </c>
      <c r="X32" s="971">
        <f t="shared" si="35"/>
        <v>0</v>
      </c>
      <c r="Y32" s="971">
        <f t="shared" si="4"/>
        <v>0</v>
      </c>
      <c r="Z32" s="971">
        <f t="shared" si="36"/>
        <v>0</v>
      </c>
      <c r="AA32" s="971">
        <f t="shared" si="37"/>
        <v>0</v>
      </c>
      <c r="AB32" s="971" t="e">
        <f t="shared" si="38"/>
        <v>#VALUE!</v>
      </c>
      <c r="AC32" s="971">
        <f t="shared" si="5"/>
        <v>0</v>
      </c>
      <c r="AD32" s="971">
        <f t="shared" si="6"/>
        <v>0</v>
      </c>
      <c r="AE32" s="971">
        <f t="shared" si="7"/>
        <v>0</v>
      </c>
      <c r="AF32" s="971">
        <f t="shared" si="8"/>
        <v>0</v>
      </c>
      <c r="AG32" s="971">
        <f t="shared" si="9"/>
        <v>0</v>
      </c>
      <c r="AH32" s="1022">
        <f t="shared" si="10"/>
        <v>936</v>
      </c>
      <c r="AI32" s="1022">
        <f t="shared" si="11"/>
        <v>0</v>
      </c>
      <c r="AJ32" s="1022">
        <f t="shared" si="12"/>
        <v>0</v>
      </c>
      <c r="AK32" s="1022">
        <f t="shared" si="13"/>
        <v>0</v>
      </c>
      <c r="AL32" s="1022">
        <f t="shared" si="14"/>
        <v>0</v>
      </c>
      <c r="AM32" s="1023" t="str">
        <f t="shared" si="15"/>
        <v>1</v>
      </c>
      <c r="AN32" s="1024"/>
      <c r="AO32" s="1024"/>
      <c r="AP32" s="1025"/>
      <c r="AQ32" s="1025"/>
      <c r="AR32" s="1280"/>
      <c r="AS32" s="1273"/>
      <c r="AT32" s="1024"/>
      <c r="AU32" s="1024"/>
      <c r="AV32" s="1024"/>
      <c r="AW32" s="1025"/>
      <c r="AX32" s="1025"/>
      <c r="AY32" s="1024"/>
      <c r="AZ32" s="1024"/>
      <c r="BA32" s="1024"/>
      <c r="BB32" s="1024"/>
      <c r="BC32" s="1024"/>
      <c r="BD32" s="1025"/>
      <c r="BE32" s="1025"/>
      <c r="BF32" s="1024"/>
      <c r="BG32" s="1024"/>
      <c r="BH32" s="1024"/>
      <c r="BI32" s="1024"/>
      <c r="BJ32" s="1024"/>
      <c r="BK32" s="1025"/>
      <c r="BL32" s="1025"/>
      <c r="BM32" s="1024"/>
      <c r="BN32" s="1024"/>
      <c r="BO32" s="1024"/>
      <c r="BP32" s="1024"/>
      <c r="BQ32" s="1024"/>
      <c r="BR32" s="1273"/>
      <c r="BS32" s="1024"/>
      <c r="BT32" s="1026"/>
      <c r="CA32" s="104">
        <f t="shared" si="39"/>
        <v>0</v>
      </c>
      <c r="CB32" s="104">
        <f t="shared" si="40"/>
        <v>0</v>
      </c>
      <c r="CC32" s="104"/>
      <c r="CD32" s="104"/>
      <c r="CE32" s="104"/>
      <c r="CF32" s="104"/>
      <c r="CG32" s="1026"/>
      <c r="CH32" s="1027" t="e">
        <f t="shared" si="16"/>
        <v>#VALUE!</v>
      </c>
      <c r="CI32" s="1027" t="e">
        <f t="shared" si="17"/>
        <v>#VALUE!</v>
      </c>
      <c r="CJ32" s="1027" t="e">
        <f t="shared" si="18"/>
        <v>#VALUE!</v>
      </c>
      <c r="CK32" s="1027" t="e">
        <f t="shared" si="19"/>
        <v>#VALUE!</v>
      </c>
      <c r="CL32" s="1027" t="e">
        <f t="shared" si="20"/>
        <v>#VALUE!</v>
      </c>
      <c r="CM32" s="1027" t="e">
        <f t="shared" si="21"/>
        <v>#VALUE!</v>
      </c>
      <c r="CN32" s="1027" t="e">
        <f t="shared" si="22"/>
        <v>#VALUE!</v>
      </c>
      <c r="CO32" s="1027" t="e">
        <f t="shared" si="23"/>
        <v>#VALUE!</v>
      </c>
      <c r="CV32" s="355">
        <f t="shared" si="41"/>
        <v>0</v>
      </c>
      <c r="CW32" s="355">
        <f t="shared" si="42"/>
        <v>0</v>
      </c>
      <c r="CX32" s="355">
        <f t="shared" si="43"/>
        <v>0</v>
      </c>
      <c r="CY32" s="355">
        <f t="shared" si="44"/>
        <v>0</v>
      </c>
      <c r="CZ32" s="355" t="str">
        <f ca="1">IFERROR(OUNTIF(AN32:AP32,"e"),"-")</f>
        <v>-</v>
      </c>
      <c r="DA32" s="355">
        <f t="shared" si="45"/>
        <v>0</v>
      </c>
      <c r="DB32" s="355">
        <f t="shared" si="46"/>
        <v>0</v>
      </c>
      <c r="DC32" s="355">
        <f t="shared" si="47"/>
        <v>0</v>
      </c>
      <c r="DE32" s="1168" t="str">
        <f t="shared" si="48"/>
        <v>-</v>
      </c>
      <c r="DF32" s="1168" t="str">
        <f t="shared" si="49"/>
        <v>-</v>
      </c>
      <c r="DG32" s="1168" t="str">
        <f t="shared" si="50"/>
        <v>-</v>
      </c>
      <c r="DH32" s="1168" t="str">
        <f t="shared" si="51"/>
        <v>-</v>
      </c>
      <c r="DI32" s="1168" t="str">
        <f t="shared" ca="1" si="52"/>
        <v>-</v>
      </c>
      <c r="DJ32" s="1168" t="str">
        <f t="shared" si="53"/>
        <v>-</v>
      </c>
      <c r="DK32" s="1168" t="str">
        <f t="shared" si="54"/>
        <v>-</v>
      </c>
      <c r="DL32" s="1168" t="str">
        <f t="shared" si="55"/>
        <v>-</v>
      </c>
      <c r="DN32" s="355">
        <f t="shared" si="56"/>
        <v>0</v>
      </c>
      <c r="DO32" s="355">
        <f t="shared" si="57"/>
        <v>0</v>
      </c>
      <c r="DP32" s="355">
        <f t="shared" si="58"/>
        <v>0</v>
      </c>
      <c r="DQ32" s="355">
        <f t="shared" si="59"/>
        <v>0</v>
      </c>
      <c r="DR32" s="355">
        <f t="shared" si="60"/>
        <v>0</v>
      </c>
      <c r="DS32" s="355">
        <f t="shared" si="61"/>
        <v>0</v>
      </c>
      <c r="DT32" s="355">
        <f t="shared" si="62"/>
        <v>0</v>
      </c>
      <c r="DU32" s="355">
        <f t="shared" si="63"/>
        <v>0</v>
      </c>
      <c r="DW32" s="68" t="str">
        <f t="shared" si="64"/>
        <v>-</v>
      </c>
      <c r="DX32" s="68" t="str">
        <f t="shared" si="65"/>
        <v>-</v>
      </c>
      <c r="DY32" s="68" t="str">
        <f t="shared" si="66"/>
        <v>-</v>
      </c>
      <c r="DZ32" s="68" t="str">
        <f t="shared" si="67"/>
        <v>-</v>
      </c>
      <c r="EA32" s="68" t="str">
        <f t="shared" si="68"/>
        <v>-</v>
      </c>
      <c r="EB32" s="68" t="str">
        <f t="shared" si="69"/>
        <v>-</v>
      </c>
      <c r="EC32" s="68" t="str">
        <f t="shared" si="70"/>
        <v>-</v>
      </c>
      <c r="ED32" s="68" t="str">
        <f t="shared" si="71"/>
        <v>-</v>
      </c>
      <c r="EF32" s="355">
        <f t="shared" si="72"/>
        <v>0</v>
      </c>
      <c r="EG32" s="355">
        <f t="shared" si="73"/>
        <v>0</v>
      </c>
      <c r="EH32" s="355">
        <f t="shared" si="74"/>
        <v>0</v>
      </c>
      <c r="EI32" s="355">
        <f t="shared" si="75"/>
        <v>0</v>
      </c>
      <c r="EJ32" s="355">
        <f t="shared" si="76"/>
        <v>0</v>
      </c>
      <c r="EK32" s="355">
        <f t="shared" si="77"/>
        <v>0</v>
      </c>
      <c r="EL32" s="355">
        <f t="shared" si="78"/>
        <v>0</v>
      </c>
      <c r="EM32" s="355">
        <f t="shared" si="79"/>
        <v>0</v>
      </c>
      <c r="EO32" s="68" t="e">
        <f t="shared" si="80"/>
        <v>#VALUE!</v>
      </c>
      <c r="EP32" s="68" t="str">
        <f t="shared" si="81"/>
        <v>-</v>
      </c>
      <c r="EQ32" s="68" t="str">
        <f t="shared" si="82"/>
        <v>-</v>
      </c>
      <c r="ER32" s="68" t="str">
        <f t="shared" si="83"/>
        <v>-</v>
      </c>
      <c r="ES32" s="68" t="str">
        <f t="shared" si="84"/>
        <v>-</v>
      </c>
      <c r="ET32" s="68" t="str">
        <f t="shared" si="85"/>
        <v>-</v>
      </c>
      <c r="EU32" s="68" t="str">
        <f t="shared" si="86"/>
        <v>-</v>
      </c>
      <c r="EV32" s="68" t="str">
        <f t="shared" si="87"/>
        <v>-</v>
      </c>
      <c r="EX32" s="355">
        <f t="shared" si="88"/>
        <v>0</v>
      </c>
      <c r="EY32" s="355">
        <f t="shared" si="89"/>
        <v>0</v>
      </c>
      <c r="EZ32" s="355">
        <f t="shared" si="90"/>
        <v>0</v>
      </c>
      <c r="FA32" s="355">
        <f t="shared" si="91"/>
        <v>0</v>
      </c>
      <c r="FB32" s="355">
        <f t="shared" si="92"/>
        <v>0</v>
      </c>
      <c r="FC32" s="355">
        <f t="shared" si="93"/>
        <v>0</v>
      </c>
      <c r="FD32" s="355">
        <f t="shared" si="94"/>
        <v>0</v>
      </c>
      <c r="FE32" s="355">
        <f t="shared" si="95"/>
        <v>0</v>
      </c>
      <c r="FG32" s="68" t="str">
        <f t="shared" si="96"/>
        <v>-</v>
      </c>
      <c r="FH32" s="68" t="str">
        <f t="shared" si="97"/>
        <v>-</v>
      </c>
      <c r="FI32" s="68" t="str">
        <f t="shared" si="98"/>
        <v>-</v>
      </c>
      <c r="FJ32" s="68" t="str">
        <f t="shared" si="99"/>
        <v>-</v>
      </c>
      <c r="FK32" s="68" t="str">
        <f t="shared" si="100"/>
        <v>-</v>
      </c>
      <c r="FL32" s="68" t="str">
        <f t="shared" si="101"/>
        <v>-</v>
      </c>
      <c r="FM32" s="68" t="str">
        <f t="shared" si="102"/>
        <v>-</v>
      </c>
      <c r="FN32" s="68" t="str">
        <f t="shared" si="103"/>
        <v>-</v>
      </c>
      <c r="FP32" s="355">
        <f t="shared" si="104"/>
        <v>0</v>
      </c>
      <c r="FQ32" s="355">
        <f t="shared" si="105"/>
        <v>0</v>
      </c>
      <c r="FR32" s="355">
        <f t="shared" si="106"/>
        <v>0</v>
      </c>
      <c r="FS32" s="355">
        <f t="shared" si="107"/>
        <v>0</v>
      </c>
      <c r="FT32" s="355">
        <f t="shared" si="108"/>
        <v>0</v>
      </c>
      <c r="FU32" s="355">
        <f t="shared" si="109"/>
        <v>0</v>
      </c>
      <c r="FV32" s="355">
        <f t="shared" si="110"/>
        <v>0</v>
      </c>
      <c r="FW32" s="355">
        <f t="shared" si="111"/>
        <v>0</v>
      </c>
      <c r="FY32" s="68" t="str">
        <f t="shared" si="112"/>
        <v>-</v>
      </c>
      <c r="FZ32" s="68" t="str">
        <f t="shared" si="113"/>
        <v>-</v>
      </c>
      <c r="GA32" s="68" t="str">
        <f t="shared" si="114"/>
        <v>-</v>
      </c>
      <c r="GB32" s="68" t="str">
        <f t="shared" si="115"/>
        <v>-</v>
      </c>
      <c r="GC32" s="68" t="str">
        <f t="shared" si="116"/>
        <v>-</v>
      </c>
      <c r="GD32" s="68" t="str">
        <f t="shared" si="117"/>
        <v>-</v>
      </c>
      <c r="GE32" s="68" t="str">
        <f t="shared" si="118"/>
        <v>-</v>
      </c>
      <c r="GF32" s="68" t="str">
        <f t="shared" si="119"/>
        <v>-</v>
      </c>
    </row>
    <row r="33" spans="1:188" ht="12.6" thickTop="1" x14ac:dyDescent="0.3">
      <c r="A33" s="582"/>
      <c r="B33" s="484" t="s">
        <v>408</v>
      </c>
      <c r="C33" s="405" t="s">
        <v>425</v>
      </c>
      <c r="D33" s="406">
        <v>0</v>
      </c>
      <c r="E33" s="406">
        <v>0</v>
      </c>
      <c r="F33" s="407" t="str">
        <f>IF(VALUE(D33)&gt;=0.72,"PT",IF(VALUE(D33)&lt;0.72,"Off-PT"))</f>
        <v>Off-PT</v>
      </c>
      <c r="G33" s="8"/>
      <c r="H33" s="436" t="s">
        <v>117</v>
      </c>
      <c r="I33" s="1517">
        <v>432</v>
      </c>
      <c r="J33" s="410" t="s">
        <v>117</v>
      </c>
      <c r="K33" s="465" t="s">
        <v>117</v>
      </c>
      <c r="L33" s="412">
        <f t="shared" si="25"/>
        <v>0</v>
      </c>
      <c r="M33" s="410">
        <f t="shared" si="2"/>
        <v>432</v>
      </c>
      <c r="N33" s="410">
        <f t="shared" si="3"/>
        <v>0</v>
      </c>
      <c r="O33" s="8" t="e">
        <f>IF($L$4&gt;0,P33*J33*$M$4*H33,0)</f>
        <v>#VALUE!</v>
      </c>
      <c r="P33" s="8">
        <f>COUNTIF(AN33:BR33,"A")</f>
        <v>0</v>
      </c>
      <c r="Q33" s="8">
        <f>IF($L$5&gt;0,R33*J33*$M$5*H33,0)</f>
        <v>0</v>
      </c>
      <c r="R33" s="8">
        <f>COUNTIF(AN33:BR33,"B")</f>
        <v>0</v>
      </c>
      <c r="S33" s="8">
        <f>IF($L$6&gt;0,T33*J33*$M$6*H33,0)</f>
        <v>0</v>
      </c>
      <c r="T33" s="8">
        <f>COUNTIF(AN33:BR33,"C")</f>
        <v>0</v>
      </c>
      <c r="U33" s="8">
        <f>IF($L$7&gt;0,V33*J33*$M$7*H33,0)</f>
        <v>0</v>
      </c>
      <c r="V33" s="8">
        <f>COUNTIF(AN33:BR33,"D")</f>
        <v>0</v>
      </c>
      <c r="W33" s="8">
        <f>IF($L$8&gt;0,X33*J33*$M$8*H33,0)</f>
        <v>0</v>
      </c>
      <c r="X33" s="8">
        <f>COUNTIF(AN33:BR33,"E")</f>
        <v>0</v>
      </c>
      <c r="Y33" s="8">
        <f>COUNTIF(AN33:BR33,"F")</f>
        <v>0</v>
      </c>
      <c r="Z33" s="8">
        <f>COUNTIF(AN33:BR33,"G")</f>
        <v>0</v>
      </c>
      <c r="AA33" s="8">
        <f>COUNTIF(AN33:BR33,"H")</f>
        <v>0</v>
      </c>
      <c r="AB33" s="8" t="e">
        <f>(Y33+Z33+AA33)*H33</f>
        <v>#VALUE!</v>
      </c>
      <c r="AC33" s="8">
        <f>IF($L$4&gt;0,I33*$M$4*P33,0)</f>
        <v>0</v>
      </c>
      <c r="AD33" s="8">
        <f>IF($L$5&gt;0,I33*$M$5*R33,0)</f>
        <v>0</v>
      </c>
      <c r="AE33" s="8">
        <f>IF($L$6&gt;0,I33*$M$6*T33,0)</f>
        <v>0</v>
      </c>
      <c r="AF33" s="8">
        <f>IF($L$7&gt;0,I33*$M$7*V33,0)</f>
        <v>0</v>
      </c>
      <c r="AG33" s="8">
        <f>IF($L$8&gt;0,I33*$M$8*X33,0)</f>
        <v>0</v>
      </c>
      <c r="AH33" s="8">
        <f>IF(ISERROR(M33*$M$4),0,M33*$M$4)</f>
        <v>432</v>
      </c>
      <c r="AI33" s="8">
        <f>IF(ISERROR(M33*$M$5),0,M33*$M$5)</f>
        <v>0</v>
      </c>
      <c r="AJ33" s="8">
        <f>IF(ISERROR(M33*$M$6),0,M33*$M$6)</f>
        <v>0</v>
      </c>
      <c r="AK33" s="8">
        <f>IF(ISERROR(M33*$M$7),0,M33*$M$7)</f>
        <v>0</v>
      </c>
      <c r="AL33" s="8">
        <f>IF(ISERROR(M33*$M$8),0,M33*$M$8)</f>
        <v>0</v>
      </c>
      <c r="AM33" s="103" t="str">
        <f t="shared" si="15"/>
        <v>1</v>
      </c>
      <c r="AN33" s="63"/>
      <c r="AO33" s="63"/>
      <c r="AP33" s="66"/>
      <c r="AQ33" s="66"/>
      <c r="AR33" s="1277"/>
      <c r="AS33" s="1270"/>
      <c r="AT33" s="63"/>
      <c r="AU33" s="63"/>
      <c r="AV33" s="63"/>
      <c r="AW33" s="66"/>
      <c r="AX33" s="66"/>
      <c r="AY33" s="63"/>
      <c r="AZ33" s="63"/>
      <c r="BA33" s="63"/>
      <c r="BB33" s="63"/>
      <c r="BC33" s="63"/>
      <c r="BD33" s="66"/>
      <c r="BE33" s="66"/>
      <c r="BF33" s="63"/>
      <c r="BG33" s="63"/>
      <c r="BH33" s="63"/>
      <c r="BI33" s="63"/>
      <c r="BJ33" s="63"/>
      <c r="BK33" s="66"/>
      <c r="BL33" s="66"/>
      <c r="BM33" s="63"/>
      <c r="BN33" s="63"/>
      <c r="BO33" s="63"/>
      <c r="BP33" s="63"/>
      <c r="BQ33" s="63"/>
      <c r="BR33" s="1270"/>
      <c r="BS33" s="63"/>
      <c r="BT33" s="983"/>
      <c r="CA33" s="104">
        <f t="shared" si="39"/>
        <v>0</v>
      </c>
      <c r="CB33" s="104">
        <f t="shared" si="40"/>
        <v>0</v>
      </c>
      <c r="CC33" s="104"/>
      <c r="CD33" s="104"/>
      <c r="CE33" s="104"/>
      <c r="CF33" s="104"/>
      <c r="CG33" s="983"/>
      <c r="CH33" s="984" t="e">
        <f t="shared" si="16"/>
        <v>#VALUE!</v>
      </c>
      <c r="CI33" s="984" t="e">
        <f t="shared" si="17"/>
        <v>#VALUE!</v>
      </c>
      <c r="CJ33" s="984" t="e">
        <f t="shared" si="18"/>
        <v>#VALUE!</v>
      </c>
      <c r="CK33" s="984" t="e">
        <f t="shared" si="19"/>
        <v>#VALUE!</v>
      </c>
      <c r="CL33" s="984" t="e">
        <f t="shared" si="20"/>
        <v>#VALUE!</v>
      </c>
      <c r="CM33" s="984" t="e">
        <f t="shared" si="21"/>
        <v>#VALUE!</v>
      </c>
      <c r="CN33" s="984" t="e">
        <f t="shared" si="22"/>
        <v>#VALUE!</v>
      </c>
      <c r="CO33" s="984" t="e">
        <f t="shared" si="23"/>
        <v>#VALUE!</v>
      </c>
      <c r="CV33" s="355">
        <f t="shared" si="41"/>
        <v>0</v>
      </c>
      <c r="CW33" s="355">
        <f t="shared" si="42"/>
        <v>0</v>
      </c>
      <c r="CX33" s="355">
        <f t="shared" si="43"/>
        <v>0</v>
      </c>
      <c r="CY33" s="355">
        <f t="shared" si="44"/>
        <v>0</v>
      </c>
      <c r="CZ33" s="355" t="str">
        <f ca="1">IFERROR(OUNTIF(AN33:AP33,"e"),"-")</f>
        <v>-</v>
      </c>
      <c r="DA33" s="355">
        <f t="shared" si="45"/>
        <v>0</v>
      </c>
      <c r="DB33" s="355">
        <f t="shared" si="46"/>
        <v>0</v>
      </c>
      <c r="DC33" s="355">
        <f t="shared" si="47"/>
        <v>0</v>
      </c>
      <c r="DE33" s="1168" t="str">
        <f t="shared" si="48"/>
        <v>-</v>
      </c>
      <c r="DF33" s="1168" t="str">
        <f t="shared" si="49"/>
        <v>-</v>
      </c>
      <c r="DG33" s="1168" t="str">
        <f t="shared" si="50"/>
        <v>-</v>
      </c>
      <c r="DH33" s="1168" t="str">
        <f t="shared" si="51"/>
        <v>-</v>
      </c>
      <c r="DI33" s="1168" t="str">
        <f t="shared" ca="1" si="52"/>
        <v>-</v>
      </c>
      <c r="DJ33" s="1168" t="str">
        <f t="shared" si="53"/>
        <v>-</v>
      </c>
      <c r="DK33" s="1168" t="str">
        <f t="shared" si="54"/>
        <v>-</v>
      </c>
      <c r="DL33" s="1168" t="str">
        <f t="shared" si="55"/>
        <v>-</v>
      </c>
      <c r="DN33" s="355">
        <f t="shared" si="56"/>
        <v>0</v>
      </c>
      <c r="DO33" s="355">
        <f t="shared" si="57"/>
        <v>0</v>
      </c>
      <c r="DP33" s="355">
        <f t="shared" si="58"/>
        <v>0</v>
      </c>
      <c r="DQ33" s="355">
        <f t="shared" si="59"/>
        <v>0</v>
      </c>
      <c r="DR33" s="355">
        <f t="shared" si="60"/>
        <v>0</v>
      </c>
      <c r="DS33" s="355">
        <f t="shared" si="61"/>
        <v>0</v>
      </c>
      <c r="DT33" s="355">
        <f t="shared" si="62"/>
        <v>0</v>
      </c>
      <c r="DU33" s="355">
        <f t="shared" si="63"/>
        <v>0</v>
      </c>
      <c r="DW33" s="68" t="str">
        <f t="shared" si="64"/>
        <v>-</v>
      </c>
      <c r="DX33" s="68" t="str">
        <f t="shared" si="65"/>
        <v>-</v>
      </c>
      <c r="DY33" s="68" t="str">
        <f t="shared" si="66"/>
        <v>-</v>
      </c>
      <c r="DZ33" s="68" t="str">
        <f t="shared" si="67"/>
        <v>-</v>
      </c>
      <c r="EA33" s="68" t="str">
        <f t="shared" si="68"/>
        <v>-</v>
      </c>
      <c r="EB33" s="68" t="str">
        <f t="shared" si="69"/>
        <v>-</v>
      </c>
      <c r="EC33" s="68" t="str">
        <f t="shared" si="70"/>
        <v>-</v>
      </c>
      <c r="ED33" s="68" t="str">
        <f t="shared" si="71"/>
        <v>-</v>
      </c>
      <c r="EF33" s="355">
        <f t="shared" si="72"/>
        <v>0</v>
      </c>
      <c r="EG33" s="355">
        <f t="shared" si="73"/>
        <v>0</v>
      </c>
      <c r="EH33" s="355">
        <f t="shared" si="74"/>
        <v>0</v>
      </c>
      <c r="EI33" s="355">
        <f t="shared" si="75"/>
        <v>0</v>
      </c>
      <c r="EJ33" s="355">
        <f>IFERROR(COUNTIF(AX33:BD33,"e"),"-")</f>
        <v>0</v>
      </c>
      <c r="EK33" s="355">
        <f t="shared" si="77"/>
        <v>0</v>
      </c>
      <c r="EL33" s="355">
        <f t="shared" si="78"/>
        <v>0</v>
      </c>
      <c r="EM33" s="355">
        <f t="shared" si="79"/>
        <v>0</v>
      </c>
      <c r="EO33" s="68" t="e">
        <f t="shared" si="80"/>
        <v>#VALUE!</v>
      </c>
      <c r="EP33" s="68" t="str">
        <f t="shared" si="81"/>
        <v>-</v>
      </c>
      <c r="EQ33" s="68" t="str">
        <f t="shared" si="82"/>
        <v>-</v>
      </c>
      <c r="ER33" s="68" t="str">
        <f t="shared" si="83"/>
        <v>-</v>
      </c>
      <c r="ES33" s="68" t="str">
        <f t="shared" si="84"/>
        <v>-</v>
      </c>
      <c r="ET33" s="68" t="str">
        <f t="shared" si="85"/>
        <v>-</v>
      </c>
      <c r="EU33" s="68" t="str">
        <f t="shared" si="86"/>
        <v>-</v>
      </c>
      <c r="EV33" s="68" t="str">
        <f t="shared" si="87"/>
        <v>-</v>
      </c>
      <c r="EX33" s="355">
        <f t="shared" si="88"/>
        <v>0</v>
      </c>
      <c r="EY33" s="355">
        <f t="shared" si="89"/>
        <v>0</v>
      </c>
      <c r="EZ33" s="355">
        <f t="shared" si="90"/>
        <v>0</v>
      </c>
      <c r="FA33" s="355">
        <f t="shared" si="91"/>
        <v>0</v>
      </c>
      <c r="FB33" s="355">
        <f t="shared" si="92"/>
        <v>0</v>
      </c>
      <c r="FC33" s="355">
        <f t="shared" si="93"/>
        <v>0</v>
      </c>
      <c r="FD33" s="355">
        <f t="shared" si="94"/>
        <v>0</v>
      </c>
      <c r="FE33" s="355">
        <f t="shared" si="95"/>
        <v>0</v>
      </c>
      <c r="FG33" s="68" t="str">
        <f t="shared" si="96"/>
        <v>-</v>
      </c>
      <c r="FH33" s="68" t="str">
        <f t="shared" si="97"/>
        <v>-</v>
      </c>
      <c r="FI33" s="68" t="str">
        <f t="shared" si="98"/>
        <v>-</v>
      </c>
      <c r="FJ33" s="68" t="str">
        <f t="shared" si="99"/>
        <v>-</v>
      </c>
      <c r="FK33" s="68" t="str">
        <f t="shared" si="100"/>
        <v>-</v>
      </c>
      <c r="FL33" s="68" t="str">
        <f t="shared" si="101"/>
        <v>-</v>
      </c>
      <c r="FM33" s="68" t="str">
        <f t="shared" si="102"/>
        <v>-</v>
      </c>
      <c r="FN33" s="68" t="str">
        <f t="shared" si="103"/>
        <v>-</v>
      </c>
      <c r="FP33" s="355">
        <f t="shared" si="104"/>
        <v>0</v>
      </c>
      <c r="FQ33" s="355">
        <f t="shared" si="105"/>
        <v>0</v>
      </c>
      <c r="FR33" s="355">
        <f t="shared" si="106"/>
        <v>0</v>
      </c>
      <c r="FS33" s="355">
        <f t="shared" si="107"/>
        <v>0</v>
      </c>
      <c r="FT33" s="355">
        <f t="shared" si="108"/>
        <v>0</v>
      </c>
      <c r="FU33" s="355">
        <f t="shared" si="109"/>
        <v>0</v>
      </c>
      <c r="FV33" s="355">
        <f t="shared" si="110"/>
        <v>0</v>
      </c>
      <c r="FW33" s="355">
        <f t="shared" si="111"/>
        <v>0</v>
      </c>
      <c r="FY33" s="68" t="str">
        <f t="shared" si="112"/>
        <v>-</v>
      </c>
      <c r="FZ33" s="68" t="str">
        <f t="shared" si="113"/>
        <v>-</v>
      </c>
      <c r="GA33" s="68" t="str">
        <f t="shared" si="114"/>
        <v>-</v>
      </c>
      <c r="GB33" s="68" t="str">
        <f t="shared" si="115"/>
        <v>-</v>
      </c>
      <c r="GC33" s="68" t="str">
        <f t="shared" si="116"/>
        <v>-</v>
      </c>
      <c r="GD33" s="68" t="str">
        <f t="shared" si="117"/>
        <v>-</v>
      </c>
      <c r="GE33" s="68" t="str">
        <f t="shared" si="118"/>
        <v>-</v>
      </c>
      <c r="GF33" s="68" t="str">
        <f t="shared" si="119"/>
        <v>-</v>
      </c>
    </row>
    <row r="34" spans="1:188" ht="12.6" thickBot="1" x14ac:dyDescent="0.35">
      <c r="A34" s="481"/>
      <c r="B34" s="482" t="s">
        <v>409</v>
      </c>
      <c r="C34" s="396" t="s">
        <v>426</v>
      </c>
      <c r="D34" s="397">
        <v>4.1666666666666664E-2</v>
      </c>
      <c r="E34" s="397">
        <v>0.10416666666666667</v>
      </c>
      <c r="F34" s="398" t="str">
        <f t="shared" si="24"/>
        <v>Off-PT</v>
      </c>
      <c r="G34" s="906"/>
      <c r="H34" s="434" t="s">
        <v>117</v>
      </c>
      <c r="I34" s="1527">
        <v>167</v>
      </c>
      <c r="J34" s="401" t="s">
        <v>117</v>
      </c>
      <c r="K34" s="463" t="s">
        <v>117</v>
      </c>
      <c r="L34" s="403">
        <f t="shared" si="25"/>
        <v>0</v>
      </c>
      <c r="M34" s="401">
        <f t="shared" si="2"/>
        <v>167</v>
      </c>
      <c r="N34" s="401">
        <f t="shared" si="3"/>
        <v>0</v>
      </c>
      <c r="O34" s="9" t="e">
        <f t="shared" si="26"/>
        <v>#VALUE!</v>
      </c>
      <c r="P34" s="9">
        <f t="shared" si="27"/>
        <v>0</v>
      </c>
      <c r="Q34" s="9">
        <f t="shared" si="28"/>
        <v>0</v>
      </c>
      <c r="R34" s="9">
        <f t="shared" si="29"/>
        <v>0</v>
      </c>
      <c r="S34" s="9">
        <f t="shared" si="30"/>
        <v>0</v>
      </c>
      <c r="T34" s="9">
        <f t="shared" si="31"/>
        <v>0</v>
      </c>
      <c r="U34" s="9">
        <f t="shared" si="32"/>
        <v>0</v>
      </c>
      <c r="V34" s="9">
        <f t="shared" si="33"/>
        <v>0</v>
      </c>
      <c r="W34" s="9">
        <f t="shared" si="34"/>
        <v>0</v>
      </c>
      <c r="X34" s="9">
        <f t="shared" si="35"/>
        <v>0</v>
      </c>
      <c r="Y34" s="9">
        <f t="shared" si="4"/>
        <v>0</v>
      </c>
      <c r="Z34" s="9">
        <f t="shared" si="36"/>
        <v>0</v>
      </c>
      <c r="AA34" s="9">
        <f t="shared" si="37"/>
        <v>0</v>
      </c>
      <c r="AB34" s="9" t="e">
        <f t="shared" si="38"/>
        <v>#VALUE!</v>
      </c>
      <c r="AC34" s="9">
        <f t="shared" si="5"/>
        <v>0</v>
      </c>
      <c r="AD34" s="9">
        <f t="shared" si="6"/>
        <v>0</v>
      </c>
      <c r="AE34" s="9">
        <f t="shared" si="7"/>
        <v>0</v>
      </c>
      <c r="AF34" s="9">
        <f t="shared" si="8"/>
        <v>0</v>
      </c>
      <c r="AG34" s="9">
        <f t="shared" si="9"/>
        <v>0</v>
      </c>
      <c r="AH34" s="8">
        <f>IF(ISERROR(M34*$M$4),0,M34*$M$4)</f>
        <v>167</v>
      </c>
      <c r="AI34" s="8">
        <f t="shared" si="11"/>
        <v>0</v>
      </c>
      <c r="AJ34" s="8">
        <f t="shared" si="12"/>
        <v>0</v>
      </c>
      <c r="AK34" s="8">
        <f t="shared" si="13"/>
        <v>0</v>
      </c>
      <c r="AL34" s="8">
        <f t="shared" si="14"/>
        <v>0</v>
      </c>
      <c r="AM34" s="103" t="str">
        <f t="shared" si="15"/>
        <v>1</v>
      </c>
      <c r="AN34" s="65"/>
      <c r="AO34" s="65"/>
      <c r="AP34" s="948"/>
      <c r="AQ34" s="948"/>
      <c r="AR34" s="1281"/>
      <c r="AS34" s="1274"/>
      <c r="AT34" s="65"/>
      <c r="AU34" s="65"/>
      <c r="AV34" s="65"/>
      <c r="AW34" s="948"/>
      <c r="AX34" s="948"/>
      <c r="AY34" s="65"/>
      <c r="AZ34" s="65"/>
      <c r="BA34" s="65"/>
      <c r="BB34" s="65"/>
      <c r="BC34" s="65"/>
      <c r="BD34" s="948"/>
      <c r="BE34" s="948"/>
      <c r="BF34" s="65"/>
      <c r="BG34" s="65"/>
      <c r="BH34" s="65"/>
      <c r="BI34" s="65"/>
      <c r="BJ34" s="65"/>
      <c r="BK34" s="948"/>
      <c r="BL34" s="948"/>
      <c r="BM34" s="65"/>
      <c r="BN34" s="65"/>
      <c r="BO34" s="65"/>
      <c r="BP34" s="65"/>
      <c r="BQ34" s="65"/>
      <c r="BR34" s="1274"/>
      <c r="BS34" s="65"/>
      <c r="CA34" s="104">
        <f t="shared" si="39"/>
        <v>0</v>
      </c>
      <c r="CB34" s="104">
        <f t="shared" si="40"/>
        <v>0</v>
      </c>
      <c r="CC34" s="104"/>
      <c r="CD34" s="104"/>
      <c r="CE34" s="104"/>
      <c r="CF34" s="104"/>
      <c r="CH34" s="105" t="e">
        <f t="shared" si="16"/>
        <v>#VALUE!</v>
      </c>
      <c r="CI34" s="105" t="e">
        <f t="shared" si="17"/>
        <v>#VALUE!</v>
      </c>
      <c r="CJ34" s="105" t="e">
        <f t="shared" si="18"/>
        <v>#VALUE!</v>
      </c>
      <c r="CK34" s="105" t="e">
        <f t="shared" si="19"/>
        <v>#VALUE!</v>
      </c>
      <c r="CL34" s="105" t="e">
        <f t="shared" si="20"/>
        <v>#VALUE!</v>
      </c>
      <c r="CM34" s="105" t="e">
        <f t="shared" si="21"/>
        <v>#VALUE!</v>
      </c>
      <c r="CN34" s="105" t="e">
        <f t="shared" si="22"/>
        <v>#VALUE!</v>
      </c>
      <c r="CO34" s="105" t="e">
        <f t="shared" si="23"/>
        <v>#VALUE!</v>
      </c>
      <c r="CV34" s="355">
        <f t="shared" si="41"/>
        <v>0</v>
      </c>
      <c r="CW34" s="355">
        <f t="shared" si="42"/>
        <v>0</v>
      </c>
      <c r="CX34" s="355">
        <f t="shared" si="43"/>
        <v>0</v>
      </c>
      <c r="CY34" s="355">
        <f t="shared" si="44"/>
        <v>0</v>
      </c>
      <c r="CZ34" s="355" t="str">
        <f ca="1">IFERROR(OUNTIF(AN34:AP34,"e"),"-")</f>
        <v>-</v>
      </c>
      <c r="DA34" s="355">
        <f t="shared" si="45"/>
        <v>0</v>
      </c>
      <c r="DB34" s="355">
        <f t="shared" si="46"/>
        <v>0</v>
      </c>
      <c r="DC34" s="355">
        <f t="shared" si="47"/>
        <v>0</v>
      </c>
      <c r="DE34" s="1168" t="str">
        <f t="shared" si="48"/>
        <v>-</v>
      </c>
      <c r="DF34" s="1168" t="str">
        <f t="shared" si="49"/>
        <v>-</v>
      </c>
      <c r="DG34" s="1168" t="str">
        <f t="shared" si="50"/>
        <v>-</v>
      </c>
      <c r="DH34" s="1168" t="str">
        <f t="shared" si="51"/>
        <v>-</v>
      </c>
      <c r="DI34" s="1168" t="str">
        <f t="shared" ca="1" si="52"/>
        <v>-</v>
      </c>
      <c r="DJ34" s="1168" t="str">
        <f t="shared" si="53"/>
        <v>-</v>
      </c>
      <c r="DK34" s="1168" t="str">
        <f t="shared" si="54"/>
        <v>-</v>
      </c>
      <c r="DL34" s="1168" t="str">
        <f t="shared" si="55"/>
        <v>-</v>
      </c>
      <c r="DN34" s="355">
        <f t="shared" si="56"/>
        <v>0</v>
      </c>
      <c r="DO34" s="355">
        <f t="shared" si="57"/>
        <v>0</v>
      </c>
      <c r="DP34" s="355">
        <f t="shared" si="58"/>
        <v>0</v>
      </c>
      <c r="DQ34" s="355">
        <f t="shared" si="59"/>
        <v>0</v>
      </c>
      <c r="DR34" s="355">
        <f t="shared" si="60"/>
        <v>0</v>
      </c>
      <c r="DS34" s="355">
        <f t="shared" si="61"/>
        <v>0</v>
      </c>
      <c r="DT34" s="355">
        <f t="shared" si="62"/>
        <v>0</v>
      </c>
      <c r="DU34" s="355">
        <f t="shared" si="63"/>
        <v>0</v>
      </c>
      <c r="DW34" s="68" t="str">
        <f t="shared" si="64"/>
        <v>-</v>
      </c>
      <c r="DX34" s="68" t="str">
        <f t="shared" si="65"/>
        <v>-</v>
      </c>
      <c r="DY34" s="68" t="str">
        <f t="shared" si="66"/>
        <v>-</v>
      </c>
      <c r="DZ34" s="68" t="str">
        <f t="shared" si="67"/>
        <v>-</v>
      </c>
      <c r="EA34" s="68" t="str">
        <f t="shared" si="68"/>
        <v>-</v>
      </c>
      <c r="EB34" s="68" t="str">
        <f t="shared" si="69"/>
        <v>-</v>
      </c>
      <c r="EC34" s="68" t="str">
        <f t="shared" si="70"/>
        <v>-</v>
      </c>
      <c r="ED34" s="68" t="str">
        <f t="shared" si="71"/>
        <v>-</v>
      </c>
      <c r="EF34" s="355">
        <f t="shared" si="72"/>
        <v>0</v>
      </c>
      <c r="EG34" s="355">
        <f t="shared" si="73"/>
        <v>0</v>
      </c>
      <c r="EH34" s="355">
        <f t="shared" si="74"/>
        <v>0</v>
      </c>
      <c r="EI34" s="355">
        <f t="shared" si="75"/>
        <v>0</v>
      </c>
      <c r="EJ34" s="355">
        <f t="shared" si="76"/>
        <v>0</v>
      </c>
      <c r="EK34" s="355">
        <f t="shared" si="77"/>
        <v>0</v>
      </c>
      <c r="EL34" s="355">
        <f t="shared" si="78"/>
        <v>0</v>
      </c>
      <c r="EM34" s="355">
        <f t="shared" si="79"/>
        <v>0</v>
      </c>
      <c r="EO34" s="68" t="e">
        <f t="shared" si="80"/>
        <v>#VALUE!</v>
      </c>
      <c r="EP34" s="68" t="str">
        <f t="shared" si="81"/>
        <v>-</v>
      </c>
      <c r="EQ34" s="68" t="str">
        <f t="shared" si="82"/>
        <v>-</v>
      </c>
      <c r="ER34" s="68" t="str">
        <f t="shared" si="83"/>
        <v>-</v>
      </c>
      <c r="ES34" s="68" t="str">
        <f t="shared" si="84"/>
        <v>-</v>
      </c>
      <c r="ET34" s="68" t="str">
        <f t="shared" si="85"/>
        <v>-</v>
      </c>
      <c r="EU34" s="68" t="str">
        <f t="shared" si="86"/>
        <v>-</v>
      </c>
      <c r="EV34" s="68" t="str">
        <f t="shared" si="87"/>
        <v>-</v>
      </c>
      <c r="EX34" s="355">
        <f t="shared" si="88"/>
        <v>0</v>
      </c>
      <c r="EY34" s="355">
        <f t="shared" si="89"/>
        <v>0</v>
      </c>
      <c r="EZ34" s="355">
        <f t="shared" si="90"/>
        <v>0</v>
      </c>
      <c r="FA34" s="355">
        <f t="shared" si="91"/>
        <v>0</v>
      </c>
      <c r="FB34" s="355">
        <f t="shared" si="92"/>
        <v>0</v>
      </c>
      <c r="FC34" s="355">
        <f t="shared" si="93"/>
        <v>0</v>
      </c>
      <c r="FD34" s="355">
        <f t="shared" si="94"/>
        <v>0</v>
      </c>
      <c r="FE34" s="355">
        <f t="shared" si="95"/>
        <v>0</v>
      </c>
      <c r="FG34" s="68" t="str">
        <f t="shared" si="96"/>
        <v>-</v>
      </c>
      <c r="FH34" s="68" t="str">
        <f t="shared" si="97"/>
        <v>-</v>
      </c>
      <c r="FI34" s="68" t="str">
        <f t="shared" si="98"/>
        <v>-</v>
      </c>
      <c r="FJ34" s="68" t="str">
        <f t="shared" si="99"/>
        <v>-</v>
      </c>
      <c r="FK34" s="68" t="str">
        <f t="shared" si="100"/>
        <v>-</v>
      </c>
      <c r="FL34" s="68" t="str">
        <f t="shared" si="101"/>
        <v>-</v>
      </c>
      <c r="FM34" s="68" t="str">
        <f t="shared" si="102"/>
        <v>-</v>
      </c>
      <c r="FN34" s="68" t="str">
        <f t="shared" si="103"/>
        <v>-</v>
      </c>
      <c r="FP34" s="355">
        <f t="shared" si="104"/>
        <v>0</v>
      </c>
      <c r="FQ34" s="355">
        <f t="shared" si="105"/>
        <v>0</v>
      </c>
      <c r="FR34" s="355">
        <f t="shared" si="106"/>
        <v>0</v>
      </c>
      <c r="FS34" s="355">
        <f t="shared" si="107"/>
        <v>0</v>
      </c>
      <c r="FT34" s="355">
        <f t="shared" si="108"/>
        <v>0</v>
      </c>
      <c r="FU34" s="355">
        <f t="shared" si="109"/>
        <v>0</v>
      </c>
      <c r="FV34" s="355">
        <f t="shared" si="110"/>
        <v>0</v>
      </c>
      <c r="FW34" s="355">
        <f t="shared" si="111"/>
        <v>0</v>
      </c>
      <c r="FY34" s="68" t="str">
        <f t="shared" si="112"/>
        <v>-</v>
      </c>
      <c r="FZ34" s="68" t="str">
        <f t="shared" si="113"/>
        <v>-</v>
      </c>
      <c r="GA34" s="68" t="str">
        <f t="shared" si="114"/>
        <v>-</v>
      </c>
      <c r="GB34" s="68" t="str">
        <f t="shared" si="115"/>
        <v>-</v>
      </c>
      <c r="GC34" s="68" t="str">
        <f t="shared" si="116"/>
        <v>-</v>
      </c>
      <c r="GD34" s="68" t="str">
        <f t="shared" si="117"/>
        <v>-</v>
      </c>
      <c r="GE34" s="68" t="str">
        <f t="shared" si="118"/>
        <v>-</v>
      </c>
      <c r="GF34" s="68" t="str">
        <f t="shared" si="119"/>
        <v>-</v>
      </c>
    </row>
    <row r="35" spans="1:188" ht="12" x14ac:dyDescent="0.3">
      <c r="A35" s="483"/>
      <c r="B35" s="484" t="s">
        <v>408</v>
      </c>
      <c r="C35" s="405" t="s">
        <v>427</v>
      </c>
      <c r="D35" s="406">
        <v>0.25</v>
      </c>
      <c r="E35" s="406">
        <v>0.2986111111111111</v>
      </c>
      <c r="F35" s="407" t="str">
        <f t="shared" si="24"/>
        <v>Off-PT</v>
      </c>
      <c r="G35" s="8"/>
      <c r="H35" s="436" t="s">
        <v>117</v>
      </c>
      <c r="I35" s="1517">
        <v>77</v>
      </c>
      <c r="J35" s="410" t="s">
        <v>117</v>
      </c>
      <c r="K35" s="465" t="s">
        <v>117</v>
      </c>
      <c r="L35" s="412">
        <f t="shared" si="25"/>
        <v>0</v>
      </c>
      <c r="M35" s="410">
        <f t="shared" si="2"/>
        <v>77</v>
      </c>
      <c r="N35" s="410">
        <f t="shared" si="3"/>
        <v>0</v>
      </c>
      <c r="O35" s="9" t="e">
        <f t="shared" si="26"/>
        <v>#VALUE!</v>
      </c>
      <c r="P35" s="9">
        <f t="shared" si="27"/>
        <v>0</v>
      </c>
      <c r="Q35" s="9">
        <f t="shared" si="28"/>
        <v>0</v>
      </c>
      <c r="R35" s="9">
        <f t="shared" si="29"/>
        <v>0</v>
      </c>
      <c r="S35" s="9">
        <f t="shared" si="30"/>
        <v>0</v>
      </c>
      <c r="T35" s="9">
        <f t="shared" si="31"/>
        <v>0</v>
      </c>
      <c r="U35" s="9">
        <f t="shared" si="32"/>
        <v>0</v>
      </c>
      <c r="V35" s="9">
        <f t="shared" si="33"/>
        <v>0</v>
      </c>
      <c r="W35" s="9">
        <f t="shared" si="34"/>
        <v>0</v>
      </c>
      <c r="X35" s="9">
        <f t="shared" si="35"/>
        <v>0</v>
      </c>
      <c r="Y35" s="9">
        <f t="shared" si="4"/>
        <v>0</v>
      </c>
      <c r="Z35" s="9">
        <f t="shared" si="36"/>
        <v>0</v>
      </c>
      <c r="AA35" s="9">
        <f t="shared" si="37"/>
        <v>0</v>
      </c>
      <c r="AB35" s="9" t="e">
        <f t="shared" si="38"/>
        <v>#VALUE!</v>
      </c>
      <c r="AC35" s="9">
        <f t="shared" si="5"/>
        <v>0</v>
      </c>
      <c r="AD35" s="9">
        <f t="shared" si="6"/>
        <v>0</v>
      </c>
      <c r="AE35" s="9">
        <f t="shared" si="7"/>
        <v>0</v>
      </c>
      <c r="AF35" s="9">
        <f t="shared" si="8"/>
        <v>0</v>
      </c>
      <c r="AG35" s="9">
        <f t="shared" si="9"/>
        <v>0</v>
      </c>
      <c r="AH35" s="8">
        <f t="shared" si="10"/>
        <v>77</v>
      </c>
      <c r="AI35" s="8">
        <f t="shared" si="11"/>
        <v>0</v>
      </c>
      <c r="AJ35" s="8">
        <f t="shared" si="12"/>
        <v>0</v>
      </c>
      <c r="AK35" s="8">
        <f t="shared" si="13"/>
        <v>0</v>
      </c>
      <c r="AL35" s="8">
        <f t="shared" si="14"/>
        <v>0</v>
      </c>
      <c r="AM35" s="103" t="str">
        <f t="shared" si="15"/>
        <v>1</v>
      </c>
      <c r="AN35" s="63"/>
      <c r="AO35" s="63"/>
      <c r="AP35" s="66"/>
      <c r="AQ35" s="66"/>
      <c r="AR35" s="1277"/>
      <c r="AS35" s="1270"/>
      <c r="AT35" s="63"/>
      <c r="AU35" s="63"/>
      <c r="AV35" s="63"/>
      <c r="AW35" s="66"/>
      <c r="AX35" s="66"/>
      <c r="AY35" s="63"/>
      <c r="AZ35" s="63"/>
      <c r="BA35" s="63"/>
      <c r="BB35" s="63"/>
      <c r="BC35" s="63"/>
      <c r="BD35" s="66"/>
      <c r="BE35" s="66"/>
      <c r="BF35" s="63"/>
      <c r="BG35" s="63"/>
      <c r="BH35" s="63"/>
      <c r="BI35" s="63"/>
      <c r="BJ35" s="63"/>
      <c r="BK35" s="66"/>
      <c r="BL35" s="66"/>
      <c r="BM35" s="63"/>
      <c r="BN35" s="63"/>
      <c r="BO35" s="63"/>
      <c r="BP35" s="63"/>
      <c r="BQ35" s="63"/>
      <c r="BR35" s="1270"/>
      <c r="BS35" s="63"/>
      <c r="CA35" s="104">
        <f t="shared" si="39"/>
        <v>0</v>
      </c>
      <c r="CB35" s="104">
        <f t="shared" si="40"/>
        <v>0</v>
      </c>
      <c r="CC35" s="104"/>
      <c r="CD35" s="104"/>
      <c r="CE35" s="104"/>
      <c r="CF35" s="104"/>
      <c r="CH35" s="105" t="e">
        <f t="shared" si="16"/>
        <v>#VALUE!</v>
      </c>
      <c r="CI35" s="105" t="e">
        <f t="shared" si="17"/>
        <v>#VALUE!</v>
      </c>
      <c r="CJ35" s="105" t="e">
        <f t="shared" si="18"/>
        <v>#VALUE!</v>
      </c>
      <c r="CK35" s="105" t="e">
        <f t="shared" si="19"/>
        <v>#VALUE!</v>
      </c>
      <c r="CL35" s="105" t="e">
        <f t="shared" si="20"/>
        <v>#VALUE!</v>
      </c>
      <c r="CM35" s="105" t="e">
        <f t="shared" si="21"/>
        <v>#VALUE!</v>
      </c>
      <c r="CN35" s="105" t="e">
        <f t="shared" si="22"/>
        <v>#VALUE!</v>
      </c>
      <c r="CO35" s="105" t="e">
        <f t="shared" si="23"/>
        <v>#VALUE!</v>
      </c>
      <c r="CV35" s="355">
        <f t="shared" si="41"/>
        <v>0</v>
      </c>
      <c r="CW35" s="355">
        <f t="shared" si="42"/>
        <v>0</v>
      </c>
      <c r="CX35" s="355">
        <f t="shared" si="43"/>
        <v>0</v>
      </c>
      <c r="CY35" s="355">
        <f t="shared" si="44"/>
        <v>0</v>
      </c>
      <c r="CZ35" s="355" t="str">
        <f ca="1">IFERROR(OUNTIF(AN35:AP35,"e"),"-")</f>
        <v>-</v>
      </c>
      <c r="DA35" s="355">
        <f t="shared" si="45"/>
        <v>0</v>
      </c>
      <c r="DB35" s="355">
        <f t="shared" si="46"/>
        <v>0</v>
      </c>
      <c r="DC35" s="355">
        <f t="shared" si="47"/>
        <v>0</v>
      </c>
      <c r="DE35" s="1168" t="str">
        <f t="shared" si="48"/>
        <v>-</v>
      </c>
      <c r="DF35" s="1168" t="str">
        <f t="shared" si="49"/>
        <v>-</v>
      </c>
      <c r="DG35" s="1168" t="str">
        <f t="shared" si="50"/>
        <v>-</v>
      </c>
      <c r="DH35" s="1168" t="str">
        <f t="shared" si="51"/>
        <v>-</v>
      </c>
      <c r="DI35" s="1168" t="str">
        <f t="shared" ca="1" si="52"/>
        <v>-</v>
      </c>
      <c r="DJ35" s="1168" t="str">
        <f t="shared" si="53"/>
        <v>-</v>
      </c>
      <c r="DK35" s="1168" t="str">
        <f t="shared" si="54"/>
        <v>-</v>
      </c>
      <c r="DL35" s="1168" t="str">
        <f t="shared" si="55"/>
        <v>-</v>
      </c>
      <c r="DN35" s="355">
        <f t="shared" si="56"/>
        <v>0</v>
      </c>
      <c r="DO35" s="355">
        <f t="shared" si="57"/>
        <v>0</v>
      </c>
      <c r="DP35" s="355">
        <f t="shared" si="58"/>
        <v>0</v>
      </c>
      <c r="DQ35" s="355">
        <f t="shared" si="59"/>
        <v>0</v>
      </c>
      <c r="DR35" s="355">
        <f t="shared" si="60"/>
        <v>0</v>
      </c>
      <c r="DS35" s="355">
        <f t="shared" si="61"/>
        <v>0</v>
      </c>
      <c r="DT35" s="355">
        <f t="shared" si="62"/>
        <v>0</v>
      </c>
      <c r="DU35" s="355">
        <f t="shared" si="63"/>
        <v>0</v>
      </c>
      <c r="DW35" s="68" t="str">
        <f t="shared" si="64"/>
        <v>-</v>
      </c>
      <c r="DX35" s="68" t="str">
        <f t="shared" si="65"/>
        <v>-</v>
      </c>
      <c r="DY35" s="68" t="str">
        <f t="shared" si="66"/>
        <v>-</v>
      </c>
      <c r="DZ35" s="68" t="str">
        <f t="shared" si="67"/>
        <v>-</v>
      </c>
      <c r="EA35" s="68" t="str">
        <f t="shared" si="68"/>
        <v>-</v>
      </c>
      <c r="EB35" s="68" t="str">
        <f t="shared" si="69"/>
        <v>-</v>
      </c>
      <c r="EC35" s="68" t="str">
        <f t="shared" si="70"/>
        <v>-</v>
      </c>
      <c r="ED35" s="68" t="str">
        <f t="shared" si="71"/>
        <v>-</v>
      </c>
      <c r="EF35" s="355">
        <f t="shared" si="72"/>
        <v>0</v>
      </c>
      <c r="EG35" s="355">
        <f t="shared" si="73"/>
        <v>0</v>
      </c>
      <c r="EH35" s="355">
        <f t="shared" si="74"/>
        <v>0</v>
      </c>
      <c r="EI35" s="355">
        <f t="shared" si="75"/>
        <v>0</v>
      </c>
      <c r="EJ35" s="355">
        <f t="shared" si="76"/>
        <v>0</v>
      </c>
      <c r="EK35" s="355">
        <f t="shared" si="77"/>
        <v>0</v>
      </c>
      <c r="EL35" s="355">
        <f t="shared" si="78"/>
        <v>0</v>
      </c>
      <c r="EM35" s="355">
        <f t="shared" si="79"/>
        <v>0</v>
      </c>
      <c r="EO35" s="68" t="e">
        <f t="shared" si="80"/>
        <v>#VALUE!</v>
      </c>
      <c r="EP35" s="68" t="str">
        <f t="shared" si="81"/>
        <v>-</v>
      </c>
      <c r="EQ35" s="68" t="str">
        <f t="shared" si="82"/>
        <v>-</v>
      </c>
      <c r="ER35" s="68" t="str">
        <f t="shared" si="83"/>
        <v>-</v>
      </c>
      <c r="ES35" s="68" t="str">
        <f t="shared" si="84"/>
        <v>-</v>
      </c>
      <c r="ET35" s="68" t="str">
        <f t="shared" si="85"/>
        <v>-</v>
      </c>
      <c r="EU35" s="68" t="str">
        <f t="shared" si="86"/>
        <v>-</v>
      </c>
      <c r="EV35" s="68" t="str">
        <f t="shared" si="87"/>
        <v>-</v>
      </c>
      <c r="EX35" s="355">
        <f t="shared" si="88"/>
        <v>0</v>
      </c>
      <c r="EY35" s="355">
        <f t="shared" si="89"/>
        <v>0</v>
      </c>
      <c r="EZ35" s="355">
        <f t="shared" si="90"/>
        <v>0</v>
      </c>
      <c r="FA35" s="355">
        <f t="shared" si="91"/>
        <v>0</v>
      </c>
      <c r="FB35" s="355">
        <f t="shared" si="92"/>
        <v>0</v>
      </c>
      <c r="FC35" s="355">
        <f t="shared" si="93"/>
        <v>0</v>
      </c>
      <c r="FD35" s="355">
        <f t="shared" si="94"/>
        <v>0</v>
      </c>
      <c r="FE35" s="355">
        <f t="shared" si="95"/>
        <v>0</v>
      </c>
      <c r="FG35" s="68" t="str">
        <f t="shared" si="96"/>
        <v>-</v>
      </c>
      <c r="FH35" s="68" t="str">
        <f t="shared" si="97"/>
        <v>-</v>
      </c>
      <c r="FI35" s="68" t="str">
        <f t="shared" si="98"/>
        <v>-</v>
      </c>
      <c r="FJ35" s="68" t="str">
        <f t="shared" si="99"/>
        <v>-</v>
      </c>
      <c r="FK35" s="68" t="str">
        <f t="shared" si="100"/>
        <v>-</v>
      </c>
      <c r="FL35" s="68" t="str">
        <f t="shared" si="101"/>
        <v>-</v>
      </c>
      <c r="FM35" s="68" t="str">
        <f t="shared" si="102"/>
        <v>-</v>
      </c>
      <c r="FN35" s="68" t="str">
        <f t="shared" si="103"/>
        <v>-</v>
      </c>
      <c r="FP35" s="355">
        <f t="shared" si="104"/>
        <v>0</v>
      </c>
      <c r="FQ35" s="355">
        <f t="shared" si="105"/>
        <v>0</v>
      </c>
      <c r="FR35" s="355">
        <f t="shared" si="106"/>
        <v>0</v>
      </c>
      <c r="FS35" s="355">
        <f t="shared" si="107"/>
        <v>0</v>
      </c>
      <c r="FT35" s="355">
        <f t="shared" si="108"/>
        <v>0</v>
      </c>
      <c r="FU35" s="355">
        <f t="shared" si="109"/>
        <v>0</v>
      </c>
      <c r="FV35" s="355">
        <f t="shared" si="110"/>
        <v>0</v>
      </c>
      <c r="FW35" s="355">
        <f t="shared" si="111"/>
        <v>0</v>
      </c>
      <c r="FY35" s="68" t="str">
        <f t="shared" si="112"/>
        <v>-</v>
      </c>
      <c r="FZ35" s="68" t="str">
        <f t="shared" si="113"/>
        <v>-</v>
      </c>
      <c r="GA35" s="68" t="str">
        <f t="shared" si="114"/>
        <v>-</v>
      </c>
      <c r="GB35" s="68" t="str">
        <f t="shared" si="115"/>
        <v>-</v>
      </c>
      <c r="GC35" s="68" t="str">
        <f t="shared" si="116"/>
        <v>-</v>
      </c>
      <c r="GD35" s="68" t="str">
        <f t="shared" si="117"/>
        <v>-</v>
      </c>
      <c r="GE35" s="68" t="str">
        <f t="shared" si="118"/>
        <v>-</v>
      </c>
      <c r="GF35" s="68" t="str">
        <f t="shared" si="119"/>
        <v>-</v>
      </c>
    </row>
    <row r="36" spans="1:188" ht="12" x14ac:dyDescent="0.3">
      <c r="A36" s="485"/>
      <c r="B36" s="480" t="s">
        <v>408</v>
      </c>
      <c r="C36" s="387" t="s">
        <v>427</v>
      </c>
      <c r="D36" s="406">
        <v>0.2986111111111111</v>
      </c>
      <c r="E36" s="388">
        <v>0.36458333333333331</v>
      </c>
      <c r="F36" s="389" t="str">
        <f t="shared" si="24"/>
        <v>Off-PT</v>
      </c>
      <c r="G36" s="9"/>
      <c r="H36" s="432" t="s">
        <v>117</v>
      </c>
      <c r="I36" s="1517">
        <v>77</v>
      </c>
      <c r="J36" s="392" t="s">
        <v>117</v>
      </c>
      <c r="K36" s="461" t="s">
        <v>117</v>
      </c>
      <c r="L36" s="394">
        <f t="shared" si="25"/>
        <v>0</v>
      </c>
      <c r="M36" s="392">
        <f t="shared" si="2"/>
        <v>77</v>
      </c>
      <c r="N36" s="392">
        <f t="shared" si="3"/>
        <v>0</v>
      </c>
      <c r="O36" s="9" t="e">
        <f t="shared" si="26"/>
        <v>#VALUE!</v>
      </c>
      <c r="P36" s="9">
        <f t="shared" si="27"/>
        <v>0</v>
      </c>
      <c r="Q36" s="9">
        <f t="shared" si="28"/>
        <v>0</v>
      </c>
      <c r="R36" s="9">
        <f t="shared" si="29"/>
        <v>0</v>
      </c>
      <c r="S36" s="9">
        <f t="shared" si="30"/>
        <v>0</v>
      </c>
      <c r="T36" s="9">
        <f t="shared" si="31"/>
        <v>0</v>
      </c>
      <c r="U36" s="9">
        <f t="shared" si="32"/>
        <v>0</v>
      </c>
      <c r="V36" s="9">
        <f t="shared" si="33"/>
        <v>0</v>
      </c>
      <c r="W36" s="9">
        <f t="shared" si="34"/>
        <v>0</v>
      </c>
      <c r="X36" s="9">
        <f t="shared" si="35"/>
        <v>0</v>
      </c>
      <c r="Y36" s="9">
        <f t="shared" si="4"/>
        <v>0</v>
      </c>
      <c r="Z36" s="9">
        <f t="shared" si="36"/>
        <v>0</v>
      </c>
      <c r="AA36" s="9">
        <f t="shared" si="37"/>
        <v>0</v>
      </c>
      <c r="AB36" s="9" t="e">
        <f t="shared" si="38"/>
        <v>#VALUE!</v>
      </c>
      <c r="AC36" s="9">
        <f t="shared" si="5"/>
        <v>0</v>
      </c>
      <c r="AD36" s="9">
        <f t="shared" si="6"/>
        <v>0</v>
      </c>
      <c r="AE36" s="9">
        <f t="shared" si="7"/>
        <v>0</v>
      </c>
      <c r="AF36" s="9">
        <f t="shared" si="8"/>
        <v>0</v>
      </c>
      <c r="AG36" s="9">
        <f t="shared" si="9"/>
        <v>0</v>
      </c>
      <c r="AH36" s="8">
        <f t="shared" si="10"/>
        <v>77</v>
      </c>
      <c r="AI36" s="8">
        <f t="shared" si="11"/>
        <v>0</v>
      </c>
      <c r="AJ36" s="8">
        <f t="shared" si="12"/>
        <v>0</v>
      </c>
      <c r="AK36" s="8">
        <f t="shared" si="13"/>
        <v>0</v>
      </c>
      <c r="AL36" s="8">
        <f t="shared" si="14"/>
        <v>0</v>
      </c>
      <c r="AM36" s="103" t="str">
        <f t="shared" si="15"/>
        <v>1</v>
      </c>
      <c r="AN36" s="63"/>
      <c r="AO36" s="63"/>
      <c r="AP36" s="66"/>
      <c r="AQ36" s="66"/>
      <c r="AR36" s="1277"/>
      <c r="AS36" s="1270"/>
      <c r="AT36" s="63"/>
      <c r="AU36" s="63"/>
      <c r="AV36" s="63"/>
      <c r="AW36" s="66"/>
      <c r="AX36" s="66"/>
      <c r="AY36" s="63"/>
      <c r="AZ36" s="63"/>
      <c r="BA36" s="63"/>
      <c r="BB36" s="63"/>
      <c r="BC36" s="63"/>
      <c r="BD36" s="66"/>
      <c r="BE36" s="66"/>
      <c r="BF36" s="63"/>
      <c r="BG36" s="63"/>
      <c r="BH36" s="63"/>
      <c r="BI36" s="63"/>
      <c r="BJ36" s="63"/>
      <c r="BK36" s="66"/>
      <c r="BL36" s="66"/>
      <c r="BM36" s="63"/>
      <c r="BN36" s="63"/>
      <c r="BO36" s="63"/>
      <c r="BP36" s="63"/>
      <c r="BQ36" s="63"/>
      <c r="BR36" s="1270"/>
      <c r="BS36" s="63"/>
      <c r="CA36" s="104">
        <f t="shared" si="39"/>
        <v>0</v>
      </c>
      <c r="CB36" s="104">
        <f t="shared" si="40"/>
        <v>0</v>
      </c>
      <c r="CC36" s="104"/>
      <c r="CD36" s="104"/>
      <c r="CE36" s="104"/>
      <c r="CF36" s="104"/>
      <c r="CH36" s="105" t="e">
        <f t="shared" si="16"/>
        <v>#VALUE!</v>
      </c>
      <c r="CI36" s="105" t="e">
        <f t="shared" si="17"/>
        <v>#VALUE!</v>
      </c>
      <c r="CJ36" s="105" t="e">
        <f t="shared" si="18"/>
        <v>#VALUE!</v>
      </c>
      <c r="CK36" s="105" t="e">
        <f t="shared" si="19"/>
        <v>#VALUE!</v>
      </c>
      <c r="CL36" s="105" t="e">
        <f t="shared" si="20"/>
        <v>#VALUE!</v>
      </c>
      <c r="CM36" s="105" t="e">
        <f t="shared" si="21"/>
        <v>#VALUE!</v>
      </c>
      <c r="CN36" s="105" t="e">
        <f t="shared" si="22"/>
        <v>#VALUE!</v>
      </c>
      <c r="CO36" s="105" t="e">
        <f t="shared" si="23"/>
        <v>#VALUE!</v>
      </c>
      <c r="CV36" s="355">
        <f t="shared" si="41"/>
        <v>0</v>
      </c>
      <c r="CW36" s="355">
        <f t="shared" si="42"/>
        <v>0</v>
      </c>
      <c r="CX36" s="355">
        <f t="shared" si="43"/>
        <v>0</v>
      </c>
      <c r="CY36" s="355">
        <f t="shared" si="44"/>
        <v>0</v>
      </c>
      <c r="CZ36" s="355" t="str">
        <f ca="1">IFERROR(OUNTIF(AN36:AP36,"e"),"-")</f>
        <v>-</v>
      </c>
      <c r="DA36" s="355">
        <f t="shared" si="45"/>
        <v>0</v>
      </c>
      <c r="DB36" s="355">
        <f t="shared" si="46"/>
        <v>0</v>
      </c>
      <c r="DC36" s="355">
        <f t="shared" si="47"/>
        <v>0</v>
      </c>
      <c r="DE36" s="1168" t="str">
        <f t="shared" si="48"/>
        <v>-</v>
      </c>
      <c r="DF36" s="1168" t="str">
        <f t="shared" si="49"/>
        <v>-</v>
      </c>
      <c r="DG36" s="1168" t="str">
        <f t="shared" si="50"/>
        <v>-</v>
      </c>
      <c r="DH36" s="1168" t="str">
        <f t="shared" si="51"/>
        <v>-</v>
      </c>
      <c r="DI36" s="1168" t="str">
        <f t="shared" ca="1" si="52"/>
        <v>-</v>
      </c>
      <c r="DJ36" s="1168" t="str">
        <f t="shared" si="53"/>
        <v>-</v>
      </c>
      <c r="DK36" s="1168" t="str">
        <f t="shared" si="54"/>
        <v>-</v>
      </c>
      <c r="DL36" s="1168" t="str">
        <f t="shared" si="55"/>
        <v>-</v>
      </c>
      <c r="DN36" s="355">
        <f t="shared" si="56"/>
        <v>0</v>
      </c>
      <c r="DO36" s="355">
        <f t="shared" si="57"/>
        <v>0</v>
      </c>
      <c r="DP36" s="355">
        <f t="shared" si="58"/>
        <v>0</v>
      </c>
      <c r="DQ36" s="355">
        <f t="shared" si="59"/>
        <v>0</v>
      </c>
      <c r="DR36" s="355">
        <f t="shared" si="60"/>
        <v>0</v>
      </c>
      <c r="DS36" s="355">
        <f t="shared" si="61"/>
        <v>0</v>
      </c>
      <c r="DT36" s="355">
        <f t="shared" si="62"/>
        <v>0</v>
      </c>
      <c r="DU36" s="355">
        <f t="shared" si="63"/>
        <v>0</v>
      </c>
      <c r="DW36" s="68" t="str">
        <f t="shared" si="64"/>
        <v>-</v>
      </c>
      <c r="DX36" s="68" t="str">
        <f t="shared" si="65"/>
        <v>-</v>
      </c>
      <c r="DY36" s="68" t="str">
        <f t="shared" si="66"/>
        <v>-</v>
      </c>
      <c r="DZ36" s="68" t="str">
        <f t="shared" si="67"/>
        <v>-</v>
      </c>
      <c r="EA36" s="68" t="str">
        <f t="shared" si="68"/>
        <v>-</v>
      </c>
      <c r="EB36" s="68" t="str">
        <f t="shared" si="69"/>
        <v>-</v>
      </c>
      <c r="EC36" s="68" t="str">
        <f t="shared" si="70"/>
        <v>-</v>
      </c>
      <c r="ED36" s="68" t="str">
        <f t="shared" si="71"/>
        <v>-</v>
      </c>
      <c r="EF36" s="355">
        <f t="shared" si="72"/>
        <v>0</v>
      </c>
      <c r="EG36" s="355">
        <f t="shared" si="73"/>
        <v>0</v>
      </c>
      <c r="EH36" s="355">
        <f t="shared" si="74"/>
        <v>0</v>
      </c>
      <c r="EI36" s="355">
        <f t="shared" si="75"/>
        <v>0</v>
      </c>
      <c r="EJ36" s="355">
        <f t="shared" si="76"/>
        <v>0</v>
      </c>
      <c r="EK36" s="355">
        <f t="shared" si="77"/>
        <v>0</v>
      </c>
      <c r="EL36" s="355">
        <f t="shared" si="78"/>
        <v>0</v>
      </c>
      <c r="EM36" s="355">
        <f t="shared" si="79"/>
        <v>0</v>
      </c>
      <c r="EO36" s="68" t="e">
        <f t="shared" si="80"/>
        <v>#VALUE!</v>
      </c>
      <c r="EP36" s="68" t="str">
        <f t="shared" si="81"/>
        <v>-</v>
      </c>
      <c r="EQ36" s="68" t="str">
        <f t="shared" si="82"/>
        <v>-</v>
      </c>
      <c r="ER36" s="68" t="str">
        <f t="shared" si="83"/>
        <v>-</v>
      </c>
      <c r="ES36" s="68" t="str">
        <f t="shared" si="84"/>
        <v>-</v>
      </c>
      <c r="ET36" s="68" t="str">
        <f t="shared" si="85"/>
        <v>-</v>
      </c>
      <c r="EU36" s="68" t="str">
        <f t="shared" si="86"/>
        <v>-</v>
      </c>
      <c r="EV36" s="68" t="str">
        <f t="shared" si="87"/>
        <v>-</v>
      </c>
      <c r="EX36" s="355">
        <f t="shared" si="88"/>
        <v>0</v>
      </c>
      <c r="EY36" s="355">
        <f t="shared" si="89"/>
        <v>0</v>
      </c>
      <c r="EZ36" s="355">
        <f t="shared" si="90"/>
        <v>0</v>
      </c>
      <c r="FA36" s="355">
        <f t="shared" si="91"/>
        <v>0</v>
      </c>
      <c r="FB36" s="355">
        <f t="shared" si="92"/>
        <v>0</v>
      </c>
      <c r="FC36" s="355">
        <f t="shared" si="93"/>
        <v>0</v>
      </c>
      <c r="FD36" s="355">
        <f t="shared" si="94"/>
        <v>0</v>
      </c>
      <c r="FE36" s="355">
        <f t="shared" si="95"/>
        <v>0</v>
      </c>
      <c r="FG36" s="68" t="str">
        <f t="shared" si="96"/>
        <v>-</v>
      </c>
      <c r="FH36" s="68" t="str">
        <f t="shared" si="97"/>
        <v>-</v>
      </c>
      <c r="FI36" s="68" t="str">
        <f t="shared" si="98"/>
        <v>-</v>
      </c>
      <c r="FJ36" s="68" t="str">
        <f t="shared" si="99"/>
        <v>-</v>
      </c>
      <c r="FK36" s="68" t="str">
        <f t="shared" si="100"/>
        <v>-</v>
      </c>
      <c r="FL36" s="68" t="str">
        <f t="shared" si="101"/>
        <v>-</v>
      </c>
      <c r="FM36" s="68" t="str">
        <f t="shared" si="102"/>
        <v>-</v>
      </c>
      <c r="FN36" s="68" t="str">
        <f t="shared" si="103"/>
        <v>-</v>
      </c>
      <c r="FP36" s="355">
        <f t="shared" si="104"/>
        <v>0</v>
      </c>
      <c r="FQ36" s="355">
        <f t="shared" si="105"/>
        <v>0</v>
      </c>
      <c r="FR36" s="355">
        <f t="shared" si="106"/>
        <v>0</v>
      </c>
      <c r="FS36" s="355">
        <f t="shared" si="107"/>
        <v>0</v>
      </c>
      <c r="FT36" s="355">
        <f t="shared" si="108"/>
        <v>0</v>
      </c>
      <c r="FU36" s="355">
        <f t="shared" si="109"/>
        <v>0</v>
      </c>
      <c r="FV36" s="355">
        <f t="shared" si="110"/>
        <v>0</v>
      </c>
      <c r="FW36" s="355">
        <f t="shared" si="111"/>
        <v>0</v>
      </c>
      <c r="FY36" s="68" t="str">
        <f t="shared" si="112"/>
        <v>-</v>
      </c>
      <c r="FZ36" s="68" t="str">
        <f t="shared" si="113"/>
        <v>-</v>
      </c>
      <c r="GA36" s="68" t="str">
        <f t="shared" si="114"/>
        <v>-</v>
      </c>
      <c r="GB36" s="68" t="str">
        <f t="shared" si="115"/>
        <v>-</v>
      </c>
      <c r="GC36" s="68" t="str">
        <f t="shared" si="116"/>
        <v>-</v>
      </c>
      <c r="GD36" s="68" t="str">
        <f t="shared" si="117"/>
        <v>-</v>
      </c>
      <c r="GE36" s="68" t="str">
        <f t="shared" si="118"/>
        <v>-</v>
      </c>
      <c r="GF36" s="68" t="str">
        <f t="shared" si="119"/>
        <v>-</v>
      </c>
    </row>
    <row r="37" spans="1:188" ht="12" x14ac:dyDescent="0.3">
      <c r="A37" s="485"/>
      <c r="B37" s="480" t="s">
        <v>408</v>
      </c>
      <c r="C37" s="387" t="s">
        <v>427</v>
      </c>
      <c r="D37" s="388">
        <v>0.36458333333333331</v>
      </c>
      <c r="E37" s="388">
        <v>0.40625</v>
      </c>
      <c r="F37" s="389" t="str">
        <f t="shared" si="24"/>
        <v>Off-PT</v>
      </c>
      <c r="G37" s="9"/>
      <c r="H37" s="432" t="s">
        <v>117</v>
      </c>
      <c r="I37" s="1517">
        <v>77</v>
      </c>
      <c r="J37" s="392" t="s">
        <v>117</v>
      </c>
      <c r="K37" s="461" t="s">
        <v>117</v>
      </c>
      <c r="L37" s="394">
        <f t="shared" si="25"/>
        <v>0</v>
      </c>
      <c r="M37" s="392">
        <f t="shared" si="2"/>
        <v>77</v>
      </c>
      <c r="N37" s="392">
        <f t="shared" si="3"/>
        <v>0</v>
      </c>
      <c r="O37" s="9" t="e">
        <f t="shared" si="26"/>
        <v>#VALUE!</v>
      </c>
      <c r="P37" s="9">
        <f t="shared" si="27"/>
        <v>0</v>
      </c>
      <c r="Q37" s="9">
        <f t="shared" si="28"/>
        <v>0</v>
      </c>
      <c r="R37" s="9">
        <f t="shared" si="29"/>
        <v>0</v>
      </c>
      <c r="S37" s="9">
        <f t="shared" si="30"/>
        <v>0</v>
      </c>
      <c r="T37" s="9">
        <f t="shared" si="31"/>
        <v>0</v>
      </c>
      <c r="U37" s="9">
        <f t="shared" si="32"/>
        <v>0</v>
      </c>
      <c r="V37" s="9">
        <f t="shared" si="33"/>
        <v>0</v>
      </c>
      <c r="W37" s="9">
        <f t="shared" si="34"/>
        <v>0</v>
      </c>
      <c r="X37" s="9">
        <f t="shared" si="35"/>
        <v>0</v>
      </c>
      <c r="Y37" s="9">
        <f t="shared" si="4"/>
        <v>0</v>
      </c>
      <c r="Z37" s="9">
        <f t="shared" si="36"/>
        <v>0</v>
      </c>
      <c r="AA37" s="9">
        <f t="shared" si="37"/>
        <v>0</v>
      </c>
      <c r="AB37" s="9" t="e">
        <f t="shared" si="38"/>
        <v>#VALUE!</v>
      </c>
      <c r="AC37" s="9">
        <f t="shared" si="5"/>
        <v>0</v>
      </c>
      <c r="AD37" s="9">
        <f t="shared" si="6"/>
        <v>0</v>
      </c>
      <c r="AE37" s="9">
        <f t="shared" si="7"/>
        <v>0</v>
      </c>
      <c r="AF37" s="9">
        <f t="shared" si="8"/>
        <v>0</v>
      </c>
      <c r="AG37" s="9">
        <f t="shared" si="9"/>
        <v>0</v>
      </c>
      <c r="AH37" s="8">
        <f t="shared" si="10"/>
        <v>77</v>
      </c>
      <c r="AI37" s="8">
        <f t="shared" si="11"/>
        <v>0</v>
      </c>
      <c r="AJ37" s="8">
        <f t="shared" si="12"/>
        <v>0</v>
      </c>
      <c r="AK37" s="8">
        <f t="shared" si="13"/>
        <v>0</v>
      </c>
      <c r="AL37" s="8">
        <f t="shared" si="14"/>
        <v>0</v>
      </c>
      <c r="AM37" s="103" t="str">
        <f t="shared" si="15"/>
        <v>1</v>
      </c>
      <c r="AN37" s="63"/>
      <c r="AO37" s="63"/>
      <c r="AP37" s="66"/>
      <c r="AQ37" s="66"/>
      <c r="AR37" s="1277"/>
      <c r="AS37" s="1270"/>
      <c r="AT37" s="63"/>
      <c r="AU37" s="63"/>
      <c r="AV37" s="63"/>
      <c r="AW37" s="66"/>
      <c r="AX37" s="66"/>
      <c r="AY37" s="63"/>
      <c r="AZ37" s="63"/>
      <c r="BA37" s="63"/>
      <c r="BB37" s="63"/>
      <c r="BC37" s="63"/>
      <c r="BD37" s="66"/>
      <c r="BE37" s="66"/>
      <c r="BF37" s="63"/>
      <c r="BG37" s="63"/>
      <c r="BH37" s="63"/>
      <c r="BI37" s="63"/>
      <c r="BJ37" s="63"/>
      <c r="BK37" s="66"/>
      <c r="BL37" s="66"/>
      <c r="BM37" s="63"/>
      <c r="BN37" s="63"/>
      <c r="BO37" s="63"/>
      <c r="BP37" s="63"/>
      <c r="BQ37" s="63"/>
      <c r="BR37" s="1270"/>
      <c r="BS37" s="63"/>
      <c r="CA37" s="104">
        <f t="shared" si="39"/>
        <v>0</v>
      </c>
      <c r="CB37" s="104">
        <f t="shared" si="40"/>
        <v>0</v>
      </c>
      <c r="CC37" s="104"/>
      <c r="CD37" s="104"/>
      <c r="CE37" s="104"/>
      <c r="CF37" s="104"/>
      <c r="CH37" s="105" t="e">
        <f t="shared" si="16"/>
        <v>#VALUE!</v>
      </c>
      <c r="CI37" s="105" t="e">
        <f t="shared" si="17"/>
        <v>#VALUE!</v>
      </c>
      <c r="CJ37" s="105" t="e">
        <f t="shared" si="18"/>
        <v>#VALUE!</v>
      </c>
      <c r="CK37" s="105" t="e">
        <f t="shared" si="19"/>
        <v>#VALUE!</v>
      </c>
      <c r="CL37" s="105" t="e">
        <f t="shared" si="20"/>
        <v>#VALUE!</v>
      </c>
      <c r="CM37" s="105" t="e">
        <f t="shared" si="21"/>
        <v>#VALUE!</v>
      </c>
      <c r="CN37" s="105" t="e">
        <f t="shared" si="22"/>
        <v>#VALUE!</v>
      </c>
      <c r="CO37" s="105" t="e">
        <f t="shared" si="23"/>
        <v>#VALUE!</v>
      </c>
      <c r="CV37" s="355">
        <f t="shared" si="41"/>
        <v>0</v>
      </c>
      <c r="CW37" s="355">
        <f t="shared" si="42"/>
        <v>0</v>
      </c>
      <c r="CX37" s="355">
        <f t="shared" si="43"/>
        <v>0</v>
      </c>
      <c r="CY37" s="355">
        <f t="shared" si="44"/>
        <v>0</v>
      </c>
      <c r="CZ37" s="355" t="str">
        <f ca="1">IFERROR(OUNTIF(AN37:AP37,"e"),"-")</f>
        <v>-</v>
      </c>
      <c r="DA37" s="355">
        <f t="shared" si="45"/>
        <v>0</v>
      </c>
      <c r="DB37" s="355">
        <f t="shared" si="46"/>
        <v>0</v>
      </c>
      <c r="DC37" s="355">
        <f t="shared" si="47"/>
        <v>0</v>
      </c>
      <c r="DE37" s="1168" t="str">
        <f t="shared" si="48"/>
        <v>-</v>
      </c>
      <c r="DF37" s="1168" t="str">
        <f t="shared" si="49"/>
        <v>-</v>
      </c>
      <c r="DG37" s="1168" t="str">
        <f t="shared" si="50"/>
        <v>-</v>
      </c>
      <c r="DH37" s="1168" t="str">
        <f t="shared" si="51"/>
        <v>-</v>
      </c>
      <c r="DI37" s="1168" t="str">
        <f t="shared" ca="1" si="52"/>
        <v>-</v>
      </c>
      <c r="DJ37" s="1168" t="str">
        <f t="shared" si="53"/>
        <v>-</v>
      </c>
      <c r="DK37" s="1168" t="str">
        <f t="shared" si="54"/>
        <v>-</v>
      </c>
      <c r="DL37" s="1168" t="str">
        <f t="shared" si="55"/>
        <v>-</v>
      </c>
      <c r="DN37" s="355">
        <f t="shared" si="56"/>
        <v>0</v>
      </c>
      <c r="DO37" s="355">
        <f t="shared" si="57"/>
        <v>0</v>
      </c>
      <c r="DP37" s="355">
        <f t="shared" si="58"/>
        <v>0</v>
      </c>
      <c r="DQ37" s="355">
        <f t="shared" si="59"/>
        <v>0</v>
      </c>
      <c r="DR37" s="355">
        <f t="shared" si="60"/>
        <v>0</v>
      </c>
      <c r="DS37" s="355">
        <f t="shared" si="61"/>
        <v>0</v>
      </c>
      <c r="DT37" s="355">
        <f t="shared" si="62"/>
        <v>0</v>
      </c>
      <c r="DU37" s="355">
        <f t="shared" si="63"/>
        <v>0</v>
      </c>
      <c r="DW37" s="68" t="str">
        <f t="shared" si="64"/>
        <v>-</v>
      </c>
      <c r="DX37" s="68" t="str">
        <f t="shared" si="65"/>
        <v>-</v>
      </c>
      <c r="DY37" s="68" t="str">
        <f t="shared" si="66"/>
        <v>-</v>
      </c>
      <c r="DZ37" s="68" t="str">
        <f t="shared" si="67"/>
        <v>-</v>
      </c>
      <c r="EA37" s="68" t="str">
        <f t="shared" si="68"/>
        <v>-</v>
      </c>
      <c r="EB37" s="68" t="str">
        <f t="shared" si="69"/>
        <v>-</v>
      </c>
      <c r="EC37" s="68" t="str">
        <f t="shared" si="70"/>
        <v>-</v>
      </c>
      <c r="ED37" s="68" t="str">
        <f t="shared" si="71"/>
        <v>-</v>
      </c>
      <c r="EF37" s="355">
        <f t="shared" si="72"/>
        <v>0</v>
      </c>
      <c r="EG37" s="355">
        <f t="shared" si="73"/>
        <v>0</v>
      </c>
      <c r="EH37" s="355">
        <f t="shared" si="74"/>
        <v>0</v>
      </c>
      <c r="EI37" s="355">
        <f t="shared" si="75"/>
        <v>0</v>
      </c>
      <c r="EJ37" s="355">
        <f t="shared" si="76"/>
        <v>0</v>
      </c>
      <c r="EK37" s="355">
        <f t="shared" si="77"/>
        <v>0</v>
      </c>
      <c r="EL37" s="355">
        <f t="shared" si="78"/>
        <v>0</v>
      </c>
      <c r="EM37" s="355">
        <f t="shared" si="79"/>
        <v>0</v>
      </c>
      <c r="EO37" s="68" t="e">
        <f t="shared" si="80"/>
        <v>#VALUE!</v>
      </c>
      <c r="EP37" s="68" t="str">
        <f t="shared" si="81"/>
        <v>-</v>
      </c>
      <c r="EQ37" s="68" t="str">
        <f t="shared" si="82"/>
        <v>-</v>
      </c>
      <c r="ER37" s="68" t="str">
        <f t="shared" si="83"/>
        <v>-</v>
      </c>
      <c r="ES37" s="68" t="str">
        <f t="shared" si="84"/>
        <v>-</v>
      </c>
      <c r="ET37" s="68" t="str">
        <f t="shared" si="85"/>
        <v>-</v>
      </c>
      <c r="EU37" s="68" t="str">
        <f t="shared" si="86"/>
        <v>-</v>
      </c>
      <c r="EV37" s="68" t="str">
        <f t="shared" si="87"/>
        <v>-</v>
      </c>
      <c r="EX37" s="355">
        <f t="shared" si="88"/>
        <v>0</v>
      </c>
      <c r="EY37" s="355">
        <f t="shared" si="89"/>
        <v>0</v>
      </c>
      <c r="EZ37" s="355">
        <f t="shared" si="90"/>
        <v>0</v>
      </c>
      <c r="FA37" s="355">
        <f t="shared" si="91"/>
        <v>0</v>
      </c>
      <c r="FB37" s="355">
        <f t="shared" si="92"/>
        <v>0</v>
      </c>
      <c r="FC37" s="355">
        <f t="shared" si="93"/>
        <v>0</v>
      </c>
      <c r="FD37" s="355">
        <f t="shared" si="94"/>
        <v>0</v>
      </c>
      <c r="FE37" s="355">
        <f t="shared" si="95"/>
        <v>0</v>
      </c>
      <c r="FG37" s="68" t="str">
        <f t="shared" si="96"/>
        <v>-</v>
      </c>
      <c r="FH37" s="68" t="str">
        <f t="shared" si="97"/>
        <v>-</v>
      </c>
      <c r="FI37" s="68" t="str">
        <f t="shared" si="98"/>
        <v>-</v>
      </c>
      <c r="FJ37" s="68" t="str">
        <f t="shared" si="99"/>
        <v>-</v>
      </c>
      <c r="FK37" s="68" t="str">
        <f t="shared" si="100"/>
        <v>-</v>
      </c>
      <c r="FL37" s="68" t="str">
        <f t="shared" si="101"/>
        <v>-</v>
      </c>
      <c r="FM37" s="68" t="str">
        <f t="shared" si="102"/>
        <v>-</v>
      </c>
      <c r="FN37" s="68" t="str">
        <f t="shared" si="103"/>
        <v>-</v>
      </c>
      <c r="FP37" s="355">
        <f t="shared" si="104"/>
        <v>0</v>
      </c>
      <c r="FQ37" s="355">
        <f t="shared" si="105"/>
        <v>0</v>
      </c>
      <c r="FR37" s="355">
        <f t="shared" si="106"/>
        <v>0</v>
      </c>
      <c r="FS37" s="355">
        <f t="shared" si="107"/>
        <v>0</v>
      </c>
      <c r="FT37" s="355">
        <f t="shared" si="108"/>
        <v>0</v>
      </c>
      <c r="FU37" s="355">
        <f t="shared" si="109"/>
        <v>0</v>
      </c>
      <c r="FV37" s="355">
        <f t="shared" si="110"/>
        <v>0</v>
      </c>
      <c r="FW37" s="355">
        <f t="shared" si="111"/>
        <v>0</v>
      </c>
      <c r="FY37" s="68" t="str">
        <f t="shared" si="112"/>
        <v>-</v>
      </c>
      <c r="FZ37" s="68" t="str">
        <f t="shared" si="113"/>
        <v>-</v>
      </c>
      <c r="GA37" s="68" t="str">
        <f t="shared" si="114"/>
        <v>-</v>
      </c>
      <c r="GB37" s="68" t="str">
        <f t="shared" si="115"/>
        <v>-</v>
      </c>
      <c r="GC37" s="68" t="str">
        <f t="shared" si="116"/>
        <v>-</v>
      </c>
      <c r="GD37" s="68" t="str">
        <f t="shared" si="117"/>
        <v>-</v>
      </c>
      <c r="GE37" s="68" t="str">
        <f t="shared" si="118"/>
        <v>-</v>
      </c>
      <c r="GF37" s="68" t="str">
        <f t="shared" si="119"/>
        <v>-</v>
      </c>
    </row>
    <row r="38" spans="1:188" ht="12" x14ac:dyDescent="0.3">
      <c r="A38" s="485"/>
      <c r="B38" s="480" t="s">
        <v>408</v>
      </c>
      <c r="C38" s="387" t="s">
        <v>427</v>
      </c>
      <c r="D38" s="388">
        <v>0.40625</v>
      </c>
      <c r="E38" s="388">
        <v>0.45833333333333331</v>
      </c>
      <c r="F38" s="389" t="str">
        <f t="shared" ref="F38" si="120">IF(VALUE(D38)&gt;=0.72,"PT",IF(VALUE(D38)&lt;0.72,"Off-PT"))</f>
        <v>Off-PT</v>
      </c>
      <c r="G38" s="9"/>
      <c r="H38" s="432" t="s">
        <v>117</v>
      </c>
      <c r="I38" s="1517">
        <v>77</v>
      </c>
      <c r="J38" s="392" t="s">
        <v>117</v>
      </c>
      <c r="K38" s="461" t="s">
        <v>117</v>
      </c>
      <c r="L38" s="394">
        <f t="shared" ref="L38" si="121">COUNTA(AN38:BR38)</f>
        <v>0</v>
      </c>
      <c r="M38" s="392">
        <f t="shared" si="2"/>
        <v>77</v>
      </c>
      <c r="N38" s="392">
        <f t="shared" si="3"/>
        <v>0</v>
      </c>
      <c r="O38" s="9" t="e">
        <f t="shared" ref="O38" si="122">IF($L$4&gt;0,P38*J38*$M$4*H38,0)</f>
        <v>#VALUE!</v>
      </c>
      <c r="P38" s="9">
        <f t="shared" ref="P38" si="123">COUNTIF(AN38:BR38,"A")</f>
        <v>0</v>
      </c>
      <c r="Q38" s="9">
        <f t="shared" ref="Q38" si="124">IF($L$5&gt;0,R38*J38*$M$5*H38,0)</f>
        <v>0</v>
      </c>
      <c r="R38" s="9">
        <f t="shared" ref="R38" si="125">COUNTIF(AN38:BR38,"B")</f>
        <v>0</v>
      </c>
      <c r="S38" s="9">
        <f t="shared" ref="S38" si="126">IF($L$6&gt;0,T38*J38*$M$6*H38,0)</f>
        <v>0</v>
      </c>
      <c r="T38" s="9">
        <f t="shared" ref="T38" si="127">COUNTIF(AN38:BR38,"C")</f>
        <v>0</v>
      </c>
      <c r="U38" s="9">
        <f t="shared" ref="U38" si="128">IF($L$7&gt;0,V38*J38*$M$7*H38,0)</f>
        <v>0</v>
      </c>
      <c r="V38" s="9">
        <f t="shared" ref="V38" si="129">COUNTIF(AN38:BR38,"D")</f>
        <v>0</v>
      </c>
      <c r="W38" s="9">
        <f t="shared" ref="W38" si="130">IF($L$8&gt;0,X38*J38*$M$8*H38,0)</f>
        <v>0</v>
      </c>
      <c r="X38" s="9">
        <f t="shared" ref="X38" si="131">COUNTIF(AN38:BR38,"E")</f>
        <v>0</v>
      </c>
      <c r="Y38" s="9">
        <f t="shared" ref="Y38" si="132">COUNTIF(AN38:BR38,"F")</f>
        <v>0</v>
      </c>
      <c r="Z38" s="9">
        <f t="shared" ref="Z38" si="133">COUNTIF(AN38:BR38,"G")</f>
        <v>0</v>
      </c>
      <c r="AA38" s="9">
        <f t="shared" ref="AA38" si="134">COUNTIF(AN38:BR38,"H")</f>
        <v>0</v>
      </c>
      <c r="AB38" s="9" t="e">
        <f t="shared" ref="AB38" si="135">(Y38+Z38+AA38)*H38</f>
        <v>#VALUE!</v>
      </c>
      <c r="AC38" s="9">
        <f t="shared" ref="AC38" si="136">IF($L$4&gt;0,I38*$M$4*P38,0)</f>
        <v>0</v>
      </c>
      <c r="AD38" s="9">
        <f t="shared" ref="AD38" si="137">IF($L$5&gt;0,I38*$M$5*R38,0)</f>
        <v>0</v>
      </c>
      <c r="AE38" s="9">
        <f t="shared" ref="AE38" si="138">IF($L$6&gt;0,I38*$M$6*T38,0)</f>
        <v>0</v>
      </c>
      <c r="AF38" s="9">
        <f t="shared" ref="AF38" si="139">IF($L$7&gt;0,I38*$M$7*V38,0)</f>
        <v>0</v>
      </c>
      <c r="AG38" s="9">
        <f t="shared" ref="AG38" si="140">IF($L$8&gt;0,I38*$M$8*X38,0)</f>
        <v>0</v>
      </c>
      <c r="AH38" s="8">
        <f t="shared" ref="AH38" si="141">IF(ISERROR(M38*$M$4),0,M38*$M$4)</f>
        <v>77</v>
      </c>
      <c r="AI38" s="8">
        <f t="shared" ref="AI38" si="142">IF(ISERROR(M38*$M$5),0,M38*$M$5)</f>
        <v>0</v>
      </c>
      <c r="AJ38" s="8">
        <f t="shared" ref="AJ38" si="143">IF(ISERROR(M38*$M$6),0,M38*$M$6)</f>
        <v>0</v>
      </c>
      <c r="AK38" s="8">
        <f t="shared" ref="AK38" si="144">IF(ISERROR(M38*$M$7),0,M38*$M$7)</f>
        <v>0</v>
      </c>
      <c r="AL38" s="8">
        <f t="shared" ref="AL38" si="145">IF(ISERROR(M38*$M$8),0,M38*$M$8)</f>
        <v>0</v>
      </c>
      <c r="AM38" s="103" t="str">
        <f t="shared" si="15"/>
        <v>1</v>
      </c>
      <c r="AN38" s="63"/>
      <c r="AO38" s="63"/>
      <c r="AP38" s="66"/>
      <c r="AQ38" s="66"/>
      <c r="AR38" s="1277"/>
      <c r="AS38" s="1270"/>
      <c r="AT38" s="63"/>
      <c r="AU38" s="63"/>
      <c r="AV38" s="63"/>
      <c r="AW38" s="66"/>
      <c r="AX38" s="66"/>
      <c r="AY38" s="63"/>
      <c r="AZ38" s="63"/>
      <c r="BA38" s="63"/>
      <c r="BB38" s="63"/>
      <c r="BC38" s="63"/>
      <c r="BD38" s="66"/>
      <c r="BE38" s="66"/>
      <c r="BF38" s="63"/>
      <c r="BG38" s="63"/>
      <c r="BH38" s="63"/>
      <c r="BI38" s="63"/>
      <c r="BJ38" s="63"/>
      <c r="BK38" s="66"/>
      <c r="BL38" s="66"/>
      <c r="BM38" s="63"/>
      <c r="BN38" s="63"/>
      <c r="BO38" s="63"/>
      <c r="BP38" s="63"/>
      <c r="BQ38" s="63"/>
      <c r="BR38" s="1270"/>
      <c r="BS38" s="63"/>
      <c r="CA38" s="104">
        <f t="shared" si="39"/>
        <v>0</v>
      </c>
      <c r="CB38" s="104">
        <f t="shared" si="40"/>
        <v>0</v>
      </c>
      <c r="CC38" s="104"/>
      <c r="CD38" s="104"/>
      <c r="CE38" s="104"/>
      <c r="CF38" s="104"/>
      <c r="CH38" s="105" t="e">
        <f t="shared" si="16"/>
        <v>#VALUE!</v>
      </c>
      <c r="CI38" s="105" t="e">
        <f t="shared" si="17"/>
        <v>#VALUE!</v>
      </c>
      <c r="CJ38" s="105" t="e">
        <f t="shared" si="18"/>
        <v>#VALUE!</v>
      </c>
      <c r="CK38" s="105" t="e">
        <f t="shared" si="19"/>
        <v>#VALUE!</v>
      </c>
      <c r="CL38" s="105" t="e">
        <f t="shared" si="20"/>
        <v>#VALUE!</v>
      </c>
      <c r="CM38" s="105" t="e">
        <f t="shared" si="21"/>
        <v>#VALUE!</v>
      </c>
      <c r="CN38" s="105" t="e">
        <f t="shared" si="22"/>
        <v>#VALUE!</v>
      </c>
      <c r="CO38" s="105" t="e">
        <f t="shared" si="23"/>
        <v>#VALUE!</v>
      </c>
      <c r="CV38" s="355">
        <f t="shared" si="41"/>
        <v>0</v>
      </c>
      <c r="CW38" s="355">
        <f t="shared" si="42"/>
        <v>0</v>
      </c>
      <c r="CX38" s="355">
        <f t="shared" si="43"/>
        <v>0</v>
      </c>
      <c r="CY38" s="355">
        <f t="shared" si="44"/>
        <v>0</v>
      </c>
      <c r="CZ38" s="355" t="str">
        <f ca="1">IFERROR(OUNTIF(AN38:AP38,"e"),"-")</f>
        <v>-</v>
      </c>
      <c r="DA38" s="355">
        <f t="shared" si="45"/>
        <v>0</v>
      </c>
      <c r="DB38" s="355">
        <f t="shared" si="46"/>
        <v>0</v>
      </c>
      <c r="DC38" s="355">
        <f t="shared" si="47"/>
        <v>0</v>
      </c>
      <c r="DE38" s="1168" t="str">
        <f t="shared" si="48"/>
        <v>-</v>
      </c>
      <c r="DF38" s="1168" t="str">
        <f t="shared" si="49"/>
        <v>-</v>
      </c>
      <c r="DG38" s="1168" t="str">
        <f t="shared" si="50"/>
        <v>-</v>
      </c>
      <c r="DH38" s="1168" t="str">
        <f t="shared" si="51"/>
        <v>-</v>
      </c>
      <c r="DI38" s="1168" t="str">
        <f t="shared" ca="1" si="52"/>
        <v>-</v>
      </c>
      <c r="DJ38" s="1168" t="str">
        <f t="shared" si="53"/>
        <v>-</v>
      </c>
      <c r="DK38" s="1168" t="str">
        <f t="shared" si="54"/>
        <v>-</v>
      </c>
      <c r="DL38" s="1168" t="str">
        <f t="shared" si="55"/>
        <v>-</v>
      </c>
      <c r="DN38" s="355">
        <f t="shared" si="56"/>
        <v>0</v>
      </c>
      <c r="DO38" s="355">
        <f t="shared" si="57"/>
        <v>0</v>
      </c>
      <c r="DP38" s="355">
        <f t="shared" si="58"/>
        <v>0</v>
      </c>
      <c r="DQ38" s="355">
        <f t="shared" si="59"/>
        <v>0</v>
      </c>
      <c r="DR38" s="355">
        <f t="shared" si="60"/>
        <v>0</v>
      </c>
      <c r="DS38" s="355">
        <f t="shared" si="61"/>
        <v>0</v>
      </c>
      <c r="DT38" s="355">
        <f t="shared" si="62"/>
        <v>0</v>
      </c>
      <c r="DU38" s="355">
        <f t="shared" si="63"/>
        <v>0</v>
      </c>
      <c r="DW38" s="68" t="str">
        <f t="shared" si="64"/>
        <v>-</v>
      </c>
      <c r="DX38" s="68" t="str">
        <f t="shared" si="65"/>
        <v>-</v>
      </c>
      <c r="DY38" s="68" t="str">
        <f t="shared" si="66"/>
        <v>-</v>
      </c>
      <c r="DZ38" s="68" t="str">
        <f t="shared" si="67"/>
        <v>-</v>
      </c>
      <c r="EA38" s="68" t="str">
        <f t="shared" si="68"/>
        <v>-</v>
      </c>
      <c r="EB38" s="68" t="str">
        <f t="shared" si="69"/>
        <v>-</v>
      </c>
      <c r="EC38" s="68" t="str">
        <f t="shared" si="70"/>
        <v>-</v>
      </c>
      <c r="ED38" s="68" t="str">
        <f t="shared" si="71"/>
        <v>-</v>
      </c>
      <c r="EF38" s="355">
        <f t="shared" si="72"/>
        <v>0</v>
      </c>
      <c r="EG38" s="355">
        <f t="shared" si="73"/>
        <v>0</v>
      </c>
      <c r="EH38" s="355">
        <f t="shared" si="74"/>
        <v>0</v>
      </c>
      <c r="EI38" s="355">
        <f t="shared" si="75"/>
        <v>0</v>
      </c>
      <c r="EJ38" s="355">
        <f t="shared" si="76"/>
        <v>0</v>
      </c>
      <c r="EK38" s="355">
        <f t="shared" si="77"/>
        <v>0</v>
      </c>
      <c r="EL38" s="355">
        <f t="shared" si="78"/>
        <v>0</v>
      </c>
      <c r="EM38" s="355">
        <f t="shared" si="79"/>
        <v>0</v>
      </c>
      <c r="EO38" s="68" t="e">
        <f t="shared" si="80"/>
        <v>#VALUE!</v>
      </c>
      <c r="EP38" s="68" t="str">
        <f t="shared" si="81"/>
        <v>-</v>
      </c>
      <c r="EQ38" s="68" t="str">
        <f t="shared" si="82"/>
        <v>-</v>
      </c>
      <c r="ER38" s="68" t="str">
        <f t="shared" si="83"/>
        <v>-</v>
      </c>
      <c r="ES38" s="68" t="str">
        <f t="shared" si="84"/>
        <v>-</v>
      </c>
      <c r="ET38" s="68" t="str">
        <f t="shared" si="85"/>
        <v>-</v>
      </c>
      <c r="EU38" s="68" t="str">
        <f t="shared" si="86"/>
        <v>-</v>
      </c>
      <c r="EV38" s="68" t="str">
        <f t="shared" si="87"/>
        <v>-</v>
      </c>
      <c r="EX38" s="355">
        <f t="shared" si="88"/>
        <v>0</v>
      </c>
      <c r="EY38" s="355">
        <f t="shared" si="89"/>
        <v>0</v>
      </c>
      <c r="EZ38" s="355">
        <f t="shared" si="90"/>
        <v>0</v>
      </c>
      <c r="FA38" s="355">
        <f t="shared" si="91"/>
        <v>0</v>
      </c>
      <c r="FB38" s="355">
        <f t="shared" si="92"/>
        <v>0</v>
      </c>
      <c r="FC38" s="355">
        <f t="shared" si="93"/>
        <v>0</v>
      </c>
      <c r="FD38" s="355">
        <f t="shared" si="94"/>
        <v>0</v>
      </c>
      <c r="FE38" s="355">
        <f t="shared" si="95"/>
        <v>0</v>
      </c>
      <c r="FG38" s="68" t="str">
        <f t="shared" si="96"/>
        <v>-</v>
      </c>
      <c r="FH38" s="68" t="str">
        <f t="shared" si="97"/>
        <v>-</v>
      </c>
      <c r="FI38" s="68" t="str">
        <f t="shared" si="98"/>
        <v>-</v>
      </c>
      <c r="FJ38" s="68" t="str">
        <f t="shared" si="99"/>
        <v>-</v>
      </c>
      <c r="FK38" s="68" t="str">
        <f t="shared" si="100"/>
        <v>-</v>
      </c>
      <c r="FL38" s="68" t="str">
        <f t="shared" si="101"/>
        <v>-</v>
      </c>
      <c r="FM38" s="68" t="str">
        <f t="shared" si="102"/>
        <v>-</v>
      </c>
      <c r="FN38" s="68" t="str">
        <f t="shared" si="103"/>
        <v>-</v>
      </c>
      <c r="FP38" s="355">
        <f t="shared" si="104"/>
        <v>0</v>
      </c>
      <c r="FQ38" s="355">
        <f t="shared" si="105"/>
        <v>0</v>
      </c>
      <c r="FR38" s="355">
        <f t="shared" si="106"/>
        <v>0</v>
      </c>
      <c r="FS38" s="355">
        <f t="shared" si="107"/>
        <v>0</v>
      </c>
      <c r="FT38" s="355">
        <f t="shared" si="108"/>
        <v>0</v>
      </c>
      <c r="FU38" s="355">
        <f t="shared" si="109"/>
        <v>0</v>
      </c>
      <c r="FV38" s="355">
        <f t="shared" si="110"/>
        <v>0</v>
      </c>
      <c r="FW38" s="355">
        <f t="shared" si="111"/>
        <v>0</v>
      </c>
      <c r="FY38" s="68" t="str">
        <f t="shared" si="112"/>
        <v>-</v>
      </c>
      <c r="FZ38" s="68" t="str">
        <f t="shared" si="113"/>
        <v>-</v>
      </c>
      <c r="GA38" s="68" t="str">
        <f t="shared" si="114"/>
        <v>-</v>
      </c>
      <c r="GB38" s="68" t="str">
        <f t="shared" si="115"/>
        <v>-</v>
      </c>
      <c r="GC38" s="68" t="str">
        <f t="shared" si="116"/>
        <v>-</v>
      </c>
      <c r="GD38" s="68" t="str">
        <f t="shared" si="117"/>
        <v>-</v>
      </c>
      <c r="GE38" s="68" t="str">
        <f t="shared" si="118"/>
        <v>-</v>
      </c>
      <c r="GF38" s="68" t="str">
        <f t="shared" si="119"/>
        <v>-</v>
      </c>
    </row>
    <row r="39" spans="1:188" ht="12" x14ac:dyDescent="0.3">
      <c r="A39" s="486"/>
      <c r="B39" s="480" t="s">
        <v>410</v>
      </c>
      <c r="C39" s="387" t="s">
        <v>427</v>
      </c>
      <c r="D39" s="388">
        <v>0.45833333333333331</v>
      </c>
      <c r="E39" s="388">
        <v>0.54166666666666663</v>
      </c>
      <c r="F39" s="389" t="str">
        <f t="shared" si="24"/>
        <v>Off-PT</v>
      </c>
      <c r="G39" s="9"/>
      <c r="H39" s="432" t="s">
        <v>117</v>
      </c>
      <c r="I39" s="1517">
        <v>105</v>
      </c>
      <c r="J39" s="392" t="s">
        <v>117</v>
      </c>
      <c r="K39" s="461" t="s">
        <v>117</v>
      </c>
      <c r="L39" s="394">
        <f t="shared" si="25"/>
        <v>0</v>
      </c>
      <c r="M39" s="392">
        <f t="shared" si="2"/>
        <v>105</v>
      </c>
      <c r="N39" s="392">
        <f t="shared" si="3"/>
        <v>0</v>
      </c>
      <c r="O39" s="9" t="e">
        <f t="shared" si="26"/>
        <v>#VALUE!</v>
      </c>
      <c r="P39" s="9">
        <f t="shared" si="27"/>
        <v>0</v>
      </c>
      <c r="Q39" s="9">
        <f t="shared" si="28"/>
        <v>0</v>
      </c>
      <c r="R39" s="9">
        <f t="shared" si="29"/>
        <v>0</v>
      </c>
      <c r="S39" s="9">
        <f t="shared" si="30"/>
        <v>0</v>
      </c>
      <c r="T39" s="9">
        <f t="shared" si="31"/>
        <v>0</v>
      </c>
      <c r="U39" s="9">
        <f t="shared" si="32"/>
        <v>0</v>
      </c>
      <c r="V39" s="9">
        <f t="shared" si="33"/>
        <v>0</v>
      </c>
      <c r="W39" s="9">
        <f t="shared" si="34"/>
        <v>0</v>
      </c>
      <c r="X39" s="9">
        <f t="shared" si="35"/>
        <v>0</v>
      </c>
      <c r="Y39" s="9">
        <f t="shared" si="4"/>
        <v>0</v>
      </c>
      <c r="Z39" s="9">
        <f t="shared" si="36"/>
        <v>0</v>
      </c>
      <c r="AA39" s="9">
        <f t="shared" si="37"/>
        <v>0</v>
      </c>
      <c r="AB39" s="9" t="e">
        <f t="shared" si="38"/>
        <v>#VALUE!</v>
      </c>
      <c r="AC39" s="9">
        <f t="shared" si="5"/>
        <v>0</v>
      </c>
      <c r="AD39" s="9">
        <f t="shared" si="6"/>
        <v>0</v>
      </c>
      <c r="AE39" s="9">
        <f t="shared" si="7"/>
        <v>0</v>
      </c>
      <c r="AF39" s="9">
        <f t="shared" si="8"/>
        <v>0</v>
      </c>
      <c r="AG39" s="9">
        <f t="shared" si="9"/>
        <v>0</v>
      </c>
      <c r="AH39" s="8">
        <f t="shared" si="10"/>
        <v>105</v>
      </c>
      <c r="AI39" s="8">
        <f t="shared" si="11"/>
        <v>0</v>
      </c>
      <c r="AJ39" s="8">
        <f t="shared" si="12"/>
        <v>0</v>
      </c>
      <c r="AK39" s="8">
        <f t="shared" si="13"/>
        <v>0</v>
      </c>
      <c r="AL39" s="8">
        <f t="shared" si="14"/>
        <v>0</v>
      </c>
      <c r="AM39" s="103" t="str">
        <f t="shared" si="15"/>
        <v>1</v>
      </c>
      <c r="AN39" s="63"/>
      <c r="AO39" s="63"/>
      <c r="AP39" s="66"/>
      <c r="AQ39" s="66"/>
      <c r="AR39" s="1277"/>
      <c r="AS39" s="1270"/>
      <c r="AT39" s="63"/>
      <c r="AU39" s="63"/>
      <c r="AV39" s="63"/>
      <c r="AW39" s="66"/>
      <c r="AX39" s="66"/>
      <c r="AY39" s="63"/>
      <c r="AZ39" s="63"/>
      <c r="BA39" s="63"/>
      <c r="BB39" s="63"/>
      <c r="BC39" s="63"/>
      <c r="BD39" s="66"/>
      <c r="BE39" s="66"/>
      <c r="BF39" s="63"/>
      <c r="BG39" s="63"/>
      <c r="BH39" s="63"/>
      <c r="BI39" s="63"/>
      <c r="BJ39" s="63"/>
      <c r="BK39" s="66"/>
      <c r="BL39" s="66"/>
      <c r="BM39" s="63"/>
      <c r="BN39" s="63"/>
      <c r="BO39" s="63"/>
      <c r="BP39" s="63"/>
      <c r="BQ39" s="63"/>
      <c r="BR39" s="1270"/>
      <c r="BS39" s="63"/>
      <c r="CA39" s="104">
        <f t="shared" si="39"/>
        <v>0</v>
      </c>
      <c r="CB39" s="104">
        <f t="shared" si="40"/>
        <v>0</v>
      </c>
      <c r="CC39" s="104"/>
      <c r="CD39" s="104"/>
      <c r="CE39" s="104"/>
      <c r="CF39" s="104"/>
      <c r="CH39" s="105" t="e">
        <f t="shared" si="16"/>
        <v>#VALUE!</v>
      </c>
      <c r="CI39" s="105" t="e">
        <f t="shared" si="17"/>
        <v>#VALUE!</v>
      </c>
      <c r="CJ39" s="105" t="e">
        <f t="shared" si="18"/>
        <v>#VALUE!</v>
      </c>
      <c r="CK39" s="105" t="e">
        <f t="shared" si="19"/>
        <v>#VALUE!</v>
      </c>
      <c r="CL39" s="105" t="e">
        <f t="shared" si="20"/>
        <v>#VALUE!</v>
      </c>
      <c r="CM39" s="105" t="e">
        <f t="shared" si="21"/>
        <v>#VALUE!</v>
      </c>
      <c r="CN39" s="105" t="e">
        <f t="shared" si="22"/>
        <v>#VALUE!</v>
      </c>
      <c r="CO39" s="105" t="e">
        <f t="shared" si="23"/>
        <v>#VALUE!</v>
      </c>
      <c r="CV39" s="355">
        <f t="shared" si="41"/>
        <v>0</v>
      </c>
      <c r="CW39" s="355">
        <f t="shared" si="42"/>
        <v>0</v>
      </c>
      <c r="CX39" s="355">
        <f t="shared" si="43"/>
        <v>0</v>
      </c>
      <c r="CY39" s="355">
        <f t="shared" si="44"/>
        <v>0</v>
      </c>
      <c r="CZ39" s="355" t="str">
        <f ca="1">IFERROR(OUNTIF(AN39:AP39,"e"),"-")</f>
        <v>-</v>
      </c>
      <c r="DA39" s="355">
        <f t="shared" si="45"/>
        <v>0</v>
      </c>
      <c r="DB39" s="355">
        <f t="shared" si="46"/>
        <v>0</v>
      </c>
      <c r="DC39" s="355">
        <f t="shared" si="47"/>
        <v>0</v>
      </c>
      <c r="DE39" s="1168" t="str">
        <f t="shared" si="48"/>
        <v>-</v>
      </c>
      <c r="DF39" s="1168" t="str">
        <f t="shared" si="49"/>
        <v>-</v>
      </c>
      <c r="DG39" s="1168" t="str">
        <f t="shared" si="50"/>
        <v>-</v>
      </c>
      <c r="DH39" s="1168" t="str">
        <f t="shared" si="51"/>
        <v>-</v>
      </c>
      <c r="DI39" s="1168" t="str">
        <f t="shared" ca="1" si="52"/>
        <v>-</v>
      </c>
      <c r="DJ39" s="1168" t="str">
        <f t="shared" si="53"/>
        <v>-</v>
      </c>
      <c r="DK39" s="1168" t="str">
        <f t="shared" si="54"/>
        <v>-</v>
      </c>
      <c r="DL39" s="1168" t="str">
        <f t="shared" si="55"/>
        <v>-</v>
      </c>
      <c r="DN39" s="355">
        <f t="shared" si="56"/>
        <v>0</v>
      </c>
      <c r="DO39" s="355">
        <f t="shared" si="57"/>
        <v>0</v>
      </c>
      <c r="DP39" s="355">
        <f t="shared" si="58"/>
        <v>0</v>
      </c>
      <c r="DQ39" s="355">
        <f t="shared" si="59"/>
        <v>0</v>
      </c>
      <c r="DR39" s="355">
        <f t="shared" si="60"/>
        <v>0</v>
      </c>
      <c r="DS39" s="355">
        <f t="shared" si="61"/>
        <v>0</v>
      </c>
      <c r="DT39" s="355">
        <f t="shared" si="62"/>
        <v>0</v>
      </c>
      <c r="DU39" s="355">
        <f t="shared" si="63"/>
        <v>0</v>
      </c>
      <c r="DW39" s="68" t="str">
        <f t="shared" si="64"/>
        <v>-</v>
      </c>
      <c r="DX39" s="68" t="str">
        <f t="shared" si="65"/>
        <v>-</v>
      </c>
      <c r="DY39" s="68" t="str">
        <f t="shared" si="66"/>
        <v>-</v>
      </c>
      <c r="DZ39" s="68" t="str">
        <f t="shared" si="67"/>
        <v>-</v>
      </c>
      <c r="EA39" s="68" t="str">
        <f t="shared" si="68"/>
        <v>-</v>
      </c>
      <c r="EB39" s="68" t="str">
        <f t="shared" si="69"/>
        <v>-</v>
      </c>
      <c r="EC39" s="68" t="str">
        <f t="shared" si="70"/>
        <v>-</v>
      </c>
      <c r="ED39" s="68" t="str">
        <f t="shared" si="71"/>
        <v>-</v>
      </c>
      <c r="EF39" s="355">
        <f t="shared" si="72"/>
        <v>0</v>
      </c>
      <c r="EG39" s="355">
        <f t="shared" si="73"/>
        <v>0</v>
      </c>
      <c r="EH39" s="355">
        <f t="shared" si="74"/>
        <v>0</v>
      </c>
      <c r="EI39" s="355">
        <f t="shared" si="75"/>
        <v>0</v>
      </c>
      <c r="EJ39" s="355">
        <f t="shared" si="76"/>
        <v>0</v>
      </c>
      <c r="EK39" s="355">
        <f t="shared" si="77"/>
        <v>0</v>
      </c>
      <c r="EL39" s="355">
        <f t="shared" si="78"/>
        <v>0</v>
      </c>
      <c r="EM39" s="355">
        <f t="shared" si="79"/>
        <v>0</v>
      </c>
      <c r="EO39" s="68" t="e">
        <f t="shared" si="80"/>
        <v>#VALUE!</v>
      </c>
      <c r="EP39" s="68" t="str">
        <f t="shared" si="81"/>
        <v>-</v>
      </c>
      <c r="EQ39" s="68" t="str">
        <f t="shared" si="82"/>
        <v>-</v>
      </c>
      <c r="ER39" s="68" t="str">
        <f t="shared" si="83"/>
        <v>-</v>
      </c>
      <c r="ES39" s="68" t="str">
        <f t="shared" si="84"/>
        <v>-</v>
      </c>
      <c r="ET39" s="68" t="str">
        <f t="shared" si="85"/>
        <v>-</v>
      </c>
      <c r="EU39" s="68" t="str">
        <f t="shared" si="86"/>
        <v>-</v>
      </c>
      <c r="EV39" s="68" t="str">
        <f t="shared" si="87"/>
        <v>-</v>
      </c>
      <c r="EX39" s="355">
        <f t="shared" si="88"/>
        <v>0</v>
      </c>
      <c r="EY39" s="355">
        <f t="shared" si="89"/>
        <v>0</v>
      </c>
      <c r="EZ39" s="355">
        <f t="shared" si="90"/>
        <v>0</v>
      </c>
      <c r="FA39" s="355">
        <f t="shared" si="91"/>
        <v>0</v>
      </c>
      <c r="FB39" s="355">
        <f t="shared" si="92"/>
        <v>0</v>
      </c>
      <c r="FC39" s="355">
        <f t="shared" si="93"/>
        <v>0</v>
      </c>
      <c r="FD39" s="355">
        <f t="shared" si="94"/>
        <v>0</v>
      </c>
      <c r="FE39" s="355">
        <f t="shared" si="95"/>
        <v>0</v>
      </c>
      <c r="FG39" s="68" t="str">
        <f t="shared" si="96"/>
        <v>-</v>
      </c>
      <c r="FH39" s="68" t="str">
        <f t="shared" si="97"/>
        <v>-</v>
      </c>
      <c r="FI39" s="68" t="str">
        <f t="shared" si="98"/>
        <v>-</v>
      </c>
      <c r="FJ39" s="68" t="str">
        <f t="shared" si="99"/>
        <v>-</v>
      </c>
      <c r="FK39" s="68" t="str">
        <f t="shared" si="100"/>
        <v>-</v>
      </c>
      <c r="FL39" s="68" t="str">
        <f t="shared" si="101"/>
        <v>-</v>
      </c>
      <c r="FM39" s="68" t="str">
        <f t="shared" si="102"/>
        <v>-</v>
      </c>
      <c r="FN39" s="68" t="str">
        <f t="shared" si="103"/>
        <v>-</v>
      </c>
      <c r="FP39" s="355">
        <f t="shared" si="104"/>
        <v>0</v>
      </c>
      <c r="FQ39" s="355">
        <f t="shared" si="105"/>
        <v>0</v>
      </c>
      <c r="FR39" s="355">
        <f t="shared" si="106"/>
        <v>0</v>
      </c>
      <c r="FS39" s="355">
        <f t="shared" si="107"/>
        <v>0</v>
      </c>
      <c r="FT39" s="355">
        <f t="shared" si="108"/>
        <v>0</v>
      </c>
      <c r="FU39" s="355">
        <f t="shared" si="109"/>
        <v>0</v>
      </c>
      <c r="FV39" s="355">
        <f t="shared" si="110"/>
        <v>0</v>
      </c>
      <c r="FW39" s="355">
        <f t="shared" si="111"/>
        <v>0</v>
      </c>
      <c r="FY39" s="68" t="str">
        <f t="shared" si="112"/>
        <v>-</v>
      </c>
      <c r="FZ39" s="68" t="str">
        <f t="shared" si="113"/>
        <v>-</v>
      </c>
      <c r="GA39" s="68" t="str">
        <f t="shared" si="114"/>
        <v>-</v>
      </c>
      <c r="GB39" s="68" t="str">
        <f t="shared" si="115"/>
        <v>-</v>
      </c>
      <c r="GC39" s="68" t="str">
        <f t="shared" si="116"/>
        <v>-</v>
      </c>
      <c r="GD39" s="68" t="str">
        <f t="shared" si="117"/>
        <v>-</v>
      </c>
      <c r="GE39" s="68" t="str">
        <f t="shared" si="118"/>
        <v>-</v>
      </c>
      <c r="GF39" s="68" t="str">
        <f t="shared" si="119"/>
        <v>-</v>
      </c>
    </row>
    <row r="40" spans="1:188" ht="12" x14ac:dyDescent="0.3">
      <c r="A40" s="486"/>
      <c r="B40" s="480" t="s">
        <v>411</v>
      </c>
      <c r="C40" s="387" t="s">
        <v>428</v>
      </c>
      <c r="D40" s="388">
        <v>0.54166666666666663</v>
      </c>
      <c r="E40" s="388">
        <v>0.5625</v>
      </c>
      <c r="F40" s="389" t="str">
        <f t="shared" si="24"/>
        <v>Off-PT</v>
      </c>
      <c r="G40" s="9"/>
      <c r="H40" s="432" t="s">
        <v>117</v>
      </c>
      <c r="I40" s="1517">
        <v>155</v>
      </c>
      <c r="J40" s="392" t="s">
        <v>117</v>
      </c>
      <c r="K40" s="461" t="s">
        <v>117</v>
      </c>
      <c r="L40" s="394">
        <f t="shared" si="25"/>
        <v>0</v>
      </c>
      <c r="M40" s="392">
        <f t="shared" si="2"/>
        <v>155</v>
      </c>
      <c r="N40" s="392">
        <f t="shared" si="3"/>
        <v>0</v>
      </c>
      <c r="O40" s="9" t="e">
        <f t="shared" ref="O40:O45" si="146">IF($L$4&gt;0,P40*J40*$M$4*H40,0)</f>
        <v>#VALUE!</v>
      </c>
      <c r="P40" s="9">
        <f>COUNTIF(AN40:BR40,"A")</f>
        <v>0</v>
      </c>
      <c r="Q40" s="9">
        <f>IF($L$5&gt;0,R40*J40*$M$5*H40,0)</f>
        <v>0</v>
      </c>
      <c r="R40" s="9">
        <f>COUNTIF(AN40:BR40,"B")</f>
        <v>0</v>
      </c>
      <c r="S40" s="9">
        <f>IF($L$6&gt;0,T40*J40*$M$6*H40,0)</f>
        <v>0</v>
      </c>
      <c r="T40" s="9">
        <f>COUNTIF(AN40:BR40,"C")</f>
        <v>0</v>
      </c>
      <c r="U40" s="9">
        <f>IF($L$7&gt;0,V40*J40*$M$7*H40,0)</f>
        <v>0</v>
      </c>
      <c r="V40" s="9">
        <f>COUNTIF(AN40:BR40,"D")</f>
        <v>0</v>
      </c>
      <c r="W40" s="9">
        <f>IF($L$8&gt;0,X40*J40*$M$8*H40,0)</f>
        <v>0</v>
      </c>
      <c r="X40" s="9">
        <f>COUNTIF(AN40:BR40,"E")</f>
        <v>0</v>
      </c>
      <c r="Y40" s="9">
        <f>COUNTIF(AN40:BR40,"F")</f>
        <v>0</v>
      </c>
      <c r="Z40" s="9">
        <f>COUNTIF(AN40:BR40,"G")</f>
        <v>0</v>
      </c>
      <c r="AA40" s="9">
        <f>COUNTIF(AN40:BR40,"H")</f>
        <v>0</v>
      </c>
      <c r="AB40" s="9" t="e">
        <f>(Y40+Z40+AA40)*H40</f>
        <v>#VALUE!</v>
      </c>
      <c r="AC40" s="9">
        <f t="shared" ref="AC40:AC45" si="147">IF($L$4&gt;0,I40*$M$4*P40,0)</f>
        <v>0</v>
      </c>
      <c r="AD40" s="9">
        <f t="shared" ref="AD40:AD45" si="148">IF($L$5&gt;0,I40*$M$5*R40,0)</f>
        <v>0</v>
      </c>
      <c r="AE40" s="9">
        <f t="shared" ref="AE40:AE45" si="149">IF($L$6&gt;0,I40*$M$6*T40,0)</f>
        <v>0</v>
      </c>
      <c r="AF40" s="9">
        <f t="shared" ref="AF40:AF45" si="150">IF($L$7&gt;0,I40*$M$7*V40,0)</f>
        <v>0</v>
      </c>
      <c r="AG40" s="9">
        <f t="shared" ref="AG40:AG45" si="151">IF($L$8&gt;0,I40*$M$8*X40,0)</f>
        <v>0</v>
      </c>
      <c r="AH40" s="8">
        <f t="shared" ref="AH40:AH45" si="152">IF(ISERROR(M40*$M$4),0,M40*$M$4)</f>
        <v>155</v>
      </c>
      <c r="AI40" s="8">
        <f t="shared" ref="AI40:AI45" si="153">IF(ISERROR(M40*$M$5),0,M40*$M$5)</f>
        <v>0</v>
      </c>
      <c r="AJ40" s="8">
        <f t="shared" ref="AJ40:AJ45" si="154">IF(ISERROR(M40*$M$6),0,M40*$M$6)</f>
        <v>0</v>
      </c>
      <c r="AK40" s="8">
        <f t="shared" ref="AK40:AK45" si="155">IF(ISERROR(M40*$M$7),0,M40*$M$7)</f>
        <v>0</v>
      </c>
      <c r="AL40" s="8">
        <f t="shared" ref="AL40:AL45" si="156">IF(ISERROR(M40*$M$8),0,M40*$M$8)</f>
        <v>0</v>
      </c>
      <c r="AM40" s="103" t="str">
        <f t="shared" si="15"/>
        <v>1</v>
      </c>
      <c r="AN40" s="63"/>
      <c r="AO40" s="63"/>
      <c r="AP40" s="66"/>
      <c r="AQ40" s="66"/>
      <c r="AR40" s="1277"/>
      <c r="AS40" s="1270"/>
      <c r="AT40" s="63"/>
      <c r="AU40" s="63"/>
      <c r="AV40" s="63"/>
      <c r="AW40" s="66"/>
      <c r="AX40" s="66"/>
      <c r="AY40" s="63"/>
      <c r="AZ40" s="63"/>
      <c r="BA40" s="63"/>
      <c r="BB40" s="63"/>
      <c r="BC40" s="63"/>
      <c r="BD40" s="66"/>
      <c r="BE40" s="66"/>
      <c r="BF40" s="63"/>
      <c r="BG40" s="63"/>
      <c r="BH40" s="63"/>
      <c r="BI40" s="63"/>
      <c r="BJ40" s="63"/>
      <c r="BK40" s="66"/>
      <c r="BL40" s="66"/>
      <c r="BM40" s="63"/>
      <c r="BN40" s="63"/>
      <c r="BO40" s="63"/>
      <c r="BP40" s="63"/>
      <c r="BQ40" s="63"/>
      <c r="BR40" s="1270"/>
      <c r="BS40" s="63"/>
      <c r="CA40" s="104">
        <f t="shared" si="39"/>
        <v>0</v>
      </c>
      <c r="CB40" s="104">
        <f t="shared" si="40"/>
        <v>0</v>
      </c>
      <c r="CC40" s="104"/>
      <c r="CD40" s="104"/>
      <c r="CE40" s="104"/>
      <c r="CF40" s="104"/>
      <c r="CH40" s="105" t="e">
        <f t="shared" si="16"/>
        <v>#VALUE!</v>
      </c>
      <c r="CI40" s="105" t="e">
        <f t="shared" si="17"/>
        <v>#VALUE!</v>
      </c>
      <c r="CJ40" s="105" t="e">
        <f t="shared" si="18"/>
        <v>#VALUE!</v>
      </c>
      <c r="CK40" s="105" t="e">
        <f t="shared" si="19"/>
        <v>#VALUE!</v>
      </c>
      <c r="CL40" s="105" t="e">
        <f t="shared" si="20"/>
        <v>#VALUE!</v>
      </c>
      <c r="CM40" s="105" t="e">
        <f t="shared" si="21"/>
        <v>#VALUE!</v>
      </c>
      <c r="CN40" s="105" t="e">
        <f t="shared" si="22"/>
        <v>#VALUE!</v>
      </c>
      <c r="CO40" s="105" t="e">
        <f t="shared" si="23"/>
        <v>#VALUE!</v>
      </c>
      <c r="CV40" s="355">
        <f t="shared" si="41"/>
        <v>0</v>
      </c>
      <c r="CW40" s="355">
        <f t="shared" si="42"/>
        <v>0</v>
      </c>
      <c r="CX40" s="355">
        <f t="shared" si="43"/>
        <v>0</v>
      </c>
      <c r="CY40" s="355">
        <f t="shared" si="44"/>
        <v>0</v>
      </c>
      <c r="CZ40" s="355" t="str">
        <f ca="1">IFERROR(OUNTIF(AN40:AP40,"e"),"-")</f>
        <v>-</v>
      </c>
      <c r="DA40" s="355">
        <f t="shared" si="45"/>
        <v>0</v>
      </c>
      <c r="DB40" s="355">
        <f t="shared" si="46"/>
        <v>0</v>
      </c>
      <c r="DC40" s="355">
        <f t="shared" si="47"/>
        <v>0</v>
      </c>
      <c r="DE40" s="1168" t="str">
        <f t="shared" si="48"/>
        <v>-</v>
      </c>
      <c r="DF40" s="1168" t="str">
        <f t="shared" si="49"/>
        <v>-</v>
      </c>
      <c r="DG40" s="1168" t="str">
        <f t="shared" si="50"/>
        <v>-</v>
      </c>
      <c r="DH40" s="1168" t="str">
        <f t="shared" si="51"/>
        <v>-</v>
      </c>
      <c r="DI40" s="1168" t="str">
        <f t="shared" ca="1" si="52"/>
        <v>-</v>
      </c>
      <c r="DJ40" s="1168" t="str">
        <f t="shared" si="53"/>
        <v>-</v>
      </c>
      <c r="DK40" s="1168" t="str">
        <f t="shared" si="54"/>
        <v>-</v>
      </c>
      <c r="DL40" s="1168" t="str">
        <f t="shared" si="55"/>
        <v>-</v>
      </c>
      <c r="DN40" s="355">
        <f t="shared" si="56"/>
        <v>0</v>
      </c>
      <c r="DO40" s="355">
        <f t="shared" si="57"/>
        <v>0</v>
      </c>
      <c r="DP40" s="355">
        <f t="shared" si="58"/>
        <v>0</v>
      </c>
      <c r="DQ40" s="355">
        <f t="shared" si="59"/>
        <v>0</v>
      </c>
      <c r="DR40" s="355">
        <f t="shared" si="60"/>
        <v>0</v>
      </c>
      <c r="DS40" s="355">
        <f t="shared" si="61"/>
        <v>0</v>
      </c>
      <c r="DT40" s="355">
        <f t="shared" si="62"/>
        <v>0</v>
      </c>
      <c r="DU40" s="355">
        <f t="shared" si="63"/>
        <v>0</v>
      </c>
      <c r="DW40" s="68" t="str">
        <f t="shared" si="64"/>
        <v>-</v>
      </c>
      <c r="DX40" s="68" t="str">
        <f t="shared" si="65"/>
        <v>-</v>
      </c>
      <c r="DY40" s="68" t="str">
        <f t="shared" si="66"/>
        <v>-</v>
      </c>
      <c r="DZ40" s="68" t="str">
        <f t="shared" si="67"/>
        <v>-</v>
      </c>
      <c r="EA40" s="68" t="str">
        <f t="shared" si="68"/>
        <v>-</v>
      </c>
      <c r="EB40" s="68" t="str">
        <f t="shared" si="69"/>
        <v>-</v>
      </c>
      <c r="EC40" s="68" t="str">
        <f t="shared" si="70"/>
        <v>-</v>
      </c>
      <c r="ED40" s="68" t="str">
        <f t="shared" si="71"/>
        <v>-</v>
      </c>
      <c r="EF40" s="355">
        <f t="shared" si="72"/>
        <v>0</v>
      </c>
      <c r="EG40" s="355">
        <f t="shared" si="73"/>
        <v>0</v>
      </c>
      <c r="EH40" s="355">
        <f t="shared" si="74"/>
        <v>0</v>
      </c>
      <c r="EI40" s="355">
        <f t="shared" si="75"/>
        <v>0</v>
      </c>
      <c r="EJ40" s="355">
        <f t="shared" si="76"/>
        <v>0</v>
      </c>
      <c r="EK40" s="355">
        <f t="shared" si="77"/>
        <v>0</v>
      </c>
      <c r="EL40" s="355">
        <f t="shared" si="78"/>
        <v>0</v>
      </c>
      <c r="EM40" s="355">
        <f t="shared" si="79"/>
        <v>0</v>
      </c>
      <c r="EO40" s="68" t="e">
        <f t="shared" si="80"/>
        <v>#VALUE!</v>
      </c>
      <c r="EP40" s="68" t="str">
        <f t="shared" si="81"/>
        <v>-</v>
      </c>
      <c r="EQ40" s="68" t="str">
        <f t="shared" si="82"/>
        <v>-</v>
      </c>
      <c r="ER40" s="68" t="str">
        <f t="shared" si="83"/>
        <v>-</v>
      </c>
      <c r="ES40" s="68" t="str">
        <f t="shared" si="84"/>
        <v>-</v>
      </c>
      <c r="ET40" s="68" t="str">
        <f t="shared" si="85"/>
        <v>-</v>
      </c>
      <c r="EU40" s="68" t="str">
        <f t="shared" si="86"/>
        <v>-</v>
      </c>
      <c r="EV40" s="68" t="str">
        <f t="shared" si="87"/>
        <v>-</v>
      </c>
      <c r="EX40" s="355">
        <f t="shared" si="88"/>
        <v>0</v>
      </c>
      <c r="EY40" s="355">
        <f t="shared" si="89"/>
        <v>0</v>
      </c>
      <c r="EZ40" s="355">
        <f t="shared" si="90"/>
        <v>0</v>
      </c>
      <c r="FA40" s="355">
        <f t="shared" si="91"/>
        <v>0</v>
      </c>
      <c r="FB40" s="355">
        <f t="shared" si="92"/>
        <v>0</v>
      </c>
      <c r="FC40" s="355">
        <f t="shared" si="93"/>
        <v>0</v>
      </c>
      <c r="FD40" s="355">
        <f t="shared" si="94"/>
        <v>0</v>
      </c>
      <c r="FE40" s="355">
        <f t="shared" si="95"/>
        <v>0</v>
      </c>
      <c r="FG40" s="68" t="str">
        <f t="shared" si="96"/>
        <v>-</v>
      </c>
      <c r="FH40" s="68" t="str">
        <f t="shared" si="97"/>
        <v>-</v>
      </c>
      <c r="FI40" s="68" t="str">
        <f t="shared" si="98"/>
        <v>-</v>
      </c>
      <c r="FJ40" s="68" t="str">
        <f t="shared" si="99"/>
        <v>-</v>
      </c>
      <c r="FK40" s="68" t="str">
        <f t="shared" si="100"/>
        <v>-</v>
      </c>
      <c r="FL40" s="68" t="str">
        <f t="shared" si="101"/>
        <v>-</v>
      </c>
      <c r="FM40" s="68" t="str">
        <f t="shared" si="102"/>
        <v>-</v>
      </c>
      <c r="FN40" s="68" t="str">
        <f t="shared" si="103"/>
        <v>-</v>
      </c>
      <c r="FP40" s="355">
        <f t="shared" si="104"/>
        <v>0</v>
      </c>
      <c r="FQ40" s="355">
        <f t="shared" si="105"/>
        <v>0</v>
      </c>
      <c r="FR40" s="355">
        <f t="shared" si="106"/>
        <v>0</v>
      </c>
      <c r="FS40" s="355">
        <f t="shared" si="107"/>
        <v>0</v>
      </c>
      <c r="FT40" s="355">
        <f t="shared" si="108"/>
        <v>0</v>
      </c>
      <c r="FU40" s="355">
        <f t="shared" si="109"/>
        <v>0</v>
      </c>
      <c r="FV40" s="355">
        <f t="shared" si="110"/>
        <v>0</v>
      </c>
      <c r="FW40" s="355">
        <f t="shared" si="111"/>
        <v>0</v>
      </c>
      <c r="FY40" s="68" t="str">
        <f t="shared" si="112"/>
        <v>-</v>
      </c>
      <c r="FZ40" s="68" t="str">
        <f t="shared" si="113"/>
        <v>-</v>
      </c>
      <c r="GA40" s="68" t="str">
        <f t="shared" si="114"/>
        <v>-</v>
      </c>
      <c r="GB40" s="68" t="str">
        <f t="shared" si="115"/>
        <v>-</v>
      </c>
      <c r="GC40" s="68" t="str">
        <f t="shared" si="116"/>
        <v>-</v>
      </c>
      <c r="GD40" s="68" t="str">
        <f t="shared" si="117"/>
        <v>-</v>
      </c>
      <c r="GE40" s="68" t="str">
        <f t="shared" si="118"/>
        <v>-</v>
      </c>
      <c r="GF40" s="68" t="str">
        <f t="shared" si="119"/>
        <v>-</v>
      </c>
    </row>
    <row r="41" spans="1:188" ht="12" x14ac:dyDescent="0.3">
      <c r="A41" s="485"/>
      <c r="B41" s="480" t="s">
        <v>412</v>
      </c>
      <c r="C41" s="387" t="s">
        <v>429</v>
      </c>
      <c r="D41" s="388">
        <v>0.54166666666666663</v>
      </c>
      <c r="E41" s="388">
        <v>0.5625</v>
      </c>
      <c r="F41" s="389" t="str">
        <f>IF(VALUE(D41)&gt;=0.72,"PT",IF(VALUE(D41)&lt;0.72,"Off-PT"))</f>
        <v>Off-PT</v>
      </c>
      <c r="G41" s="9"/>
      <c r="H41" s="432" t="s">
        <v>117</v>
      </c>
      <c r="I41" s="1517">
        <v>155</v>
      </c>
      <c r="J41" s="392" t="s">
        <v>117</v>
      </c>
      <c r="K41" s="461" t="s">
        <v>117</v>
      </c>
      <c r="L41" s="394">
        <f>COUNTA(AN41:BR41)</f>
        <v>0</v>
      </c>
      <c r="M41" s="392">
        <f t="shared" si="2"/>
        <v>155</v>
      </c>
      <c r="N41" s="392">
        <f t="shared" si="3"/>
        <v>0</v>
      </c>
      <c r="O41" s="9" t="e">
        <f t="shared" si="146"/>
        <v>#VALUE!</v>
      </c>
      <c r="P41" s="9">
        <f>COUNTIF(AN41:BR41,"A")</f>
        <v>0</v>
      </c>
      <c r="Q41" s="9">
        <f>IF($L$5&gt;0,R41*J41*$M$5*H41,0)</f>
        <v>0</v>
      </c>
      <c r="R41" s="9">
        <f>COUNTIF(AN41:BR41,"B")</f>
        <v>0</v>
      </c>
      <c r="S41" s="9">
        <f>IF($L$6&gt;0,T41*J41*$M$6*H41,0)</f>
        <v>0</v>
      </c>
      <c r="T41" s="9">
        <f>COUNTIF(AN41:BR41,"C")</f>
        <v>0</v>
      </c>
      <c r="U41" s="9">
        <f>IF($L$7&gt;0,V41*J41*$M$7*H41,0)</f>
        <v>0</v>
      </c>
      <c r="V41" s="9">
        <f>COUNTIF(AN41:BR41,"D")</f>
        <v>0</v>
      </c>
      <c r="W41" s="9">
        <f>IF($L$8&gt;0,X41*J41*$M$8*H41,0)</f>
        <v>0</v>
      </c>
      <c r="X41" s="9">
        <f>COUNTIF(AN41:BR41,"E")</f>
        <v>0</v>
      </c>
      <c r="Y41" s="9">
        <f>COUNTIF(AN41:BR41,"F")</f>
        <v>0</v>
      </c>
      <c r="Z41" s="9">
        <f>COUNTIF(AN41:BR41,"G")</f>
        <v>0</v>
      </c>
      <c r="AA41" s="9">
        <f>COUNTIF(AN41:BR41,"H")</f>
        <v>0</v>
      </c>
      <c r="AB41" s="9" t="e">
        <f>(Y41+Z41+AA41)*H41</f>
        <v>#VALUE!</v>
      </c>
      <c r="AC41" s="9">
        <f t="shared" si="147"/>
        <v>0</v>
      </c>
      <c r="AD41" s="9">
        <f t="shared" si="148"/>
        <v>0</v>
      </c>
      <c r="AE41" s="9">
        <f t="shared" si="149"/>
        <v>0</v>
      </c>
      <c r="AF41" s="9">
        <f t="shared" si="150"/>
        <v>0</v>
      </c>
      <c r="AG41" s="9">
        <f t="shared" si="151"/>
        <v>0</v>
      </c>
      <c r="AH41" s="8">
        <f t="shared" si="152"/>
        <v>155</v>
      </c>
      <c r="AI41" s="8">
        <f t="shared" si="153"/>
        <v>0</v>
      </c>
      <c r="AJ41" s="8">
        <f t="shared" si="154"/>
        <v>0</v>
      </c>
      <c r="AK41" s="8">
        <f t="shared" si="155"/>
        <v>0</v>
      </c>
      <c r="AL41" s="8">
        <f t="shared" si="156"/>
        <v>0</v>
      </c>
      <c r="AM41" s="103" t="str">
        <f t="shared" si="15"/>
        <v>1</v>
      </c>
      <c r="AN41" s="63"/>
      <c r="AO41" s="63"/>
      <c r="AP41" s="66"/>
      <c r="AQ41" s="66"/>
      <c r="AR41" s="1277"/>
      <c r="AS41" s="1270"/>
      <c r="AT41" s="63"/>
      <c r="AU41" s="63"/>
      <c r="AV41" s="63"/>
      <c r="AW41" s="66"/>
      <c r="AX41" s="66"/>
      <c r="AY41" s="63"/>
      <c r="AZ41" s="63"/>
      <c r="BA41" s="63"/>
      <c r="BB41" s="63"/>
      <c r="BC41" s="63"/>
      <c r="BD41" s="66"/>
      <c r="BE41" s="66"/>
      <c r="BF41" s="63"/>
      <c r="BG41" s="63"/>
      <c r="BH41" s="63"/>
      <c r="BI41" s="63"/>
      <c r="BJ41" s="63"/>
      <c r="BK41" s="66"/>
      <c r="BL41" s="66"/>
      <c r="BM41" s="63"/>
      <c r="BN41" s="63"/>
      <c r="BO41" s="63"/>
      <c r="BP41" s="63"/>
      <c r="BQ41" s="63"/>
      <c r="BR41" s="1270"/>
      <c r="BS41" s="63"/>
      <c r="CA41" s="104">
        <f t="shared" si="39"/>
        <v>0</v>
      </c>
      <c r="CB41" s="104">
        <f t="shared" si="40"/>
        <v>0</v>
      </c>
      <c r="CC41" s="104"/>
      <c r="CD41" s="104"/>
      <c r="CE41" s="104"/>
      <c r="CF41" s="104"/>
      <c r="CH41" s="105" t="e">
        <f t="shared" si="16"/>
        <v>#VALUE!</v>
      </c>
      <c r="CI41" s="105" t="e">
        <f t="shared" si="17"/>
        <v>#VALUE!</v>
      </c>
      <c r="CJ41" s="105" t="e">
        <f t="shared" si="18"/>
        <v>#VALUE!</v>
      </c>
      <c r="CK41" s="105" t="e">
        <f t="shared" si="19"/>
        <v>#VALUE!</v>
      </c>
      <c r="CL41" s="105" t="e">
        <f t="shared" si="20"/>
        <v>#VALUE!</v>
      </c>
      <c r="CM41" s="105" t="e">
        <f t="shared" si="21"/>
        <v>#VALUE!</v>
      </c>
      <c r="CN41" s="105" t="e">
        <f t="shared" si="22"/>
        <v>#VALUE!</v>
      </c>
      <c r="CO41" s="105" t="e">
        <f t="shared" si="23"/>
        <v>#VALUE!</v>
      </c>
      <c r="CV41" s="355">
        <f t="shared" si="41"/>
        <v>0</v>
      </c>
      <c r="CW41" s="355">
        <f t="shared" si="42"/>
        <v>0</v>
      </c>
      <c r="CX41" s="355">
        <f t="shared" si="43"/>
        <v>0</v>
      </c>
      <c r="CY41" s="355">
        <f t="shared" si="44"/>
        <v>0</v>
      </c>
      <c r="CZ41" s="355" t="str">
        <f ca="1">IFERROR(OUNTIF(AN41:AP41,"e"),"-")</f>
        <v>-</v>
      </c>
      <c r="DA41" s="355">
        <f t="shared" si="45"/>
        <v>0</v>
      </c>
      <c r="DB41" s="355">
        <f t="shared" si="46"/>
        <v>0</v>
      </c>
      <c r="DC41" s="355">
        <f t="shared" si="47"/>
        <v>0</v>
      </c>
      <c r="DE41" s="1168" t="str">
        <f t="shared" si="48"/>
        <v>-</v>
      </c>
      <c r="DF41" s="1168" t="str">
        <f t="shared" si="49"/>
        <v>-</v>
      </c>
      <c r="DG41" s="1168" t="str">
        <f t="shared" si="50"/>
        <v>-</v>
      </c>
      <c r="DH41" s="1168" t="str">
        <f t="shared" si="51"/>
        <v>-</v>
      </c>
      <c r="DI41" s="1168" t="str">
        <f t="shared" ca="1" si="52"/>
        <v>-</v>
      </c>
      <c r="DJ41" s="1168" t="str">
        <f t="shared" si="53"/>
        <v>-</v>
      </c>
      <c r="DK41" s="1168" t="str">
        <f t="shared" si="54"/>
        <v>-</v>
      </c>
      <c r="DL41" s="1168" t="str">
        <f t="shared" si="55"/>
        <v>-</v>
      </c>
      <c r="DN41" s="355">
        <f t="shared" si="56"/>
        <v>0</v>
      </c>
      <c r="DO41" s="355">
        <f t="shared" si="57"/>
        <v>0</v>
      </c>
      <c r="DP41" s="355">
        <f t="shared" si="58"/>
        <v>0</v>
      </c>
      <c r="DQ41" s="355">
        <f t="shared" si="59"/>
        <v>0</v>
      </c>
      <c r="DR41" s="355">
        <f t="shared" si="60"/>
        <v>0</v>
      </c>
      <c r="DS41" s="355">
        <f t="shared" si="61"/>
        <v>0</v>
      </c>
      <c r="DT41" s="355">
        <f t="shared" si="62"/>
        <v>0</v>
      </c>
      <c r="DU41" s="355">
        <f t="shared" si="63"/>
        <v>0</v>
      </c>
      <c r="DW41" s="68" t="str">
        <f t="shared" si="64"/>
        <v>-</v>
      </c>
      <c r="DX41" s="68" t="str">
        <f t="shared" si="65"/>
        <v>-</v>
      </c>
      <c r="DY41" s="68" t="str">
        <f t="shared" si="66"/>
        <v>-</v>
      </c>
      <c r="DZ41" s="68" t="str">
        <f t="shared" si="67"/>
        <v>-</v>
      </c>
      <c r="EA41" s="68" t="str">
        <f t="shared" si="68"/>
        <v>-</v>
      </c>
      <c r="EB41" s="68" t="str">
        <f t="shared" si="69"/>
        <v>-</v>
      </c>
      <c r="EC41" s="68" t="str">
        <f t="shared" si="70"/>
        <v>-</v>
      </c>
      <c r="ED41" s="68" t="str">
        <f t="shared" si="71"/>
        <v>-</v>
      </c>
      <c r="EF41" s="355">
        <f t="shared" si="72"/>
        <v>0</v>
      </c>
      <c r="EG41" s="355">
        <f t="shared" si="73"/>
        <v>0</v>
      </c>
      <c r="EH41" s="355">
        <f t="shared" si="74"/>
        <v>0</v>
      </c>
      <c r="EI41" s="355">
        <f t="shared" si="75"/>
        <v>0</v>
      </c>
      <c r="EJ41" s="355">
        <f t="shared" si="76"/>
        <v>0</v>
      </c>
      <c r="EK41" s="355">
        <f t="shared" si="77"/>
        <v>0</v>
      </c>
      <c r="EL41" s="355">
        <f t="shared" si="78"/>
        <v>0</v>
      </c>
      <c r="EM41" s="355">
        <f t="shared" si="79"/>
        <v>0</v>
      </c>
      <c r="EO41" s="68" t="e">
        <f t="shared" si="80"/>
        <v>#VALUE!</v>
      </c>
      <c r="EP41" s="68" t="str">
        <f t="shared" si="81"/>
        <v>-</v>
      </c>
      <c r="EQ41" s="68" t="str">
        <f t="shared" si="82"/>
        <v>-</v>
      </c>
      <c r="ER41" s="68" t="str">
        <f t="shared" si="83"/>
        <v>-</v>
      </c>
      <c r="ES41" s="68" t="str">
        <f t="shared" si="84"/>
        <v>-</v>
      </c>
      <c r="ET41" s="68" t="str">
        <f t="shared" si="85"/>
        <v>-</v>
      </c>
      <c r="EU41" s="68" t="str">
        <f t="shared" si="86"/>
        <v>-</v>
      </c>
      <c r="EV41" s="68" t="str">
        <f t="shared" si="87"/>
        <v>-</v>
      </c>
      <c r="EX41" s="355">
        <f t="shared" si="88"/>
        <v>0</v>
      </c>
      <c r="EY41" s="355">
        <f t="shared" si="89"/>
        <v>0</v>
      </c>
      <c r="EZ41" s="355">
        <f t="shared" si="90"/>
        <v>0</v>
      </c>
      <c r="FA41" s="355">
        <f t="shared" si="91"/>
        <v>0</v>
      </c>
      <c r="FB41" s="355">
        <f t="shared" si="92"/>
        <v>0</v>
      </c>
      <c r="FC41" s="355">
        <f t="shared" si="93"/>
        <v>0</v>
      </c>
      <c r="FD41" s="355">
        <f t="shared" si="94"/>
        <v>0</v>
      </c>
      <c r="FE41" s="355">
        <f t="shared" si="95"/>
        <v>0</v>
      </c>
      <c r="FG41" s="68" t="str">
        <f t="shared" si="96"/>
        <v>-</v>
      </c>
      <c r="FH41" s="68" t="str">
        <f t="shared" si="97"/>
        <v>-</v>
      </c>
      <c r="FI41" s="68" t="str">
        <f t="shared" si="98"/>
        <v>-</v>
      </c>
      <c r="FJ41" s="68" t="str">
        <f t="shared" si="99"/>
        <v>-</v>
      </c>
      <c r="FK41" s="68" t="str">
        <f t="shared" si="100"/>
        <v>-</v>
      </c>
      <c r="FL41" s="68" t="str">
        <f t="shared" si="101"/>
        <v>-</v>
      </c>
      <c r="FM41" s="68" t="str">
        <f t="shared" si="102"/>
        <v>-</v>
      </c>
      <c r="FN41" s="68" t="str">
        <f t="shared" si="103"/>
        <v>-</v>
      </c>
      <c r="FP41" s="355">
        <f t="shared" si="104"/>
        <v>0</v>
      </c>
      <c r="FQ41" s="355">
        <f t="shared" si="105"/>
        <v>0</v>
      </c>
      <c r="FR41" s="355">
        <f t="shared" si="106"/>
        <v>0</v>
      </c>
      <c r="FS41" s="355">
        <f t="shared" si="107"/>
        <v>0</v>
      </c>
      <c r="FT41" s="355">
        <f t="shared" si="108"/>
        <v>0</v>
      </c>
      <c r="FU41" s="355">
        <f t="shared" si="109"/>
        <v>0</v>
      </c>
      <c r="FV41" s="355">
        <f t="shared" si="110"/>
        <v>0</v>
      </c>
      <c r="FW41" s="355">
        <f t="shared" si="111"/>
        <v>0</v>
      </c>
      <c r="FY41" s="68" t="str">
        <f t="shared" si="112"/>
        <v>-</v>
      </c>
      <c r="FZ41" s="68" t="str">
        <f t="shared" si="113"/>
        <v>-</v>
      </c>
      <c r="GA41" s="68" t="str">
        <f t="shared" si="114"/>
        <v>-</v>
      </c>
      <c r="GB41" s="68" t="str">
        <f t="shared" si="115"/>
        <v>-</v>
      </c>
      <c r="GC41" s="68" t="str">
        <f t="shared" si="116"/>
        <v>-</v>
      </c>
      <c r="GD41" s="68" t="str">
        <f t="shared" si="117"/>
        <v>-</v>
      </c>
      <c r="GE41" s="68" t="str">
        <f t="shared" si="118"/>
        <v>-</v>
      </c>
      <c r="GF41" s="68" t="str">
        <f t="shared" si="119"/>
        <v>-</v>
      </c>
    </row>
    <row r="42" spans="1:188" ht="12" x14ac:dyDescent="0.3">
      <c r="A42" s="485"/>
      <c r="B42" s="480" t="s">
        <v>410</v>
      </c>
      <c r="C42" s="387" t="s">
        <v>427</v>
      </c>
      <c r="D42" s="388">
        <v>0.5625</v>
      </c>
      <c r="E42" s="388">
        <v>0.66666666666666663</v>
      </c>
      <c r="F42" s="389" t="str">
        <f>IF(VALUE(D42)&gt;=0.72,"PT",IF(VALUE(D42)&lt;0.72,"Off-PT"))</f>
        <v>Off-PT</v>
      </c>
      <c r="G42" s="9"/>
      <c r="H42" s="432" t="s">
        <v>117</v>
      </c>
      <c r="I42" s="1520">
        <v>119</v>
      </c>
      <c r="J42" s="392" t="s">
        <v>117</v>
      </c>
      <c r="K42" s="461" t="s">
        <v>117</v>
      </c>
      <c r="L42" s="394">
        <f>COUNTA(AN42:BR42)</f>
        <v>0</v>
      </c>
      <c r="M42" s="392">
        <f t="shared" si="2"/>
        <v>119</v>
      </c>
      <c r="N42" s="392">
        <f t="shared" si="3"/>
        <v>0</v>
      </c>
      <c r="O42" s="9" t="e">
        <f t="shared" si="146"/>
        <v>#VALUE!</v>
      </c>
      <c r="P42" s="9">
        <f>COUNTIF(AN42:BR42,"A")</f>
        <v>0</v>
      </c>
      <c r="Q42" s="9">
        <f>IF($L$5&gt;0,R42*J42*$M$5*H42,0)</f>
        <v>0</v>
      </c>
      <c r="R42" s="9">
        <f>COUNTIF(AN42:BR42,"B")</f>
        <v>0</v>
      </c>
      <c r="S42" s="9">
        <f>IF($L$6&gt;0,T42*J42*$M$6*H42,0)</f>
        <v>0</v>
      </c>
      <c r="T42" s="9">
        <f>COUNTIF(AN42:BR42,"C")</f>
        <v>0</v>
      </c>
      <c r="U42" s="9">
        <f>IF($L$7&gt;0,V42*J42*$M$7*H42,0)</f>
        <v>0</v>
      </c>
      <c r="V42" s="9">
        <f>COUNTIF(AN42:BR42,"D")</f>
        <v>0</v>
      </c>
      <c r="W42" s="9">
        <f>IF($L$8&gt;0,X42*J42*$M$8*H42,0)</f>
        <v>0</v>
      </c>
      <c r="X42" s="9">
        <f>COUNTIF(AN42:BR42,"E")</f>
        <v>0</v>
      </c>
      <c r="Y42" s="9">
        <f>COUNTIF(AN42:BR42,"F")</f>
        <v>0</v>
      </c>
      <c r="Z42" s="9">
        <f>COUNTIF(AN42:BR42,"G")</f>
        <v>0</v>
      </c>
      <c r="AA42" s="9">
        <f>COUNTIF(AN42:BR42,"H")</f>
        <v>0</v>
      </c>
      <c r="AB42" s="9" t="e">
        <f>(Y42+Z42+AA42)*H42</f>
        <v>#VALUE!</v>
      </c>
      <c r="AC42" s="9">
        <f t="shared" si="147"/>
        <v>0</v>
      </c>
      <c r="AD42" s="9">
        <f t="shared" si="148"/>
        <v>0</v>
      </c>
      <c r="AE42" s="9">
        <f t="shared" si="149"/>
        <v>0</v>
      </c>
      <c r="AF42" s="9">
        <f t="shared" si="150"/>
        <v>0</v>
      </c>
      <c r="AG42" s="9">
        <f t="shared" si="151"/>
        <v>0</v>
      </c>
      <c r="AH42" s="8">
        <f t="shared" si="152"/>
        <v>119</v>
      </c>
      <c r="AI42" s="8">
        <f t="shared" si="153"/>
        <v>0</v>
      </c>
      <c r="AJ42" s="8">
        <f t="shared" si="154"/>
        <v>0</v>
      </c>
      <c r="AK42" s="8">
        <f t="shared" si="155"/>
        <v>0</v>
      </c>
      <c r="AL42" s="8">
        <f t="shared" si="156"/>
        <v>0</v>
      </c>
      <c r="AM42" s="103" t="str">
        <f t="shared" si="15"/>
        <v>1</v>
      </c>
      <c r="AN42" s="63"/>
      <c r="AO42" s="63"/>
      <c r="AP42" s="66"/>
      <c r="AQ42" s="66"/>
      <c r="AR42" s="1277"/>
      <c r="AS42" s="1270"/>
      <c r="AT42" s="63"/>
      <c r="AU42" s="63"/>
      <c r="AV42" s="63"/>
      <c r="AW42" s="66"/>
      <c r="AX42" s="66"/>
      <c r="AY42" s="63"/>
      <c r="AZ42" s="63"/>
      <c r="BA42" s="63"/>
      <c r="BB42" s="63"/>
      <c r="BC42" s="63"/>
      <c r="BD42" s="66"/>
      <c r="BE42" s="66"/>
      <c r="BF42" s="63"/>
      <c r="BG42" s="63"/>
      <c r="BH42" s="63"/>
      <c r="BI42" s="63"/>
      <c r="BJ42" s="63"/>
      <c r="BK42" s="66"/>
      <c r="BL42" s="66"/>
      <c r="BM42" s="63"/>
      <c r="BN42" s="63"/>
      <c r="BO42" s="63"/>
      <c r="BP42" s="63"/>
      <c r="BQ42" s="63"/>
      <c r="BR42" s="1270"/>
      <c r="BS42" s="63"/>
      <c r="CA42" s="104">
        <f t="shared" si="39"/>
        <v>0</v>
      </c>
      <c r="CB42" s="104">
        <f t="shared" si="40"/>
        <v>0</v>
      </c>
      <c r="CC42" s="104"/>
      <c r="CD42" s="104"/>
      <c r="CE42" s="104"/>
      <c r="CF42" s="104"/>
      <c r="CH42" s="105" t="e">
        <f t="shared" si="16"/>
        <v>#VALUE!</v>
      </c>
      <c r="CI42" s="105" t="e">
        <f t="shared" si="17"/>
        <v>#VALUE!</v>
      </c>
      <c r="CJ42" s="105" t="e">
        <f t="shared" si="18"/>
        <v>#VALUE!</v>
      </c>
      <c r="CK42" s="105" t="e">
        <f t="shared" si="19"/>
        <v>#VALUE!</v>
      </c>
      <c r="CL42" s="105" t="e">
        <f t="shared" si="20"/>
        <v>#VALUE!</v>
      </c>
      <c r="CM42" s="105" t="e">
        <f t="shared" si="21"/>
        <v>#VALUE!</v>
      </c>
      <c r="CN42" s="105" t="e">
        <f t="shared" si="22"/>
        <v>#VALUE!</v>
      </c>
      <c r="CO42" s="105" t="e">
        <f t="shared" si="23"/>
        <v>#VALUE!</v>
      </c>
      <c r="CV42" s="355">
        <f t="shared" si="41"/>
        <v>0</v>
      </c>
      <c r="CW42" s="355">
        <f t="shared" si="42"/>
        <v>0</v>
      </c>
      <c r="CX42" s="355">
        <f t="shared" si="43"/>
        <v>0</v>
      </c>
      <c r="CY42" s="355">
        <f t="shared" si="44"/>
        <v>0</v>
      </c>
      <c r="CZ42" s="355" t="str">
        <f ca="1">IFERROR(OUNTIF(AN42:AP42,"e"),"-")</f>
        <v>-</v>
      </c>
      <c r="DA42" s="355">
        <f t="shared" si="45"/>
        <v>0</v>
      </c>
      <c r="DB42" s="355">
        <f t="shared" si="46"/>
        <v>0</v>
      </c>
      <c r="DC42" s="355">
        <f t="shared" si="47"/>
        <v>0</v>
      </c>
      <c r="DE42" s="1168" t="str">
        <f t="shared" si="48"/>
        <v>-</v>
      </c>
      <c r="DF42" s="1168" t="str">
        <f t="shared" si="49"/>
        <v>-</v>
      </c>
      <c r="DG42" s="1168" t="str">
        <f t="shared" si="50"/>
        <v>-</v>
      </c>
      <c r="DH42" s="1168" t="str">
        <f t="shared" si="51"/>
        <v>-</v>
      </c>
      <c r="DI42" s="1168" t="str">
        <f t="shared" ca="1" si="52"/>
        <v>-</v>
      </c>
      <c r="DJ42" s="1168" t="str">
        <f t="shared" si="53"/>
        <v>-</v>
      </c>
      <c r="DK42" s="1168" t="str">
        <f t="shared" si="54"/>
        <v>-</v>
      </c>
      <c r="DL42" s="1168" t="str">
        <f t="shared" si="55"/>
        <v>-</v>
      </c>
      <c r="DN42" s="355">
        <f t="shared" si="56"/>
        <v>0</v>
      </c>
      <c r="DO42" s="355">
        <f t="shared" si="57"/>
        <v>0</v>
      </c>
      <c r="DP42" s="355">
        <f t="shared" si="58"/>
        <v>0</v>
      </c>
      <c r="DQ42" s="355">
        <f t="shared" si="59"/>
        <v>0</v>
      </c>
      <c r="DR42" s="355">
        <f t="shared" si="60"/>
        <v>0</v>
      </c>
      <c r="DS42" s="355">
        <f t="shared" si="61"/>
        <v>0</v>
      </c>
      <c r="DT42" s="355">
        <f t="shared" si="62"/>
        <v>0</v>
      </c>
      <c r="DU42" s="355">
        <f t="shared" si="63"/>
        <v>0</v>
      </c>
      <c r="DW42" s="68" t="str">
        <f t="shared" si="64"/>
        <v>-</v>
      </c>
      <c r="DX42" s="68" t="str">
        <f t="shared" si="65"/>
        <v>-</v>
      </c>
      <c r="DY42" s="68" t="str">
        <f t="shared" si="66"/>
        <v>-</v>
      </c>
      <c r="DZ42" s="68" t="str">
        <f t="shared" si="67"/>
        <v>-</v>
      </c>
      <c r="EA42" s="68" t="str">
        <f t="shared" si="68"/>
        <v>-</v>
      </c>
      <c r="EB42" s="68" t="str">
        <f t="shared" si="69"/>
        <v>-</v>
      </c>
      <c r="EC42" s="68" t="str">
        <f t="shared" si="70"/>
        <v>-</v>
      </c>
      <c r="ED42" s="68" t="str">
        <f t="shared" si="71"/>
        <v>-</v>
      </c>
      <c r="EF42" s="355">
        <f t="shared" si="72"/>
        <v>0</v>
      </c>
      <c r="EG42" s="355">
        <f t="shared" si="73"/>
        <v>0</v>
      </c>
      <c r="EH42" s="355">
        <f t="shared" si="74"/>
        <v>0</v>
      </c>
      <c r="EI42" s="355">
        <f t="shared" si="75"/>
        <v>0</v>
      </c>
      <c r="EJ42" s="355">
        <f t="shared" si="76"/>
        <v>0</v>
      </c>
      <c r="EK42" s="355">
        <f t="shared" si="77"/>
        <v>0</v>
      </c>
      <c r="EL42" s="355">
        <f t="shared" si="78"/>
        <v>0</v>
      </c>
      <c r="EM42" s="355">
        <f t="shared" si="79"/>
        <v>0</v>
      </c>
      <c r="EO42" s="68" t="e">
        <f t="shared" si="80"/>
        <v>#VALUE!</v>
      </c>
      <c r="EP42" s="68" t="str">
        <f t="shared" si="81"/>
        <v>-</v>
      </c>
      <c r="EQ42" s="68" t="str">
        <f t="shared" si="82"/>
        <v>-</v>
      </c>
      <c r="ER42" s="68" t="str">
        <f t="shared" si="83"/>
        <v>-</v>
      </c>
      <c r="ES42" s="68" t="str">
        <f t="shared" si="84"/>
        <v>-</v>
      </c>
      <c r="ET42" s="68" t="str">
        <f t="shared" si="85"/>
        <v>-</v>
      </c>
      <c r="EU42" s="68" t="str">
        <f t="shared" si="86"/>
        <v>-</v>
      </c>
      <c r="EV42" s="68" t="str">
        <f t="shared" si="87"/>
        <v>-</v>
      </c>
      <c r="EX42" s="355">
        <f t="shared" si="88"/>
        <v>0</v>
      </c>
      <c r="EY42" s="355">
        <f t="shared" si="89"/>
        <v>0</v>
      </c>
      <c r="EZ42" s="355">
        <f t="shared" si="90"/>
        <v>0</v>
      </c>
      <c r="FA42" s="355">
        <f t="shared" si="91"/>
        <v>0</v>
      </c>
      <c r="FB42" s="355">
        <f t="shared" si="92"/>
        <v>0</v>
      </c>
      <c r="FC42" s="355">
        <f t="shared" si="93"/>
        <v>0</v>
      </c>
      <c r="FD42" s="355">
        <f t="shared" si="94"/>
        <v>0</v>
      </c>
      <c r="FE42" s="355">
        <f t="shared" si="95"/>
        <v>0</v>
      </c>
      <c r="FG42" s="68" t="str">
        <f t="shared" si="96"/>
        <v>-</v>
      </c>
      <c r="FH42" s="68" t="str">
        <f t="shared" si="97"/>
        <v>-</v>
      </c>
      <c r="FI42" s="68" t="str">
        <f t="shared" si="98"/>
        <v>-</v>
      </c>
      <c r="FJ42" s="68" t="str">
        <f t="shared" si="99"/>
        <v>-</v>
      </c>
      <c r="FK42" s="68" t="str">
        <f t="shared" si="100"/>
        <v>-</v>
      </c>
      <c r="FL42" s="68" t="str">
        <f t="shared" si="101"/>
        <v>-</v>
      </c>
      <c r="FM42" s="68" t="str">
        <f t="shared" si="102"/>
        <v>-</v>
      </c>
      <c r="FN42" s="68" t="str">
        <f t="shared" si="103"/>
        <v>-</v>
      </c>
      <c r="FP42" s="355">
        <f t="shared" si="104"/>
        <v>0</v>
      </c>
      <c r="FQ42" s="355">
        <f t="shared" si="105"/>
        <v>0</v>
      </c>
      <c r="FR42" s="355">
        <f t="shared" si="106"/>
        <v>0</v>
      </c>
      <c r="FS42" s="355">
        <f t="shared" si="107"/>
        <v>0</v>
      </c>
      <c r="FT42" s="355">
        <f t="shared" si="108"/>
        <v>0</v>
      </c>
      <c r="FU42" s="355">
        <f t="shared" si="109"/>
        <v>0</v>
      </c>
      <c r="FV42" s="355">
        <f t="shared" si="110"/>
        <v>0</v>
      </c>
      <c r="FW42" s="355">
        <f t="shared" si="111"/>
        <v>0</v>
      </c>
      <c r="FY42" s="68" t="str">
        <f t="shared" si="112"/>
        <v>-</v>
      </c>
      <c r="FZ42" s="68" t="str">
        <f t="shared" si="113"/>
        <v>-</v>
      </c>
      <c r="GA42" s="68" t="str">
        <f t="shared" si="114"/>
        <v>-</v>
      </c>
      <c r="GB42" s="68" t="str">
        <f t="shared" si="115"/>
        <v>-</v>
      </c>
      <c r="GC42" s="68" t="str">
        <f t="shared" si="116"/>
        <v>-</v>
      </c>
      <c r="GD42" s="68" t="str">
        <f t="shared" si="117"/>
        <v>-</v>
      </c>
      <c r="GE42" s="68" t="str">
        <f t="shared" si="118"/>
        <v>-</v>
      </c>
      <c r="GF42" s="68" t="str">
        <f t="shared" si="119"/>
        <v>-</v>
      </c>
    </row>
    <row r="43" spans="1:188" ht="12.6" thickBot="1" x14ac:dyDescent="0.35">
      <c r="A43" s="614"/>
      <c r="B43" s="601" t="s">
        <v>410</v>
      </c>
      <c r="C43" s="601" t="s">
        <v>427</v>
      </c>
      <c r="D43" s="602">
        <v>0.66666666666666663</v>
      </c>
      <c r="E43" s="602">
        <v>0.72916666666666663</v>
      </c>
      <c r="F43" s="603" t="str">
        <f t="shared" si="24"/>
        <v>Off-PT</v>
      </c>
      <c r="G43" s="610"/>
      <c r="H43" s="914" t="s">
        <v>117</v>
      </c>
      <c r="I43" s="1524">
        <v>168</v>
      </c>
      <c r="J43" s="606" t="s">
        <v>117</v>
      </c>
      <c r="K43" s="607" t="s">
        <v>117</v>
      </c>
      <c r="L43" s="608">
        <f t="shared" si="25"/>
        <v>0</v>
      </c>
      <c r="M43" s="606">
        <f t="shared" si="2"/>
        <v>168</v>
      </c>
      <c r="N43" s="1216">
        <f t="shared" si="3"/>
        <v>0</v>
      </c>
      <c r="O43" s="610" t="e">
        <f t="shared" si="146"/>
        <v>#VALUE!</v>
      </c>
      <c r="P43" s="610">
        <f t="shared" si="27"/>
        <v>0</v>
      </c>
      <c r="Q43" s="610">
        <f t="shared" si="28"/>
        <v>0</v>
      </c>
      <c r="R43" s="610">
        <f t="shared" si="29"/>
        <v>0</v>
      </c>
      <c r="S43" s="610">
        <f t="shared" si="30"/>
        <v>0</v>
      </c>
      <c r="T43" s="610">
        <f t="shared" si="31"/>
        <v>0</v>
      </c>
      <c r="U43" s="610">
        <f t="shared" si="32"/>
        <v>0</v>
      </c>
      <c r="V43" s="610">
        <f t="shared" si="33"/>
        <v>0</v>
      </c>
      <c r="W43" s="610">
        <f t="shared" si="34"/>
        <v>0</v>
      </c>
      <c r="X43" s="610">
        <f t="shared" si="35"/>
        <v>0</v>
      </c>
      <c r="Y43" s="610">
        <f t="shared" si="4"/>
        <v>0</v>
      </c>
      <c r="Z43" s="610">
        <f t="shared" si="36"/>
        <v>0</v>
      </c>
      <c r="AA43" s="610">
        <f t="shared" si="37"/>
        <v>0</v>
      </c>
      <c r="AB43" s="610" t="e">
        <f t="shared" si="38"/>
        <v>#VALUE!</v>
      </c>
      <c r="AC43" s="610">
        <f t="shared" si="147"/>
        <v>0</v>
      </c>
      <c r="AD43" s="610">
        <f t="shared" si="148"/>
        <v>0</v>
      </c>
      <c r="AE43" s="610">
        <f t="shared" si="149"/>
        <v>0</v>
      </c>
      <c r="AF43" s="610">
        <f t="shared" si="150"/>
        <v>0</v>
      </c>
      <c r="AG43" s="610">
        <f t="shared" si="151"/>
        <v>0</v>
      </c>
      <c r="AH43" s="611">
        <f t="shared" si="152"/>
        <v>168</v>
      </c>
      <c r="AI43" s="611">
        <f t="shared" si="153"/>
        <v>0</v>
      </c>
      <c r="AJ43" s="611">
        <f t="shared" si="154"/>
        <v>0</v>
      </c>
      <c r="AK43" s="611">
        <f t="shared" si="155"/>
        <v>0</v>
      </c>
      <c r="AL43" s="611">
        <f t="shared" si="156"/>
        <v>0</v>
      </c>
      <c r="AM43" s="612" t="str">
        <f t="shared" si="15"/>
        <v>1</v>
      </c>
      <c r="AN43" s="613"/>
      <c r="AO43" s="613"/>
      <c r="AP43" s="950"/>
      <c r="AQ43" s="950"/>
      <c r="AR43" s="1282"/>
      <c r="AS43" s="1275"/>
      <c r="AT43" s="613"/>
      <c r="AU43" s="613"/>
      <c r="AV43" s="613"/>
      <c r="AW43" s="950"/>
      <c r="AX43" s="950"/>
      <c r="AY43" s="613"/>
      <c r="AZ43" s="613"/>
      <c r="BA43" s="613"/>
      <c r="BB43" s="613"/>
      <c r="BC43" s="613"/>
      <c r="BD43" s="950"/>
      <c r="BE43" s="950"/>
      <c r="BF43" s="613"/>
      <c r="BG43" s="613"/>
      <c r="BH43" s="613"/>
      <c r="BI43" s="613"/>
      <c r="BJ43" s="613"/>
      <c r="BK43" s="950"/>
      <c r="BL43" s="950"/>
      <c r="BM43" s="613"/>
      <c r="BN43" s="613"/>
      <c r="BO43" s="613"/>
      <c r="BP43" s="613"/>
      <c r="BQ43" s="613"/>
      <c r="BR43" s="1275"/>
      <c r="BS43" s="63"/>
      <c r="CA43" s="104">
        <f t="shared" si="39"/>
        <v>0</v>
      </c>
      <c r="CB43" s="104">
        <f t="shared" si="40"/>
        <v>0</v>
      </c>
      <c r="CC43" s="104"/>
      <c r="CD43" s="104"/>
      <c r="CE43" s="104"/>
      <c r="CF43" s="104"/>
      <c r="CH43" s="105" t="e">
        <f t="shared" si="16"/>
        <v>#VALUE!</v>
      </c>
      <c r="CI43" s="105" t="e">
        <f t="shared" si="17"/>
        <v>#VALUE!</v>
      </c>
      <c r="CJ43" s="105" t="e">
        <f t="shared" si="18"/>
        <v>#VALUE!</v>
      </c>
      <c r="CK43" s="105" t="e">
        <f t="shared" si="19"/>
        <v>#VALUE!</v>
      </c>
      <c r="CL43" s="105" t="e">
        <f t="shared" si="20"/>
        <v>#VALUE!</v>
      </c>
      <c r="CM43" s="105" t="e">
        <f t="shared" si="21"/>
        <v>#VALUE!</v>
      </c>
      <c r="CN43" s="105" t="e">
        <f t="shared" si="22"/>
        <v>#VALUE!</v>
      </c>
      <c r="CO43" s="105" t="e">
        <f t="shared" si="23"/>
        <v>#VALUE!</v>
      </c>
      <c r="CV43" s="355">
        <f t="shared" si="41"/>
        <v>0</v>
      </c>
      <c r="CW43" s="355">
        <f t="shared" si="42"/>
        <v>0</v>
      </c>
      <c r="CX43" s="355">
        <f t="shared" si="43"/>
        <v>0</v>
      </c>
      <c r="CY43" s="355">
        <f t="shared" si="44"/>
        <v>0</v>
      </c>
      <c r="CZ43" s="355" t="str">
        <f ca="1">IFERROR(OUNTIF(AN43:AP43,"e"),"-")</f>
        <v>-</v>
      </c>
      <c r="DA43" s="355">
        <f t="shared" si="45"/>
        <v>0</v>
      </c>
      <c r="DB43" s="355">
        <f t="shared" si="46"/>
        <v>0</v>
      </c>
      <c r="DC43" s="355">
        <f t="shared" si="47"/>
        <v>0</v>
      </c>
      <c r="DE43" s="1168" t="str">
        <f t="shared" si="48"/>
        <v>-</v>
      </c>
      <c r="DF43" s="1168" t="str">
        <f t="shared" si="49"/>
        <v>-</v>
      </c>
      <c r="DG43" s="1168" t="str">
        <f t="shared" si="50"/>
        <v>-</v>
      </c>
      <c r="DH43" s="1168" t="str">
        <f t="shared" si="51"/>
        <v>-</v>
      </c>
      <c r="DI43" s="1168" t="str">
        <f t="shared" ca="1" si="52"/>
        <v>-</v>
      </c>
      <c r="DJ43" s="1168" t="str">
        <f t="shared" si="53"/>
        <v>-</v>
      </c>
      <c r="DK43" s="1168" t="str">
        <f t="shared" si="54"/>
        <v>-</v>
      </c>
      <c r="DL43" s="1168" t="str">
        <f t="shared" si="55"/>
        <v>-</v>
      </c>
      <c r="DN43" s="355">
        <f t="shared" si="56"/>
        <v>0</v>
      </c>
      <c r="DO43" s="355">
        <f t="shared" si="57"/>
        <v>0</v>
      </c>
      <c r="DP43" s="355">
        <f t="shared" si="58"/>
        <v>0</v>
      </c>
      <c r="DQ43" s="355">
        <f t="shared" si="59"/>
        <v>0</v>
      </c>
      <c r="DR43" s="355">
        <f t="shared" si="60"/>
        <v>0</v>
      </c>
      <c r="DS43" s="355">
        <f t="shared" si="61"/>
        <v>0</v>
      </c>
      <c r="DT43" s="355">
        <f t="shared" si="62"/>
        <v>0</v>
      </c>
      <c r="DU43" s="355">
        <f t="shared" si="63"/>
        <v>0</v>
      </c>
      <c r="DW43" s="68" t="str">
        <f t="shared" si="64"/>
        <v>-</v>
      </c>
      <c r="DX43" s="68" t="str">
        <f t="shared" si="65"/>
        <v>-</v>
      </c>
      <c r="DY43" s="68" t="str">
        <f t="shared" si="66"/>
        <v>-</v>
      </c>
      <c r="DZ43" s="68" t="str">
        <f t="shared" si="67"/>
        <v>-</v>
      </c>
      <c r="EA43" s="68" t="str">
        <f t="shared" si="68"/>
        <v>-</v>
      </c>
      <c r="EB43" s="68" t="str">
        <f t="shared" si="69"/>
        <v>-</v>
      </c>
      <c r="EC43" s="68" t="str">
        <f t="shared" si="70"/>
        <v>-</v>
      </c>
      <c r="ED43" s="68" t="str">
        <f t="shared" si="71"/>
        <v>-</v>
      </c>
      <c r="EF43" s="355">
        <f t="shared" si="72"/>
        <v>0</v>
      </c>
      <c r="EG43" s="355">
        <f t="shared" si="73"/>
        <v>0</v>
      </c>
      <c r="EH43" s="355">
        <f t="shared" si="74"/>
        <v>0</v>
      </c>
      <c r="EI43" s="355">
        <f t="shared" si="75"/>
        <v>0</v>
      </c>
      <c r="EJ43" s="355">
        <f t="shared" si="76"/>
        <v>0</v>
      </c>
      <c r="EK43" s="355">
        <f t="shared" si="77"/>
        <v>0</v>
      </c>
      <c r="EL43" s="355">
        <f t="shared" si="78"/>
        <v>0</v>
      </c>
      <c r="EM43" s="355">
        <f t="shared" si="79"/>
        <v>0</v>
      </c>
      <c r="EO43" s="68" t="e">
        <f t="shared" si="80"/>
        <v>#VALUE!</v>
      </c>
      <c r="EP43" s="68" t="str">
        <f t="shared" si="81"/>
        <v>-</v>
      </c>
      <c r="EQ43" s="68" t="str">
        <f t="shared" si="82"/>
        <v>-</v>
      </c>
      <c r="ER43" s="68" t="str">
        <f t="shared" si="83"/>
        <v>-</v>
      </c>
      <c r="ES43" s="68" t="str">
        <f t="shared" si="84"/>
        <v>-</v>
      </c>
      <c r="ET43" s="68" t="str">
        <f t="shared" si="85"/>
        <v>-</v>
      </c>
      <c r="EU43" s="68" t="str">
        <f t="shared" si="86"/>
        <v>-</v>
      </c>
      <c r="EV43" s="68" t="str">
        <f t="shared" si="87"/>
        <v>-</v>
      </c>
      <c r="EX43" s="355">
        <f t="shared" si="88"/>
        <v>0</v>
      </c>
      <c r="EY43" s="355">
        <f t="shared" si="89"/>
        <v>0</v>
      </c>
      <c r="EZ43" s="355">
        <f t="shared" si="90"/>
        <v>0</v>
      </c>
      <c r="FA43" s="355">
        <f t="shared" si="91"/>
        <v>0</v>
      </c>
      <c r="FB43" s="355">
        <f t="shared" si="92"/>
        <v>0</v>
      </c>
      <c r="FC43" s="355">
        <f t="shared" si="93"/>
        <v>0</v>
      </c>
      <c r="FD43" s="355">
        <f t="shared" si="94"/>
        <v>0</v>
      </c>
      <c r="FE43" s="355">
        <f t="shared" si="95"/>
        <v>0</v>
      </c>
      <c r="FG43" s="68" t="str">
        <f t="shared" si="96"/>
        <v>-</v>
      </c>
      <c r="FH43" s="68" t="str">
        <f t="shared" si="97"/>
        <v>-</v>
      </c>
      <c r="FI43" s="68" t="str">
        <f t="shared" si="98"/>
        <v>-</v>
      </c>
      <c r="FJ43" s="68" t="str">
        <f t="shared" si="99"/>
        <v>-</v>
      </c>
      <c r="FK43" s="68" t="str">
        <f t="shared" si="100"/>
        <v>-</v>
      </c>
      <c r="FL43" s="68" t="str">
        <f t="shared" si="101"/>
        <v>-</v>
      </c>
      <c r="FM43" s="68" t="str">
        <f t="shared" si="102"/>
        <v>-</v>
      </c>
      <c r="FN43" s="68" t="str">
        <f t="shared" si="103"/>
        <v>-</v>
      </c>
      <c r="FP43" s="355">
        <f t="shared" si="104"/>
        <v>0</v>
      </c>
      <c r="FQ43" s="355">
        <f t="shared" si="105"/>
        <v>0</v>
      </c>
      <c r="FR43" s="355">
        <f t="shared" si="106"/>
        <v>0</v>
      </c>
      <c r="FS43" s="355">
        <f t="shared" si="107"/>
        <v>0</v>
      </c>
      <c r="FT43" s="355">
        <f t="shared" si="108"/>
        <v>0</v>
      </c>
      <c r="FU43" s="355">
        <f t="shared" si="109"/>
        <v>0</v>
      </c>
      <c r="FV43" s="355">
        <f t="shared" si="110"/>
        <v>0</v>
      </c>
      <c r="FW43" s="355">
        <f t="shared" si="111"/>
        <v>0</v>
      </c>
      <c r="FY43" s="68" t="str">
        <f t="shared" si="112"/>
        <v>-</v>
      </c>
      <c r="FZ43" s="68" t="str">
        <f t="shared" si="113"/>
        <v>-</v>
      </c>
      <c r="GA43" s="68" t="str">
        <f t="shared" si="114"/>
        <v>-</v>
      </c>
      <c r="GB43" s="68" t="str">
        <f t="shared" si="115"/>
        <v>-</v>
      </c>
      <c r="GC43" s="68" t="str">
        <f t="shared" si="116"/>
        <v>-</v>
      </c>
      <c r="GD43" s="68" t="str">
        <f t="shared" si="117"/>
        <v>-</v>
      </c>
      <c r="GE43" s="68" t="str">
        <f t="shared" si="118"/>
        <v>-</v>
      </c>
      <c r="GF43" s="68" t="str">
        <f t="shared" si="119"/>
        <v>-</v>
      </c>
    </row>
    <row r="44" spans="1:188" ht="12.6" thickTop="1" x14ac:dyDescent="0.3">
      <c r="A44" s="479"/>
      <c r="B44" s="480" t="s">
        <v>410</v>
      </c>
      <c r="C44" s="387" t="s">
        <v>427</v>
      </c>
      <c r="D44" s="388">
        <v>0.72916666666666663</v>
      </c>
      <c r="E44" s="388">
        <v>0.75</v>
      </c>
      <c r="F44" s="389" t="str">
        <f t="shared" ref="F44" si="157">IF(VALUE(D44)&gt;=0.72,"PT",IF(VALUE(D44)&lt;0.72,"Off-PT"))</f>
        <v>PT</v>
      </c>
      <c r="G44" s="9"/>
      <c r="H44" s="432" t="s">
        <v>117</v>
      </c>
      <c r="I44" s="1516">
        <v>168</v>
      </c>
      <c r="J44" s="392" t="s">
        <v>117</v>
      </c>
      <c r="K44" s="461" t="s">
        <v>117</v>
      </c>
      <c r="L44" s="394">
        <f t="shared" ref="L44" si="158">COUNTA(AN44:BR44)</f>
        <v>0</v>
      </c>
      <c r="M44" s="392">
        <f t="shared" si="2"/>
        <v>168</v>
      </c>
      <c r="N44" s="1217">
        <f t="shared" si="3"/>
        <v>0</v>
      </c>
      <c r="O44" s="9" t="e">
        <f t="shared" ref="O44" si="159">IF($L$4&gt;0,P44*J44*$M$4*H44,0)</f>
        <v>#VALUE!</v>
      </c>
      <c r="P44" s="9">
        <f t="shared" ref="P44" si="160">COUNTIF(AN44:BR44,"A")</f>
        <v>0</v>
      </c>
      <c r="Q44" s="9">
        <f t="shared" ref="Q44" si="161">IF($L$5&gt;0,R44*J44*$M$5*H44,0)</f>
        <v>0</v>
      </c>
      <c r="R44" s="9">
        <f t="shared" ref="R44" si="162">COUNTIF(AN44:BR44,"B")</f>
        <v>0</v>
      </c>
      <c r="S44" s="9">
        <f t="shared" ref="S44" si="163">IF($L$6&gt;0,T44*J44*$M$6*H44,0)</f>
        <v>0</v>
      </c>
      <c r="T44" s="9">
        <f t="shared" ref="T44" si="164">COUNTIF(AN44:BR44,"C")</f>
        <v>0</v>
      </c>
      <c r="U44" s="9">
        <f t="shared" ref="U44" si="165">IF($L$7&gt;0,V44*J44*$M$7*H44,0)</f>
        <v>0</v>
      </c>
      <c r="V44" s="9">
        <f t="shared" ref="V44" si="166">COUNTIF(AN44:BR44,"D")</f>
        <v>0</v>
      </c>
      <c r="W44" s="9">
        <f t="shared" ref="W44" si="167">IF($L$8&gt;0,X44*J44*$M$8*H44,0)</f>
        <v>0</v>
      </c>
      <c r="X44" s="9">
        <f t="shared" ref="X44" si="168">COUNTIF(AN44:BR44,"E")</f>
        <v>0</v>
      </c>
      <c r="Y44" s="9">
        <f t="shared" ref="Y44" si="169">COUNTIF(AN44:BR44,"F")</f>
        <v>0</v>
      </c>
      <c r="Z44" s="9">
        <f t="shared" ref="Z44" si="170">COUNTIF(AN44:BR44,"G")</f>
        <v>0</v>
      </c>
      <c r="AA44" s="9">
        <f t="shared" ref="AA44" si="171">COUNTIF(AN44:BR44,"H")</f>
        <v>0</v>
      </c>
      <c r="AB44" s="9" t="e">
        <f t="shared" ref="AB44" si="172">(Y44+Z44+AA44)*H44</f>
        <v>#VALUE!</v>
      </c>
      <c r="AC44" s="9">
        <f t="shared" ref="AC44" si="173">IF($L$4&gt;0,I44*$M$4*P44,0)</f>
        <v>0</v>
      </c>
      <c r="AD44" s="9">
        <f t="shared" ref="AD44" si="174">IF($L$5&gt;0,I44*$M$5*R44,0)</f>
        <v>0</v>
      </c>
      <c r="AE44" s="9">
        <f t="shared" ref="AE44" si="175">IF($L$6&gt;0,I44*$M$6*T44,0)</f>
        <v>0</v>
      </c>
      <c r="AF44" s="9">
        <f t="shared" ref="AF44" si="176">IF($L$7&gt;0,I44*$M$7*V44,0)</f>
        <v>0</v>
      </c>
      <c r="AG44" s="9">
        <f t="shared" ref="AG44" si="177">IF($L$8&gt;0,I44*$M$8*X44,0)</f>
        <v>0</v>
      </c>
      <c r="AH44" s="8">
        <f t="shared" ref="AH44" si="178">IF(ISERROR(M44*$M$4),0,M44*$M$4)</f>
        <v>168</v>
      </c>
      <c r="AI44" s="8">
        <f t="shared" ref="AI44" si="179">IF(ISERROR(M44*$M$5),0,M44*$M$5)</f>
        <v>0</v>
      </c>
      <c r="AJ44" s="8">
        <f t="shared" ref="AJ44" si="180">IF(ISERROR(M44*$M$6),0,M44*$M$6)</f>
        <v>0</v>
      </c>
      <c r="AK44" s="8">
        <f t="shared" ref="AK44" si="181">IF(ISERROR(M44*$M$7),0,M44*$M$7)</f>
        <v>0</v>
      </c>
      <c r="AL44" s="8">
        <f t="shared" ref="AL44" si="182">IF(ISERROR(M44*$M$8),0,M44*$M$8)</f>
        <v>0</v>
      </c>
      <c r="AM44" s="103" t="str">
        <f t="shared" si="15"/>
        <v>1</v>
      </c>
      <c r="AN44" s="63"/>
      <c r="AO44" s="63"/>
      <c r="AP44" s="66"/>
      <c r="AQ44" s="66"/>
      <c r="AR44" s="1277"/>
      <c r="AS44" s="1270"/>
      <c r="AT44" s="63"/>
      <c r="AU44" s="63"/>
      <c r="AV44" s="63"/>
      <c r="AW44" s="66"/>
      <c r="AX44" s="66"/>
      <c r="AY44" s="63"/>
      <c r="AZ44" s="63"/>
      <c r="BA44" s="63"/>
      <c r="BB44" s="63"/>
      <c r="BC44" s="63"/>
      <c r="BD44" s="66"/>
      <c r="BE44" s="66"/>
      <c r="BF44" s="63"/>
      <c r="BG44" s="63"/>
      <c r="BH44" s="63"/>
      <c r="BI44" s="63"/>
      <c r="BJ44" s="63"/>
      <c r="BK44" s="66"/>
      <c r="BL44" s="66"/>
      <c r="BM44" s="63"/>
      <c r="BN44" s="63"/>
      <c r="BO44" s="63"/>
      <c r="BP44" s="63"/>
      <c r="BQ44" s="63"/>
      <c r="BR44" s="1270"/>
      <c r="BS44" s="63"/>
      <c r="BT44" s="983"/>
      <c r="CA44" s="104">
        <f t="shared" si="39"/>
        <v>0</v>
      </c>
      <c r="CB44" s="104">
        <f t="shared" si="40"/>
        <v>0</v>
      </c>
      <c r="CC44" s="104"/>
      <c r="CD44" s="104"/>
      <c r="CE44" s="104"/>
      <c r="CF44" s="104"/>
      <c r="CG44" s="983"/>
      <c r="CH44" s="984" t="e">
        <f t="shared" ref="CH44" si="183">P44*H44</f>
        <v>#VALUE!</v>
      </c>
      <c r="CI44" s="984" t="e">
        <f t="shared" ref="CI44" si="184">R44*H44</f>
        <v>#VALUE!</v>
      </c>
      <c r="CJ44" s="984" t="e">
        <f t="shared" ref="CJ44" si="185">T44*H44</f>
        <v>#VALUE!</v>
      </c>
      <c r="CK44" s="984" t="e">
        <f t="shared" ref="CK44" si="186">V44*H44</f>
        <v>#VALUE!</v>
      </c>
      <c r="CL44" s="984" t="e">
        <f t="shared" ref="CL44" si="187">X44*H44</f>
        <v>#VALUE!</v>
      </c>
      <c r="CM44" s="984" t="e">
        <f t="shared" ref="CM44" si="188">Y44*H44</f>
        <v>#VALUE!</v>
      </c>
      <c r="CN44" s="984" t="e">
        <f t="shared" ref="CN44" si="189">Z44*H44</f>
        <v>#VALUE!</v>
      </c>
      <c r="CO44" s="984" t="e">
        <f t="shared" ref="CO44" si="190">AA44*H44</f>
        <v>#VALUE!</v>
      </c>
      <c r="CV44" s="355">
        <f t="shared" si="41"/>
        <v>0</v>
      </c>
      <c r="CW44" s="355">
        <f t="shared" si="42"/>
        <v>0</v>
      </c>
      <c r="CX44" s="355">
        <f t="shared" si="43"/>
        <v>0</v>
      </c>
      <c r="CY44" s="355">
        <f t="shared" si="44"/>
        <v>0</v>
      </c>
      <c r="CZ44" s="355" t="str">
        <f ca="1">IFERROR(OUNTIF(AN44:AP44,"e"),"-")</f>
        <v>-</v>
      </c>
      <c r="DA44" s="355">
        <f t="shared" si="45"/>
        <v>0</v>
      </c>
      <c r="DB44" s="355">
        <f t="shared" si="46"/>
        <v>0</v>
      </c>
      <c r="DC44" s="355">
        <f t="shared" si="47"/>
        <v>0</v>
      </c>
      <c r="DE44" s="1168" t="str">
        <f t="shared" si="48"/>
        <v>-</v>
      </c>
      <c r="DF44" s="1168" t="str">
        <f t="shared" si="49"/>
        <v>-</v>
      </c>
      <c r="DG44" s="1168" t="str">
        <f t="shared" si="50"/>
        <v>-</v>
      </c>
      <c r="DH44" s="1168" t="str">
        <f t="shared" si="51"/>
        <v>-</v>
      </c>
      <c r="DI44" s="1168" t="str">
        <f t="shared" ca="1" si="52"/>
        <v>-</v>
      </c>
      <c r="DJ44" s="1168" t="str">
        <f t="shared" si="53"/>
        <v>-</v>
      </c>
      <c r="DK44" s="1168" t="str">
        <f t="shared" si="54"/>
        <v>-</v>
      </c>
      <c r="DL44" s="1168" t="str">
        <f t="shared" si="55"/>
        <v>-</v>
      </c>
      <c r="DN44" s="355">
        <f t="shared" si="56"/>
        <v>0</v>
      </c>
      <c r="DO44" s="355">
        <f t="shared" si="57"/>
        <v>0</v>
      </c>
      <c r="DP44" s="355">
        <f t="shared" si="58"/>
        <v>0</v>
      </c>
      <c r="DQ44" s="355">
        <f t="shared" si="59"/>
        <v>0</v>
      </c>
      <c r="DR44" s="355">
        <f t="shared" si="60"/>
        <v>0</v>
      </c>
      <c r="DS44" s="355">
        <f t="shared" si="61"/>
        <v>0</v>
      </c>
      <c r="DT44" s="355">
        <f t="shared" si="62"/>
        <v>0</v>
      </c>
      <c r="DU44" s="355">
        <f t="shared" si="63"/>
        <v>0</v>
      </c>
      <c r="DW44" s="68" t="str">
        <f t="shared" si="64"/>
        <v>-</v>
      </c>
      <c r="DX44" s="68" t="str">
        <f t="shared" si="65"/>
        <v>-</v>
      </c>
      <c r="DY44" s="68" t="str">
        <f t="shared" si="66"/>
        <v>-</v>
      </c>
      <c r="DZ44" s="68" t="str">
        <f t="shared" si="67"/>
        <v>-</v>
      </c>
      <c r="EA44" s="68" t="str">
        <f t="shared" si="68"/>
        <v>-</v>
      </c>
      <c r="EB44" s="68" t="str">
        <f t="shared" si="69"/>
        <v>-</v>
      </c>
      <c r="EC44" s="68" t="str">
        <f t="shared" si="70"/>
        <v>-</v>
      </c>
      <c r="ED44" s="68" t="str">
        <f t="shared" si="71"/>
        <v>-</v>
      </c>
      <c r="EF44" s="355">
        <f t="shared" si="72"/>
        <v>0</v>
      </c>
      <c r="EG44" s="355">
        <f t="shared" si="73"/>
        <v>0</v>
      </c>
      <c r="EH44" s="355">
        <f t="shared" si="74"/>
        <v>0</v>
      </c>
      <c r="EI44" s="355">
        <f t="shared" si="75"/>
        <v>0</v>
      </c>
      <c r="EJ44" s="355">
        <f t="shared" si="76"/>
        <v>0</v>
      </c>
      <c r="EK44" s="355">
        <f t="shared" si="77"/>
        <v>0</v>
      </c>
      <c r="EL44" s="355">
        <f t="shared" si="78"/>
        <v>0</v>
      </c>
      <c r="EM44" s="355">
        <f t="shared" si="79"/>
        <v>0</v>
      </c>
      <c r="EO44" s="68" t="e">
        <f t="shared" si="80"/>
        <v>#VALUE!</v>
      </c>
      <c r="EP44" s="68" t="str">
        <f t="shared" si="81"/>
        <v>-</v>
      </c>
      <c r="EQ44" s="68" t="str">
        <f t="shared" si="82"/>
        <v>-</v>
      </c>
      <c r="ER44" s="68" t="str">
        <f t="shared" si="83"/>
        <v>-</v>
      </c>
      <c r="ES44" s="68" t="str">
        <f t="shared" si="84"/>
        <v>-</v>
      </c>
      <c r="ET44" s="68" t="str">
        <f t="shared" si="85"/>
        <v>-</v>
      </c>
      <c r="EU44" s="68" t="str">
        <f t="shared" si="86"/>
        <v>-</v>
      </c>
      <c r="EV44" s="68" t="str">
        <f t="shared" si="87"/>
        <v>-</v>
      </c>
      <c r="EX44" s="355">
        <f t="shared" si="88"/>
        <v>0</v>
      </c>
      <c r="EY44" s="355">
        <f t="shared" si="89"/>
        <v>0</v>
      </c>
      <c r="EZ44" s="355">
        <f t="shared" si="90"/>
        <v>0</v>
      </c>
      <c r="FA44" s="355">
        <f t="shared" si="91"/>
        <v>0</v>
      </c>
      <c r="FB44" s="355">
        <f t="shared" si="92"/>
        <v>0</v>
      </c>
      <c r="FC44" s="355">
        <f t="shared" si="93"/>
        <v>0</v>
      </c>
      <c r="FD44" s="355">
        <f t="shared" si="94"/>
        <v>0</v>
      </c>
      <c r="FE44" s="355">
        <f t="shared" si="95"/>
        <v>0</v>
      </c>
      <c r="FG44" s="68" t="str">
        <f t="shared" si="96"/>
        <v>-</v>
      </c>
      <c r="FH44" s="68" t="str">
        <f t="shared" si="97"/>
        <v>-</v>
      </c>
      <c r="FI44" s="68" t="str">
        <f t="shared" si="98"/>
        <v>-</v>
      </c>
      <c r="FJ44" s="68" t="str">
        <f t="shared" si="99"/>
        <v>-</v>
      </c>
      <c r="FK44" s="68" t="str">
        <f t="shared" si="100"/>
        <v>-</v>
      </c>
      <c r="FL44" s="68" t="str">
        <f t="shared" si="101"/>
        <v>-</v>
      </c>
      <c r="FM44" s="68" t="str">
        <f t="shared" si="102"/>
        <v>-</v>
      </c>
      <c r="FN44" s="68" t="str">
        <f t="shared" si="103"/>
        <v>-</v>
      </c>
      <c r="FP44" s="355">
        <f t="shared" si="104"/>
        <v>0</v>
      </c>
      <c r="FQ44" s="355">
        <f t="shared" si="105"/>
        <v>0</v>
      </c>
      <c r="FR44" s="355">
        <f t="shared" si="106"/>
        <v>0</v>
      </c>
      <c r="FS44" s="355">
        <f t="shared" si="107"/>
        <v>0</v>
      </c>
      <c r="FT44" s="355">
        <f t="shared" si="108"/>
        <v>0</v>
      </c>
      <c r="FU44" s="355">
        <f t="shared" si="109"/>
        <v>0</v>
      </c>
      <c r="FV44" s="355">
        <f t="shared" si="110"/>
        <v>0</v>
      </c>
      <c r="FW44" s="355">
        <f t="shared" si="111"/>
        <v>0</v>
      </c>
      <c r="FY44" s="68" t="str">
        <f t="shared" si="112"/>
        <v>-</v>
      </c>
      <c r="FZ44" s="68" t="str">
        <f t="shared" si="113"/>
        <v>-</v>
      </c>
      <c r="GA44" s="68" t="str">
        <f t="shared" si="114"/>
        <v>-</v>
      </c>
      <c r="GB44" s="68" t="str">
        <f t="shared" si="115"/>
        <v>-</v>
      </c>
      <c r="GC44" s="68" t="str">
        <f t="shared" si="116"/>
        <v>-</v>
      </c>
      <c r="GD44" s="68" t="str">
        <f t="shared" si="117"/>
        <v>-</v>
      </c>
      <c r="GE44" s="68" t="str">
        <f t="shared" si="118"/>
        <v>-</v>
      </c>
      <c r="GF44" s="68" t="str">
        <f t="shared" si="119"/>
        <v>-</v>
      </c>
    </row>
    <row r="45" spans="1:188" ht="12" x14ac:dyDescent="0.3">
      <c r="A45" s="483"/>
      <c r="B45" s="484" t="s">
        <v>410</v>
      </c>
      <c r="C45" s="405" t="s">
        <v>427</v>
      </c>
      <c r="D45" s="406">
        <v>0.75</v>
      </c>
      <c r="E45" s="406">
        <v>0.83333333333333337</v>
      </c>
      <c r="F45" s="407" t="str">
        <f t="shared" si="24"/>
        <v>PT</v>
      </c>
      <c r="G45" s="8"/>
      <c r="H45" s="436" t="s">
        <v>117</v>
      </c>
      <c r="I45" s="1517">
        <v>210</v>
      </c>
      <c r="J45" s="410" t="s">
        <v>117</v>
      </c>
      <c r="K45" s="465" t="s">
        <v>117</v>
      </c>
      <c r="L45" s="412">
        <f t="shared" si="25"/>
        <v>0</v>
      </c>
      <c r="M45" s="410">
        <f t="shared" si="2"/>
        <v>210</v>
      </c>
      <c r="N45" s="1218">
        <f t="shared" si="3"/>
        <v>0</v>
      </c>
      <c r="O45" s="8" t="e">
        <f t="shared" si="146"/>
        <v>#VALUE!</v>
      </c>
      <c r="P45" s="8">
        <f t="shared" si="27"/>
        <v>0</v>
      </c>
      <c r="Q45" s="8">
        <f t="shared" si="28"/>
        <v>0</v>
      </c>
      <c r="R45" s="8">
        <f t="shared" si="29"/>
        <v>0</v>
      </c>
      <c r="S45" s="8">
        <f t="shared" si="30"/>
        <v>0</v>
      </c>
      <c r="T45" s="8">
        <f t="shared" si="31"/>
        <v>0</v>
      </c>
      <c r="U45" s="8">
        <f t="shared" si="32"/>
        <v>0</v>
      </c>
      <c r="V45" s="8">
        <f t="shared" si="33"/>
        <v>0</v>
      </c>
      <c r="W45" s="8">
        <f t="shared" si="34"/>
        <v>0</v>
      </c>
      <c r="X45" s="8">
        <f t="shared" si="35"/>
        <v>0</v>
      </c>
      <c r="Y45" s="8">
        <f t="shared" si="4"/>
        <v>0</v>
      </c>
      <c r="Z45" s="8">
        <f t="shared" si="36"/>
        <v>0</v>
      </c>
      <c r="AA45" s="8">
        <f t="shared" si="37"/>
        <v>0</v>
      </c>
      <c r="AB45" s="8" t="e">
        <f t="shared" si="38"/>
        <v>#VALUE!</v>
      </c>
      <c r="AC45" s="8">
        <f t="shared" si="147"/>
        <v>0</v>
      </c>
      <c r="AD45" s="8">
        <f t="shared" si="148"/>
        <v>0</v>
      </c>
      <c r="AE45" s="8">
        <f t="shared" si="149"/>
        <v>0</v>
      </c>
      <c r="AF45" s="8">
        <f t="shared" si="150"/>
        <v>0</v>
      </c>
      <c r="AG45" s="8">
        <f t="shared" si="151"/>
        <v>0</v>
      </c>
      <c r="AH45" s="8">
        <f t="shared" si="152"/>
        <v>210</v>
      </c>
      <c r="AI45" s="8">
        <f t="shared" si="153"/>
        <v>0</v>
      </c>
      <c r="AJ45" s="8">
        <f t="shared" si="154"/>
        <v>0</v>
      </c>
      <c r="AK45" s="8">
        <f t="shared" si="155"/>
        <v>0</v>
      </c>
      <c r="AL45" s="8">
        <f t="shared" si="156"/>
        <v>0</v>
      </c>
      <c r="AM45" s="103" t="str">
        <f t="shared" si="15"/>
        <v>1</v>
      </c>
      <c r="AN45" s="63"/>
      <c r="AO45" s="63"/>
      <c r="AP45" s="66"/>
      <c r="AQ45" s="66"/>
      <c r="AR45" s="1277"/>
      <c r="AS45" s="1270"/>
      <c r="AT45" s="63"/>
      <c r="AU45" s="63"/>
      <c r="AV45" s="63"/>
      <c r="AW45" s="66"/>
      <c r="AX45" s="66"/>
      <c r="AY45" s="63"/>
      <c r="AZ45" s="63"/>
      <c r="BA45" s="63"/>
      <c r="BB45" s="63"/>
      <c r="BC45" s="63"/>
      <c r="BD45" s="66"/>
      <c r="BE45" s="66"/>
      <c r="BF45" s="63"/>
      <c r="BG45" s="63"/>
      <c r="BH45" s="63"/>
      <c r="BI45" s="63"/>
      <c r="BJ45" s="63"/>
      <c r="BK45" s="66"/>
      <c r="BL45" s="66"/>
      <c r="BM45" s="63"/>
      <c r="BN45" s="63"/>
      <c r="BO45" s="63"/>
      <c r="BP45" s="63"/>
      <c r="BQ45" s="63"/>
      <c r="BR45" s="1270"/>
      <c r="BS45" s="63"/>
      <c r="CA45" s="104">
        <f t="shared" si="39"/>
        <v>0</v>
      </c>
      <c r="CB45" s="104">
        <f t="shared" si="40"/>
        <v>0</v>
      </c>
      <c r="CC45" s="104"/>
      <c r="CD45" s="104"/>
      <c r="CE45" s="104"/>
      <c r="CF45" s="104"/>
      <c r="CH45" s="105" t="e">
        <f t="shared" si="16"/>
        <v>#VALUE!</v>
      </c>
      <c r="CI45" s="105" t="e">
        <f t="shared" si="17"/>
        <v>#VALUE!</v>
      </c>
      <c r="CJ45" s="105" t="e">
        <f t="shared" si="18"/>
        <v>#VALUE!</v>
      </c>
      <c r="CK45" s="105" t="e">
        <f t="shared" si="19"/>
        <v>#VALUE!</v>
      </c>
      <c r="CL45" s="105" t="e">
        <f t="shared" si="20"/>
        <v>#VALUE!</v>
      </c>
      <c r="CM45" s="105" t="e">
        <f t="shared" si="21"/>
        <v>#VALUE!</v>
      </c>
      <c r="CN45" s="105" t="e">
        <f t="shared" si="22"/>
        <v>#VALUE!</v>
      </c>
      <c r="CO45" s="105" t="e">
        <f t="shared" si="23"/>
        <v>#VALUE!</v>
      </c>
      <c r="CV45" s="355">
        <f t="shared" si="41"/>
        <v>0</v>
      </c>
      <c r="CW45" s="355">
        <f t="shared" si="42"/>
        <v>0</v>
      </c>
      <c r="CX45" s="355">
        <f t="shared" si="43"/>
        <v>0</v>
      </c>
      <c r="CY45" s="355">
        <f t="shared" si="44"/>
        <v>0</v>
      </c>
      <c r="CZ45" s="355" t="str">
        <f ca="1">IFERROR(OUNTIF(AN45:AP45,"e"),"-")</f>
        <v>-</v>
      </c>
      <c r="DA45" s="355">
        <f t="shared" si="45"/>
        <v>0</v>
      </c>
      <c r="DB45" s="355">
        <f t="shared" si="46"/>
        <v>0</v>
      </c>
      <c r="DC45" s="355">
        <f t="shared" si="47"/>
        <v>0</v>
      </c>
      <c r="DE45" s="1168" t="str">
        <f t="shared" si="48"/>
        <v>-</v>
      </c>
      <c r="DF45" s="1168" t="str">
        <f t="shared" si="49"/>
        <v>-</v>
      </c>
      <c r="DG45" s="1168" t="str">
        <f t="shared" si="50"/>
        <v>-</v>
      </c>
      <c r="DH45" s="1168" t="str">
        <f t="shared" si="51"/>
        <v>-</v>
      </c>
      <c r="DI45" s="1168" t="str">
        <f t="shared" ca="1" si="52"/>
        <v>-</v>
      </c>
      <c r="DJ45" s="1168" t="str">
        <f t="shared" si="53"/>
        <v>-</v>
      </c>
      <c r="DK45" s="1168" t="str">
        <f t="shared" si="54"/>
        <v>-</v>
      </c>
      <c r="DL45" s="1168" t="str">
        <f t="shared" si="55"/>
        <v>-</v>
      </c>
      <c r="DN45" s="355">
        <f t="shared" si="56"/>
        <v>0</v>
      </c>
      <c r="DO45" s="355">
        <f t="shared" si="57"/>
        <v>0</v>
      </c>
      <c r="DP45" s="355">
        <f t="shared" si="58"/>
        <v>0</v>
      </c>
      <c r="DQ45" s="355">
        <f t="shared" si="59"/>
        <v>0</v>
      </c>
      <c r="DR45" s="355">
        <f t="shared" si="60"/>
        <v>0</v>
      </c>
      <c r="DS45" s="355">
        <f t="shared" si="61"/>
        <v>0</v>
      </c>
      <c r="DT45" s="355">
        <f t="shared" si="62"/>
        <v>0</v>
      </c>
      <c r="DU45" s="355">
        <f t="shared" si="63"/>
        <v>0</v>
      </c>
      <c r="DW45" s="68" t="str">
        <f t="shared" si="64"/>
        <v>-</v>
      </c>
      <c r="DX45" s="68" t="str">
        <f t="shared" si="65"/>
        <v>-</v>
      </c>
      <c r="DY45" s="68" t="str">
        <f t="shared" si="66"/>
        <v>-</v>
      </c>
      <c r="DZ45" s="68" t="str">
        <f t="shared" si="67"/>
        <v>-</v>
      </c>
      <c r="EA45" s="68" t="str">
        <f t="shared" si="68"/>
        <v>-</v>
      </c>
      <c r="EB45" s="68" t="str">
        <f t="shared" si="69"/>
        <v>-</v>
      </c>
      <c r="EC45" s="68" t="str">
        <f t="shared" si="70"/>
        <v>-</v>
      </c>
      <c r="ED45" s="68" t="str">
        <f t="shared" si="71"/>
        <v>-</v>
      </c>
      <c r="EF45" s="355">
        <f t="shared" si="72"/>
        <v>0</v>
      </c>
      <c r="EG45" s="355">
        <f t="shared" si="73"/>
        <v>0</v>
      </c>
      <c r="EH45" s="355">
        <f t="shared" si="74"/>
        <v>0</v>
      </c>
      <c r="EI45" s="355">
        <f t="shared" si="75"/>
        <v>0</v>
      </c>
      <c r="EJ45" s="355">
        <f t="shared" si="76"/>
        <v>0</v>
      </c>
      <c r="EK45" s="355">
        <f t="shared" si="77"/>
        <v>0</v>
      </c>
      <c r="EL45" s="355">
        <f t="shared" si="78"/>
        <v>0</v>
      </c>
      <c r="EM45" s="355">
        <f t="shared" si="79"/>
        <v>0</v>
      </c>
      <c r="EO45" s="68" t="e">
        <f t="shared" si="80"/>
        <v>#VALUE!</v>
      </c>
      <c r="EP45" s="68" t="str">
        <f t="shared" si="81"/>
        <v>-</v>
      </c>
      <c r="EQ45" s="68" t="str">
        <f t="shared" si="82"/>
        <v>-</v>
      </c>
      <c r="ER45" s="68" t="str">
        <f t="shared" si="83"/>
        <v>-</v>
      </c>
      <c r="ES45" s="68" t="str">
        <f t="shared" si="84"/>
        <v>-</v>
      </c>
      <c r="ET45" s="68" t="str">
        <f t="shared" si="85"/>
        <v>-</v>
      </c>
      <c r="EU45" s="68" t="str">
        <f t="shared" si="86"/>
        <v>-</v>
      </c>
      <c r="EV45" s="68" t="str">
        <f t="shared" si="87"/>
        <v>-</v>
      </c>
      <c r="EX45" s="355">
        <f t="shared" si="88"/>
        <v>0</v>
      </c>
      <c r="EY45" s="355">
        <f t="shared" si="89"/>
        <v>0</v>
      </c>
      <c r="EZ45" s="355">
        <f t="shared" si="90"/>
        <v>0</v>
      </c>
      <c r="FA45" s="355">
        <f t="shared" si="91"/>
        <v>0</v>
      </c>
      <c r="FB45" s="355">
        <f t="shared" si="92"/>
        <v>0</v>
      </c>
      <c r="FC45" s="355">
        <f t="shared" si="93"/>
        <v>0</v>
      </c>
      <c r="FD45" s="355">
        <f t="shared" si="94"/>
        <v>0</v>
      </c>
      <c r="FE45" s="355">
        <f t="shared" si="95"/>
        <v>0</v>
      </c>
      <c r="FG45" s="68" t="str">
        <f t="shared" si="96"/>
        <v>-</v>
      </c>
      <c r="FH45" s="68" t="str">
        <f t="shared" si="97"/>
        <v>-</v>
      </c>
      <c r="FI45" s="68" t="str">
        <f t="shared" si="98"/>
        <v>-</v>
      </c>
      <c r="FJ45" s="68" t="str">
        <f t="shared" si="99"/>
        <v>-</v>
      </c>
      <c r="FK45" s="68" t="str">
        <f t="shared" si="100"/>
        <v>-</v>
      </c>
      <c r="FL45" s="68" t="str">
        <f t="shared" si="101"/>
        <v>-</v>
      </c>
      <c r="FM45" s="68" t="str">
        <f t="shared" si="102"/>
        <v>-</v>
      </c>
      <c r="FN45" s="68" t="str">
        <f t="shared" si="103"/>
        <v>-</v>
      </c>
      <c r="FP45" s="355">
        <f t="shared" si="104"/>
        <v>0</v>
      </c>
      <c r="FQ45" s="355">
        <f t="shared" si="105"/>
        <v>0</v>
      </c>
      <c r="FR45" s="355">
        <f t="shared" si="106"/>
        <v>0</v>
      </c>
      <c r="FS45" s="355">
        <f t="shared" si="107"/>
        <v>0</v>
      </c>
      <c r="FT45" s="355">
        <f t="shared" si="108"/>
        <v>0</v>
      </c>
      <c r="FU45" s="355">
        <f t="shared" si="109"/>
        <v>0</v>
      </c>
      <c r="FV45" s="355">
        <f t="shared" si="110"/>
        <v>0</v>
      </c>
      <c r="FW45" s="355">
        <f t="shared" si="111"/>
        <v>0</v>
      </c>
      <c r="FY45" s="68" t="str">
        <f t="shared" si="112"/>
        <v>-</v>
      </c>
      <c r="FZ45" s="68" t="str">
        <f t="shared" si="113"/>
        <v>-</v>
      </c>
      <c r="GA45" s="68" t="str">
        <f t="shared" si="114"/>
        <v>-</v>
      </c>
      <c r="GB45" s="68" t="str">
        <f t="shared" si="115"/>
        <v>-</v>
      </c>
      <c r="GC45" s="68" t="str">
        <f t="shared" si="116"/>
        <v>-</v>
      </c>
      <c r="GD45" s="68" t="str">
        <f t="shared" si="117"/>
        <v>-</v>
      </c>
      <c r="GE45" s="68" t="str">
        <f t="shared" si="118"/>
        <v>-</v>
      </c>
      <c r="GF45" s="68" t="str">
        <f t="shared" si="119"/>
        <v>-</v>
      </c>
    </row>
    <row r="46" spans="1:188" ht="12" x14ac:dyDescent="0.3">
      <c r="A46" s="485"/>
      <c r="B46" s="387" t="s">
        <v>410</v>
      </c>
      <c r="C46" s="387" t="s">
        <v>427</v>
      </c>
      <c r="D46" s="388">
        <v>0.83333333333333337</v>
      </c>
      <c r="E46" s="388">
        <v>0.91666666666666663</v>
      </c>
      <c r="F46" s="389" t="str">
        <f t="shared" si="24"/>
        <v>PT</v>
      </c>
      <c r="G46" s="9"/>
      <c r="H46" s="432" t="s">
        <v>117</v>
      </c>
      <c r="I46" s="1517">
        <v>627</v>
      </c>
      <c r="J46" s="392" t="s">
        <v>117</v>
      </c>
      <c r="K46" s="461" t="s">
        <v>117</v>
      </c>
      <c r="L46" s="394">
        <f t="shared" si="25"/>
        <v>0</v>
      </c>
      <c r="M46" s="392">
        <f t="shared" si="2"/>
        <v>627</v>
      </c>
      <c r="N46" s="1217">
        <f t="shared" si="3"/>
        <v>0</v>
      </c>
      <c r="O46" s="9" t="e">
        <f t="shared" si="26"/>
        <v>#VALUE!</v>
      </c>
      <c r="P46" s="9">
        <f t="shared" si="27"/>
        <v>0</v>
      </c>
      <c r="Q46" s="9">
        <f t="shared" si="28"/>
        <v>0</v>
      </c>
      <c r="R46" s="9">
        <f t="shared" si="29"/>
        <v>0</v>
      </c>
      <c r="S46" s="9">
        <f t="shared" si="30"/>
        <v>0</v>
      </c>
      <c r="T46" s="9">
        <f t="shared" si="31"/>
        <v>0</v>
      </c>
      <c r="U46" s="9">
        <f t="shared" si="32"/>
        <v>0</v>
      </c>
      <c r="V46" s="9">
        <f t="shared" si="33"/>
        <v>0</v>
      </c>
      <c r="W46" s="9">
        <f t="shared" si="34"/>
        <v>0</v>
      </c>
      <c r="X46" s="9">
        <f t="shared" si="35"/>
        <v>0</v>
      </c>
      <c r="Y46" s="9">
        <f t="shared" si="4"/>
        <v>0</v>
      </c>
      <c r="Z46" s="9">
        <f t="shared" si="36"/>
        <v>0</v>
      </c>
      <c r="AA46" s="9">
        <f t="shared" si="37"/>
        <v>0</v>
      </c>
      <c r="AB46" s="9" t="e">
        <f t="shared" si="38"/>
        <v>#VALUE!</v>
      </c>
      <c r="AC46" s="9">
        <f t="shared" si="5"/>
        <v>0</v>
      </c>
      <c r="AD46" s="9">
        <f t="shared" si="6"/>
        <v>0</v>
      </c>
      <c r="AE46" s="9">
        <f t="shared" si="7"/>
        <v>0</v>
      </c>
      <c r="AF46" s="9">
        <f t="shared" si="8"/>
        <v>0</v>
      </c>
      <c r="AG46" s="9">
        <f t="shared" si="9"/>
        <v>0</v>
      </c>
      <c r="AH46" s="8">
        <f t="shared" si="10"/>
        <v>627</v>
      </c>
      <c r="AI46" s="8">
        <f t="shared" si="11"/>
        <v>0</v>
      </c>
      <c r="AJ46" s="8">
        <f t="shared" si="12"/>
        <v>0</v>
      </c>
      <c r="AK46" s="8">
        <f t="shared" si="13"/>
        <v>0</v>
      </c>
      <c r="AL46" s="8">
        <f t="shared" si="14"/>
        <v>0</v>
      </c>
      <c r="AM46" s="103" t="str">
        <f t="shared" si="15"/>
        <v>1</v>
      </c>
      <c r="AN46" s="63"/>
      <c r="AO46" s="63"/>
      <c r="AP46" s="66"/>
      <c r="AQ46" s="66"/>
      <c r="AR46" s="1277"/>
      <c r="AS46" s="1270"/>
      <c r="AT46" s="63"/>
      <c r="AU46" s="63"/>
      <c r="AV46" s="63"/>
      <c r="AW46" s="66"/>
      <c r="AX46" s="66"/>
      <c r="AY46" s="63"/>
      <c r="AZ46" s="63"/>
      <c r="BA46" s="63"/>
      <c r="BB46" s="63"/>
      <c r="BC46" s="63"/>
      <c r="BD46" s="66"/>
      <c r="BE46" s="66"/>
      <c r="BF46" s="63"/>
      <c r="BG46" s="63"/>
      <c r="BH46" s="63"/>
      <c r="BI46" s="63"/>
      <c r="BJ46" s="63"/>
      <c r="BK46" s="66"/>
      <c r="BL46" s="66"/>
      <c r="BM46" s="63"/>
      <c r="BN46" s="63"/>
      <c r="BO46" s="63"/>
      <c r="BP46" s="63"/>
      <c r="BQ46" s="63"/>
      <c r="BR46" s="1270"/>
      <c r="BS46" s="63"/>
      <c r="CA46" s="104">
        <f t="shared" si="39"/>
        <v>0</v>
      </c>
      <c r="CB46" s="104">
        <f t="shared" si="40"/>
        <v>0</v>
      </c>
      <c r="CC46" s="104"/>
      <c r="CD46" s="104"/>
      <c r="CE46" s="104"/>
      <c r="CF46" s="104"/>
      <c r="CH46" s="105" t="e">
        <f t="shared" si="16"/>
        <v>#VALUE!</v>
      </c>
      <c r="CI46" s="105" t="e">
        <f t="shared" si="17"/>
        <v>#VALUE!</v>
      </c>
      <c r="CJ46" s="105" t="e">
        <f t="shared" si="18"/>
        <v>#VALUE!</v>
      </c>
      <c r="CK46" s="105" t="e">
        <f t="shared" si="19"/>
        <v>#VALUE!</v>
      </c>
      <c r="CL46" s="105" t="e">
        <f t="shared" si="20"/>
        <v>#VALUE!</v>
      </c>
      <c r="CM46" s="105" t="e">
        <f t="shared" si="21"/>
        <v>#VALUE!</v>
      </c>
      <c r="CN46" s="105" t="e">
        <f t="shared" si="22"/>
        <v>#VALUE!</v>
      </c>
      <c r="CO46" s="105" t="e">
        <f t="shared" si="23"/>
        <v>#VALUE!</v>
      </c>
      <c r="CV46" s="355">
        <f t="shared" si="41"/>
        <v>0</v>
      </c>
      <c r="CW46" s="355">
        <f t="shared" si="42"/>
        <v>0</v>
      </c>
      <c r="CX46" s="355">
        <f t="shared" si="43"/>
        <v>0</v>
      </c>
      <c r="CY46" s="355">
        <f t="shared" si="44"/>
        <v>0</v>
      </c>
      <c r="CZ46" s="355" t="str">
        <f ca="1">IFERROR(OUNTIF(AN46:AP46,"e"),"-")</f>
        <v>-</v>
      </c>
      <c r="DA46" s="355">
        <f t="shared" si="45"/>
        <v>0</v>
      </c>
      <c r="DB46" s="355">
        <f t="shared" si="46"/>
        <v>0</v>
      </c>
      <c r="DC46" s="355">
        <f t="shared" si="47"/>
        <v>0</v>
      </c>
      <c r="DE46" s="1168" t="str">
        <f t="shared" si="48"/>
        <v>-</v>
      </c>
      <c r="DF46" s="1168" t="str">
        <f t="shared" si="49"/>
        <v>-</v>
      </c>
      <c r="DG46" s="1168" t="str">
        <f t="shared" si="50"/>
        <v>-</v>
      </c>
      <c r="DH46" s="1168" t="str">
        <f t="shared" si="51"/>
        <v>-</v>
      </c>
      <c r="DI46" s="1168" t="str">
        <f t="shared" ca="1" si="52"/>
        <v>-</v>
      </c>
      <c r="DJ46" s="1168" t="str">
        <f t="shared" si="53"/>
        <v>-</v>
      </c>
      <c r="DK46" s="1168" t="str">
        <f t="shared" si="54"/>
        <v>-</v>
      </c>
      <c r="DL46" s="1168" t="str">
        <f t="shared" si="55"/>
        <v>-</v>
      </c>
      <c r="DN46" s="355">
        <f t="shared" si="56"/>
        <v>0</v>
      </c>
      <c r="DO46" s="355">
        <f t="shared" si="57"/>
        <v>0</v>
      </c>
      <c r="DP46" s="355">
        <f t="shared" si="58"/>
        <v>0</v>
      </c>
      <c r="DQ46" s="355">
        <f t="shared" si="59"/>
        <v>0</v>
      </c>
      <c r="DR46" s="355">
        <f t="shared" si="60"/>
        <v>0</v>
      </c>
      <c r="DS46" s="355">
        <f t="shared" si="61"/>
        <v>0</v>
      </c>
      <c r="DT46" s="355">
        <f t="shared" si="62"/>
        <v>0</v>
      </c>
      <c r="DU46" s="355">
        <f t="shared" si="63"/>
        <v>0</v>
      </c>
      <c r="DW46" s="68" t="str">
        <f t="shared" si="64"/>
        <v>-</v>
      </c>
      <c r="DX46" s="68" t="str">
        <f t="shared" si="65"/>
        <v>-</v>
      </c>
      <c r="DY46" s="68" t="str">
        <f t="shared" si="66"/>
        <v>-</v>
      </c>
      <c r="DZ46" s="68" t="str">
        <f t="shared" si="67"/>
        <v>-</v>
      </c>
      <c r="EA46" s="68" t="str">
        <f t="shared" si="68"/>
        <v>-</v>
      </c>
      <c r="EB46" s="68" t="str">
        <f t="shared" si="69"/>
        <v>-</v>
      </c>
      <c r="EC46" s="68" t="str">
        <f t="shared" si="70"/>
        <v>-</v>
      </c>
      <c r="ED46" s="68" t="str">
        <f t="shared" si="71"/>
        <v>-</v>
      </c>
      <c r="EF46" s="355">
        <f t="shared" si="72"/>
        <v>0</v>
      </c>
      <c r="EG46" s="355">
        <f t="shared" si="73"/>
        <v>0</v>
      </c>
      <c r="EH46" s="355">
        <f t="shared" si="74"/>
        <v>0</v>
      </c>
      <c r="EI46" s="355">
        <f t="shared" si="75"/>
        <v>0</v>
      </c>
      <c r="EJ46" s="355">
        <f t="shared" si="76"/>
        <v>0</v>
      </c>
      <c r="EK46" s="355">
        <f t="shared" si="77"/>
        <v>0</v>
      </c>
      <c r="EL46" s="355">
        <f t="shared" si="78"/>
        <v>0</v>
      </c>
      <c r="EM46" s="355">
        <f t="shared" si="79"/>
        <v>0</v>
      </c>
      <c r="EO46" s="68" t="e">
        <f t="shared" si="80"/>
        <v>#VALUE!</v>
      </c>
      <c r="EP46" s="68" t="str">
        <f t="shared" si="81"/>
        <v>-</v>
      </c>
      <c r="EQ46" s="68" t="str">
        <f t="shared" si="82"/>
        <v>-</v>
      </c>
      <c r="ER46" s="68" t="str">
        <f t="shared" si="83"/>
        <v>-</v>
      </c>
      <c r="ES46" s="68" t="str">
        <f t="shared" si="84"/>
        <v>-</v>
      </c>
      <c r="ET46" s="68" t="str">
        <f t="shared" si="85"/>
        <v>-</v>
      </c>
      <c r="EU46" s="68" t="str">
        <f t="shared" si="86"/>
        <v>-</v>
      </c>
      <c r="EV46" s="68" t="str">
        <f t="shared" si="87"/>
        <v>-</v>
      </c>
      <c r="EX46" s="355">
        <f t="shared" si="88"/>
        <v>0</v>
      </c>
      <c r="EY46" s="355">
        <f t="shared" si="89"/>
        <v>0</v>
      </c>
      <c r="EZ46" s="355">
        <f t="shared" si="90"/>
        <v>0</v>
      </c>
      <c r="FA46" s="355">
        <f t="shared" si="91"/>
        <v>0</v>
      </c>
      <c r="FB46" s="355">
        <f t="shared" si="92"/>
        <v>0</v>
      </c>
      <c r="FC46" s="355">
        <f t="shared" si="93"/>
        <v>0</v>
      </c>
      <c r="FD46" s="355">
        <f t="shared" si="94"/>
        <v>0</v>
      </c>
      <c r="FE46" s="355">
        <f t="shared" si="95"/>
        <v>0</v>
      </c>
      <c r="FG46" s="68" t="str">
        <f t="shared" si="96"/>
        <v>-</v>
      </c>
      <c r="FH46" s="68" t="str">
        <f t="shared" si="97"/>
        <v>-</v>
      </c>
      <c r="FI46" s="68" t="str">
        <f t="shared" si="98"/>
        <v>-</v>
      </c>
      <c r="FJ46" s="68" t="str">
        <f t="shared" si="99"/>
        <v>-</v>
      </c>
      <c r="FK46" s="68" t="str">
        <f t="shared" si="100"/>
        <v>-</v>
      </c>
      <c r="FL46" s="68" t="str">
        <f t="shared" si="101"/>
        <v>-</v>
      </c>
      <c r="FM46" s="68" t="str">
        <f t="shared" si="102"/>
        <v>-</v>
      </c>
      <c r="FN46" s="68" t="str">
        <f t="shared" si="103"/>
        <v>-</v>
      </c>
      <c r="FP46" s="355">
        <f t="shared" si="104"/>
        <v>0</v>
      </c>
      <c r="FQ46" s="355">
        <f t="shared" si="105"/>
        <v>0</v>
      </c>
      <c r="FR46" s="355">
        <f t="shared" si="106"/>
        <v>0</v>
      </c>
      <c r="FS46" s="355">
        <f t="shared" si="107"/>
        <v>0</v>
      </c>
      <c r="FT46" s="355">
        <f t="shared" si="108"/>
        <v>0</v>
      </c>
      <c r="FU46" s="355">
        <f t="shared" si="109"/>
        <v>0</v>
      </c>
      <c r="FV46" s="355">
        <f t="shared" si="110"/>
        <v>0</v>
      </c>
      <c r="FW46" s="355">
        <f t="shared" si="111"/>
        <v>0</v>
      </c>
      <c r="FY46" s="68" t="str">
        <f t="shared" si="112"/>
        <v>-</v>
      </c>
      <c r="FZ46" s="68" t="str">
        <f t="shared" si="113"/>
        <v>-</v>
      </c>
      <c r="GA46" s="68" t="str">
        <f t="shared" si="114"/>
        <v>-</v>
      </c>
      <c r="GB46" s="68" t="str">
        <f t="shared" si="115"/>
        <v>-</v>
      </c>
      <c r="GC46" s="68" t="str">
        <f t="shared" si="116"/>
        <v>-</v>
      </c>
      <c r="GD46" s="68" t="str">
        <f t="shared" si="117"/>
        <v>-</v>
      </c>
      <c r="GE46" s="68" t="str">
        <f t="shared" si="118"/>
        <v>-</v>
      </c>
      <c r="GF46" s="68" t="str">
        <f t="shared" si="119"/>
        <v>-</v>
      </c>
    </row>
    <row r="47" spans="1:188" ht="12" hidden="1" x14ac:dyDescent="0.3">
      <c r="A47" s="487"/>
      <c r="B47" s="387" t="s">
        <v>293</v>
      </c>
      <c r="C47" s="488" t="s">
        <v>427</v>
      </c>
      <c r="D47" s="489">
        <v>0.72916666666666663</v>
      </c>
      <c r="E47" s="489">
        <v>0.80208333333333337</v>
      </c>
      <c r="F47" s="490" t="str">
        <f>IF(VALUE(D47)&gt;=0.72,"PT",IF(VALUE(D47)&lt;0.72,"Off-PT"))</f>
        <v>PT</v>
      </c>
      <c r="G47" s="907"/>
      <c r="H47" s="915" t="s">
        <v>117</v>
      </c>
      <c r="I47" s="1517"/>
      <c r="J47" s="491" t="s">
        <v>117</v>
      </c>
      <c r="K47" s="1214" t="s">
        <v>117</v>
      </c>
      <c r="L47" s="490">
        <f>COUNTA(AN47:BR47)</f>
        <v>0</v>
      </c>
      <c r="M47" s="491">
        <f t="shared" si="2"/>
        <v>0</v>
      </c>
      <c r="N47" s="491">
        <f t="shared" si="3"/>
        <v>0</v>
      </c>
      <c r="O47" s="9" t="e">
        <f>IF($L$4&gt;0,P47*J47*$M$4*H47,0)</f>
        <v>#VALUE!</v>
      </c>
      <c r="P47" s="9">
        <f>COUNTIF(AN47:BR47,"A")</f>
        <v>0</v>
      </c>
      <c r="Q47" s="9">
        <f>IF($L$5&gt;0,R47*J47*$M$5*H47,0)</f>
        <v>0</v>
      </c>
      <c r="R47" s="9">
        <f>COUNTIF(AN47:BR47,"B")</f>
        <v>0</v>
      </c>
      <c r="S47" s="9">
        <f>IF($L$6&gt;0,T47*J47*$M$6*H47,0)</f>
        <v>0</v>
      </c>
      <c r="T47" s="9">
        <f>COUNTIF(AN47:BR47,"C")</f>
        <v>0</v>
      </c>
      <c r="U47" s="9">
        <f>IF($L$7&gt;0,V47*J47*$M$7*H47,0)</f>
        <v>0</v>
      </c>
      <c r="V47" s="9">
        <f>COUNTIF(AN47:BR47,"D")</f>
        <v>0</v>
      </c>
      <c r="W47" s="9">
        <f>IF($L$8&gt;0,X47*J47*$M$8*H47,0)</f>
        <v>0</v>
      </c>
      <c r="X47" s="9">
        <f>COUNTIF(AN47:BR47,"E")</f>
        <v>0</v>
      </c>
      <c r="Y47" s="9">
        <f>COUNTIF(AN47:BR47,"F")</f>
        <v>0</v>
      </c>
      <c r="Z47" s="9">
        <f>COUNTIF(AN47:BR47,"G")</f>
        <v>0</v>
      </c>
      <c r="AA47" s="9">
        <f>COUNTIF(AN47:BR47,"H")</f>
        <v>0</v>
      </c>
      <c r="AB47" s="9" t="e">
        <f>(Y47+Z47+AA47)*H47</f>
        <v>#VALUE!</v>
      </c>
      <c r="AC47" s="9">
        <f t="shared" ref="AC47:AC53" si="191">IF($L$4&gt;0,I47*$M$4*P47,0)</f>
        <v>0</v>
      </c>
      <c r="AD47" s="9">
        <f t="shared" ref="AD47:AD53" si="192">IF($L$5&gt;0,I47*$M$5*R47,0)</f>
        <v>0</v>
      </c>
      <c r="AE47" s="9">
        <f t="shared" ref="AE47:AE53" si="193">IF($L$6&gt;0,I47*$M$6*T47,0)</f>
        <v>0</v>
      </c>
      <c r="AF47" s="9">
        <f t="shared" ref="AF47:AF53" si="194">IF($L$7&gt;0,I47*$M$7*V47,0)</f>
        <v>0</v>
      </c>
      <c r="AG47" s="9">
        <f t="shared" ref="AG47:AG53" si="195">IF($L$8&gt;0,I47*$M$8*X47,0)</f>
        <v>0</v>
      </c>
      <c r="AH47" s="8">
        <f t="shared" ref="AH47:AH53" si="196">IF(ISERROR(M47*$M$4),0,M47*$M$4)</f>
        <v>0</v>
      </c>
      <c r="AI47" s="8">
        <f t="shared" ref="AI47:AI53" si="197">IF(ISERROR(M47*$M$5),0,M47*$M$5)</f>
        <v>0</v>
      </c>
      <c r="AJ47" s="8">
        <f t="shared" ref="AJ47:AJ53" si="198">IF(ISERROR(M47*$M$6),0,M47*$M$6)</f>
        <v>0</v>
      </c>
      <c r="AK47" s="8">
        <f t="shared" ref="AK47:AK53" si="199">IF(ISERROR(M47*$M$7),0,M47*$M$7)</f>
        <v>0</v>
      </c>
      <c r="AL47" s="8">
        <f t="shared" ref="AL47:AL53" si="200">IF(ISERROR(M47*$M$8),0,M47*$M$8)</f>
        <v>0</v>
      </c>
      <c r="AM47" s="103" t="str">
        <f t="shared" si="15"/>
        <v>1</v>
      </c>
      <c r="AN47" s="63"/>
      <c r="AO47" s="63"/>
      <c r="AP47" s="66"/>
      <c r="AQ47" s="66"/>
      <c r="AR47" s="1277"/>
      <c r="AS47" s="1270"/>
      <c r="AT47" s="63"/>
      <c r="AU47" s="63"/>
      <c r="AV47" s="63"/>
      <c r="AW47" s="66"/>
      <c r="AX47" s="66"/>
      <c r="AY47" s="63"/>
      <c r="AZ47" s="63"/>
      <c r="BA47" s="63"/>
      <c r="BB47" s="63"/>
      <c r="BC47" s="63"/>
      <c r="BD47" s="66"/>
      <c r="BE47" s="66"/>
      <c r="BF47" s="63"/>
      <c r="BG47" s="63"/>
      <c r="BH47" s="63"/>
      <c r="BI47" s="63"/>
      <c r="BJ47" s="63"/>
      <c r="BK47" s="66"/>
      <c r="BL47" s="66"/>
      <c r="BM47" s="63"/>
      <c r="BN47" s="63"/>
      <c r="BO47" s="63"/>
      <c r="BP47" s="63"/>
      <c r="BQ47" s="63"/>
      <c r="BR47" s="1270"/>
      <c r="BS47" s="63"/>
      <c r="CA47" s="104">
        <f t="shared" si="39"/>
        <v>0</v>
      </c>
      <c r="CB47" s="104">
        <f t="shared" si="40"/>
        <v>0</v>
      </c>
      <c r="CC47" s="104"/>
      <c r="CD47" s="104"/>
      <c r="CE47" s="104"/>
      <c r="CF47" s="104"/>
      <c r="CH47" s="105" t="e">
        <f t="shared" si="16"/>
        <v>#VALUE!</v>
      </c>
      <c r="CI47" s="105" t="e">
        <f t="shared" si="17"/>
        <v>#VALUE!</v>
      </c>
      <c r="CJ47" s="105" t="e">
        <f t="shared" si="18"/>
        <v>#VALUE!</v>
      </c>
      <c r="CK47" s="105" t="e">
        <f t="shared" si="19"/>
        <v>#VALUE!</v>
      </c>
      <c r="CL47" s="105" t="e">
        <f t="shared" si="20"/>
        <v>#VALUE!</v>
      </c>
      <c r="CM47" s="105" t="e">
        <f t="shared" si="21"/>
        <v>#VALUE!</v>
      </c>
      <c r="CN47" s="105" t="e">
        <f t="shared" si="22"/>
        <v>#VALUE!</v>
      </c>
      <c r="CO47" s="105" t="e">
        <f t="shared" si="23"/>
        <v>#VALUE!</v>
      </c>
      <c r="CV47" s="355">
        <f t="shared" si="41"/>
        <v>0</v>
      </c>
      <c r="CW47" s="355">
        <f t="shared" si="42"/>
        <v>0</v>
      </c>
      <c r="CX47" s="355">
        <f t="shared" si="43"/>
        <v>0</v>
      </c>
      <c r="CY47" s="355">
        <f t="shared" si="44"/>
        <v>0</v>
      </c>
      <c r="CZ47" s="355" t="str">
        <f ca="1">IFERROR(OUNTIF(AN47:AP47,"e"),"-")</f>
        <v>-</v>
      </c>
      <c r="DA47" s="355">
        <f t="shared" si="45"/>
        <v>0</v>
      </c>
      <c r="DB47" s="355">
        <f t="shared" si="46"/>
        <v>0</v>
      </c>
      <c r="DC47" s="355">
        <f t="shared" si="47"/>
        <v>0</v>
      </c>
      <c r="DE47" s="1168" t="str">
        <f t="shared" si="48"/>
        <v>-</v>
      </c>
      <c r="DF47" s="1168" t="str">
        <f t="shared" si="49"/>
        <v>-</v>
      </c>
      <c r="DG47" s="1168" t="str">
        <f t="shared" si="50"/>
        <v>-</v>
      </c>
      <c r="DH47" s="1168" t="str">
        <f t="shared" si="51"/>
        <v>-</v>
      </c>
      <c r="DI47" s="1168" t="str">
        <f t="shared" ca="1" si="52"/>
        <v>-</v>
      </c>
      <c r="DJ47" s="1168" t="str">
        <f t="shared" si="53"/>
        <v>-</v>
      </c>
      <c r="DK47" s="1168" t="str">
        <f t="shared" si="54"/>
        <v>-</v>
      </c>
      <c r="DL47" s="1168" t="str">
        <f t="shared" si="55"/>
        <v>-</v>
      </c>
      <c r="DN47" s="355">
        <f t="shared" si="56"/>
        <v>0</v>
      </c>
      <c r="DO47" s="355">
        <f t="shared" si="57"/>
        <v>0</v>
      </c>
      <c r="DP47" s="355">
        <f t="shared" si="58"/>
        <v>0</v>
      </c>
      <c r="DQ47" s="355">
        <f t="shared" si="59"/>
        <v>0</v>
      </c>
      <c r="DR47" s="355">
        <f t="shared" si="60"/>
        <v>0</v>
      </c>
      <c r="DS47" s="355">
        <f t="shared" si="61"/>
        <v>0</v>
      </c>
      <c r="DT47" s="355">
        <f t="shared" si="62"/>
        <v>0</v>
      </c>
      <c r="DU47" s="355">
        <f t="shared" si="63"/>
        <v>0</v>
      </c>
      <c r="DW47" s="68" t="str">
        <f t="shared" si="64"/>
        <v>-</v>
      </c>
      <c r="DX47" s="68" t="str">
        <f t="shared" si="65"/>
        <v>-</v>
      </c>
      <c r="DY47" s="68" t="str">
        <f t="shared" si="66"/>
        <v>-</v>
      </c>
      <c r="DZ47" s="68" t="str">
        <f t="shared" si="67"/>
        <v>-</v>
      </c>
      <c r="EA47" s="68" t="str">
        <f t="shared" si="68"/>
        <v>-</v>
      </c>
      <c r="EB47" s="68" t="str">
        <f t="shared" si="69"/>
        <v>-</v>
      </c>
      <c r="EC47" s="68" t="str">
        <f t="shared" si="70"/>
        <v>-</v>
      </c>
      <c r="ED47" s="68" t="str">
        <f t="shared" si="71"/>
        <v>-</v>
      </c>
      <c r="EF47" s="355">
        <f t="shared" si="72"/>
        <v>0</v>
      </c>
      <c r="EG47" s="355">
        <f t="shared" si="73"/>
        <v>0</v>
      </c>
      <c r="EH47" s="355">
        <f t="shared" si="74"/>
        <v>0</v>
      </c>
      <c r="EI47" s="355">
        <f t="shared" si="75"/>
        <v>0</v>
      </c>
      <c r="EJ47" s="355">
        <f t="shared" si="76"/>
        <v>0</v>
      </c>
      <c r="EK47" s="355">
        <f t="shared" si="77"/>
        <v>0</v>
      </c>
      <c r="EL47" s="355">
        <f t="shared" si="78"/>
        <v>0</v>
      </c>
      <c r="EM47" s="355">
        <f t="shared" si="79"/>
        <v>0</v>
      </c>
      <c r="EO47" s="68" t="e">
        <f t="shared" si="80"/>
        <v>#VALUE!</v>
      </c>
      <c r="EP47" s="68" t="str">
        <f t="shared" si="81"/>
        <v>-</v>
      </c>
      <c r="EQ47" s="68" t="str">
        <f t="shared" si="82"/>
        <v>-</v>
      </c>
      <c r="ER47" s="68" t="str">
        <f t="shared" si="83"/>
        <v>-</v>
      </c>
      <c r="ES47" s="68" t="str">
        <f t="shared" si="84"/>
        <v>-</v>
      </c>
      <c r="ET47" s="68" t="str">
        <f t="shared" si="85"/>
        <v>-</v>
      </c>
      <c r="EU47" s="68" t="str">
        <f t="shared" si="86"/>
        <v>-</v>
      </c>
      <c r="EV47" s="68" t="str">
        <f t="shared" si="87"/>
        <v>-</v>
      </c>
      <c r="EX47" s="355">
        <f t="shared" si="88"/>
        <v>0</v>
      </c>
      <c r="EY47" s="355">
        <f t="shared" si="89"/>
        <v>0</v>
      </c>
      <c r="EZ47" s="355">
        <f t="shared" si="90"/>
        <v>0</v>
      </c>
      <c r="FA47" s="355">
        <f t="shared" si="91"/>
        <v>0</v>
      </c>
      <c r="FB47" s="355">
        <f t="shared" si="92"/>
        <v>0</v>
      </c>
      <c r="FC47" s="355">
        <f t="shared" si="93"/>
        <v>0</v>
      </c>
      <c r="FD47" s="355">
        <f t="shared" si="94"/>
        <v>0</v>
      </c>
      <c r="FE47" s="355">
        <f t="shared" si="95"/>
        <v>0</v>
      </c>
      <c r="FG47" s="68" t="str">
        <f t="shared" si="96"/>
        <v>-</v>
      </c>
      <c r="FH47" s="68" t="str">
        <f t="shared" si="97"/>
        <v>-</v>
      </c>
      <c r="FI47" s="68" t="str">
        <f t="shared" si="98"/>
        <v>-</v>
      </c>
      <c r="FJ47" s="68" t="str">
        <f t="shared" si="99"/>
        <v>-</v>
      </c>
      <c r="FK47" s="68" t="str">
        <f t="shared" si="100"/>
        <v>-</v>
      </c>
      <c r="FL47" s="68" t="str">
        <f t="shared" si="101"/>
        <v>-</v>
      </c>
      <c r="FM47" s="68" t="str">
        <f t="shared" si="102"/>
        <v>-</v>
      </c>
      <c r="FN47" s="68" t="str">
        <f t="shared" si="103"/>
        <v>-</v>
      </c>
      <c r="FP47" s="355">
        <f t="shared" si="104"/>
        <v>0</v>
      </c>
      <c r="FQ47" s="355">
        <f t="shared" si="105"/>
        <v>0</v>
      </c>
      <c r="FR47" s="355">
        <f t="shared" si="106"/>
        <v>0</v>
      </c>
      <c r="FS47" s="355">
        <f t="shared" si="107"/>
        <v>0</v>
      </c>
      <c r="FT47" s="355">
        <f t="shared" si="108"/>
        <v>0</v>
      </c>
      <c r="FU47" s="355">
        <f t="shared" si="109"/>
        <v>0</v>
      </c>
      <c r="FV47" s="355">
        <f t="shared" si="110"/>
        <v>0</v>
      </c>
      <c r="FW47" s="355">
        <f t="shared" si="111"/>
        <v>0</v>
      </c>
      <c r="FY47" s="68" t="str">
        <f t="shared" si="112"/>
        <v>-</v>
      </c>
      <c r="FZ47" s="68" t="str">
        <f t="shared" si="113"/>
        <v>-</v>
      </c>
      <c r="GA47" s="68" t="str">
        <f t="shared" si="114"/>
        <v>-</v>
      </c>
      <c r="GB47" s="68" t="str">
        <f t="shared" si="115"/>
        <v>-</v>
      </c>
      <c r="GC47" s="68" t="str">
        <f t="shared" si="116"/>
        <v>-</v>
      </c>
      <c r="GD47" s="68" t="str">
        <f t="shared" si="117"/>
        <v>-</v>
      </c>
      <c r="GE47" s="68" t="str">
        <f t="shared" si="118"/>
        <v>-</v>
      </c>
      <c r="GF47" s="68" t="str">
        <f t="shared" si="119"/>
        <v>-</v>
      </c>
    </row>
    <row r="48" spans="1:188" ht="12" hidden="1" x14ac:dyDescent="0.3">
      <c r="A48" s="487"/>
      <c r="B48" s="387" t="s">
        <v>293</v>
      </c>
      <c r="C48" s="488" t="s">
        <v>427</v>
      </c>
      <c r="D48" s="489">
        <v>0.58333333333333337</v>
      </c>
      <c r="E48" s="489">
        <v>0.65625</v>
      </c>
      <c r="F48" s="490" t="str">
        <f>IF(VALUE(D48)&gt;=0.72,"PT",IF(VALUE(D48)&lt;0.72,"Off-PT"))</f>
        <v>Off-PT</v>
      </c>
      <c r="G48" s="907"/>
      <c r="H48" s="915" t="s">
        <v>117</v>
      </c>
      <c r="I48" s="1517"/>
      <c r="J48" s="491" t="s">
        <v>117</v>
      </c>
      <c r="K48" s="1214" t="s">
        <v>117</v>
      </c>
      <c r="L48" s="490">
        <f>COUNTA(AN48:BR48)</f>
        <v>0</v>
      </c>
      <c r="M48" s="491">
        <f t="shared" si="2"/>
        <v>0</v>
      </c>
      <c r="N48" s="491">
        <f t="shared" si="3"/>
        <v>0</v>
      </c>
      <c r="O48" s="9" t="e">
        <f>IF($L$4&gt;0,P48*J48*$M$4*H48,0)</f>
        <v>#VALUE!</v>
      </c>
      <c r="P48" s="9">
        <f>COUNTIF(AN48:BR48,"A")</f>
        <v>0</v>
      </c>
      <c r="Q48" s="9">
        <f>IF($L$5&gt;0,R48*J48*$M$5*H48,0)</f>
        <v>0</v>
      </c>
      <c r="R48" s="9">
        <f>COUNTIF(AN48:BR48,"B")</f>
        <v>0</v>
      </c>
      <c r="S48" s="9">
        <f>IF($L$6&gt;0,T48*J48*$M$6*H48,0)</f>
        <v>0</v>
      </c>
      <c r="T48" s="9">
        <f>COUNTIF(AN48:BR48,"C")</f>
        <v>0</v>
      </c>
      <c r="U48" s="9">
        <f>IF($L$7&gt;0,V48*J48*$M$7*H48,0)</f>
        <v>0</v>
      </c>
      <c r="V48" s="9">
        <f>COUNTIF(AN48:BR48,"D")</f>
        <v>0</v>
      </c>
      <c r="W48" s="9">
        <f>IF($L$8&gt;0,X48*J48*$M$8*H48,0)</f>
        <v>0</v>
      </c>
      <c r="X48" s="9">
        <f>COUNTIF(AN48:BR48,"E")</f>
        <v>0</v>
      </c>
      <c r="Y48" s="9">
        <f>COUNTIF(AN48:BR48,"F")</f>
        <v>0</v>
      </c>
      <c r="Z48" s="9">
        <f>COUNTIF(AN48:BR48,"G")</f>
        <v>0</v>
      </c>
      <c r="AA48" s="9">
        <f>COUNTIF(AN48:BR48,"H")</f>
        <v>0</v>
      </c>
      <c r="AB48" s="9" t="e">
        <f>(Y48+Z48+AA48)*H48</f>
        <v>#VALUE!</v>
      </c>
      <c r="AC48" s="9">
        <f t="shared" si="191"/>
        <v>0</v>
      </c>
      <c r="AD48" s="9">
        <f t="shared" si="192"/>
        <v>0</v>
      </c>
      <c r="AE48" s="9">
        <f t="shared" si="193"/>
        <v>0</v>
      </c>
      <c r="AF48" s="9">
        <f t="shared" si="194"/>
        <v>0</v>
      </c>
      <c r="AG48" s="9">
        <f t="shared" si="195"/>
        <v>0</v>
      </c>
      <c r="AH48" s="8">
        <f t="shared" si="196"/>
        <v>0</v>
      </c>
      <c r="AI48" s="8">
        <f t="shared" si="197"/>
        <v>0</v>
      </c>
      <c r="AJ48" s="8">
        <f t="shared" si="198"/>
        <v>0</v>
      </c>
      <c r="AK48" s="8">
        <f t="shared" si="199"/>
        <v>0</v>
      </c>
      <c r="AL48" s="8">
        <f t="shared" si="200"/>
        <v>0</v>
      </c>
      <c r="AM48" s="103" t="str">
        <f t="shared" si="15"/>
        <v>1</v>
      </c>
      <c r="AN48" s="63"/>
      <c r="AO48" s="63"/>
      <c r="AP48" s="66"/>
      <c r="AQ48" s="66"/>
      <c r="AR48" s="1277"/>
      <c r="AS48" s="1270"/>
      <c r="AT48" s="63"/>
      <c r="AU48" s="63"/>
      <c r="AV48" s="63"/>
      <c r="AW48" s="66"/>
      <c r="AX48" s="66"/>
      <c r="AY48" s="63"/>
      <c r="AZ48" s="63"/>
      <c r="BA48" s="63"/>
      <c r="BB48" s="63"/>
      <c r="BC48" s="63"/>
      <c r="BD48" s="66"/>
      <c r="BE48" s="66"/>
      <c r="BF48" s="63"/>
      <c r="BG48" s="63"/>
      <c r="BH48" s="63"/>
      <c r="BI48" s="63"/>
      <c r="BJ48" s="63"/>
      <c r="BK48" s="66"/>
      <c r="BL48" s="66"/>
      <c r="BM48" s="63"/>
      <c r="BN48" s="63"/>
      <c r="BO48" s="63"/>
      <c r="BP48" s="63"/>
      <c r="BQ48" s="63"/>
      <c r="BR48" s="1270"/>
      <c r="BS48" s="63"/>
      <c r="CA48" s="104">
        <f t="shared" si="39"/>
        <v>0</v>
      </c>
      <c r="CB48" s="104">
        <f t="shared" si="40"/>
        <v>0</v>
      </c>
      <c r="CC48" s="104"/>
      <c r="CD48" s="104"/>
      <c r="CE48" s="104"/>
      <c r="CF48" s="104"/>
      <c r="CH48" s="105" t="e">
        <f t="shared" si="16"/>
        <v>#VALUE!</v>
      </c>
      <c r="CI48" s="105" t="e">
        <f t="shared" si="17"/>
        <v>#VALUE!</v>
      </c>
      <c r="CJ48" s="105" t="e">
        <f t="shared" si="18"/>
        <v>#VALUE!</v>
      </c>
      <c r="CK48" s="105" t="e">
        <f t="shared" si="19"/>
        <v>#VALUE!</v>
      </c>
      <c r="CL48" s="105" t="e">
        <f t="shared" si="20"/>
        <v>#VALUE!</v>
      </c>
      <c r="CM48" s="105" t="e">
        <f t="shared" si="21"/>
        <v>#VALUE!</v>
      </c>
      <c r="CN48" s="105" t="e">
        <f t="shared" si="22"/>
        <v>#VALUE!</v>
      </c>
      <c r="CO48" s="105" t="e">
        <f t="shared" si="23"/>
        <v>#VALUE!</v>
      </c>
      <c r="CV48" s="355">
        <f t="shared" si="41"/>
        <v>0</v>
      </c>
      <c r="CW48" s="355">
        <f t="shared" si="42"/>
        <v>0</v>
      </c>
      <c r="CX48" s="355">
        <f t="shared" si="43"/>
        <v>0</v>
      </c>
      <c r="CY48" s="355">
        <f t="shared" si="44"/>
        <v>0</v>
      </c>
      <c r="CZ48" s="355" t="str">
        <f ca="1">IFERROR(OUNTIF(AN48:AP48,"e"),"-")</f>
        <v>-</v>
      </c>
      <c r="DA48" s="355">
        <f t="shared" si="45"/>
        <v>0</v>
      </c>
      <c r="DB48" s="355">
        <f t="shared" si="46"/>
        <v>0</v>
      </c>
      <c r="DC48" s="355">
        <f t="shared" si="47"/>
        <v>0</v>
      </c>
      <c r="DE48" s="1168" t="str">
        <f t="shared" si="48"/>
        <v>-</v>
      </c>
      <c r="DF48" s="1168" t="str">
        <f t="shared" si="49"/>
        <v>-</v>
      </c>
      <c r="DG48" s="1168" t="str">
        <f t="shared" si="50"/>
        <v>-</v>
      </c>
      <c r="DH48" s="1168" t="str">
        <f t="shared" si="51"/>
        <v>-</v>
      </c>
      <c r="DI48" s="1168" t="str">
        <f t="shared" ca="1" si="52"/>
        <v>-</v>
      </c>
      <c r="DJ48" s="1168" t="str">
        <f t="shared" si="53"/>
        <v>-</v>
      </c>
      <c r="DK48" s="1168" t="str">
        <f t="shared" si="54"/>
        <v>-</v>
      </c>
      <c r="DL48" s="1168" t="str">
        <f t="shared" si="55"/>
        <v>-</v>
      </c>
      <c r="DN48" s="355">
        <f t="shared" si="56"/>
        <v>0</v>
      </c>
      <c r="DO48" s="355">
        <f t="shared" si="57"/>
        <v>0</v>
      </c>
      <c r="DP48" s="355">
        <f t="shared" si="58"/>
        <v>0</v>
      </c>
      <c r="DQ48" s="355">
        <f t="shared" si="59"/>
        <v>0</v>
      </c>
      <c r="DR48" s="355">
        <f t="shared" si="60"/>
        <v>0</v>
      </c>
      <c r="DS48" s="355">
        <f t="shared" si="61"/>
        <v>0</v>
      </c>
      <c r="DT48" s="355">
        <f t="shared" si="62"/>
        <v>0</v>
      </c>
      <c r="DU48" s="355">
        <f t="shared" si="63"/>
        <v>0</v>
      </c>
      <c r="DW48" s="68" t="str">
        <f t="shared" si="64"/>
        <v>-</v>
      </c>
      <c r="DX48" s="68" t="str">
        <f t="shared" si="65"/>
        <v>-</v>
      </c>
      <c r="DY48" s="68" t="str">
        <f t="shared" si="66"/>
        <v>-</v>
      </c>
      <c r="DZ48" s="68" t="str">
        <f t="shared" si="67"/>
        <v>-</v>
      </c>
      <c r="EA48" s="68" t="str">
        <f t="shared" si="68"/>
        <v>-</v>
      </c>
      <c r="EB48" s="68" t="str">
        <f t="shared" si="69"/>
        <v>-</v>
      </c>
      <c r="EC48" s="68" t="str">
        <f t="shared" si="70"/>
        <v>-</v>
      </c>
      <c r="ED48" s="68" t="str">
        <f t="shared" si="71"/>
        <v>-</v>
      </c>
      <c r="EF48" s="355">
        <f t="shared" si="72"/>
        <v>0</v>
      </c>
      <c r="EG48" s="355">
        <f t="shared" si="73"/>
        <v>0</v>
      </c>
      <c r="EH48" s="355">
        <f t="shared" si="74"/>
        <v>0</v>
      </c>
      <c r="EI48" s="355">
        <f t="shared" si="75"/>
        <v>0</v>
      </c>
      <c r="EJ48" s="355">
        <f t="shared" si="76"/>
        <v>0</v>
      </c>
      <c r="EK48" s="355">
        <f t="shared" si="77"/>
        <v>0</v>
      </c>
      <c r="EL48" s="355">
        <f t="shared" si="78"/>
        <v>0</v>
      </c>
      <c r="EM48" s="355">
        <f t="shared" si="79"/>
        <v>0</v>
      </c>
      <c r="EO48" s="68" t="e">
        <f t="shared" si="80"/>
        <v>#VALUE!</v>
      </c>
      <c r="EP48" s="68" t="str">
        <f t="shared" si="81"/>
        <v>-</v>
      </c>
      <c r="EQ48" s="68" t="str">
        <f t="shared" si="82"/>
        <v>-</v>
      </c>
      <c r="ER48" s="68" t="str">
        <f t="shared" si="83"/>
        <v>-</v>
      </c>
      <c r="ES48" s="68" t="str">
        <f t="shared" si="84"/>
        <v>-</v>
      </c>
      <c r="ET48" s="68" t="str">
        <f t="shared" si="85"/>
        <v>-</v>
      </c>
      <c r="EU48" s="68" t="str">
        <f t="shared" si="86"/>
        <v>-</v>
      </c>
      <c r="EV48" s="68" t="str">
        <f t="shared" si="87"/>
        <v>-</v>
      </c>
      <c r="EX48" s="355">
        <f t="shared" si="88"/>
        <v>0</v>
      </c>
      <c r="EY48" s="355">
        <f t="shared" si="89"/>
        <v>0</v>
      </c>
      <c r="EZ48" s="355">
        <f t="shared" si="90"/>
        <v>0</v>
      </c>
      <c r="FA48" s="355">
        <f t="shared" si="91"/>
        <v>0</v>
      </c>
      <c r="FB48" s="355">
        <f t="shared" si="92"/>
        <v>0</v>
      </c>
      <c r="FC48" s="355">
        <f t="shared" si="93"/>
        <v>0</v>
      </c>
      <c r="FD48" s="355">
        <f t="shared" si="94"/>
        <v>0</v>
      </c>
      <c r="FE48" s="355">
        <f t="shared" si="95"/>
        <v>0</v>
      </c>
      <c r="FG48" s="68" t="str">
        <f t="shared" si="96"/>
        <v>-</v>
      </c>
      <c r="FH48" s="68" t="str">
        <f t="shared" si="97"/>
        <v>-</v>
      </c>
      <c r="FI48" s="68" t="str">
        <f t="shared" si="98"/>
        <v>-</v>
      </c>
      <c r="FJ48" s="68" t="str">
        <f t="shared" si="99"/>
        <v>-</v>
      </c>
      <c r="FK48" s="68" t="str">
        <f t="shared" si="100"/>
        <v>-</v>
      </c>
      <c r="FL48" s="68" t="str">
        <f t="shared" si="101"/>
        <v>-</v>
      </c>
      <c r="FM48" s="68" t="str">
        <f t="shared" si="102"/>
        <v>-</v>
      </c>
      <c r="FN48" s="68" t="str">
        <f t="shared" si="103"/>
        <v>-</v>
      </c>
      <c r="FP48" s="355">
        <f t="shared" si="104"/>
        <v>0</v>
      </c>
      <c r="FQ48" s="355">
        <f t="shared" si="105"/>
        <v>0</v>
      </c>
      <c r="FR48" s="355">
        <f t="shared" si="106"/>
        <v>0</v>
      </c>
      <c r="FS48" s="355">
        <f t="shared" si="107"/>
        <v>0</v>
      </c>
      <c r="FT48" s="355">
        <f t="shared" si="108"/>
        <v>0</v>
      </c>
      <c r="FU48" s="355">
        <f t="shared" si="109"/>
        <v>0</v>
      </c>
      <c r="FV48" s="355">
        <f t="shared" si="110"/>
        <v>0</v>
      </c>
      <c r="FW48" s="355">
        <f t="shared" si="111"/>
        <v>0</v>
      </c>
      <c r="FY48" s="68" t="str">
        <f t="shared" si="112"/>
        <v>-</v>
      </c>
      <c r="FZ48" s="68" t="str">
        <f t="shared" si="113"/>
        <v>-</v>
      </c>
      <c r="GA48" s="68" t="str">
        <f t="shared" si="114"/>
        <v>-</v>
      </c>
      <c r="GB48" s="68" t="str">
        <f t="shared" si="115"/>
        <v>-</v>
      </c>
      <c r="GC48" s="68" t="str">
        <f t="shared" si="116"/>
        <v>-</v>
      </c>
      <c r="GD48" s="68" t="str">
        <f t="shared" si="117"/>
        <v>-</v>
      </c>
      <c r="GE48" s="68" t="str">
        <f t="shared" si="118"/>
        <v>-</v>
      </c>
      <c r="GF48" s="68" t="str">
        <f t="shared" si="119"/>
        <v>-</v>
      </c>
    </row>
    <row r="49" spans="1:188" ht="12" hidden="1" x14ac:dyDescent="0.3">
      <c r="A49" s="487"/>
      <c r="B49" s="387" t="s">
        <v>293</v>
      </c>
      <c r="C49" s="488" t="s">
        <v>427</v>
      </c>
      <c r="D49" s="489">
        <v>0.58333333333333337</v>
      </c>
      <c r="E49" s="489">
        <v>0.65625</v>
      </c>
      <c r="F49" s="490" t="str">
        <f>IF(VALUE(D49)&gt;=0.72,"PT",IF(VALUE(D49)&lt;0.72,"Off-PT"))</f>
        <v>Off-PT</v>
      </c>
      <c r="G49" s="907"/>
      <c r="H49" s="915" t="s">
        <v>117</v>
      </c>
      <c r="I49" s="1517"/>
      <c r="J49" s="491" t="s">
        <v>117</v>
      </c>
      <c r="K49" s="1214" t="s">
        <v>117</v>
      </c>
      <c r="L49" s="490">
        <f>COUNTA(AN49:BR49)</f>
        <v>0</v>
      </c>
      <c r="M49" s="491">
        <f t="shared" si="2"/>
        <v>0</v>
      </c>
      <c r="N49" s="491">
        <f t="shared" si="3"/>
        <v>0</v>
      </c>
      <c r="O49" s="9" t="e">
        <f>IF($L$4&gt;0,P49*J49*$M$4*H49,0)</f>
        <v>#VALUE!</v>
      </c>
      <c r="P49" s="9">
        <f>COUNTIF(AN49:BR49,"A")</f>
        <v>0</v>
      </c>
      <c r="Q49" s="9">
        <f>IF($L$5&gt;0,R49*J49*$M$5*H49,0)</f>
        <v>0</v>
      </c>
      <c r="R49" s="9">
        <f>COUNTIF(AN49:BR49,"B")</f>
        <v>0</v>
      </c>
      <c r="S49" s="9">
        <f>IF($L$6&gt;0,T49*J49*$M$6*H49,0)</f>
        <v>0</v>
      </c>
      <c r="T49" s="9">
        <f>COUNTIF(AN49:BR49,"C")</f>
        <v>0</v>
      </c>
      <c r="U49" s="9">
        <f>IF($L$7&gt;0,V49*J49*$M$7*H49,0)</f>
        <v>0</v>
      </c>
      <c r="V49" s="9">
        <f>COUNTIF(AN49:BR49,"D")</f>
        <v>0</v>
      </c>
      <c r="W49" s="9">
        <f>IF($L$8&gt;0,X49*J49*$M$8*H49,0)</f>
        <v>0</v>
      </c>
      <c r="X49" s="9">
        <f>COUNTIF(AN49:BR49,"E")</f>
        <v>0</v>
      </c>
      <c r="Y49" s="9">
        <f>COUNTIF(AN49:BR49,"F")</f>
        <v>0</v>
      </c>
      <c r="Z49" s="9">
        <f>COUNTIF(AN49:BR49,"G")</f>
        <v>0</v>
      </c>
      <c r="AA49" s="9">
        <f>COUNTIF(AN49:BR49,"H")</f>
        <v>0</v>
      </c>
      <c r="AB49" s="9" t="e">
        <f>(Y49+Z49+AA49)*H49</f>
        <v>#VALUE!</v>
      </c>
      <c r="AC49" s="9">
        <f t="shared" si="191"/>
        <v>0</v>
      </c>
      <c r="AD49" s="9">
        <f t="shared" si="192"/>
        <v>0</v>
      </c>
      <c r="AE49" s="9">
        <f t="shared" si="193"/>
        <v>0</v>
      </c>
      <c r="AF49" s="9">
        <f t="shared" si="194"/>
        <v>0</v>
      </c>
      <c r="AG49" s="9">
        <f t="shared" si="195"/>
        <v>0</v>
      </c>
      <c r="AH49" s="8">
        <f t="shared" si="196"/>
        <v>0</v>
      </c>
      <c r="AI49" s="8">
        <f t="shared" si="197"/>
        <v>0</v>
      </c>
      <c r="AJ49" s="8">
        <f t="shared" si="198"/>
        <v>0</v>
      </c>
      <c r="AK49" s="8">
        <f t="shared" si="199"/>
        <v>0</v>
      </c>
      <c r="AL49" s="8">
        <f t="shared" si="200"/>
        <v>0</v>
      </c>
      <c r="AM49" s="103" t="str">
        <f t="shared" si="15"/>
        <v>1</v>
      </c>
      <c r="AN49" s="63"/>
      <c r="AO49" s="63"/>
      <c r="AP49" s="66"/>
      <c r="AQ49" s="66"/>
      <c r="AR49" s="1277"/>
      <c r="AS49" s="1270"/>
      <c r="AT49" s="63"/>
      <c r="AU49" s="63"/>
      <c r="AV49" s="63"/>
      <c r="AW49" s="66"/>
      <c r="AX49" s="66"/>
      <c r="AY49" s="63"/>
      <c r="AZ49" s="63"/>
      <c r="BA49" s="63"/>
      <c r="BB49" s="63"/>
      <c r="BC49" s="63"/>
      <c r="BD49" s="66"/>
      <c r="BE49" s="66"/>
      <c r="BF49" s="63"/>
      <c r="BG49" s="63"/>
      <c r="BH49" s="63"/>
      <c r="BI49" s="63"/>
      <c r="BJ49" s="63"/>
      <c r="BK49" s="66"/>
      <c r="BL49" s="66"/>
      <c r="BM49" s="63"/>
      <c r="BN49" s="63"/>
      <c r="BO49" s="63"/>
      <c r="BP49" s="63"/>
      <c r="BQ49" s="63"/>
      <c r="BR49" s="1270"/>
      <c r="BS49" s="63"/>
      <c r="CA49" s="104">
        <f t="shared" si="39"/>
        <v>0</v>
      </c>
      <c r="CB49" s="104">
        <f t="shared" si="40"/>
        <v>0</v>
      </c>
      <c r="CC49" s="104"/>
      <c r="CD49" s="104"/>
      <c r="CE49" s="104"/>
      <c r="CF49" s="104"/>
      <c r="CH49" s="105" t="e">
        <f t="shared" si="16"/>
        <v>#VALUE!</v>
      </c>
      <c r="CI49" s="105" t="e">
        <f t="shared" si="17"/>
        <v>#VALUE!</v>
      </c>
      <c r="CJ49" s="105" t="e">
        <f t="shared" si="18"/>
        <v>#VALUE!</v>
      </c>
      <c r="CK49" s="105" t="e">
        <f t="shared" si="19"/>
        <v>#VALUE!</v>
      </c>
      <c r="CL49" s="105" t="e">
        <f t="shared" si="20"/>
        <v>#VALUE!</v>
      </c>
      <c r="CM49" s="105" t="e">
        <f t="shared" si="21"/>
        <v>#VALUE!</v>
      </c>
      <c r="CN49" s="105" t="e">
        <f t="shared" si="22"/>
        <v>#VALUE!</v>
      </c>
      <c r="CO49" s="105" t="e">
        <f t="shared" si="23"/>
        <v>#VALUE!</v>
      </c>
      <c r="CV49" s="355">
        <f t="shared" si="41"/>
        <v>0</v>
      </c>
      <c r="CW49" s="355">
        <f t="shared" si="42"/>
        <v>0</v>
      </c>
      <c r="CX49" s="355">
        <f t="shared" si="43"/>
        <v>0</v>
      </c>
      <c r="CY49" s="355">
        <f t="shared" si="44"/>
        <v>0</v>
      </c>
      <c r="CZ49" s="355" t="str">
        <f ca="1">IFERROR(OUNTIF(AN49:AP49,"e"),"-")</f>
        <v>-</v>
      </c>
      <c r="DA49" s="355">
        <f t="shared" si="45"/>
        <v>0</v>
      </c>
      <c r="DB49" s="355">
        <f t="shared" si="46"/>
        <v>0</v>
      </c>
      <c r="DC49" s="355">
        <f t="shared" si="47"/>
        <v>0</v>
      </c>
      <c r="DE49" s="1168" t="str">
        <f t="shared" si="48"/>
        <v>-</v>
      </c>
      <c r="DF49" s="1168" t="str">
        <f t="shared" si="49"/>
        <v>-</v>
      </c>
      <c r="DG49" s="1168" t="str">
        <f t="shared" si="50"/>
        <v>-</v>
      </c>
      <c r="DH49" s="1168" t="str">
        <f t="shared" si="51"/>
        <v>-</v>
      </c>
      <c r="DI49" s="1168" t="str">
        <f t="shared" ca="1" si="52"/>
        <v>-</v>
      </c>
      <c r="DJ49" s="1168" t="str">
        <f t="shared" si="53"/>
        <v>-</v>
      </c>
      <c r="DK49" s="1168" t="str">
        <f t="shared" si="54"/>
        <v>-</v>
      </c>
      <c r="DL49" s="1168" t="str">
        <f t="shared" si="55"/>
        <v>-</v>
      </c>
      <c r="DN49" s="355">
        <f t="shared" si="56"/>
        <v>0</v>
      </c>
      <c r="DO49" s="355">
        <f t="shared" si="57"/>
        <v>0</v>
      </c>
      <c r="DP49" s="355">
        <f t="shared" si="58"/>
        <v>0</v>
      </c>
      <c r="DQ49" s="355">
        <f t="shared" si="59"/>
        <v>0</v>
      </c>
      <c r="DR49" s="355">
        <f t="shared" si="60"/>
        <v>0</v>
      </c>
      <c r="DS49" s="355">
        <f t="shared" si="61"/>
        <v>0</v>
      </c>
      <c r="DT49" s="355">
        <f t="shared" si="62"/>
        <v>0</v>
      </c>
      <c r="DU49" s="355">
        <f t="shared" si="63"/>
        <v>0</v>
      </c>
      <c r="DW49" s="68" t="str">
        <f t="shared" si="64"/>
        <v>-</v>
      </c>
      <c r="DX49" s="68" t="str">
        <f t="shared" si="65"/>
        <v>-</v>
      </c>
      <c r="DY49" s="68" t="str">
        <f t="shared" si="66"/>
        <v>-</v>
      </c>
      <c r="DZ49" s="68" t="str">
        <f t="shared" si="67"/>
        <v>-</v>
      </c>
      <c r="EA49" s="68" t="str">
        <f t="shared" si="68"/>
        <v>-</v>
      </c>
      <c r="EB49" s="68" t="str">
        <f t="shared" si="69"/>
        <v>-</v>
      </c>
      <c r="EC49" s="68" t="str">
        <f t="shared" si="70"/>
        <v>-</v>
      </c>
      <c r="ED49" s="68" t="str">
        <f t="shared" si="71"/>
        <v>-</v>
      </c>
      <c r="EF49" s="355">
        <f t="shared" si="72"/>
        <v>0</v>
      </c>
      <c r="EG49" s="355">
        <f t="shared" si="73"/>
        <v>0</v>
      </c>
      <c r="EH49" s="355">
        <f t="shared" si="74"/>
        <v>0</v>
      </c>
      <c r="EI49" s="355">
        <f t="shared" si="75"/>
        <v>0</v>
      </c>
      <c r="EJ49" s="355">
        <f t="shared" si="76"/>
        <v>0</v>
      </c>
      <c r="EK49" s="355">
        <f t="shared" si="77"/>
        <v>0</v>
      </c>
      <c r="EL49" s="355">
        <f t="shared" si="78"/>
        <v>0</v>
      </c>
      <c r="EM49" s="355">
        <f t="shared" si="79"/>
        <v>0</v>
      </c>
      <c r="EO49" s="68" t="e">
        <f t="shared" si="80"/>
        <v>#VALUE!</v>
      </c>
      <c r="EP49" s="68" t="str">
        <f t="shared" si="81"/>
        <v>-</v>
      </c>
      <c r="EQ49" s="68" t="str">
        <f t="shared" si="82"/>
        <v>-</v>
      </c>
      <c r="ER49" s="68" t="str">
        <f t="shared" si="83"/>
        <v>-</v>
      </c>
      <c r="ES49" s="68" t="str">
        <f t="shared" si="84"/>
        <v>-</v>
      </c>
      <c r="ET49" s="68" t="str">
        <f t="shared" si="85"/>
        <v>-</v>
      </c>
      <c r="EU49" s="68" t="str">
        <f t="shared" si="86"/>
        <v>-</v>
      </c>
      <c r="EV49" s="68" t="str">
        <f t="shared" si="87"/>
        <v>-</v>
      </c>
      <c r="EX49" s="355">
        <f t="shared" si="88"/>
        <v>0</v>
      </c>
      <c r="EY49" s="355">
        <f t="shared" si="89"/>
        <v>0</v>
      </c>
      <c r="EZ49" s="355">
        <f t="shared" si="90"/>
        <v>0</v>
      </c>
      <c r="FA49" s="355">
        <f t="shared" si="91"/>
        <v>0</v>
      </c>
      <c r="FB49" s="355">
        <f t="shared" si="92"/>
        <v>0</v>
      </c>
      <c r="FC49" s="355">
        <f t="shared" si="93"/>
        <v>0</v>
      </c>
      <c r="FD49" s="355">
        <f t="shared" si="94"/>
        <v>0</v>
      </c>
      <c r="FE49" s="355">
        <f t="shared" si="95"/>
        <v>0</v>
      </c>
      <c r="FG49" s="68" t="str">
        <f t="shared" si="96"/>
        <v>-</v>
      </c>
      <c r="FH49" s="68" t="str">
        <f t="shared" si="97"/>
        <v>-</v>
      </c>
      <c r="FI49" s="68" t="str">
        <f t="shared" si="98"/>
        <v>-</v>
      </c>
      <c r="FJ49" s="68" t="str">
        <f t="shared" si="99"/>
        <v>-</v>
      </c>
      <c r="FK49" s="68" t="str">
        <f t="shared" si="100"/>
        <v>-</v>
      </c>
      <c r="FL49" s="68" t="str">
        <f t="shared" si="101"/>
        <v>-</v>
      </c>
      <c r="FM49" s="68" t="str">
        <f t="shared" si="102"/>
        <v>-</v>
      </c>
      <c r="FN49" s="68" t="str">
        <f t="shared" si="103"/>
        <v>-</v>
      </c>
      <c r="FP49" s="355">
        <f t="shared" si="104"/>
        <v>0</v>
      </c>
      <c r="FQ49" s="355">
        <f t="shared" si="105"/>
        <v>0</v>
      </c>
      <c r="FR49" s="355">
        <f t="shared" si="106"/>
        <v>0</v>
      </c>
      <c r="FS49" s="355">
        <f t="shared" si="107"/>
        <v>0</v>
      </c>
      <c r="FT49" s="355">
        <f t="shared" si="108"/>
        <v>0</v>
      </c>
      <c r="FU49" s="355">
        <f t="shared" si="109"/>
        <v>0</v>
      </c>
      <c r="FV49" s="355">
        <f t="shared" si="110"/>
        <v>0</v>
      </c>
      <c r="FW49" s="355">
        <f t="shared" si="111"/>
        <v>0</v>
      </c>
      <c r="FY49" s="68" t="str">
        <f t="shared" si="112"/>
        <v>-</v>
      </c>
      <c r="FZ49" s="68" t="str">
        <f t="shared" si="113"/>
        <v>-</v>
      </c>
      <c r="GA49" s="68" t="str">
        <f t="shared" si="114"/>
        <v>-</v>
      </c>
      <c r="GB49" s="68" t="str">
        <f t="shared" si="115"/>
        <v>-</v>
      </c>
      <c r="GC49" s="68" t="str">
        <f t="shared" si="116"/>
        <v>-</v>
      </c>
      <c r="GD49" s="68" t="str">
        <f t="shared" si="117"/>
        <v>-</v>
      </c>
      <c r="GE49" s="68" t="str">
        <f t="shared" si="118"/>
        <v>-</v>
      </c>
      <c r="GF49" s="68" t="str">
        <f t="shared" si="119"/>
        <v>-</v>
      </c>
    </row>
    <row r="50" spans="1:188" ht="12" hidden="1" x14ac:dyDescent="0.3">
      <c r="A50" s="492"/>
      <c r="B50" s="387" t="s">
        <v>293</v>
      </c>
      <c r="C50" s="493" t="s">
        <v>427</v>
      </c>
      <c r="D50" s="494">
        <v>0.61458333333333337</v>
      </c>
      <c r="E50" s="494">
        <v>0.6875</v>
      </c>
      <c r="F50" s="495" t="str">
        <f>IF(VALUE(D50)&gt;=0.72,"PT",IF(VALUE(D50)&lt;0.72,"Off-PT"))</f>
        <v>Off-PT</v>
      </c>
      <c r="G50" s="908"/>
      <c r="H50" s="916" t="s">
        <v>117</v>
      </c>
      <c r="I50" s="1517"/>
      <c r="J50" s="496" t="s">
        <v>117</v>
      </c>
      <c r="K50" s="1215" t="s">
        <v>117</v>
      </c>
      <c r="L50" s="495">
        <f>COUNTA(AN50:BR50)</f>
        <v>0</v>
      </c>
      <c r="M50" s="496">
        <f t="shared" si="2"/>
        <v>0</v>
      </c>
      <c r="N50" s="496">
        <f t="shared" si="3"/>
        <v>0</v>
      </c>
      <c r="O50" s="9" t="e">
        <f>IF($L$4&gt;0,P50*J50*$M$4*H50,0)</f>
        <v>#VALUE!</v>
      </c>
      <c r="P50" s="9">
        <f>COUNTIF(AN50:BR50,"A")</f>
        <v>0</v>
      </c>
      <c r="Q50" s="9">
        <f>IF($L$5&gt;0,R50*J50*$M$5*H50,0)</f>
        <v>0</v>
      </c>
      <c r="R50" s="9">
        <f>COUNTIF(AN50:BR50,"B")</f>
        <v>0</v>
      </c>
      <c r="S50" s="9">
        <f>IF($L$6&gt;0,T50*J50*$M$6*H50,0)</f>
        <v>0</v>
      </c>
      <c r="T50" s="9">
        <f>COUNTIF(AN50:BR50,"C")</f>
        <v>0</v>
      </c>
      <c r="U50" s="9">
        <f>IF($L$7&gt;0,V50*J50*$M$7*H50,0)</f>
        <v>0</v>
      </c>
      <c r="V50" s="9">
        <f>COUNTIF(AN50:BR50,"D")</f>
        <v>0</v>
      </c>
      <c r="W50" s="9">
        <f>IF($L$8&gt;0,X50*J50*$M$8*H50,0)</f>
        <v>0</v>
      </c>
      <c r="X50" s="9">
        <f>COUNTIF(AN50:BR50,"E")</f>
        <v>0</v>
      </c>
      <c r="Y50" s="9">
        <f>COUNTIF(AN50:BR50,"F")</f>
        <v>0</v>
      </c>
      <c r="Z50" s="9">
        <f>COUNTIF(AN50:BR50,"G")</f>
        <v>0</v>
      </c>
      <c r="AA50" s="9">
        <f>COUNTIF(AN50:BR50,"H")</f>
        <v>0</v>
      </c>
      <c r="AB50" s="9" t="e">
        <f>(Y50+Z50+AA50)*H50</f>
        <v>#VALUE!</v>
      </c>
      <c r="AC50" s="9">
        <f t="shared" si="191"/>
        <v>0</v>
      </c>
      <c r="AD50" s="9">
        <f t="shared" si="192"/>
        <v>0</v>
      </c>
      <c r="AE50" s="9">
        <f t="shared" si="193"/>
        <v>0</v>
      </c>
      <c r="AF50" s="9">
        <f t="shared" si="194"/>
        <v>0</v>
      </c>
      <c r="AG50" s="9">
        <f t="shared" si="195"/>
        <v>0</v>
      </c>
      <c r="AH50" s="8">
        <f t="shared" si="196"/>
        <v>0</v>
      </c>
      <c r="AI50" s="8">
        <f t="shared" si="197"/>
        <v>0</v>
      </c>
      <c r="AJ50" s="8">
        <f t="shared" si="198"/>
        <v>0</v>
      </c>
      <c r="AK50" s="8">
        <f t="shared" si="199"/>
        <v>0</v>
      </c>
      <c r="AL50" s="8">
        <f t="shared" si="200"/>
        <v>0</v>
      </c>
      <c r="AM50" s="103" t="str">
        <f t="shared" si="15"/>
        <v>1</v>
      </c>
      <c r="AN50" s="63"/>
      <c r="AO50" s="63"/>
      <c r="AP50" s="66"/>
      <c r="AQ50" s="66"/>
      <c r="AR50" s="1277"/>
      <c r="AS50" s="1270"/>
      <c r="AT50" s="63"/>
      <c r="AU50" s="63"/>
      <c r="AV50" s="63"/>
      <c r="AW50" s="66"/>
      <c r="AX50" s="66"/>
      <c r="AY50" s="63"/>
      <c r="AZ50" s="63"/>
      <c r="BA50" s="63"/>
      <c r="BB50" s="63"/>
      <c r="BC50" s="63"/>
      <c r="BD50" s="66"/>
      <c r="BE50" s="66"/>
      <c r="BF50" s="63"/>
      <c r="BG50" s="63"/>
      <c r="BH50" s="63"/>
      <c r="BI50" s="63"/>
      <c r="BJ50" s="63"/>
      <c r="BK50" s="66"/>
      <c r="BL50" s="66"/>
      <c r="BM50" s="63"/>
      <c r="BN50" s="63"/>
      <c r="BO50" s="63"/>
      <c r="BP50" s="63"/>
      <c r="BQ50" s="63"/>
      <c r="BR50" s="1270"/>
      <c r="BS50" s="63"/>
      <c r="CA50" s="104">
        <f t="shared" si="39"/>
        <v>0</v>
      </c>
      <c r="CB50" s="104">
        <f t="shared" si="40"/>
        <v>0</v>
      </c>
      <c r="CC50" s="104"/>
      <c r="CD50" s="104"/>
      <c r="CE50" s="104"/>
      <c r="CF50" s="104"/>
      <c r="CH50" s="105" t="e">
        <f t="shared" si="16"/>
        <v>#VALUE!</v>
      </c>
      <c r="CI50" s="105" t="e">
        <f t="shared" si="17"/>
        <v>#VALUE!</v>
      </c>
      <c r="CJ50" s="105" t="e">
        <f t="shared" si="18"/>
        <v>#VALUE!</v>
      </c>
      <c r="CK50" s="105" t="e">
        <f t="shared" si="19"/>
        <v>#VALUE!</v>
      </c>
      <c r="CL50" s="105" t="e">
        <f t="shared" si="20"/>
        <v>#VALUE!</v>
      </c>
      <c r="CM50" s="105" t="e">
        <f t="shared" si="21"/>
        <v>#VALUE!</v>
      </c>
      <c r="CN50" s="105" t="e">
        <f t="shared" si="22"/>
        <v>#VALUE!</v>
      </c>
      <c r="CO50" s="105" t="e">
        <f t="shared" si="23"/>
        <v>#VALUE!</v>
      </c>
      <c r="CV50" s="355">
        <f t="shared" si="41"/>
        <v>0</v>
      </c>
      <c r="CW50" s="355">
        <f t="shared" si="42"/>
        <v>0</v>
      </c>
      <c r="CX50" s="355">
        <f t="shared" si="43"/>
        <v>0</v>
      </c>
      <c r="CY50" s="355">
        <f t="shared" si="44"/>
        <v>0</v>
      </c>
      <c r="CZ50" s="355" t="str">
        <f ca="1">IFERROR(OUNTIF(AN50:AP50,"e"),"-")</f>
        <v>-</v>
      </c>
      <c r="DA50" s="355">
        <f t="shared" si="45"/>
        <v>0</v>
      </c>
      <c r="DB50" s="355">
        <f t="shared" si="46"/>
        <v>0</v>
      </c>
      <c r="DC50" s="355">
        <f t="shared" si="47"/>
        <v>0</v>
      </c>
      <c r="DE50" s="1168" t="str">
        <f t="shared" si="48"/>
        <v>-</v>
      </c>
      <c r="DF50" s="1168" t="str">
        <f t="shared" si="49"/>
        <v>-</v>
      </c>
      <c r="DG50" s="1168" t="str">
        <f t="shared" si="50"/>
        <v>-</v>
      </c>
      <c r="DH50" s="1168" t="str">
        <f t="shared" si="51"/>
        <v>-</v>
      </c>
      <c r="DI50" s="1168" t="str">
        <f t="shared" ca="1" si="52"/>
        <v>-</v>
      </c>
      <c r="DJ50" s="1168" t="str">
        <f t="shared" si="53"/>
        <v>-</v>
      </c>
      <c r="DK50" s="1168" t="str">
        <f t="shared" si="54"/>
        <v>-</v>
      </c>
      <c r="DL50" s="1168" t="str">
        <f t="shared" si="55"/>
        <v>-</v>
      </c>
      <c r="DN50" s="355">
        <f t="shared" si="56"/>
        <v>0</v>
      </c>
      <c r="DO50" s="355">
        <f t="shared" si="57"/>
        <v>0</v>
      </c>
      <c r="DP50" s="355">
        <f t="shared" si="58"/>
        <v>0</v>
      </c>
      <c r="DQ50" s="355">
        <f t="shared" si="59"/>
        <v>0</v>
      </c>
      <c r="DR50" s="355">
        <f t="shared" si="60"/>
        <v>0</v>
      </c>
      <c r="DS50" s="355">
        <f t="shared" si="61"/>
        <v>0</v>
      </c>
      <c r="DT50" s="355">
        <f t="shared" si="62"/>
        <v>0</v>
      </c>
      <c r="DU50" s="355">
        <f t="shared" si="63"/>
        <v>0</v>
      </c>
      <c r="DW50" s="68" t="str">
        <f t="shared" si="64"/>
        <v>-</v>
      </c>
      <c r="DX50" s="68" t="str">
        <f t="shared" si="65"/>
        <v>-</v>
      </c>
      <c r="DY50" s="68" t="str">
        <f t="shared" si="66"/>
        <v>-</v>
      </c>
      <c r="DZ50" s="68" t="str">
        <f t="shared" si="67"/>
        <v>-</v>
      </c>
      <c r="EA50" s="68" t="str">
        <f t="shared" si="68"/>
        <v>-</v>
      </c>
      <c r="EB50" s="68" t="str">
        <f t="shared" si="69"/>
        <v>-</v>
      </c>
      <c r="EC50" s="68" t="str">
        <f t="shared" si="70"/>
        <v>-</v>
      </c>
      <c r="ED50" s="68" t="str">
        <f t="shared" si="71"/>
        <v>-</v>
      </c>
      <c r="EF50" s="355">
        <f t="shared" si="72"/>
        <v>0</v>
      </c>
      <c r="EG50" s="355">
        <f t="shared" si="73"/>
        <v>0</v>
      </c>
      <c r="EH50" s="355">
        <f t="shared" si="74"/>
        <v>0</v>
      </c>
      <c r="EI50" s="355">
        <f t="shared" si="75"/>
        <v>0</v>
      </c>
      <c r="EJ50" s="355">
        <f t="shared" si="76"/>
        <v>0</v>
      </c>
      <c r="EK50" s="355">
        <f t="shared" si="77"/>
        <v>0</v>
      </c>
      <c r="EL50" s="355">
        <f t="shared" si="78"/>
        <v>0</v>
      </c>
      <c r="EM50" s="355">
        <f t="shared" si="79"/>
        <v>0</v>
      </c>
      <c r="EO50" s="68" t="e">
        <f t="shared" si="80"/>
        <v>#VALUE!</v>
      </c>
      <c r="EP50" s="68" t="str">
        <f t="shared" si="81"/>
        <v>-</v>
      </c>
      <c r="EQ50" s="68" t="str">
        <f t="shared" si="82"/>
        <v>-</v>
      </c>
      <c r="ER50" s="68" t="str">
        <f t="shared" si="83"/>
        <v>-</v>
      </c>
      <c r="ES50" s="68" t="str">
        <f t="shared" si="84"/>
        <v>-</v>
      </c>
      <c r="ET50" s="68" t="str">
        <f t="shared" si="85"/>
        <v>-</v>
      </c>
      <c r="EU50" s="68" t="str">
        <f t="shared" si="86"/>
        <v>-</v>
      </c>
      <c r="EV50" s="68" t="str">
        <f t="shared" si="87"/>
        <v>-</v>
      </c>
      <c r="EX50" s="355">
        <f t="shared" si="88"/>
        <v>0</v>
      </c>
      <c r="EY50" s="355">
        <f t="shared" si="89"/>
        <v>0</v>
      </c>
      <c r="EZ50" s="355">
        <f t="shared" si="90"/>
        <v>0</v>
      </c>
      <c r="FA50" s="355">
        <f t="shared" si="91"/>
        <v>0</v>
      </c>
      <c r="FB50" s="355">
        <f t="shared" si="92"/>
        <v>0</v>
      </c>
      <c r="FC50" s="355">
        <f t="shared" si="93"/>
        <v>0</v>
      </c>
      <c r="FD50" s="355">
        <f t="shared" si="94"/>
        <v>0</v>
      </c>
      <c r="FE50" s="355">
        <f t="shared" si="95"/>
        <v>0</v>
      </c>
      <c r="FG50" s="68" t="str">
        <f t="shared" si="96"/>
        <v>-</v>
      </c>
      <c r="FH50" s="68" t="str">
        <f t="shared" si="97"/>
        <v>-</v>
      </c>
      <c r="FI50" s="68" t="str">
        <f t="shared" si="98"/>
        <v>-</v>
      </c>
      <c r="FJ50" s="68" t="str">
        <f t="shared" si="99"/>
        <v>-</v>
      </c>
      <c r="FK50" s="68" t="str">
        <f t="shared" si="100"/>
        <v>-</v>
      </c>
      <c r="FL50" s="68" t="str">
        <f t="shared" si="101"/>
        <v>-</v>
      </c>
      <c r="FM50" s="68" t="str">
        <f t="shared" si="102"/>
        <v>-</v>
      </c>
      <c r="FN50" s="68" t="str">
        <f t="shared" si="103"/>
        <v>-</v>
      </c>
      <c r="FP50" s="355">
        <f t="shared" si="104"/>
        <v>0</v>
      </c>
      <c r="FQ50" s="355">
        <f t="shared" si="105"/>
        <v>0</v>
      </c>
      <c r="FR50" s="355">
        <f t="shared" si="106"/>
        <v>0</v>
      </c>
      <c r="FS50" s="355">
        <f t="shared" si="107"/>
        <v>0</v>
      </c>
      <c r="FT50" s="355">
        <f t="shared" si="108"/>
        <v>0</v>
      </c>
      <c r="FU50" s="355">
        <f t="shared" si="109"/>
        <v>0</v>
      </c>
      <c r="FV50" s="355">
        <f t="shared" si="110"/>
        <v>0</v>
      </c>
      <c r="FW50" s="355">
        <f t="shared" si="111"/>
        <v>0</v>
      </c>
      <c r="FY50" s="68" t="str">
        <f t="shared" si="112"/>
        <v>-</v>
      </c>
      <c r="FZ50" s="68" t="str">
        <f t="shared" si="113"/>
        <v>-</v>
      </c>
      <c r="GA50" s="68" t="str">
        <f t="shared" si="114"/>
        <v>-</v>
      </c>
      <c r="GB50" s="68" t="str">
        <f t="shared" si="115"/>
        <v>-</v>
      </c>
      <c r="GC50" s="68" t="str">
        <f t="shared" si="116"/>
        <v>-</v>
      </c>
      <c r="GD50" s="68" t="str">
        <f t="shared" si="117"/>
        <v>-</v>
      </c>
      <c r="GE50" s="68" t="str">
        <f t="shared" si="118"/>
        <v>-</v>
      </c>
      <c r="GF50" s="68" t="str">
        <f t="shared" si="119"/>
        <v>-</v>
      </c>
    </row>
    <row r="51" spans="1:188" ht="12" hidden="1" x14ac:dyDescent="0.3">
      <c r="A51" s="492"/>
      <c r="B51" s="387" t="s">
        <v>293</v>
      </c>
      <c r="C51" s="493" t="s">
        <v>427</v>
      </c>
      <c r="D51" s="494">
        <v>0.90625</v>
      </c>
      <c r="E51" s="494">
        <v>0.97916666666666663</v>
      </c>
      <c r="F51" s="495" t="str">
        <f>IF(VALUE(D51)&gt;=0.72,"PT",IF(VALUE(D51)&lt;0.72,"Off-PT"))</f>
        <v>PT</v>
      </c>
      <c r="G51" s="908"/>
      <c r="H51" s="916" t="s">
        <v>117</v>
      </c>
      <c r="I51" s="1517"/>
      <c r="J51" s="496" t="s">
        <v>117</v>
      </c>
      <c r="K51" s="1215" t="s">
        <v>117</v>
      </c>
      <c r="L51" s="495">
        <f>COUNTA(AN51:BR51)</f>
        <v>0</v>
      </c>
      <c r="M51" s="496">
        <f t="shared" si="2"/>
        <v>0</v>
      </c>
      <c r="N51" s="496">
        <f t="shared" si="3"/>
        <v>0</v>
      </c>
      <c r="O51" s="9" t="e">
        <f>IF($L$4&gt;0,P51*J51*$M$4*H51,0)</f>
        <v>#VALUE!</v>
      </c>
      <c r="P51" s="9">
        <f>COUNTIF(AN51:BR51,"A")</f>
        <v>0</v>
      </c>
      <c r="Q51" s="9">
        <f>IF($L$5&gt;0,R51*J51*$M$5*H51,0)</f>
        <v>0</v>
      </c>
      <c r="R51" s="9">
        <f>COUNTIF(AN51:BR51,"B")</f>
        <v>0</v>
      </c>
      <c r="S51" s="9">
        <f>IF($L$6&gt;0,T51*J51*$M$6*H51,0)</f>
        <v>0</v>
      </c>
      <c r="T51" s="9">
        <f>COUNTIF(AN51:BR51,"C")</f>
        <v>0</v>
      </c>
      <c r="U51" s="9">
        <f>IF($L$7&gt;0,V51*J51*$M$7*H51,0)</f>
        <v>0</v>
      </c>
      <c r="V51" s="9">
        <f>COUNTIF(AN51:BR51,"D")</f>
        <v>0</v>
      </c>
      <c r="W51" s="9">
        <f>IF($L$8&gt;0,X51*J51*$M$8*H51,0)</f>
        <v>0</v>
      </c>
      <c r="X51" s="9">
        <f>COUNTIF(AN51:BR51,"E")</f>
        <v>0</v>
      </c>
      <c r="Y51" s="9">
        <f>COUNTIF(AN51:BR51,"F")</f>
        <v>0</v>
      </c>
      <c r="Z51" s="9">
        <f>COUNTIF(AN51:BR51,"G")</f>
        <v>0</v>
      </c>
      <c r="AA51" s="9">
        <f>COUNTIF(AN51:BR51,"H")</f>
        <v>0</v>
      </c>
      <c r="AB51" s="9" t="e">
        <f>(Y51+Z51+AA51)*H51</f>
        <v>#VALUE!</v>
      </c>
      <c r="AC51" s="9">
        <f>IF($L$4&gt;0,I51*$M$4*P51,0)</f>
        <v>0</v>
      </c>
      <c r="AD51" s="9">
        <f>IF($L$5&gt;0,I51*$M$5*R51,0)</f>
        <v>0</v>
      </c>
      <c r="AE51" s="9">
        <f>IF($L$6&gt;0,I51*$M$6*T51,0)</f>
        <v>0</v>
      </c>
      <c r="AF51" s="9">
        <f>IF($L$7&gt;0,I51*$M$7*V51,0)</f>
        <v>0</v>
      </c>
      <c r="AG51" s="9">
        <f>IF($L$8&gt;0,I51*$M$8*X51,0)</f>
        <v>0</v>
      </c>
      <c r="AH51" s="8">
        <f>IF(ISERROR(M51*$M$4),0,M51*$M$4)</f>
        <v>0</v>
      </c>
      <c r="AI51" s="8">
        <f>IF(ISERROR(M51*$M$5),0,M51*$M$5)</f>
        <v>0</v>
      </c>
      <c r="AJ51" s="8">
        <f>IF(ISERROR(M51*$M$6),0,M51*$M$6)</f>
        <v>0</v>
      </c>
      <c r="AK51" s="8">
        <f>IF(ISERROR(M51*$M$7),0,M51*$M$7)</f>
        <v>0</v>
      </c>
      <c r="AL51" s="8">
        <f>IF(ISERROR(M51*$M$8),0,M51*$M$8)</f>
        <v>0</v>
      </c>
      <c r="AM51" s="103" t="str">
        <f t="shared" si="15"/>
        <v>1</v>
      </c>
      <c r="AN51" s="63"/>
      <c r="AO51" s="63"/>
      <c r="AP51" s="66"/>
      <c r="AQ51" s="66"/>
      <c r="AR51" s="1277"/>
      <c r="AS51" s="1270"/>
      <c r="AT51" s="63"/>
      <c r="AU51" s="63"/>
      <c r="AV51" s="63"/>
      <c r="AW51" s="66"/>
      <c r="AX51" s="66"/>
      <c r="AY51" s="63"/>
      <c r="AZ51" s="63"/>
      <c r="BA51" s="63"/>
      <c r="BB51" s="63"/>
      <c r="BC51" s="63"/>
      <c r="BD51" s="66"/>
      <c r="BE51" s="66"/>
      <c r="BF51" s="63"/>
      <c r="BG51" s="63"/>
      <c r="BH51" s="63"/>
      <c r="BI51" s="63"/>
      <c r="BJ51" s="63"/>
      <c r="BK51" s="66"/>
      <c r="BL51" s="66"/>
      <c r="BM51" s="63"/>
      <c r="BN51" s="63"/>
      <c r="BO51" s="63"/>
      <c r="BP51" s="63"/>
      <c r="BQ51" s="63"/>
      <c r="BR51" s="1270"/>
      <c r="BS51" s="63"/>
      <c r="CA51" s="104">
        <f t="shared" si="39"/>
        <v>0</v>
      </c>
      <c r="CB51" s="104">
        <f t="shared" si="40"/>
        <v>0</v>
      </c>
      <c r="CC51" s="104"/>
      <c r="CD51" s="104"/>
      <c r="CE51" s="104"/>
      <c r="CF51" s="104"/>
      <c r="CH51" s="105" t="e">
        <f t="shared" si="16"/>
        <v>#VALUE!</v>
      </c>
      <c r="CI51" s="105" t="e">
        <f t="shared" si="17"/>
        <v>#VALUE!</v>
      </c>
      <c r="CJ51" s="105" t="e">
        <f t="shared" si="18"/>
        <v>#VALUE!</v>
      </c>
      <c r="CK51" s="105" t="e">
        <f t="shared" si="19"/>
        <v>#VALUE!</v>
      </c>
      <c r="CL51" s="105" t="e">
        <f t="shared" si="20"/>
        <v>#VALUE!</v>
      </c>
      <c r="CM51" s="105" t="e">
        <f t="shared" si="21"/>
        <v>#VALUE!</v>
      </c>
      <c r="CN51" s="105" t="e">
        <f t="shared" si="22"/>
        <v>#VALUE!</v>
      </c>
      <c r="CO51" s="105" t="e">
        <f t="shared" si="23"/>
        <v>#VALUE!</v>
      </c>
      <c r="CV51" s="355">
        <f t="shared" si="41"/>
        <v>0</v>
      </c>
      <c r="CW51" s="355">
        <f t="shared" si="42"/>
        <v>0</v>
      </c>
      <c r="CX51" s="355">
        <f t="shared" si="43"/>
        <v>0</v>
      </c>
      <c r="CY51" s="355">
        <f t="shared" si="44"/>
        <v>0</v>
      </c>
      <c r="CZ51" s="355" t="str">
        <f ca="1">IFERROR(OUNTIF(AN51:AP51,"e"),"-")</f>
        <v>-</v>
      </c>
      <c r="DA51" s="355">
        <f t="shared" si="45"/>
        <v>0</v>
      </c>
      <c r="DB51" s="355">
        <f t="shared" si="46"/>
        <v>0</v>
      </c>
      <c r="DC51" s="355">
        <f t="shared" si="47"/>
        <v>0</v>
      </c>
      <c r="DE51" s="1168" t="str">
        <f t="shared" si="48"/>
        <v>-</v>
      </c>
      <c r="DF51" s="1168" t="str">
        <f t="shared" si="49"/>
        <v>-</v>
      </c>
      <c r="DG51" s="1168" t="str">
        <f t="shared" si="50"/>
        <v>-</v>
      </c>
      <c r="DH51" s="1168" t="str">
        <f t="shared" si="51"/>
        <v>-</v>
      </c>
      <c r="DI51" s="1168" t="str">
        <f t="shared" ca="1" si="52"/>
        <v>-</v>
      </c>
      <c r="DJ51" s="1168" t="str">
        <f t="shared" si="53"/>
        <v>-</v>
      </c>
      <c r="DK51" s="1168" t="str">
        <f t="shared" si="54"/>
        <v>-</v>
      </c>
      <c r="DL51" s="1168" t="str">
        <f t="shared" si="55"/>
        <v>-</v>
      </c>
      <c r="DN51" s="355">
        <f t="shared" si="56"/>
        <v>0</v>
      </c>
      <c r="DO51" s="355">
        <f t="shared" si="57"/>
        <v>0</v>
      </c>
      <c r="DP51" s="355">
        <f t="shared" si="58"/>
        <v>0</v>
      </c>
      <c r="DQ51" s="355">
        <f t="shared" si="59"/>
        <v>0</v>
      </c>
      <c r="DR51" s="355">
        <f t="shared" si="60"/>
        <v>0</v>
      </c>
      <c r="DS51" s="355">
        <f t="shared" si="61"/>
        <v>0</v>
      </c>
      <c r="DT51" s="355">
        <f t="shared" si="62"/>
        <v>0</v>
      </c>
      <c r="DU51" s="355">
        <f t="shared" si="63"/>
        <v>0</v>
      </c>
      <c r="DW51" s="68" t="str">
        <f t="shared" si="64"/>
        <v>-</v>
      </c>
      <c r="DX51" s="68" t="str">
        <f t="shared" si="65"/>
        <v>-</v>
      </c>
      <c r="DY51" s="68" t="str">
        <f t="shared" si="66"/>
        <v>-</v>
      </c>
      <c r="DZ51" s="68" t="str">
        <f t="shared" si="67"/>
        <v>-</v>
      </c>
      <c r="EA51" s="68" t="str">
        <f t="shared" si="68"/>
        <v>-</v>
      </c>
      <c r="EB51" s="68" t="str">
        <f t="shared" si="69"/>
        <v>-</v>
      </c>
      <c r="EC51" s="68" t="str">
        <f t="shared" si="70"/>
        <v>-</v>
      </c>
      <c r="ED51" s="68" t="str">
        <f t="shared" si="71"/>
        <v>-</v>
      </c>
      <c r="EF51" s="355">
        <f t="shared" si="72"/>
        <v>0</v>
      </c>
      <c r="EG51" s="355">
        <f t="shared" si="73"/>
        <v>0</v>
      </c>
      <c r="EH51" s="355">
        <f t="shared" si="74"/>
        <v>0</v>
      </c>
      <c r="EI51" s="355">
        <f t="shared" si="75"/>
        <v>0</v>
      </c>
      <c r="EJ51" s="355">
        <f t="shared" si="76"/>
        <v>0</v>
      </c>
      <c r="EK51" s="355">
        <f t="shared" si="77"/>
        <v>0</v>
      </c>
      <c r="EL51" s="355">
        <f t="shared" si="78"/>
        <v>0</v>
      </c>
      <c r="EM51" s="355">
        <f t="shared" si="79"/>
        <v>0</v>
      </c>
      <c r="EO51" s="68" t="e">
        <f t="shared" si="80"/>
        <v>#VALUE!</v>
      </c>
      <c r="EP51" s="68" t="str">
        <f t="shared" si="81"/>
        <v>-</v>
      </c>
      <c r="EQ51" s="68" t="str">
        <f t="shared" si="82"/>
        <v>-</v>
      </c>
      <c r="ER51" s="68" t="str">
        <f t="shared" si="83"/>
        <v>-</v>
      </c>
      <c r="ES51" s="68" t="str">
        <f t="shared" si="84"/>
        <v>-</v>
      </c>
      <c r="ET51" s="68" t="str">
        <f t="shared" si="85"/>
        <v>-</v>
      </c>
      <c r="EU51" s="68" t="str">
        <f t="shared" si="86"/>
        <v>-</v>
      </c>
      <c r="EV51" s="68" t="str">
        <f t="shared" si="87"/>
        <v>-</v>
      </c>
      <c r="EX51" s="355">
        <f t="shared" si="88"/>
        <v>0</v>
      </c>
      <c r="EY51" s="355">
        <f t="shared" si="89"/>
        <v>0</v>
      </c>
      <c r="EZ51" s="355">
        <f t="shared" si="90"/>
        <v>0</v>
      </c>
      <c r="FA51" s="355">
        <f t="shared" si="91"/>
        <v>0</v>
      </c>
      <c r="FB51" s="355">
        <f t="shared" si="92"/>
        <v>0</v>
      </c>
      <c r="FC51" s="355">
        <f t="shared" si="93"/>
        <v>0</v>
      </c>
      <c r="FD51" s="355">
        <f t="shared" si="94"/>
        <v>0</v>
      </c>
      <c r="FE51" s="355">
        <f t="shared" si="95"/>
        <v>0</v>
      </c>
      <c r="FG51" s="68" t="str">
        <f t="shared" si="96"/>
        <v>-</v>
      </c>
      <c r="FH51" s="68" t="str">
        <f t="shared" si="97"/>
        <v>-</v>
      </c>
      <c r="FI51" s="68" t="str">
        <f t="shared" si="98"/>
        <v>-</v>
      </c>
      <c r="FJ51" s="68" t="str">
        <f t="shared" si="99"/>
        <v>-</v>
      </c>
      <c r="FK51" s="68" t="str">
        <f t="shared" si="100"/>
        <v>-</v>
      </c>
      <c r="FL51" s="68" t="str">
        <f t="shared" si="101"/>
        <v>-</v>
      </c>
      <c r="FM51" s="68" t="str">
        <f t="shared" si="102"/>
        <v>-</v>
      </c>
      <c r="FN51" s="68" t="str">
        <f t="shared" si="103"/>
        <v>-</v>
      </c>
      <c r="FP51" s="355">
        <f t="shared" si="104"/>
        <v>0</v>
      </c>
      <c r="FQ51" s="355">
        <f t="shared" si="105"/>
        <v>0</v>
      </c>
      <c r="FR51" s="355">
        <f t="shared" si="106"/>
        <v>0</v>
      </c>
      <c r="FS51" s="355">
        <f t="shared" si="107"/>
        <v>0</v>
      </c>
      <c r="FT51" s="355">
        <f t="shared" si="108"/>
        <v>0</v>
      </c>
      <c r="FU51" s="355">
        <f t="shared" si="109"/>
        <v>0</v>
      </c>
      <c r="FV51" s="355">
        <f t="shared" si="110"/>
        <v>0</v>
      </c>
      <c r="FW51" s="355">
        <f t="shared" si="111"/>
        <v>0</v>
      </c>
      <c r="FY51" s="68" t="str">
        <f t="shared" si="112"/>
        <v>-</v>
      </c>
      <c r="FZ51" s="68" t="str">
        <f t="shared" si="113"/>
        <v>-</v>
      </c>
      <c r="GA51" s="68" t="str">
        <f t="shared" si="114"/>
        <v>-</v>
      </c>
      <c r="GB51" s="68" t="str">
        <f t="shared" si="115"/>
        <v>-</v>
      </c>
      <c r="GC51" s="68" t="str">
        <f t="shared" si="116"/>
        <v>-</v>
      </c>
      <c r="GD51" s="68" t="str">
        <f t="shared" si="117"/>
        <v>-</v>
      </c>
      <c r="GE51" s="68" t="str">
        <f t="shared" si="118"/>
        <v>-</v>
      </c>
      <c r="GF51" s="68" t="str">
        <f t="shared" si="119"/>
        <v>-</v>
      </c>
    </row>
    <row r="52" spans="1:188" ht="12.6" thickBot="1" x14ac:dyDescent="0.35">
      <c r="A52" s="614"/>
      <c r="B52" s="601" t="s">
        <v>410</v>
      </c>
      <c r="C52" s="601" t="s">
        <v>427</v>
      </c>
      <c r="D52" s="602">
        <v>0.91666666666666663</v>
      </c>
      <c r="E52" s="602">
        <v>0</v>
      </c>
      <c r="F52" s="603" t="str">
        <f t="shared" si="24"/>
        <v>PT</v>
      </c>
      <c r="G52" s="610"/>
      <c r="H52" s="914" t="s">
        <v>117</v>
      </c>
      <c r="I52" s="1524">
        <v>936</v>
      </c>
      <c r="J52" s="606" t="s">
        <v>117</v>
      </c>
      <c r="K52" s="607" t="s">
        <v>117</v>
      </c>
      <c r="L52" s="608">
        <f t="shared" si="25"/>
        <v>0</v>
      </c>
      <c r="M52" s="606">
        <f t="shared" si="2"/>
        <v>936</v>
      </c>
      <c r="N52" s="1216">
        <f t="shared" si="3"/>
        <v>0</v>
      </c>
      <c r="O52" s="610" t="e">
        <f t="shared" si="26"/>
        <v>#VALUE!</v>
      </c>
      <c r="P52" s="610">
        <f t="shared" si="27"/>
        <v>0</v>
      </c>
      <c r="Q52" s="610">
        <f t="shared" si="28"/>
        <v>0</v>
      </c>
      <c r="R52" s="610">
        <f t="shared" si="29"/>
        <v>0</v>
      </c>
      <c r="S52" s="610">
        <f t="shared" si="30"/>
        <v>0</v>
      </c>
      <c r="T52" s="610">
        <f t="shared" si="31"/>
        <v>0</v>
      </c>
      <c r="U52" s="610">
        <f t="shared" si="32"/>
        <v>0</v>
      </c>
      <c r="V52" s="610">
        <f t="shared" si="33"/>
        <v>0</v>
      </c>
      <c r="W52" s="610">
        <f t="shared" si="34"/>
        <v>0</v>
      </c>
      <c r="X52" s="610">
        <f t="shared" si="35"/>
        <v>0</v>
      </c>
      <c r="Y52" s="610">
        <f t="shared" si="4"/>
        <v>0</v>
      </c>
      <c r="Z52" s="610">
        <f t="shared" si="36"/>
        <v>0</v>
      </c>
      <c r="AA52" s="610">
        <f t="shared" si="37"/>
        <v>0</v>
      </c>
      <c r="AB52" s="610" t="e">
        <f t="shared" si="38"/>
        <v>#VALUE!</v>
      </c>
      <c r="AC52" s="610">
        <f t="shared" si="191"/>
        <v>0</v>
      </c>
      <c r="AD52" s="610">
        <f t="shared" si="192"/>
        <v>0</v>
      </c>
      <c r="AE52" s="610">
        <f t="shared" si="193"/>
        <v>0</v>
      </c>
      <c r="AF52" s="610">
        <f t="shared" si="194"/>
        <v>0</v>
      </c>
      <c r="AG52" s="610">
        <f t="shared" si="195"/>
        <v>0</v>
      </c>
      <c r="AH52" s="611">
        <f t="shared" si="196"/>
        <v>936</v>
      </c>
      <c r="AI52" s="611">
        <f t="shared" si="197"/>
        <v>0</v>
      </c>
      <c r="AJ52" s="611">
        <f t="shared" si="198"/>
        <v>0</v>
      </c>
      <c r="AK52" s="611">
        <f t="shared" si="199"/>
        <v>0</v>
      </c>
      <c r="AL52" s="611">
        <f t="shared" si="200"/>
        <v>0</v>
      </c>
      <c r="AM52" s="612" t="str">
        <f t="shared" si="15"/>
        <v>1</v>
      </c>
      <c r="AN52" s="613"/>
      <c r="AO52" s="613"/>
      <c r="AP52" s="950"/>
      <c r="AQ52" s="950"/>
      <c r="AR52" s="1282"/>
      <c r="AS52" s="1275"/>
      <c r="AT52" s="613"/>
      <c r="AU52" s="613"/>
      <c r="AV52" s="613"/>
      <c r="AW52" s="950"/>
      <c r="AX52" s="950"/>
      <c r="AY52" s="613"/>
      <c r="AZ52" s="613"/>
      <c r="BA52" s="613"/>
      <c r="BB52" s="613"/>
      <c r="BC52" s="613"/>
      <c r="BD52" s="950"/>
      <c r="BE52" s="950"/>
      <c r="BF52" s="613"/>
      <c r="BG52" s="613"/>
      <c r="BH52" s="613"/>
      <c r="BI52" s="613"/>
      <c r="BJ52" s="613"/>
      <c r="BK52" s="950"/>
      <c r="BL52" s="950"/>
      <c r="BM52" s="613"/>
      <c r="BN52" s="613"/>
      <c r="BO52" s="613"/>
      <c r="BP52" s="613"/>
      <c r="BQ52" s="613"/>
      <c r="BR52" s="1275"/>
      <c r="BS52" s="63"/>
      <c r="CA52" s="104">
        <f t="shared" si="39"/>
        <v>0</v>
      </c>
      <c r="CB52" s="104">
        <f t="shared" si="40"/>
        <v>0</v>
      </c>
      <c r="CC52" s="104"/>
      <c r="CD52" s="104"/>
      <c r="CE52" s="104"/>
      <c r="CF52" s="104"/>
      <c r="CH52" s="105" t="e">
        <f t="shared" ref="CH52:CH53" si="201">P52*H52</f>
        <v>#VALUE!</v>
      </c>
      <c r="CI52" s="105" t="e">
        <f t="shared" ref="CI52:CI53" si="202">R52*H52</f>
        <v>#VALUE!</v>
      </c>
      <c r="CJ52" s="105" t="e">
        <f t="shared" ref="CJ52:CJ53" si="203">T52*H52</f>
        <v>#VALUE!</v>
      </c>
      <c r="CK52" s="105" t="e">
        <f t="shared" ref="CK52:CK53" si="204">V52*H52</f>
        <v>#VALUE!</v>
      </c>
      <c r="CL52" s="105" t="e">
        <f t="shared" ref="CL52:CL53" si="205">X52*H52</f>
        <v>#VALUE!</v>
      </c>
      <c r="CM52" s="105" t="e">
        <f t="shared" ref="CM52:CM53" si="206">Y52*H52</f>
        <v>#VALUE!</v>
      </c>
      <c r="CN52" s="105" t="e">
        <f t="shared" ref="CN52:CN53" si="207">Z52*H52</f>
        <v>#VALUE!</v>
      </c>
      <c r="CO52" s="105" t="e">
        <f t="shared" ref="CO52:CO53" si="208">AA52*H52</f>
        <v>#VALUE!</v>
      </c>
      <c r="CV52" s="355">
        <f t="shared" si="41"/>
        <v>0</v>
      </c>
      <c r="CW52" s="355">
        <f t="shared" si="42"/>
        <v>0</v>
      </c>
      <c r="CX52" s="355">
        <f t="shared" si="43"/>
        <v>0</v>
      </c>
      <c r="CY52" s="355">
        <f t="shared" si="44"/>
        <v>0</v>
      </c>
      <c r="CZ52" s="355" t="str">
        <f ca="1">IFERROR(OUNTIF(AN52:AP52,"e"),"-")</f>
        <v>-</v>
      </c>
      <c r="DA52" s="355">
        <f t="shared" si="45"/>
        <v>0</v>
      </c>
      <c r="DB52" s="355">
        <f t="shared" si="46"/>
        <v>0</v>
      </c>
      <c r="DC52" s="355">
        <f t="shared" si="47"/>
        <v>0</v>
      </c>
      <c r="DE52" s="1168" t="str">
        <f t="shared" si="48"/>
        <v>-</v>
      </c>
      <c r="DF52" s="1168" t="str">
        <f t="shared" si="49"/>
        <v>-</v>
      </c>
      <c r="DG52" s="1168" t="str">
        <f t="shared" si="50"/>
        <v>-</v>
      </c>
      <c r="DH52" s="1168" t="str">
        <f t="shared" si="51"/>
        <v>-</v>
      </c>
      <c r="DI52" s="1168" t="str">
        <f t="shared" ca="1" si="52"/>
        <v>-</v>
      </c>
      <c r="DJ52" s="1168" t="str">
        <f t="shared" si="53"/>
        <v>-</v>
      </c>
      <c r="DK52" s="1168" t="str">
        <f t="shared" si="54"/>
        <v>-</v>
      </c>
      <c r="DL52" s="1168" t="str">
        <f t="shared" si="55"/>
        <v>-</v>
      </c>
      <c r="DN52" s="355">
        <f t="shared" si="56"/>
        <v>0</v>
      </c>
      <c r="DO52" s="355">
        <f t="shared" si="57"/>
        <v>0</v>
      </c>
      <c r="DP52" s="355">
        <f t="shared" si="58"/>
        <v>0</v>
      </c>
      <c r="DQ52" s="355">
        <f t="shared" si="59"/>
        <v>0</v>
      </c>
      <c r="DR52" s="355">
        <f t="shared" si="60"/>
        <v>0</v>
      </c>
      <c r="DS52" s="355">
        <f t="shared" si="61"/>
        <v>0</v>
      </c>
      <c r="DT52" s="355">
        <f t="shared" si="62"/>
        <v>0</v>
      </c>
      <c r="DU52" s="355">
        <f t="shared" si="63"/>
        <v>0</v>
      </c>
      <c r="DW52" s="68" t="str">
        <f t="shared" si="64"/>
        <v>-</v>
      </c>
      <c r="DX52" s="68" t="str">
        <f t="shared" si="65"/>
        <v>-</v>
      </c>
      <c r="DY52" s="68" t="str">
        <f t="shared" si="66"/>
        <v>-</v>
      </c>
      <c r="DZ52" s="68" t="str">
        <f t="shared" si="67"/>
        <v>-</v>
      </c>
      <c r="EA52" s="68" t="str">
        <f t="shared" si="68"/>
        <v>-</v>
      </c>
      <c r="EB52" s="68" t="str">
        <f t="shared" si="69"/>
        <v>-</v>
      </c>
      <c r="EC52" s="68" t="str">
        <f t="shared" si="70"/>
        <v>-</v>
      </c>
      <c r="ED52" s="68" t="str">
        <f t="shared" si="71"/>
        <v>-</v>
      </c>
      <c r="EF52" s="355">
        <f t="shared" si="72"/>
        <v>0</v>
      </c>
      <c r="EG52" s="355">
        <f t="shared" si="73"/>
        <v>0</v>
      </c>
      <c r="EH52" s="355">
        <f t="shared" si="74"/>
        <v>0</v>
      </c>
      <c r="EI52" s="355">
        <f t="shared" si="75"/>
        <v>0</v>
      </c>
      <c r="EJ52" s="355">
        <f t="shared" si="76"/>
        <v>0</v>
      </c>
      <c r="EK52" s="355">
        <f t="shared" si="77"/>
        <v>0</v>
      </c>
      <c r="EL52" s="355">
        <f t="shared" si="78"/>
        <v>0</v>
      </c>
      <c r="EM52" s="355">
        <f t="shared" si="79"/>
        <v>0</v>
      </c>
      <c r="EO52" s="68" t="e">
        <f t="shared" si="80"/>
        <v>#VALUE!</v>
      </c>
      <c r="EP52" s="68" t="str">
        <f t="shared" si="81"/>
        <v>-</v>
      </c>
      <c r="EQ52" s="68" t="str">
        <f t="shared" si="82"/>
        <v>-</v>
      </c>
      <c r="ER52" s="68" t="str">
        <f t="shared" si="83"/>
        <v>-</v>
      </c>
      <c r="ES52" s="68" t="str">
        <f t="shared" si="84"/>
        <v>-</v>
      </c>
      <c r="ET52" s="68" t="str">
        <f t="shared" si="85"/>
        <v>-</v>
      </c>
      <c r="EU52" s="68" t="str">
        <f t="shared" si="86"/>
        <v>-</v>
      </c>
      <c r="EV52" s="68" t="str">
        <f t="shared" si="87"/>
        <v>-</v>
      </c>
      <c r="EX52" s="355">
        <f t="shared" si="88"/>
        <v>0</v>
      </c>
      <c r="EY52" s="355">
        <f t="shared" si="89"/>
        <v>0</v>
      </c>
      <c r="EZ52" s="355">
        <f t="shared" si="90"/>
        <v>0</v>
      </c>
      <c r="FA52" s="355">
        <f t="shared" si="91"/>
        <v>0</v>
      </c>
      <c r="FB52" s="355">
        <f t="shared" si="92"/>
        <v>0</v>
      </c>
      <c r="FC52" s="355">
        <f t="shared" si="93"/>
        <v>0</v>
      </c>
      <c r="FD52" s="355">
        <f t="shared" si="94"/>
        <v>0</v>
      </c>
      <c r="FE52" s="355">
        <f t="shared" si="95"/>
        <v>0</v>
      </c>
      <c r="FG52" s="68" t="str">
        <f t="shared" si="96"/>
        <v>-</v>
      </c>
      <c r="FH52" s="68" t="str">
        <f t="shared" si="97"/>
        <v>-</v>
      </c>
      <c r="FI52" s="68" t="str">
        <f t="shared" si="98"/>
        <v>-</v>
      </c>
      <c r="FJ52" s="68" t="str">
        <f t="shared" si="99"/>
        <v>-</v>
      </c>
      <c r="FK52" s="68" t="str">
        <f t="shared" si="100"/>
        <v>-</v>
      </c>
      <c r="FL52" s="68" t="str">
        <f t="shared" si="101"/>
        <v>-</v>
      </c>
      <c r="FM52" s="68" t="str">
        <f t="shared" si="102"/>
        <v>-</v>
      </c>
      <c r="FN52" s="68" t="str">
        <f t="shared" si="103"/>
        <v>-</v>
      </c>
      <c r="FP52" s="355">
        <f t="shared" si="104"/>
        <v>0</v>
      </c>
      <c r="FQ52" s="355">
        <f t="shared" si="105"/>
        <v>0</v>
      </c>
      <c r="FR52" s="355">
        <f t="shared" si="106"/>
        <v>0</v>
      </c>
      <c r="FS52" s="355">
        <f t="shared" si="107"/>
        <v>0</v>
      </c>
      <c r="FT52" s="355">
        <f t="shared" si="108"/>
        <v>0</v>
      </c>
      <c r="FU52" s="355">
        <f t="shared" si="109"/>
        <v>0</v>
      </c>
      <c r="FV52" s="355">
        <f t="shared" si="110"/>
        <v>0</v>
      </c>
      <c r="FW52" s="355">
        <f t="shared" si="111"/>
        <v>0</v>
      </c>
      <c r="FY52" s="68" t="str">
        <f t="shared" si="112"/>
        <v>-</v>
      </c>
      <c r="FZ52" s="68" t="str">
        <f t="shared" si="113"/>
        <v>-</v>
      </c>
      <c r="GA52" s="68" t="str">
        <f t="shared" si="114"/>
        <v>-</v>
      </c>
      <c r="GB52" s="68" t="str">
        <f t="shared" si="115"/>
        <v>-</v>
      </c>
      <c r="GC52" s="68" t="str">
        <f t="shared" si="116"/>
        <v>-</v>
      </c>
      <c r="GD52" s="68" t="str">
        <f t="shared" si="117"/>
        <v>-</v>
      </c>
      <c r="GE52" s="68" t="str">
        <f t="shared" si="118"/>
        <v>-</v>
      </c>
      <c r="GF52" s="68" t="str">
        <f t="shared" si="119"/>
        <v>-</v>
      </c>
    </row>
    <row r="53" spans="1:188" ht="13.2" thickTop="1" thickBot="1" x14ac:dyDescent="0.35">
      <c r="A53" s="485"/>
      <c r="B53" s="387" t="s">
        <v>409</v>
      </c>
      <c r="C53" s="387" t="s">
        <v>429</v>
      </c>
      <c r="D53" s="388">
        <v>0</v>
      </c>
      <c r="E53" s="388">
        <v>8.3333333333333329E-2</v>
      </c>
      <c r="F53" s="389" t="str">
        <f t="shared" si="24"/>
        <v>Off-PT</v>
      </c>
      <c r="G53" s="9"/>
      <c r="H53" s="432" t="s">
        <v>117</v>
      </c>
      <c r="I53" s="1528">
        <v>299</v>
      </c>
      <c r="J53" s="392" t="s">
        <v>117</v>
      </c>
      <c r="K53" s="461" t="s">
        <v>117</v>
      </c>
      <c r="L53" s="394">
        <f t="shared" si="25"/>
        <v>0</v>
      </c>
      <c r="M53" s="392">
        <f t="shared" si="2"/>
        <v>299</v>
      </c>
      <c r="N53" s="1217">
        <f t="shared" si="3"/>
        <v>0</v>
      </c>
      <c r="O53" s="9" t="e">
        <f>IF($L$4&gt;0,P53*J53*$M$4*H53,0)</f>
        <v>#VALUE!</v>
      </c>
      <c r="P53" s="9">
        <f>COUNTIF(AN53:BR53,"A")</f>
        <v>0</v>
      </c>
      <c r="Q53" s="9">
        <f>IF($L$5&gt;0,R53*J53*$M$5*H53,0)</f>
        <v>0</v>
      </c>
      <c r="R53" s="9">
        <f>COUNTIF(AN53:BR53,"B")</f>
        <v>0</v>
      </c>
      <c r="S53" s="9">
        <f>IF($L$6&gt;0,T53*J53*$M$6*H53,0)</f>
        <v>0</v>
      </c>
      <c r="T53" s="9">
        <f>COUNTIF(AN53:BR53,"C")</f>
        <v>0</v>
      </c>
      <c r="U53" s="9">
        <f>IF($L$7&gt;0,V53*J53*$M$7*H53,0)</f>
        <v>0</v>
      </c>
      <c r="V53" s="9">
        <f>COUNTIF(AN53:BR53,"D")</f>
        <v>0</v>
      </c>
      <c r="W53" s="9">
        <f>IF($L$8&gt;0,X53*J53*$M$8*H53,0)</f>
        <v>0</v>
      </c>
      <c r="X53" s="9">
        <f>COUNTIF(AN53:BR53,"E")</f>
        <v>0</v>
      </c>
      <c r="Y53" s="9">
        <f>COUNTIF(AN53:BR53,"F")</f>
        <v>0</v>
      </c>
      <c r="Z53" s="9">
        <f>COUNTIF(AN53:BR53,"G")</f>
        <v>0</v>
      </c>
      <c r="AA53" s="9">
        <f>COUNTIF(AN53:BR53,"H")</f>
        <v>0</v>
      </c>
      <c r="AB53" s="9" t="e">
        <f>(Y53+Z53+AA53)*H53</f>
        <v>#VALUE!</v>
      </c>
      <c r="AC53" s="9">
        <f t="shared" si="191"/>
        <v>0</v>
      </c>
      <c r="AD53" s="9">
        <f t="shared" si="192"/>
        <v>0</v>
      </c>
      <c r="AE53" s="9">
        <f t="shared" si="193"/>
        <v>0</v>
      </c>
      <c r="AF53" s="9">
        <f t="shared" si="194"/>
        <v>0</v>
      </c>
      <c r="AG53" s="9">
        <f t="shared" si="195"/>
        <v>0</v>
      </c>
      <c r="AH53" s="8">
        <f t="shared" si="196"/>
        <v>299</v>
      </c>
      <c r="AI53" s="8">
        <f t="shared" si="197"/>
        <v>0</v>
      </c>
      <c r="AJ53" s="8">
        <f t="shared" si="198"/>
        <v>0</v>
      </c>
      <c r="AK53" s="8">
        <f t="shared" si="199"/>
        <v>0</v>
      </c>
      <c r="AL53" s="8">
        <f t="shared" si="200"/>
        <v>0</v>
      </c>
      <c r="AM53" s="103" t="str">
        <f t="shared" si="15"/>
        <v>1</v>
      </c>
      <c r="AN53" s="63"/>
      <c r="AO53" s="63"/>
      <c r="AP53" s="66"/>
      <c r="AQ53" s="66"/>
      <c r="AR53" s="1277"/>
      <c r="AS53" s="1270"/>
      <c r="AT53" s="63"/>
      <c r="AU53" s="63"/>
      <c r="AV53" s="63"/>
      <c r="AW53" s="66"/>
      <c r="AX53" s="66"/>
      <c r="AY53" s="63"/>
      <c r="AZ53" s="63"/>
      <c r="BA53" s="63"/>
      <c r="BB53" s="63"/>
      <c r="BC53" s="63"/>
      <c r="BD53" s="66"/>
      <c r="BE53" s="66"/>
      <c r="BF53" s="63"/>
      <c r="BG53" s="63"/>
      <c r="BH53" s="63"/>
      <c r="BI53" s="63"/>
      <c r="BJ53" s="63"/>
      <c r="BK53" s="66"/>
      <c r="BL53" s="66"/>
      <c r="BM53" s="63"/>
      <c r="BN53" s="63"/>
      <c r="BO53" s="63"/>
      <c r="BP53" s="63"/>
      <c r="BQ53" s="63"/>
      <c r="BR53" s="1270"/>
      <c r="BS53" s="63"/>
      <c r="CA53" s="104">
        <f t="shared" si="39"/>
        <v>0</v>
      </c>
      <c r="CB53" s="104">
        <f t="shared" si="40"/>
        <v>0</v>
      </c>
      <c r="CC53" s="104"/>
      <c r="CD53" s="104"/>
      <c r="CE53" s="104"/>
      <c r="CF53" s="104"/>
      <c r="CH53" s="105" t="e">
        <f t="shared" si="201"/>
        <v>#VALUE!</v>
      </c>
      <c r="CI53" s="105" t="e">
        <f t="shared" si="202"/>
        <v>#VALUE!</v>
      </c>
      <c r="CJ53" s="105" t="e">
        <f t="shared" si="203"/>
        <v>#VALUE!</v>
      </c>
      <c r="CK53" s="105" t="e">
        <f t="shared" si="204"/>
        <v>#VALUE!</v>
      </c>
      <c r="CL53" s="105" t="e">
        <f t="shared" si="205"/>
        <v>#VALUE!</v>
      </c>
      <c r="CM53" s="105" t="e">
        <f t="shared" si="206"/>
        <v>#VALUE!</v>
      </c>
      <c r="CN53" s="105" t="e">
        <f t="shared" si="207"/>
        <v>#VALUE!</v>
      </c>
      <c r="CO53" s="105" t="e">
        <f t="shared" si="208"/>
        <v>#VALUE!</v>
      </c>
      <c r="CV53" s="355">
        <f t="shared" si="41"/>
        <v>0</v>
      </c>
      <c r="CW53" s="355">
        <f t="shared" si="42"/>
        <v>0</v>
      </c>
      <c r="CX53" s="355">
        <f t="shared" si="43"/>
        <v>0</v>
      </c>
      <c r="CY53" s="355">
        <f t="shared" si="44"/>
        <v>0</v>
      </c>
      <c r="CZ53" s="355" t="str">
        <f ca="1">IFERROR(OUNTIF(AN53:AP53,"e"),"-")</f>
        <v>-</v>
      </c>
      <c r="DA53" s="355">
        <f t="shared" si="45"/>
        <v>0</v>
      </c>
      <c r="DB53" s="355">
        <f t="shared" si="46"/>
        <v>0</v>
      </c>
      <c r="DC53" s="355">
        <f t="shared" si="47"/>
        <v>0</v>
      </c>
      <c r="DE53" s="1168" t="str">
        <f t="shared" si="48"/>
        <v>-</v>
      </c>
      <c r="DF53" s="1168" t="str">
        <f t="shared" si="49"/>
        <v>-</v>
      </c>
      <c r="DG53" s="1168" t="str">
        <f t="shared" si="50"/>
        <v>-</v>
      </c>
      <c r="DH53" s="1168" t="str">
        <f t="shared" si="51"/>
        <v>-</v>
      </c>
      <c r="DI53" s="1168" t="str">
        <f t="shared" ca="1" si="52"/>
        <v>-</v>
      </c>
      <c r="DJ53" s="1168" t="str">
        <f t="shared" si="53"/>
        <v>-</v>
      </c>
      <c r="DK53" s="1168" t="str">
        <f t="shared" si="54"/>
        <v>-</v>
      </c>
      <c r="DL53" s="1168" t="str">
        <f t="shared" si="55"/>
        <v>-</v>
      </c>
      <c r="DN53" s="355">
        <f t="shared" si="56"/>
        <v>0</v>
      </c>
      <c r="DO53" s="355">
        <f t="shared" si="57"/>
        <v>0</v>
      </c>
      <c r="DP53" s="355">
        <f t="shared" si="58"/>
        <v>0</v>
      </c>
      <c r="DQ53" s="355">
        <f t="shared" si="59"/>
        <v>0</v>
      </c>
      <c r="DR53" s="355">
        <f t="shared" si="60"/>
        <v>0</v>
      </c>
      <c r="DS53" s="355">
        <f t="shared" si="61"/>
        <v>0</v>
      </c>
      <c r="DT53" s="355">
        <f t="shared" si="62"/>
        <v>0</v>
      </c>
      <c r="DU53" s="355">
        <f t="shared" si="63"/>
        <v>0</v>
      </c>
      <c r="DW53" s="68" t="str">
        <f t="shared" si="64"/>
        <v>-</v>
      </c>
      <c r="DX53" s="68" t="str">
        <f t="shared" si="65"/>
        <v>-</v>
      </c>
      <c r="DY53" s="68" t="str">
        <f t="shared" si="66"/>
        <v>-</v>
      </c>
      <c r="DZ53" s="68" t="str">
        <f t="shared" si="67"/>
        <v>-</v>
      </c>
      <c r="EA53" s="68" t="str">
        <f t="shared" si="68"/>
        <v>-</v>
      </c>
      <c r="EB53" s="68" t="str">
        <f t="shared" si="69"/>
        <v>-</v>
      </c>
      <c r="EC53" s="68" t="str">
        <f t="shared" si="70"/>
        <v>-</v>
      </c>
      <c r="ED53" s="68" t="str">
        <f t="shared" si="71"/>
        <v>-</v>
      </c>
      <c r="EF53" s="355">
        <f t="shared" si="72"/>
        <v>0</v>
      </c>
      <c r="EG53" s="355">
        <f t="shared" si="73"/>
        <v>0</v>
      </c>
      <c r="EH53" s="355">
        <f t="shared" si="74"/>
        <v>0</v>
      </c>
      <c r="EI53" s="355">
        <f t="shared" si="75"/>
        <v>0</v>
      </c>
      <c r="EJ53" s="355">
        <f t="shared" si="76"/>
        <v>0</v>
      </c>
      <c r="EK53" s="355">
        <f t="shared" si="77"/>
        <v>0</v>
      </c>
      <c r="EL53" s="355">
        <f t="shared" si="78"/>
        <v>0</v>
      </c>
      <c r="EM53" s="355">
        <f t="shared" si="79"/>
        <v>0</v>
      </c>
      <c r="EO53" s="68" t="e">
        <f t="shared" si="80"/>
        <v>#VALUE!</v>
      </c>
      <c r="EP53" s="68" t="str">
        <f t="shared" si="81"/>
        <v>-</v>
      </c>
      <c r="EQ53" s="68" t="str">
        <f t="shared" si="82"/>
        <v>-</v>
      </c>
      <c r="ER53" s="68" t="str">
        <f t="shared" si="83"/>
        <v>-</v>
      </c>
      <c r="ES53" s="68" t="str">
        <f t="shared" si="84"/>
        <v>-</v>
      </c>
      <c r="ET53" s="68" t="str">
        <f t="shared" si="85"/>
        <v>-</v>
      </c>
      <c r="EU53" s="68" t="str">
        <f t="shared" si="86"/>
        <v>-</v>
      </c>
      <c r="EV53" s="68" t="str">
        <f t="shared" si="87"/>
        <v>-</v>
      </c>
      <c r="EX53" s="355">
        <f t="shared" si="88"/>
        <v>0</v>
      </c>
      <c r="EY53" s="355">
        <f t="shared" si="89"/>
        <v>0</v>
      </c>
      <c r="EZ53" s="355">
        <f t="shared" si="90"/>
        <v>0</v>
      </c>
      <c r="FA53" s="355">
        <f t="shared" si="91"/>
        <v>0</v>
      </c>
      <c r="FB53" s="355">
        <f t="shared" si="92"/>
        <v>0</v>
      </c>
      <c r="FC53" s="355">
        <f t="shared" si="93"/>
        <v>0</v>
      </c>
      <c r="FD53" s="355">
        <f t="shared" si="94"/>
        <v>0</v>
      </c>
      <c r="FE53" s="355">
        <f t="shared" si="95"/>
        <v>0</v>
      </c>
      <c r="FG53" s="68" t="str">
        <f t="shared" si="96"/>
        <v>-</v>
      </c>
      <c r="FH53" s="68" t="str">
        <f t="shared" si="97"/>
        <v>-</v>
      </c>
      <c r="FI53" s="68" t="str">
        <f t="shared" si="98"/>
        <v>-</v>
      </c>
      <c r="FJ53" s="68" t="str">
        <f t="shared" si="99"/>
        <v>-</v>
      </c>
      <c r="FK53" s="68" t="str">
        <f t="shared" si="100"/>
        <v>-</v>
      </c>
      <c r="FL53" s="68" t="str">
        <f t="shared" si="101"/>
        <v>-</v>
      </c>
      <c r="FM53" s="68" t="str">
        <f t="shared" si="102"/>
        <v>-</v>
      </c>
      <c r="FN53" s="68" t="str">
        <f t="shared" si="103"/>
        <v>-</v>
      </c>
      <c r="FP53" s="355">
        <f t="shared" si="104"/>
        <v>0</v>
      </c>
      <c r="FQ53" s="355">
        <f t="shared" si="105"/>
        <v>0</v>
      </c>
      <c r="FR53" s="355">
        <f t="shared" si="106"/>
        <v>0</v>
      </c>
      <c r="FS53" s="355">
        <f t="shared" si="107"/>
        <v>0</v>
      </c>
      <c r="FT53" s="355">
        <f t="shared" si="108"/>
        <v>0</v>
      </c>
      <c r="FU53" s="355">
        <f t="shared" si="109"/>
        <v>0</v>
      </c>
      <c r="FV53" s="355">
        <f t="shared" si="110"/>
        <v>0</v>
      </c>
      <c r="FW53" s="355">
        <f t="shared" si="111"/>
        <v>0</v>
      </c>
      <c r="FY53" s="68" t="str">
        <f t="shared" si="112"/>
        <v>-</v>
      </c>
      <c r="FZ53" s="68" t="str">
        <f t="shared" si="113"/>
        <v>-</v>
      </c>
      <c r="GA53" s="68" t="str">
        <f t="shared" si="114"/>
        <v>-</v>
      </c>
      <c r="GB53" s="68" t="str">
        <f t="shared" si="115"/>
        <v>-</v>
      </c>
      <c r="GC53" s="68" t="str">
        <f t="shared" si="116"/>
        <v>-</v>
      </c>
      <c r="GD53" s="68" t="str">
        <f t="shared" si="117"/>
        <v>-</v>
      </c>
      <c r="GE53" s="68" t="str">
        <f t="shared" si="118"/>
        <v>-</v>
      </c>
      <c r="GF53" s="68" t="str">
        <f t="shared" si="119"/>
        <v>-</v>
      </c>
    </row>
    <row r="54" spans="1:188" ht="12.6" thickBot="1" x14ac:dyDescent="0.35">
      <c r="A54" s="998"/>
      <c r="B54" s="999"/>
      <c r="C54" s="999"/>
      <c r="D54" s="1000"/>
      <c r="E54" s="1000"/>
      <c r="F54" s="1001"/>
      <c r="G54" s="999"/>
      <c r="H54" s="1001"/>
      <c r="I54" s="497"/>
      <c r="J54" s="418" t="s">
        <v>75</v>
      </c>
      <c r="K54" s="498">
        <f>SUM(K16:K53)</f>
        <v>0</v>
      </c>
      <c r="L54" s="418">
        <f>SUM(L16:L53)</f>
        <v>0</v>
      </c>
      <c r="M54" s="420"/>
      <c r="N54" s="421">
        <f>SUM(N16:N53)</f>
        <v>0</v>
      </c>
      <c r="O54" s="110"/>
      <c r="P54" s="111">
        <f>SUM(P16:P53)</f>
        <v>0</v>
      </c>
      <c r="Q54" s="111"/>
      <c r="R54" s="111">
        <f>SUM(R16:R53)</f>
        <v>0</v>
      </c>
      <c r="S54" s="111"/>
      <c r="T54" s="111">
        <f>SUM(T16:T53)</f>
        <v>0</v>
      </c>
      <c r="U54" s="111"/>
      <c r="V54" s="111">
        <f>SUM(V16:V53)</f>
        <v>0</v>
      </c>
      <c r="W54" s="111"/>
      <c r="X54" s="111">
        <f>SUM(X16:X53)</f>
        <v>0</v>
      </c>
      <c r="Y54" s="111">
        <f>SUM(Y16:Y53)</f>
        <v>0</v>
      </c>
      <c r="Z54" s="111">
        <f>SUM(Z16:Z53)</f>
        <v>0</v>
      </c>
      <c r="AA54" s="111">
        <f>SUM(AA16:AA53)</f>
        <v>0</v>
      </c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2"/>
      <c r="AM54" s="113"/>
      <c r="AN54" s="114">
        <f t="shared" ref="AN54:BR54" si="209">COUNTA(AN16:AN53)</f>
        <v>0</v>
      </c>
      <c r="AO54" s="114">
        <f t="shared" si="209"/>
        <v>0</v>
      </c>
      <c r="AP54" s="79">
        <f t="shared" si="209"/>
        <v>0</v>
      </c>
      <c r="AQ54" s="79">
        <f t="shared" si="209"/>
        <v>0</v>
      </c>
      <c r="AR54" s="79">
        <f t="shared" si="209"/>
        <v>0</v>
      </c>
      <c r="AS54" s="79">
        <f t="shared" si="209"/>
        <v>0</v>
      </c>
      <c r="AT54" s="79">
        <f t="shared" si="209"/>
        <v>0</v>
      </c>
      <c r="AU54" s="79">
        <f t="shared" si="209"/>
        <v>0</v>
      </c>
      <c r="AV54" s="79">
        <f t="shared" si="209"/>
        <v>0</v>
      </c>
      <c r="AW54" s="79">
        <f t="shared" si="209"/>
        <v>0</v>
      </c>
      <c r="AX54" s="79">
        <f t="shared" si="209"/>
        <v>0</v>
      </c>
      <c r="AY54" s="79">
        <f t="shared" si="209"/>
        <v>0</v>
      </c>
      <c r="AZ54" s="79">
        <f t="shared" si="209"/>
        <v>0</v>
      </c>
      <c r="BA54" s="79">
        <f t="shared" si="209"/>
        <v>0</v>
      </c>
      <c r="BB54" s="79">
        <f t="shared" si="209"/>
        <v>0</v>
      </c>
      <c r="BC54" s="79">
        <f t="shared" si="209"/>
        <v>0</v>
      </c>
      <c r="BD54" s="79">
        <f t="shared" si="209"/>
        <v>0</v>
      </c>
      <c r="BE54" s="79">
        <f t="shared" si="209"/>
        <v>0</v>
      </c>
      <c r="BF54" s="79">
        <f t="shared" si="209"/>
        <v>0</v>
      </c>
      <c r="BG54" s="79">
        <f t="shared" si="209"/>
        <v>0</v>
      </c>
      <c r="BH54" s="79">
        <f t="shared" si="209"/>
        <v>0</v>
      </c>
      <c r="BI54" s="79">
        <f t="shared" si="209"/>
        <v>0</v>
      </c>
      <c r="BJ54" s="79">
        <f t="shared" si="209"/>
        <v>0</v>
      </c>
      <c r="BK54" s="79">
        <f t="shared" si="209"/>
        <v>0</v>
      </c>
      <c r="BL54" s="79">
        <f t="shared" si="209"/>
        <v>0</v>
      </c>
      <c r="BM54" s="79">
        <f t="shared" si="209"/>
        <v>0</v>
      </c>
      <c r="BN54" s="79">
        <f t="shared" si="209"/>
        <v>0</v>
      </c>
      <c r="BO54" s="79">
        <f t="shared" si="209"/>
        <v>0</v>
      </c>
      <c r="BP54" s="79">
        <f t="shared" si="209"/>
        <v>0</v>
      </c>
      <c r="BQ54" s="282">
        <f t="shared" si="209"/>
        <v>0</v>
      </c>
      <c r="BR54" s="1512">
        <f t="shared" si="209"/>
        <v>0</v>
      </c>
      <c r="BS54" s="79"/>
      <c r="DW54" s="68">
        <f t="shared" si="64"/>
        <v>0</v>
      </c>
      <c r="DY54" s="68" t="str">
        <f t="shared" si="66"/>
        <v>-</v>
      </c>
      <c r="DZ54" s="68" t="str">
        <f t="shared" si="67"/>
        <v>-</v>
      </c>
      <c r="EA54" s="68" t="str">
        <f t="shared" si="68"/>
        <v>-</v>
      </c>
      <c r="EB54" s="68" t="str">
        <f t="shared" si="69"/>
        <v>-</v>
      </c>
      <c r="EC54" s="68" t="str">
        <f t="shared" si="70"/>
        <v>-</v>
      </c>
      <c r="ED54" s="68" t="str">
        <f t="shared" si="71"/>
        <v>-</v>
      </c>
      <c r="FY54" s="68">
        <f t="shared" si="112"/>
        <v>0</v>
      </c>
      <c r="FZ54" s="68" t="str">
        <f t="shared" si="113"/>
        <v>-</v>
      </c>
      <c r="GA54" s="68" t="str">
        <f t="shared" si="114"/>
        <v>-</v>
      </c>
      <c r="GB54" s="68" t="str">
        <f t="shared" si="115"/>
        <v>-</v>
      </c>
      <c r="GC54" s="68" t="str">
        <f t="shared" si="116"/>
        <v>-</v>
      </c>
      <c r="GD54" s="68" t="str">
        <f t="shared" si="117"/>
        <v>-</v>
      </c>
      <c r="GE54" s="68" t="str">
        <f t="shared" si="118"/>
        <v>-</v>
      </c>
      <c r="GF54" s="68" t="str">
        <f t="shared" si="119"/>
        <v>-</v>
      </c>
    </row>
    <row r="55" spans="1:188" ht="14.25" customHeight="1" thickBot="1" x14ac:dyDescent="0.35">
      <c r="A55" s="68"/>
      <c r="N55" s="115" t="s">
        <v>493</v>
      </c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577" t="s">
        <v>491</v>
      </c>
      <c r="AO55" s="1578"/>
      <c r="AP55" s="1578"/>
      <c r="AQ55" s="1578"/>
      <c r="AR55" s="1579"/>
      <c r="AS55" s="1577" t="s">
        <v>492</v>
      </c>
      <c r="AT55" s="1578"/>
      <c r="AU55" s="1578"/>
      <c r="AV55" s="1578"/>
      <c r="AW55" s="1578"/>
      <c r="AX55" s="1578"/>
      <c r="AY55" s="1578"/>
      <c r="AZ55" s="1578"/>
      <c r="BA55" s="1578"/>
      <c r="BB55" s="1578"/>
      <c r="BC55" s="1578"/>
      <c r="BD55" s="1578"/>
      <c r="BE55" s="1578"/>
      <c r="BF55" s="1578"/>
      <c r="BG55" s="1578"/>
      <c r="BH55" s="1578"/>
      <c r="BI55" s="1578"/>
      <c r="BJ55" s="1578"/>
      <c r="BK55" s="1578"/>
      <c r="BL55" s="1578"/>
      <c r="BM55" s="1578"/>
      <c r="BN55" s="1578"/>
      <c r="BO55" s="1578"/>
      <c r="BP55" s="1578"/>
      <c r="BQ55" s="1579"/>
      <c r="BR55" s="1509"/>
      <c r="BU55" s="1205"/>
      <c r="BV55" s="1205"/>
      <c r="BW55" s="1205"/>
      <c r="BX55" s="1205"/>
      <c r="BY55" s="1205"/>
      <c r="BZ55" s="1205"/>
      <c r="CA55" s="1205"/>
      <c r="CB55" s="1205"/>
      <c r="CC55" s="1205"/>
      <c r="CD55" s="1205"/>
      <c r="CE55" s="1205"/>
      <c r="CF55" s="1205"/>
      <c r="CV55" s="1568">
        <f ca="1">SUM(CV16:DC53)</f>
        <v>0</v>
      </c>
      <c r="CW55" s="1569"/>
      <c r="CX55" s="1569"/>
      <c r="CY55" s="1569"/>
      <c r="CZ55" s="1569"/>
      <c r="DA55" s="1569"/>
      <c r="DB55" s="1569"/>
      <c r="DC55" s="1570"/>
      <c r="DE55" s="1560">
        <f ca="1">SUM(DE16:DL53)</f>
        <v>0</v>
      </c>
      <c r="DF55" s="1561"/>
      <c r="DG55" s="1561"/>
      <c r="DH55" s="1561"/>
      <c r="DI55" s="1561"/>
      <c r="DJ55" s="1561"/>
      <c r="DK55" s="1561"/>
      <c r="DL55" s="1562"/>
      <c r="DN55" s="1568">
        <f>SUM(DN16:DU53)</f>
        <v>0</v>
      </c>
      <c r="DO55" s="1569"/>
      <c r="DP55" s="1569"/>
      <c r="DQ55" s="1569"/>
      <c r="DR55" s="1569"/>
      <c r="DS55" s="1569"/>
      <c r="DT55" s="1569"/>
      <c r="DU55" s="1570"/>
      <c r="DW55" s="1560">
        <f>SUM(DW16:ED53)</f>
        <v>0</v>
      </c>
      <c r="DX55" s="1561"/>
      <c r="DY55" s="1561"/>
      <c r="DZ55" s="1561"/>
      <c r="EA55" s="1561"/>
      <c r="EB55" s="1561"/>
      <c r="EC55" s="1561"/>
      <c r="ED55" s="1562"/>
      <c r="EF55" s="1568">
        <f>SUM(EF16:EM53)</f>
        <v>0</v>
      </c>
      <c r="EG55" s="1569"/>
      <c r="EH55" s="1569"/>
      <c r="EI55" s="1569"/>
      <c r="EJ55" s="1569"/>
      <c r="EK55" s="1569"/>
      <c r="EL55" s="1569"/>
      <c r="EM55" s="1570"/>
      <c r="EO55" s="1560" t="e">
        <f>SUM(EO16:EV53)</f>
        <v>#VALUE!</v>
      </c>
      <c r="EP55" s="1561"/>
      <c r="EQ55" s="1561"/>
      <c r="ER55" s="1561"/>
      <c r="ES55" s="1561"/>
      <c r="ET55" s="1561"/>
      <c r="EU55" s="1561"/>
      <c r="EV55" s="1562"/>
      <c r="EX55" s="1568">
        <f>SUM(EX16:FE53)</f>
        <v>0</v>
      </c>
      <c r="EY55" s="1569"/>
      <c r="EZ55" s="1569"/>
      <c r="FA55" s="1569"/>
      <c r="FB55" s="1569"/>
      <c r="FC55" s="1569"/>
      <c r="FD55" s="1569"/>
      <c r="FE55" s="1570"/>
      <c r="FG55" s="1560">
        <f>SUM(FG16:FN53)</f>
        <v>0</v>
      </c>
      <c r="FH55" s="1561"/>
      <c r="FI55" s="1561"/>
      <c r="FJ55" s="1561"/>
      <c r="FK55" s="1561"/>
      <c r="FL55" s="1561"/>
      <c r="FM55" s="1561"/>
      <c r="FN55" s="1562"/>
      <c r="FP55" s="1568">
        <f>SUM(FP16:FW53)</f>
        <v>0</v>
      </c>
      <c r="FQ55" s="1569"/>
      <c r="FR55" s="1569"/>
      <c r="FS55" s="1569"/>
      <c r="FT55" s="1569"/>
      <c r="FU55" s="1569"/>
      <c r="FV55" s="1569"/>
      <c r="FW55" s="1570"/>
      <c r="FY55" s="1560">
        <f>SUM(FY16:GF53)</f>
        <v>0</v>
      </c>
      <c r="FZ55" s="1561"/>
      <c r="GA55" s="1561"/>
      <c r="GB55" s="1561"/>
      <c r="GC55" s="1561"/>
      <c r="GD55" s="1561"/>
      <c r="GE55" s="1561"/>
      <c r="GF55" s="1562"/>
    </row>
    <row r="56" spans="1:188" ht="14.25" customHeight="1" thickBot="1" x14ac:dyDescent="0.35">
      <c r="N56" s="229" t="s">
        <v>472</v>
      </c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574">
        <f>SUM(CA16:CA53)</f>
        <v>0</v>
      </c>
      <c r="AO56" s="1575"/>
      <c r="AP56" s="1575"/>
      <c r="AQ56" s="1575"/>
      <c r="AR56" s="1576"/>
      <c r="AS56" s="1574">
        <f>SUM(CB16:CB53)</f>
        <v>0</v>
      </c>
      <c r="AT56" s="1575"/>
      <c r="AU56" s="1575"/>
      <c r="AV56" s="1575"/>
      <c r="AW56" s="1575"/>
      <c r="AX56" s="1575"/>
      <c r="AY56" s="1575"/>
      <c r="AZ56" s="1575"/>
      <c r="BA56" s="1575"/>
      <c r="BB56" s="1575"/>
      <c r="BC56" s="1575"/>
      <c r="BD56" s="1575"/>
      <c r="BE56" s="1575"/>
      <c r="BF56" s="1575"/>
      <c r="BG56" s="1575"/>
      <c r="BH56" s="1575"/>
      <c r="BI56" s="1575"/>
      <c r="BJ56" s="1575"/>
      <c r="BK56" s="1575"/>
      <c r="BL56" s="1575"/>
      <c r="BM56" s="1575"/>
      <c r="BN56" s="1575"/>
      <c r="BO56" s="1575"/>
      <c r="BP56" s="1575"/>
      <c r="BQ56" s="1576"/>
      <c r="BR56" s="1509"/>
    </row>
    <row r="57" spans="1:188" ht="12" customHeight="1" x14ac:dyDescent="0.3">
      <c r="B57" s="95" t="s">
        <v>168</v>
      </c>
      <c r="I57" s="96"/>
      <c r="AN57" s="97" t="s">
        <v>438</v>
      </c>
      <c r="AO57" s="97" t="s">
        <v>426</v>
      </c>
      <c r="AP57" s="97" t="s">
        <v>428</v>
      </c>
      <c r="AQ57" s="97" t="s">
        <v>429</v>
      </c>
      <c r="AR57" s="97" t="s">
        <v>437</v>
      </c>
      <c r="AS57" s="97" t="s">
        <v>439</v>
      </c>
      <c r="AT57" s="97" t="s">
        <v>436</v>
      </c>
      <c r="AU57" s="97" t="s">
        <v>438</v>
      </c>
      <c r="AV57" s="97" t="s">
        <v>426</v>
      </c>
      <c r="AW57" s="97" t="s">
        <v>428</v>
      </c>
      <c r="AX57" s="97" t="s">
        <v>429</v>
      </c>
      <c r="AY57" s="97" t="s">
        <v>437</v>
      </c>
      <c r="AZ57" s="97" t="s">
        <v>439</v>
      </c>
      <c r="BA57" s="97" t="s">
        <v>436</v>
      </c>
      <c r="BB57" s="97" t="s">
        <v>438</v>
      </c>
      <c r="BC57" s="97" t="s">
        <v>426</v>
      </c>
      <c r="BD57" s="97" t="s">
        <v>428</v>
      </c>
      <c r="BE57" s="97" t="s">
        <v>429</v>
      </c>
      <c r="BF57" s="97" t="s">
        <v>437</v>
      </c>
      <c r="BG57" s="97" t="s">
        <v>439</v>
      </c>
      <c r="BH57" s="97" t="s">
        <v>436</v>
      </c>
      <c r="BI57" s="97" t="s">
        <v>438</v>
      </c>
      <c r="BJ57" s="97" t="s">
        <v>426</v>
      </c>
      <c r="BK57" s="97" t="s">
        <v>428</v>
      </c>
      <c r="BL57" s="97" t="s">
        <v>429</v>
      </c>
      <c r="BM57" s="97" t="s">
        <v>437</v>
      </c>
      <c r="BN57" s="97" t="s">
        <v>439</v>
      </c>
      <c r="BO57" s="97" t="s">
        <v>436</v>
      </c>
      <c r="BP57" s="97" t="s">
        <v>438</v>
      </c>
      <c r="BQ57" s="97" t="s">
        <v>426</v>
      </c>
      <c r="BR57" s="97"/>
      <c r="CV57" s="1556" t="s">
        <v>359</v>
      </c>
      <c r="CW57" s="1556"/>
      <c r="CX57" s="1556"/>
      <c r="CY57" s="1556"/>
      <c r="CZ57" s="1556"/>
      <c r="DA57" s="1556"/>
      <c r="DB57" s="1556"/>
      <c r="DC57" s="1556"/>
      <c r="DE57" s="1556" t="s">
        <v>369</v>
      </c>
      <c r="DF57" s="1556"/>
      <c r="DG57" s="1556"/>
      <c r="DH57" s="1556"/>
      <c r="DI57" s="1556"/>
      <c r="DJ57" s="1556"/>
      <c r="DK57" s="1556"/>
      <c r="DL57" s="1556"/>
      <c r="DN57" s="1556" t="s">
        <v>368</v>
      </c>
      <c r="DO57" s="1556"/>
      <c r="DP57" s="1556"/>
      <c r="DQ57" s="1556"/>
      <c r="DR57" s="1556"/>
      <c r="DS57" s="1556"/>
      <c r="DT57" s="1556"/>
      <c r="DU57" s="1556"/>
      <c r="DW57" s="1556" t="s">
        <v>370</v>
      </c>
      <c r="DX57" s="1556"/>
      <c r="DY57" s="1556"/>
      <c r="DZ57" s="1556"/>
      <c r="EA57" s="1556"/>
      <c r="EB57" s="1556"/>
      <c r="EC57" s="1556"/>
      <c r="ED57" s="1556"/>
      <c r="EF57" s="1556" t="s">
        <v>371</v>
      </c>
      <c r="EG57" s="1556"/>
      <c r="EH57" s="1556"/>
      <c r="EI57" s="1556"/>
      <c r="EJ57" s="1556"/>
      <c r="EK57" s="1556"/>
      <c r="EL57" s="1556"/>
      <c r="EM57" s="1556"/>
      <c r="EO57" s="1556" t="s">
        <v>372</v>
      </c>
      <c r="EP57" s="1556"/>
      <c r="EQ57" s="1556"/>
      <c r="ER57" s="1556"/>
      <c r="ES57" s="1556"/>
      <c r="ET57" s="1556"/>
      <c r="EU57" s="1556"/>
      <c r="EV57" s="1556"/>
      <c r="EX57" s="1556" t="s">
        <v>373</v>
      </c>
      <c r="EY57" s="1556"/>
      <c r="EZ57" s="1556"/>
      <c r="FA57" s="1556"/>
      <c r="FB57" s="1556"/>
      <c r="FC57" s="1556"/>
      <c r="FD57" s="1556"/>
      <c r="FE57" s="1556"/>
      <c r="FG57" s="1556" t="s">
        <v>374</v>
      </c>
      <c r="FH57" s="1556"/>
      <c r="FI57" s="1556"/>
      <c r="FJ57" s="1556"/>
      <c r="FK57" s="1556"/>
      <c r="FL57" s="1556"/>
      <c r="FM57" s="1556"/>
      <c r="FN57" s="1556"/>
      <c r="FP57" s="1556" t="s">
        <v>375</v>
      </c>
      <c r="FQ57" s="1556"/>
      <c r="FR57" s="1556"/>
      <c r="FS57" s="1556"/>
      <c r="FT57" s="1556"/>
      <c r="FU57" s="1556"/>
      <c r="FV57" s="1556"/>
      <c r="FW57" s="1556"/>
      <c r="FY57" s="1556" t="s">
        <v>376</v>
      </c>
      <c r="FZ57" s="1556"/>
      <c r="GA57" s="1556"/>
      <c r="GB57" s="1556"/>
      <c r="GC57" s="1556"/>
      <c r="GD57" s="1556"/>
      <c r="GE57" s="1556"/>
      <c r="GF57" s="1556"/>
    </row>
    <row r="58" spans="1:188" ht="12" x14ac:dyDescent="0.3">
      <c r="A58" s="1343" t="s">
        <v>440</v>
      </c>
      <c r="B58" s="1343" t="s">
        <v>441</v>
      </c>
      <c r="C58" s="1343" t="s">
        <v>442</v>
      </c>
      <c r="D58" s="1343" t="s">
        <v>440</v>
      </c>
      <c r="E58" s="1344" t="s">
        <v>443</v>
      </c>
      <c r="F58" s="1344" t="s">
        <v>444</v>
      </c>
      <c r="G58" s="1343" t="s">
        <v>445</v>
      </c>
      <c r="H58" s="1343" t="s">
        <v>446</v>
      </c>
      <c r="I58" s="1343" t="s">
        <v>447</v>
      </c>
      <c r="J58" s="1343" t="s">
        <v>9</v>
      </c>
      <c r="K58" s="1343" t="s">
        <v>10</v>
      </c>
      <c r="L58" s="1343" t="s">
        <v>448</v>
      </c>
      <c r="M58" s="1343" t="s">
        <v>18</v>
      </c>
      <c r="N58" s="1343" t="s">
        <v>19</v>
      </c>
      <c r="O58" s="1345" t="s">
        <v>45</v>
      </c>
      <c r="P58" s="1345" t="s">
        <v>50</v>
      </c>
      <c r="Q58" s="1345" t="s">
        <v>46</v>
      </c>
      <c r="R58" s="1345" t="s">
        <v>51</v>
      </c>
      <c r="S58" s="1345" t="s">
        <v>47</v>
      </c>
      <c r="T58" s="1345" t="s">
        <v>52</v>
      </c>
      <c r="U58" s="1345" t="s">
        <v>48</v>
      </c>
      <c r="V58" s="1345" t="s">
        <v>53</v>
      </c>
      <c r="W58" s="1345" t="s">
        <v>49</v>
      </c>
      <c r="X58" s="1346" t="s">
        <v>54</v>
      </c>
      <c r="Y58" s="1346" t="s">
        <v>105</v>
      </c>
      <c r="Z58" s="1346" t="s">
        <v>155</v>
      </c>
      <c r="AA58" s="1346" t="s">
        <v>156</v>
      </c>
      <c r="AB58" s="1346" t="s">
        <v>104</v>
      </c>
      <c r="AC58" s="1345" t="s">
        <v>96</v>
      </c>
      <c r="AD58" s="1345" t="s">
        <v>97</v>
      </c>
      <c r="AE58" s="1345" t="s">
        <v>98</v>
      </c>
      <c r="AF58" s="1345" t="s">
        <v>99</v>
      </c>
      <c r="AG58" s="1345" t="s">
        <v>100</v>
      </c>
      <c r="AH58" s="1345" t="s">
        <v>120</v>
      </c>
      <c r="AI58" s="1345" t="s">
        <v>121</v>
      </c>
      <c r="AJ58" s="1345" t="s">
        <v>122</v>
      </c>
      <c r="AK58" s="1345" t="s">
        <v>123</v>
      </c>
      <c r="AL58" s="1345" t="s">
        <v>124</v>
      </c>
      <c r="AM58" s="1345" t="s">
        <v>127</v>
      </c>
      <c r="AN58" s="1345">
        <v>26</v>
      </c>
      <c r="AO58" s="1347">
        <v>27</v>
      </c>
      <c r="AP58" s="1345">
        <v>28</v>
      </c>
      <c r="AQ58" s="1347">
        <v>29</v>
      </c>
      <c r="AR58" s="1345">
        <v>30</v>
      </c>
      <c r="AS58" s="1347">
        <v>1</v>
      </c>
      <c r="AT58" s="1345">
        <v>2</v>
      </c>
      <c r="AU58" s="1347">
        <v>3</v>
      </c>
      <c r="AV58" s="1345">
        <v>4</v>
      </c>
      <c r="AW58" s="1347">
        <v>5</v>
      </c>
      <c r="AX58" s="1345">
        <v>6</v>
      </c>
      <c r="AY58" s="1347">
        <v>7</v>
      </c>
      <c r="AZ58" s="1345">
        <v>8</v>
      </c>
      <c r="BA58" s="1347">
        <v>9</v>
      </c>
      <c r="BB58" s="1345">
        <v>10</v>
      </c>
      <c r="BC58" s="1347">
        <v>11</v>
      </c>
      <c r="BD58" s="1345">
        <v>12</v>
      </c>
      <c r="BE58" s="1347">
        <v>13</v>
      </c>
      <c r="BF58" s="1345">
        <v>14</v>
      </c>
      <c r="BG58" s="1347">
        <v>15</v>
      </c>
      <c r="BH58" s="1345">
        <v>16</v>
      </c>
      <c r="BI58" s="1347">
        <v>17</v>
      </c>
      <c r="BJ58" s="1345">
        <v>18</v>
      </c>
      <c r="BK58" s="1347">
        <v>19</v>
      </c>
      <c r="BL58" s="1345">
        <v>20</v>
      </c>
      <c r="BM58" s="1347">
        <v>21</v>
      </c>
      <c r="BN58" s="1345">
        <v>22</v>
      </c>
      <c r="BO58" s="1347">
        <v>23</v>
      </c>
      <c r="BP58" s="1347">
        <v>24</v>
      </c>
      <c r="BQ58" s="1345">
        <v>25</v>
      </c>
      <c r="BR58" s="1513"/>
      <c r="BS58" s="54"/>
      <c r="BU58" s="1208" t="s">
        <v>84</v>
      </c>
      <c r="BV58" s="1208" t="s">
        <v>85</v>
      </c>
      <c r="BW58" s="1208" t="s">
        <v>86</v>
      </c>
      <c r="BX58" s="1208" t="s">
        <v>87</v>
      </c>
      <c r="BY58" s="1208" t="s">
        <v>91</v>
      </c>
      <c r="BZ58" s="1208" t="s">
        <v>129</v>
      </c>
      <c r="CA58" s="1208" t="s">
        <v>84</v>
      </c>
      <c r="CB58" s="1208" t="s">
        <v>85</v>
      </c>
      <c r="CC58" s="1208"/>
      <c r="CD58" s="1208"/>
      <c r="CE58" s="1208"/>
      <c r="CF58" s="1208"/>
      <c r="CH58" s="99" t="s">
        <v>188</v>
      </c>
      <c r="CI58" s="99" t="s">
        <v>189</v>
      </c>
      <c r="CJ58" s="99" t="s">
        <v>190</v>
      </c>
      <c r="CK58" s="99" t="s">
        <v>191</v>
      </c>
      <c r="CL58" s="99" t="s">
        <v>192</v>
      </c>
      <c r="CM58" s="99" t="s">
        <v>193</v>
      </c>
      <c r="CN58" s="99" t="s">
        <v>194</v>
      </c>
      <c r="CO58" s="99" t="s">
        <v>195</v>
      </c>
      <c r="CV58" s="99" t="s">
        <v>360</v>
      </c>
      <c r="CW58" s="99" t="s">
        <v>361</v>
      </c>
      <c r="CX58" s="99" t="s">
        <v>362</v>
      </c>
      <c r="CY58" s="99" t="s">
        <v>363</v>
      </c>
      <c r="CZ58" s="99" t="s">
        <v>364</v>
      </c>
      <c r="DA58" s="99" t="s">
        <v>365</v>
      </c>
      <c r="DB58" s="99" t="s">
        <v>366</v>
      </c>
      <c r="DC58" s="99" t="s">
        <v>367</v>
      </c>
      <c r="DE58" s="1164" t="s">
        <v>360</v>
      </c>
      <c r="DF58" s="1164" t="s">
        <v>361</v>
      </c>
      <c r="DG58" s="1164" t="s">
        <v>362</v>
      </c>
      <c r="DH58" s="1164" t="s">
        <v>363</v>
      </c>
      <c r="DI58" s="1164" t="s">
        <v>364</v>
      </c>
      <c r="DJ58" s="1164" t="s">
        <v>365</v>
      </c>
      <c r="DK58" s="1164" t="s">
        <v>366</v>
      </c>
      <c r="DL58" s="1164" t="s">
        <v>367</v>
      </c>
      <c r="DN58" s="99" t="s">
        <v>360</v>
      </c>
      <c r="DO58" s="99" t="s">
        <v>361</v>
      </c>
      <c r="DP58" s="99" t="s">
        <v>362</v>
      </c>
      <c r="DQ58" s="99" t="s">
        <v>363</v>
      </c>
      <c r="DR58" s="99" t="s">
        <v>364</v>
      </c>
      <c r="DS58" s="99" t="s">
        <v>365</v>
      </c>
      <c r="DT58" s="99" t="s">
        <v>366</v>
      </c>
      <c r="DU58" s="99" t="s">
        <v>367</v>
      </c>
      <c r="DW58" s="1164" t="s">
        <v>360</v>
      </c>
      <c r="DX58" s="1164" t="s">
        <v>361</v>
      </c>
      <c r="DY58" s="1164" t="s">
        <v>362</v>
      </c>
      <c r="DZ58" s="1164" t="s">
        <v>363</v>
      </c>
      <c r="EA58" s="1164" t="s">
        <v>364</v>
      </c>
      <c r="EB58" s="1164" t="s">
        <v>365</v>
      </c>
      <c r="EC58" s="1164" t="s">
        <v>366</v>
      </c>
      <c r="ED58" s="1164" t="s">
        <v>367</v>
      </c>
      <c r="EF58" s="99" t="s">
        <v>360</v>
      </c>
      <c r="EG58" s="99" t="s">
        <v>361</v>
      </c>
      <c r="EH58" s="99" t="s">
        <v>362</v>
      </c>
      <c r="EI58" s="99" t="s">
        <v>363</v>
      </c>
      <c r="EJ58" s="99" t="s">
        <v>364</v>
      </c>
      <c r="EK58" s="99" t="s">
        <v>365</v>
      </c>
      <c r="EL58" s="99" t="s">
        <v>366</v>
      </c>
      <c r="EM58" s="99" t="s">
        <v>367</v>
      </c>
      <c r="EO58" s="1164" t="s">
        <v>360</v>
      </c>
      <c r="EP58" s="1164" t="s">
        <v>361</v>
      </c>
      <c r="EQ58" s="1164" t="s">
        <v>362</v>
      </c>
      <c r="ER58" s="1164" t="s">
        <v>363</v>
      </c>
      <c r="ES58" s="1164" t="s">
        <v>364</v>
      </c>
      <c r="ET58" s="1164" t="s">
        <v>365</v>
      </c>
      <c r="EU58" s="1164" t="s">
        <v>366</v>
      </c>
      <c r="EV58" s="1164" t="s">
        <v>367</v>
      </c>
      <c r="EX58" s="99" t="s">
        <v>360</v>
      </c>
      <c r="EY58" s="99" t="s">
        <v>361</v>
      </c>
      <c r="EZ58" s="99" t="s">
        <v>362</v>
      </c>
      <c r="FA58" s="99" t="s">
        <v>363</v>
      </c>
      <c r="FB58" s="99" t="s">
        <v>364</v>
      </c>
      <c r="FC58" s="99" t="s">
        <v>365</v>
      </c>
      <c r="FD58" s="99" t="s">
        <v>366</v>
      </c>
      <c r="FE58" s="99" t="s">
        <v>367</v>
      </c>
      <c r="FG58" s="1164" t="s">
        <v>360</v>
      </c>
      <c r="FH58" s="1164" t="s">
        <v>361</v>
      </c>
      <c r="FI58" s="1164" t="s">
        <v>362</v>
      </c>
      <c r="FJ58" s="1164" t="s">
        <v>363</v>
      </c>
      <c r="FK58" s="1164" t="s">
        <v>364</v>
      </c>
      <c r="FL58" s="1164" t="s">
        <v>365</v>
      </c>
      <c r="FM58" s="1164" t="s">
        <v>366</v>
      </c>
      <c r="FN58" s="1164" t="s">
        <v>367</v>
      </c>
      <c r="FP58" s="99" t="s">
        <v>360</v>
      </c>
      <c r="FQ58" s="99" t="s">
        <v>361</v>
      </c>
      <c r="FR58" s="99" t="s">
        <v>362</v>
      </c>
      <c r="FS58" s="99" t="s">
        <v>363</v>
      </c>
      <c r="FT58" s="99" t="s">
        <v>364</v>
      </c>
      <c r="FU58" s="99" t="s">
        <v>365</v>
      </c>
      <c r="FV58" s="99" t="s">
        <v>366</v>
      </c>
      <c r="FW58" s="99" t="s">
        <v>367</v>
      </c>
      <c r="FY58" s="1164" t="s">
        <v>360</v>
      </c>
      <c r="FZ58" s="1164" t="s">
        <v>361</v>
      </c>
      <c r="GA58" s="1164" t="s">
        <v>362</v>
      </c>
      <c r="GB58" s="1164" t="s">
        <v>363</v>
      </c>
      <c r="GC58" s="1164" t="s">
        <v>364</v>
      </c>
      <c r="GD58" s="1164" t="s">
        <v>365</v>
      </c>
      <c r="GE58" s="1164" t="s">
        <v>366</v>
      </c>
      <c r="GF58" s="1164" t="s">
        <v>367</v>
      </c>
    </row>
    <row r="59" spans="1:188" ht="12" x14ac:dyDescent="0.3">
      <c r="A59" s="485"/>
      <c r="B59" s="387" t="s">
        <v>408</v>
      </c>
      <c r="C59" s="387" t="s">
        <v>425</v>
      </c>
      <c r="D59" s="388">
        <v>0.25</v>
      </c>
      <c r="E59" s="388">
        <v>0.29166666666666669</v>
      </c>
      <c r="F59" s="389" t="str">
        <f t="shared" ref="F59:F78" si="210">IF(VALUE(D59)&gt;=0.72,"PT",IF(VALUE(D59)&lt;0.72,"Off-PT"))</f>
        <v>Off-PT</v>
      </c>
      <c r="G59" s="9"/>
      <c r="H59" s="432" t="s">
        <v>117</v>
      </c>
      <c r="I59" s="1516">
        <v>77</v>
      </c>
      <c r="J59" s="392" t="s">
        <v>117</v>
      </c>
      <c r="K59" s="461" t="s">
        <v>117</v>
      </c>
      <c r="L59" s="394">
        <f t="shared" ref="L59:L79" si="211">COUNTA(AN59:BR59)</f>
        <v>0</v>
      </c>
      <c r="M59" s="392">
        <f t="shared" ref="M59:M94" si="212">I59*AM59</f>
        <v>77</v>
      </c>
      <c r="N59" s="392">
        <f>((AC59+AD59+AE59+AF59+AG59)*AM59)</f>
        <v>0</v>
      </c>
      <c r="O59" s="9" t="e">
        <f t="shared" ref="O59:O78" si="213">IF($L$4&gt;0,P59*J59*$M$4*H59,0)</f>
        <v>#VALUE!</v>
      </c>
      <c r="P59" s="9">
        <f>COUNTIF(AN59:BR59,"A")</f>
        <v>0</v>
      </c>
      <c r="Q59" s="9">
        <f>IF($L$5&gt;0,R59*J59*$M$5*H59,0)</f>
        <v>0</v>
      </c>
      <c r="R59" s="9">
        <f>COUNTIF(AN59:BR59,"B")</f>
        <v>0</v>
      </c>
      <c r="S59" s="9">
        <f>IF($L$6&gt;0,T59*J59*$M$6*H59,0)</f>
        <v>0</v>
      </c>
      <c r="T59" s="9">
        <f>COUNTIF(AN59:BR59,"C")</f>
        <v>0</v>
      </c>
      <c r="U59" s="9">
        <f>IF($L$7&gt;0,V59*J59*$M$7*H59,0)</f>
        <v>0</v>
      </c>
      <c r="V59" s="9">
        <f>COUNTIF(AN59:BR59,"D")</f>
        <v>0</v>
      </c>
      <c r="W59" s="9">
        <f>IF($L$8&gt;0,X59*J59*$M$8*H59,0)</f>
        <v>0</v>
      </c>
      <c r="X59" s="9">
        <f>COUNTIF(AN59:BR59,"E")</f>
        <v>0</v>
      </c>
      <c r="Y59" s="9">
        <f t="shared" ref="Y59:Y78" si="214">COUNTIF(AN59:BR59,"F")</f>
        <v>0</v>
      </c>
      <c r="Z59" s="9">
        <f>COUNTIF(AN59:BR59,"G")</f>
        <v>0</v>
      </c>
      <c r="AA59" s="9">
        <f>COUNTIF(AN59:BR59,"H")</f>
        <v>0</v>
      </c>
      <c r="AB59" s="9" t="e">
        <f t="shared" ref="AB59:AB78" si="215">(Y59+Z59+AA59)*H59</f>
        <v>#VALUE!</v>
      </c>
      <c r="AC59" s="9">
        <f t="shared" ref="AC59:AC78" si="216">IF($L$4&gt;0,I59*$M$4*P59,0)</f>
        <v>0</v>
      </c>
      <c r="AD59" s="9">
        <f t="shared" ref="AD59:AD78" si="217">IF($L$5&gt;0,I59*$M$5*R59,0)</f>
        <v>0</v>
      </c>
      <c r="AE59" s="9">
        <f t="shared" ref="AE59:AE78" si="218">IF($L$6&gt;0,I59*$M$6*T59,0)</f>
        <v>0</v>
      </c>
      <c r="AF59" s="9">
        <f t="shared" ref="AF59:AF78" si="219">IF($L$7&gt;0,I59*$M$7*V59,0)</f>
        <v>0</v>
      </c>
      <c r="AG59" s="9">
        <f t="shared" ref="AG59:AG78" si="220">IF($L$8&gt;0,I59*$M$8*X59,0)</f>
        <v>0</v>
      </c>
      <c r="AH59" s="9">
        <f t="shared" ref="AH59:AH78" si="221">IF(ISERROR(M59*$M$4),0,M59*$M$4)</f>
        <v>77</v>
      </c>
      <c r="AI59" s="9">
        <f t="shared" ref="AI59:AI78" si="222">IF(ISERROR(M59*$M$5),0,M59*$M$5)</f>
        <v>0</v>
      </c>
      <c r="AJ59" s="9">
        <f t="shared" ref="AJ59:AJ78" si="223">IF(ISERROR(M59*$M$6),0,M59*$M$6)</f>
        <v>0</v>
      </c>
      <c r="AK59" s="9">
        <f t="shared" ref="AK59:AK78" si="224">IF(ISERROR(M59*$M$7),0,M59*$M$7)</f>
        <v>0</v>
      </c>
      <c r="AL59" s="9">
        <f t="shared" ref="AL59:AL78" si="225">IF(ISERROR(M59*$M$8),0,M59*$M$8)</f>
        <v>0</v>
      </c>
      <c r="AM59" s="352" t="str">
        <f t="shared" ref="AM59:AM79" si="226">IF(G59="","1",IF(G59="Break",1.15,IF(G59="2inbreak",1.15,IF(G59="PultIB",1.15,IF(G59="1stIB",1.3,IF(G59="lastIB",1.3,IF(G59="B&amp;1stIB",1.45,IF(G59="B&amp;lastIB",1.45,IF(G59="B&amp;2inbreak",1.45,IF(G59="B&amp;PultIB",1.45,IF(G59="T&amp;T",1.35,)))))))))))</f>
        <v>1</v>
      </c>
      <c r="AN59" s="581"/>
      <c r="AO59" s="581"/>
      <c r="AP59" s="981"/>
      <c r="AQ59" s="981"/>
      <c r="AR59" s="1279"/>
      <c r="AS59" s="1272"/>
      <c r="AT59" s="581"/>
      <c r="AU59" s="581"/>
      <c r="AV59" s="581"/>
      <c r="AW59" s="981"/>
      <c r="AX59" s="981"/>
      <c r="AY59" s="581"/>
      <c r="AZ59" s="581"/>
      <c r="BA59" s="581"/>
      <c r="BB59" s="581"/>
      <c r="BC59" s="581"/>
      <c r="BD59" s="981"/>
      <c r="BE59" s="981"/>
      <c r="BF59" s="581"/>
      <c r="BG59" s="581"/>
      <c r="BH59" s="581"/>
      <c r="BI59" s="581"/>
      <c r="BJ59" s="581"/>
      <c r="BK59" s="981"/>
      <c r="BL59" s="981"/>
      <c r="BM59" s="581"/>
      <c r="BN59" s="581"/>
      <c r="BO59" s="581"/>
      <c r="BP59" s="581"/>
      <c r="BQ59" s="581"/>
      <c r="BR59" s="1272"/>
      <c r="BS59" s="63"/>
      <c r="CA59" s="104">
        <f>(COUNTIF(AN59:AR59,"A")*AH59)+(COUNTIF(AN59:AR59,"B")*AI59)+(COUNTIF(AN59:AR59,"C")*AJ59)+(COUNTIF(AN59:AR59,"D")*AK59)+(COUNTIF(AN59:AR59,"E")*AL59)</f>
        <v>0</v>
      </c>
      <c r="CB59" s="104">
        <f>(COUNTIF(AS59:BQ59,"A")*AH59)+(COUNTIF(AS59:BQ59,"B")*AI59)+(COUNTIF(AS59:BQ59,"C")*AJ59)+(COUNTIF(AS59:BQ59,"D")*AK59)+(COUNTIF(AS59:BQ59,"E")*AL59)</f>
        <v>0</v>
      </c>
      <c r="CC59" s="104"/>
      <c r="CD59" s="104"/>
      <c r="CE59" s="104"/>
      <c r="CF59" s="104"/>
      <c r="CH59" s="105" t="e">
        <f t="shared" ref="CH59" si="227">P59*H59</f>
        <v>#VALUE!</v>
      </c>
      <c r="CI59" s="105" t="e">
        <f t="shared" ref="CI59" si="228">R59*H59</f>
        <v>#VALUE!</v>
      </c>
      <c r="CJ59" s="105" t="e">
        <f t="shared" ref="CJ59" si="229">T59*H59</f>
        <v>#VALUE!</v>
      </c>
      <c r="CK59" s="105" t="e">
        <f t="shared" ref="CK59" si="230">V59*H59</f>
        <v>#VALUE!</v>
      </c>
      <c r="CL59" s="105" t="e">
        <f t="shared" ref="CL59" si="231">X59*H59</f>
        <v>#VALUE!</v>
      </c>
      <c r="CM59" s="105" t="e">
        <f t="shared" ref="CM59" si="232">Y59*H59</f>
        <v>#VALUE!</v>
      </c>
      <c r="CN59" s="105" t="e">
        <f t="shared" ref="CN59" si="233">Z59*H59</f>
        <v>#VALUE!</v>
      </c>
      <c r="CO59" s="105" t="e">
        <f t="shared" ref="CO59" si="234">AA59*H59</f>
        <v>#VALUE!</v>
      </c>
      <c r="CV59" s="355">
        <f>IFERROR(COUNTIF(AN59:AP59,"a"),"-")</f>
        <v>0</v>
      </c>
      <c r="CW59" s="355">
        <f>IFERROR(COUNTIF(AN59:AP59,"b"),"-")</f>
        <v>0</v>
      </c>
      <c r="CX59" s="355">
        <f>IFERROR(COUNTIF(AN59:AP59,"c"),"-")</f>
        <v>0</v>
      </c>
      <c r="CY59" s="355">
        <f>IFERROR(COUNTIF(AN59:AP59,"d"),"-")</f>
        <v>0</v>
      </c>
      <c r="CZ59" s="355" t="str">
        <f ca="1">IFERROR(OUNTIF(AN59:AP59,"e"),"-")</f>
        <v>-</v>
      </c>
      <c r="DA59" s="355">
        <f>IFERROR(COUNTIF(AN59:AP59,"f"),"-")</f>
        <v>0</v>
      </c>
      <c r="DB59" s="355">
        <f>IFERROR(COUNTIF(AN59:AP59,"g"),"-")</f>
        <v>0</v>
      </c>
      <c r="DC59" s="355">
        <f>IFERROR(COUNTIF(AN59:AP59,"h"),"-")</f>
        <v>0</v>
      </c>
      <c r="DE59" s="1168" t="str">
        <f>IFERROR((CV59*H59*$M$4),"-")</f>
        <v>-</v>
      </c>
      <c r="DF59" s="1168" t="str">
        <f>IFERROR((CW59*H59*$M$5),"-")</f>
        <v>-</v>
      </c>
      <c r="DG59" s="1168" t="str">
        <f>IFERROR((CX59*H59*$M$6),"-")</f>
        <v>-</v>
      </c>
      <c r="DH59" s="1168" t="str">
        <f>IFERROR((CY59*H59*$M$7),"-")</f>
        <v>-</v>
      </c>
      <c r="DI59" s="1168" t="str">
        <f ca="1">IFERROR((CZ59*H59*$M$8),"-")</f>
        <v>-</v>
      </c>
      <c r="DJ59" s="1168" t="str">
        <f>IFERROR((DA59*H59*$M$9),"-")</f>
        <v>-</v>
      </c>
      <c r="DK59" s="1168" t="str">
        <f>IFERROR((DB59*H59*$M$10),"-")</f>
        <v>-</v>
      </c>
      <c r="DL59" s="1168" t="str">
        <f>IFERROR((C59*H59*$M$11),"-")</f>
        <v>-</v>
      </c>
      <c r="DN59" s="355">
        <f>IFERROR(COUNTIF(AQ59:AW59,"a"),"-")</f>
        <v>0</v>
      </c>
      <c r="DO59" s="355">
        <f>IFERROR(COUNTIF(AQ59:AW59,"b"),"-")</f>
        <v>0</v>
      </c>
      <c r="DP59" s="355">
        <f>IFERROR(COUNTIF(AQ59:AW59,"c"),"-")</f>
        <v>0</v>
      </c>
      <c r="DQ59" s="355">
        <f>IFERROR(COUNTIF(AQ59:AW59,"d"),"-")</f>
        <v>0</v>
      </c>
      <c r="DR59" s="355">
        <f>IFERROR(COUNTIF(AQ59:AW59,"e"),"-")</f>
        <v>0</v>
      </c>
      <c r="DS59" s="355">
        <f>IFERROR(COUNTIF(AQ59:AW59,"f"),"-")</f>
        <v>0</v>
      </c>
      <c r="DT59" s="355">
        <f>IFERROR(COUNTIF(AQ59:AW59,"g"),"-")</f>
        <v>0</v>
      </c>
      <c r="DU59" s="355">
        <f>IFERROR(COUNTIF(AQ59:AW59,"h"),"-")</f>
        <v>0</v>
      </c>
      <c r="DW59" s="68" t="str">
        <f>IFERROR((DN59*H59*$M$4),"-")</f>
        <v>-</v>
      </c>
      <c r="DX59" s="68" t="str">
        <f>IFERROR((DO59*H59*$M$5),"-")</f>
        <v>-</v>
      </c>
      <c r="DY59" s="68" t="str">
        <f>IFERROR((DP59*H59*$M$6),"-")</f>
        <v>-</v>
      </c>
      <c r="DZ59" s="68" t="str">
        <f>IFERROR((DQ59*H59*$M$7),"-")</f>
        <v>-</v>
      </c>
      <c r="EA59" s="68" t="str">
        <f>IFERROR((DR59*H59*$M$8),"-")</f>
        <v>-</v>
      </c>
      <c r="EB59" s="68" t="str">
        <f>IFERROR((DS59*H59*$M$9),"-")</f>
        <v>-</v>
      </c>
      <c r="EC59" s="68" t="str">
        <f>IFERROR((DT59*H59*$M$10),"-")</f>
        <v>-</v>
      </c>
      <c r="ED59" s="68" t="str">
        <f>IFERROR((DU59*O59*$M$11),"-")</f>
        <v>-</v>
      </c>
      <c r="EF59" s="355">
        <f>IFERROR(COUNTIF(AX59:BD59,"a"),"-")</f>
        <v>0</v>
      </c>
      <c r="EG59" s="355">
        <f>IFERROR(COUNTIF(AX59:BD59,"b"),"-")</f>
        <v>0</v>
      </c>
      <c r="EH59" s="355">
        <f>IFERROR(COUNTIF(AX59:BD59,"c"),"-")</f>
        <v>0</v>
      </c>
      <c r="EI59" s="355">
        <f>IFERROR(COUNTIF(AX59:BD59,"d"),"-")</f>
        <v>0</v>
      </c>
      <c r="EJ59" s="355">
        <f>IFERROR(COUNTIF(AX59:BD59,"e"),"-")</f>
        <v>0</v>
      </c>
      <c r="EK59" s="355">
        <f>IFERROR(COUNTIF(AX59:BD59,"f"),"-")</f>
        <v>0</v>
      </c>
      <c r="EL59" s="355">
        <f>IFERROR(COUNTIF(AX59:BD59,"g"),"-")</f>
        <v>0</v>
      </c>
      <c r="EM59" s="355">
        <f>IFERROR(COUNTIF(AX59:BD59,"h"),"-")</f>
        <v>0</v>
      </c>
      <c r="EO59" s="68" t="str">
        <f>IFERROR((EF59*H59*$M$4),"-")</f>
        <v>-</v>
      </c>
      <c r="EP59" s="68" t="str">
        <f>IFERROR((EG59*H59*$M$5),"-")</f>
        <v>-</v>
      </c>
      <c r="EQ59" s="68" t="str">
        <f>IFERROR((EH59*H59*$M$6),"-")</f>
        <v>-</v>
      </c>
      <c r="ER59" s="68" t="str">
        <f>IFERROR((EI59*H59*$M$7),"-")</f>
        <v>-</v>
      </c>
      <c r="ES59" s="68" t="str">
        <f>IFERROR((EJ59*H59*$M$8),"-")</f>
        <v>-</v>
      </c>
      <c r="ET59" s="68" t="str">
        <f>IFERROR((EK59*H59*$M$9),"-")</f>
        <v>-</v>
      </c>
      <c r="EU59" s="68" t="str">
        <f>IFERROR((EL59*H59*$M$10),"-")</f>
        <v>-</v>
      </c>
      <c r="EV59" s="68" t="str">
        <f>IFERROR((EM59*H59*$M$11),"-")</f>
        <v>-</v>
      </c>
      <c r="EX59" s="355">
        <f>IFERROR(COUNTIF(BE59:BK59,"a"),"-")</f>
        <v>0</v>
      </c>
      <c r="EY59" s="355">
        <f>IFERROR(COUNTIF(BE59:BK59,"b"),"-")</f>
        <v>0</v>
      </c>
      <c r="EZ59" s="355">
        <f>IFERROR(COUNTIF(BE59:BK59,"c"),"-")</f>
        <v>0</v>
      </c>
      <c r="FA59" s="355">
        <f>IFERROR(COUNTIF(BE59:BK59,"d"),"-")</f>
        <v>0</v>
      </c>
      <c r="FB59" s="355">
        <f>IFERROR(COUNTIF(BE59:BK59,"e"),"-")</f>
        <v>0</v>
      </c>
      <c r="FC59" s="355">
        <f>IFERROR(COUNTIF(BE59:BK59,"f"),"-")</f>
        <v>0</v>
      </c>
      <c r="FD59" s="355">
        <f>IFERROR(COUNTIF(BE59:BK59,"g"),"-")</f>
        <v>0</v>
      </c>
      <c r="FE59" s="355">
        <f>IFERROR(COUNTIF(BE59:BK59,"h"),"-")</f>
        <v>0</v>
      </c>
      <c r="FG59" s="68" t="str">
        <f>IFERROR((EX59*H59*$M$4),"-")</f>
        <v>-</v>
      </c>
      <c r="FH59" s="68" t="str">
        <f>IFERROR((EY59*H59*$M$5),"-")</f>
        <v>-</v>
      </c>
      <c r="FI59" s="68" t="str">
        <f>IFERROR((EZ59*H59*$M$6),"-")</f>
        <v>-</v>
      </c>
      <c r="FJ59" s="68" t="str">
        <f>IFERROR((A59*H59*$M$7),"-")</f>
        <v>-</v>
      </c>
      <c r="FK59" s="68" t="str">
        <f>IFERROR((FB59*H59*$M$8),"-")</f>
        <v>-</v>
      </c>
      <c r="FL59" s="68" t="str">
        <f>IFERROR((FC59*H59*$M$9),"-")</f>
        <v>-</v>
      </c>
      <c r="FM59" s="68" t="str">
        <f>IFERROR((FD59*H59*$M$10),"-")</f>
        <v>-</v>
      </c>
      <c r="FN59" s="68" t="str">
        <f>IFERROR((FE59*H59*$M$11),"-")</f>
        <v>-</v>
      </c>
      <c r="FP59" s="355">
        <f>IFERROR(COUNTIF(BL59:BR59,"a"),"-")</f>
        <v>0</v>
      </c>
      <c r="FQ59" s="355">
        <f>IFERROR(COUNTIF(BL59:BR59,"b"),"-")</f>
        <v>0</v>
      </c>
      <c r="FR59" s="355">
        <f>IFERROR(COUNTIF(BL59:BR59,"c"),"-")</f>
        <v>0</v>
      </c>
      <c r="FS59" s="355">
        <f>IFERROR(COUNTIF(BL59:BR59,"d"),"-")</f>
        <v>0</v>
      </c>
      <c r="FT59" s="355">
        <f>IFERROR(COUNTIF(BL59:BR59,"e"),"-")</f>
        <v>0</v>
      </c>
      <c r="FU59" s="355">
        <f>IFERROR(COUNTIF(BL59:BR59,"f"),"-")</f>
        <v>0</v>
      </c>
      <c r="FV59" s="355">
        <f>IFERROR(COUNTIF(BL59:BR59,"g"),"-")</f>
        <v>0</v>
      </c>
      <c r="FW59" s="355">
        <f>IFERROR(COUNTIF(BL59:BR59,"h"),"-")</f>
        <v>0</v>
      </c>
      <c r="FY59" s="68" t="str">
        <f>IFERROR((FP59*H59*$M$4),"-")</f>
        <v>-</v>
      </c>
      <c r="FZ59" s="68" t="str">
        <f>IFERROR((FQ59*H59*$M$5),"-")</f>
        <v>-</v>
      </c>
      <c r="GA59" s="68" t="str">
        <f>IFERROR((FR59*H59*$M$6),"-")</f>
        <v>-</v>
      </c>
      <c r="GB59" s="68" t="str">
        <f>IFERROR((FS59*H59*$M$7),"-")</f>
        <v>-</v>
      </c>
      <c r="GC59" s="68" t="str">
        <f>IFERROR((FT59*H59*$M$8),"-")</f>
        <v>-</v>
      </c>
      <c r="GD59" s="68" t="str">
        <f>IFERROR((FU59*H59*$M$9),"-")</f>
        <v>-</v>
      </c>
      <c r="GE59" s="68" t="str">
        <f>IFERROR((FV59*H59*$M$10),"-")</f>
        <v>-</v>
      </c>
      <c r="GF59" s="68" t="str">
        <f>IFERROR((FW59*H59*$M$11),"-")</f>
        <v>-</v>
      </c>
    </row>
    <row r="60" spans="1:188" ht="12" x14ac:dyDescent="0.3">
      <c r="A60" s="485"/>
      <c r="B60" s="387" t="s">
        <v>408</v>
      </c>
      <c r="C60" s="387" t="s">
        <v>425</v>
      </c>
      <c r="D60" s="388">
        <v>0.29166666666666669</v>
      </c>
      <c r="E60" s="388">
        <v>0.33333333333333331</v>
      </c>
      <c r="F60" s="389" t="str">
        <f t="shared" si="210"/>
        <v>Off-PT</v>
      </c>
      <c r="G60" s="9"/>
      <c r="H60" s="432" t="s">
        <v>117</v>
      </c>
      <c r="I60" s="1517">
        <v>77</v>
      </c>
      <c r="J60" s="392" t="s">
        <v>117</v>
      </c>
      <c r="K60" s="461" t="s">
        <v>117</v>
      </c>
      <c r="L60" s="394">
        <f t="shared" si="211"/>
        <v>0</v>
      </c>
      <c r="M60" s="392">
        <f t="shared" si="212"/>
        <v>77</v>
      </c>
      <c r="N60" s="392">
        <f t="shared" ref="N60:N94" si="235">((AC60+AD60+AE60+AF60+AG60)*AM60)</f>
        <v>0</v>
      </c>
      <c r="O60" s="9" t="e">
        <f t="shared" si="213"/>
        <v>#VALUE!</v>
      </c>
      <c r="P60" s="9">
        <f t="shared" ref="P60:P78" si="236">COUNTIF(AN60:BR60,"A")</f>
        <v>0</v>
      </c>
      <c r="Q60" s="9">
        <f t="shared" ref="Q60:Q78" si="237">IF($L$5&gt;0,R60*J60*$M$5*H60,0)</f>
        <v>0</v>
      </c>
      <c r="R60" s="9">
        <f t="shared" ref="R60:R78" si="238">COUNTIF(AN60:BR60,"B")</f>
        <v>0</v>
      </c>
      <c r="S60" s="9">
        <f t="shared" ref="S60:S78" si="239">IF($L$6&gt;0,T60*J60*$M$6*H60,0)</f>
        <v>0</v>
      </c>
      <c r="T60" s="9">
        <f t="shared" ref="T60:T78" si="240">COUNTIF(AN60:BR60,"C")</f>
        <v>0</v>
      </c>
      <c r="U60" s="9">
        <f t="shared" ref="U60:U78" si="241">IF($L$7&gt;0,V60*J60*$M$7*H60,0)</f>
        <v>0</v>
      </c>
      <c r="V60" s="9">
        <f t="shared" ref="V60:V78" si="242">COUNTIF(AN60:BR60,"D")</f>
        <v>0</v>
      </c>
      <c r="W60" s="9">
        <f t="shared" ref="W60:W78" si="243">IF($L$8&gt;0,X60*J60*$M$8*H60,0)</f>
        <v>0</v>
      </c>
      <c r="X60" s="9">
        <f t="shared" ref="X60:X78" si="244">COUNTIF(AN60:BR60,"E")</f>
        <v>0</v>
      </c>
      <c r="Y60" s="9">
        <f t="shared" si="214"/>
        <v>0</v>
      </c>
      <c r="Z60" s="9">
        <f t="shared" ref="Z60:Z78" si="245">COUNTIF(AN60:BR60,"G")</f>
        <v>0</v>
      </c>
      <c r="AA60" s="9">
        <f t="shared" ref="AA60:AA78" si="246">COUNTIF(AN60:BR60,"H")</f>
        <v>0</v>
      </c>
      <c r="AB60" s="9" t="e">
        <f t="shared" si="215"/>
        <v>#VALUE!</v>
      </c>
      <c r="AC60" s="9">
        <f t="shared" si="216"/>
        <v>0</v>
      </c>
      <c r="AD60" s="9">
        <f t="shared" si="217"/>
        <v>0</v>
      </c>
      <c r="AE60" s="9">
        <f t="shared" si="218"/>
        <v>0</v>
      </c>
      <c r="AF60" s="9">
        <f t="shared" si="219"/>
        <v>0</v>
      </c>
      <c r="AG60" s="9">
        <f t="shared" si="220"/>
        <v>0</v>
      </c>
      <c r="AH60" s="8">
        <f t="shared" si="221"/>
        <v>77</v>
      </c>
      <c r="AI60" s="8">
        <f t="shared" si="222"/>
        <v>0</v>
      </c>
      <c r="AJ60" s="8">
        <f t="shared" si="223"/>
        <v>0</v>
      </c>
      <c r="AK60" s="8">
        <f t="shared" si="224"/>
        <v>0</v>
      </c>
      <c r="AL60" s="8">
        <f t="shared" si="225"/>
        <v>0</v>
      </c>
      <c r="AM60" s="103" t="str">
        <f t="shared" si="226"/>
        <v>1</v>
      </c>
      <c r="AN60" s="63"/>
      <c r="AO60" s="63"/>
      <c r="AP60" s="66"/>
      <c r="AQ60" s="66"/>
      <c r="AR60" s="1277"/>
      <c r="AS60" s="1270"/>
      <c r="AT60" s="63"/>
      <c r="AU60" s="63"/>
      <c r="AV60" s="63"/>
      <c r="AW60" s="66"/>
      <c r="AX60" s="66"/>
      <c r="AY60" s="63"/>
      <c r="AZ60" s="63"/>
      <c r="BA60" s="63"/>
      <c r="BB60" s="63"/>
      <c r="BC60" s="63"/>
      <c r="BD60" s="66"/>
      <c r="BE60" s="66"/>
      <c r="BF60" s="63"/>
      <c r="BG60" s="63"/>
      <c r="BH60" s="63"/>
      <c r="BI60" s="63"/>
      <c r="BJ60" s="63"/>
      <c r="BK60" s="66"/>
      <c r="BL60" s="66"/>
      <c r="BM60" s="63"/>
      <c r="BN60" s="63"/>
      <c r="BO60" s="63"/>
      <c r="BP60" s="63"/>
      <c r="BQ60" s="63"/>
      <c r="BR60" s="1270"/>
      <c r="BS60" s="63"/>
      <c r="CA60" s="104">
        <f t="shared" ref="CA60:CA94" si="247">(COUNTIF(AN60:AR60,"A")*AH60)+(COUNTIF(AN60:AR60,"B")*AI60)+(COUNTIF(AN60:AR60,"C")*AJ60)+(COUNTIF(AN60:AR60,"D")*AK60)+(COUNTIF(AN60:AR60,"E")*AL60)</f>
        <v>0</v>
      </c>
      <c r="CB60" s="104">
        <f t="shared" ref="CB60:CB94" si="248">(COUNTIF(AS60:BQ60,"A")*AH60)+(COUNTIF(AS60:BQ60,"B")*AI60)+(COUNTIF(AS60:BQ60,"C")*AJ60)+(COUNTIF(AS60:BQ60,"D")*AK60)+(COUNTIF(AS60:BQ60,"E")*AL60)</f>
        <v>0</v>
      </c>
      <c r="CC60" s="104"/>
      <c r="CD60" s="104"/>
      <c r="CE60" s="104"/>
      <c r="CF60" s="104"/>
      <c r="CH60" s="105" t="e">
        <f t="shared" ref="CH60:CH63" si="249">P60*H60</f>
        <v>#VALUE!</v>
      </c>
      <c r="CI60" s="105" t="e">
        <f t="shared" ref="CI60:CI63" si="250">R60*H60</f>
        <v>#VALUE!</v>
      </c>
      <c r="CJ60" s="105" t="e">
        <f t="shared" ref="CJ60:CJ63" si="251">T60*H60</f>
        <v>#VALUE!</v>
      </c>
      <c r="CK60" s="105" t="e">
        <f t="shared" ref="CK60:CK63" si="252">V60*H60</f>
        <v>#VALUE!</v>
      </c>
      <c r="CL60" s="105" t="e">
        <f t="shared" ref="CL60:CL63" si="253">X60*H60</f>
        <v>#VALUE!</v>
      </c>
      <c r="CM60" s="105" t="e">
        <f t="shared" ref="CM60:CM63" si="254">Y60*H60</f>
        <v>#VALUE!</v>
      </c>
      <c r="CN60" s="105" t="e">
        <f t="shared" ref="CN60:CN63" si="255">Z60*H60</f>
        <v>#VALUE!</v>
      </c>
      <c r="CO60" s="105" t="e">
        <f t="shared" ref="CO60:CO63" si="256">AA60*H60</f>
        <v>#VALUE!</v>
      </c>
      <c r="CV60" s="355">
        <f t="shared" ref="CV60:CV94" si="257">IFERROR(COUNTIF(AN60:AP60,"a"),"-")</f>
        <v>0</v>
      </c>
      <c r="CW60" s="355">
        <f t="shared" ref="CW60:CW94" si="258">IFERROR(COUNTIF(AN60:AP60,"b"),"-")</f>
        <v>0</v>
      </c>
      <c r="CX60" s="355">
        <f t="shared" ref="CX60:CX94" si="259">IFERROR(COUNTIF(AN60:AP60,"c"),"-")</f>
        <v>0</v>
      </c>
      <c r="CY60" s="355">
        <f t="shared" ref="CY60:CY94" si="260">IFERROR(COUNTIF(AN60:AP60,"d"),"-")</f>
        <v>0</v>
      </c>
      <c r="CZ60" s="355" t="str">
        <f ca="1">IFERROR(OUNTIF(AN60:AP60,"e"),"-")</f>
        <v>-</v>
      </c>
      <c r="DA60" s="355">
        <f t="shared" ref="DA60:DA94" si="261">IFERROR(COUNTIF(AN60:AP60,"f"),"-")</f>
        <v>0</v>
      </c>
      <c r="DB60" s="355">
        <f t="shared" ref="DB60:DB94" si="262">IFERROR(COUNTIF(AN60:AP60,"g"),"-")</f>
        <v>0</v>
      </c>
      <c r="DC60" s="355">
        <f t="shared" ref="DC60:DC94" si="263">IFERROR(COUNTIF(AN60:AP60,"h"),"-")</f>
        <v>0</v>
      </c>
      <c r="DE60" s="1168" t="str">
        <f t="shared" ref="DE60:DE79" si="264">IFERROR((CV60*H60*$M$4),"-")</f>
        <v>-</v>
      </c>
      <c r="DF60" s="1168" t="str">
        <f t="shared" ref="DF60:DF79" si="265">IFERROR((CW60*H60*$M$5),"-")</f>
        <v>-</v>
      </c>
      <c r="DG60" s="1168" t="str">
        <f t="shared" ref="DG60:DG79" si="266">IFERROR((CX60*H60*$M$6),"-")</f>
        <v>-</v>
      </c>
      <c r="DH60" s="1168" t="str">
        <f t="shared" ref="DH60:DH79" si="267">IFERROR((CY60*H60*$M$7),"-")</f>
        <v>-</v>
      </c>
      <c r="DI60" s="1168" t="str">
        <f t="shared" ref="DI60:DI79" ca="1" si="268">IFERROR((CZ60*H60*$M$8),"-")</f>
        <v>-</v>
      </c>
      <c r="DJ60" s="1168" t="str">
        <f t="shared" ref="DJ60:DJ79" si="269">IFERROR((DA60*H60*$M$9),"-")</f>
        <v>-</v>
      </c>
      <c r="DK60" s="1168" t="str">
        <f t="shared" ref="DK60:DK79" si="270">IFERROR((DB60*H60*$M$10),"-")</f>
        <v>-</v>
      </c>
      <c r="DL60" s="1168" t="str">
        <f t="shared" ref="DL60:DL79" si="271">IFERROR((C60*H60*$M$11),"-")</f>
        <v>-</v>
      </c>
      <c r="DN60" s="355">
        <f t="shared" ref="DN60:DN94" si="272">IFERROR(COUNTIF(AQ60:AW60,"a"),"-")</f>
        <v>0</v>
      </c>
      <c r="DO60" s="355">
        <f t="shared" ref="DO60:DO94" si="273">IFERROR(COUNTIF(AQ60:AW60,"b"),"-")</f>
        <v>0</v>
      </c>
      <c r="DP60" s="355">
        <f t="shared" ref="DP60:DP94" si="274">IFERROR(COUNTIF(AQ60:AW60,"c"),"-")</f>
        <v>0</v>
      </c>
      <c r="DQ60" s="355">
        <f t="shared" ref="DQ60:DQ94" si="275">IFERROR(COUNTIF(AQ60:AW60,"d"),"-")</f>
        <v>0</v>
      </c>
      <c r="DR60" s="355">
        <f t="shared" ref="DR60:DR94" si="276">IFERROR(COUNTIF(AQ60:AW60,"e"),"-")</f>
        <v>0</v>
      </c>
      <c r="DS60" s="355">
        <f t="shared" ref="DS60:DS94" si="277">IFERROR(COUNTIF(AQ60:AW60,"f"),"-")</f>
        <v>0</v>
      </c>
      <c r="DT60" s="355">
        <f t="shared" ref="DT60:DT94" si="278">IFERROR(COUNTIF(AQ60:AW60,"g"),"-")</f>
        <v>0</v>
      </c>
      <c r="DU60" s="355">
        <f t="shared" ref="DU60:DU94" si="279">IFERROR(COUNTIF(AQ60:AW60,"h"),"-")</f>
        <v>0</v>
      </c>
      <c r="DW60" s="68" t="str">
        <f t="shared" ref="DW60:DW95" si="280">IFERROR((DN60*H60*$M$4),"-")</f>
        <v>-</v>
      </c>
      <c r="DX60" s="68" t="str">
        <f t="shared" ref="DX60:DX95" si="281">IFERROR((DO60*H60*$M$5),"-")</f>
        <v>-</v>
      </c>
      <c r="DY60" s="68" t="str">
        <f t="shared" ref="DY60:DY95" si="282">IFERROR((DP60*H60*$M$6),"-")</f>
        <v>-</v>
      </c>
      <c r="DZ60" s="68" t="str">
        <f t="shared" ref="DZ60:DZ95" si="283">IFERROR((DQ60*H60*$M$7),"-")</f>
        <v>-</v>
      </c>
      <c r="EA60" s="68" t="str">
        <f t="shared" ref="EA60:EA95" si="284">IFERROR((DR60*H60*$M$8),"-")</f>
        <v>-</v>
      </c>
      <c r="EB60" s="68" t="str">
        <f t="shared" ref="EB60:EB95" si="285">IFERROR((DS60*H60*$M$9),"-")</f>
        <v>-</v>
      </c>
      <c r="EC60" s="68" t="str">
        <f t="shared" ref="EC60:EC95" si="286">IFERROR((DT60*H60*$M$10),"-")</f>
        <v>-</v>
      </c>
      <c r="ED60" s="68" t="str">
        <f t="shared" ref="ED60:ED95" si="287">IFERROR((DU60*O60*$M$11),"-")</f>
        <v>-</v>
      </c>
      <c r="EF60" s="355">
        <f t="shared" ref="EF60:EF94" si="288">IFERROR(COUNTIF(AX60:BD60,"a"),"-")</f>
        <v>0</v>
      </c>
      <c r="EG60" s="355">
        <f t="shared" ref="EG60:EG94" si="289">IFERROR(COUNTIF(AX60:BD60,"b"),"-")</f>
        <v>0</v>
      </c>
      <c r="EH60" s="355">
        <f t="shared" ref="EH60:EH94" si="290">IFERROR(COUNTIF(AX60:BD60,"c"),"-")</f>
        <v>0</v>
      </c>
      <c r="EI60" s="355">
        <f t="shared" ref="EI60:EI94" si="291">IFERROR(COUNTIF(AX60:BD60,"d"),"-")</f>
        <v>0</v>
      </c>
      <c r="EJ60" s="355">
        <f t="shared" ref="EJ60:EJ94" si="292">IFERROR(COUNTIF(AX60:BD60,"e"),"-")</f>
        <v>0</v>
      </c>
      <c r="EK60" s="355">
        <f t="shared" ref="EK60:EK94" si="293">IFERROR(COUNTIF(AX60:BD60,"f"),"-")</f>
        <v>0</v>
      </c>
      <c r="EL60" s="355">
        <f t="shared" ref="EL60:EL94" si="294">IFERROR(COUNTIF(AX60:BD60,"g"),"-")</f>
        <v>0</v>
      </c>
      <c r="EM60" s="355">
        <f t="shared" ref="EM60:EM94" si="295">IFERROR(COUNTIF(AX60:BD60,"h"),"-")</f>
        <v>0</v>
      </c>
      <c r="EO60" s="68" t="str">
        <f t="shared" ref="EO60:EO79" si="296">IFERROR((EF60*H60*$M$4),"-")</f>
        <v>-</v>
      </c>
      <c r="EP60" s="68" t="str">
        <f t="shared" ref="EP60:EP79" si="297">IFERROR((EG60*H60*$M$5),"-")</f>
        <v>-</v>
      </c>
      <c r="EQ60" s="68" t="str">
        <f t="shared" ref="EQ60:EQ79" si="298">IFERROR((EH60*H60*$M$6),"-")</f>
        <v>-</v>
      </c>
      <c r="ER60" s="68" t="str">
        <f t="shared" ref="ER60:ER79" si="299">IFERROR((EI60*H60*$M$7),"-")</f>
        <v>-</v>
      </c>
      <c r="ES60" s="68" t="str">
        <f t="shared" ref="ES60:ES79" si="300">IFERROR((EJ60*H60*$M$8),"-")</f>
        <v>-</v>
      </c>
      <c r="ET60" s="68" t="str">
        <f t="shared" ref="ET60:ET79" si="301">IFERROR((EK60*H60*$M$9),"-")</f>
        <v>-</v>
      </c>
      <c r="EU60" s="68" t="str">
        <f t="shared" ref="EU60:EU79" si="302">IFERROR((EL60*H60*$M$10),"-")</f>
        <v>-</v>
      </c>
      <c r="EV60" s="68" t="str">
        <f t="shared" ref="EV60:EV79" si="303">IFERROR((EM60*H60*$M$11),"-")</f>
        <v>-</v>
      </c>
      <c r="EX60" s="355">
        <f t="shared" ref="EX60:EX95" si="304">IFERROR(COUNTIF(BE60:BK60,"a"),"-")</f>
        <v>0</v>
      </c>
      <c r="EY60" s="355">
        <f t="shared" ref="EY60:EY95" si="305">IFERROR(COUNTIF(BE60:BK60,"b"),"-")</f>
        <v>0</v>
      </c>
      <c r="EZ60" s="355">
        <f t="shared" ref="EZ60:EZ95" si="306">IFERROR(COUNTIF(BE60:BK60,"c"),"-")</f>
        <v>0</v>
      </c>
      <c r="FA60" s="355">
        <f t="shared" ref="FA60:FA95" si="307">IFERROR(COUNTIF(BE60:BK60,"d"),"-")</f>
        <v>0</v>
      </c>
      <c r="FB60" s="355">
        <f t="shared" ref="FB60:FB95" si="308">IFERROR(COUNTIF(BE60:BK60,"e"),"-")</f>
        <v>0</v>
      </c>
      <c r="FC60" s="355">
        <f t="shared" ref="FC60:FC95" si="309">IFERROR(COUNTIF(BE60:BK60,"f"),"-")</f>
        <v>0</v>
      </c>
      <c r="FD60" s="355">
        <f t="shared" ref="FD60:FD95" si="310">IFERROR(COUNTIF(BE60:BK60,"g"),"-")</f>
        <v>0</v>
      </c>
      <c r="FE60" s="355">
        <f t="shared" ref="FE60:FE95" si="311">IFERROR(COUNTIF(BE60:BK60,"h"),"-")</f>
        <v>0</v>
      </c>
      <c r="FG60" s="68" t="str">
        <f t="shared" ref="FG60:FG79" si="312">IFERROR((EX60*H60*$M$4),"-")</f>
        <v>-</v>
      </c>
      <c r="FH60" s="68" t="str">
        <f t="shared" ref="FH60:FH79" si="313">IFERROR((EY60*H60*$M$5),"-")</f>
        <v>-</v>
      </c>
      <c r="FI60" s="68" t="str">
        <f t="shared" ref="FI60:FI79" si="314">IFERROR((EZ60*H60*$M$6),"-")</f>
        <v>-</v>
      </c>
      <c r="FJ60" s="68" t="str">
        <f t="shared" ref="FJ60:FJ79" si="315">IFERROR((A60*H60*$M$7),"-")</f>
        <v>-</v>
      </c>
      <c r="FK60" s="68" t="str">
        <f t="shared" ref="FK60:FK79" si="316">IFERROR((FB60*H60*$M$8),"-")</f>
        <v>-</v>
      </c>
      <c r="FL60" s="68" t="str">
        <f t="shared" ref="FL60:FL79" si="317">IFERROR((FC60*H60*$M$9),"-")</f>
        <v>-</v>
      </c>
      <c r="FM60" s="68" t="str">
        <f t="shared" ref="FM60:FM79" si="318">IFERROR((FD60*H60*$M$10),"-")</f>
        <v>-</v>
      </c>
      <c r="FN60" s="68" t="str">
        <f t="shared" ref="FN60:FN79" si="319">IFERROR((FE60*H60*$M$11),"-")</f>
        <v>-</v>
      </c>
      <c r="FP60" s="355">
        <f t="shared" ref="FP60:FP94" si="320">IFERROR(COUNTIF(BL60:BR60,"a"),"-")</f>
        <v>0</v>
      </c>
      <c r="FQ60" s="355">
        <f t="shared" ref="FQ60:FQ94" si="321">IFERROR(COUNTIF(BL60:BR60,"b"),"-")</f>
        <v>0</v>
      </c>
      <c r="FR60" s="355">
        <f t="shared" ref="FR60:FR94" si="322">IFERROR(COUNTIF(BL60:BR60,"c"),"-")</f>
        <v>0</v>
      </c>
      <c r="FS60" s="355">
        <f t="shared" ref="FS60:FS94" si="323">IFERROR(COUNTIF(BL60:BR60,"d"),"-")</f>
        <v>0</v>
      </c>
      <c r="FT60" s="355">
        <f t="shared" ref="FT60:FT94" si="324">IFERROR(COUNTIF(BL60:BR60,"e"),"-")</f>
        <v>0</v>
      </c>
      <c r="FU60" s="355">
        <f t="shared" ref="FU60:FU94" si="325">IFERROR(COUNTIF(BL60:BR60,"f"),"-")</f>
        <v>0</v>
      </c>
      <c r="FV60" s="355">
        <f t="shared" ref="FV60:FV94" si="326">IFERROR(COUNTIF(BL60:BR60,"g"),"-")</f>
        <v>0</v>
      </c>
      <c r="FW60" s="355">
        <f t="shared" ref="FW60:FW94" si="327">IFERROR(COUNTIF(BL60:BR60,"h"),"-")</f>
        <v>0</v>
      </c>
      <c r="FY60" s="68" t="str">
        <f t="shared" ref="FY60:FY79" si="328">IFERROR((FP60*H60*$M$4),"-")</f>
        <v>-</v>
      </c>
      <c r="FZ60" s="68" t="str">
        <f t="shared" ref="FZ60:FZ79" si="329">IFERROR((FQ60*H60*$M$5),"-")</f>
        <v>-</v>
      </c>
      <c r="GA60" s="68" t="str">
        <f t="shared" ref="GA60:GA79" si="330">IFERROR((FR60*H60*$M$6),"-")</f>
        <v>-</v>
      </c>
      <c r="GB60" s="68" t="str">
        <f t="shared" ref="GB60:GB79" si="331">IFERROR((FS60*H60*$M$7),"-")</f>
        <v>-</v>
      </c>
      <c r="GC60" s="68" t="str">
        <f t="shared" ref="GC60:GC79" si="332">IFERROR((FT60*H60*$M$8),"-")</f>
        <v>-</v>
      </c>
      <c r="GD60" s="68" t="str">
        <f t="shared" ref="GD60:GD79" si="333">IFERROR((FU60*H60*$M$9),"-")</f>
        <v>-</v>
      </c>
      <c r="GE60" s="68" t="str">
        <f t="shared" ref="GE60:GE79" si="334">IFERROR((FV60*H60*$M$10),"-")</f>
        <v>-</v>
      </c>
      <c r="GF60" s="68" t="str">
        <f t="shared" ref="GF60:GF79" si="335">IFERROR((FW60*H60*$M$11),"-")</f>
        <v>-</v>
      </c>
    </row>
    <row r="61" spans="1:188" ht="12" x14ac:dyDescent="0.3">
      <c r="A61" s="485"/>
      <c r="B61" s="387" t="s">
        <v>408</v>
      </c>
      <c r="C61" s="387" t="s">
        <v>425</v>
      </c>
      <c r="D61" s="388">
        <v>0.34027777777777773</v>
      </c>
      <c r="E61" s="388">
        <v>0.39583333333333331</v>
      </c>
      <c r="F61" s="389" t="str">
        <f>IF(VALUE(D61)&gt;=0.72,"PT",IF(VALUE(D61)&lt;0.72,"Off-PT"))</f>
        <v>Off-PT</v>
      </c>
      <c r="G61" s="9"/>
      <c r="H61" s="432" t="s">
        <v>117</v>
      </c>
      <c r="I61" s="1517">
        <v>77</v>
      </c>
      <c r="J61" s="392" t="s">
        <v>117</v>
      </c>
      <c r="K61" s="461" t="s">
        <v>117</v>
      </c>
      <c r="L61" s="394">
        <f t="shared" si="211"/>
        <v>0</v>
      </c>
      <c r="M61" s="392">
        <f t="shared" si="212"/>
        <v>77</v>
      </c>
      <c r="N61" s="392">
        <f t="shared" si="235"/>
        <v>0</v>
      </c>
      <c r="O61" s="9" t="e">
        <f>IF($L$4&gt;0,P61*J61*$M$4*H61,0)</f>
        <v>#VALUE!</v>
      </c>
      <c r="P61" s="9">
        <f>COUNTIF(AN61:BR61,"A")</f>
        <v>0</v>
      </c>
      <c r="Q61" s="9">
        <f>IF($L$5&gt;0,R61*J61*$M$5*H61,0)</f>
        <v>0</v>
      </c>
      <c r="R61" s="9">
        <f>COUNTIF(AN61:BR61,"B")</f>
        <v>0</v>
      </c>
      <c r="S61" s="9">
        <f>IF($L$6&gt;0,T61*J61*$M$6*H61,0)</f>
        <v>0</v>
      </c>
      <c r="T61" s="9">
        <f>COUNTIF(AN61:BR61,"C")</f>
        <v>0</v>
      </c>
      <c r="U61" s="9">
        <f>IF($L$7&gt;0,V61*J61*$M$7*H61,0)</f>
        <v>0</v>
      </c>
      <c r="V61" s="9">
        <f>COUNTIF(AN61:BR61,"D")</f>
        <v>0</v>
      </c>
      <c r="W61" s="9">
        <f>IF($L$8&gt;0,X61*J61*$M$8*H61,0)</f>
        <v>0</v>
      </c>
      <c r="X61" s="9">
        <f>COUNTIF(AN61:BR61,"E")</f>
        <v>0</v>
      </c>
      <c r="Y61" s="9">
        <f>COUNTIF(AN61:BR61,"F")</f>
        <v>0</v>
      </c>
      <c r="Z61" s="9">
        <f>COUNTIF(AN61:BR61,"G")</f>
        <v>0</v>
      </c>
      <c r="AA61" s="9">
        <f>COUNTIF(AN61:BR61,"H")</f>
        <v>0</v>
      </c>
      <c r="AB61" s="9" t="e">
        <f>(Y61+Z61+AA61)*H61</f>
        <v>#VALUE!</v>
      </c>
      <c r="AC61" s="9">
        <f>IF($L$4&gt;0,I61*$M$4*P61,0)</f>
        <v>0</v>
      </c>
      <c r="AD61" s="9">
        <f>IF($L$5&gt;0,I61*$M$5*R61,0)</f>
        <v>0</v>
      </c>
      <c r="AE61" s="9">
        <f>IF($L$6&gt;0,I61*$M$6*T61,0)</f>
        <v>0</v>
      </c>
      <c r="AF61" s="9">
        <f>IF($L$7&gt;0,I61*$M$7*V61,0)</f>
        <v>0</v>
      </c>
      <c r="AG61" s="9">
        <f>IF($L$8&gt;0,I61*$M$8*X61,0)</f>
        <v>0</v>
      </c>
      <c r="AH61" s="8">
        <f>IF(ISERROR(M61*$M$4),0,M61*$M$4)</f>
        <v>77</v>
      </c>
      <c r="AI61" s="8">
        <f>IF(ISERROR(M61*$M$5),0,M61*$M$5)</f>
        <v>0</v>
      </c>
      <c r="AJ61" s="8">
        <f>IF(ISERROR(M61*$M$6),0,M61*$M$6)</f>
        <v>0</v>
      </c>
      <c r="AK61" s="8">
        <f>IF(ISERROR(M61*$M$7),0,M61*$M$7)</f>
        <v>0</v>
      </c>
      <c r="AL61" s="8">
        <f>IF(ISERROR(M61*$M$8),0,M61*$M$8)</f>
        <v>0</v>
      </c>
      <c r="AM61" s="103" t="str">
        <f t="shared" si="226"/>
        <v>1</v>
      </c>
      <c r="AN61" s="63"/>
      <c r="AO61" s="63"/>
      <c r="AP61" s="66"/>
      <c r="AQ61" s="66"/>
      <c r="AR61" s="1277"/>
      <c r="AS61" s="1270"/>
      <c r="AT61" s="63"/>
      <c r="AU61" s="63"/>
      <c r="AV61" s="63"/>
      <c r="AW61" s="66"/>
      <c r="AX61" s="66"/>
      <c r="AY61" s="63"/>
      <c r="AZ61" s="63"/>
      <c r="BA61" s="63"/>
      <c r="BB61" s="63"/>
      <c r="BC61" s="63"/>
      <c r="BD61" s="66"/>
      <c r="BE61" s="66"/>
      <c r="BF61" s="63"/>
      <c r="BG61" s="63"/>
      <c r="BH61" s="63"/>
      <c r="BI61" s="63"/>
      <c r="BJ61" s="63"/>
      <c r="BK61" s="66"/>
      <c r="BL61" s="66"/>
      <c r="BM61" s="63"/>
      <c r="BN61" s="63"/>
      <c r="BO61" s="63"/>
      <c r="BP61" s="63"/>
      <c r="BQ61" s="63"/>
      <c r="BR61" s="1270"/>
      <c r="BS61" s="63"/>
      <c r="CA61" s="104">
        <f t="shared" si="247"/>
        <v>0</v>
      </c>
      <c r="CB61" s="104">
        <f t="shared" si="248"/>
        <v>0</v>
      </c>
      <c r="CC61" s="104"/>
      <c r="CD61" s="104"/>
      <c r="CE61" s="104"/>
      <c r="CF61" s="104"/>
      <c r="CH61" s="105" t="e">
        <f t="shared" si="249"/>
        <v>#VALUE!</v>
      </c>
      <c r="CI61" s="105" t="e">
        <f t="shared" si="250"/>
        <v>#VALUE!</v>
      </c>
      <c r="CJ61" s="105" t="e">
        <f t="shared" si="251"/>
        <v>#VALUE!</v>
      </c>
      <c r="CK61" s="105" t="e">
        <f t="shared" si="252"/>
        <v>#VALUE!</v>
      </c>
      <c r="CL61" s="105" t="e">
        <f t="shared" si="253"/>
        <v>#VALUE!</v>
      </c>
      <c r="CM61" s="105" t="e">
        <f t="shared" si="254"/>
        <v>#VALUE!</v>
      </c>
      <c r="CN61" s="105" t="e">
        <f t="shared" si="255"/>
        <v>#VALUE!</v>
      </c>
      <c r="CO61" s="105" t="e">
        <f t="shared" si="256"/>
        <v>#VALUE!</v>
      </c>
      <c r="CV61" s="355">
        <f t="shared" si="257"/>
        <v>0</v>
      </c>
      <c r="CW61" s="355">
        <f t="shared" si="258"/>
        <v>0</v>
      </c>
      <c r="CX61" s="355">
        <f t="shared" si="259"/>
        <v>0</v>
      </c>
      <c r="CY61" s="355">
        <f t="shared" si="260"/>
        <v>0</v>
      </c>
      <c r="CZ61" s="355" t="str">
        <f ca="1">IFERROR(OUNTIF(AN61:AP61,"e"),"-")</f>
        <v>-</v>
      </c>
      <c r="DA61" s="355">
        <f t="shared" si="261"/>
        <v>0</v>
      </c>
      <c r="DB61" s="355">
        <f t="shared" si="262"/>
        <v>0</v>
      </c>
      <c r="DC61" s="355">
        <f t="shared" si="263"/>
        <v>0</v>
      </c>
      <c r="DE61" s="1168" t="str">
        <f t="shared" si="264"/>
        <v>-</v>
      </c>
      <c r="DF61" s="1168" t="str">
        <f t="shared" si="265"/>
        <v>-</v>
      </c>
      <c r="DG61" s="1168" t="str">
        <f t="shared" si="266"/>
        <v>-</v>
      </c>
      <c r="DH61" s="1168" t="str">
        <f t="shared" si="267"/>
        <v>-</v>
      </c>
      <c r="DI61" s="1168" t="str">
        <f t="shared" ca="1" si="268"/>
        <v>-</v>
      </c>
      <c r="DJ61" s="1168" t="str">
        <f t="shared" si="269"/>
        <v>-</v>
      </c>
      <c r="DK61" s="1168" t="str">
        <f t="shared" si="270"/>
        <v>-</v>
      </c>
      <c r="DL61" s="1168" t="str">
        <f t="shared" si="271"/>
        <v>-</v>
      </c>
      <c r="DN61" s="355">
        <f t="shared" si="272"/>
        <v>0</v>
      </c>
      <c r="DO61" s="355">
        <f t="shared" si="273"/>
        <v>0</v>
      </c>
      <c r="DP61" s="355">
        <f t="shared" si="274"/>
        <v>0</v>
      </c>
      <c r="DQ61" s="355">
        <f t="shared" si="275"/>
        <v>0</v>
      </c>
      <c r="DR61" s="355">
        <f t="shared" si="276"/>
        <v>0</v>
      </c>
      <c r="DS61" s="355">
        <f t="shared" si="277"/>
        <v>0</v>
      </c>
      <c r="DT61" s="355">
        <f t="shared" si="278"/>
        <v>0</v>
      </c>
      <c r="DU61" s="355">
        <f t="shared" si="279"/>
        <v>0</v>
      </c>
      <c r="DW61" s="68" t="str">
        <f t="shared" si="280"/>
        <v>-</v>
      </c>
      <c r="DX61" s="68" t="str">
        <f t="shared" si="281"/>
        <v>-</v>
      </c>
      <c r="DY61" s="68" t="str">
        <f t="shared" si="282"/>
        <v>-</v>
      </c>
      <c r="DZ61" s="68" t="str">
        <f t="shared" si="283"/>
        <v>-</v>
      </c>
      <c r="EA61" s="68" t="str">
        <f t="shared" si="284"/>
        <v>-</v>
      </c>
      <c r="EB61" s="68" t="str">
        <f t="shared" si="285"/>
        <v>-</v>
      </c>
      <c r="EC61" s="68" t="str">
        <f t="shared" si="286"/>
        <v>-</v>
      </c>
      <c r="ED61" s="68" t="str">
        <f t="shared" si="287"/>
        <v>-</v>
      </c>
      <c r="EF61" s="355">
        <f t="shared" si="288"/>
        <v>0</v>
      </c>
      <c r="EG61" s="355">
        <f t="shared" si="289"/>
        <v>0</v>
      </c>
      <c r="EH61" s="355">
        <f t="shared" si="290"/>
        <v>0</v>
      </c>
      <c r="EI61" s="355">
        <f t="shared" si="291"/>
        <v>0</v>
      </c>
      <c r="EJ61" s="355">
        <f t="shared" si="292"/>
        <v>0</v>
      </c>
      <c r="EK61" s="355">
        <f t="shared" si="293"/>
        <v>0</v>
      </c>
      <c r="EL61" s="355">
        <f t="shared" si="294"/>
        <v>0</v>
      </c>
      <c r="EM61" s="355">
        <f t="shared" si="295"/>
        <v>0</v>
      </c>
      <c r="EO61" s="68" t="str">
        <f t="shared" si="296"/>
        <v>-</v>
      </c>
      <c r="EP61" s="68" t="str">
        <f t="shared" si="297"/>
        <v>-</v>
      </c>
      <c r="EQ61" s="68" t="str">
        <f t="shared" si="298"/>
        <v>-</v>
      </c>
      <c r="ER61" s="68" t="str">
        <f t="shared" si="299"/>
        <v>-</v>
      </c>
      <c r="ES61" s="68" t="str">
        <f t="shared" si="300"/>
        <v>-</v>
      </c>
      <c r="ET61" s="68" t="str">
        <f t="shared" si="301"/>
        <v>-</v>
      </c>
      <c r="EU61" s="68" t="str">
        <f t="shared" si="302"/>
        <v>-</v>
      </c>
      <c r="EV61" s="68" t="str">
        <f t="shared" si="303"/>
        <v>-</v>
      </c>
      <c r="EX61" s="355">
        <f t="shared" si="304"/>
        <v>0</v>
      </c>
      <c r="EY61" s="355">
        <f t="shared" si="305"/>
        <v>0</v>
      </c>
      <c r="EZ61" s="355">
        <f t="shared" si="306"/>
        <v>0</v>
      </c>
      <c r="FA61" s="355">
        <f t="shared" si="307"/>
        <v>0</v>
      </c>
      <c r="FB61" s="355">
        <f t="shared" si="308"/>
        <v>0</v>
      </c>
      <c r="FC61" s="355">
        <f t="shared" si="309"/>
        <v>0</v>
      </c>
      <c r="FD61" s="355">
        <f t="shared" si="310"/>
        <v>0</v>
      </c>
      <c r="FE61" s="355">
        <f t="shared" si="311"/>
        <v>0</v>
      </c>
      <c r="FG61" s="68" t="str">
        <f t="shared" si="312"/>
        <v>-</v>
      </c>
      <c r="FH61" s="68" t="str">
        <f t="shared" si="313"/>
        <v>-</v>
      </c>
      <c r="FI61" s="68" t="str">
        <f t="shared" si="314"/>
        <v>-</v>
      </c>
      <c r="FJ61" s="68" t="str">
        <f t="shared" si="315"/>
        <v>-</v>
      </c>
      <c r="FK61" s="68" t="str">
        <f t="shared" si="316"/>
        <v>-</v>
      </c>
      <c r="FL61" s="68" t="str">
        <f t="shared" si="317"/>
        <v>-</v>
      </c>
      <c r="FM61" s="68" t="str">
        <f t="shared" si="318"/>
        <v>-</v>
      </c>
      <c r="FN61" s="68" t="str">
        <f t="shared" si="319"/>
        <v>-</v>
      </c>
      <c r="FP61" s="355">
        <f t="shared" si="320"/>
        <v>0</v>
      </c>
      <c r="FQ61" s="355">
        <f t="shared" si="321"/>
        <v>0</v>
      </c>
      <c r="FR61" s="355">
        <f t="shared" si="322"/>
        <v>0</v>
      </c>
      <c r="FS61" s="355">
        <f t="shared" si="323"/>
        <v>0</v>
      </c>
      <c r="FT61" s="355">
        <f t="shared" si="324"/>
        <v>0</v>
      </c>
      <c r="FU61" s="355">
        <f t="shared" si="325"/>
        <v>0</v>
      </c>
      <c r="FV61" s="355">
        <f t="shared" si="326"/>
        <v>0</v>
      </c>
      <c r="FW61" s="355">
        <f t="shared" si="327"/>
        <v>0</v>
      </c>
      <c r="FY61" s="68" t="str">
        <f t="shared" si="328"/>
        <v>-</v>
      </c>
      <c r="FZ61" s="68" t="str">
        <f t="shared" si="329"/>
        <v>-</v>
      </c>
      <c r="GA61" s="68" t="str">
        <f t="shared" si="330"/>
        <v>-</v>
      </c>
      <c r="GB61" s="68" t="str">
        <f t="shared" si="331"/>
        <v>-</v>
      </c>
      <c r="GC61" s="68" t="str">
        <f t="shared" si="332"/>
        <v>-</v>
      </c>
      <c r="GD61" s="68" t="str">
        <f t="shared" si="333"/>
        <v>-</v>
      </c>
      <c r="GE61" s="68" t="str">
        <f t="shared" si="334"/>
        <v>-</v>
      </c>
      <c r="GF61" s="68" t="str">
        <f t="shared" si="335"/>
        <v>-</v>
      </c>
    </row>
    <row r="62" spans="1:188" ht="12" x14ac:dyDescent="0.3">
      <c r="A62" s="485"/>
      <c r="B62" s="387" t="s">
        <v>408</v>
      </c>
      <c r="C62" s="387" t="s">
        <v>425</v>
      </c>
      <c r="D62" s="388">
        <v>0.39583333333333331</v>
      </c>
      <c r="E62" s="388">
        <v>0.45833333333333331</v>
      </c>
      <c r="F62" s="389" t="str">
        <f>IF(VALUE(D62)&gt;=0.72,"PT",IF(VALUE(D62)&lt;0.72,"Off-PT"))</f>
        <v>Off-PT</v>
      </c>
      <c r="G62" s="9"/>
      <c r="H62" s="432" t="s">
        <v>117</v>
      </c>
      <c r="I62" s="1517">
        <v>77</v>
      </c>
      <c r="J62" s="392" t="s">
        <v>117</v>
      </c>
      <c r="K62" s="461" t="s">
        <v>117</v>
      </c>
      <c r="L62" s="394">
        <f t="shared" si="211"/>
        <v>0</v>
      </c>
      <c r="M62" s="392">
        <f t="shared" si="212"/>
        <v>77</v>
      </c>
      <c r="N62" s="392">
        <f t="shared" si="235"/>
        <v>0</v>
      </c>
      <c r="O62" s="9" t="e">
        <f>IF($L$4&gt;0,P62*J62*$M$4*H62,0)</f>
        <v>#VALUE!</v>
      </c>
      <c r="P62" s="9">
        <f>COUNTIF(AN62:BR62,"A")</f>
        <v>0</v>
      </c>
      <c r="Q62" s="9">
        <f>IF($L$5&gt;0,R62*J62*$M$5*H62,0)</f>
        <v>0</v>
      </c>
      <c r="R62" s="9">
        <f>COUNTIF(AN62:BR62,"B")</f>
        <v>0</v>
      </c>
      <c r="S62" s="9">
        <f>IF($L$6&gt;0,T62*J62*$M$6*H62,0)</f>
        <v>0</v>
      </c>
      <c r="T62" s="9">
        <f>COUNTIF(AN62:BR62,"C")</f>
        <v>0</v>
      </c>
      <c r="U62" s="9">
        <f>IF($L$7&gt;0,V62*J62*$M$7*H62,0)</f>
        <v>0</v>
      </c>
      <c r="V62" s="9">
        <f>COUNTIF(AN62:BR62,"D")</f>
        <v>0</v>
      </c>
      <c r="W62" s="9">
        <f>IF($L$8&gt;0,X62*J62*$M$8*H62,0)</f>
        <v>0</v>
      </c>
      <c r="X62" s="9">
        <f>COUNTIF(AN62:BR62,"E")</f>
        <v>0</v>
      </c>
      <c r="Y62" s="9">
        <f>COUNTIF(AN62:BR62,"F")</f>
        <v>0</v>
      </c>
      <c r="Z62" s="9">
        <f>COUNTIF(AN62:BR62,"G")</f>
        <v>0</v>
      </c>
      <c r="AA62" s="9">
        <f>COUNTIF(AN62:BR62,"H")</f>
        <v>0</v>
      </c>
      <c r="AB62" s="9" t="e">
        <f>(Y62+Z62+AA62)*H62</f>
        <v>#VALUE!</v>
      </c>
      <c r="AC62" s="9">
        <f>IF($L$4&gt;0,I62*$M$4*P62,0)</f>
        <v>0</v>
      </c>
      <c r="AD62" s="9">
        <f>IF($L$5&gt;0,I62*$M$5*R62,0)</f>
        <v>0</v>
      </c>
      <c r="AE62" s="9">
        <f>IF($L$6&gt;0,I62*$M$6*T62,0)</f>
        <v>0</v>
      </c>
      <c r="AF62" s="9">
        <f>IF($L$7&gt;0,I62*$M$7*V62,0)</f>
        <v>0</v>
      </c>
      <c r="AG62" s="9">
        <f>IF($L$8&gt;0,I62*$M$8*X62,0)</f>
        <v>0</v>
      </c>
      <c r="AH62" s="8">
        <f>IF(ISERROR(M62*$M$4),0,M62*$M$4)</f>
        <v>77</v>
      </c>
      <c r="AI62" s="8">
        <f>IF(ISERROR(M62*$M$5),0,M62*$M$5)</f>
        <v>0</v>
      </c>
      <c r="AJ62" s="8">
        <f>IF(ISERROR(M62*$M$6),0,M62*$M$6)</f>
        <v>0</v>
      </c>
      <c r="AK62" s="8">
        <f>IF(ISERROR(M62*$M$7),0,M62*$M$7)</f>
        <v>0</v>
      </c>
      <c r="AL62" s="8">
        <f>IF(ISERROR(M62*$M$8),0,M62*$M$8)</f>
        <v>0</v>
      </c>
      <c r="AM62" s="103" t="str">
        <f t="shared" si="226"/>
        <v>1</v>
      </c>
      <c r="AN62" s="63"/>
      <c r="AO62" s="63"/>
      <c r="AP62" s="66"/>
      <c r="AQ62" s="66"/>
      <c r="AR62" s="1277"/>
      <c r="AS62" s="1270"/>
      <c r="AT62" s="63"/>
      <c r="AU62" s="63"/>
      <c r="AV62" s="63"/>
      <c r="AW62" s="66"/>
      <c r="AX62" s="66"/>
      <c r="AY62" s="63"/>
      <c r="AZ62" s="63"/>
      <c r="BA62" s="63"/>
      <c r="BB62" s="63"/>
      <c r="BC62" s="63"/>
      <c r="BD62" s="66"/>
      <c r="BE62" s="66"/>
      <c r="BF62" s="63"/>
      <c r="BG62" s="63"/>
      <c r="BH62" s="63"/>
      <c r="BI62" s="63"/>
      <c r="BJ62" s="63"/>
      <c r="BK62" s="66"/>
      <c r="BL62" s="66"/>
      <c r="BM62" s="63"/>
      <c r="BN62" s="63"/>
      <c r="BO62" s="63"/>
      <c r="BP62" s="63"/>
      <c r="BQ62" s="63"/>
      <c r="BR62" s="1270"/>
      <c r="BS62" s="63"/>
      <c r="CA62" s="104">
        <f t="shared" si="247"/>
        <v>0</v>
      </c>
      <c r="CB62" s="104">
        <f t="shared" si="248"/>
        <v>0</v>
      </c>
      <c r="CC62" s="104"/>
      <c r="CD62" s="104"/>
      <c r="CE62" s="104"/>
      <c r="CF62" s="104"/>
      <c r="CH62" s="105" t="e">
        <f t="shared" si="249"/>
        <v>#VALUE!</v>
      </c>
      <c r="CI62" s="105" t="e">
        <f t="shared" si="250"/>
        <v>#VALUE!</v>
      </c>
      <c r="CJ62" s="105" t="e">
        <f t="shared" si="251"/>
        <v>#VALUE!</v>
      </c>
      <c r="CK62" s="105" t="e">
        <f t="shared" si="252"/>
        <v>#VALUE!</v>
      </c>
      <c r="CL62" s="105" t="e">
        <f t="shared" si="253"/>
        <v>#VALUE!</v>
      </c>
      <c r="CM62" s="105" t="e">
        <f t="shared" si="254"/>
        <v>#VALUE!</v>
      </c>
      <c r="CN62" s="105" t="e">
        <f t="shared" si="255"/>
        <v>#VALUE!</v>
      </c>
      <c r="CO62" s="105" t="e">
        <f t="shared" si="256"/>
        <v>#VALUE!</v>
      </c>
      <c r="CV62" s="355">
        <f t="shared" si="257"/>
        <v>0</v>
      </c>
      <c r="CW62" s="355">
        <f t="shared" si="258"/>
        <v>0</v>
      </c>
      <c r="CX62" s="355">
        <f t="shared" si="259"/>
        <v>0</v>
      </c>
      <c r="CY62" s="355">
        <f t="shared" si="260"/>
        <v>0</v>
      </c>
      <c r="CZ62" s="355" t="str">
        <f ca="1">IFERROR(OUNTIF(AN62:AP62,"e"),"-")</f>
        <v>-</v>
      </c>
      <c r="DA62" s="355">
        <f t="shared" si="261"/>
        <v>0</v>
      </c>
      <c r="DB62" s="355">
        <f t="shared" si="262"/>
        <v>0</v>
      </c>
      <c r="DC62" s="355">
        <f t="shared" si="263"/>
        <v>0</v>
      </c>
      <c r="DE62" s="1168" t="str">
        <f t="shared" si="264"/>
        <v>-</v>
      </c>
      <c r="DF62" s="1168" t="str">
        <f t="shared" si="265"/>
        <v>-</v>
      </c>
      <c r="DG62" s="1168" t="str">
        <f t="shared" si="266"/>
        <v>-</v>
      </c>
      <c r="DH62" s="1168" t="str">
        <f t="shared" si="267"/>
        <v>-</v>
      </c>
      <c r="DI62" s="1168" t="str">
        <f t="shared" ca="1" si="268"/>
        <v>-</v>
      </c>
      <c r="DJ62" s="1168" t="str">
        <f t="shared" si="269"/>
        <v>-</v>
      </c>
      <c r="DK62" s="1168" t="str">
        <f t="shared" si="270"/>
        <v>-</v>
      </c>
      <c r="DL62" s="1168" t="str">
        <f t="shared" si="271"/>
        <v>-</v>
      </c>
      <c r="DN62" s="355">
        <f t="shared" si="272"/>
        <v>0</v>
      </c>
      <c r="DO62" s="355">
        <f t="shared" si="273"/>
        <v>0</v>
      </c>
      <c r="DP62" s="355">
        <f t="shared" si="274"/>
        <v>0</v>
      </c>
      <c r="DQ62" s="355">
        <f t="shared" si="275"/>
        <v>0</v>
      </c>
      <c r="DR62" s="355">
        <f t="shared" si="276"/>
        <v>0</v>
      </c>
      <c r="DS62" s="355">
        <f t="shared" si="277"/>
        <v>0</v>
      </c>
      <c r="DT62" s="355">
        <f t="shared" si="278"/>
        <v>0</v>
      </c>
      <c r="DU62" s="355">
        <f t="shared" si="279"/>
        <v>0</v>
      </c>
      <c r="DW62" s="68" t="str">
        <f t="shared" si="280"/>
        <v>-</v>
      </c>
      <c r="DX62" s="68" t="str">
        <f t="shared" si="281"/>
        <v>-</v>
      </c>
      <c r="DY62" s="68" t="str">
        <f t="shared" si="282"/>
        <v>-</v>
      </c>
      <c r="DZ62" s="68" t="str">
        <f t="shared" si="283"/>
        <v>-</v>
      </c>
      <c r="EA62" s="68" t="str">
        <f t="shared" si="284"/>
        <v>-</v>
      </c>
      <c r="EB62" s="68" t="str">
        <f t="shared" si="285"/>
        <v>-</v>
      </c>
      <c r="EC62" s="68" t="str">
        <f t="shared" si="286"/>
        <v>-</v>
      </c>
      <c r="ED62" s="68" t="str">
        <f t="shared" si="287"/>
        <v>-</v>
      </c>
      <c r="EF62" s="355">
        <f t="shared" si="288"/>
        <v>0</v>
      </c>
      <c r="EG62" s="355">
        <f t="shared" si="289"/>
        <v>0</v>
      </c>
      <c r="EH62" s="355">
        <f t="shared" si="290"/>
        <v>0</v>
      </c>
      <c r="EI62" s="355">
        <f t="shared" si="291"/>
        <v>0</v>
      </c>
      <c r="EJ62" s="355">
        <f t="shared" si="292"/>
        <v>0</v>
      </c>
      <c r="EK62" s="355">
        <f t="shared" si="293"/>
        <v>0</v>
      </c>
      <c r="EL62" s="355">
        <f t="shared" si="294"/>
        <v>0</v>
      </c>
      <c r="EM62" s="355">
        <f t="shared" si="295"/>
        <v>0</v>
      </c>
      <c r="EO62" s="68" t="str">
        <f t="shared" si="296"/>
        <v>-</v>
      </c>
      <c r="EP62" s="68" t="str">
        <f t="shared" si="297"/>
        <v>-</v>
      </c>
      <c r="EQ62" s="68" t="str">
        <f t="shared" si="298"/>
        <v>-</v>
      </c>
      <c r="ER62" s="68" t="str">
        <f t="shared" si="299"/>
        <v>-</v>
      </c>
      <c r="ES62" s="68" t="str">
        <f t="shared" si="300"/>
        <v>-</v>
      </c>
      <c r="ET62" s="68" t="str">
        <f t="shared" si="301"/>
        <v>-</v>
      </c>
      <c r="EU62" s="68" t="str">
        <f t="shared" si="302"/>
        <v>-</v>
      </c>
      <c r="EV62" s="68" t="str">
        <f t="shared" si="303"/>
        <v>-</v>
      </c>
      <c r="EX62" s="355">
        <f t="shared" si="304"/>
        <v>0</v>
      </c>
      <c r="EY62" s="355">
        <f t="shared" si="305"/>
        <v>0</v>
      </c>
      <c r="EZ62" s="355">
        <f t="shared" si="306"/>
        <v>0</v>
      </c>
      <c r="FA62" s="355">
        <f t="shared" si="307"/>
        <v>0</v>
      </c>
      <c r="FB62" s="355">
        <f t="shared" si="308"/>
        <v>0</v>
      </c>
      <c r="FC62" s="355">
        <f t="shared" si="309"/>
        <v>0</v>
      </c>
      <c r="FD62" s="355">
        <f t="shared" si="310"/>
        <v>0</v>
      </c>
      <c r="FE62" s="355">
        <f t="shared" si="311"/>
        <v>0</v>
      </c>
      <c r="FG62" s="68" t="str">
        <f t="shared" si="312"/>
        <v>-</v>
      </c>
      <c r="FH62" s="68" t="str">
        <f t="shared" si="313"/>
        <v>-</v>
      </c>
      <c r="FI62" s="68" t="str">
        <f t="shared" si="314"/>
        <v>-</v>
      </c>
      <c r="FJ62" s="68" t="str">
        <f t="shared" si="315"/>
        <v>-</v>
      </c>
      <c r="FK62" s="68" t="str">
        <f t="shared" si="316"/>
        <v>-</v>
      </c>
      <c r="FL62" s="68" t="str">
        <f t="shared" si="317"/>
        <v>-</v>
      </c>
      <c r="FM62" s="68" t="str">
        <f t="shared" si="318"/>
        <v>-</v>
      </c>
      <c r="FN62" s="68" t="str">
        <f t="shared" si="319"/>
        <v>-</v>
      </c>
      <c r="FP62" s="355">
        <f t="shared" si="320"/>
        <v>0</v>
      </c>
      <c r="FQ62" s="355">
        <f t="shared" si="321"/>
        <v>0</v>
      </c>
      <c r="FR62" s="355">
        <f t="shared" si="322"/>
        <v>0</v>
      </c>
      <c r="FS62" s="355">
        <f t="shared" si="323"/>
        <v>0</v>
      </c>
      <c r="FT62" s="355">
        <f t="shared" si="324"/>
        <v>0</v>
      </c>
      <c r="FU62" s="355">
        <f t="shared" si="325"/>
        <v>0</v>
      </c>
      <c r="FV62" s="355">
        <f t="shared" si="326"/>
        <v>0</v>
      </c>
      <c r="FW62" s="355">
        <f t="shared" si="327"/>
        <v>0</v>
      </c>
      <c r="FY62" s="68" t="str">
        <f t="shared" si="328"/>
        <v>-</v>
      </c>
      <c r="FZ62" s="68" t="str">
        <f t="shared" si="329"/>
        <v>-</v>
      </c>
      <c r="GA62" s="68" t="str">
        <f t="shared" si="330"/>
        <v>-</v>
      </c>
      <c r="GB62" s="68" t="str">
        <f t="shared" si="331"/>
        <v>-</v>
      </c>
      <c r="GC62" s="68" t="str">
        <f t="shared" si="332"/>
        <v>-</v>
      </c>
      <c r="GD62" s="68" t="str">
        <f t="shared" si="333"/>
        <v>-</v>
      </c>
      <c r="GE62" s="68" t="str">
        <f t="shared" si="334"/>
        <v>-</v>
      </c>
      <c r="GF62" s="68" t="str">
        <f t="shared" si="335"/>
        <v>-</v>
      </c>
    </row>
    <row r="63" spans="1:188" ht="12" x14ac:dyDescent="0.3">
      <c r="A63" s="485"/>
      <c r="B63" s="387" t="s">
        <v>408</v>
      </c>
      <c r="C63" s="387" t="s">
        <v>425</v>
      </c>
      <c r="D63" s="388">
        <v>0.45833333333333331</v>
      </c>
      <c r="E63" s="388">
        <v>0.5</v>
      </c>
      <c r="F63" s="389" t="str">
        <f t="shared" ref="F63" si="336">IF(VALUE(D63)&gt;=0.72,"PT",IF(VALUE(D63)&lt;0.72,"Off-PT"))</f>
        <v>Off-PT</v>
      </c>
      <c r="G63" s="9"/>
      <c r="H63" s="432" t="s">
        <v>117</v>
      </c>
      <c r="I63" s="1517">
        <v>89</v>
      </c>
      <c r="J63" s="392" t="s">
        <v>117</v>
      </c>
      <c r="K63" s="461" t="s">
        <v>117</v>
      </c>
      <c r="L63" s="394">
        <f t="shared" ref="L63" si="337">COUNTA(AN63:BR63)</f>
        <v>0</v>
      </c>
      <c r="M63" s="392">
        <f t="shared" si="212"/>
        <v>89</v>
      </c>
      <c r="N63" s="392">
        <f t="shared" si="235"/>
        <v>0</v>
      </c>
      <c r="O63" s="9" t="e">
        <f t="shared" ref="O63" si="338">IF($L$4&gt;0,P63*J63*$M$4*H63,0)</f>
        <v>#VALUE!</v>
      </c>
      <c r="P63" s="9">
        <f t="shared" ref="P63" si="339">COUNTIF(AN63:BR63,"A")</f>
        <v>0</v>
      </c>
      <c r="Q63" s="9">
        <f t="shared" ref="Q63" si="340">IF($L$5&gt;0,R63*J63*$M$5*H63,0)</f>
        <v>0</v>
      </c>
      <c r="R63" s="9">
        <f t="shared" ref="R63" si="341">COUNTIF(AN63:BR63,"B")</f>
        <v>0</v>
      </c>
      <c r="S63" s="9">
        <f t="shared" ref="S63" si="342">IF($L$6&gt;0,T63*J63*$M$6*H63,0)</f>
        <v>0</v>
      </c>
      <c r="T63" s="9">
        <f t="shared" ref="T63" si="343">COUNTIF(AN63:BR63,"C")</f>
        <v>0</v>
      </c>
      <c r="U63" s="9">
        <f t="shared" ref="U63" si="344">IF($L$7&gt;0,V63*J63*$M$7*H63,0)</f>
        <v>0</v>
      </c>
      <c r="V63" s="9">
        <f t="shared" ref="V63" si="345">COUNTIF(AN63:BR63,"D")</f>
        <v>0</v>
      </c>
      <c r="W63" s="9">
        <f t="shared" ref="W63" si="346">IF($L$8&gt;0,X63*J63*$M$8*H63,0)</f>
        <v>0</v>
      </c>
      <c r="X63" s="9">
        <f t="shared" ref="X63" si="347">COUNTIF(AN63:BR63,"E")</f>
        <v>0</v>
      </c>
      <c r="Y63" s="9">
        <f t="shared" ref="Y63" si="348">COUNTIF(AN63:BR63,"F")</f>
        <v>0</v>
      </c>
      <c r="Z63" s="9">
        <f t="shared" ref="Z63" si="349">COUNTIF(AN63:BR63,"G")</f>
        <v>0</v>
      </c>
      <c r="AA63" s="9">
        <f t="shared" ref="AA63" si="350">COUNTIF(AN63:BR63,"H")</f>
        <v>0</v>
      </c>
      <c r="AB63" s="9" t="e">
        <f t="shared" ref="AB63" si="351">(Y63+Z63+AA63)*H63</f>
        <v>#VALUE!</v>
      </c>
      <c r="AC63" s="9">
        <f t="shared" ref="AC63" si="352">IF($L$4&gt;0,I63*$M$4*P63,0)</f>
        <v>0</v>
      </c>
      <c r="AD63" s="9">
        <f t="shared" ref="AD63" si="353">IF($L$5&gt;0,I63*$M$5*R63,0)</f>
        <v>0</v>
      </c>
      <c r="AE63" s="9">
        <f t="shared" ref="AE63" si="354">IF($L$6&gt;0,I63*$M$6*T63,0)</f>
        <v>0</v>
      </c>
      <c r="AF63" s="9">
        <f t="shared" ref="AF63" si="355">IF($L$7&gt;0,I63*$M$7*V63,0)</f>
        <v>0</v>
      </c>
      <c r="AG63" s="9">
        <f t="shared" ref="AG63" si="356">IF($L$8&gt;0,I63*$M$8*X63,0)</f>
        <v>0</v>
      </c>
      <c r="AH63" s="8">
        <f t="shared" ref="AH63" si="357">IF(ISERROR(M63*$M$4),0,M63*$M$4)</f>
        <v>89</v>
      </c>
      <c r="AI63" s="8">
        <f t="shared" ref="AI63" si="358">IF(ISERROR(M63*$M$5),0,M63*$M$5)</f>
        <v>0</v>
      </c>
      <c r="AJ63" s="8">
        <f t="shared" ref="AJ63" si="359">IF(ISERROR(M63*$M$6),0,M63*$M$6)</f>
        <v>0</v>
      </c>
      <c r="AK63" s="8">
        <f t="shared" ref="AK63" si="360">IF(ISERROR(M63*$M$7),0,M63*$M$7)</f>
        <v>0</v>
      </c>
      <c r="AL63" s="8">
        <f t="shared" ref="AL63" si="361">IF(ISERROR(M63*$M$8),0,M63*$M$8)</f>
        <v>0</v>
      </c>
      <c r="AM63" s="103" t="str">
        <f t="shared" ref="AM63" si="362">IF(G63="","1",IF(G63="Break",1.15,IF(G63="2inbreak",1.15,IF(G63="PultIB",1.15,IF(G63="1stIB",1.3,IF(G63="lastIB",1.3,IF(G63="B&amp;1stIB",1.45,IF(G63="B&amp;lastIB",1.45,IF(G63="B&amp;2inbreak",1.45,IF(G63="B&amp;PultIB",1.45,IF(G63="T&amp;T",1.35,)))))))))))</f>
        <v>1</v>
      </c>
      <c r="AN63" s="63"/>
      <c r="AO63" s="63"/>
      <c r="AP63" s="66"/>
      <c r="AQ63" s="66"/>
      <c r="AR63" s="1277"/>
      <c r="AS63" s="1270"/>
      <c r="AT63" s="63"/>
      <c r="AU63" s="63"/>
      <c r="AV63" s="63"/>
      <c r="AW63" s="66"/>
      <c r="AX63" s="66"/>
      <c r="AY63" s="63"/>
      <c r="AZ63" s="63"/>
      <c r="BA63" s="63"/>
      <c r="BB63" s="63"/>
      <c r="BC63" s="63"/>
      <c r="BD63" s="66"/>
      <c r="BE63" s="66"/>
      <c r="BF63" s="63"/>
      <c r="BG63" s="63"/>
      <c r="BH63" s="63"/>
      <c r="BI63" s="63"/>
      <c r="BJ63" s="63"/>
      <c r="BK63" s="66"/>
      <c r="BL63" s="66"/>
      <c r="BM63" s="63"/>
      <c r="BN63" s="63"/>
      <c r="BO63" s="63"/>
      <c r="BP63" s="63"/>
      <c r="BQ63" s="63"/>
      <c r="BR63" s="1270"/>
      <c r="BS63" s="63"/>
      <c r="CA63" s="104">
        <f t="shared" si="247"/>
        <v>0</v>
      </c>
      <c r="CB63" s="104">
        <f t="shared" si="248"/>
        <v>0</v>
      </c>
      <c r="CC63" s="104"/>
      <c r="CD63" s="104"/>
      <c r="CE63" s="104"/>
      <c r="CF63" s="104"/>
      <c r="CH63" s="105" t="e">
        <f t="shared" si="249"/>
        <v>#VALUE!</v>
      </c>
      <c r="CI63" s="105" t="e">
        <f t="shared" si="250"/>
        <v>#VALUE!</v>
      </c>
      <c r="CJ63" s="105" t="e">
        <f t="shared" si="251"/>
        <v>#VALUE!</v>
      </c>
      <c r="CK63" s="105" t="e">
        <f t="shared" si="252"/>
        <v>#VALUE!</v>
      </c>
      <c r="CL63" s="105" t="e">
        <f t="shared" si="253"/>
        <v>#VALUE!</v>
      </c>
      <c r="CM63" s="105" t="e">
        <f t="shared" si="254"/>
        <v>#VALUE!</v>
      </c>
      <c r="CN63" s="105" t="e">
        <f t="shared" si="255"/>
        <v>#VALUE!</v>
      </c>
      <c r="CO63" s="105" t="e">
        <f t="shared" si="256"/>
        <v>#VALUE!</v>
      </c>
      <c r="CV63" s="355">
        <f t="shared" si="257"/>
        <v>0</v>
      </c>
      <c r="CW63" s="355">
        <f t="shared" si="258"/>
        <v>0</v>
      </c>
      <c r="CX63" s="355">
        <f t="shared" si="259"/>
        <v>0</v>
      </c>
      <c r="CY63" s="355">
        <f t="shared" si="260"/>
        <v>0</v>
      </c>
      <c r="CZ63" s="355" t="str">
        <f ca="1">IFERROR(OUNTIF(AN63:AP63,"e"),"-")</f>
        <v>-</v>
      </c>
      <c r="DA63" s="355">
        <f t="shared" si="261"/>
        <v>0</v>
      </c>
      <c r="DB63" s="355">
        <f t="shared" si="262"/>
        <v>0</v>
      </c>
      <c r="DC63" s="355">
        <f t="shared" si="263"/>
        <v>0</v>
      </c>
      <c r="DE63" s="1168" t="str">
        <f t="shared" si="264"/>
        <v>-</v>
      </c>
      <c r="DF63" s="1168" t="str">
        <f t="shared" si="265"/>
        <v>-</v>
      </c>
      <c r="DG63" s="1168" t="str">
        <f t="shared" si="266"/>
        <v>-</v>
      </c>
      <c r="DH63" s="1168" t="str">
        <f t="shared" si="267"/>
        <v>-</v>
      </c>
      <c r="DI63" s="1168" t="str">
        <f t="shared" ca="1" si="268"/>
        <v>-</v>
      </c>
      <c r="DJ63" s="1168" t="str">
        <f t="shared" si="269"/>
        <v>-</v>
      </c>
      <c r="DK63" s="1168" t="str">
        <f t="shared" si="270"/>
        <v>-</v>
      </c>
      <c r="DL63" s="1168" t="str">
        <f t="shared" si="271"/>
        <v>-</v>
      </c>
      <c r="DN63" s="355">
        <f t="shared" si="272"/>
        <v>0</v>
      </c>
      <c r="DO63" s="355">
        <f t="shared" si="273"/>
        <v>0</v>
      </c>
      <c r="DP63" s="355">
        <f t="shared" si="274"/>
        <v>0</v>
      </c>
      <c r="DQ63" s="355">
        <f t="shared" si="275"/>
        <v>0</v>
      </c>
      <c r="DR63" s="355">
        <f t="shared" si="276"/>
        <v>0</v>
      </c>
      <c r="DS63" s="355">
        <f t="shared" si="277"/>
        <v>0</v>
      </c>
      <c r="DT63" s="355">
        <f t="shared" si="278"/>
        <v>0</v>
      </c>
      <c r="DU63" s="355">
        <f t="shared" si="279"/>
        <v>0</v>
      </c>
      <c r="DW63" s="68" t="str">
        <f t="shared" si="280"/>
        <v>-</v>
      </c>
      <c r="DX63" s="68" t="str">
        <f t="shared" si="281"/>
        <v>-</v>
      </c>
      <c r="DY63" s="68" t="str">
        <f t="shared" si="282"/>
        <v>-</v>
      </c>
      <c r="DZ63" s="68" t="str">
        <f t="shared" si="283"/>
        <v>-</v>
      </c>
      <c r="EA63" s="68" t="str">
        <f t="shared" si="284"/>
        <v>-</v>
      </c>
      <c r="EB63" s="68" t="str">
        <f t="shared" si="285"/>
        <v>-</v>
      </c>
      <c r="EC63" s="68" t="str">
        <f t="shared" si="286"/>
        <v>-</v>
      </c>
      <c r="ED63" s="68" t="str">
        <f t="shared" si="287"/>
        <v>-</v>
      </c>
      <c r="EF63" s="355">
        <f t="shared" si="288"/>
        <v>0</v>
      </c>
      <c r="EG63" s="355">
        <f t="shared" si="289"/>
        <v>0</v>
      </c>
      <c r="EH63" s="355">
        <f t="shared" si="290"/>
        <v>0</v>
      </c>
      <c r="EI63" s="355">
        <f t="shared" si="291"/>
        <v>0</v>
      </c>
      <c r="EJ63" s="355">
        <f t="shared" si="292"/>
        <v>0</v>
      </c>
      <c r="EK63" s="355">
        <f t="shared" si="293"/>
        <v>0</v>
      </c>
      <c r="EL63" s="355">
        <f t="shared" si="294"/>
        <v>0</v>
      </c>
      <c r="EM63" s="355">
        <f t="shared" si="295"/>
        <v>0</v>
      </c>
      <c r="EO63" s="68" t="str">
        <f t="shared" si="296"/>
        <v>-</v>
      </c>
      <c r="EP63" s="68" t="str">
        <f t="shared" si="297"/>
        <v>-</v>
      </c>
      <c r="EQ63" s="68" t="str">
        <f t="shared" si="298"/>
        <v>-</v>
      </c>
      <c r="ER63" s="68" t="str">
        <f t="shared" si="299"/>
        <v>-</v>
      </c>
      <c r="ES63" s="68" t="str">
        <f t="shared" si="300"/>
        <v>-</v>
      </c>
      <c r="ET63" s="68" t="str">
        <f t="shared" si="301"/>
        <v>-</v>
      </c>
      <c r="EU63" s="68" t="str">
        <f t="shared" si="302"/>
        <v>-</v>
      </c>
      <c r="EV63" s="68" t="str">
        <f t="shared" si="303"/>
        <v>-</v>
      </c>
      <c r="EX63" s="355">
        <f t="shared" si="304"/>
        <v>0</v>
      </c>
      <c r="EY63" s="355">
        <f t="shared" si="305"/>
        <v>0</v>
      </c>
      <c r="EZ63" s="355">
        <f t="shared" si="306"/>
        <v>0</v>
      </c>
      <c r="FA63" s="355">
        <f t="shared" si="307"/>
        <v>0</v>
      </c>
      <c r="FB63" s="355">
        <f t="shared" si="308"/>
        <v>0</v>
      </c>
      <c r="FC63" s="355">
        <f t="shared" si="309"/>
        <v>0</v>
      </c>
      <c r="FD63" s="355">
        <f t="shared" si="310"/>
        <v>0</v>
      </c>
      <c r="FE63" s="355">
        <f t="shared" si="311"/>
        <v>0</v>
      </c>
      <c r="FG63" s="68" t="str">
        <f t="shared" si="312"/>
        <v>-</v>
      </c>
      <c r="FH63" s="68" t="str">
        <f t="shared" si="313"/>
        <v>-</v>
      </c>
      <c r="FI63" s="68" t="str">
        <f t="shared" si="314"/>
        <v>-</v>
      </c>
      <c r="FJ63" s="68" t="str">
        <f t="shared" si="315"/>
        <v>-</v>
      </c>
      <c r="FK63" s="68" t="str">
        <f t="shared" si="316"/>
        <v>-</v>
      </c>
      <c r="FL63" s="68" t="str">
        <f t="shared" si="317"/>
        <v>-</v>
      </c>
      <c r="FM63" s="68" t="str">
        <f t="shared" si="318"/>
        <v>-</v>
      </c>
      <c r="FN63" s="68" t="str">
        <f t="shared" si="319"/>
        <v>-</v>
      </c>
      <c r="FP63" s="355">
        <f t="shared" si="320"/>
        <v>0</v>
      </c>
      <c r="FQ63" s="355">
        <f t="shared" si="321"/>
        <v>0</v>
      </c>
      <c r="FR63" s="355">
        <f t="shared" si="322"/>
        <v>0</v>
      </c>
      <c r="FS63" s="355">
        <f t="shared" si="323"/>
        <v>0</v>
      </c>
      <c r="FT63" s="355">
        <f t="shared" si="324"/>
        <v>0</v>
      </c>
      <c r="FU63" s="355">
        <f t="shared" si="325"/>
        <v>0</v>
      </c>
      <c r="FV63" s="355">
        <f t="shared" si="326"/>
        <v>0</v>
      </c>
      <c r="FW63" s="355">
        <f t="shared" si="327"/>
        <v>0</v>
      </c>
      <c r="FY63" s="68" t="str">
        <f t="shared" si="328"/>
        <v>-</v>
      </c>
      <c r="FZ63" s="68" t="str">
        <f t="shared" si="329"/>
        <v>-</v>
      </c>
      <c r="GA63" s="68" t="str">
        <f t="shared" si="330"/>
        <v>-</v>
      </c>
      <c r="GB63" s="68" t="str">
        <f t="shared" si="331"/>
        <v>-</v>
      </c>
      <c r="GC63" s="68" t="str">
        <f t="shared" si="332"/>
        <v>-</v>
      </c>
      <c r="GD63" s="68" t="str">
        <f t="shared" si="333"/>
        <v>-</v>
      </c>
      <c r="GE63" s="68" t="str">
        <f t="shared" si="334"/>
        <v>-</v>
      </c>
      <c r="GF63" s="68" t="str">
        <f t="shared" si="335"/>
        <v>-</v>
      </c>
    </row>
    <row r="64" spans="1:188" ht="12" x14ac:dyDescent="0.3">
      <c r="A64" s="485"/>
      <c r="B64" s="387" t="s">
        <v>408</v>
      </c>
      <c r="C64" s="387" t="s">
        <v>425</v>
      </c>
      <c r="D64" s="388">
        <v>0.5</v>
      </c>
      <c r="E64" s="388">
        <v>0.54166666666666663</v>
      </c>
      <c r="F64" s="389" t="str">
        <f t="shared" si="210"/>
        <v>Off-PT</v>
      </c>
      <c r="G64" s="9"/>
      <c r="H64" s="432" t="s">
        <v>117</v>
      </c>
      <c r="I64" s="1517">
        <v>77</v>
      </c>
      <c r="J64" s="392" t="s">
        <v>117</v>
      </c>
      <c r="K64" s="461" t="s">
        <v>117</v>
      </c>
      <c r="L64" s="394">
        <f t="shared" si="211"/>
        <v>0</v>
      </c>
      <c r="M64" s="392">
        <f t="shared" si="212"/>
        <v>77</v>
      </c>
      <c r="N64" s="392">
        <f t="shared" si="235"/>
        <v>0</v>
      </c>
      <c r="O64" s="9" t="e">
        <f t="shared" si="213"/>
        <v>#VALUE!</v>
      </c>
      <c r="P64" s="9">
        <f t="shared" si="236"/>
        <v>0</v>
      </c>
      <c r="Q64" s="9">
        <f t="shared" si="237"/>
        <v>0</v>
      </c>
      <c r="R64" s="9">
        <f t="shared" si="238"/>
        <v>0</v>
      </c>
      <c r="S64" s="9">
        <f t="shared" si="239"/>
        <v>0</v>
      </c>
      <c r="T64" s="9">
        <f t="shared" si="240"/>
        <v>0</v>
      </c>
      <c r="U64" s="9">
        <f t="shared" si="241"/>
        <v>0</v>
      </c>
      <c r="V64" s="9">
        <f t="shared" si="242"/>
        <v>0</v>
      </c>
      <c r="W64" s="9">
        <f t="shared" si="243"/>
        <v>0</v>
      </c>
      <c r="X64" s="9">
        <f t="shared" si="244"/>
        <v>0</v>
      </c>
      <c r="Y64" s="9">
        <f t="shared" si="214"/>
        <v>0</v>
      </c>
      <c r="Z64" s="9">
        <f t="shared" si="245"/>
        <v>0</v>
      </c>
      <c r="AA64" s="9">
        <f t="shared" si="246"/>
        <v>0</v>
      </c>
      <c r="AB64" s="9" t="e">
        <f t="shared" si="215"/>
        <v>#VALUE!</v>
      </c>
      <c r="AC64" s="9">
        <f t="shared" si="216"/>
        <v>0</v>
      </c>
      <c r="AD64" s="9">
        <f t="shared" si="217"/>
        <v>0</v>
      </c>
      <c r="AE64" s="9">
        <f t="shared" si="218"/>
        <v>0</v>
      </c>
      <c r="AF64" s="9">
        <f t="shared" si="219"/>
        <v>0</v>
      </c>
      <c r="AG64" s="9">
        <f t="shared" si="220"/>
        <v>0</v>
      </c>
      <c r="AH64" s="8">
        <f t="shared" si="221"/>
        <v>77</v>
      </c>
      <c r="AI64" s="8">
        <f t="shared" si="222"/>
        <v>0</v>
      </c>
      <c r="AJ64" s="8">
        <f t="shared" si="223"/>
        <v>0</v>
      </c>
      <c r="AK64" s="8">
        <f t="shared" si="224"/>
        <v>0</v>
      </c>
      <c r="AL64" s="8">
        <f t="shared" si="225"/>
        <v>0</v>
      </c>
      <c r="AM64" s="103" t="str">
        <f t="shared" si="226"/>
        <v>1</v>
      </c>
      <c r="AN64" s="63"/>
      <c r="AO64" s="63"/>
      <c r="AP64" s="66"/>
      <c r="AQ64" s="66"/>
      <c r="AR64" s="1277"/>
      <c r="AS64" s="1270"/>
      <c r="AT64" s="63"/>
      <c r="AU64" s="63"/>
      <c r="AV64" s="63"/>
      <c r="AW64" s="66"/>
      <c r="AX64" s="66"/>
      <c r="AY64" s="63"/>
      <c r="AZ64" s="63"/>
      <c r="BA64" s="63"/>
      <c r="BB64" s="63"/>
      <c r="BC64" s="63"/>
      <c r="BD64" s="66"/>
      <c r="BE64" s="66"/>
      <c r="BF64" s="63"/>
      <c r="BG64" s="63"/>
      <c r="BH64" s="63"/>
      <c r="BI64" s="63"/>
      <c r="BJ64" s="63"/>
      <c r="BK64" s="66"/>
      <c r="BL64" s="66"/>
      <c r="BM64" s="63"/>
      <c r="BN64" s="63"/>
      <c r="BO64" s="63"/>
      <c r="BP64" s="63"/>
      <c r="BQ64" s="63"/>
      <c r="BR64" s="1270"/>
      <c r="BS64" s="63"/>
      <c r="CA64" s="104">
        <f t="shared" si="247"/>
        <v>0</v>
      </c>
      <c r="CB64" s="104">
        <f t="shared" si="248"/>
        <v>0</v>
      </c>
      <c r="CC64" s="104"/>
      <c r="CD64" s="104"/>
      <c r="CE64" s="104"/>
      <c r="CF64" s="104"/>
      <c r="CH64" s="105" t="e">
        <f t="shared" ref="CH64:CH79" si="363">P64*H64</f>
        <v>#VALUE!</v>
      </c>
      <c r="CI64" s="105" t="e">
        <f t="shared" ref="CI64:CI79" si="364">R64*H64</f>
        <v>#VALUE!</v>
      </c>
      <c r="CJ64" s="105" t="e">
        <f t="shared" ref="CJ64:CJ79" si="365">T64*H64</f>
        <v>#VALUE!</v>
      </c>
      <c r="CK64" s="105" t="e">
        <f t="shared" ref="CK64:CK79" si="366">V64*H64</f>
        <v>#VALUE!</v>
      </c>
      <c r="CL64" s="105" t="e">
        <f t="shared" ref="CL64:CL79" si="367">X64*H64</f>
        <v>#VALUE!</v>
      </c>
      <c r="CM64" s="105" t="e">
        <f t="shared" ref="CM64:CM79" si="368">Y64*H64</f>
        <v>#VALUE!</v>
      </c>
      <c r="CN64" s="105" t="e">
        <f t="shared" ref="CN64:CN79" si="369">Z64*H64</f>
        <v>#VALUE!</v>
      </c>
      <c r="CO64" s="105" t="e">
        <f t="shared" ref="CO64:CO79" si="370">AA64*H64</f>
        <v>#VALUE!</v>
      </c>
      <c r="CV64" s="355">
        <f t="shared" si="257"/>
        <v>0</v>
      </c>
      <c r="CW64" s="355">
        <f t="shared" si="258"/>
        <v>0</v>
      </c>
      <c r="CX64" s="355">
        <f t="shared" si="259"/>
        <v>0</v>
      </c>
      <c r="CY64" s="355">
        <f t="shared" si="260"/>
        <v>0</v>
      </c>
      <c r="CZ64" s="355" t="str">
        <f ca="1">IFERROR(OUNTIF(AN64:AP64,"e"),"-")</f>
        <v>-</v>
      </c>
      <c r="DA64" s="355">
        <f t="shared" si="261"/>
        <v>0</v>
      </c>
      <c r="DB64" s="355">
        <f t="shared" si="262"/>
        <v>0</v>
      </c>
      <c r="DC64" s="355">
        <f t="shared" si="263"/>
        <v>0</v>
      </c>
      <c r="DE64" s="1168" t="str">
        <f t="shared" si="264"/>
        <v>-</v>
      </c>
      <c r="DF64" s="1168" t="str">
        <f t="shared" si="265"/>
        <v>-</v>
      </c>
      <c r="DG64" s="1168" t="str">
        <f t="shared" si="266"/>
        <v>-</v>
      </c>
      <c r="DH64" s="1168" t="str">
        <f t="shared" si="267"/>
        <v>-</v>
      </c>
      <c r="DI64" s="1168" t="str">
        <f t="shared" ca="1" si="268"/>
        <v>-</v>
      </c>
      <c r="DJ64" s="1168" t="str">
        <f t="shared" si="269"/>
        <v>-</v>
      </c>
      <c r="DK64" s="1168" t="str">
        <f t="shared" si="270"/>
        <v>-</v>
      </c>
      <c r="DL64" s="1168" t="str">
        <f t="shared" si="271"/>
        <v>-</v>
      </c>
      <c r="DN64" s="355">
        <f t="shared" si="272"/>
        <v>0</v>
      </c>
      <c r="DO64" s="355">
        <f t="shared" si="273"/>
        <v>0</v>
      </c>
      <c r="DP64" s="355">
        <f t="shared" si="274"/>
        <v>0</v>
      </c>
      <c r="DQ64" s="355">
        <f t="shared" si="275"/>
        <v>0</v>
      </c>
      <c r="DR64" s="355">
        <f t="shared" si="276"/>
        <v>0</v>
      </c>
      <c r="DS64" s="355">
        <f t="shared" si="277"/>
        <v>0</v>
      </c>
      <c r="DT64" s="355">
        <f t="shared" si="278"/>
        <v>0</v>
      </c>
      <c r="DU64" s="355">
        <f t="shared" si="279"/>
        <v>0</v>
      </c>
      <c r="DW64" s="68" t="str">
        <f t="shared" si="280"/>
        <v>-</v>
      </c>
      <c r="DX64" s="68" t="str">
        <f t="shared" si="281"/>
        <v>-</v>
      </c>
      <c r="DY64" s="68" t="str">
        <f t="shared" si="282"/>
        <v>-</v>
      </c>
      <c r="DZ64" s="68" t="str">
        <f t="shared" si="283"/>
        <v>-</v>
      </c>
      <c r="EA64" s="68" t="str">
        <f t="shared" si="284"/>
        <v>-</v>
      </c>
      <c r="EB64" s="68" t="str">
        <f t="shared" si="285"/>
        <v>-</v>
      </c>
      <c r="EC64" s="68" t="str">
        <f t="shared" si="286"/>
        <v>-</v>
      </c>
      <c r="ED64" s="68" t="str">
        <f t="shared" si="287"/>
        <v>-</v>
      </c>
      <c r="EF64" s="355">
        <f t="shared" si="288"/>
        <v>0</v>
      </c>
      <c r="EG64" s="355">
        <f t="shared" si="289"/>
        <v>0</v>
      </c>
      <c r="EH64" s="355">
        <f t="shared" si="290"/>
        <v>0</v>
      </c>
      <c r="EI64" s="355">
        <f t="shared" si="291"/>
        <v>0</v>
      </c>
      <c r="EJ64" s="355">
        <f t="shared" si="292"/>
        <v>0</v>
      </c>
      <c r="EK64" s="355">
        <f t="shared" si="293"/>
        <v>0</v>
      </c>
      <c r="EL64" s="355">
        <f t="shared" si="294"/>
        <v>0</v>
      </c>
      <c r="EM64" s="355">
        <f t="shared" si="295"/>
        <v>0</v>
      </c>
      <c r="EO64" s="68" t="str">
        <f t="shared" si="296"/>
        <v>-</v>
      </c>
      <c r="EP64" s="68" t="str">
        <f t="shared" si="297"/>
        <v>-</v>
      </c>
      <c r="EQ64" s="68" t="str">
        <f t="shared" si="298"/>
        <v>-</v>
      </c>
      <c r="ER64" s="68" t="str">
        <f t="shared" si="299"/>
        <v>-</v>
      </c>
      <c r="ES64" s="68" t="str">
        <f t="shared" si="300"/>
        <v>-</v>
      </c>
      <c r="ET64" s="68" t="str">
        <f t="shared" si="301"/>
        <v>-</v>
      </c>
      <c r="EU64" s="68" t="str">
        <f t="shared" si="302"/>
        <v>-</v>
      </c>
      <c r="EV64" s="68" t="str">
        <f t="shared" si="303"/>
        <v>-</v>
      </c>
      <c r="EX64" s="355">
        <f t="shared" si="304"/>
        <v>0</v>
      </c>
      <c r="EY64" s="355">
        <f t="shared" si="305"/>
        <v>0</v>
      </c>
      <c r="EZ64" s="355">
        <f t="shared" si="306"/>
        <v>0</v>
      </c>
      <c r="FA64" s="355">
        <f t="shared" si="307"/>
        <v>0</v>
      </c>
      <c r="FB64" s="355">
        <f t="shared" si="308"/>
        <v>0</v>
      </c>
      <c r="FC64" s="355">
        <f t="shared" si="309"/>
        <v>0</v>
      </c>
      <c r="FD64" s="355">
        <f t="shared" si="310"/>
        <v>0</v>
      </c>
      <c r="FE64" s="355">
        <f t="shared" si="311"/>
        <v>0</v>
      </c>
      <c r="FG64" s="68" t="str">
        <f t="shared" si="312"/>
        <v>-</v>
      </c>
      <c r="FH64" s="68" t="str">
        <f t="shared" si="313"/>
        <v>-</v>
      </c>
      <c r="FI64" s="68" t="str">
        <f t="shared" si="314"/>
        <v>-</v>
      </c>
      <c r="FJ64" s="68" t="str">
        <f t="shared" si="315"/>
        <v>-</v>
      </c>
      <c r="FK64" s="68" t="str">
        <f t="shared" si="316"/>
        <v>-</v>
      </c>
      <c r="FL64" s="68" t="str">
        <f t="shared" si="317"/>
        <v>-</v>
      </c>
      <c r="FM64" s="68" t="str">
        <f t="shared" si="318"/>
        <v>-</v>
      </c>
      <c r="FN64" s="68" t="str">
        <f t="shared" si="319"/>
        <v>-</v>
      </c>
      <c r="FP64" s="355">
        <f t="shared" si="320"/>
        <v>0</v>
      </c>
      <c r="FQ64" s="355">
        <f t="shared" si="321"/>
        <v>0</v>
      </c>
      <c r="FR64" s="355">
        <f t="shared" si="322"/>
        <v>0</v>
      </c>
      <c r="FS64" s="355">
        <f t="shared" si="323"/>
        <v>0</v>
      </c>
      <c r="FT64" s="355">
        <f t="shared" si="324"/>
        <v>0</v>
      </c>
      <c r="FU64" s="355">
        <f t="shared" si="325"/>
        <v>0</v>
      </c>
      <c r="FV64" s="355">
        <f t="shared" si="326"/>
        <v>0</v>
      </c>
      <c r="FW64" s="355">
        <f t="shared" si="327"/>
        <v>0</v>
      </c>
      <c r="FY64" s="68" t="str">
        <f t="shared" si="328"/>
        <v>-</v>
      </c>
      <c r="FZ64" s="68" t="str">
        <f t="shared" si="329"/>
        <v>-</v>
      </c>
      <c r="GA64" s="68" t="str">
        <f t="shared" si="330"/>
        <v>-</v>
      </c>
      <c r="GB64" s="68" t="str">
        <f t="shared" si="331"/>
        <v>-</v>
      </c>
      <c r="GC64" s="68" t="str">
        <f t="shared" si="332"/>
        <v>-</v>
      </c>
      <c r="GD64" s="68" t="str">
        <f t="shared" si="333"/>
        <v>-</v>
      </c>
      <c r="GE64" s="68" t="str">
        <f t="shared" si="334"/>
        <v>-</v>
      </c>
      <c r="GF64" s="68" t="str">
        <f t="shared" si="335"/>
        <v>-</v>
      </c>
    </row>
    <row r="65" spans="1:188" ht="12" x14ac:dyDescent="0.3">
      <c r="A65" s="485"/>
      <c r="B65" s="387" t="s">
        <v>408</v>
      </c>
      <c r="C65" s="387" t="s">
        <v>425</v>
      </c>
      <c r="D65" s="388">
        <v>0.54166666666666663</v>
      </c>
      <c r="E65" s="388">
        <v>0.58333333333333337</v>
      </c>
      <c r="F65" s="389" t="str">
        <f t="shared" si="210"/>
        <v>Off-PT</v>
      </c>
      <c r="G65" s="9"/>
      <c r="H65" s="432" t="s">
        <v>117</v>
      </c>
      <c r="I65" s="1517">
        <v>77</v>
      </c>
      <c r="J65" s="392" t="s">
        <v>117</v>
      </c>
      <c r="K65" s="461" t="s">
        <v>117</v>
      </c>
      <c r="L65" s="394">
        <f t="shared" si="211"/>
        <v>0</v>
      </c>
      <c r="M65" s="392">
        <f t="shared" si="212"/>
        <v>77</v>
      </c>
      <c r="N65" s="392">
        <f t="shared" si="235"/>
        <v>0</v>
      </c>
      <c r="O65" s="9" t="e">
        <f t="shared" si="213"/>
        <v>#VALUE!</v>
      </c>
      <c r="P65" s="9">
        <f t="shared" si="236"/>
        <v>0</v>
      </c>
      <c r="Q65" s="9">
        <f t="shared" si="237"/>
        <v>0</v>
      </c>
      <c r="R65" s="9">
        <f t="shared" si="238"/>
        <v>0</v>
      </c>
      <c r="S65" s="9">
        <f t="shared" si="239"/>
        <v>0</v>
      </c>
      <c r="T65" s="9">
        <f t="shared" si="240"/>
        <v>0</v>
      </c>
      <c r="U65" s="9">
        <f t="shared" si="241"/>
        <v>0</v>
      </c>
      <c r="V65" s="9">
        <f t="shared" si="242"/>
        <v>0</v>
      </c>
      <c r="W65" s="9">
        <f t="shared" si="243"/>
        <v>0</v>
      </c>
      <c r="X65" s="9">
        <f t="shared" si="244"/>
        <v>0</v>
      </c>
      <c r="Y65" s="9">
        <f t="shared" si="214"/>
        <v>0</v>
      </c>
      <c r="Z65" s="9">
        <f t="shared" si="245"/>
        <v>0</v>
      </c>
      <c r="AA65" s="9">
        <f t="shared" si="246"/>
        <v>0</v>
      </c>
      <c r="AB65" s="9" t="e">
        <f t="shared" si="215"/>
        <v>#VALUE!</v>
      </c>
      <c r="AC65" s="9">
        <f t="shared" si="216"/>
        <v>0</v>
      </c>
      <c r="AD65" s="9">
        <f t="shared" si="217"/>
        <v>0</v>
      </c>
      <c r="AE65" s="9">
        <f t="shared" si="218"/>
        <v>0</v>
      </c>
      <c r="AF65" s="9">
        <f t="shared" si="219"/>
        <v>0</v>
      </c>
      <c r="AG65" s="9">
        <f t="shared" si="220"/>
        <v>0</v>
      </c>
      <c r="AH65" s="8">
        <f t="shared" si="221"/>
        <v>77</v>
      </c>
      <c r="AI65" s="8">
        <f t="shared" si="222"/>
        <v>0</v>
      </c>
      <c r="AJ65" s="8">
        <f t="shared" si="223"/>
        <v>0</v>
      </c>
      <c r="AK65" s="8">
        <f t="shared" si="224"/>
        <v>0</v>
      </c>
      <c r="AL65" s="8">
        <f t="shared" si="225"/>
        <v>0</v>
      </c>
      <c r="AM65" s="103" t="str">
        <f t="shared" si="226"/>
        <v>1</v>
      </c>
      <c r="AN65" s="63"/>
      <c r="AO65" s="63"/>
      <c r="AP65" s="66"/>
      <c r="AQ65" s="66"/>
      <c r="AR65" s="1277"/>
      <c r="AS65" s="1270"/>
      <c r="AT65" s="63"/>
      <c r="AU65" s="63"/>
      <c r="AV65" s="63"/>
      <c r="AW65" s="66"/>
      <c r="AX65" s="66"/>
      <c r="AY65" s="63"/>
      <c r="AZ65" s="63"/>
      <c r="BA65" s="63"/>
      <c r="BB65" s="63"/>
      <c r="BC65" s="63"/>
      <c r="BD65" s="66"/>
      <c r="BE65" s="66"/>
      <c r="BF65" s="63"/>
      <c r="BG65" s="63"/>
      <c r="BH65" s="63"/>
      <c r="BI65" s="63"/>
      <c r="BJ65" s="63"/>
      <c r="BK65" s="66"/>
      <c r="BL65" s="66"/>
      <c r="BM65" s="63"/>
      <c r="BN65" s="63"/>
      <c r="BO65" s="63"/>
      <c r="BP65" s="63"/>
      <c r="BQ65" s="63"/>
      <c r="BR65" s="1270"/>
      <c r="BS65" s="63"/>
      <c r="CA65" s="104">
        <f t="shared" si="247"/>
        <v>0</v>
      </c>
      <c r="CB65" s="104">
        <f t="shared" si="248"/>
        <v>0</v>
      </c>
      <c r="CC65" s="104"/>
      <c r="CD65" s="104"/>
      <c r="CE65" s="104"/>
      <c r="CF65" s="104"/>
      <c r="CH65" s="105" t="e">
        <f t="shared" si="363"/>
        <v>#VALUE!</v>
      </c>
      <c r="CI65" s="105" t="e">
        <f t="shared" si="364"/>
        <v>#VALUE!</v>
      </c>
      <c r="CJ65" s="105" t="e">
        <f t="shared" si="365"/>
        <v>#VALUE!</v>
      </c>
      <c r="CK65" s="105" t="e">
        <f t="shared" si="366"/>
        <v>#VALUE!</v>
      </c>
      <c r="CL65" s="105" t="e">
        <f t="shared" si="367"/>
        <v>#VALUE!</v>
      </c>
      <c r="CM65" s="105" t="e">
        <f t="shared" si="368"/>
        <v>#VALUE!</v>
      </c>
      <c r="CN65" s="105" t="e">
        <f t="shared" si="369"/>
        <v>#VALUE!</v>
      </c>
      <c r="CO65" s="105" t="e">
        <f t="shared" si="370"/>
        <v>#VALUE!</v>
      </c>
      <c r="CV65" s="355">
        <f t="shared" si="257"/>
        <v>0</v>
      </c>
      <c r="CW65" s="355">
        <f t="shared" si="258"/>
        <v>0</v>
      </c>
      <c r="CX65" s="355">
        <f t="shared" si="259"/>
        <v>0</v>
      </c>
      <c r="CY65" s="355">
        <f t="shared" si="260"/>
        <v>0</v>
      </c>
      <c r="CZ65" s="355" t="str">
        <f ca="1">IFERROR(OUNTIF(AN65:AP65,"e"),"-")</f>
        <v>-</v>
      </c>
      <c r="DA65" s="355">
        <f t="shared" si="261"/>
        <v>0</v>
      </c>
      <c r="DB65" s="355">
        <f t="shared" si="262"/>
        <v>0</v>
      </c>
      <c r="DC65" s="355">
        <f t="shared" si="263"/>
        <v>0</v>
      </c>
      <c r="DE65" s="1168" t="str">
        <f t="shared" si="264"/>
        <v>-</v>
      </c>
      <c r="DF65" s="1168" t="str">
        <f t="shared" si="265"/>
        <v>-</v>
      </c>
      <c r="DG65" s="1168" t="str">
        <f t="shared" si="266"/>
        <v>-</v>
      </c>
      <c r="DH65" s="1168" t="str">
        <f t="shared" si="267"/>
        <v>-</v>
      </c>
      <c r="DI65" s="1168" t="str">
        <f t="shared" ca="1" si="268"/>
        <v>-</v>
      </c>
      <c r="DJ65" s="1168" t="str">
        <f t="shared" si="269"/>
        <v>-</v>
      </c>
      <c r="DK65" s="1168" t="str">
        <f t="shared" si="270"/>
        <v>-</v>
      </c>
      <c r="DL65" s="1168" t="str">
        <f t="shared" si="271"/>
        <v>-</v>
      </c>
      <c r="DN65" s="355">
        <f t="shared" si="272"/>
        <v>0</v>
      </c>
      <c r="DO65" s="355">
        <f t="shared" si="273"/>
        <v>0</v>
      </c>
      <c r="DP65" s="355">
        <f t="shared" si="274"/>
        <v>0</v>
      </c>
      <c r="DQ65" s="355">
        <f t="shared" si="275"/>
        <v>0</v>
      </c>
      <c r="DR65" s="355">
        <f t="shared" si="276"/>
        <v>0</v>
      </c>
      <c r="DS65" s="355">
        <f t="shared" si="277"/>
        <v>0</v>
      </c>
      <c r="DT65" s="355">
        <f t="shared" si="278"/>
        <v>0</v>
      </c>
      <c r="DU65" s="355">
        <f t="shared" si="279"/>
        <v>0</v>
      </c>
      <c r="DW65" s="68" t="str">
        <f t="shared" si="280"/>
        <v>-</v>
      </c>
      <c r="DX65" s="68" t="str">
        <f t="shared" si="281"/>
        <v>-</v>
      </c>
      <c r="DY65" s="68" t="str">
        <f t="shared" si="282"/>
        <v>-</v>
      </c>
      <c r="DZ65" s="68" t="str">
        <f t="shared" si="283"/>
        <v>-</v>
      </c>
      <c r="EA65" s="68" t="str">
        <f t="shared" si="284"/>
        <v>-</v>
      </c>
      <c r="EB65" s="68" t="str">
        <f t="shared" si="285"/>
        <v>-</v>
      </c>
      <c r="EC65" s="68" t="str">
        <f t="shared" si="286"/>
        <v>-</v>
      </c>
      <c r="ED65" s="68" t="str">
        <f t="shared" si="287"/>
        <v>-</v>
      </c>
      <c r="EF65" s="355">
        <f t="shared" si="288"/>
        <v>0</v>
      </c>
      <c r="EG65" s="355">
        <f t="shared" si="289"/>
        <v>0</v>
      </c>
      <c r="EH65" s="355">
        <f t="shared" si="290"/>
        <v>0</v>
      </c>
      <c r="EI65" s="355">
        <f t="shared" si="291"/>
        <v>0</v>
      </c>
      <c r="EJ65" s="355">
        <f t="shared" si="292"/>
        <v>0</v>
      </c>
      <c r="EK65" s="355">
        <f t="shared" si="293"/>
        <v>0</v>
      </c>
      <c r="EL65" s="355">
        <f t="shared" si="294"/>
        <v>0</v>
      </c>
      <c r="EM65" s="355">
        <f t="shared" si="295"/>
        <v>0</v>
      </c>
      <c r="EO65" s="68" t="str">
        <f t="shared" si="296"/>
        <v>-</v>
      </c>
      <c r="EP65" s="68" t="str">
        <f t="shared" si="297"/>
        <v>-</v>
      </c>
      <c r="EQ65" s="68" t="str">
        <f t="shared" si="298"/>
        <v>-</v>
      </c>
      <c r="ER65" s="68" t="str">
        <f t="shared" si="299"/>
        <v>-</v>
      </c>
      <c r="ES65" s="68" t="str">
        <f t="shared" si="300"/>
        <v>-</v>
      </c>
      <c r="ET65" s="68" t="str">
        <f t="shared" si="301"/>
        <v>-</v>
      </c>
      <c r="EU65" s="68" t="str">
        <f t="shared" si="302"/>
        <v>-</v>
      </c>
      <c r="EV65" s="68" t="str">
        <f t="shared" si="303"/>
        <v>-</v>
      </c>
      <c r="EX65" s="355">
        <f t="shared" si="304"/>
        <v>0</v>
      </c>
      <c r="EY65" s="355">
        <f t="shared" si="305"/>
        <v>0</v>
      </c>
      <c r="EZ65" s="355">
        <f t="shared" si="306"/>
        <v>0</v>
      </c>
      <c r="FA65" s="355">
        <f t="shared" si="307"/>
        <v>0</v>
      </c>
      <c r="FB65" s="355">
        <f t="shared" si="308"/>
        <v>0</v>
      </c>
      <c r="FC65" s="355">
        <f t="shared" si="309"/>
        <v>0</v>
      </c>
      <c r="FD65" s="355">
        <f t="shared" si="310"/>
        <v>0</v>
      </c>
      <c r="FE65" s="355">
        <f t="shared" si="311"/>
        <v>0</v>
      </c>
      <c r="FG65" s="68" t="str">
        <f t="shared" si="312"/>
        <v>-</v>
      </c>
      <c r="FH65" s="68" t="str">
        <f t="shared" si="313"/>
        <v>-</v>
      </c>
      <c r="FI65" s="68" t="str">
        <f t="shared" si="314"/>
        <v>-</v>
      </c>
      <c r="FJ65" s="68" t="str">
        <f t="shared" si="315"/>
        <v>-</v>
      </c>
      <c r="FK65" s="68" t="str">
        <f t="shared" si="316"/>
        <v>-</v>
      </c>
      <c r="FL65" s="68" t="str">
        <f t="shared" si="317"/>
        <v>-</v>
      </c>
      <c r="FM65" s="68" t="str">
        <f t="shared" si="318"/>
        <v>-</v>
      </c>
      <c r="FN65" s="68" t="str">
        <f t="shared" si="319"/>
        <v>-</v>
      </c>
      <c r="FP65" s="355">
        <f t="shared" si="320"/>
        <v>0</v>
      </c>
      <c r="FQ65" s="355">
        <f t="shared" si="321"/>
        <v>0</v>
      </c>
      <c r="FR65" s="355">
        <f t="shared" si="322"/>
        <v>0</v>
      </c>
      <c r="FS65" s="355">
        <f t="shared" si="323"/>
        <v>0</v>
      </c>
      <c r="FT65" s="355">
        <f t="shared" si="324"/>
        <v>0</v>
      </c>
      <c r="FU65" s="355">
        <f t="shared" si="325"/>
        <v>0</v>
      </c>
      <c r="FV65" s="355">
        <f t="shared" si="326"/>
        <v>0</v>
      </c>
      <c r="FW65" s="355">
        <f t="shared" si="327"/>
        <v>0</v>
      </c>
      <c r="FY65" s="68" t="str">
        <f t="shared" si="328"/>
        <v>-</v>
      </c>
      <c r="FZ65" s="68" t="str">
        <f t="shared" si="329"/>
        <v>-</v>
      </c>
      <c r="GA65" s="68" t="str">
        <f t="shared" si="330"/>
        <v>-</v>
      </c>
      <c r="GB65" s="68" t="str">
        <f t="shared" si="331"/>
        <v>-</v>
      </c>
      <c r="GC65" s="68" t="str">
        <f t="shared" si="332"/>
        <v>-</v>
      </c>
      <c r="GD65" s="68" t="str">
        <f t="shared" si="333"/>
        <v>-</v>
      </c>
      <c r="GE65" s="68" t="str">
        <f t="shared" si="334"/>
        <v>-</v>
      </c>
      <c r="GF65" s="68" t="str">
        <f t="shared" si="335"/>
        <v>-</v>
      </c>
    </row>
    <row r="66" spans="1:188" ht="12" x14ac:dyDescent="0.3">
      <c r="A66" s="485"/>
      <c r="B66" s="387" t="s">
        <v>496</v>
      </c>
      <c r="C66" s="387" t="s">
        <v>425</v>
      </c>
      <c r="D66" s="388">
        <v>0.58333333333333337</v>
      </c>
      <c r="E66" s="388">
        <v>0.60416666666666663</v>
      </c>
      <c r="F66" s="389" t="str">
        <f t="shared" ref="F66:F69" si="371">IF(VALUE(D66)&gt;=0.72,"PT",IF(VALUE(D66)&lt;0.72,"Off-PT"))</f>
        <v>Off-PT</v>
      </c>
      <c r="G66" s="9"/>
      <c r="H66" s="432" t="s">
        <v>117</v>
      </c>
      <c r="I66" s="1517">
        <v>77</v>
      </c>
      <c r="J66" s="392" t="s">
        <v>117</v>
      </c>
      <c r="K66" s="461" t="s">
        <v>117</v>
      </c>
      <c r="L66" s="394">
        <f t="shared" ref="L66:L69" si="372">COUNTA(AN66:BR66)</f>
        <v>0</v>
      </c>
      <c r="M66" s="392">
        <f t="shared" si="212"/>
        <v>77</v>
      </c>
      <c r="N66" s="392">
        <f t="shared" si="235"/>
        <v>0</v>
      </c>
      <c r="O66" s="9" t="e">
        <f t="shared" ref="O66:O69" si="373">IF($L$4&gt;0,P66*J66*$M$4*H66,0)</f>
        <v>#VALUE!</v>
      </c>
      <c r="P66" s="9">
        <f t="shared" ref="P66:P69" si="374">COUNTIF(AN66:BR66,"A")</f>
        <v>0</v>
      </c>
      <c r="Q66" s="9">
        <f t="shared" ref="Q66:Q69" si="375">IF($L$5&gt;0,R66*J66*$M$5*H66,0)</f>
        <v>0</v>
      </c>
      <c r="R66" s="9">
        <f t="shared" ref="R66:R69" si="376">COUNTIF(AN66:BR66,"B")</f>
        <v>0</v>
      </c>
      <c r="S66" s="9">
        <f t="shared" ref="S66:S69" si="377">IF($L$6&gt;0,T66*J66*$M$6*H66,0)</f>
        <v>0</v>
      </c>
      <c r="T66" s="9">
        <f t="shared" ref="T66:T69" si="378">COUNTIF(AN66:BR66,"C")</f>
        <v>0</v>
      </c>
      <c r="U66" s="9">
        <f t="shared" ref="U66:U69" si="379">IF($L$7&gt;0,V66*J66*$M$7*H66,0)</f>
        <v>0</v>
      </c>
      <c r="V66" s="9">
        <f t="shared" ref="V66:V69" si="380">COUNTIF(AN66:BR66,"D")</f>
        <v>0</v>
      </c>
      <c r="W66" s="9">
        <f t="shared" ref="W66:W69" si="381">IF($L$8&gt;0,X66*J66*$M$8*H66,0)</f>
        <v>0</v>
      </c>
      <c r="X66" s="9">
        <f t="shared" ref="X66:X69" si="382">COUNTIF(AN66:BR66,"E")</f>
        <v>0</v>
      </c>
      <c r="Y66" s="9">
        <f t="shared" ref="Y66:Y69" si="383">COUNTIF(AN66:BR66,"F")</f>
        <v>0</v>
      </c>
      <c r="Z66" s="9">
        <f t="shared" ref="Z66:Z69" si="384">COUNTIF(AN66:BR66,"G")</f>
        <v>0</v>
      </c>
      <c r="AA66" s="9">
        <f t="shared" ref="AA66:AA69" si="385">COUNTIF(AN66:BR66,"H")</f>
        <v>0</v>
      </c>
      <c r="AB66" s="9" t="e">
        <f t="shared" ref="AB66:AB69" si="386">(Y66+Z66+AA66)*H66</f>
        <v>#VALUE!</v>
      </c>
      <c r="AC66" s="9">
        <f t="shared" ref="AC66:AC69" si="387">IF($L$4&gt;0,I66*$M$4*P66,0)</f>
        <v>0</v>
      </c>
      <c r="AD66" s="9">
        <f t="shared" ref="AD66:AD69" si="388">IF($L$5&gt;0,I66*$M$5*R66,0)</f>
        <v>0</v>
      </c>
      <c r="AE66" s="9">
        <f t="shared" ref="AE66:AE69" si="389">IF($L$6&gt;0,I66*$M$6*T66,0)</f>
        <v>0</v>
      </c>
      <c r="AF66" s="9">
        <f t="shared" ref="AF66:AF69" si="390">IF($L$7&gt;0,I66*$M$7*V66,0)</f>
        <v>0</v>
      </c>
      <c r="AG66" s="9">
        <f t="shared" ref="AG66:AG69" si="391">IF($L$8&gt;0,I66*$M$8*X66,0)</f>
        <v>0</v>
      </c>
      <c r="AH66" s="8">
        <f t="shared" ref="AH66:AH69" si="392">IF(ISERROR(M66*$M$4),0,M66*$M$4)</f>
        <v>77</v>
      </c>
      <c r="AI66" s="8">
        <f t="shared" ref="AI66:AI69" si="393">IF(ISERROR(M66*$M$5),0,M66*$M$5)</f>
        <v>0</v>
      </c>
      <c r="AJ66" s="8">
        <f t="shared" ref="AJ66:AJ69" si="394">IF(ISERROR(M66*$M$6),0,M66*$M$6)</f>
        <v>0</v>
      </c>
      <c r="AK66" s="8">
        <f t="shared" ref="AK66:AK69" si="395">IF(ISERROR(M66*$M$7),0,M66*$M$7)</f>
        <v>0</v>
      </c>
      <c r="AL66" s="8">
        <f t="shared" ref="AL66:AL69" si="396">IF(ISERROR(M66*$M$8),0,M66*$M$8)</f>
        <v>0</v>
      </c>
      <c r="AM66" s="103" t="str">
        <f t="shared" ref="AM66:AM69" si="397">IF(G66="","1",IF(G66="Break",1.15,IF(G66="2inbreak",1.15,IF(G66="PultIB",1.15,IF(G66="1stIB",1.3,IF(G66="lastIB",1.3,IF(G66="B&amp;1stIB",1.45,IF(G66="B&amp;lastIB",1.45,IF(G66="B&amp;2inbreak",1.45,IF(G66="B&amp;PultIB",1.45,IF(G66="T&amp;T",1.35,)))))))))))</f>
        <v>1</v>
      </c>
      <c r="AN66" s="63"/>
      <c r="AO66" s="63"/>
      <c r="AP66" s="66"/>
      <c r="AQ66" s="66"/>
      <c r="AR66" s="1277"/>
      <c r="AS66" s="1270"/>
      <c r="AT66" s="63"/>
      <c r="AU66" s="63"/>
      <c r="AV66" s="63"/>
      <c r="AW66" s="66"/>
      <c r="AX66" s="66"/>
      <c r="AY66" s="63"/>
      <c r="AZ66" s="63"/>
      <c r="BA66" s="63"/>
      <c r="BB66" s="63"/>
      <c r="BC66" s="63"/>
      <c r="BD66" s="66"/>
      <c r="BE66" s="66"/>
      <c r="BF66" s="63"/>
      <c r="BG66" s="63"/>
      <c r="BH66" s="63"/>
      <c r="BI66" s="63"/>
      <c r="BJ66" s="63"/>
      <c r="BK66" s="66"/>
      <c r="BL66" s="66"/>
      <c r="BM66" s="63"/>
      <c r="BN66" s="63"/>
      <c r="BO66" s="63"/>
      <c r="BP66" s="63"/>
      <c r="BQ66" s="63"/>
      <c r="BR66" s="1270"/>
      <c r="BS66" s="63"/>
      <c r="CA66" s="104">
        <f t="shared" si="247"/>
        <v>0</v>
      </c>
      <c r="CB66" s="104">
        <f t="shared" si="248"/>
        <v>0</v>
      </c>
      <c r="CC66" s="104"/>
      <c r="CD66" s="104"/>
      <c r="CE66" s="104"/>
      <c r="CF66" s="104"/>
      <c r="CH66" s="105" t="e">
        <f t="shared" ref="CH66:CH69" si="398">P66*H66</f>
        <v>#VALUE!</v>
      </c>
      <c r="CI66" s="105" t="e">
        <f t="shared" ref="CI66:CI69" si="399">R66*H66</f>
        <v>#VALUE!</v>
      </c>
      <c r="CJ66" s="105" t="e">
        <f t="shared" ref="CJ66:CJ69" si="400">T66*H66</f>
        <v>#VALUE!</v>
      </c>
      <c r="CK66" s="105" t="e">
        <f t="shared" ref="CK66:CK69" si="401">V66*H66</f>
        <v>#VALUE!</v>
      </c>
      <c r="CL66" s="105" t="e">
        <f t="shared" ref="CL66:CL69" si="402">X66*H66</f>
        <v>#VALUE!</v>
      </c>
      <c r="CM66" s="105" t="e">
        <f t="shared" ref="CM66:CM69" si="403">Y66*H66</f>
        <v>#VALUE!</v>
      </c>
      <c r="CN66" s="105" t="e">
        <f t="shared" ref="CN66:CN69" si="404">Z66*H66</f>
        <v>#VALUE!</v>
      </c>
      <c r="CO66" s="105" t="e">
        <f t="shared" ref="CO66:CO69" si="405">AA66*H66</f>
        <v>#VALUE!</v>
      </c>
      <c r="CV66" s="355">
        <f t="shared" si="257"/>
        <v>0</v>
      </c>
      <c r="CW66" s="355">
        <f t="shared" si="258"/>
        <v>0</v>
      </c>
      <c r="CX66" s="355">
        <f t="shared" si="259"/>
        <v>0</v>
      </c>
      <c r="CY66" s="355">
        <f t="shared" si="260"/>
        <v>0</v>
      </c>
      <c r="CZ66" s="355" t="str">
        <f ca="1">IFERROR(OUNTIF(AN66:AP66,"e"),"-")</f>
        <v>-</v>
      </c>
      <c r="DA66" s="355">
        <f t="shared" si="261"/>
        <v>0</v>
      </c>
      <c r="DB66" s="355">
        <f t="shared" si="262"/>
        <v>0</v>
      </c>
      <c r="DC66" s="355">
        <f t="shared" si="263"/>
        <v>0</v>
      </c>
      <c r="DE66" s="1168" t="str">
        <f t="shared" si="264"/>
        <v>-</v>
      </c>
      <c r="DF66" s="1168" t="str">
        <f t="shared" si="265"/>
        <v>-</v>
      </c>
      <c r="DG66" s="1168" t="str">
        <f t="shared" si="266"/>
        <v>-</v>
      </c>
      <c r="DH66" s="1168" t="str">
        <f t="shared" si="267"/>
        <v>-</v>
      </c>
      <c r="DI66" s="1168" t="str">
        <f t="shared" ca="1" si="268"/>
        <v>-</v>
      </c>
      <c r="DJ66" s="1168" t="str">
        <f t="shared" si="269"/>
        <v>-</v>
      </c>
      <c r="DK66" s="1168" t="str">
        <f t="shared" si="270"/>
        <v>-</v>
      </c>
      <c r="DL66" s="1168" t="str">
        <f t="shared" si="271"/>
        <v>-</v>
      </c>
      <c r="DN66" s="355">
        <f t="shared" si="272"/>
        <v>0</v>
      </c>
      <c r="DO66" s="355">
        <f t="shared" si="273"/>
        <v>0</v>
      </c>
      <c r="DP66" s="355">
        <f t="shared" si="274"/>
        <v>0</v>
      </c>
      <c r="DQ66" s="355">
        <f t="shared" si="275"/>
        <v>0</v>
      </c>
      <c r="DR66" s="355">
        <f t="shared" si="276"/>
        <v>0</v>
      </c>
      <c r="DS66" s="355">
        <f t="shared" si="277"/>
        <v>0</v>
      </c>
      <c r="DT66" s="355">
        <f t="shared" si="278"/>
        <v>0</v>
      </c>
      <c r="DU66" s="355">
        <f t="shared" si="279"/>
        <v>0</v>
      </c>
      <c r="DW66" s="68" t="str">
        <f t="shared" si="280"/>
        <v>-</v>
      </c>
      <c r="DX66" s="68" t="str">
        <f t="shared" si="281"/>
        <v>-</v>
      </c>
      <c r="DY66" s="68" t="str">
        <f t="shared" si="282"/>
        <v>-</v>
      </c>
      <c r="DZ66" s="68" t="str">
        <f t="shared" si="283"/>
        <v>-</v>
      </c>
      <c r="EA66" s="68" t="str">
        <f t="shared" si="284"/>
        <v>-</v>
      </c>
      <c r="EB66" s="68" t="str">
        <f t="shared" si="285"/>
        <v>-</v>
      </c>
      <c r="EC66" s="68" t="str">
        <f t="shared" si="286"/>
        <v>-</v>
      </c>
      <c r="ED66" s="68" t="str">
        <f t="shared" si="287"/>
        <v>-</v>
      </c>
      <c r="EF66" s="355">
        <f t="shared" si="288"/>
        <v>0</v>
      </c>
      <c r="EG66" s="355">
        <f t="shared" si="289"/>
        <v>0</v>
      </c>
      <c r="EH66" s="355">
        <f t="shared" si="290"/>
        <v>0</v>
      </c>
      <c r="EI66" s="355">
        <f t="shared" si="291"/>
        <v>0</v>
      </c>
      <c r="EJ66" s="355">
        <f t="shared" si="292"/>
        <v>0</v>
      </c>
      <c r="EK66" s="355">
        <f t="shared" si="293"/>
        <v>0</v>
      </c>
      <c r="EL66" s="355">
        <f t="shared" si="294"/>
        <v>0</v>
      </c>
      <c r="EM66" s="355">
        <f t="shared" si="295"/>
        <v>0</v>
      </c>
      <c r="EO66" s="68" t="str">
        <f t="shared" si="296"/>
        <v>-</v>
      </c>
      <c r="EP66" s="68" t="str">
        <f t="shared" si="297"/>
        <v>-</v>
      </c>
      <c r="EQ66" s="68" t="str">
        <f t="shared" si="298"/>
        <v>-</v>
      </c>
      <c r="ER66" s="68" t="str">
        <f t="shared" si="299"/>
        <v>-</v>
      </c>
      <c r="ES66" s="68" t="str">
        <f t="shared" si="300"/>
        <v>-</v>
      </c>
      <c r="ET66" s="68" t="str">
        <f t="shared" si="301"/>
        <v>-</v>
      </c>
      <c r="EU66" s="68" t="str">
        <f t="shared" si="302"/>
        <v>-</v>
      </c>
      <c r="EV66" s="68" t="str">
        <f t="shared" si="303"/>
        <v>-</v>
      </c>
      <c r="EX66" s="355">
        <f t="shared" si="304"/>
        <v>0</v>
      </c>
      <c r="EY66" s="355">
        <f t="shared" si="305"/>
        <v>0</v>
      </c>
      <c r="EZ66" s="355">
        <f t="shared" si="306"/>
        <v>0</v>
      </c>
      <c r="FA66" s="355">
        <f t="shared" si="307"/>
        <v>0</v>
      </c>
      <c r="FB66" s="355">
        <f t="shared" si="308"/>
        <v>0</v>
      </c>
      <c r="FC66" s="355">
        <f t="shared" si="309"/>
        <v>0</v>
      </c>
      <c r="FD66" s="355">
        <f t="shared" si="310"/>
        <v>0</v>
      </c>
      <c r="FE66" s="355">
        <f t="shared" si="311"/>
        <v>0</v>
      </c>
      <c r="FG66" s="68" t="str">
        <f t="shared" si="312"/>
        <v>-</v>
      </c>
      <c r="FH66" s="68" t="str">
        <f t="shared" si="313"/>
        <v>-</v>
      </c>
      <c r="FI66" s="68" t="str">
        <f t="shared" si="314"/>
        <v>-</v>
      </c>
      <c r="FJ66" s="68" t="str">
        <f t="shared" si="315"/>
        <v>-</v>
      </c>
      <c r="FK66" s="68" t="str">
        <f t="shared" si="316"/>
        <v>-</v>
      </c>
      <c r="FL66" s="68" t="str">
        <f t="shared" si="317"/>
        <v>-</v>
      </c>
      <c r="FM66" s="68" t="str">
        <f t="shared" si="318"/>
        <v>-</v>
      </c>
      <c r="FN66" s="68" t="str">
        <f t="shared" si="319"/>
        <v>-</v>
      </c>
      <c r="FP66" s="355">
        <f t="shared" si="320"/>
        <v>0</v>
      </c>
      <c r="FQ66" s="355">
        <f t="shared" si="321"/>
        <v>0</v>
      </c>
      <c r="FR66" s="355">
        <f t="shared" si="322"/>
        <v>0</v>
      </c>
      <c r="FS66" s="355">
        <f t="shared" si="323"/>
        <v>0</v>
      </c>
      <c r="FT66" s="355">
        <f t="shared" si="324"/>
        <v>0</v>
      </c>
      <c r="FU66" s="355">
        <f t="shared" si="325"/>
        <v>0</v>
      </c>
      <c r="FV66" s="355">
        <f t="shared" si="326"/>
        <v>0</v>
      </c>
      <c r="FW66" s="355">
        <f t="shared" si="327"/>
        <v>0</v>
      </c>
      <c r="FY66" s="68" t="str">
        <f t="shared" si="328"/>
        <v>-</v>
      </c>
      <c r="FZ66" s="68" t="str">
        <f t="shared" si="329"/>
        <v>-</v>
      </c>
      <c r="GA66" s="68" t="str">
        <f t="shared" si="330"/>
        <v>-</v>
      </c>
      <c r="GB66" s="68" t="str">
        <f t="shared" si="331"/>
        <v>-</v>
      </c>
      <c r="GC66" s="68" t="str">
        <f t="shared" si="332"/>
        <v>-</v>
      </c>
      <c r="GD66" s="68" t="str">
        <f t="shared" si="333"/>
        <v>-</v>
      </c>
      <c r="GE66" s="68" t="str">
        <f t="shared" si="334"/>
        <v>-</v>
      </c>
      <c r="GF66" s="68" t="str">
        <f t="shared" si="335"/>
        <v>-</v>
      </c>
    </row>
    <row r="67" spans="1:188" ht="12" x14ac:dyDescent="0.3">
      <c r="A67" s="485"/>
      <c r="B67" s="387" t="s">
        <v>496</v>
      </c>
      <c r="C67" s="387" t="s">
        <v>425</v>
      </c>
      <c r="D67" s="388">
        <v>0.60416666666666663</v>
      </c>
      <c r="E67" s="388">
        <v>0.625</v>
      </c>
      <c r="F67" s="389" t="str">
        <f t="shared" si="371"/>
        <v>Off-PT</v>
      </c>
      <c r="G67" s="9"/>
      <c r="H67" s="432" t="s">
        <v>117</v>
      </c>
      <c r="I67" s="1517">
        <v>77</v>
      </c>
      <c r="J67" s="392" t="s">
        <v>117</v>
      </c>
      <c r="K67" s="461" t="s">
        <v>117</v>
      </c>
      <c r="L67" s="394">
        <f t="shared" si="372"/>
        <v>0</v>
      </c>
      <c r="M67" s="392">
        <f t="shared" si="212"/>
        <v>77</v>
      </c>
      <c r="N67" s="392">
        <f t="shared" si="235"/>
        <v>0</v>
      </c>
      <c r="O67" s="9" t="e">
        <f t="shared" si="373"/>
        <v>#VALUE!</v>
      </c>
      <c r="P67" s="9">
        <f t="shared" si="374"/>
        <v>0</v>
      </c>
      <c r="Q67" s="9">
        <f t="shared" si="375"/>
        <v>0</v>
      </c>
      <c r="R67" s="9">
        <f t="shared" si="376"/>
        <v>0</v>
      </c>
      <c r="S67" s="9">
        <f t="shared" si="377"/>
        <v>0</v>
      </c>
      <c r="T67" s="9">
        <f t="shared" si="378"/>
        <v>0</v>
      </c>
      <c r="U67" s="9">
        <f t="shared" si="379"/>
        <v>0</v>
      </c>
      <c r="V67" s="9">
        <f t="shared" si="380"/>
        <v>0</v>
      </c>
      <c r="W67" s="9">
        <f t="shared" si="381"/>
        <v>0</v>
      </c>
      <c r="X67" s="9">
        <f t="shared" si="382"/>
        <v>0</v>
      </c>
      <c r="Y67" s="9">
        <f t="shared" si="383"/>
        <v>0</v>
      </c>
      <c r="Z67" s="9">
        <f t="shared" si="384"/>
        <v>0</v>
      </c>
      <c r="AA67" s="9">
        <f t="shared" si="385"/>
        <v>0</v>
      </c>
      <c r="AB67" s="9" t="e">
        <f t="shared" si="386"/>
        <v>#VALUE!</v>
      </c>
      <c r="AC67" s="9">
        <f t="shared" si="387"/>
        <v>0</v>
      </c>
      <c r="AD67" s="9">
        <f t="shared" si="388"/>
        <v>0</v>
      </c>
      <c r="AE67" s="9">
        <f t="shared" si="389"/>
        <v>0</v>
      </c>
      <c r="AF67" s="9">
        <f t="shared" si="390"/>
        <v>0</v>
      </c>
      <c r="AG67" s="9">
        <f t="shared" si="391"/>
        <v>0</v>
      </c>
      <c r="AH67" s="8">
        <f t="shared" si="392"/>
        <v>77</v>
      </c>
      <c r="AI67" s="8">
        <f t="shared" si="393"/>
        <v>0</v>
      </c>
      <c r="AJ67" s="8">
        <f t="shared" si="394"/>
        <v>0</v>
      </c>
      <c r="AK67" s="8">
        <f t="shared" si="395"/>
        <v>0</v>
      </c>
      <c r="AL67" s="8">
        <f t="shared" si="396"/>
        <v>0</v>
      </c>
      <c r="AM67" s="103" t="str">
        <f t="shared" si="397"/>
        <v>1</v>
      </c>
      <c r="AN67" s="63"/>
      <c r="AO67" s="63"/>
      <c r="AP67" s="66"/>
      <c r="AQ67" s="66"/>
      <c r="AR67" s="1277"/>
      <c r="AS67" s="1270"/>
      <c r="AT67" s="63"/>
      <c r="AU67" s="63"/>
      <c r="AV67" s="63"/>
      <c r="AW67" s="66"/>
      <c r="AX67" s="66"/>
      <c r="AY67" s="63"/>
      <c r="AZ67" s="63"/>
      <c r="BA67" s="63"/>
      <c r="BB67" s="63"/>
      <c r="BC67" s="63"/>
      <c r="BD67" s="66"/>
      <c r="BE67" s="66"/>
      <c r="BF67" s="63"/>
      <c r="BG67" s="63"/>
      <c r="BH67" s="63"/>
      <c r="BI67" s="63"/>
      <c r="BJ67" s="63"/>
      <c r="BK67" s="66"/>
      <c r="BL67" s="66"/>
      <c r="BM67" s="63"/>
      <c r="BN67" s="63"/>
      <c r="BO67" s="63"/>
      <c r="BP67" s="63"/>
      <c r="BQ67" s="63"/>
      <c r="BR67" s="1270"/>
      <c r="BS67" s="63"/>
      <c r="CA67" s="104">
        <f t="shared" si="247"/>
        <v>0</v>
      </c>
      <c r="CB67" s="104">
        <f t="shared" si="248"/>
        <v>0</v>
      </c>
      <c r="CC67" s="104"/>
      <c r="CD67" s="104"/>
      <c r="CE67" s="104"/>
      <c r="CF67" s="104"/>
      <c r="CH67" s="105" t="e">
        <f t="shared" si="398"/>
        <v>#VALUE!</v>
      </c>
      <c r="CI67" s="105" t="e">
        <f t="shared" si="399"/>
        <v>#VALUE!</v>
      </c>
      <c r="CJ67" s="105" t="e">
        <f t="shared" si="400"/>
        <v>#VALUE!</v>
      </c>
      <c r="CK67" s="105" t="e">
        <f t="shared" si="401"/>
        <v>#VALUE!</v>
      </c>
      <c r="CL67" s="105" t="e">
        <f t="shared" si="402"/>
        <v>#VALUE!</v>
      </c>
      <c r="CM67" s="105" t="e">
        <f t="shared" si="403"/>
        <v>#VALUE!</v>
      </c>
      <c r="CN67" s="105" t="e">
        <f t="shared" si="404"/>
        <v>#VALUE!</v>
      </c>
      <c r="CO67" s="105" t="e">
        <f t="shared" si="405"/>
        <v>#VALUE!</v>
      </c>
      <c r="CV67" s="355">
        <f t="shared" si="257"/>
        <v>0</v>
      </c>
      <c r="CW67" s="355">
        <f t="shared" si="258"/>
        <v>0</v>
      </c>
      <c r="CX67" s="355">
        <f t="shared" si="259"/>
        <v>0</v>
      </c>
      <c r="CY67" s="355">
        <f t="shared" si="260"/>
        <v>0</v>
      </c>
      <c r="CZ67" s="355" t="str">
        <f ca="1">IFERROR(OUNTIF(AN67:AP67,"e"),"-")</f>
        <v>-</v>
      </c>
      <c r="DA67" s="355">
        <f t="shared" si="261"/>
        <v>0</v>
      </c>
      <c r="DB67" s="355">
        <f t="shared" si="262"/>
        <v>0</v>
      </c>
      <c r="DC67" s="355">
        <f t="shared" si="263"/>
        <v>0</v>
      </c>
      <c r="DE67" s="1168" t="str">
        <f t="shared" si="264"/>
        <v>-</v>
      </c>
      <c r="DF67" s="1168" t="str">
        <f t="shared" si="265"/>
        <v>-</v>
      </c>
      <c r="DG67" s="1168" t="str">
        <f t="shared" si="266"/>
        <v>-</v>
      </c>
      <c r="DH67" s="1168" t="str">
        <f t="shared" si="267"/>
        <v>-</v>
      </c>
      <c r="DI67" s="1168" t="str">
        <f t="shared" ca="1" si="268"/>
        <v>-</v>
      </c>
      <c r="DJ67" s="1168" t="str">
        <f t="shared" si="269"/>
        <v>-</v>
      </c>
      <c r="DK67" s="1168" t="str">
        <f t="shared" si="270"/>
        <v>-</v>
      </c>
      <c r="DL67" s="1168" t="str">
        <f t="shared" si="271"/>
        <v>-</v>
      </c>
      <c r="DN67" s="355">
        <f t="shared" si="272"/>
        <v>0</v>
      </c>
      <c r="DO67" s="355">
        <f t="shared" si="273"/>
        <v>0</v>
      </c>
      <c r="DP67" s="355">
        <f t="shared" si="274"/>
        <v>0</v>
      </c>
      <c r="DQ67" s="355">
        <f t="shared" si="275"/>
        <v>0</v>
      </c>
      <c r="DR67" s="355">
        <f t="shared" si="276"/>
        <v>0</v>
      </c>
      <c r="DS67" s="355">
        <f t="shared" si="277"/>
        <v>0</v>
      </c>
      <c r="DT67" s="355">
        <f t="shared" si="278"/>
        <v>0</v>
      </c>
      <c r="DU67" s="355">
        <f t="shared" si="279"/>
        <v>0</v>
      </c>
      <c r="DW67" s="68" t="str">
        <f t="shared" si="280"/>
        <v>-</v>
      </c>
      <c r="DX67" s="68" t="str">
        <f t="shared" si="281"/>
        <v>-</v>
      </c>
      <c r="DY67" s="68" t="str">
        <f t="shared" si="282"/>
        <v>-</v>
      </c>
      <c r="DZ67" s="68" t="str">
        <f t="shared" si="283"/>
        <v>-</v>
      </c>
      <c r="EA67" s="68" t="str">
        <f t="shared" si="284"/>
        <v>-</v>
      </c>
      <c r="EB67" s="68" t="str">
        <f t="shared" si="285"/>
        <v>-</v>
      </c>
      <c r="EC67" s="68" t="str">
        <f t="shared" si="286"/>
        <v>-</v>
      </c>
      <c r="ED67" s="68" t="str">
        <f t="shared" si="287"/>
        <v>-</v>
      </c>
      <c r="EF67" s="355">
        <f t="shared" si="288"/>
        <v>0</v>
      </c>
      <c r="EG67" s="355">
        <f t="shared" si="289"/>
        <v>0</v>
      </c>
      <c r="EH67" s="355">
        <f t="shared" si="290"/>
        <v>0</v>
      </c>
      <c r="EI67" s="355">
        <f t="shared" si="291"/>
        <v>0</v>
      </c>
      <c r="EJ67" s="355">
        <f t="shared" si="292"/>
        <v>0</v>
      </c>
      <c r="EK67" s="355">
        <f t="shared" si="293"/>
        <v>0</v>
      </c>
      <c r="EL67" s="355">
        <f t="shared" si="294"/>
        <v>0</v>
      </c>
      <c r="EM67" s="355">
        <f t="shared" si="295"/>
        <v>0</v>
      </c>
      <c r="EO67" s="68" t="str">
        <f t="shared" si="296"/>
        <v>-</v>
      </c>
      <c r="EP67" s="68" t="str">
        <f t="shared" si="297"/>
        <v>-</v>
      </c>
      <c r="EQ67" s="68" t="str">
        <f t="shared" si="298"/>
        <v>-</v>
      </c>
      <c r="ER67" s="68" t="str">
        <f t="shared" si="299"/>
        <v>-</v>
      </c>
      <c r="ES67" s="68" t="str">
        <f t="shared" si="300"/>
        <v>-</v>
      </c>
      <c r="ET67" s="68" t="str">
        <f t="shared" si="301"/>
        <v>-</v>
      </c>
      <c r="EU67" s="68" t="str">
        <f t="shared" si="302"/>
        <v>-</v>
      </c>
      <c r="EV67" s="68" t="str">
        <f t="shared" si="303"/>
        <v>-</v>
      </c>
      <c r="EX67" s="355">
        <f t="shared" si="304"/>
        <v>0</v>
      </c>
      <c r="EY67" s="355">
        <f t="shared" si="305"/>
        <v>0</v>
      </c>
      <c r="EZ67" s="355">
        <f t="shared" si="306"/>
        <v>0</v>
      </c>
      <c r="FA67" s="355">
        <f t="shared" si="307"/>
        <v>0</v>
      </c>
      <c r="FB67" s="355">
        <f t="shared" si="308"/>
        <v>0</v>
      </c>
      <c r="FC67" s="355">
        <f t="shared" si="309"/>
        <v>0</v>
      </c>
      <c r="FD67" s="355">
        <f t="shared" si="310"/>
        <v>0</v>
      </c>
      <c r="FE67" s="355">
        <f t="shared" si="311"/>
        <v>0</v>
      </c>
      <c r="FG67" s="68" t="str">
        <f t="shared" si="312"/>
        <v>-</v>
      </c>
      <c r="FH67" s="68" t="str">
        <f t="shared" si="313"/>
        <v>-</v>
      </c>
      <c r="FI67" s="68" t="str">
        <f t="shared" si="314"/>
        <v>-</v>
      </c>
      <c r="FJ67" s="68" t="str">
        <f t="shared" si="315"/>
        <v>-</v>
      </c>
      <c r="FK67" s="68" t="str">
        <f t="shared" si="316"/>
        <v>-</v>
      </c>
      <c r="FL67" s="68" t="str">
        <f t="shared" si="317"/>
        <v>-</v>
      </c>
      <c r="FM67" s="68" t="str">
        <f t="shared" si="318"/>
        <v>-</v>
      </c>
      <c r="FN67" s="68" t="str">
        <f t="shared" si="319"/>
        <v>-</v>
      </c>
      <c r="FP67" s="355">
        <f t="shared" si="320"/>
        <v>0</v>
      </c>
      <c r="FQ67" s="355">
        <f t="shared" si="321"/>
        <v>0</v>
      </c>
      <c r="FR67" s="355">
        <f t="shared" si="322"/>
        <v>0</v>
      </c>
      <c r="FS67" s="355">
        <f t="shared" si="323"/>
        <v>0</v>
      </c>
      <c r="FT67" s="355">
        <f t="shared" si="324"/>
        <v>0</v>
      </c>
      <c r="FU67" s="355">
        <f t="shared" si="325"/>
        <v>0</v>
      </c>
      <c r="FV67" s="355">
        <f t="shared" si="326"/>
        <v>0</v>
      </c>
      <c r="FW67" s="355">
        <f t="shared" si="327"/>
        <v>0</v>
      </c>
      <c r="FY67" s="68" t="str">
        <f t="shared" si="328"/>
        <v>-</v>
      </c>
      <c r="FZ67" s="68" t="str">
        <f t="shared" si="329"/>
        <v>-</v>
      </c>
      <c r="GA67" s="68" t="str">
        <f t="shared" si="330"/>
        <v>-</v>
      </c>
      <c r="GB67" s="68" t="str">
        <f t="shared" si="331"/>
        <v>-</v>
      </c>
      <c r="GC67" s="68" t="str">
        <f t="shared" si="332"/>
        <v>-</v>
      </c>
      <c r="GD67" s="68" t="str">
        <f t="shared" si="333"/>
        <v>-</v>
      </c>
      <c r="GE67" s="68" t="str">
        <f t="shared" si="334"/>
        <v>-</v>
      </c>
      <c r="GF67" s="68" t="str">
        <f t="shared" si="335"/>
        <v>-</v>
      </c>
    </row>
    <row r="68" spans="1:188" ht="12" x14ac:dyDescent="0.3">
      <c r="A68" s="485"/>
      <c r="B68" s="387" t="s">
        <v>408</v>
      </c>
      <c r="C68" s="387" t="s">
        <v>425</v>
      </c>
      <c r="D68" s="388">
        <v>0.625</v>
      </c>
      <c r="E68" s="388">
        <v>0.66666666666666663</v>
      </c>
      <c r="F68" s="389" t="str">
        <f t="shared" ref="F68" si="406">IF(VALUE(D68)&gt;=0.72,"PT",IF(VALUE(D68)&lt;0.72,"Off-PT"))</f>
        <v>Off-PT</v>
      </c>
      <c r="G68" s="9"/>
      <c r="H68" s="432" t="s">
        <v>117</v>
      </c>
      <c r="I68" s="1517">
        <v>77</v>
      </c>
      <c r="J68" s="392" t="s">
        <v>117</v>
      </c>
      <c r="K68" s="461" t="s">
        <v>117</v>
      </c>
      <c r="L68" s="394">
        <f t="shared" ref="L68" si="407">COUNTA(AN68:BR68)</f>
        <v>0</v>
      </c>
      <c r="M68" s="392">
        <f t="shared" si="212"/>
        <v>77</v>
      </c>
      <c r="N68" s="392">
        <f t="shared" si="235"/>
        <v>0</v>
      </c>
      <c r="O68" s="9" t="e">
        <f t="shared" ref="O68" si="408">IF($L$4&gt;0,P68*J68*$M$4*H68,0)</f>
        <v>#VALUE!</v>
      </c>
      <c r="P68" s="9">
        <f t="shared" ref="P68" si="409">COUNTIF(AN68:BR68,"A")</f>
        <v>0</v>
      </c>
      <c r="Q68" s="9">
        <f t="shared" ref="Q68" si="410">IF($L$5&gt;0,R68*J68*$M$5*H68,0)</f>
        <v>0</v>
      </c>
      <c r="R68" s="9">
        <f t="shared" ref="R68" si="411">COUNTIF(AN68:BR68,"B")</f>
        <v>0</v>
      </c>
      <c r="S68" s="9">
        <f t="shared" ref="S68" si="412">IF($L$6&gt;0,T68*J68*$M$6*H68,0)</f>
        <v>0</v>
      </c>
      <c r="T68" s="9">
        <f t="shared" ref="T68" si="413">COUNTIF(AN68:BR68,"C")</f>
        <v>0</v>
      </c>
      <c r="U68" s="9">
        <f t="shared" ref="U68" si="414">IF($L$7&gt;0,V68*J68*$M$7*H68,0)</f>
        <v>0</v>
      </c>
      <c r="V68" s="9">
        <f t="shared" ref="V68" si="415">COUNTIF(AN68:BR68,"D")</f>
        <v>0</v>
      </c>
      <c r="W68" s="9">
        <f t="shared" ref="W68" si="416">IF($L$8&gt;0,X68*J68*$M$8*H68,0)</f>
        <v>0</v>
      </c>
      <c r="X68" s="9">
        <f t="shared" ref="X68" si="417">COUNTIF(AN68:BR68,"E")</f>
        <v>0</v>
      </c>
      <c r="Y68" s="9">
        <f t="shared" ref="Y68" si="418">COUNTIF(AN68:BR68,"F")</f>
        <v>0</v>
      </c>
      <c r="Z68" s="9">
        <f t="shared" ref="Z68" si="419">COUNTIF(AN68:BR68,"G")</f>
        <v>0</v>
      </c>
      <c r="AA68" s="9">
        <f t="shared" ref="AA68" si="420">COUNTIF(AN68:BR68,"H")</f>
        <v>0</v>
      </c>
      <c r="AB68" s="9" t="e">
        <f t="shared" ref="AB68" si="421">(Y68+Z68+AA68)*H68</f>
        <v>#VALUE!</v>
      </c>
      <c r="AC68" s="9">
        <f t="shared" ref="AC68" si="422">IF($L$4&gt;0,I68*$M$4*P68,0)</f>
        <v>0</v>
      </c>
      <c r="AD68" s="9">
        <f t="shared" ref="AD68" si="423">IF($L$5&gt;0,I68*$M$5*R68,0)</f>
        <v>0</v>
      </c>
      <c r="AE68" s="9">
        <f t="shared" ref="AE68" si="424">IF($L$6&gt;0,I68*$M$6*T68,0)</f>
        <v>0</v>
      </c>
      <c r="AF68" s="9">
        <f t="shared" ref="AF68" si="425">IF($L$7&gt;0,I68*$M$7*V68,0)</f>
        <v>0</v>
      </c>
      <c r="AG68" s="9">
        <f t="shared" ref="AG68" si="426">IF($L$8&gt;0,I68*$M$8*X68,0)</f>
        <v>0</v>
      </c>
      <c r="AH68" s="8">
        <f t="shared" ref="AH68" si="427">IF(ISERROR(M68*$M$4),0,M68*$M$4)</f>
        <v>77</v>
      </c>
      <c r="AI68" s="8">
        <f t="shared" ref="AI68" si="428">IF(ISERROR(M68*$M$5),0,M68*$M$5)</f>
        <v>0</v>
      </c>
      <c r="AJ68" s="8">
        <f t="shared" ref="AJ68" si="429">IF(ISERROR(M68*$M$6),0,M68*$M$6)</f>
        <v>0</v>
      </c>
      <c r="AK68" s="8">
        <f t="shared" ref="AK68" si="430">IF(ISERROR(M68*$M$7),0,M68*$M$7)</f>
        <v>0</v>
      </c>
      <c r="AL68" s="8">
        <f t="shared" ref="AL68" si="431">IF(ISERROR(M68*$M$8),0,M68*$M$8)</f>
        <v>0</v>
      </c>
      <c r="AM68" s="103" t="str">
        <f t="shared" ref="AM68" si="432">IF(G68="","1",IF(G68="Break",1.15,IF(G68="2inbreak",1.15,IF(G68="PultIB",1.15,IF(G68="1stIB",1.3,IF(G68="lastIB",1.3,IF(G68="B&amp;1stIB",1.45,IF(G68="B&amp;lastIB",1.45,IF(G68="B&amp;2inbreak",1.45,IF(G68="B&amp;PultIB",1.45,IF(G68="T&amp;T",1.35,)))))))))))</f>
        <v>1</v>
      </c>
      <c r="AN68" s="63"/>
      <c r="AO68" s="63"/>
      <c r="AP68" s="66"/>
      <c r="AQ68" s="66"/>
      <c r="AR68" s="1277"/>
      <c r="AS68" s="1270"/>
      <c r="AT68" s="63"/>
      <c r="AU68" s="63"/>
      <c r="AV68" s="63"/>
      <c r="AW68" s="66"/>
      <c r="AX68" s="66"/>
      <c r="AY68" s="63"/>
      <c r="AZ68" s="63"/>
      <c r="BA68" s="63"/>
      <c r="BB68" s="63"/>
      <c r="BC68" s="63"/>
      <c r="BD68" s="66"/>
      <c r="BE68" s="66"/>
      <c r="BF68" s="63"/>
      <c r="BG68" s="63"/>
      <c r="BH68" s="63"/>
      <c r="BI68" s="63"/>
      <c r="BJ68" s="63"/>
      <c r="BK68" s="66"/>
      <c r="BL68" s="66"/>
      <c r="BM68" s="63"/>
      <c r="BN68" s="63"/>
      <c r="BO68" s="63"/>
      <c r="BP68" s="63"/>
      <c r="BQ68" s="63"/>
      <c r="BR68" s="1270"/>
      <c r="BS68" s="63"/>
      <c r="CA68" s="104">
        <f t="shared" si="247"/>
        <v>0</v>
      </c>
      <c r="CB68" s="104">
        <f t="shared" si="248"/>
        <v>0</v>
      </c>
      <c r="CC68" s="104"/>
      <c r="CD68" s="104"/>
      <c r="CE68" s="104"/>
      <c r="CF68" s="104"/>
      <c r="CH68" s="105" t="e">
        <f t="shared" ref="CH68" si="433">P68*H68</f>
        <v>#VALUE!</v>
      </c>
      <c r="CI68" s="105" t="e">
        <f t="shared" ref="CI68" si="434">R68*H68</f>
        <v>#VALUE!</v>
      </c>
      <c r="CJ68" s="105" t="e">
        <f t="shared" ref="CJ68" si="435">T68*H68</f>
        <v>#VALUE!</v>
      </c>
      <c r="CK68" s="105" t="e">
        <f t="shared" ref="CK68" si="436">V68*H68</f>
        <v>#VALUE!</v>
      </c>
      <c r="CL68" s="105" t="e">
        <f t="shared" ref="CL68" si="437">X68*H68</f>
        <v>#VALUE!</v>
      </c>
      <c r="CM68" s="105" t="e">
        <f t="shared" ref="CM68" si="438">Y68*H68</f>
        <v>#VALUE!</v>
      </c>
      <c r="CN68" s="105" t="e">
        <f t="shared" ref="CN68" si="439">Z68*H68</f>
        <v>#VALUE!</v>
      </c>
      <c r="CO68" s="105" t="e">
        <f t="shared" ref="CO68" si="440">AA68*H68</f>
        <v>#VALUE!</v>
      </c>
      <c r="CV68" s="355">
        <f t="shared" si="257"/>
        <v>0</v>
      </c>
      <c r="CW68" s="355">
        <f t="shared" si="258"/>
        <v>0</v>
      </c>
      <c r="CX68" s="355">
        <f t="shared" si="259"/>
        <v>0</v>
      </c>
      <c r="CY68" s="355">
        <f t="shared" si="260"/>
        <v>0</v>
      </c>
      <c r="CZ68" s="355" t="str">
        <f ca="1">IFERROR(OUNTIF(AN68:AP68,"e"),"-")</f>
        <v>-</v>
      </c>
      <c r="DA68" s="355">
        <f t="shared" si="261"/>
        <v>0</v>
      </c>
      <c r="DB68" s="355">
        <f t="shared" si="262"/>
        <v>0</v>
      </c>
      <c r="DC68" s="355">
        <f t="shared" si="263"/>
        <v>0</v>
      </c>
      <c r="DE68" s="1168" t="str">
        <f t="shared" si="264"/>
        <v>-</v>
      </c>
      <c r="DF68" s="1168" t="str">
        <f t="shared" si="265"/>
        <v>-</v>
      </c>
      <c r="DG68" s="1168" t="str">
        <f t="shared" si="266"/>
        <v>-</v>
      </c>
      <c r="DH68" s="1168" t="str">
        <f t="shared" si="267"/>
        <v>-</v>
      </c>
      <c r="DI68" s="1168" t="str">
        <f t="shared" ca="1" si="268"/>
        <v>-</v>
      </c>
      <c r="DJ68" s="1168" t="str">
        <f t="shared" si="269"/>
        <v>-</v>
      </c>
      <c r="DK68" s="1168" t="str">
        <f t="shared" si="270"/>
        <v>-</v>
      </c>
      <c r="DL68" s="1168" t="str">
        <f t="shared" si="271"/>
        <v>-</v>
      </c>
      <c r="DN68" s="355">
        <f t="shared" si="272"/>
        <v>0</v>
      </c>
      <c r="DO68" s="355">
        <f t="shared" si="273"/>
        <v>0</v>
      </c>
      <c r="DP68" s="355">
        <f t="shared" si="274"/>
        <v>0</v>
      </c>
      <c r="DQ68" s="355">
        <f t="shared" si="275"/>
        <v>0</v>
      </c>
      <c r="DR68" s="355">
        <f t="shared" si="276"/>
        <v>0</v>
      </c>
      <c r="DS68" s="355">
        <f t="shared" si="277"/>
        <v>0</v>
      </c>
      <c r="DT68" s="355">
        <f t="shared" si="278"/>
        <v>0</v>
      </c>
      <c r="DU68" s="355">
        <f t="shared" si="279"/>
        <v>0</v>
      </c>
      <c r="DW68" s="68" t="str">
        <f t="shared" si="280"/>
        <v>-</v>
      </c>
      <c r="DX68" s="68" t="str">
        <f t="shared" si="281"/>
        <v>-</v>
      </c>
      <c r="DY68" s="68" t="str">
        <f t="shared" si="282"/>
        <v>-</v>
      </c>
      <c r="DZ68" s="68" t="str">
        <f t="shared" si="283"/>
        <v>-</v>
      </c>
      <c r="EA68" s="68" t="str">
        <f t="shared" si="284"/>
        <v>-</v>
      </c>
      <c r="EB68" s="68" t="str">
        <f t="shared" si="285"/>
        <v>-</v>
      </c>
      <c r="EC68" s="68" t="str">
        <f t="shared" si="286"/>
        <v>-</v>
      </c>
      <c r="ED68" s="68" t="str">
        <f t="shared" si="287"/>
        <v>-</v>
      </c>
      <c r="EF68" s="355">
        <f t="shared" si="288"/>
        <v>0</v>
      </c>
      <c r="EG68" s="355">
        <f t="shared" si="289"/>
        <v>0</v>
      </c>
      <c r="EH68" s="355">
        <f t="shared" si="290"/>
        <v>0</v>
      </c>
      <c r="EI68" s="355">
        <f t="shared" si="291"/>
        <v>0</v>
      </c>
      <c r="EJ68" s="355">
        <f t="shared" si="292"/>
        <v>0</v>
      </c>
      <c r="EK68" s="355">
        <f t="shared" si="293"/>
        <v>0</v>
      </c>
      <c r="EL68" s="355">
        <f t="shared" si="294"/>
        <v>0</v>
      </c>
      <c r="EM68" s="355">
        <f t="shared" si="295"/>
        <v>0</v>
      </c>
      <c r="EO68" s="68" t="str">
        <f t="shared" si="296"/>
        <v>-</v>
      </c>
      <c r="EP68" s="68" t="str">
        <f t="shared" si="297"/>
        <v>-</v>
      </c>
      <c r="EQ68" s="68" t="str">
        <f t="shared" si="298"/>
        <v>-</v>
      </c>
      <c r="ER68" s="68" t="str">
        <f t="shared" si="299"/>
        <v>-</v>
      </c>
      <c r="ES68" s="68" t="str">
        <f t="shared" si="300"/>
        <v>-</v>
      </c>
      <c r="ET68" s="68" t="str">
        <f t="shared" si="301"/>
        <v>-</v>
      </c>
      <c r="EU68" s="68" t="str">
        <f t="shared" si="302"/>
        <v>-</v>
      </c>
      <c r="EV68" s="68" t="str">
        <f t="shared" si="303"/>
        <v>-</v>
      </c>
      <c r="EX68" s="355">
        <f t="shared" si="304"/>
        <v>0</v>
      </c>
      <c r="EY68" s="355">
        <f t="shared" si="305"/>
        <v>0</v>
      </c>
      <c r="EZ68" s="355">
        <f t="shared" si="306"/>
        <v>0</v>
      </c>
      <c r="FA68" s="355">
        <f t="shared" si="307"/>
        <v>0</v>
      </c>
      <c r="FB68" s="355">
        <f t="shared" si="308"/>
        <v>0</v>
      </c>
      <c r="FC68" s="355">
        <f t="shared" si="309"/>
        <v>0</v>
      </c>
      <c r="FD68" s="355">
        <f t="shared" si="310"/>
        <v>0</v>
      </c>
      <c r="FE68" s="355">
        <f t="shared" si="311"/>
        <v>0</v>
      </c>
      <c r="FG68" s="68" t="str">
        <f t="shared" si="312"/>
        <v>-</v>
      </c>
      <c r="FH68" s="68" t="str">
        <f t="shared" si="313"/>
        <v>-</v>
      </c>
      <c r="FI68" s="68" t="str">
        <f t="shared" si="314"/>
        <v>-</v>
      </c>
      <c r="FJ68" s="68" t="str">
        <f t="shared" si="315"/>
        <v>-</v>
      </c>
      <c r="FK68" s="68" t="str">
        <f t="shared" si="316"/>
        <v>-</v>
      </c>
      <c r="FL68" s="68" t="str">
        <f t="shared" si="317"/>
        <v>-</v>
      </c>
      <c r="FM68" s="68" t="str">
        <f t="shared" si="318"/>
        <v>-</v>
      </c>
      <c r="FN68" s="68" t="str">
        <f t="shared" si="319"/>
        <v>-</v>
      </c>
      <c r="FP68" s="355">
        <f t="shared" si="320"/>
        <v>0</v>
      </c>
      <c r="FQ68" s="355">
        <f t="shared" si="321"/>
        <v>0</v>
      </c>
      <c r="FR68" s="355">
        <f t="shared" si="322"/>
        <v>0</v>
      </c>
      <c r="FS68" s="355">
        <f t="shared" si="323"/>
        <v>0</v>
      </c>
      <c r="FT68" s="355">
        <f t="shared" si="324"/>
        <v>0</v>
      </c>
      <c r="FU68" s="355">
        <f t="shared" si="325"/>
        <v>0</v>
      </c>
      <c r="FV68" s="355">
        <f t="shared" si="326"/>
        <v>0</v>
      </c>
      <c r="FW68" s="355">
        <f t="shared" si="327"/>
        <v>0</v>
      </c>
      <c r="FY68" s="68" t="str">
        <f t="shared" si="328"/>
        <v>-</v>
      </c>
      <c r="FZ68" s="68" t="str">
        <f t="shared" si="329"/>
        <v>-</v>
      </c>
      <c r="GA68" s="68" t="str">
        <f t="shared" si="330"/>
        <v>-</v>
      </c>
      <c r="GB68" s="68" t="str">
        <f t="shared" si="331"/>
        <v>-</v>
      </c>
      <c r="GC68" s="68" t="str">
        <f t="shared" si="332"/>
        <v>-</v>
      </c>
      <c r="GD68" s="68" t="str">
        <f t="shared" si="333"/>
        <v>-</v>
      </c>
      <c r="GE68" s="68" t="str">
        <f t="shared" si="334"/>
        <v>-</v>
      </c>
      <c r="GF68" s="68" t="str">
        <f t="shared" si="335"/>
        <v>-</v>
      </c>
    </row>
    <row r="69" spans="1:188" ht="12" x14ac:dyDescent="0.3">
      <c r="A69" s="485"/>
      <c r="B69" s="387" t="s">
        <v>408</v>
      </c>
      <c r="C69" s="387" t="s">
        <v>425</v>
      </c>
      <c r="D69" s="388">
        <v>0.66666666666666663</v>
      </c>
      <c r="E69" s="388">
        <v>0.70833333333333337</v>
      </c>
      <c r="F69" s="389" t="str">
        <f t="shared" si="371"/>
        <v>Off-PT</v>
      </c>
      <c r="G69" s="9"/>
      <c r="H69" s="432" t="s">
        <v>117</v>
      </c>
      <c r="I69" s="1517">
        <v>141</v>
      </c>
      <c r="J69" s="392" t="s">
        <v>117</v>
      </c>
      <c r="K69" s="461" t="s">
        <v>117</v>
      </c>
      <c r="L69" s="394">
        <f t="shared" si="372"/>
        <v>0</v>
      </c>
      <c r="M69" s="392">
        <f t="shared" si="212"/>
        <v>141</v>
      </c>
      <c r="N69" s="392">
        <f t="shared" si="235"/>
        <v>0</v>
      </c>
      <c r="O69" s="9" t="e">
        <f t="shared" si="373"/>
        <v>#VALUE!</v>
      </c>
      <c r="P69" s="9">
        <f t="shared" si="374"/>
        <v>0</v>
      </c>
      <c r="Q69" s="9">
        <f t="shared" si="375"/>
        <v>0</v>
      </c>
      <c r="R69" s="9">
        <f t="shared" si="376"/>
        <v>0</v>
      </c>
      <c r="S69" s="9">
        <f t="shared" si="377"/>
        <v>0</v>
      </c>
      <c r="T69" s="9">
        <f t="shared" si="378"/>
        <v>0</v>
      </c>
      <c r="U69" s="9">
        <f t="shared" si="379"/>
        <v>0</v>
      </c>
      <c r="V69" s="9">
        <f t="shared" si="380"/>
        <v>0</v>
      </c>
      <c r="W69" s="9">
        <f t="shared" si="381"/>
        <v>0</v>
      </c>
      <c r="X69" s="9">
        <f t="shared" si="382"/>
        <v>0</v>
      </c>
      <c r="Y69" s="9">
        <f t="shared" si="383"/>
        <v>0</v>
      </c>
      <c r="Z69" s="9">
        <f t="shared" si="384"/>
        <v>0</v>
      </c>
      <c r="AA69" s="9">
        <f t="shared" si="385"/>
        <v>0</v>
      </c>
      <c r="AB69" s="9" t="e">
        <f t="shared" si="386"/>
        <v>#VALUE!</v>
      </c>
      <c r="AC69" s="9">
        <f t="shared" si="387"/>
        <v>0</v>
      </c>
      <c r="AD69" s="9">
        <f t="shared" si="388"/>
        <v>0</v>
      </c>
      <c r="AE69" s="9">
        <f t="shared" si="389"/>
        <v>0</v>
      </c>
      <c r="AF69" s="9">
        <f t="shared" si="390"/>
        <v>0</v>
      </c>
      <c r="AG69" s="9">
        <f t="shared" si="391"/>
        <v>0</v>
      </c>
      <c r="AH69" s="8">
        <f t="shared" si="392"/>
        <v>141</v>
      </c>
      <c r="AI69" s="8">
        <f t="shared" si="393"/>
        <v>0</v>
      </c>
      <c r="AJ69" s="8">
        <f t="shared" si="394"/>
        <v>0</v>
      </c>
      <c r="AK69" s="8">
        <f t="shared" si="395"/>
        <v>0</v>
      </c>
      <c r="AL69" s="8">
        <f t="shared" si="396"/>
        <v>0</v>
      </c>
      <c r="AM69" s="103" t="str">
        <f t="shared" si="397"/>
        <v>1</v>
      </c>
      <c r="AN69" s="63"/>
      <c r="AO69" s="63"/>
      <c r="AP69" s="66"/>
      <c r="AQ69" s="66"/>
      <c r="AR69" s="1277"/>
      <c r="AS69" s="1270"/>
      <c r="AT69" s="63"/>
      <c r="AU69" s="63"/>
      <c r="AV69" s="63"/>
      <c r="AW69" s="66"/>
      <c r="AX69" s="66"/>
      <c r="AY69" s="63"/>
      <c r="AZ69" s="63"/>
      <c r="BA69" s="63"/>
      <c r="BB69" s="63"/>
      <c r="BC69" s="63"/>
      <c r="BD69" s="66"/>
      <c r="BE69" s="66"/>
      <c r="BF69" s="63"/>
      <c r="BG69" s="63"/>
      <c r="BH69" s="63"/>
      <c r="BI69" s="63"/>
      <c r="BJ69" s="63"/>
      <c r="BK69" s="66"/>
      <c r="BL69" s="66"/>
      <c r="BM69" s="63"/>
      <c r="BN69" s="63"/>
      <c r="BO69" s="63"/>
      <c r="BP69" s="63"/>
      <c r="BQ69" s="63"/>
      <c r="BR69" s="1270"/>
      <c r="BS69" s="63"/>
      <c r="CA69" s="104">
        <f t="shared" si="247"/>
        <v>0</v>
      </c>
      <c r="CB69" s="104">
        <f t="shared" si="248"/>
        <v>0</v>
      </c>
      <c r="CC69" s="104"/>
      <c r="CD69" s="104"/>
      <c r="CE69" s="104"/>
      <c r="CF69" s="104"/>
      <c r="CH69" s="105" t="e">
        <f t="shared" si="398"/>
        <v>#VALUE!</v>
      </c>
      <c r="CI69" s="105" t="e">
        <f t="shared" si="399"/>
        <v>#VALUE!</v>
      </c>
      <c r="CJ69" s="105" t="e">
        <f t="shared" si="400"/>
        <v>#VALUE!</v>
      </c>
      <c r="CK69" s="105" t="e">
        <f t="shared" si="401"/>
        <v>#VALUE!</v>
      </c>
      <c r="CL69" s="105" t="e">
        <f t="shared" si="402"/>
        <v>#VALUE!</v>
      </c>
      <c r="CM69" s="105" t="e">
        <f t="shared" si="403"/>
        <v>#VALUE!</v>
      </c>
      <c r="CN69" s="105" t="e">
        <f t="shared" si="404"/>
        <v>#VALUE!</v>
      </c>
      <c r="CO69" s="105" t="e">
        <f t="shared" si="405"/>
        <v>#VALUE!</v>
      </c>
      <c r="CV69" s="355">
        <f t="shared" si="257"/>
        <v>0</v>
      </c>
      <c r="CW69" s="355">
        <f t="shared" si="258"/>
        <v>0</v>
      </c>
      <c r="CX69" s="355">
        <f t="shared" si="259"/>
        <v>0</v>
      </c>
      <c r="CY69" s="355">
        <f t="shared" si="260"/>
        <v>0</v>
      </c>
      <c r="CZ69" s="355" t="str">
        <f ca="1">IFERROR(OUNTIF(AN69:AP69,"e"),"-")</f>
        <v>-</v>
      </c>
      <c r="DA69" s="355">
        <f t="shared" si="261"/>
        <v>0</v>
      </c>
      <c r="DB69" s="355">
        <f t="shared" si="262"/>
        <v>0</v>
      </c>
      <c r="DC69" s="355">
        <f t="shared" si="263"/>
        <v>0</v>
      </c>
      <c r="DE69" s="1168" t="str">
        <f t="shared" si="264"/>
        <v>-</v>
      </c>
      <c r="DF69" s="1168" t="str">
        <f t="shared" si="265"/>
        <v>-</v>
      </c>
      <c r="DG69" s="1168" t="str">
        <f t="shared" si="266"/>
        <v>-</v>
      </c>
      <c r="DH69" s="1168" t="str">
        <f t="shared" si="267"/>
        <v>-</v>
      </c>
      <c r="DI69" s="1168" t="str">
        <f t="shared" ca="1" si="268"/>
        <v>-</v>
      </c>
      <c r="DJ69" s="1168" t="str">
        <f t="shared" si="269"/>
        <v>-</v>
      </c>
      <c r="DK69" s="1168" t="str">
        <f t="shared" si="270"/>
        <v>-</v>
      </c>
      <c r="DL69" s="1168" t="str">
        <f t="shared" si="271"/>
        <v>-</v>
      </c>
      <c r="DN69" s="355">
        <f t="shared" si="272"/>
        <v>0</v>
      </c>
      <c r="DO69" s="355">
        <f t="shared" si="273"/>
        <v>0</v>
      </c>
      <c r="DP69" s="355">
        <f t="shared" si="274"/>
        <v>0</v>
      </c>
      <c r="DQ69" s="355">
        <f t="shared" si="275"/>
        <v>0</v>
      </c>
      <c r="DR69" s="355">
        <f t="shared" si="276"/>
        <v>0</v>
      </c>
      <c r="DS69" s="355">
        <f t="shared" si="277"/>
        <v>0</v>
      </c>
      <c r="DT69" s="355">
        <f t="shared" si="278"/>
        <v>0</v>
      </c>
      <c r="DU69" s="355">
        <f t="shared" si="279"/>
        <v>0</v>
      </c>
      <c r="DW69" s="68" t="str">
        <f t="shared" si="280"/>
        <v>-</v>
      </c>
      <c r="DX69" s="68" t="str">
        <f t="shared" si="281"/>
        <v>-</v>
      </c>
      <c r="DY69" s="68" t="str">
        <f t="shared" si="282"/>
        <v>-</v>
      </c>
      <c r="DZ69" s="68" t="str">
        <f t="shared" si="283"/>
        <v>-</v>
      </c>
      <c r="EA69" s="68" t="str">
        <f t="shared" si="284"/>
        <v>-</v>
      </c>
      <c r="EB69" s="68" t="str">
        <f t="shared" si="285"/>
        <v>-</v>
      </c>
      <c r="EC69" s="68" t="str">
        <f t="shared" si="286"/>
        <v>-</v>
      </c>
      <c r="ED69" s="68" t="str">
        <f t="shared" si="287"/>
        <v>-</v>
      </c>
      <c r="EF69" s="355">
        <f t="shared" si="288"/>
        <v>0</v>
      </c>
      <c r="EG69" s="355">
        <f t="shared" si="289"/>
        <v>0</v>
      </c>
      <c r="EH69" s="355">
        <f t="shared" si="290"/>
        <v>0</v>
      </c>
      <c r="EI69" s="355">
        <f t="shared" si="291"/>
        <v>0</v>
      </c>
      <c r="EJ69" s="355">
        <f t="shared" si="292"/>
        <v>0</v>
      </c>
      <c r="EK69" s="355">
        <f t="shared" si="293"/>
        <v>0</v>
      </c>
      <c r="EL69" s="355">
        <f t="shared" si="294"/>
        <v>0</v>
      </c>
      <c r="EM69" s="355">
        <f t="shared" si="295"/>
        <v>0</v>
      </c>
      <c r="EO69" s="68" t="str">
        <f t="shared" si="296"/>
        <v>-</v>
      </c>
      <c r="EP69" s="68" t="str">
        <f t="shared" si="297"/>
        <v>-</v>
      </c>
      <c r="EQ69" s="68" t="str">
        <f t="shared" si="298"/>
        <v>-</v>
      </c>
      <c r="ER69" s="68" t="str">
        <f t="shared" si="299"/>
        <v>-</v>
      </c>
      <c r="ES69" s="68" t="str">
        <f t="shared" si="300"/>
        <v>-</v>
      </c>
      <c r="ET69" s="68" t="str">
        <f t="shared" si="301"/>
        <v>-</v>
      </c>
      <c r="EU69" s="68" t="str">
        <f t="shared" si="302"/>
        <v>-</v>
      </c>
      <c r="EV69" s="68" t="str">
        <f t="shared" si="303"/>
        <v>-</v>
      </c>
      <c r="EX69" s="355">
        <f t="shared" si="304"/>
        <v>0</v>
      </c>
      <c r="EY69" s="355">
        <f t="shared" si="305"/>
        <v>0</v>
      </c>
      <c r="EZ69" s="355">
        <f t="shared" si="306"/>
        <v>0</v>
      </c>
      <c r="FA69" s="355">
        <f t="shared" si="307"/>
        <v>0</v>
      </c>
      <c r="FB69" s="355">
        <f t="shared" si="308"/>
        <v>0</v>
      </c>
      <c r="FC69" s="355">
        <f t="shared" si="309"/>
        <v>0</v>
      </c>
      <c r="FD69" s="355">
        <f t="shared" si="310"/>
        <v>0</v>
      </c>
      <c r="FE69" s="355">
        <f t="shared" si="311"/>
        <v>0</v>
      </c>
      <c r="FG69" s="68" t="str">
        <f t="shared" si="312"/>
        <v>-</v>
      </c>
      <c r="FH69" s="68" t="str">
        <f t="shared" si="313"/>
        <v>-</v>
      </c>
      <c r="FI69" s="68" t="str">
        <f t="shared" si="314"/>
        <v>-</v>
      </c>
      <c r="FJ69" s="68" t="str">
        <f t="shared" si="315"/>
        <v>-</v>
      </c>
      <c r="FK69" s="68" t="str">
        <f t="shared" si="316"/>
        <v>-</v>
      </c>
      <c r="FL69" s="68" t="str">
        <f t="shared" si="317"/>
        <v>-</v>
      </c>
      <c r="FM69" s="68" t="str">
        <f t="shared" si="318"/>
        <v>-</v>
      </c>
      <c r="FN69" s="68" t="str">
        <f t="shared" si="319"/>
        <v>-</v>
      </c>
      <c r="FP69" s="355">
        <f t="shared" si="320"/>
        <v>0</v>
      </c>
      <c r="FQ69" s="355">
        <f t="shared" si="321"/>
        <v>0</v>
      </c>
      <c r="FR69" s="355">
        <f t="shared" si="322"/>
        <v>0</v>
      </c>
      <c r="FS69" s="355">
        <f t="shared" si="323"/>
        <v>0</v>
      </c>
      <c r="FT69" s="355">
        <f t="shared" si="324"/>
        <v>0</v>
      </c>
      <c r="FU69" s="355">
        <f t="shared" si="325"/>
        <v>0</v>
      </c>
      <c r="FV69" s="355">
        <f t="shared" si="326"/>
        <v>0</v>
      </c>
      <c r="FW69" s="355">
        <f t="shared" si="327"/>
        <v>0</v>
      </c>
      <c r="FY69" s="68" t="str">
        <f t="shared" si="328"/>
        <v>-</v>
      </c>
      <c r="FZ69" s="68" t="str">
        <f t="shared" si="329"/>
        <v>-</v>
      </c>
      <c r="GA69" s="68" t="str">
        <f t="shared" si="330"/>
        <v>-</v>
      </c>
      <c r="GB69" s="68" t="str">
        <f t="shared" si="331"/>
        <v>-</v>
      </c>
      <c r="GC69" s="68" t="str">
        <f t="shared" si="332"/>
        <v>-</v>
      </c>
      <c r="GD69" s="68" t="str">
        <f t="shared" si="333"/>
        <v>-</v>
      </c>
      <c r="GE69" s="68" t="str">
        <f t="shared" si="334"/>
        <v>-</v>
      </c>
      <c r="GF69" s="68" t="str">
        <f t="shared" si="335"/>
        <v>-</v>
      </c>
    </row>
    <row r="70" spans="1:188" ht="12.6" thickBot="1" x14ac:dyDescent="0.35">
      <c r="A70" s="1173"/>
      <c r="B70" s="499" t="s">
        <v>408</v>
      </c>
      <c r="C70" s="499" t="s">
        <v>425</v>
      </c>
      <c r="D70" s="500">
        <v>0.70833333333333337</v>
      </c>
      <c r="E70" s="500">
        <v>0.72916666666666663</v>
      </c>
      <c r="F70" s="501" t="str">
        <f t="shared" ref="F70" si="441">IF(VALUE(D70)&gt;=0.72,"PT",IF(VALUE(D70)&lt;0.72,"Off-PT"))</f>
        <v>Off-PT</v>
      </c>
      <c r="G70" s="12"/>
      <c r="H70" s="913" t="s">
        <v>117</v>
      </c>
      <c r="I70" s="1518">
        <v>399</v>
      </c>
      <c r="J70" s="503" t="s">
        <v>117</v>
      </c>
      <c r="K70" s="586" t="s">
        <v>117</v>
      </c>
      <c r="L70" s="504">
        <f t="shared" ref="L70" si="442">COUNTA(AN70:BR70)</f>
        <v>0</v>
      </c>
      <c r="M70" s="503">
        <f t="shared" si="212"/>
        <v>399</v>
      </c>
      <c r="N70" s="503">
        <f t="shared" si="235"/>
        <v>0</v>
      </c>
      <c r="O70" s="12" t="e">
        <f t="shared" ref="O70" si="443">IF($L$4&gt;0,P70*J70*$M$4*H70,0)</f>
        <v>#VALUE!</v>
      </c>
      <c r="P70" s="12">
        <f t="shared" ref="P70" si="444">COUNTIF(AN70:BR70,"A")</f>
        <v>0</v>
      </c>
      <c r="Q70" s="12">
        <f t="shared" ref="Q70" si="445">IF($L$5&gt;0,R70*J70*$M$5*H70,0)</f>
        <v>0</v>
      </c>
      <c r="R70" s="12">
        <f t="shared" ref="R70" si="446">COUNTIF(AN70:BR70,"B")</f>
        <v>0</v>
      </c>
      <c r="S70" s="12">
        <f t="shared" ref="S70" si="447">IF($L$6&gt;0,T70*J70*$M$6*H70,0)</f>
        <v>0</v>
      </c>
      <c r="T70" s="12">
        <f t="shared" ref="T70" si="448">COUNTIF(AN70:BR70,"C")</f>
        <v>0</v>
      </c>
      <c r="U70" s="12">
        <f t="shared" ref="U70" si="449">IF($L$7&gt;0,V70*J70*$M$7*H70,0)</f>
        <v>0</v>
      </c>
      <c r="V70" s="12">
        <f t="shared" ref="V70" si="450">COUNTIF(AN70:BR70,"D")</f>
        <v>0</v>
      </c>
      <c r="W70" s="12">
        <f t="shared" ref="W70" si="451">IF($L$8&gt;0,X70*J70*$M$8*H70,0)</f>
        <v>0</v>
      </c>
      <c r="X70" s="12">
        <f t="shared" ref="X70" si="452">COUNTIF(AN70:BR70,"E")</f>
        <v>0</v>
      </c>
      <c r="Y70" s="12">
        <f t="shared" ref="Y70" si="453">COUNTIF(AN70:BR70,"F")</f>
        <v>0</v>
      </c>
      <c r="Z70" s="12">
        <f t="shared" ref="Z70" si="454">COUNTIF(AN70:BR70,"G")</f>
        <v>0</v>
      </c>
      <c r="AA70" s="12">
        <f t="shared" ref="AA70" si="455">COUNTIF(AN70:BR70,"H")</f>
        <v>0</v>
      </c>
      <c r="AB70" s="12" t="e">
        <f t="shared" ref="AB70" si="456">(Y70+Z70+AA70)*H70</f>
        <v>#VALUE!</v>
      </c>
      <c r="AC70" s="12">
        <f t="shared" ref="AC70" si="457">IF($L$4&gt;0,I70*$M$4*P70,0)</f>
        <v>0</v>
      </c>
      <c r="AD70" s="12">
        <f t="shared" ref="AD70" si="458">IF($L$5&gt;0,I70*$M$5*R70,0)</f>
        <v>0</v>
      </c>
      <c r="AE70" s="12">
        <f t="shared" ref="AE70" si="459">IF($L$6&gt;0,I70*$M$6*T70,0)</f>
        <v>0</v>
      </c>
      <c r="AF70" s="12">
        <f t="shared" ref="AF70" si="460">IF($L$7&gt;0,I70*$M$7*V70,0)</f>
        <v>0</v>
      </c>
      <c r="AG70" s="12">
        <f t="shared" ref="AG70" si="461">IF($L$8&gt;0,I70*$M$8*X70,0)</f>
        <v>0</v>
      </c>
      <c r="AH70" s="12">
        <f t="shared" ref="AH70" si="462">IF(ISERROR(M70*$M$4),0,M70*$M$4)</f>
        <v>399</v>
      </c>
      <c r="AI70" s="12">
        <f t="shared" ref="AI70" si="463">IF(ISERROR(M70*$M$5),0,M70*$M$5)</f>
        <v>0</v>
      </c>
      <c r="AJ70" s="12">
        <f t="shared" ref="AJ70" si="464">IF(ISERROR(M70*$M$6),0,M70*$M$6)</f>
        <v>0</v>
      </c>
      <c r="AK70" s="12">
        <f t="shared" ref="AK70" si="465">IF(ISERROR(M70*$M$7),0,M70*$M$7)</f>
        <v>0</v>
      </c>
      <c r="AL70" s="12">
        <f t="shared" ref="AL70" si="466">IF(ISERROR(M70*$M$8),0,M70*$M$8)</f>
        <v>0</v>
      </c>
      <c r="AM70" s="1043" t="str">
        <f t="shared" ref="AM70" si="467">IF(G70="","1",IF(G70="Break",1.15,IF(G70="2inbreak",1.15,IF(G70="PultIB",1.15,IF(G70="1stIB",1.3,IF(G70="lastIB",1.3,IF(G70="B&amp;1stIB",1.45,IF(G70="B&amp;lastIB",1.45,IF(G70="B&amp;2inbreak",1.45,IF(G70="B&amp;PultIB",1.45,IF(G70="T&amp;T",1.35,)))))))))))</f>
        <v>1</v>
      </c>
      <c r="AN70" s="1081"/>
      <c r="AO70" s="1081"/>
      <c r="AP70" s="1082"/>
      <c r="AQ70" s="1082"/>
      <c r="AR70" s="1288"/>
      <c r="AS70" s="1283"/>
      <c r="AT70" s="1081"/>
      <c r="AU70" s="1081"/>
      <c r="AV70" s="1081"/>
      <c r="AW70" s="1082"/>
      <c r="AX70" s="1082"/>
      <c r="AY70" s="1081"/>
      <c r="AZ70" s="1081"/>
      <c r="BA70" s="1081"/>
      <c r="BB70" s="1081"/>
      <c r="BC70" s="1081"/>
      <c r="BD70" s="1082"/>
      <c r="BE70" s="1082"/>
      <c r="BF70" s="1081"/>
      <c r="BG70" s="1081"/>
      <c r="BH70" s="1081"/>
      <c r="BI70" s="1081"/>
      <c r="BJ70" s="1081"/>
      <c r="BK70" s="1082"/>
      <c r="BL70" s="1082"/>
      <c r="BM70" s="1081"/>
      <c r="BN70" s="1081"/>
      <c r="BO70" s="1081"/>
      <c r="BP70" s="1081"/>
      <c r="BQ70" s="1081"/>
      <c r="BR70" s="1283"/>
      <c r="BS70" s="63"/>
      <c r="CA70" s="104">
        <f t="shared" si="247"/>
        <v>0</v>
      </c>
      <c r="CB70" s="104">
        <f t="shared" si="248"/>
        <v>0</v>
      </c>
      <c r="CC70" s="104"/>
      <c r="CD70" s="104"/>
      <c r="CE70" s="104"/>
      <c r="CF70" s="104"/>
      <c r="CH70" s="105" t="e">
        <f t="shared" ref="CH70" si="468">P70*H70</f>
        <v>#VALUE!</v>
      </c>
      <c r="CI70" s="105" t="e">
        <f t="shared" ref="CI70" si="469">R70*H70</f>
        <v>#VALUE!</v>
      </c>
      <c r="CJ70" s="105" t="e">
        <f t="shared" ref="CJ70" si="470">T70*H70</f>
        <v>#VALUE!</v>
      </c>
      <c r="CK70" s="105" t="e">
        <f t="shared" ref="CK70" si="471">V70*H70</f>
        <v>#VALUE!</v>
      </c>
      <c r="CL70" s="105" t="e">
        <f t="shared" ref="CL70" si="472">X70*H70</f>
        <v>#VALUE!</v>
      </c>
      <c r="CM70" s="105" t="e">
        <f t="shared" ref="CM70" si="473">Y70*H70</f>
        <v>#VALUE!</v>
      </c>
      <c r="CN70" s="105" t="e">
        <f t="shared" ref="CN70" si="474">Z70*H70</f>
        <v>#VALUE!</v>
      </c>
      <c r="CO70" s="105" t="e">
        <f t="shared" ref="CO70" si="475">AA70*H70</f>
        <v>#VALUE!</v>
      </c>
      <c r="CV70" s="355">
        <f t="shared" si="257"/>
        <v>0</v>
      </c>
      <c r="CW70" s="355">
        <f t="shared" si="258"/>
        <v>0</v>
      </c>
      <c r="CX70" s="355">
        <f t="shared" si="259"/>
        <v>0</v>
      </c>
      <c r="CY70" s="355">
        <f t="shared" si="260"/>
        <v>0</v>
      </c>
      <c r="CZ70" s="355" t="str">
        <f ca="1">IFERROR(OUNTIF(AN70:AP70,"e"),"-")</f>
        <v>-</v>
      </c>
      <c r="DA70" s="355">
        <f t="shared" si="261"/>
        <v>0</v>
      </c>
      <c r="DB70" s="355">
        <f t="shared" si="262"/>
        <v>0</v>
      </c>
      <c r="DC70" s="355">
        <f t="shared" si="263"/>
        <v>0</v>
      </c>
      <c r="DE70" s="1168" t="str">
        <f t="shared" si="264"/>
        <v>-</v>
      </c>
      <c r="DF70" s="1168" t="str">
        <f t="shared" si="265"/>
        <v>-</v>
      </c>
      <c r="DG70" s="1168" t="str">
        <f t="shared" si="266"/>
        <v>-</v>
      </c>
      <c r="DH70" s="1168" t="str">
        <f t="shared" si="267"/>
        <v>-</v>
      </c>
      <c r="DI70" s="1168" t="str">
        <f t="shared" ca="1" si="268"/>
        <v>-</v>
      </c>
      <c r="DJ70" s="1168" t="str">
        <f t="shared" si="269"/>
        <v>-</v>
      </c>
      <c r="DK70" s="1168" t="str">
        <f t="shared" si="270"/>
        <v>-</v>
      </c>
      <c r="DL70" s="1168" t="str">
        <f t="shared" si="271"/>
        <v>-</v>
      </c>
      <c r="DN70" s="355">
        <f t="shared" si="272"/>
        <v>0</v>
      </c>
      <c r="DO70" s="355">
        <f t="shared" si="273"/>
        <v>0</v>
      </c>
      <c r="DP70" s="355">
        <f t="shared" si="274"/>
        <v>0</v>
      </c>
      <c r="DQ70" s="355">
        <f t="shared" si="275"/>
        <v>0</v>
      </c>
      <c r="DR70" s="355">
        <f t="shared" si="276"/>
        <v>0</v>
      </c>
      <c r="DS70" s="355">
        <f t="shared" si="277"/>
        <v>0</v>
      </c>
      <c r="DT70" s="355">
        <f t="shared" si="278"/>
        <v>0</v>
      </c>
      <c r="DU70" s="355">
        <f t="shared" si="279"/>
        <v>0</v>
      </c>
      <c r="DW70" s="68" t="str">
        <f t="shared" si="280"/>
        <v>-</v>
      </c>
      <c r="DX70" s="68" t="str">
        <f t="shared" si="281"/>
        <v>-</v>
      </c>
      <c r="DY70" s="68" t="str">
        <f t="shared" si="282"/>
        <v>-</v>
      </c>
      <c r="DZ70" s="68" t="str">
        <f t="shared" si="283"/>
        <v>-</v>
      </c>
      <c r="EA70" s="68" t="str">
        <f t="shared" si="284"/>
        <v>-</v>
      </c>
      <c r="EB70" s="68" t="str">
        <f t="shared" si="285"/>
        <v>-</v>
      </c>
      <c r="EC70" s="68" t="str">
        <f t="shared" si="286"/>
        <v>-</v>
      </c>
      <c r="ED70" s="68" t="str">
        <f t="shared" si="287"/>
        <v>-</v>
      </c>
      <c r="EF70" s="355">
        <f t="shared" si="288"/>
        <v>0</v>
      </c>
      <c r="EG70" s="355">
        <f t="shared" si="289"/>
        <v>0</v>
      </c>
      <c r="EH70" s="355">
        <f t="shared" si="290"/>
        <v>0</v>
      </c>
      <c r="EI70" s="355">
        <f t="shared" si="291"/>
        <v>0</v>
      </c>
      <c r="EJ70" s="355">
        <f t="shared" si="292"/>
        <v>0</v>
      </c>
      <c r="EK70" s="355">
        <f t="shared" si="293"/>
        <v>0</v>
      </c>
      <c r="EL70" s="355">
        <f t="shared" si="294"/>
        <v>0</v>
      </c>
      <c r="EM70" s="355">
        <f t="shared" si="295"/>
        <v>0</v>
      </c>
      <c r="EO70" s="68" t="str">
        <f t="shared" si="296"/>
        <v>-</v>
      </c>
      <c r="EP70" s="68" t="str">
        <f t="shared" si="297"/>
        <v>-</v>
      </c>
      <c r="EQ70" s="68" t="str">
        <f t="shared" si="298"/>
        <v>-</v>
      </c>
      <c r="ER70" s="68" t="str">
        <f t="shared" si="299"/>
        <v>-</v>
      </c>
      <c r="ES70" s="68" t="str">
        <f t="shared" si="300"/>
        <v>-</v>
      </c>
      <c r="ET70" s="68" t="str">
        <f t="shared" si="301"/>
        <v>-</v>
      </c>
      <c r="EU70" s="68" t="str">
        <f t="shared" si="302"/>
        <v>-</v>
      </c>
      <c r="EV70" s="68" t="str">
        <f t="shared" si="303"/>
        <v>-</v>
      </c>
      <c r="EX70" s="355">
        <f t="shared" si="304"/>
        <v>0</v>
      </c>
      <c r="EY70" s="355">
        <f t="shared" si="305"/>
        <v>0</v>
      </c>
      <c r="EZ70" s="355">
        <f t="shared" si="306"/>
        <v>0</v>
      </c>
      <c r="FA70" s="355">
        <f t="shared" si="307"/>
        <v>0</v>
      </c>
      <c r="FB70" s="355">
        <f t="shared" si="308"/>
        <v>0</v>
      </c>
      <c r="FC70" s="355">
        <f t="shared" si="309"/>
        <v>0</v>
      </c>
      <c r="FD70" s="355">
        <f t="shared" si="310"/>
        <v>0</v>
      </c>
      <c r="FE70" s="355">
        <f t="shared" si="311"/>
        <v>0</v>
      </c>
      <c r="FG70" s="68" t="str">
        <f t="shared" si="312"/>
        <v>-</v>
      </c>
      <c r="FH70" s="68" t="str">
        <f t="shared" si="313"/>
        <v>-</v>
      </c>
      <c r="FI70" s="68" t="str">
        <f t="shared" si="314"/>
        <v>-</v>
      </c>
      <c r="FJ70" s="68" t="str">
        <f t="shared" si="315"/>
        <v>-</v>
      </c>
      <c r="FK70" s="68" t="str">
        <f t="shared" si="316"/>
        <v>-</v>
      </c>
      <c r="FL70" s="68" t="str">
        <f t="shared" si="317"/>
        <v>-</v>
      </c>
      <c r="FM70" s="68" t="str">
        <f t="shared" si="318"/>
        <v>-</v>
      </c>
      <c r="FN70" s="68" t="str">
        <f t="shared" si="319"/>
        <v>-</v>
      </c>
      <c r="FP70" s="355">
        <f t="shared" si="320"/>
        <v>0</v>
      </c>
      <c r="FQ70" s="355">
        <f t="shared" si="321"/>
        <v>0</v>
      </c>
      <c r="FR70" s="355">
        <f t="shared" si="322"/>
        <v>0</v>
      </c>
      <c r="FS70" s="355">
        <f t="shared" si="323"/>
        <v>0</v>
      </c>
      <c r="FT70" s="355">
        <f t="shared" si="324"/>
        <v>0</v>
      </c>
      <c r="FU70" s="355">
        <f t="shared" si="325"/>
        <v>0</v>
      </c>
      <c r="FV70" s="355">
        <f t="shared" si="326"/>
        <v>0</v>
      </c>
      <c r="FW70" s="355">
        <f t="shared" si="327"/>
        <v>0</v>
      </c>
      <c r="FY70" s="68" t="str">
        <f t="shared" si="328"/>
        <v>-</v>
      </c>
      <c r="FZ70" s="68" t="str">
        <f t="shared" si="329"/>
        <v>-</v>
      </c>
      <c r="GA70" s="68" t="str">
        <f t="shared" si="330"/>
        <v>-</v>
      </c>
      <c r="GB70" s="68" t="str">
        <f t="shared" si="331"/>
        <v>-</v>
      </c>
      <c r="GC70" s="68" t="str">
        <f t="shared" si="332"/>
        <v>-</v>
      </c>
      <c r="GD70" s="68" t="str">
        <f t="shared" si="333"/>
        <v>-</v>
      </c>
      <c r="GE70" s="68" t="str">
        <f t="shared" si="334"/>
        <v>-</v>
      </c>
      <c r="GF70" s="68" t="str">
        <f t="shared" si="335"/>
        <v>-</v>
      </c>
    </row>
    <row r="71" spans="1:188" ht="12.6" thickTop="1" x14ac:dyDescent="0.3">
      <c r="A71" s="1174"/>
      <c r="B71" s="1175" t="s">
        <v>408</v>
      </c>
      <c r="C71" s="1175" t="s">
        <v>425</v>
      </c>
      <c r="D71" s="1176">
        <v>0.72916666666666663</v>
      </c>
      <c r="E71" s="1176">
        <v>0.75</v>
      </c>
      <c r="F71" s="1177" t="str">
        <f t="shared" si="210"/>
        <v>PT</v>
      </c>
      <c r="G71" s="1178"/>
      <c r="H71" s="1179" t="s">
        <v>117</v>
      </c>
      <c r="I71" s="1519">
        <v>399</v>
      </c>
      <c r="J71" s="1180" t="s">
        <v>117</v>
      </c>
      <c r="K71" s="1219" t="s">
        <v>117</v>
      </c>
      <c r="L71" s="1181">
        <f t="shared" si="211"/>
        <v>0</v>
      </c>
      <c r="M71" s="1180">
        <f t="shared" si="212"/>
        <v>399</v>
      </c>
      <c r="N71" s="1180">
        <f t="shared" si="235"/>
        <v>0</v>
      </c>
      <c r="O71" s="1178" t="e">
        <f t="shared" si="213"/>
        <v>#VALUE!</v>
      </c>
      <c r="P71" s="1178">
        <f t="shared" si="236"/>
        <v>0</v>
      </c>
      <c r="Q71" s="1178">
        <f t="shared" si="237"/>
        <v>0</v>
      </c>
      <c r="R71" s="1178">
        <f t="shared" si="238"/>
        <v>0</v>
      </c>
      <c r="S71" s="1178">
        <f t="shared" si="239"/>
        <v>0</v>
      </c>
      <c r="T71" s="1178">
        <f t="shared" si="240"/>
        <v>0</v>
      </c>
      <c r="U71" s="1178">
        <f t="shared" si="241"/>
        <v>0</v>
      </c>
      <c r="V71" s="1178">
        <f t="shared" si="242"/>
        <v>0</v>
      </c>
      <c r="W71" s="1178">
        <f t="shared" si="243"/>
        <v>0</v>
      </c>
      <c r="X71" s="1178">
        <f t="shared" si="244"/>
        <v>0</v>
      </c>
      <c r="Y71" s="1178">
        <f t="shared" si="214"/>
        <v>0</v>
      </c>
      <c r="Z71" s="1178">
        <f t="shared" si="245"/>
        <v>0</v>
      </c>
      <c r="AA71" s="1178">
        <f t="shared" si="246"/>
        <v>0</v>
      </c>
      <c r="AB71" s="1178" t="e">
        <f t="shared" si="215"/>
        <v>#VALUE!</v>
      </c>
      <c r="AC71" s="1178">
        <f t="shared" si="216"/>
        <v>0</v>
      </c>
      <c r="AD71" s="1178">
        <f t="shared" si="217"/>
        <v>0</v>
      </c>
      <c r="AE71" s="1178">
        <f t="shared" si="218"/>
        <v>0</v>
      </c>
      <c r="AF71" s="1178">
        <f t="shared" si="219"/>
        <v>0</v>
      </c>
      <c r="AG71" s="1178">
        <f t="shared" si="220"/>
        <v>0</v>
      </c>
      <c r="AH71" s="1178">
        <f t="shared" si="221"/>
        <v>399</v>
      </c>
      <c r="AI71" s="1178">
        <f t="shared" si="222"/>
        <v>0</v>
      </c>
      <c r="AJ71" s="1178">
        <f t="shared" si="223"/>
        <v>0</v>
      </c>
      <c r="AK71" s="1178">
        <f t="shared" si="224"/>
        <v>0</v>
      </c>
      <c r="AL71" s="1178">
        <f t="shared" si="225"/>
        <v>0</v>
      </c>
      <c r="AM71" s="1182" t="str">
        <f t="shared" si="226"/>
        <v>1</v>
      </c>
      <c r="AN71" s="1183"/>
      <c r="AO71" s="1183"/>
      <c r="AP71" s="1184"/>
      <c r="AQ71" s="1184"/>
      <c r="AR71" s="1289"/>
      <c r="AS71" s="1284"/>
      <c r="AT71" s="1183"/>
      <c r="AU71" s="1183"/>
      <c r="AV71" s="1183"/>
      <c r="AW71" s="1184"/>
      <c r="AX71" s="1184"/>
      <c r="AY71" s="1183"/>
      <c r="AZ71" s="1183"/>
      <c r="BA71" s="1183"/>
      <c r="BB71" s="1183"/>
      <c r="BC71" s="1183"/>
      <c r="BD71" s="1184"/>
      <c r="BE71" s="1184"/>
      <c r="BF71" s="1183"/>
      <c r="BG71" s="1183"/>
      <c r="BH71" s="1183"/>
      <c r="BI71" s="1183"/>
      <c r="BJ71" s="1183"/>
      <c r="BK71" s="1184"/>
      <c r="BL71" s="1184"/>
      <c r="BM71" s="1183"/>
      <c r="BN71" s="1183"/>
      <c r="BO71" s="1183"/>
      <c r="BP71" s="1183"/>
      <c r="BQ71" s="1183"/>
      <c r="BR71" s="1284"/>
      <c r="BS71" s="63"/>
      <c r="CA71" s="104">
        <f t="shared" si="247"/>
        <v>0</v>
      </c>
      <c r="CB71" s="104">
        <f t="shared" si="248"/>
        <v>0</v>
      </c>
      <c r="CC71" s="104"/>
      <c r="CD71" s="104"/>
      <c r="CE71" s="104"/>
      <c r="CF71" s="104"/>
      <c r="CH71" s="105" t="e">
        <f t="shared" si="363"/>
        <v>#VALUE!</v>
      </c>
      <c r="CI71" s="105" t="e">
        <f t="shared" si="364"/>
        <v>#VALUE!</v>
      </c>
      <c r="CJ71" s="105" t="e">
        <f t="shared" si="365"/>
        <v>#VALUE!</v>
      </c>
      <c r="CK71" s="105" t="e">
        <f t="shared" si="366"/>
        <v>#VALUE!</v>
      </c>
      <c r="CL71" s="105" t="e">
        <f t="shared" si="367"/>
        <v>#VALUE!</v>
      </c>
      <c r="CM71" s="105" t="e">
        <f t="shared" si="368"/>
        <v>#VALUE!</v>
      </c>
      <c r="CN71" s="105" t="e">
        <f t="shared" si="369"/>
        <v>#VALUE!</v>
      </c>
      <c r="CO71" s="105" t="e">
        <f t="shared" si="370"/>
        <v>#VALUE!</v>
      </c>
      <c r="CV71" s="355">
        <f t="shared" si="257"/>
        <v>0</v>
      </c>
      <c r="CW71" s="355">
        <f t="shared" si="258"/>
        <v>0</v>
      </c>
      <c r="CX71" s="355">
        <f t="shared" si="259"/>
        <v>0</v>
      </c>
      <c r="CY71" s="355">
        <f t="shared" si="260"/>
        <v>0</v>
      </c>
      <c r="CZ71" s="355" t="str">
        <f ca="1">IFERROR(OUNTIF(AN71:AP71,"e"),"-")</f>
        <v>-</v>
      </c>
      <c r="DA71" s="355">
        <f t="shared" si="261"/>
        <v>0</v>
      </c>
      <c r="DB71" s="355">
        <f t="shared" si="262"/>
        <v>0</v>
      </c>
      <c r="DC71" s="355">
        <f t="shared" si="263"/>
        <v>0</v>
      </c>
      <c r="DE71" s="1168" t="str">
        <f t="shared" si="264"/>
        <v>-</v>
      </c>
      <c r="DF71" s="1168" t="str">
        <f t="shared" si="265"/>
        <v>-</v>
      </c>
      <c r="DG71" s="1168" t="str">
        <f t="shared" si="266"/>
        <v>-</v>
      </c>
      <c r="DH71" s="1168" t="str">
        <f t="shared" si="267"/>
        <v>-</v>
      </c>
      <c r="DI71" s="1168" t="str">
        <f t="shared" ca="1" si="268"/>
        <v>-</v>
      </c>
      <c r="DJ71" s="1168" t="str">
        <f t="shared" si="269"/>
        <v>-</v>
      </c>
      <c r="DK71" s="1168" t="str">
        <f t="shared" si="270"/>
        <v>-</v>
      </c>
      <c r="DL71" s="1168" t="str">
        <f t="shared" si="271"/>
        <v>-</v>
      </c>
      <c r="DN71" s="355">
        <f t="shared" si="272"/>
        <v>0</v>
      </c>
      <c r="DO71" s="355">
        <f t="shared" si="273"/>
        <v>0</v>
      </c>
      <c r="DP71" s="355">
        <f t="shared" si="274"/>
        <v>0</v>
      </c>
      <c r="DQ71" s="355">
        <f t="shared" si="275"/>
        <v>0</v>
      </c>
      <c r="DR71" s="355">
        <f t="shared" si="276"/>
        <v>0</v>
      </c>
      <c r="DS71" s="355">
        <f t="shared" si="277"/>
        <v>0</v>
      </c>
      <c r="DT71" s="355">
        <f t="shared" si="278"/>
        <v>0</v>
      </c>
      <c r="DU71" s="355">
        <f t="shared" si="279"/>
        <v>0</v>
      </c>
      <c r="DW71" s="68" t="str">
        <f t="shared" si="280"/>
        <v>-</v>
      </c>
      <c r="DX71" s="68" t="str">
        <f t="shared" si="281"/>
        <v>-</v>
      </c>
      <c r="DY71" s="68" t="str">
        <f t="shared" si="282"/>
        <v>-</v>
      </c>
      <c r="DZ71" s="68" t="str">
        <f t="shared" si="283"/>
        <v>-</v>
      </c>
      <c r="EA71" s="68" t="str">
        <f t="shared" si="284"/>
        <v>-</v>
      </c>
      <c r="EB71" s="68" t="str">
        <f t="shared" si="285"/>
        <v>-</v>
      </c>
      <c r="EC71" s="68" t="str">
        <f t="shared" si="286"/>
        <v>-</v>
      </c>
      <c r="ED71" s="68" t="str">
        <f t="shared" si="287"/>
        <v>-</v>
      </c>
      <c r="EF71" s="355">
        <f t="shared" si="288"/>
        <v>0</v>
      </c>
      <c r="EG71" s="355">
        <f t="shared" si="289"/>
        <v>0</v>
      </c>
      <c r="EH71" s="355">
        <f t="shared" si="290"/>
        <v>0</v>
      </c>
      <c r="EI71" s="355">
        <f t="shared" si="291"/>
        <v>0</v>
      </c>
      <c r="EJ71" s="355">
        <f t="shared" si="292"/>
        <v>0</v>
      </c>
      <c r="EK71" s="355">
        <f t="shared" si="293"/>
        <v>0</v>
      </c>
      <c r="EL71" s="355">
        <f t="shared" si="294"/>
        <v>0</v>
      </c>
      <c r="EM71" s="355">
        <f t="shared" si="295"/>
        <v>0</v>
      </c>
      <c r="EO71" s="68" t="str">
        <f t="shared" si="296"/>
        <v>-</v>
      </c>
      <c r="EP71" s="68" t="str">
        <f t="shared" si="297"/>
        <v>-</v>
      </c>
      <c r="EQ71" s="68" t="str">
        <f t="shared" si="298"/>
        <v>-</v>
      </c>
      <c r="ER71" s="68" t="str">
        <f t="shared" si="299"/>
        <v>-</v>
      </c>
      <c r="ES71" s="68" t="str">
        <f t="shared" si="300"/>
        <v>-</v>
      </c>
      <c r="ET71" s="68" t="str">
        <f t="shared" si="301"/>
        <v>-</v>
      </c>
      <c r="EU71" s="68" t="str">
        <f t="shared" si="302"/>
        <v>-</v>
      </c>
      <c r="EV71" s="68" t="str">
        <f t="shared" si="303"/>
        <v>-</v>
      </c>
      <c r="EX71" s="355">
        <f t="shared" si="304"/>
        <v>0</v>
      </c>
      <c r="EY71" s="355">
        <f t="shared" si="305"/>
        <v>0</v>
      </c>
      <c r="EZ71" s="355">
        <f t="shared" si="306"/>
        <v>0</v>
      </c>
      <c r="FA71" s="355">
        <f t="shared" si="307"/>
        <v>0</v>
      </c>
      <c r="FB71" s="355">
        <f t="shared" si="308"/>
        <v>0</v>
      </c>
      <c r="FC71" s="355">
        <f t="shared" si="309"/>
        <v>0</v>
      </c>
      <c r="FD71" s="355">
        <f t="shared" si="310"/>
        <v>0</v>
      </c>
      <c r="FE71" s="355">
        <f t="shared" si="311"/>
        <v>0</v>
      </c>
      <c r="FG71" s="68" t="str">
        <f t="shared" si="312"/>
        <v>-</v>
      </c>
      <c r="FH71" s="68" t="str">
        <f t="shared" si="313"/>
        <v>-</v>
      </c>
      <c r="FI71" s="68" t="str">
        <f t="shared" si="314"/>
        <v>-</v>
      </c>
      <c r="FJ71" s="68" t="str">
        <f t="shared" si="315"/>
        <v>-</v>
      </c>
      <c r="FK71" s="68" t="str">
        <f t="shared" si="316"/>
        <v>-</v>
      </c>
      <c r="FL71" s="68" t="str">
        <f t="shared" si="317"/>
        <v>-</v>
      </c>
      <c r="FM71" s="68" t="str">
        <f t="shared" si="318"/>
        <v>-</v>
      </c>
      <c r="FN71" s="68" t="str">
        <f t="shared" si="319"/>
        <v>-</v>
      </c>
      <c r="FP71" s="355">
        <f t="shared" si="320"/>
        <v>0</v>
      </c>
      <c r="FQ71" s="355">
        <f t="shared" si="321"/>
        <v>0</v>
      </c>
      <c r="FR71" s="355">
        <f t="shared" si="322"/>
        <v>0</v>
      </c>
      <c r="FS71" s="355">
        <f t="shared" si="323"/>
        <v>0</v>
      </c>
      <c r="FT71" s="355">
        <f t="shared" si="324"/>
        <v>0</v>
      </c>
      <c r="FU71" s="355">
        <f t="shared" si="325"/>
        <v>0</v>
      </c>
      <c r="FV71" s="355">
        <f t="shared" si="326"/>
        <v>0</v>
      </c>
      <c r="FW71" s="355">
        <f t="shared" si="327"/>
        <v>0</v>
      </c>
      <c r="FY71" s="68" t="str">
        <f t="shared" si="328"/>
        <v>-</v>
      </c>
      <c r="FZ71" s="68" t="str">
        <f t="shared" si="329"/>
        <v>-</v>
      </c>
      <c r="GA71" s="68" t="str">
        <f t="shared" si="330"/>
        <v>-</v>
      </c>
      <c r="GB71" s="68" t="str">
        <f t="shared" si="331"/>
        <v>-</v>
      </c>
      <c r="GC71" s="68" t="str">
        <f t="shared" si="332"/>
        <v>-</v>
      </c>
      <c r="GD71" s="68" t="str">
        <f t="shared" si="333"/>
        <v>-</v>
      </c>
      <c r="GE71" s="68" t="str">
        <f t="shared" si="334"/>
        <v>-</v>
      </c>
      <c r="GF71" s="68" t="str">
        <f t="shared" si="335"/>
        <v>-</v>
      </c>
    </row>
    <row r="72" spans="1:188" ht="12" x14ac:dyDescent="0.3">
      <c r="A72" s="485"/>
      <c r="B72" s="387" t="s">
        <v>408</v>
      </c>
      <c r="C72" s="387" t="s">
        <v>425</v>
      </c>
      <c r="D72" s="388">
        <v>0.75</v>
      </c>
      <c r="E72" s="388">
        <v>0.79166666666666663</v>
      </c>
      <c r="F72" s="389" t="str">
        <f t="shared" ref="F72" si="476">IF(VALUE(D72)&gt;=0.72,"PT",IF(VALUE(D72)&lt;0.72,"Off-PT"))</f>
        <v>PT</v>
      </c>
      <c r="G72" s="9"/>
      <c r="H72" s="432" t="s">
        <v>117</v>
      </c>
      <c r="I72" s="1520">
        <v>330</v>
      </c>
      <c r="J72" s="392" t="s">
        <v>117</v>
      </c>
      <c r="K72" s="461" t="s">
        <v>117</v>
      </c>
      <c r="L72" s="394">
        <f t="shared" ref="L72" si="477">COUNTA(AN72:BR72)</f>
        <v>0</v>
      </c>
      <c r="M72" s="392">
        <f t="shared" si="212"/>
        <v>330</v>
      </c>
      <c r="N72" s="392">
        <f t="shared" si="235"/>
        <v>0</v>
      </c>
      <c r="O72" s="9" t="e">
        <f t="shared" ref="O72" si="478">IF($L$4&gt;0,P72*J72*$M$4*H72,0)</f>
        <v>#VALUE!</v>
      </c>
      <c r="P72" s="9">
        <f t="shared" ref="P72" si="479">COUNTIF(AN72:BR72,"A")</f>
        <v>0</v>
      </c>
      <c r="Q72" s="9">
        <f t="shared" ref="Q72" si="480">IF($L$5&gt;0,R72*J72*$M$5*H72,0)</f>
        <v>0</v>
      </c>
      <c r="R72" s="9">
        <f t="shared" ref="R72" si="481">COUNTIF(AN72:BR72,"B")</f>
        <v>0</v>
      </c>
      <c r="S72" s="9">
        <f t="shared" ref="S72" si="482">IF($L$6&gt;0,T72*J72*$M$6*H72,0)</f>
        <v>0</v>
      </c>
      <c r="T72" s="9">
        <f t="shared" ref="T72" si="483">COUNTIF(AN72:BR72,"C")</f>
        <v>0</v>
      </c>
      <c r="U72" s="9">
        <f t="shared" ref="U72" si="484">IF($L$7&gt;0,V72*J72*$M$7*H72,0)</f>
        <v>0</v>
      </c>
      <c r="V72" s="9">
        <f t="shared" ref="V72" si="485">COUNTIF(AN72:BR72,"D")</f>
        <v>0</v>
      </c>
      <c r="W72" s="9">
        <f t="shared" ref="W72" si="486">IF($L$8&gt;0,X72*J72*$M$8*H72,0)</f>
        <v>0</v>
      </c>
      <c r="X72" s="9">
        <f t="shared" ref="X72" si="487">COUNTIF(AN72:BR72,"E")</f>
        <v>0</v>
      </c>
      <c r="Y72" s="9">
        <f t="shared" ref="Y72" si="488">COUNTIF(AN72:BR72,"F")</f>
        <v>0</v>
      </c>
      <c r="Z72" s="9">
        <f t="shared" ref="Z72" si="489">COUNTIF(AN72:BR72,"G")</f>
        <v>0</v>
      </c>
      <c r="AA72" s="9">
        <f t="shared" ref="AA72" si="490">COUNTIF(AN72:BR72,"H")</f>
        <v>0</v>
      </c>
      <c r="AB72" s="9" t="e">
        <f t="shared" ref="AB72" si="491">(Y72+Z72+AA72)*H72</f>
        <v>#VALUE!</v>
      </c>
      <c r="AC72" s="9">
        <f t="shared" ref="AC72" si="492">IF($L$4&gt;0,I72*$M$4*P72,0)</f>
        <v>0</v>
      </c>
      <c r="AD72" s="9">
        <f t="shared" ref="AD72" si="493">IF($L$5&gt;0,I72*$M$5*R72,0)</f>
        <v>0</v>
      </c>
      <c r="AE72" s="9">
        <f t="shared" ref="AE72" si="494">IF($L$6&gt;0,I72*$M$6*T72,0)</f>
        <v>0</v>
      </c>
      <c r="AF72" s="9">
        <f t="shared" ref="AF72" si="495">IF($L$7&gt;0,I72*$M$7*V72,0)</f>
        <v>0</v>
      </c>
      <c r="AG72" s="9">
        <f t="shared" ref="AG72" si="496">IF($L$8&gt;0,I72*$M$8*X72,0)</f>
        <v>0</v>
      </c>
      <c r="AH72" s="8">
        <f t="shared" ref="AH72" si="497">IF(ISERROR(M72*$M$4),0,M72*$M$4)</f>
        <v>330</v>
      </c>
      <c r="AI72" s="8">
        <f t="shared" ref="AI72" si="498">IF(ISERROR(M72*$M$5),0,M72*$M$5)</f>
        <v>0</v>
      </c>
      <c r="AJ72" s="8">
        <f t="shared" ref="AJ72" si="499">IF(ISERROR(M72*$M$6),0,M72*$M$6)</f>
        <v>0</v>
      </c>
      <c r="AK72" s="8">
        <f t="shared" ref="AK72" si="500">IF(ISERROR(M72*$M$7),0,M72*$M$7)</f>
        <v>0</v>
      </c>
      <c r="AL72" s="8">
        <f t="shared" ref="AL72" si="501">IF(ISERROR(M72*$M$8),0,M72*$M$8)</f>
        <v>0</v>
      </c>
      <c r="AM72" s="103" t="str">
        <f t="shared" si="226"/>
        <v>1</v>
      </c>
      <c r="AN72" s="63"/>
      <c r="AO72" s="63"/>
      <c r="AP72" s="66"/>
      <c r="AQ72" s="66"/>
      <c r="AR72" s="1277"/>
      <c r="AS72" s="1270"/>
      <c r="AT72" s="63"/>
      <c r="AU72" s="63"/>
      <c r="AV72" s="63"/>
      <c r="AW72" s="66"/>
      <c r="AX72" s="66"/>
      <c r="AY72" s="63"/>
      <c r="AZ72" s="63"/>
      <c r="BA72" s="63"/>
      <c r="BB72" s="63"/>
      <c r="BC72" s="63"/>
      <c r="BD72" s="66"/>
      <c r="BE72" s="66"/>
      <c r="BF72" s="63"/>
      <c r="BG72" s="63"/>
      <c r="BH72" s="63"/>
      <c r="BI72" s="63"/>
      <c r="BJ72" s="63"/>
      <c r="BK72" s="66"/>
      <c r="BL72" s="66"/>
      <c r="BM72" s="63"/>
      <c r="BN72" s="63"/>
      <c r="BO72" s="63"/>
      <c r="BP72" s="63"/>
      <c r="BQ72" s="63"/>
      <c r="BR72" s="1270"/>
      <c r="BS72" s="63"/>
      <c r="CA72" s="104">
        <f t="shared" si="247"/>
        <v>0</v>
      </c>
      <c r="CB72" s="104">
        <f t="shared" si="248"/>
        <v>0</v>
      </c>
      <c r="CC72" s="104"/>
      <c r="CD72" s="104"/>
      <c r="CE72" s="104"/>
      <c r="CF72" s="104"/>
      <c r="CH72" s="105" t="e">
        <f t="shared" si="363"/>
        <v>#VALUE!</v>
      </c>
      <c r="CI72" s="105" t="e">
        <f t="shared" si="364"/>
        <v>#VALUE!</v>
      </c>
      <c r="CJ72" s="105" t="e">
        <f t="shared" si="365"/>
        <v>#VALUE!</v>
      </c>
      <c r="CK72" s="105" t="e">
        <f t="shared" si="366"/>
        <v>#VALUE!</v>
      </c>
      <c r="CL72" s="105" t="e">
        <f t="shared" si="367"/>
        <v>#VALUE!</v>
      </c>
      <c r="CM72" s="105" t="e">
        <f t="shared" si="368"/>
        <v>#VALUE!</v>
      </c>
      <c r="CN72" s="105" t="e">
        <f t="shared" si="369"/>
        <v>#VALUE!</v>
      </c>
      <c r="CO72" s="105" t="e">
        <f t="shared" si="370"/>
        <v>#VALUE!</v>
      </c>
      <c r="CV72" s="355">
        <f t="shared" si="257"/>
        <v>0</v>
      </c>
      <c r="CW72" s="355">
        <f t="shared" si="258"/>
        <v>0</v>
      </c>
      <c r="CX72" s="355">
        <f t="shared" si="259"/>
        <v>0</v>
      </c>
      <c r="CY72" s="355">
        <f t="shared" si="260"/>
        <v>0</v>
      </c>
      <c r="CZ72" s="355" t="str">
        <f ca="1">IFERROR(OUNTIF(AN72:AP72,"e"),"-")</f>
        <v>-</v>
      </c>
      <c r="DA72" s="355">
        <f t="shared" si="261"/>
        <v>0</v>
      </c>
      <c r="DB72" s="355">
        <f t="shared" si="262"/>
        <v>0</v>
      </c>
      <c r="DC72" s="355">
        <f t="shared" si="263"/>
        <v>0</v>
      </c>
      <c r="DE72" s="1168" t="str">
        <f t="shared" si="264"/>
        <v>-</v>
      </c>
      <c r="DF72" s="1168" t="str">
        <f t="shared" si="265"/>
        <v>-</v>
      </c>
      <c r="DG72" s="1168" t="str">
        <f t="shared" si="266"/>
        <v>-</v>
      </c>
      <c r="DH72" s="1168" t="str">
        <f t="shared" si="267"/>
        <v>-</v>
      </c>
      <c r="DI72" s="1168" t="str">
        <f t="shared" ca="1" si="268"/>
        <v>-</v>
      </c>
      <c r="DJ72" s="1168" t="str">
        <f t="shared" si="269"/>
        <v>-</v>
      </c>
      <c r="DK72" s="1168" t="str">
        <f t="shared" si="270"/>
        <v>-</v>
      </c>
      <c r="DL72" s="1168" t="str">
        <f t="shared" si="271"/>
        <v>-</v>
      </c>
      <c r="DN72" s="355">
        <f t="shared" si="272"/>
        <v>0</v>
      </c>
      <c r="DO72" s="355">
        <f t="shared" si="273"/>
        <v>0</v>
      </c>
      <c r="DP72" s="355">
        <f t="shared" si="274"/>
        <v>0</v>
      </c>
      <c r="DQ72" s="355">
        <f t="shared" si="275"/>
        <v>0</v>
      </c>
      <c r="DR72" s="355">
        <f t="shared" si="276"/>
        <v>0</v>
      </c>
      <c r="DS72" s="355">
        <f t="shared" si="277"/>
        <v>0</v>
      </c>
      <c r="DT72" s="355">
        <f t="shared" si="278"/>
        <v>0</v>
      </c>
      <c r="DU72" s="355">
        <f t="shared" si="279"/>
        <v>0</v>
      </c>
      <c r="DW72" s="68" t="str">
        <f t="shared" si="280"/>
        <v>-</v>
      </c>
      <c r="DX72" s="68" t="str">
        <f t="shared" si="281"/>
        <v>-</v>
      </c>
      <c r="DY72" s="68" t="str">
        <f t="shared" si="282"/>
        <v>-</v>
      </c>
      <c r="DZ72" s="68" t="str">
        <f t="shared" si="283"/>
        <v>-</v>
      </c>
      <c r="EA72" s="68" t="str">
        <f t="shared" si="284"/>
        <v>-</v>
      </c>
      <c r="EB72" s="68" t="str">
        <f t="shared" si="285"/>
        <v>-</v>
      </c>
      <c r="EC72" s="68" t="str">
        <f t="shared" si="286"/>
        <v>-</v>
      </c>
      <c r="ED72" s="68" t="str">
        <f t="shared" si="287"/>
        <v>-</v>
      </c>
      <c r="EF72" s="355">
        <f t="shared" si="288"/>
        <v>0</v>
      </c>
      <c r="EG72" s="355">
        <f t="shared" si="289"/>
        <v>0</v>
      </c>
      <c r="EH72" s="355">
        <f t="shared" si="290"/>
        <v>0</v>
      </c>
      <c r="EI72" s="355">
        <f t="shared" si="291"/>
        <v>0</v>
      </c>
      <c r="EJ72" s="355">
        <f t="shared" si="292"/>
        <v>0</v>
      </c>
      <c r="EK72" s="355">
        <f t="shared" si="293"/>
        <v>0</v>
      </c>
      <c r="EL72" s="355">
        <f t="shared" si="294"/>
        <v>0</v>
      </c>
      <c r="EM72" s="355">
        <f t="shared" si="295"/>
        <v>0</v>
      </c>
      <c r="EO72" s="68" t="str">
        <f t="shared" si="296"/>
        <v>-</v>
      </c>
      <c r="EP72" s="68" t="str">
        <f t="shared" si="297"/>
        <v>-</v>
      </c>
      <c r="EQ72" s="68" t="str">
        <f t="shared" si="298"/>
        <v>-</v>
      </c>
      <c r="ER72" s="68" t="str">
        <f t="shared" si="299"/>
        <v>-</v>
      </c>
      <c r="ES72" s="68" t="str">
        <f t="shared" si="300"/>
        <v>-</v>
      </c>
      <c r="ET72" s="68" t="str">
        <f t="shared" si="301"/>
        <v>-</v>
      </c>
      <c r="EU72" s="68" t="str">
        <f t="shared" si="302"/>
        <v>-</v>
      </c>
      <c r="EV72" s="68" t="str">
        <f t="shared" si="303"/>
        <v>-</v>
      </c>
      <c r="EX72" s="355">
        <f t="shared" si="304"/>
        <v>0</v>
      </c>
      <c r="EY72" s="355">
        <f t="shared" si="305"/>
        <v>0</v>
      </c>
      <c r="EZ72" s="355">
        <f t="shared" si="306"/>
        <v>0</v>
      </c>
      <c r="FA72" s="355">
        <f t="shared" si="307"/>
        <v>0</v>
      </c>
      <c r="FB72" s="355">
        <f t="shared" si="308"/>
        <v>0</v>
      </c>
      <c r="FC72" s="355">
        <f t="shared" si="309"/>
        <v>0</v>
      </c>
      <c r="FD72" s="355">
        <f t="shared" si="310"/>
        <v>0</v>
      </c>
      <c r="FE72" s="355">
        <f t="shared" si="311"/>
        <v>0</v>
      </c>
      <c r="FG72" s="68" t="str">
        <f t="shared" si="312"/>
        <v>-</v>
      </c>
      <c r="FH72" s="68" t="str">
        <f t="shared" si="313"/>
        <v>-</v>
      </c>
      <c r="FI72" s="68" t="str">
        <f t="shared" si="314"/>
        <v>-</v>
      </c>
      <c r="FJ72" s="68" t="str">
        <f t="shared" si="315"/>
        <v>-</v>
      </c>
      <c r="FK72" s="68" t="str">
        <f t="shared" si="316"/>
        <v>-</v>
      </c>
      <c r="FL72" s="68" t="str">
        <f t="shared" si="317"/>
        <v>-</v>
      </c>
      <c r="FM72" s="68" t="str">
        <f t="shared" si="318"/>
        <v>-</v>
      </c>
      <c r="FN72" s="68" t="str">
        <f t="shared" si="319"/>
        <v>-</v>
      </c>
      <c r="FP72" s="355">
        <f t="shared" si="320"/>
        <v>0</v>
      </c>
      <c r="FQ72" s="355">
        <f t="shared" si="321"/>
        <v>0</v>
      </c>
      <c r="FR72" s="355">
        <f t="shared" si="322"/>
        <v>0</v>
      </c>
      <c r="FS72" s="355">
        <f t="shared" si="323"/>
        <v>0</v>
      </c>
      <c r="FT72" s="355">
        <f t="shared" si="324"/>
        <v>0</v>
      </c>
      <c r="FU72" s="355">
        <f t="shared" si="325"/>
        <v>0</v>
      </c>
      <c r="FV72" s="355">
        <f t="shared" si="326"/>
        <v>0</v>
      </c>
      <c r="FW72" s="355">
        <f t="shared" si="327"/>
        <v>0</v>
      </c>
      <c r="FY72" s="68" t="str">
        <f t="shared" si="328"/>
        <v>-</v>
      </c>
      <c r="FZ72" s="68" t="str">
        <f t="shared" si="329"/>
        <v>-</v>
      </c>
      <c r="GA72" s="68" t="str">
        <f t="shared" si="330"/>
        <v>-</v>
      </c>
      <c r="GB72" s="68" t="str">
        <f t="shared" si="331"/>
        <v>-</v>
      </c>
      <c r="GC72" s="68" t="str">
        <f t="shared" si="332"/>
        <v>-</v>
      </c>
      <c r="GD72" s="68" t="str">
        <f t="shared" si="333"/>
        <v>-</v>
      </c>
      <c r="GE72" s="68" t="str">
        <f t="shared" si="334"/>
        <v>-</v>
      </c>
      <c r="GF72" s="68" t="str">
        <f t="shared" si="335"/>
        <v>-</v>
      </c>
    </row>
    <row r="73" spans="1:188" ht="12" x14ac:dyDescent="0.3">
      <c r="A73" s="485"/>
      <c r="B73" s="387" t="s">
        <v>496</v>
      </c>
      <c r="C73" s="387" t="s">
        <v>425</v>
      </c>
      <c r="D73" s="388">
        <v>0.79166666666666663</v>
      </c>
      <c r="E73" s="388">
        <v>0.83333333333333337</v>
      </c>
      <c r="F73" s="389" t="str">
        <f t="shared" ref="F73" si="502">IF(VALUE(D73)&gt;=0.72,"PT",IF(VALUE(D73)&lt;0.72,"Off-PT"))</f>
        <v>PT</v>
      </c>
      <c r="G73" s="9"/>
      <c r="H73" s="432" t="s">
        <v>117</v>
      </c>
      <c r="I73" s="1520">
        <v>162</v>
      </c>
      <c r="J73" s="392" t="s">
        <v>117</v>
      </c>
      <c r="K73" s="461" t="s">
        <v>117</v>
      </c>
      <c r="L73" s="394">
        <f t="shared" ref="L73" si="503">COUNTA(AN73:BR73)</f>
        <v>0</v>
      </c>
      <c r="M73" s="392">
        <f t="shared" si="212"/>
        <v>162</v>
      </c>
      <c r="N73" s="392">
        <f t="shared" si="235"/>
        <v>0</v>
      </c>
      <c r="O73" s="9" t="e">
        <f t="shared" ref="O73" si="504">IF($L$4&gt;0,P73*J73*$M$4*H73,0)</f>
        <v>#VALUE!</v>
      </c>
      <c r="P73" s="9">
        <f t="shared" ref="P73" si="505">COUNTIF(AN73:BR73,"A")</f>
        <v>0</v>
      </c>
      <c r="Q73" s="9">
        <f t="shared" ref="Q73" si="506">IF($L$5&gt;0,R73*J73*$M$5*H73,0)</f>
        <v>0</v>
      </c>
      <c r="R73" s="9">
        <f t="shared" ref="R73" si="507">COUNTIF(AN73:BR73,"B")</f>
        <v>0</v>
      </c>
      <c r="S73" s="9">
        <f t="shared" ref="S73" si="508">IF($L$6&gt;0,T73*J73*$M$6*H73,0)</f>
        <v>0</v>
      </c>
      <c r="T73" s="9">
        <f t="shared" ref="T73" si="509">COUNTIF(AN73:BR73,"C")</f>
        <v>0</v>
      </c>
      <c r="U73" s="9">
        <f t="shared" ref="U73" si="510">IF($L$7&gt;0,V73*J73*$M$7*H73,0)</f>
        <v>0</v>
      </c>
      <c r="V73" s="9">
        <f t="shared" ref="V73" si="511">COUNTIF(AN73:BR73,"D")</f>
        <v>0</v>
      </c>
      <c r="W73" s="9">
        <f t="shared" ref="W73" si="512">IF($L$8&gt;0,X73*J73*$M$8*H73,0)</f>
        <v>0</v>
      </c>
      <c r="X73" s="9">
        <f t="shared" ref="X73" si="513">COUNTIF(AN73:BR73,"E")</f>
        <v>0</v>
      </c>
      <c r="Y73" s="9">
        <f t="shared" ref="Y73" si="514">COUNTIF(AN73:BR73,"F")</f>
        <v>0</v>
      </c>
      <c r="Z73" s="9">
        <f t="shared" ref="Z73" si="515">COUNTIF(AN73:BR73,"G")</f>
        <v>0</v>
      </c>
      <c r="AA73" s="9">
        <f t="shared" ref="AA73" si="516">COUNTIF(AN73:BR73,"H")</f>
        <v>0</v>
      </c>
      <c r="AB73" s="9" t="e">
        <f t="shared" ref="AB73" si="517">(Y73+Z73+AA73)*H73</f>
        <v>#VALUE!</v>
      </c>
      <c r="AC73" s="9">
        <f t="shared" ref="AC73" si="518">IF($L$4&gt;0,I73*$M$4*P73,0)</f>
        <v>0</v>
      </c>
      <c r="AD73" s="9">
        <f t="shared" ref="AD73" si="519">IF($L$5&gt;0,I73*$M$5*R73,0)</f>
        <v>0</v>
      </c>
      <c r="AE73" s="9">
        <f t="shared" ref="AE73" si="520">IF($L$6&gt;0,I73*$M$6*T73,0)</f>
        <v>0</v>
      </c>
      <c r="AF73" s="9">
        <f t="shared" ref="AF73" si="521">IF($L$7&gt;0,I73*$M$7*V73,0)</f>
        <v>0</v>
      </c>
      <c r="AG73" s="9">
        <f t="shared" ref="AG73" si="522">IF($L$8&gt;0,I73*$M$8*X73,0)</f>
        <v>0</v>
      </c>
      <c r="AH73" s="8">
        <f t="shared" ref="AH73" si="523">IF(ISERROR(M73*$M$4),0,M73*$M$4)</f>
        <v>162</v>
      </c>
      <c r="AI73" s="8">
        <f t="shared" ref="AI73" si="524">IF(ISERROR(M73*$M$5),0,M73*$M$5)</f>
        <v>0</v>
      </c>
      <c r="AJ73" s="8">
        <f t="shared" ref="AJ73" si="525">IF(ISERROR(M73*$M$6),0,M73*$M$6)</f>
        <v>0</v>
      </c>
      <c r="AK73" s="8">
        <f t="shared" ref="AK73" si="526">IF(ISERROR(M73*$M$7),0,M73*$M$7)</f>
        <v>0</v>
      </c>
      <c r="AL73" s="8">
        <f t="shared" ref="AL73" si="527">IF(ISERROR(M73*$M$8),0,M73*$M$8)</f>
        <v>0</v>
      </c>
      <c r="AM73" s="103" t="str">
        <f t="shared" si="226"/>
        <v>1</v>
      </c>
      <c r="AN73" s="63"/>
      <c r="AO73" s="63"/>
      <c r="AP73" s="66"/>
      <c r="AQ73" s="66"/>
      <c r="AR73" s="1277"/>
      <c r="AS73" s="1270"/>
      <c r="AT73" s="63"/>
      <c r="AU73" s="63"/>
      <c r="AV73" s="63"/>
      <c r="AW73" s="66"/>
      <c r="AX73" s="66"/>
      <c r="AY73" s="63"/>
      <c r="AZ73" s="63"/>
      <c r="BA73" s="63"/>
      <c r="BB73" s="63"/>
      <c r="BC73" s="63"/>
      <c r="BD73" s="66"/>
      <c r="BE73" s="66"/>
      <c r="BF73" s="63"/>
      <c r="BG73" s="63"/>
      <c r="BH73" s="63"/>
      <c r="BI73" s="63"/>
      <c r="BJ73" s="63"/>
      <c r="BK73" s="66"/>
      <c r="BL73" s="66"/>
      <c r="BM73" s="63"/>
      <c r="BN73" s="63"/>
      <c r="BO73" s="63"/>
      <c r="BP73" s="63"/>
      <c r="BQ73" s="63"/>
      <c r="BR73" s="1270"/>
      <c r="BS73" s="63"/>
      <c r="CA73" s="104">
        <f t="shared" si="247"/>
        <v>0</v>
      </c>
      <c r="CB73" s="104">
        <f t="shared" si="248"/>
        <v>0</v>
      </c>
      <c r="CC73" s="104"/>
      <c r="CD73" s="104"/>
      <c r="CE73" s="104"/>
      <c r="CF73" s="104"/>
      <c r="CH73" s="105" t="e">
        <f t="shared" si="363"/>
        <v>#VALUE!</v>
      </c>
      <c r="CI73" s="105" t="e">
        <f t="shared" si="364"/>
        <v>#VALUE!</v>
      </c>
      <c r="CJ73" s="105" t="e">
        <f t="shared" si="365"/>
        <v>#VALUE!</v>
      </c>
      <c r="CK73" s="105" t="e">
        <f t="shared" si="366"/>
        <v>#VALUE!</v>
      </c>
      <c r="CL73" s="105" t="e">
        <f t="shared" si="367"/>
        <v>#VALUE!</v>
      </c>
      <c r="CM73" s="105" t="e">
        <f t="shared" si="368"/>
        <v>#VALUE!</v>
      </c>
      <c r="CN73" s="105" t="e">
        <f t="shared" si="369"/>
        <v>#VALUE!</v>
      </c>
      <c r="CO73" s="105" t="e">
        <f t="shared" si="370"/>
        <v>#VALUE!</v>
      </c>
      <c r="CV73" s="355">
        <f t="shared" si="257"/>
        <v>0</v>
      </c>
      <c r="CW73" s="355">
        <f t="shared" si="258"/>
        <v>0</v>
      </c>
      <c r="CX73" s="355">
        <f t="shared" si="259"/>
        <v>0</v>
      </c>
      <c r="CY73" s="355">
        <f t="shared" si="260"/>
        <v>0</v>
      </c>
      <c r="CZ73" s="355" t="str">
        <f ca="1">IFERROR(OUNTIF(AN73:AP73,"e"),"-")</f>
        <v>-</v>
      </c>
      <c r="DA73" s="355">
        <f t="shared" si="261"/>
        <v>0</v>
      </c>
      <c r="DB73" s="355">
        <f t="shared" si="262"/>
        <v>0</v>
      </c>
      <c r="DC73" s="355">
        <f t="shared" si="263"/>
        <v>0</v>
      </c>
      <c r="DE73" s="1168" t="str">
        <f t="shared" si="264"/>
        <v>-</v>
      </c>
      <c r="DF73" s="1168" t="str">
        <f t="shared" si="265"/>
        <v>-</v>
      </c>
      <c r="DG73" s="1168" t="str">
        <f t="shared" si="266"/>
        <v>-</v>
      </c>
      <c r="DH73" s="1168" t="str">
        <f t="shared" si="267"/>
        <v>-</v>
      </c>
      <c r="DI73" s="1168" t="str">
        <f t="shared" ca="1" si="268"/>
        <v>-</v>
      </c>
      <c r="DJ73" s="1168" t="str">
        <f t="shared" si="269"/>
        <v>-</v>
      </c>
      <c r="DK73" s="1168" t="str">
        <f t="shared" si="270"/>
        <v>-</v>
      </c>
      <c r="DL73" s="1168" t="str">
        <f t="shared" si="271"/>
        <v>-</v>
      </c>
      <c r="DN73" s="355">
        <f t="shared" si="272"/>
        <v>0</v>
      </c>
      <c r="DO73" s="355">
        <f t="shared" si="273"/>
        <v>0</v>
      </c>
      <c r="DP73" s="355">
        <f t="shared" si="274"/>
        <v>0</v>
      </c>
      <c r="DQ73" s="355">
        <f t="shared" si="275"/>
        <v>0</v>
      </c>
      <c r="DR73" s="355">
        <f t="shared" si="276"/>
        <v>0</v>
      </c>
      <c r="DS73" s="355">
        <f t="shared" si="277"/>
        <v>0</v>
      </c>
      <c r="DT73" s="355">
        <f t="shared" si="278"/>
        <v>0</v>
      </c>
      <c r="DU73" s="355">
        <f t="shared" si="279"/>
        <v>0</v>
      </c>
      <c r="DW73" s="68" t="str">
        <f t="shared" si="280"/>
        <v>-</v>
      </c>
      <c r="DX73" s="68" t="str">
        <f t="shared" si="281"/>
        <v>-</v>
      </c>
      <c r="DY73" s="68" t="str">
        <f t="shared" si="282"/>
        <v>-</v>
      </c>
      <c r="DZ73" s="68" t="str">
        <f t="shared" si="283"/>
        <v>-</v>
      </c>
      <c r="EA73" s="68" t="str">
        <f t="shared" si="284"/>
        <v>-</v>
      </c>
      <c r="EB73" s="68" t="str">
        <f t="shared" si="285"/>
        <v>-</v>
      </c>
      <c r="EC73" s="68" t="str">
        <f t="shared" si="286"/>
        <v>-</v>
      </c>
      <c r="ED73" s="68" t="str">
        <f t="shared" si="287"/>
        <v>-</v>
      </c>
      <c r="EF73" s="355">
        <f t="shared" si="288"/>
        <v>0</v>
      </c>
      <c r="EG73" s="355">
        <f t="shared" si="289"/>
        <v>0</v>
      </c>
      <c r="EH73" s="355">
        <f t="shared" si="290"/>
        <v>0</v>
      </c>
      <c r="EI73" s="355">
        <f t="shared" si="291"/>
        <v>0</v>
      </c>
      <c r="EJ73" s="355">
        <f t="shared" si="292"/>
        <v>0</v>
      </c>
      <c r="EK73" s="355">
        <f t="shared" si="293"/>
        <v>0</v>
      </c>
      <c r="EL73" s="355">
        <f t="shared" si="294"/>
        <v>0</v>
      </c>
      <c r="EM73" s="355">
        <f t="shared" si="295"/>
        <v>0</v>
      </c>
      <c r="EO73" s="68" t="str">
        <f t="shared" si="296"/>
        <v>-</v>
      </c>
      <c r="EP73" s="68" t="str">
        <f t="shared" si="297"/>
        <v>-</v>
      </c>
      <c r="EQ73" s="68" t="str">
        <f t="shared" si="298"/>
        <v>-</v>
      </c>
      <c r="ER73" s="68" t="str">
        <f t="shared" si="299"/>
        <v>-</v>
      </c>
      <c r="ES73" s="68" t="str">
        <f t="shared" si="300"/>
        <v>-</v>
      </c>
      <c r="ET73" s="68" t="str">
        <f t="shared" si="301"/>
        <v>-</v>
      </c>
      <c r="EU73" s="68" t="str">
        <f t="shared" si="302"/>
        <v>-</v>
      </c>
      <c r="EV73" s="68" t="str">
        <f t="shared" si="303"/>
        <v>-</v>
      </c>
      <c r="EX73" s="355">
        <f t="shared" si="304"/>
        <v>0</v>
      </c>
      <c r="EY73" s="355">
        <f t="shared" si="305"/>
        <v>0</v>
      </c>
      <c r="EZ73" s="355">
        <f t="shared" si="306"/>
        <v>0</v>
      </c>
      <c r="FA73" s="355">
        <f t="shared" si="307"/>
        <v>0</v>
      </c>
      <c r="FB73" s="355">
        <f t="shared" si="308"/>
        <v>0</v>
      </c>
      <c r="FC73" s="355">
        <f t="shared" si="309"/>
        <v>0</v>
      </c>
      <c r="FD73" s="355">
        <f t="shared" si="310"/>
        <v>0</v>
      </c>
      <c r="FE73" s="355">
        <f t="shared" si="311"/>
        <v>0</v>
      </c>
      <c r="FG73" s="68" t="str">
        <f t="shared" si="312"/>
        <v>-</v>
      </c>
      <c r="FH73" s="68" t="str">
        <f t="shared" si="313"/>
        <v>-</v>
      </c>
      <c r="FI73" s="68" t="str">
        <f t="shared" si="314"/>
        <v>-</v>
      </c>
      <c r="FJ73" s="68" t="str">
        <f t="shared" si="315"/>
        <v>-</v>
      </c>
      <c r="FK73" s="68" t="str">
        <f t="shared" si="316"/>
        <v>-</v>
      </c>
      <c r="FL73" s="68" t="str">
        <f t="shared" si="317"/>
        <v>-</v>
      </c>
      <c r="FM73" s="68" t="str">
        <f t="shared" si="318"/>
        <v>-</v>
      </c>
      <c r="FN73" s="68" t="str">
        <f t="shared" si="319"/>
        <v>-</v>
      </c>
      <c r="FP73" s="355">
        <f t="shared" si="320"/>
        <v>0</v>
      </c>
      <c r="FQ73" s="355">
        <f t="shared" si="321"/>
        <v>0</v>
      </c>
      <c r="FR73" s="355">
        <f t="shared" si="322"/>
        <v>0</v>
      </c>
      <c r="FS73" s="355">
        <f t="shared" si="323"/>
        <v>0</v>
      </c>
      <c r="FT73" s="355">
        <f t="shared" si="324"/>
        <v>0</v>
      </c>
      <c r="FU73" s="355">
        <f t="shared" si="325"/>
        <v>0</v>
      </c>
      <c r="FV73" s="355">
        <f t="shared" si="326"/>
        <v>0</v>
      </c>
      <c r="FW73" s="355">
        <f t="shared" si="327"/>
        <v>0</v>
      </c>
      <c r="FY73" s="68" t="str">
        <f t="shared" si="328"/>
        <v>-</v>
      </c>
      <c r="FZ73" s="68" t="str">
        <f t="shared" si="329"/>
        <v>-</v>
      </c>
      <c r="GA73" s="68" t="str">
        <f t="shared" si="330"/>
        <v>-</v>
      </c>
      <c r="GB73" s="68" t="str">
        <f t="shared" si="331"/>
        <v>-</v>
      </c>
      <c r="GC73" s="68" t="str">
        <f t="shared" si="332"/>
        <v>-</v>
      </c>
      <c r="GD73" s="68" t="str">
        <f t="shared" si="333"/>
        <v>-</v>
      </c>
      <c r="GE73" s="68" t="str">
        <f t="shared" si="334"/>
        <v>-</v>
      </c>
      <c r="GF73" s="68" t="str">
        <f t="shared" si="335"/>
        <v>-</v>
      </c>
    </row>
    <row r="74" spans="1:188" ht="12" x14ac:dyDescent="0.3">
      <c r="A74" s="485"/>
      <c r="B74" s="387" t="s">
        <v>408</v>
      </c>
      <c r="C74" s="387" t="s">
        <v>425</v>
      </c>
      <c r="D74" s="388">
        <v>0.83333333333333337</v>
      </c>
      <c r="E74" s="388">
        <v>0.875</v>
      </c>
      <c r="F74" s="389" t="str">
        <f t="shared" si="210"/>
        <v>PT</v>
      </c>
      <c r="G74" s="9"/>
      <c r="H74" s="432" t="s">
        <v>117</v>
      </c>
      <c r="I74" s="1516">
        <v>345</v>
      </c>
      <c r="J74" s="392" t="s">
        <v>117</v>
      </c>
      <c r="K74" s="461" t="s">
        <v>117</v>
      </c>
      <c r="L74" s="394">
        <f t="shared" si="211"/>
        <v>0</v>
      </c>
      <c r="M74" s="392">
        <f t="shared" si="212"/>
        <v>345</v>
      </c>
      <c r="N74" s="392">
        <f t="shared" si="235"/>
        <v>0</v>
      </c>
      <c r="O74" s="9" t="e">
        <f t="shared" si="213"/>
        <v>#VALUE!</v>
      </c>
      <c r="P74" s="9">
        <f t="shared" si="236"/>
        <v>0</v>
      </c>
      <c r="Q74" s="9">
        <f t="shared" si="237"/>
        <v>0</v>
      </c>
      <c r="R74" s="9">
        <f t="shared" si="238"/>
        <v>0</v>
      </c>
      <c r="S74" s="9">
        <f t="shared" si="239"/>
        <v>0</v>
      </c>
      <c r="T74" s="9">
        <f t="shared" si="240"/>
        <v>0</v>
      </c>
      <c r="U74" s="9">
        <f t="shared" si="241"/>
        <v>0</v>
      </c>
      <c r="V74" s="9">
        <f t="shared" si="242"/>
        <v>0</v>
      </c>
      <c r="W74" s="9">
        <f t="shared" si="243"/>
        <v>0</v>
      </c>
      <c r="X74" s="9">
        <f t="shared" si="244"/>
        <v>0</v>
      </c>
      <c r="Y74" s="9">
        <f t="shared" si="214"/>
        <v>0</v>
      </c>
      <c r="Z74" s="9">
        <f t="shared" si="245"/>
        <v>0</v>
      </c>
      <c r="AA74" s="9">
        <f t="shared" si="246"/>
        <v>0</v>
      </c>
      <c r="AB74" s="9" t="e">
        <f t="shared" si="215"/>
        <v>#VALUE!</v>
      </c>
      <c r="AC74" s="9">
        <f t="shared" si="216"/>
        <v>0</v>
      </c>
      <c r="AD74" s="9">
        <f t="shared" si="217"/>
        <v>0</v>
      </c>
      <c r="AE74" s="9">
        <f t="shared" si="218"/>
        <v>0</v>
      </c>
      <c r="AF74" s="9">
        <f t="shared" si="219"/>
        <v>0</v>
      </c>
      <c r="AG74" s="9">
        <f t="shared" si="220"/>
        <v>0</v>
      </c>
      <c r="AH74" s="9">
        <f t="shared" si="221"/>
        <v>345</v>
      </c>
      <c r="AI74" s="9">
        <f t="shared" si="222"/>
        <v>0</v>
      </c>
      <c r="AJ74" s="9">
        <f t="shared" si="223"/>
        <v>0</v>
      </c>
      <c r="AK74" s="9">
        <f t="shared" si="224"/>
        <v>0</v>
      </c>
      <c r="AL74" s="9">
        <f t="shared" si="225"/>
        <v>0</v>
      </c>
      <c r="AM74" s="352" t="str">
        <f t="shared" si="226"/>
        <v>1</v>
      </c>
      <c r="AN74" s="581"/>
      <c r="AO74" s="581"/>
      <c r="AP74" s="981"/>
      <c r="AQ74" s="981"/>
      <c r="AR74" s="1279"/>
      <c r="AS74" s="1272"/>
      <c r="AT74" s="581"/>
      <c r="AU74" s="581"/>
      <c r="AV74" s="581"/>
      <c r="AW74" s="981"/>
      <c r="AX74" s="981"/>
      <c r="AY74" s="581"/>
      <c r="AZ74" s="581"/>
      <c r="BA74" s="581"/>
      <c r="BB74" s="581"/>
      <c r="BC74" s="581"/>
      <c r="BD74" s="981"/>
      <c r="BE74" s="981"/>
      <c r="BF74" s="581"/>
      <c r="BG74" s="581"/>
      <c r="BH74" s="581"/>
      <c r="BI74" s="581"/>
      <c r="BJ74" s="581"/>
      <c r="BK74" s="981"/>
      <c r="BL74" s="981"/>
      <c r="BM74" s="581"/>
      <c r="BN74" s="581"/>
      <c r="BO74" s="581"/>
      <c r="BP74" s="581"/>
      <c r="BQ74" s="581"/>
      <c r="BR74" s="1272"/>
      <c r="BS74" s="581"/>
      <c r="CA74" s="104">
        <f t="shared" si="247"/>
        <v>0</v>
      </c>
      <c r="CB74" s="104">
        <f t="shared" si="248"/>
        <v>0</v>
      </c>
      <c r="CC74" s="104"/>
      <c r="CD74" s="104"/>
      <c r="CE74" s="104"/>
      <c r="CF74" s="104"/>
      <c r="CH74" s="105" t="e">
        <f t="shared" si="363"/>
        <v>#VALUE!</v>
      </c>
      <c r="CI74" s="105" t="e">
        <f t="shared" si="364"/>
        <v>#VALUE!</v>
      </c>
      <c r="CJ74" s="105" t="e">
        <f t="shared" si="365"/>
        <v>#VALUE!</v>
      </c>
      <c r="CK74" s="105" t="e">
        <f t="shared" si="366"/>
        <v>#VALUE!</v>
      </c>
      <c r="CL74" s="105" t="e">
        <f t="shared" si="367"/>
        <v>#VALUE!</v>
      </c>
      <c r="CM74" s="105" t="e">
        <f t="shared" si="368"/>
        <v>#VALUE!</v>
      </c>
      <c r="CN74" s="105" t="e">
        <f t="shared" si="369"/>
        <v>#VALUE!</v>
      </c>
      <c r="CO74" s="105" t="e">
        <f t="shared" si="370"/>
        <v>#VALUE!</v>
      </c>
      <c r="CV74" s="355">
        <f t="shared" si="257"/>
        <v>0</v>
      </c>
      <c r="CW74" s="355">
        <f t="shared" si="258"/>
        <v>0</v>
      </c>
      <c r="CX74" s="355">
        <f t="shared" si="259"/>
        <v>0</v>
      </c>
      <c r="CY74" s="355">
        <f t="shared" si="260"/>
        <v>0</v>
      </c>
      <c r="CZ74" s="355" t="str">
        <f ca="1">IFERROR(OUNTIF(AN74:AP74,"e"),"-")</f>
        <v>-</v>
      </c>
      <c r="DA74" s="355">
        <f t="shared" si="261"/>
        <v>0</v>
      </c>
      <c r="DB74" s="355">
        <f t="shared" si="262"/>
        <v>0</v>
      </c>
      <c r="DC74" s="355">
        <f t="shared" si="263"/>
        <v>0</v>
      </c>
      <c r="DE74" s="1168" t="str">
        <f t="shared" si="264"/>
        <v>-</v>
      </c>
      <c r="DF74" s="1168" t="str">
        <f t="shared" si="265"/>
        <v>-</v>
      </c>
      <c r="DG74" s="1168" t="str">
        <f t="shared" si="266"/>
        <v>-</v>
      </c>
      <c r="DH74" s="1168" t="str">
        <f t="shared" si="267"/>
        <v>-</v>
      </c>
      <c r="DI74" s="1168" t="str">
        <f t="shared" ca="1" si="268"/>
        <v>-</v>
      </c>
      <c r="DJ74" s="1168" t="str">
        <f t="shared" si="269"/>
        <v>-</v>
      </c>
      <c r="DK74" s="1168" t="str">
        <f t="shared" si="270"/>
        <v>-</v>
      </c>
      <c r="DL74" s="1168" t="str">
        <f t="shared" si="271"/>
        <v>-</v>
      </c>
      <c r="DN74" s="355">
        <f t="shared" si="272"/>
        <v>0</v>
      </c>
      <c r="DO74" s="355">
        <f t="shared" si="273"/>
        <v>0</v>
      </c>
      <c r="DP74" s="355">
        <f t="shared" si="274"/>
        <v>0</v>
      </c>
      <c r="DQ74" s="355">
        <f t="shared" si="275"/>
        <v>0</v>
      </c>
      <c r="DR74" s="355">
        <f t="shared" si="276"/>
        <v>0</v>
      </c>
      <c r="DS74" s="355">
        <f t="shared" si="277"/>
        <v>0</v>
      </c>
      <c r="DT74" s="355">
        <f t="shared" si="278"/>
        <v>0</v>
      </c>
      <c r="DU74" s="355">
        <f t="shared" si="279"/>
        <v>0</v>
      </c>
      <c r="DW74" s="68" t="str">
        <f t="shared" si="280"/>
        <v>-</v>
      </c>
      <c r="DX74" s="68" t="str">
        <f t="shared" si="281"/>
        <v>-</v>
      </c>
      <c r="DY74" s="68" t="str">
        <f t="shared" si="282"/>
        <v>-</v>
      </c>
      <c r="DZ74" s="68" t="str">
        <f t="shared" si="283"/>
        <v>-</v>
      </c>
      <c r="EA74" s="68" t="str">
        <f t="shared" si="284"/>
        <v>-</v>
      </c>
      <c r="EB74" s="68" t="str">
        <f t="shared" si="285"/>
        <v>-</v>
      </c>
      <c r="EC74" s="68" t="str">
        <f t="shared" si="286"/>
        <v>-</v>
      </c>
      <c r="ED74" s="68" t="str">
        <f t="shared" si="287"/>
        <v>-</v>
      </c>
      <c r="EF74" s="355">
        <f t="shared" si="288"/>
        <v>0</v>
      </c>
      <c r="EG74" s="355">
        <f t="shared" si="289"/>
        <v>0</v>
      </c>
      <c r="EH74" s="355">
        <f t="shared" si="290"/>
        <v>0</v>
      </c>
      <c r="EI74" s="355">
        <f t="shared" si="291"/>
        <v>0</v>
      </c>
      <c r="EJ74" s="355">
        <f t="shared" si="292"/>
        <v>0</v>
      </c>
      <c r="EK74" s="355">
        <f t="shared" si="293"/>
        <v>0</v>
      </c>
      <c r="EL74" s="355">
        <f t="shared" si="294"/>
        <v>0</v>
      </c>
      <c r="EM74" s="355">
        <f t="shared" si="295"/>
        <v>0</v>
      </c>
      <c r="EO74" s="68" t="str">
        <f t="shared" si="296"/>
        <v>-</v>
      </c>
      <c r="EP74" s="68" t="str">
        <f t="shared" si="297"/>
        <v>-</v>
      </c>
      <c r="EQ74" s="68" t="str">
        <f t="shared" si="298"/>
        <v>-</v>
      </c>
      <c r="ER74" s="68" t="str">
        <f t="shared" si="299"/>
        <v>-</v>
      </c>
      <c r="ES74" s="68" t="str">
        <f t="shared" si="300"/>
        <v>-</v>
      </c>
      <c r="ET74" s="68" t="str">
        <f t="shared" si="301"/>
        <v>-</v>
      </c>
      <c r="EU74" s="68" t="str">
        <f t="shared" si="302"/>
        <v>-</v>
      </c>
      <c r="EV74" s="68" t="str">
        <f t="shared" si="303"/>
        <v>-</v>
      </c>
      <c r="EX74" s="355">
        <f t="shared" si="304"/>
        <v>0</v>
      </c>
      <c r="EY74" s="355">
        <f t="shared" si="305"/>
        <v>0</v>
      </c>
      <c r="EZ74" s="355">
        <f t="shared" si="306"/>
        <v>0</v>
      </c>
      <c r="FA74" s="355">
        <f t="shared" si="307"/>
        <v>0</v>
      </c>
      <c r="FB74" s="355">
        <f t="shared" si="308"/>
        <v>0</v>
      </c>
      <c r="FC74" s="355">
        <f t="shared" si="309"/>
        <v>0</v>
      </c>
      <c r="FD74" s="355">
        <f t="shared" si="310"/>
        <v>0</v>
      </c>
      <c r="FE74" s="355">
        <f t="shared" si="311"/>
        <v>0</v>
      </c>
      <c r="FG74" s="68" t="str">
        <f t="shared" si="312"/>
        <v>-</v>
      </c>
      <c r="FH74" s="68" t="str">
        <f t="shared" si="313"/>
        <v>-</v>
      </c>
      <c r="FI74" s="68" t="str">
        <f t="shared" si="314"/>
        <v>-</v>
      </c>
      <c r="FJ74" s="68" t="str">
        <f t="shared" si="315"/>
        <v>-</v>
      </c>
      <c r="FK74" s="68" t="str">
        <f t="shared" si="316"/>
        <v>-</v>
      </c>
      <c r="FL74" s="68" t="str">
        <f t="shared" si="317"/>
        <v>-</v>
      </c>
      <c r="FM74" s="68" t="str">
        <f t="shared" si="318"/>
        <v>-</v>
      </c>
      <c r="FN74" s="68" t="str">
        <f t="shared" si="319"/>
        <v>-</v>
      </c>
      <c r="FP74" s="355">
        <f t="shared" si="320"/>
        <v>0</v>
      </c>
      <c r="FQ74" s="355">
        <f t="shared" si="321"/>
        <v>0</v>
      </c>
      <c r="FR74" s="355">
        <f t="shared" si="322"/>
        <v>0</v>
      </c>
      <c r="FS74" s="355">
        <f t="shared" si="323"/>
        <v>0</v>
      </c>
      <c r="FT74" s="355">
        <f t="shared" si="324"/>
        <v>0</v>
      </c>
      <c r="FU74" s="355">
        <f t="shared" si="325"/>
        <v>0</v>
      </c>
      <c r="FV74" s="355">
        <f t="shared" si="326"/>
        <v>0</v>
      </c>
      <c r="FW74" s="355">
        <f t="shared" si="327"/>
        <v>0</v>
      </c>
      <c r="FY74" s="68" t="str">
        <f t="shared" si="328"/>
        <v>-</v>
      </c>
      <c r="FZ74" s="68" t="str">
        <f t="shared" si="329"/>
        <v>-</v>
      </c>
      <c r="GA74" s="68" t="str">
        <f t="shared" si="330"/>
        <v>-</v>
      </c>
      <c r="GB74" s="68" t="str">
        <f t="shared" si="331"/>
        <v>-</v>
      </c>
      <c r="GC74" s="68" t="str">
        <f t="shared" si="332"/>
        <v>-</v>
      </c>
      <c r="GD74" s="68" t="str">
        <f t="shared" si="333"/>
        <v>-</v>
      </c>
      <c r="GE74" s="68" t="str">
        <f t="shared" si="334"/>
        <v>-</v>
      </c>
      <c r="GF74" s="68" t="str">
        <f t="shared" si="335"/>
        <v>-</v>
      </c>
    </row>
    <row r="75" spans="1:188" ht="12" x14ac:dyDescent="0.3">
      <c r="A75" s="483"/>
      <c r="B75" s="405" t="s">
        <v>408</v>
      </c>
      <c r="C75" s="405" t="s">
        <v>425</v>
      </c>
      <c r="D75" s="406">
        <v>0.875</v>
      </c>
      <c r="E75" s="406">
        <v>0.9375</v>
      </c>
      <c r="F75" s="407" t="str">
        <f t="shared" ref="F75" si="528">IF(VALUE(D75)&gt;=0.72,"PT",IF(VALUE(D75)&lt;0.72,"Off-PT"))</f>
        <v>PT</v>
      </c>
      <c r="G75" s="8"/>
      <c r="H75" s="436" t="s">
        <v>117</v>
      </c>
      <c r="I75" s="1517">
        <v>848</v>
      </c>
      <c r="J75" s="410" t="s">
        <v>117</v>
      </c>
      <c r="K75" s="465" t="s">
        <v>117</v>
      </c>
      <c r="L75" s="412">
        <f t="shared" ref="L75" si="529">COUNTA(AN75:BR75)</f>
        <v>0</v>
      </c>
      <c r="M75" s="410">
        <f t="shared" si="212"/>
        <v>848</v>
      </c>
      <c r="N75" s="410">
        <f t="shared" si="235"/>
        <v>0</v>
      </c>
      <c r="O75" s="8" t="e">
        <f t="shared" ref="O75" si="530">IF($L$4&gt;0,P75*J75*$M$4*H75,0)</f>
        <v>#VALUE!</v>
      </c>
      <c r="P75" s="8">
        <f t="shared" ref="P75" si="531">COUNTIF(AN75:BR75,"A")</f>
        <v>0</v>
      </c>
      <c r="Q75" s="8">
        <f t="shared" ref="Q75" si="532">IF($L$5&gt;0,R75*J75*$M$5*H75,0)</f>
        <v>0</v>
      </c>
      <c r="R75" s="8">
        <f t="shared" ref="R75" si="533">COUNTIF(AN75:BR75,"B")</f>
        <v>0</v>
      </c>
      <c r="S75" s="8">
        <f t="shared" ref="S75" si="534">IF($L$6&gt;0,T75*J75*$M$6*H75,0)</f>
        <v>0</v>
      </c>
      <c r="T75" s="8">
        <f t="shared" ref="T75" si="535">COUNTIF(AN75:BR75,"C")</f>
        <v>0</v>
      </c>
      <c r="U75" s="8">
        <f t="shared" ref="U75" si="536">IF($L$7&gt;0,V75*J75*$M$7*H75,0)</f>
        <v>0</v>
      </c>
      <c r="V75" s="8">
        <f t="shared" ref="V75" si="537">COUNTIF(AN75:BR75,"D")</f>
        <v>0</v>
      </c>
      <c r="W75" s="8">
        <f t="shared" ref="W75" si="538">IF($L$8&gt;0,X75*J75*$M$8*H75,0)</f>
        <v>0</v>
      </c>
      <c r="X75" s="8">
        <f t="shared" ref="X75" si="539">COUNTIF(AN75:BR75,"E")</f>
        <v>0</v>
      </c>
      <c r="Y75" s="8">
        <f t="shared" ref="Y75" si="540">COUNTIF(AN75:BR75,"F")</f>
        <v>0</v>
      </c>
      <c r="Z75" s="8">
        <f t="shared" ref="Z75" si="541">COUNTIF(AN75:BR75,"G")</f>
        <v>0</v>
      </c>
      <c r="AA75" s="8">
        <f t="shared" ref="AA75" si="542">COUNTIF(AN75:BR75,"H")</f>
        <v>0</v>
      </c>
      <c r="AB75" s="8" t="e">
        <f t="shared" ref="AB75" si="543">(Y75+Z75+AA75)*H75</f>
        <v>#VALUE!</v>
      </c>
      <c r="AC75" s="8">
        <f t="shared" ref="AC75" si="544">IF($L$4&gt;0,I75*$M$4*P75,0)</f>
        <v>0</v>
      </c>
      <c r="AD75" s="8">
        <f t="shared" ref="AD75" si="545">IF($L$5&gt;0,I75*$M$5*R75,0)</f>
        <v>0</v>
      </c>
      <c r="AE75" s="8">
        <f t="shared" ref="AE75" si="546">IF($L$6&gt;0,I75*$M$6*T75,0)</f>
        <v>0</v>
      </c>
      <c r="AF75" s="8">
        <f t="shared" ref="AF75" si="547">IF($L$7&gt;0,I75*$M$7*V75,0)</f>
        <v>0</v>
      </c>
      <c r="AG75" s="8">
        <f t="shared" ref="AG75" si="548">IF($L$8&gt;0,I75*$M$8*X75,0)</f>
        <v>0</v>
      </c>
      <c r="AH75" s="8">
        <f t="shared" ref="AH75" si="549">IF(ISERROR(M75*$M$4),0,M75*$M$4)</f>
        <v>848</v>
      </c>
      <c r="AI75" s="8">
        <f t="shared" ref="AI75" si="550">IF(ISERROR(M75*$M$5),0,M75*$M$5)</f>
        <v>0</v>
      </c>
      <c r="AJ75" s="8">
        <f t="shared" ref="AJ75" si="551">IF(ISERROR(M75*$M$6),0,M75*$M$6)</f>
        <v>0</v>
      </c>
      <c r="AK75" s="8">
        <f t="shared" ref="AK75" si="552">IF(ISERROR(M75*$M$7),0,M75*$M$7)</f>
        <v>0</v>
      </c>
      <c r="AL75" s="8">
        <f t="shared" ref="AL75" si="553">IF(ISERROR(M75*$M$8),0,M75*$M$8)</f>
        <v>0</v>
      </c>
      <c r="AM75" s="107" t="str">
        <f t="shared" ref="AM75" si="554">IF(G75="","1",IF(G75="Break",1.15,IF(G75="2inbreak",1.15,IF(G75="PultIB",1.15,IF(G75="1stIB",1.3,IF(G75="lastIB",1.3,IF(G75="B&amp;1stIB",1.45,IF(G75="B&amp;lastIB",1.45,IF(G75="B&amp;2inbreak",1.45,IF(G75="B&amp;PultIB",1.45,IF(G75="T&amp;T",1.35,)))))))))))</f>
        <v>1</v>
      </c>
      <c r="AN75" s="63"/>
      <c r="AO75" s="63"/>
      <c r="AP75" s="66"/>
      <c r="AQ75" s="66"/>
      <c r="AR75" s="1277"/>
      <c r="AS75" s="1270"/>
      <c r="AT75" s="63"/>
      <c r="AU75" s="63"/>
      <c r="AV75" s="63"/>
      <c r="AW75" s="66"/>
      <c r="AX75" s="66"/>
      <c r="AY75" s="63"/>
      <c r="AZ75" s="63"/>
      <c r="BA75" s="63"/>
      <c r="BB75" s="63"/>
      <c r="BC75" s="63"/>
      <c r="BD75" s="66"/>
      <c r="BE75" s="66"/>
      <c r="BF75" s="63"/>
      <c r="BG75" s="63"/>
      <c r="BH75" s="63"/>
      <c r="BI75" s="63"/>
      <c r="BJ75" s="63"/>
      <c r="BK75" s="66"/>
      <c r="BL75" s="66"/>
      <c r="BM75" s="63"/>
      <c r="BN75" s="63"/>
      <c r="BO75" s="63"/>
      <c r="BP75" s="63"/>
      <c r="BQ75" s="63"/>
      <c r="BR75" s="1270"/>
      <c r="BS75" s="63"/>
      <c r="CA75" s="104">
        <f t="shared" si="247"/>
        <v>0</v>
      </c>
      <c r="CB75" s="104">
        <f t="shared" si="248"/>
        <v>0</v>
      </c>
      <c r="CC75" s="104"/>
      <c r="CD75" s="104"/>
      <c r="CE75" s="104"/>
      <c r="CF75" s="104"/>
      <c r="CH75" s="105" t="e">
        <f t="shared" ref="CH75" si="555">P75*H75</f>
        <v>#VALUE!</v>
      </c>
      <c r="CI75" s="105" t="e">
        <f t="shared" ref="CI75" si="556">R75*H75</f>
        <v>#VALUE!</v>
      </c>
      <c r="CJ75" s="105" t="e">
        <f t="shared" ref="CJ75" si="557">T75*H75</f>
        <v>#VALUE!</v>
      </c>
      <c r="CK75" s="105" t="e">
        <f t="shared" ref="CK75" si="558">V75*H75</f>
        <v>#VALUE!</v>
      </c>
      <c r="CL75" s="105" t="e">
        <f t="shared" ref="CL75" si="559">X75*H75</f>
        <v>#VALUE!</v>
      </c>
      <c r="CM75" s="105" t="e">
        <f t="shared" ref="CM75" si="560">Y75*H75</f>
        <v>#VALUE!</v>
      </c>
      <c r="CN75" s="105" t="e">
        <f t="shared" ref="CN75" si="561">Z75*H75</f>
        <v>#VALUE!</v>
      </c>
      <c r="CO75" s="105" t="e">
        <f t="shared" ref="CO75" si="562">AA75*H75</f>
        <v>#VALUE!</v>
      </c>
      <c r="CV75" s="355">
        <f t="shared" si="257"/>
        <v>0</v>
      </c>
      <c r="CW75" s="355">
        <f t="shared" si="258"/>
        <v>0</v>
      </c>
      <c r="CX75" s="355">
        <f t="shared" si="259"/>
        <v>0</v>
      </c>
      <c r="CY75" s="355">
        <f t="shared" si="260"/>
        <v>0</v>
      </c>
      <c r="CZ75" s="355" t="str">
        <f ca="1">IFERROR(OUNTIF(AN75:AP75,"e"),"-")</f>
        <v>-</v>
      </c>
      <c r="DA75" s="355">
        <f t="shared" si="261"/>
        <v>0</v>
      </c>
      <c r="DB75" s="355">
        <f t="shared" si="262"/>
        <v>0</v>
      </c>
      <c r="DC75" s="355">
        <f t="shared" si="263"/>
        <v>0</v>
      </c>
      <c r="DE75" s="1168" t="str">
        <f t="shared" si="264"/>
        <v>-</v>
      </c>
      <c r="DF75" s="1168" t="str">
        <f t="shared" si="265"/>
        <v>-</v>
      </c>
      <c r="DG75" s="1168" t="str">
        <f t="shared" si="266"/>
        <v>-</v>
      </c>
      <c r="DH75" s="1168" t="str">
        <f t="shared" si="267"/>
        <v>-</v>
      </c>
      <c r="DI75" s="1168" t="str">
        <f t="shared" ca="1" si="268"/>
        <v>-</v>
      </c>
      <c r="DJ75" s="1168" t="str">
        <f t="shared" si="269"/>
        <v>-</v>
      </c>
      <c r="DK75" s="1168" t="str">
        <f t="shared" si="270"/>
        <v>-</v>
      </c>
      <c r="DL75" s="1168" t="str">
        <f t="shared" si="271"/>
        <v>-</v>
      </c>
      <c r="DN75" s="355">
        <f t="shared" si="272"/>
        <v>0</v>
      </c>
      <c r="DO75" s="355">
        <f t="shared" si="273"/>
        <v>0</v>
      </c>
      <c r="DP75" s="355">
        <f t="shared" si="274"/>
        <v>0</v>
      </c>
      <c r="DQ75" s="355">
        <f t="shared" si="275"/>
        <v>0</v>
      </c>
      <c r="DR75" s="355">
        <f t="shared" si="276"/>
        <v>0</v>
      </c>
      <c r="DS75" s="355">
        <f t="shared" si="277"/>
        <v>0</v>
      </c>
      <c r="DT75" s="355">
        <f t="shared" si="278"/>
        <v>0</v>
      </c>
      <c r="DU75" s="355">
        <f t="shared" si="279"/>
        <v>0</v>
      </c>
      <c r="DW75" s="68" t="str">
        <f t="shared" si="280"/>
        <v>-</v>
      </c>
      <c r="DX75" s="68" t="str">
        <f t="shared" si="281"/>
        <v>-</v>
      </c>
      <c r="DY75" s="68" t="str">
        <f t="shared" si="282"/>
        <v>-</v>
      </c>
      <c r="DZ75" s="68" t="str">
        <f t="shared" si="283"/>
        <v>-</v>
      </c>
      <c r="EA75" s="68" t="str">
        <f t="shared" si="284"/>
        <v>-</v>
      </c>
      <c r="EB75" s="68" t="str">
        <f t="shared" si="285"/>
        <v>-</v>
      </c>
      <c r="EC75" s="68" t="str">
        <f t="shared" si="286"/>
        <v>-</v>
      </c>
      <c r="ED75" s="68" t="str">
        <f t="shared" si="287"/>
        <v>-</v>
      </c>
      <c r="EF75" s="355">
        <f t="shared" si="288"/>
        <v>0</v>
      </c>
      <c r="EG75" s="355">
        <f t="shared" si="289"/>
        <v>0</v>
      </c>
      <c r="EH75" s="355">
        <f t="shared" si="290"/>
        <v>0</v>
      </c>
      <c r="EI75" s="355">
        <f t="shared" si="291"/>
        <v>0</v>
      </c>
      <c r="EJ75" s="355">
        <f t="shared" si="292"/>
        <v>0</v>
      </c>
      <c r="EK75" s="355">
        <f t="shared" si="293"/>
        <v>0</v>
      </c>
      <c r="EL75" s="355">
        <f t="shared" si="294"/>
        <v>0</v>
      </c>
      <c r="EM75" s="355">
        <f t="shared" si="295"/>
        <v>0</v>
      </c>
      <c r="EO75" s="68" t="str">
        <f t="shared" si="296"/>
        <v>-</v>
      </c>
      <c r="EP75" s="68" t="str">
        <f t="shared" si="297"/>
        <v>-</v>
      </c>
      <c r="EQ75" s="68" t="str">
        <f t="shared" si="298"/>
        <v>-</v>
      </c>
      <c r="ER75" s="68" t="str">
        <f t="shared" si="299"/>
        <v>-</v>
      </c>
      <c r="ES75" s="68" t="str">
        <f t="shared" si="300"/>
        <v>-</v>
      </c>
      <c r="ET75" s="68" t="str">
        <f t="shared" si="301"/>
        <v>-</v>
      </c>
      <c r="EU75" s="68" t="str">
        <f t="shared" si="302"/>
        <v>-</v>
      </c>
      <c r="EV75" s="68" t="str">
        <f t="shared" si="303"/>
        <v>-</v>
      </c>
      <c r="EX75" s="355">
        <f t="shared" si="304"/>
        <v>0</v>
      </c>
      <c r="EY75" s="355">
        <f t="shared" si="305"/>
        <v>0</v>
      </c>
      <c r="EZ75" s="355">
        <f t="shared" si="306"/>
        <v>0</v>
      </c>
      <c r="FA75" s="355">
        <f t="shared" si="307"/>
        <v>0</v>
      </c>
      <c r="FB75" s="355">
        <f t="shared" si="308"/>
        <v>0</v>
      </c>
      <c r="FC75" s="355">
        <f t="shared" si="309"/>
        <v>0</v>
      </c>
      <c r="FD75" s="355">
        <f t="shared" si="310"/>
        <v>0</v>
      </c>
      <c r="FE75" s="355">
        <f t="shared" si="311"/>
        <v>0</v>
      </c>
      <c r="FG75" s="68" t="str">
        <f t="shared" si="312"/>
        <v>-</v>
      </c>
      <c r="FH75" s="68" t="str">
        <f t="shared" si="313"/>
        <v>-</v>
      </c>
      <c r="FI75" s="68" t="str">
        <f t="shared" si="314"/>
        <v>-</v>
      </c>
      <c r="FJ75" s="68" t="str">
        <f t="shared" si="315"/>
        <v>-</v>
      </c>
      <c r="FK75" s="68" t="str">
        <f t="shared" si="316"/>
        <v>-</v>
      </c>
      <c r="FL75" s="68" t="str">
        <f t="shared" si="317"/>
        <v>-</v>
      </c>
      <c r="FM75" s="68" t="str">
        <f t="shared" si="318"/>
        <v>-</v>
      </c>
      <c r="FN75" s="68" t="str">
        <f t="shared" si="319"/>
        <v>-</v>
      </c>
      <c r="FP75" s="355">
        <f t="shared" si="320"/>
        <v>0</v>
      </c>
      <c r="FQ75" s="355">
        <f t="shared" si="321"/>
        <v>0</v>
      </c>
      <c r="FR75" s="355">
        <f t="shared" si="322"/>
        <v>0</v>
      </c>
      <c r="FS75" s="355">
        <f t="shared" si="323"/>
        <v>0</v>
      </c>
      <c r="FT75" s="355">
        <f t="shared" si="324"/>
        <v>0</v>
      </c>
      <c r="FU75" s="355">
        <f t="shared" si="325"/>
        <v>0</v>
      </c>
      <c r="FV75" s="355">
        <f t="shared" si="326"/>
        <v>0</v>
      </c>
      <c r="FW75" s="355">
        <f t="shared" si="327"/>
        <v>0</v>
      </c>
      <c r="FY75" s="68" t="str">
        <f t="shared" si="328"/>
        <v>-</v>
      </c>
      <c r="FZ75" s="68" t="str">
        <f t="shared" si="329"/>
        <v>-</v>
      </c>
      <c r="GA75" s="68" t="str">
        <f t="shared" si="330"/>
        <v>-</v>
      </c>
      <c r="GB75" s="68" t="str">
        <f t="shared" si="331"/>
        <v>-</v>
      </c>
      <c r="GC75" s="68" t="str">
        <f t="shared" si="332"/>
        <v>-</v>
      </c>
      <c r="GD75" s="68" t="str">
        <f t="shared" si="333"/>
        <v>-</v>
      </c>
      <c r="GE75" s="68" t="str">
        <f t="shared" si="334"/>
        <v>-</v>
      </c>
      <c r="GF75" s="68" t="str">
        <f t="shared" si="335"/>
        <v>-</v>
      </c>
    </row>
    <row r="76" spans="1:188" ht="12" x14ac:dyDescent="0.3">
      <c r="A76" s="483"/>
      <c r="B76" s="405" t="s">
        <v>408</v>
      </c>
      <c r="C76" s="405" t="s">
        <v>425</v>
      </c>
      <c r="D76" s="406">
        <v>0.9375</v>
      </c>
      <c r="E76" s="406">
        <v>0.97916666666666663</v>
      </c>
      <c r="F76" s="407" t="str">
        <f t="shared" si="210"/>
        <v>PT</v>
      </c>
      <c r="G76" s="8"/>
      <c r="H76" s="436" t="s">
        <v>117</v>
      </c>
      <c r="I76" s="1517">
        <v>674</v>
      </c>
      <c r="J76" s="410" t="s">
        <v>117</v>
      </c>
      <c r="K76" s="465" t="s">
        <v>117</v>
      </c>
      <c r="L76" s="412">
        <f t="shared" si="211"/>
        <v>0</v>
      </c>
      <c r="M76" s="410">
        <f t="shared" si="212"/>
        <v>674</v>
      </c>
      <c r="N76" s="410">
        <f t="shared" si="235"/>
        <v>0</v>
      </c>
      <c r="O76" s="8" t="e">
        <f t="shared" si="213"/>
        <v>#VALUE!</v>
      </c>
      <c r="P76" s="8">
        <f t="shared" si="236"/>
        <v>0</v>
      </c>
      <c r="Q76" s="8">
        <f t="shared" si="237"/>
        <v>0</v>
      </c>
      <c r="R76" s="8">
        <f t="shared" si="238"/>
        <v>0</v>
      </c>
      <c r="S76" s="8">
        <f t="shared" si="239"/>
        <v>0</v>
      </c>
      <c r="T76" s="8">
        <f t="shared" si="240"/>
        <v>0</v>
      </c>
      <c r="U76" s="8">
        <f t="shared" si="241"/>
        <v>0</v>
      </c>
      <c r="V76" s="8">
        <f t="shared" si="242"/>
        <v>0</v>
      </c>
      <c r="W76" s="8">
        <f t="shared" si="243"/>
        <v>0</v>
      </c>
      <c r="X76" s="8">
        <f t="shared" si="244"/>
        <v>0</v>
      </c>
      <c r="Y76" s="8">
        <f t="shared" si="214"/>
        <v>0</v>
      </c>
      <c r="Z76" s="8">
        <f t="shared" si="245"/>
        <v>0</v>
      </c>
      <c r="AA76" s="8">
        <f t="shared" si="246"/>
        <v>0</v>
      </c>
      <c r="AB76" s="8" t="e">
        <f t="shared" si="215"/>
        <v>#VALUE!</v>
      </c>
      <c r="AC76" s="8">
        <f t="shared" si="216"/>
        <v>0</v>
      </c>
      <c r="AD76" s="8">
        <f t="shared" si="217"/>
        <v>0</v>
      </c>
      <c r="AE76" s="8">
        <f t="shared" si="218"/>
        <v>0</v>
      </c>
      <c r="AF76" s="8">
        <f t="shared" si="219"/>
        <v>0</v>
      </c>
      <c r="AG76" s="8">
        <f t="shared" si="220"/>
        <v>0</v>
      </c>
      <c r="AH76" s="8">
        <f t="shared" si="221"/>
        <v>674</v>
      </c>
      <c r="AI76" s="8">
        <f t="shared" si="222"/>
        <v>0</v>
      </c>
      <c r="AJ76" s="8">
        <f t="shared" si="223"/>
        <v>0</v>
      </c>
      <c r="AK76" s="8">
        <f t="shared" si="224"/>
        <v>0</v>
      </c>
      <c r="AL76" s="8">
        <f t="shared" si="225"/>
        <v>0</v>
      </c>
      <c r="AM76" s="103" t="str">
        <f t="shared" si="226"/>
        <v>1</v>
      </c>
      <c r="AN76" s="63"/>
      <c r="AO76" s="63"/>
      <c r="AP76" s="66"/>
      <c r="AQ76" s="66"/>
      <c r="AR76" s="1277"/>
      <c r="AS76" s="1270"/>
      <c r="AT76" s="63"/>
      <c r="AU76" s="63"/>
      <c r="AV76" s="63"/>
      <c r="AW76" s="66"/>
      <c r="AX76" s="66"/>
      <c r="AY76" s="63"/>
      <c r="AZ76" s="63"/>
      <c r="BA76" s="63"/>
      <c r="BB76" s="63"/>
      <c r="BC76" s="63"/>
      <c r="BD76" s="66"/>
      <c r="BE76" s="66"/>
      <c r="BF76" s="63"/>
      <c r="BG76" s="63"/>
      <c r="BH76" s="63"/>
      <c r="BI76" s="63"/>
      <c r="BJ76" s="63"/>
      <c r="BK76" s="66"/>
      <c r="BL76" s="66"/>
      <c r="BM76" s="63"/>
      <c r="BN76" s="63"/>
      <c r="BO76" s="63"/>
      <c r="BP76" s="63"/>
      <c r="BQ76" s="63"/>
      <c r="BR76" s="1270"/>
      <c r="BS76" s="63"/>
      <c r="CA76" s="104">
        <f t="shared" si="247"/>
        <v>0</v>
      </c>
      <c r="CB76" s="104">
        <f t="shared" si="248"/>
        <v>0</v>
      </c>
      <c r="CC76" s="104"/>
      <c r="CD76" s="104"/>
      <c r="CE76" s="104"/>
      <c r="CF76" s="104"/>
      <c r="CH76" s="105" t="e">
        <f t="shared" si="363"/>
        <v>#VALUE!</v>
      </c>
      <c r="CI76" s="105" t="e">
        <f t="shared" si="364"/>
        <v>#VALUE!</v>
      </c>
      <c r="CJ76" s="105" t="e">
        <f t="shared" si="365"/>
        <v>#VALUE!</v>
      </c>
      <c r="CK76" s="105" t="e">
        <f t="shared" si="366"/>
        <v>#VALUE!</v>
      </c>
      <c r="CL76" s="105" t="e">
        <f t="shared" si="367"/>
        <v>#VALUE!</v>
      </c>
      <c r="CM76" s="105" t="e">
        <f t="shared" si="368"/>
        <v>#VALUE!</v>
      </c>
      <c r="CN76" s="105" t="e">
        <f t="shared" si="369"/>
        <v>#VALUE!</v>
      </c>
      <c r="CO76" s="105" t="e">
        <f t="shared" si="370"/>
        <v>#VALUE!</v>
      </c>
      <c r="CV76" s="355">
        <f t="shared" si="257"/>
        <v>0</v>
      </c>
      <c r="CW76" s="355">
        <f t="shared" si="258"/>
        <v>0</v>
      </c>
      <c r="CX76" s="355">
        <f t="shared" si="259"/>
        <v>0</v>
      </c>
      <c r="CY76" s="355">
        <f t="shared" si="260"/>
        <v>0</v>
      </c>
      <c r="CZ76" s="355" t="str">
        <f ca="1">IFERROR(OUNTIF(AN76:AP76,"e"),"-")</f>
        <v>-</v>
      </c>
      <c r="DA76" s="355">
        <f t="shared" si="261"/>
        <v>0</v>
      </c>
      <c r="DB76" s="355">
        <f t="shared" si="262"/>
        <v>0</v>
      </c>
      <c r="DC76" s="355">
        <f t="shared" si="263"/>
        <v>0</v>
      </c>
      <c r="DE76" s="1168" t="str">
        <f t="shared" si="264"/>
        <v>-</v>
      </c>
      <c r="DF76" s="1168" t="str">
        <f t="shared" si="265"/>
        <v>-</v>
      </c>
      <c r="DG76" s="1168" t="str">
        <f t="shared" si="266"/>
        <v>-</v>
      </c>
      <c r="DH76" s="1168" t="str">
        <f t="shared" si="267"/>
        <v>-</v>
      </c>
      <c r="DI76" s="1168" t="str">
        <f t="shared" ca="1" si="268"/>
        <v>-</v>
      </c>
      <c r="DJ76" s="1168" t="str">
        <f t="shared" si="269"/>
        <v>-</v>
      </c>
      <c r="DK76" s="1168" t="str">
        <f t="shared" si="270"/>
        <v>-</v>
      </c>
      <c r="DL76" s="1168" t="str">
        <f t="shared" si="271"/>
        <v>-</v>
      </c>
      <c r="DN76" s="355">
        <f t="shared" si="272"/>
        <v>0</v>
      </c>
      <c r="DO76" s="355">
        <f t="shared" si="273"/>
        <v>0</v>
      </c>
      <c r="DP76" s="355">
        <f t="shared" si="274"/>
        <v>0</v>
      </c>
      <c r="DQ76" s="355">
        <f t="shared" si="275"/>
        <v>0</v>
      </c>
      <c r="DR76" s="355">
        <f t="shared" si="276"/>
        <v>0</v>
      </c>
      <c r="DS76" s="355">
        <f t="shared" si="277"/>
        <v>0</v>
      </c>
      <c r="DT76" s="355">
        <f t="shared" si="278"/>
        <v>0</v>
      </c>
      <c r="DU76" s="355">
        <f t="shared" si="279"/>
        <v>0</v>
      </c>
      <c r="DW76" s="68" t="str">
        <f t="shared" si="280"/>
        <v>-</v>
      </c>
      <c r="DX76" s="68" t="str">
        <f t="shared" si="281"/>
        <v>-</v>
      </c>
      <c r="DY76" s="68" t="str">
        <f t="shared" si="282"/>
        <v>-</v>
      </c>
      <c r="DZ76" s="68" t="str">
        <f t="shared" si="283"/>
        <v>-</v>
      </c>
      <c r="EA76" s="68" t="str">
        <f t="shared" si="284"/>
        <v>-</v>
      </c>
      <c r="EB76" s="68" t="str">
        <f t="shared" si="285"/>
        <v>-</v>
      </c>
      <c r="EC76" s="68" t="str">
        <f t="shared" si="286"/>
        <v>-</v>
      </c>
      <c r="ED76" s="68" t="str">
        <f t="shared" si="287"/>
        <v>-</v>
      </c>
      <c r="EF76" s="355">
        <f t="shared" si="288"/>
        <v>0</v>
      </c>
      <c r="EG76" s="355">
        <f t="shared" si="289"/>
        <v>0</v>
      </c>
      <c r="EH76" s="355">
        <f t="shared" si="290"/>
        <v>0</v>
      </c>
      <c r="EI76" s="355">
        <f t="shared" si="291"/>
        <v>0</v>
      </c>
      <c r="EJ76" s="355">
        <f t="shared" si="292"/>
        <v>0</v>
      </c>
      <c r="EK76" s="355">
        <f t="shared" si="293"/>
        <v>0</v>
      </c>
      <c r="EL76" s="355">
        <f t="shared" si="294"/>
        <v>0</v>
      </c>
      <c r="EM76" s="355">
        <f t="shared" si="295"/>
        <v>0</v>
      </c>
      <c r="EO76" s="68" t="str">
        <f t="shared" si="296"/>
        <v>-</v>
      </c>
      <c r="EP76" s="68" t="str">
        <f t="shared" si="297"/>
        <v>-</v>
      </c>
      <c r="EQ76" s="68" t="str">
        <f t="shared" si="298"/>
        <v>-</v>
      </c>
      <c r="ER76" s="68" t="str">
        <f t="shared" si="299"/>
        <v>-</v>
      </c>
      <c r="ES76" s="68" t="str">
        <f t="shared" si="300"/>
        <v>-</v>
      </c>
      <c r="ET76" s="68" t="str">
        <f t="shared" si="301"/>
        <v>-</v>
      </c>
      <c r="EU76" s="68" t="str">
        <f t="shared" si="302"/>
        <v>-</v>
      </c>
      <c r="EV76" s="68" t="str">
        <f t="shared" si="303"/>
        <v>-</v>
      </c>
      <c r="EX76" s="355">
        <f t="shared" si="304"/>
        <v>0</v>
      </c>
      <c r="EY76" s="355">
        <f t="shared" si="305"/>
        <v>0</v>
      </c>
      <c r="EZ76" s="355">
        <f t="shared" si="306"/>
        <v>0</v>
      </c>
      <c r="FA76" s="355">
        <f t="shared" si="307"/>
        <v>0</v>
      </c>
      <c r="FB76" s="355">
        <f t="shared" si="308"/>
        <v>0</v>
      </c>
      <c r="FC76" s="355">
        <f t="shared" si="309"/>
        <v>0</v>
      </c>
      <c r="FD76" s="355">
        <f t="shared" si="310"/>
        <v>0</v>
      </c>
      <c r="FE76" s="355">
        <f t="shared" si="311"/>
        <v>0</v>
      </c>
      <c r="FG76" s="68" t="str">
        <f t="shared" si="312"/>
        <v>-</v>
      </c>
      <c r="FH76" s="68" t="str">
        <f t="shared" si="313"/>
        <v>-</v>
      </c>
      <c r="FI76" s="68" t="str">
        <f t="shared" si="314"/>
        <v>-</v>
      </c>
      <c r="FJ76" s="68" t="str">
        <f t="shared" si="315"/>
        <v>-</v>
      </c>
      <c r="FK76" s="68" t="str">
        <f t="shared" si="316"/>
        <v>-</v>
      </c>
      <c r="FL76" s="68" t="str">
        <f t="shared" si="317"/>
        <v>-</v>
      </c>
      <c r="FM76" s="68" t="str">
        <f t="shared" si="318"/>
        <v>-</v>
      </c>
      <c r="FN76" s="68" t="str">
        <f t="shared" si="319"/>
        <v>-</v>
      </c>
      <c r="FP76" s="355">
        <f t="shared" si="320"/>
        <v>0</v>
      </c>
      <c r="FQ76" s="355">
        <f t="shared" si="321"/>
        <v>0</v>
      </c>
      <c r="FR76" s="355">
        <f t="shared" si="322"/>
        <v>0</v>
      </c>
      <c r="FS76" s="355">
        <f t="shared" si="323"/>
        <v>0</v>
      </c>
      <c r="FT76" s="355">
        <f t="shared" si="324"/>
        <v>0</v>
      </c>
      <c r="FU76" s="355">
        <f t="shared" si="325"/>
        <v>0</v>
      </c>
      <c r="FV76" s="355">
        <f t="shared" si="326"/>
        <v>0</v>
      </c>
      <c r="FW76" s="355">
        <f t="shared" si="327"/>
        <v>0</v>
      </c>
      <c r="FY76" s="68" t="str">
        <f t="shared" si="328"/>
        <v>-</v>
      </c>
      <c r="FZ76" s="68" t="str">
        <f t="shared" si="329"/>
        <v>-</v>
      </c>
      <c r="GA76" s="68" t="str">
        <f t="shared" si="330"/>
        <v>-</v>
      </c>
      <c r="GB76" s="68" t="str">
        <f t="shared" si="331"/>
        <v>-</v>
      </c>
      <c r="GC76" s="68" t="str">
        <f t="shared" si="332"/>
        <v>-</v>
      </c>
      <c r="GD76" s="68" t="str">
        <f t="shared" si="333"/>
        <v>-</v>
      </c>
      <c r="GE76" s="68" t="str">
        <f t="shared" si="334"/>
        <v>-</v>
      </c>
      <c r="GF76" s="68" t="str">
        <f t="shared" si="335"/>
        <v>-</v>
      </c>
    </row>
    <row r="77" spans="1:188" ht="12.6" thickBot="1" x14ac:dyDescent="0.35">
      <c r="A77" s="1185"/>
      <c r="B77" s="1186" t="s">
        <v>408</v>
      </c>
      <c r="C77" s="1186" t="s">
        <v>425</v>
      </c>
      <c r="D77" s="1187">
        <v>0.97916666666666663</v>
      </c>
      <c r="E77" s="1187">
        <v>0</v>
      </c>
      <c r="F77" s="1188" t="str">
        <f>IF(VALUE(D77)&gt;=0.72,"PT",IF(VALUE(D77)&lt;0.72,"Off-PT"))</f>
        <v>PT</v>
      </c>
      <c r="G77" s="1189"/>
      <c r="H77" s="1190" t="s">
        <v>117</v>
      </c>
      <c r="I77" s="1521">
        <v>216</v>
      </c>
      <c r="J77" s="1191" t="s">
        <v>117</v>
      </c>
      <c r="K77" s="1220" t="s">
        <v>117</v>
      </c>
      <c r="L77" s="1192">
        <f t="shared" si="211"/>
        <v>0</v>
      </c>
      <c r="M77" s="1191">
        <f t="shared" si="212"/>
        <v>216</v>
      </c>
      <c r="N77" s="1191">
        <f t="shared" si="235"/>
        <v>0</v>
      </c>
      <c r="O77" s="1189" t="e">
        <f>IF($L$4&gt;0,P77*J77*$M$4*H77,0)</f>
        <v>#VALUE!</v>
      </c>
      <c r="P77" s="1189">
        <f>COUNTIF(AN77:BR77,"A")</f>
        <v>0</v>
      </c>
      <c r="Q77" s="1189">
        <f>IF($L$5&gt;0,R77*J77*$M$5*H77,0)</f>
        <v>0</v>
      </c>
      <c r="R77" s="1189">
        <f>COUNTIF(AN77:BR77,"B")</f>
        <v>0</v>
      </c>
      <c r="S77" s="1189">
        <f>IF($L$6&gt;0,T77*J77*$M$6*H77,0)</f>
        <v>0</v>
      </c>
      <c r="T77" s="1189">
        <f>COUNTIF(AN77:BR77,"C")</f>
        <v>0</v>
      </c>
      <c r="U77" s="1189">
        <f>IF($L$7&gt;0,V77*J77*$M$7*H77,0)</f>
        <v>0</v>
      </c>
      <c r="V77" s="1189">
        <f>COUNTIF(AN77:BR77,"D")</f>
        <v>0</v>
      </c>
      <c r="W77" s="1189">
        <f>IF($L$8&gt;0,X77*J77*$M$8*H77,0)</f>
        <v>0</v>
      </c>
      <c r="X77" s="1189">
        <f>COUNTIF(AN77:BR77,"E")</f>
        <v>0</v>
      </c>
      <c r="Y77" s="1189">
        <f>COUNTIF(AN77:BR77,"F")</f>
        <v>0</v>
      </c>
      <c r="Z77" s="1189">
        <f>COUNTIF(AN77:BR77,"G")</f>
        <v>0</v>
      </c>
      <c r="AA77" s="1189">
        <f>COUNTIF(AN77:BR77,"H")</f>
        <v>0</v>
      </c>
      <c r="AB77" s="1189" t="e">
        <f>(Y77+Z77+AA77)*H77</f>
        <v>#VALUE!</v>
      </c>
      <c r="AC77" s="1189">
        <f>IF($L$4&gt;0,I77*$M$4*P77,0)</f>
        <v>0</v>
      </c>
      <c r="AD77" s="1189">
        <f>IF($L$5&gt;0,I77*$M$5*R77,0)</f>
        <v>0</v>
      </c>
      <c r="AE77" s="1189">
        <f>IF($L$6&gt;0,I77*$M$6*T77,0)</f>
        <v>0</v>
      </c>
      <c r="AF77" s="1189">
        <f>IF($L$7&gt;0,I77*$M$7*V77,0)</f>
        <v>0</v>
      </c>
      <c r="AG77" s="1189">
        <f>IF($L$8&gt;0,I77*$M$8*X77,0)</f>
        <v>0</v>
      </c>
      <c r="AH77" s="1189">
        <f>IF(ISERROR(M77*$M$4),0,M77*$M$4)</f>
        <v>216</v>
      </c>
      <c r="AI77" s="1189">
        <f>IF(ISERROR(M77*$M$5),0,M77*$M$5)</f>
        <v>0</v>
      </c>
      <c r="AJ77" s="1189">
        <f>IF(ISERROR(M77*$M$6),0,M77*$M$6)</f>
        <v>0</v>
      </c>
      <c r="AK77" s="1189">
        <f>IF(ISERROR(M77*$M$7),0,M77*$M$7)</f>
        <v>0</v>
      </c>
      <c r="AL77" s="1189">
        <f>IF(ISERROR(M77*$M$8),0,M77*$M$8)</f>
        <v>0</v>
      </c>
      <c r="AM77" s="1193" t="str">
        <f t="shared" si="226"/>
        <v>1</v>
      </c>
      <c r="AN77" s="1194"/>
      <c r="AO77" s="1194"/>
      <c r="AP77" s="1195"/>
      <c r="AQ77" s="1195"/>
      <c r="AR77" s="1290"/>
      <c r="AS77" s="1285"/>
      <c r="AT77" s="1194"/>
      <c r="AU77" s="1194"/>
      <c r="AV77" s="1194"/>
      <c r="AW77" s="1195"/>
      <c r="AX77" s="1195"/>
      <c r="AY77" s="1194"/>
      <c r="AZ77" s="1194"/>
      <c r="BA77" s="1194"/>
      <c r="BB77" s="1194"/>
      <c r="BC77" s="1194"/>
      <c r="BD77" s="1195"/>
      <c r="BE77" s="1195"/>
      <c r="BF77" s="1194"/>
      <c r="BG77" s="1194"/>
      <c r="BH77" s="1194"/>
      <c r="BI77" s="1194"/>
      <c r="BJ77" s="1194"/>
      <c r="BK77" s="1195"/>
      <c r="BL77" s="1195"/>
      <c r="BM77" s="1194"/>
      <c r="BN77" s="1194"/>
      <c r="BO77" s="1194"/>
      <c r="BP77" s="1194"/>
      <c r="BQ77" s="1194"/>
      <c r="BR77" s="1285"/>
      <c r="BS77" s="63"/>
      <c r="CA77" s="104">
        <f t="shared" si="247"/>
        <v>0</v>
      </c>
      <c r="CB77" s="104">
        <f t="shared" si="248"/>
        <v>0</v>
      </c>
      <c r="CC77" s="104"/>
      <c r="CD77" s="104"/>
      <c r="CE77" s="104"/>
      <c r="CF77" s="104"/>
      <c r="CH77" s="105" t="e">
        <f t="shared" si="363"/>
        <v>#VALUE!</v>
      </c>
      <c r="CI77" s="105" t="e">
        <f t="shared" si="364"/>
        <v>#VALUE!</v>
      </c>
      <c r="CJ77" s="105" t="e">
        <f t="shared" si="365"/>
        <v>#VALUE!</v>
      </c>
      <c r="CK77" s="105" t="e">
        <f t="shared" si="366"/>
        <v>#VALUE!</v>
      </c>
      <c r="CL77" s="105" t="e">
        <f t="shared" si="367"/>
        <v>#VALUE!</v>
      </c>
      <c r="CM77" s="105" t="e">
        <f t="shared" si="368"/>
        <v>#VALUE!</v>
      </c>
      <c r="CN77" s="105" t="e">
        <f t="shared" si="369"/>
        <v>#VALUE!</v>
      </c>
      <c r="CO77" s="105" t="e">
        <f t="shared" si="370"/>
        <v>#VALUE!</v>
      </c>
      <c r="CV77" s="355">
        <f t="shared" si="257"/>
        <v>0</v>
      </c>
      <c r="CW77" s="355">
        <f t="shared" si="258"/>
        <v>0</v>
      </c>
      <c r="CX77" s="355">
        <f t="shared" si="259"/>
        <v>0</v>
      </c>
      <c r="CY77" s="355">
        <f t="shared" si="260"/>
        <v>0</v>
      </c>
      <c r="CZ77" s="355" t="str">
        <f ca="1">IFERROR(OUNTIF(AN77:AP77,"e"),"-")</f>
        <v>-</v>
      </c>
      <c r="DA77" s="355">
        <f t="shared" si="261"/>
        <v>0</v>
      </c>
      <c r="DB77" s="355">
        <f t="shared" si="262"/>
        <v>0</v>
      </c>
      <c r="DC77" s="355">
        <f t="shared" si="263"/>
        <v>0</v>
      </c>
      <c r="DE77" s="1168" t="str">
        <f t="shared" si="264"/>
        <v>-</v>
      </c>
      <c r="DF77" s="1168" t="str">
        <f t="shared" si="265"/>
        <v>-</v>
      </c>
      <c r="DG77" s="1168" t="str">
        <f t="shared" si="266"/>
        <v>-</v>
      </c>
      <c r="DH77" s="1168" t="str">
        <f t="shared" si="267"/>
        <v>-</v>
      </c>
      <c r="DI77" s="1168" t="str">
        <f t="shared" ca="1" si="268"/>
        <v>-</v>
      </c>
      <c r="DJ77" s="1168" t="str">
        <f t="shared" si="269"/>
        <v>-</v>
      </c>
      <c r="DK77" s="1168" t="str">
        <f t="shared" si="270"/>
        <v>-</v>
      </c>
      <c r="DL77" s="1168" t="str">
        <f t="shared" si="271"/>
        <v>-</v>
      </c>
      <c r="DN77" s="355">
        <f t="shared" si="272"/>
        <v>0</v>
      </c>
      <c r="DO77" s="355">
        <f t="shared" si="273"/>
        <v>0</v>
      </c>
      <c r="DP77" s="355">
        <f t="shared" si="274"/>
        <v>0</v>
      </c>
      <c r="DQ77" s="355">
        <f t="shared" si="275"/>
        <v>0</v>
      </c>
      <c r="DR77" s="355">
        <f t="shared" si="276"/>
        <v>0</v>
      </c>
      <c r="DS77" s="355">
        <f t="shared" si="277"/>
        <v>0</v>
      </c>
      <c r="DT77" s="355">
        <f t="shared" si="278"/>
        <v>0</v>
      </c>
      <c r="DU77" s="355">
        <f t="shared" si="279"/>
        <v>0</v>
      </c>
      <c r="DW77" s="68" t="str">
        <f t="shared" si="280"/>
        <v>-</v>
      </c>
      <c r="DX77" s="68" t="str">
        <f t="shared" si="281"/>
        <v>-</v>
      </c>
      <c r="DY77" s="68" t="str">
        <f t="shared" si="282"/>
        <v>-</v>
      </c>
      <c r="DZ77" s="68" t="str">
        <f t="shared" si="283"/>
        <v>-</v>
      </c>
      <c r="EA77" s="68" t="str">
        <f t="shared" si="284"/>
        <v>-</v>
      </c>
      <c r="EB77" s="68" t="str">
        <f t="shared" si="285"/>
        <v>-</v>
      </c>
      <c r="EC77" s="68" t="str">
        <f t="shared" si="286"/>
        <v>-</v>
      </c>
      <c r="ED77" s="68" t="str">
        <f t="shared" si="287"/>
        <v>-</v>
      </c>
      <c r="EF77" s="355">
        <f t="shared" si="288"/>
        <v>0</v>
      </c>
      <c r="EG77" s="355">
        <f t="shared" si="289"/>
        <v>0</v>
      </c>
      <c r="EH77" s="355">
        <f t="shared" si="290"/>
        <v>0</v>
      </c>
      <c r="EI77" s="355">
        <f t="shared" si="291"/>
        <v>0</v>
      </c>
      <c r="EJ77" s="355">
        <f t="shared" si="292"/>
        <v>0</v>
      </c>
      <c r="EK77" s="355">
        <f t="shared" si="293"/>
        <v>0</v>
      </c>
      <c r="EL77" s="355">
        <f t="shared" si="294"/>
        <v>0</v>
      </c>
      <c r="EM77" s="355">
        <f t="shared" si="295"/>
        <v>0</v>
      </c>
      <c r="EO77" s="68" t="str">
        <f t="shared" si="296"/>
        <v>-</v>
      </c>
      <c r="EP77" s="68" t="str">
        <f t="shared" si="297"/>
        <v>-</v>
      </c>
      <c r="EQ77" s="68" t="str">
        <f t="shared" si="298"/>
        <v>-</v>
      </c>
      <c r="ER77" s="68" t="str">
        <f t="shared" si="299"/>
        <v>-</v>
      </c>
      <c r="ES77" s="68" t="str">
        <f t="shared" si="300"/>
        <v>-</v>
      </c>
      <c r="ET77" s="68" t="str">
        <f t="shared" si="301"/>
        <v>-</v>
      </c>
      <c r="EU77" s="68" t="str">
        <f t="shared" si="302"/>
        <v>-</v>
      </c>
      <c r="EV77" s="68" t="str">
        <f t="shared" si="303"/>
        <v>-</v>
      </c>
      <c r="EX77" s="355">
        <f t="shared" si="304"/>
        <v>0</v>
      </c>
      <c r="EY77" s="355">
        <f t="shared" si="305"/>
        <v>0</v>
      </c>
      <c r="EZ77" s="355">
        <f t="shared" si="306"/>
        <v>0</v>
      </c>
      <c r="FA77" s="355">
        <f t="shared" si="307"/>
        <v>0</v>
      </c>
      <c r="FB77" s="355">
        <f t="shared" si="308"/>
        <v>0</v>
      </c>
      <c r="FC77" s="355">
        <f t="shared" si="309"/>
        <v>0</v>
      </c>
      <c r="FD77" s="355">
        <f t="shared" si="310"/>
        <v>0</v>
      </c>
      <c r="FE77" s="355">
        <f t="shared" si="311"/>
        <v>0</v>
      </c>
      <c r="FG77" s="68" t="str">
        <f t="shared" si="312"/>
        <v>-</v>
      </c>
      <c r="FH77" s="68" t="str">
        <f t="shared" si="313"/>
        <v>-</v>
      </c>
      <c r="FI77" s="68" t="str">
        <f t="shared" si="314"/>
        <v>-</v>
      </c>
      <c r="FJ77" s="68" t="str">
        <f t="shared" si="315"/>
        <v>-</v>
      </c>
      <c r="FK77" s="68" t="str">
        <f t="shared" si="316"/>
        <v>-</v>
      </c>
      <c r="FL77" s="68" t="str">
        <f t="shared" si="317"/>
        <v>-</v>
      </c>
      <c r="FM77" s="68" t="str">
        <f t="shared" si="318"/>
        <v>-</v>
      </c>
      <c r="FN77" s="68" t="str">
        <f t="shared" si="319"/>
        <v>-</v>
      </c>
      <c r="FP77" s="355">
        <f t="shared" si="320"/>
        <v>0</v>
      </c>
      <c r="FQ77" s="355">
        <f t="shared" si="321"/>
        <v>0</v>
      </c>
      <c r="FR77" s="355">
        <f t="shared" si="322"/>
        <v>0</v>
      </c>
      <c r="FS77" s="355">
        <f t="shared" si="323"/>
        <v>0</v>
      </c>
      <c r="FT77" s="355">
        <f t="shared" si="324"/>
        <v>0</v>
      </c>
      <c r="FU77" s="355">
        <f t="shared" si="325"/>
        <v>0</v>
      </c>
      <c r="FV77" s="355">
        <f t="shared" si="326"/>
        <v>0</v>
      </c>
      <c r="FW77" s="355">
        <f t="shared" si="327"/>
        <v>0</v>
      </c>
      <c r="FY77" s="68" t="str">
        <f t="shared" si="328"/>
        <v>-</v>
      </c>
      <c r="FZ77" s="68" t="str">
        <f t="shared" si="329"/>
        <v>-</v>
      </c>
      <c r="GA77" s="68" t="str">
        <f t="shared" si="330"/>
        <v>-</v>
      </c>
      <c r="GB77" s="68" t="str">
        <f t="shared" si="331"/>
        <v>-</v>
      </c>
      <c r="GC77" s="68" t="str">
        <f t="shared" si="332"/>
        <v>-</v>
      </c>
      <c r="GD77" s="68" t="str">
        <f t="shared" si="333"/>
        <v>-</v>
      </c>
      <c r="GE77" s="68" t="str">
        <f t="shared" si="334"/>
        <v>-</v>
      </c>
      <c r="GF77" s="68" t="str">
        <f t="shared" si="335"/>
        <v>-</v>
      </c>
    </row>
    <row r="78" spans="1:188" ht="12.6" thickTop="1" x14ac:dyDescent="0.3">
      <c r="A78" s="1172"/>
      <c r="B78" s="405" t="s">
        <v>408</v>
      </c>
      <c r="C78" s="405" t="s">
        <v>425</v>
      </c>
      <c r="D78" s="406">
        <v>0</v>
      </c>
      <c r="E78" s="406">
        <v>2.0833333333333332E-2</v>
      </c>
      <c r="F78" s="407" t="str">
        <f t="shared" si="210"/>
        <v>Off-PT</v>
      </c>
      <c r="G78" s="8"/>
      <c r="H78" s="436" t="s">
        <v>117</v>
      </c>
      <c r="I78" s="1517">
        <v>216</v>
      </c>
      <c r="J78" s="410" t="s">
        <v>117</v>
      </c>
      <c r="K78" s="465" t="s">
        <v>117</v>
      </c>
      <c r="L78" s="412">
        <f t="shared" si="211"/>
        <v>0</v>
      </c>
      <c r="M78" s="410">
        <f t="shared" si="212"/>
        <v>216</v>
      </c>
      <c r="N78" s="410">
        <f t="shared" si="235"/>
        <v>0</v>
      </c>
      <c r="O78" s="8" t="e">
        <f t="shared" si="213"/>
        <v>#VALUE!</v>
      </c>
      <c r="P78" s="8">
        <f t="shared" si="236"/>
        <v>0</v>
      </c>
      <c r="Q78" s="8">
        <f t="shared" si="237"/>
        <v>0</v>
      </c>
      <c r="R78" s="8">
        <f t="shared" si="238"/>
        <v>0</v>
      </c>
      <c r="S78" s="8">
        <f t="shared" si="239"/>
        <v>0</v>
      </c>
      <c r="T78" s="8">
        <f t="shared" si="240"/>
        <v>0</v>
      </c>
      <c r="U78" s="8">
        <f t="shared" si="241"/>
        <v>0</v>
      </c>
      <c r="V78" s="8">
        <f t="shared" si="242"/>
        <v>0</v>
      </c>
      <c r="W78" s="8">
        <f t="shared" si="243"/>
        <v>0</v>
      </c>
      <c r="X78" s="8">
        <f t="shared" si="244"/>
        <v>0</v>
      </c>
      <c r="Y78" s="8">
        <f t="shared" si="214"/>
        <v>0</v>
      </c>
      <c r="Z78" s="8">
        <f t="shared" si="245"/>
        <v>0</v>
      </c>
      <c r="AA78" s="8">
        <f t="shared" si="246"/>
        <v>0</v>
      </c>
      <c r="AB78" s="8" t="e">
        <f t="shared" si="215"/>
        <v>#VALUE!</v>
      </c>
      <c r="AC78" s="8">
        <f t="shared" si="216"/>
        <v>0</v>
      </c>
      <c r="AD78" s="8">
        <f t="shared" si="217"/>
        <v>0</v>
      </c>
      <c r="AE78" s="8">
        <f t="shared" si="218"/>
        <v>0</v>
      </c>
      <c r="AF78" s="8">
        <f t="shared" si="219"/>
        <v>0</v>
      </c>
      <c r="AG78" s="8">
        <f t="shared" si="220"/>
        <v>0</v>
      </c>
      <c r="AH78" s="8">
        <f t="shared" si="221"/>
        <v>216</v>
      </c>
      <c r="AI78" s="8">
        <f t="shared" si="222"/>
        <v>0</v>
      </c>
      <c r="AJ78" s="8">
        <f t="shared" si="223"/>
        <v>0</v>
      </c>
      <c r="AK78" s="8">
        <f t="shared" si="224"/>
        <v>0</v>
      </c>
      <c r="AL78" s="8">
        <f t="shared" si="225"/>
        <v>0</v>
      </c>
      <c r="AM78" s="103" t="str">
        <f t="shared" si="226"/>
        <v>1</v>
      </c>
      <c r="AN78" s="63"/>
      <c r="AO78" s="63"/>
      <c r="AP78" s="66"/>
      <c r="AQ78" s="66"/>
      <c r="AR78" s="1277"/>
      <c r="AS78" s="1270"/>
      <c r="AT78" s="63"/>
      <c r="AU78" s="63"/>
      <c r="AV78" s="63"/>
      <c r="AW78" s="66"/>
      <c r="AX78" s="66"/>
      <c r="AY78" s="63"/>
      <c r="AZ78" s="63"/>
      <c r="BA78" s="63"/>
      <c r="BB78" s="63"/>
      <c r="BC78" s="63"/>
      <c r="BD78" s="66"/>
      <c r="BE78" s="66"/>
      <c r="BF78" s="63"/>
      <c r="BG78" s="63"/>
      <c r="BH78" s="63"/>
      <c r="BI78" s="63"/>
      <c r="BJ78" s="63"/>
      <c r="BK78" s="66"/>
      <c r="BL78" s="66"/>
      <c r="BM78" s="63"/>
      <c r="BN78" s="63"/>
      <c r="BO78" s="63"/>
      <c r="BP78" s="63"/>
      <c r="BQ78" s="63"/>
      <c r="BR78" s="1270"/>
      <c r="BS78" s="63"/>
      <c r="CA78" s="104">
        <f t="shared" si="247"/>
        <v>0</v>
      </c>
      <c r="CB78" s="104">
        <f t="shared" si="248"/>
        <v>0</v>
      </c>
      <c r="CC78" s="104"/>
      <c r="CD78" s="104"/>
      <c r="CE78" s="104"/>
      <c r="CF78" s="104"/>
      <c r="CH78" s="105" t="e">
        <f t="shared" si="363"/>
        <v>#VALUE!</v>
      </c>
      <c r="CI78" s="105" t="e">
        <f t="shared" si="364"/>
        <v>#VALUE!</v>
      </c>
      <c r="CJ78" s="105" t="e">
        <f t="shared" si="365"/>
        <v>#VALUE!</v>
      </c>
      <c r="CK78" s="105" t="e">
        <f t="shared" si="366"/>
        <v>#VALUE!</v>
      </c>
      <c r="CL78" s="105" t="e">
        <f t="shared" si="367"/>
        <v>#VALUE!</v>
      </c>
      <c r="CM78" s="105" t="e">
        <f t="shared" si="368"/>
        <v>#VALUE!</v>
      </c>
      <c r="CN78" s="105" t="e">
        <f t="shared" si="369"/>
        <v>#VALUE!</v>
      </c>
      <c r="CO78" s="105" t="e">
        <f t="shared" si="370"/>
        <v>#VALUE!</v>
      </c>
      <c r="CV78" s="355">
        <f t="shared" si="257"/>
        <v>0</v>
      </c>
      <c r="CW78" s="355">
        <f t="shared" si="258"/>
        <v>0</v>
      </c>
      <c r="CX78" s="355">
        <f t="shared" si="259"/>
        <v>0</v>
      </c>
      <c r="CY78" s="355">
        <f t="shared" si="260"/>
        <v>0</v>
      </c>
      <c r="CZ78" s="355" t="str">
        <f ca="1">IFERROR(OUNTIF(AN78:AP78,"e"),"-")</f>
        <v>-</v>
      </c>
      <c r="DA78" s="355">
        <f t="shared" si="261"/>
        <v>0</v>
      </c>
      <c r="DB78" s="355">
        <f t="shared" si="262"/>
        <v>0</v>
      </c>
      <c r="DC78" s="355">
        <f t="shared" si="263"/>
        <v>0</v>
      </c>
      <c r="DE78" s="1168" t="str">
        <f t="shared" si="264"/>
        <v>-</v>
      </c>
      <c r="DF78" s="1168" t="str">
        <f t="shared" si="265"/>
        <v>-</v>
      </c>
      <c r="DG78" s="1168" t="str">
        <f t="shared" si="266"/>
        <v>-</v>
      </c>
      <c r="DH78" s="1168" t="str">
        <f t="shared" si="267"/>
        <v>-</v>
      </c>
      <c r="DI78" s="1168" t="str">
        <f t="shared" ca="1" si="268"/>
        <v>-</v>
      </c>
      <c r="DJ78" s="1168" t="str">
        <f t="shared" si="269"/>
        <v>-</v>
      </c>
      <c r="DK78" s="1168" t="str">
        <f t="shared" si="270"/>
        <v>-</v>
      </c>
      <c r="DL78" s="1168" t="str">
        <f t="shared" si="271"/>
        <v>-</v>
      </c>
      <c r="DN78" s="355">
        <f t="shared" si="272"/>
        <v>0</v>
      </c>
      <c r="DO78" s="355">
        <f t="shared" si="273"/>
        <v>0</v>
      </c>
      <c r="DP78" s="355">
        <f t="shared" si="274"/>
        <v>0</v>
      </c>
      <c r="DQ78" s="355">
        <f t="shared" si="275"/>
        <v>0</v>
      </c>
      <c r="DR78" s="355">
        <f t="shared" si="276"/>
        <v>0</v>
      </c>
      <c r="DS78" s="355">
        <f t="shared" si="277"/>
        <v>0</v>
      </c>
      <c r="DT78" s="355">
        <f t="shared" si="278"/>
        <v>0</v>
      </c>
      <c r="DU78" s="355">
        <f t="shared" si="279"/>
        <v>0</v>
      </c>
      <c r="DW78" s="68" t="str">
        <f t="shared" si="280"/>
        <v>-</v>
      </c>
      <c r="DX78" s="68" t="str">
        <f t="shared" si="281"/>
        <v>-</v>
      </c>
      <c r="DY78" s="68" t="str">
        <f t="shared" si="282"/>
        <v>-</v>
      </c>
      <c r="DZ78" s="68" t="str">
        <f t="shared" si="283"/>
        <v>-</v>
      </c>
      <c r="EA78" s="68" t="str">
        <f t="shared" si="284"/>
        <v>-</v>
      </c>
      <c r="EB78" s="68" t="str">
        <f t="shared" si="285"/>
        <v>-</v>
      </c>
      <c r="EC78" s="68" t="str">
        <f t="shared" si="286"/>
        <v>-</v>
      </c>
      <c r="ED78" s="68" t="str">
        <f t="shared" si="287"/>
        <v>-</v>
      </c>
      <c r="EF78" s="355">
        <f t="shared" si="288"/>
        <v>0</v>
      </c>
      <c r="EG78" s="355">
        <f t="shared" si="289"/>
        <v>0</v>
      </c>
      <c r="EH78" s="355">
        <f t="shared" si="290"/>
        <v>0</v>
      </c>
      <c r="EI78" s="355">
        <f t="shared" si="291"/>
        <v>0</v>
      </c>
      <c r="EJ78" s="355">
        <f t="shared" si="292"/>
        <v>0</v>
      </c>
      <c r="EK78" s="355">
        <f t="shared" si="293"/>
        <v>0</v>
      </c>
      <c r="EL78" s="355">
        <f t="shared" si="294"/>
        <v>0</v>
      </c>
      <c r="EM78" s="355">
        <f t="shared" si="295"/>
        <v>0</v>
      </c>
      <c r="EO78" s="68" t="str">
        <f t="shared" si="296"/>
        <v>-</v>
      </c>
      <c r="EP78" s="68" t="str">
        <f t="shared" si="297"/>
        <v>-</v>
      </c>
      <c r="EQ78" s="68" t="str">
        <f t="shared" si="298"/>
        <v>-</v>
      </c>
      <c r="ER78" s="68" t="str">
        <f t="shared" si="299"/>
        <v>-</v>
      </c>
      <c r="ES78" s="68" t="str">
        <f t="shared" si="300"/>
        <v>-</v>
      </c>
      <c r="ET78" s="68" t="str">
        <f t="shared" si="301"/>
        <v>-</v>
      </c>
      <c r="EU78" s="68" t="str">
        <f t="shared" si="302"/>
        <v>-</v>
      </c>
      <c r="EV78" s="68" t="str">
        <f t="shared" si="303"/>
        <v>-</v>
      </c>
      <c r="EX78" s="355">
        <f t="shared" si="304"/>
        <v>0</v>
      </c>
      <c r="EY78" s="355">
        <f t="shared" si="305"/>
        <v>0</v>
      </c>
      <c r="EZ78" s="355">
        <f t="shared" si="306"/>
        <v>0</v>
      </c>
      <c r="FA78" s="355">
        <f t="shared" si="307"/>
        <v>0</v>
      </c>
      <c r="FB78" s="355">
        <f t="shared" si="308"/>
        <v>0</v>
      </c>
      <c r="FC78" s="355">
        <f t="shared" si="309"/>
        <v>0</v>
      </c>
      <c r="FD78" s="355">
        <f t="shared" si="310"/>
        <v>0</v>
      </c>
      <c r="FE78" s="355">
        <f t="shared" si="311"/>
        <v>0</v>
      </c>
      <c r="FG78" s="68" t="str">
        <f t="shared" si="312"/>
        <v>-</v>
      </c>
      <c r="FH78" s="68" t="str">
        <f t="shared" si="313"/>
        <v>-</v>
      </c>
      <c r="FI78" s="68" t="str">
        <f t="shared" si="314"/>
        <v>-</v>
      </c>
      <c r="FJ78" s="68" t="str">
        <f t="shared" si="315"/>
        <v>-</v>
      </c>
      <c r="FK78" s="68" t="str">
        <f t="shared" si="316"/>
        <v>-</v>
      </c>
      <c r="FL78" s="68" t="str">
        <f t="shared" si="317"/>
        <v>-</v>
      </c>
      <c r="FM78" s="68" t="str">
        <f t="shared" si="318"/>
        <v>-</v>
      </c>
      <c r="FN78" s="68" t="str">
        <f t="shared" si="319"/>
        <v>-</v>
      </c>
      <c r="FP78" s="355">
        <f t="shared" si="320"/>
        <v>0</v>
      </c>
      <c r="FQ78" s="355">
        <f t="shared" si="321"/>
        <v>0</v>
      </c>
      <c r="FR78" s="355">
        <f t="shared" si="322"/>
        <v>0</v>
      </c>
      <c r="FS78" s="355">
        <f t="shared" si="323"/>
        <v>0</v>
      </c>
      <c r="FT78" s="355">
        <f t="shared" si="324"/>
        <v>0</v>
      </c>
      <c r="FU78" s="355">
        <f t="shared" si="325"/>
        <v>0</v>
      </c>
      <c r="FV78" s="355">
        <f t="shared" si="326"/>
        <v>0</v>
      </c>
      <c r="FW78" s="355">
        <f t="shared" si="327"/>
        <v>0</v>
      </c>
      <c r="FY78" s="68" t="str">
        <f t="shared" si="328"/>
        <v>-</v>
      </c>
      <c r="FZ78" s="68" t="str">
        <f t="shared" si="329"/>
        <v>-</v>
      </c>
      <c r="GA78" s="68" t="str">
        <f t="shared" si="330"/>
        <v>-</v>
      </c>
      <c r="GB78" s="68" t="str">
        <f t="shared" si="331"/>
        <v>-</v>
      </c>
      <c r="GC78" s="68" t="str">
        <f t="shared" si="332"/>
        <v>-</v>
      </c>
      <c r="GD78" s="68" t="str">
        <f t="shared" si="333"/>
        <v>-</v>
      </c>
      <c r="GE78" s="68" t="str">
        <f t="shared" si="334"/>
        <v>-</v>
      </c>
      <c r="GF78" s="68" t="str">
        <f t="shared" si="335"/>
        <v>-</v>
      </c>
    </row>
    <row r="79" spans="1:188" ht="12" x14ac:dyDescent="0.3">
      <c r="A79" s="485"/>
      <c r="B79" s="387" t="s">
        <v>408</v>
      </c>
      <c r="C79" s="387" t="s">
        <v>425</v>
      </c>
      <c r="D79" s="388">
        <v>2.0833333333333332E-2</v>
      </c>
      <c r="E79" s="388">
        <v>6.25E-2</v>
      </c>
      <c r="F79" s="389" t="str">
        <f>IF(VALUE(D79)&gt;=0.72,"PT",IF(VALUE(D79)&lt;0.72,"Off-PT"))</f>
        <v>Off-PT</v>
      </c>
      <c r="G79" s="9"/>
      <c r="H79" s="432" t="s">
        <v>117</v>
      </c>
      <c r="I79" s="1517">
        <v>127</v>
      </c>
      <c r="J79" s="392" t="s">
        <v>117</v>
      </c>
      <c r="K79" s="461" t="s">
        <v>117</v>
      </c>
      <c r="L79" s="394">
        <f t="shared" si="211"/>
        <v>0</v>
      </c>
      <c r="M79" s="392">
        <f t="shared" si="212"/>
        <v>127</v>
      </c>
      <c r="N79" s="392">
        <f t="shared" si="235"/>
        <v>0</v>
      </c>
      <c r="O79" s="9" t="e">
        <f>IF($L$4&gt;0,P79*J79*$M$4*H79,0)</f>
        <v>#VALUE!</v>
      </c>
      <c r="P79" s="9">
        <f>COUNTIF(AN79:BR79,"A")</f>
        <v>0</v>
      </c>
      <c r="Q79" s="9">
        <f>IF($L$5&gt;0,R79*J79*$M$5*H79,0)</f>
        <v>0</v>
      </c>
      <c r="R79" s="9">
        <f>COUNTIF(AN79:BR79,"B")</f>
        <v>0</v>
      </c>
      <c r="S79" s="9">
        <f>IF($L$6&gt;0,T79*J79*$M$6*H79,0)</f>
        <v>0</v>
      </c>
      <c r="T79" s="9">
        <f>COUNTIF(AN79:BR79,"C")</f>
        <v>0</v>
      </c>
      <c r="U79" s="9">
        <f>IF($L$7&gt;0,V79*J79*$M$7*H79,0)</f>
        <v>0</v>
      </c>
      <c r="V79" s="9">
        <f>COUNTIF(AN79:BR79,"D")</f>
        <v>0</v>
      </c>
      <c r="W79" s="9">
        <f>IF($L$8&gt;0,X79*J79*$M$8*H79,0)</f>
        <v>0</v>
      </c>
      <c r="X79" s="9">
        <f>COUNTIF(AN79:BR79,"E")</f>
        <v>0</v>
      </c>
      <c r="Y79" s="9">
        <f>COUNTIF(AN79:BR79,"F")</f>
        <v>0</v>
      </c>
      <c r="Z79" s="9">
        <f>COUNTIF(AN79:BR79,"G")</f>
        <v>0</v>
      </c>
      <c r="AA79" s="9">
        <f>COUNTIF(AN79:BR79,"H")</f>
        <v>0</v>
      </c>
      <c r="AB79" s="9" t="e">
        <f>(Y79+Z79+AA79)*H79</f>
        <v>#VALUE!</v>
      </c>
      <c r="AC79" s="9">
        <f>IF($L$4&gt;0,I79*$M$4*P79,0)</f>
        <v>0</v>
      </c>
      <c r="AD79" s="9">
        <f>IF($L$5&gt;0,I79*$M$5*R79,0)</f>
        <v>0</v>
      </c>
      <c r="AE79" s="9">
        <f>IF($L$6&gt;0,I79*$M$6*T79,0)</f>
        <v>0</v>
      </c>
      <c r="AF79" s="9">
        <f>IF($L$7&gt;0,I79*$M$7*V79,0)</f>
        <v>0</v>
      </c>
      <c r="AG79" s="9">
        <f>IF($L$8&gt;0,I79*$M$8*X79,0)</f>
        <v>0</v>
      </c>
      <c r="AH79" s="8">
        <f>IF(ISERROR(M79*$M$4),0,M79*$M$4)</f>
        <v>127</v>
      </c>
      <c r="AI79" s="8">
        <f>IF(ISERROR(M79*$M$5),0,M79*$M$5)</f>
        <v>0</v>
      </c>
      <c r="AJ79" s="8">
        <f>IF(ISERROR(M79*$M$6),0,M79*$M$6)</f>
        <v>0</v>
      </c>
      <c r="AK79" s="8">
        <f>IF(ISERROR(M79*$M$7),0,M79*$M$7)</f>
        <v>0</v>
      </c>
      <c r="AL79" s="8">
        <f>IF(ISERROR(M79*$M$8),0,M79*$M$8)</f>
        <v>0</v>
      </c>
      <c r="AM79" s="103" t="str">
        <f t="shared" si="226"/>
        <v>1</v>
      </c>
      <c r="AN79" s="63"/>
      <c r="AO79" s="63"/>
      <c r="AP79" s="66"/>
      <c r="AQ79" s="66"/>
      <c r="AR79" s="1277"/>
      <c r="AS79" s="1270"/>
      <c r="AT79" s="63"/>
      <c r="AU79" s="63"/>
      <c r="AV79" s="63"/>
      <c r="AW79" s="66"/>
      <c r="AX79" s="66"/>
      <c r="AY79" s="63"/>
      <c r="AZ79" s="63"/>
      <c r="BA79" s="63"/>
      <c r="BB79" s="63"/>
      <c r="BC79" s="63"/>
      <c r="BD79" s="66"/>
      <c r="BE79" s="66"/>
      <c r="BF79" s="63"/>
      <c r="BG79" s="63"/>
      <c r="BH79" s="63"/>
      <c r="BI79" s="63"/>
      <c r="BJ79" s="63"/>
      <c r="BK79" s="66"/>
      <c r="BL79" s="66"/>
      <c r="BM79" s="63"/>
      <c r="BN79" s="63"/>
      <c r="BO79" s="63"/>
      <c r="BP79" s="63"/>
      <c r="BQ79" s="63"/>
      <c r="BR79" s="1270"/>
      <c r="BS79" s="63"/>
      <c r="CA79" s="104">
        <f t="shared" si="247"/>
        <v>0</v>
      </c>
      <c r="CB79" s="104">
        <f t="shared" si="248"/>
        <v>0</v>
      </c>
      <c r="CC79" s="104"/>
      <c r="CD79" s="104"/>
      <c r="CE79" s="104"/>
      <c r="CF79" s="104"/>
      <c r="CH79" s="105" t="e">
        <f t="shared" si="363"/>
        <v>#VALUE!</v>
      </c>
      <c r="CI79" s="105" t="e">
        <f t="shared" si="364"/>
        <v>#VALUE!</v>
      </c>
      <c r="CJ79" s="105" t="e">
        <f t="shared" si="365"/>
        <v>#VALUE!</v>
      </c>
      <c r="CK79" s="105" t="e">
        <f t="shared" si="366"/>
        <v>#VALUE!</v>
      </c>
      <c r="CL79" s="105" t="e">
        <f t="shared" si="367"/>
        <v>#VALUE!</v>
      </c>
      <c r="CM79" s="105" t="e">
        <f t="shared" si="368"/>
        <v>#VALUE!</v>
      </c>
      <c r="CN79" s="105" t="e">
        <f t="shared" si="369"/>
        <v>#VALUE!</v>
      </c>
      <c r="CO79" s="105" t="e">
        <f t="shared" si="370"/>
        <v>#VALUE!</v>
      </c>
      <c r="CV79" s="355">
        <f t="shared" si="257"/>
        <v>0</v>
      </c>
      <c r="CW79" s="355">
        <f t="shared" si="258"/>
        <v>0</v>
      </c>
      <c r="CX79" s="355">
        <f t="shared" si="259"/>
        <v>0</v>
      </c>
      <c r="CY79" s="355">
        <f t="shared" si="260"/>
        <v>0</v>
      </c>
      <c r="CZ79" s="355" t="str">
        <f ca="1">IFERROR(OUNTIF(AN79:AP79,"e"),"-")</f>
        <v>-</v>
      </c>
      <c r="DA79" s="355">
        <f t="shared" si="261"/>
        <v>0</v>
      </c>
      <c r="DB79" s="355">
        <f t="shared" si="262"/>
        <v>0</v>
      </c>
      <c r="DC79" s="355">
        <f t="shared" si="263"/>
        <v>0</v>
      </c>
      <c r="DE79" s="1168" t="str">
        <f t="shared" si="264"/>
        <v>-</v>
      </c>
      <c r="DF79" s="1168" t="str">
        <f t="shared" si="265"/>
        <v>-</v>
      </c>
      <c r="DG79" s="1168" t="str">
        <f t="shared" si="266"/>
        <v>-</v>
      </c>
      <c r="DH79" s="1168" t="str">
        <f t="shared" si="267"/>
        <v>-</v>
      </c>
      <c r="DI79" s="1168" t="str">
        <f t="shared" ca="1" si="268"/>
        <v>-</v>
      </c>
      <c r="DJ79" s="1168" t="str">
        <f t="shared" si="269"/>
        <v>-</v>
      </c>
      <c r="DK79" s="1168" t="str">
        <f t="shared" si="270"/>
        <v>-</v>
      </c>
      <c r="DL79" s="1168" t="str">
        <f t="shared" si="271"/>
        <v>-</v>
      </c>
      <c r="DN79" s="355">
        <f t="shared" si="272"/>
        <v>0</v>
      </c>
      <c r="DO79" s="355">
        <f t="shared" si="273"/>
        <v>0</v>
      </c>
      <c r="DP79" s="355">
        <f t="shared" si="274"/>
        <v>0</v>
      </c>
      <c r="DQ79" s="355">
        <f t="shared" si="275"/>
        <v>0</v>
      </c>
      <c r="DR79" s="355">
        <f t="shared" si="276"/>
        <v>0</v>
      </c>
      <c r="DS79" s="355">
        <f t="shared" si="277"/>
        <v>0</v>
      </c>
      <c r="DT79" s="355">
        <f t="shared" si="278"/>
        <v>0</v>
      </c>
      <c r="DU79" s="355">
        <f t="shared" si="279"/>
        <v>0</v>
      </c>
      <c r="DW79" s="68" t="str">
        <f t="shared" si="280"/>
        <v>-</v>
      </c>
      <c r="DX79" s="68" t="str">
        <f t="shared" si="281"/>
        <v>-</v>
      </c>
      <c r="DY79" s="68" t="str">
        <f t="shared" si="282"/>
        <v>-</v>
      </c>
      <c r="DZ79" s="68" t="str">
        <f t="shared" si="283"/>
        <v>-</v>
      </c>
      <c r="EA79" s="68" t="str">
        <f t="shared" si="284"/>
        <v>-</v>
      </c>
      <c r="EB79" s="68" t="str">
        <f t="shared" si="285"/>
        <v>-</v>
      </c>
      <c r="EC79" s="68" t="str">
        <f t="shared" si="286"/>
        <v>-</v>
      </c>
      <c r="ED79" s="68" t="str">
        <f t="shared" si="287"/>
        <v>-</v>
      </c>
      <c r="EF79" s="355">
        <f t="shared" si="288"/>
        <v>0</v>
      </c>
      <c r="EG79" s="355">
        <f t="shared" si="289"/>
        <v>0</v>
      </c>
      <c r="EH79" s="355">
        <f t="shared" si="290"/>
        <v>0</v>
      </c>
      <c r="EI79" s="355">
        <f t="shared" si="291"/>
        <v>0</v>
      </c>
      <c r="EJ79" s="355">
        <f t="shared" si="292"/>
        <v>0</v>
      </c>
      <c r="EK79" s="355">
        <f t="shared" si="293"/>
        <v>0</v>
      </c>
      <c r="EL79" s="355">
        <f t="shared" si="294"/>
        <v>0</v>
      </c>
      <c r="EM79" s="355">
        <f t="shared" si="295"/>
        <v>0</v>
      </c>
      <c r="EO79" s="68" t="str">
        <f t="shared" si="296"/>
        <v>-</v>
      </c>
      <c r="EP79" s="68" t="str">
        <f t="shared" si="297"/>
        <v>-</v>
      </c>
      <c r="EQ79" s="68" t="str">
        <f t="shared" si="298"/>
        <v>-</v>
      </c>
      <c r="ER79" s="68" t="str">
        <f t="shared" si="299"/>
        <v>-</v>
      </c>
      <c r="ES79" s="68" t="str">
        <f t="shared" si="300"/>
        <v>-</v>
      </c>
      <c r="ET79" s="68" t="str">
        <f t="shared" si="301"/>
        <v>-</v>
      </c>
      <c r="EU79" s="68" t="str">
        <f t="shared" si="302"/>
        <v>-</v>
      </c>
      <c r="EV79" s="68" t="str">
        <f t="shared" si="303"/>
        <v>-</v>
      </c>
      <c r="EX79" s="355">
        <f t="shared" si="304"/>
        <v>0</v>
      </c>
      <c r="EY79" s="355">
        <f t="shared" si="305"/>
        <v>0</v>
      </c>
      <c r="EZ79" s="355">
        <f t="shared" si="306"/>
        <v>0</v>
      </c>
      <c r="FA79" s="355">
        <f t="shared" si="307"/>
        <v>0</v>
      </c>
      <c r="FB79" s="355">
        <f t="shared" si="308"/>
        <v>0</v>
      </c>
      <c r="FC79" s="355">
        <f t="shared" si="309"/>
        <v>0</v>
      </c>
      <c r="FD79" s="355">
        <f t="shared" si="310"/>
        <v>0</v>
      </c>
      <c r="FE79" s="355">
        <f t="shared" si="311"/>
        <v>0</v>
      </c>
      <c r="FG79" s="68" t="str">
        <f t="shared" si="312"/>
        <v>-</v>
      </c>
      <c r="FH79" s="68" t="str">
        <f t="shared" si="313"/>
        <v>-</v>
      </c>
      <c r="FI79" s="68" t="str">
        <f t="shared" si="314"/>
        <v>-</v>
      </c>
      <c r="FJ79" s="68" t="str">
        <f t="shared" si="315"/>
        <v>-</v>
      </c>
      <c r="FK79" s="68" t="str">
        <f t="shared" si="316"/>
        <v>-</v>
      </c>
      <c r="FL79" s="68" t="str">
        <f t="shared" si="317"/>
        <v>-</v>
      </c>
      <c r="FM79" s="68" t="str">
        <f t="shared" si="318"/>
        <v>-</v>
      </c>
      <c r="FN79" s="68" t="str">
        <f t="shared" si="319"/>
        <v>-</v>
      </c>
      <c r="FP79" s="355">
        <f t="shared" si="320"/>
        <v>0</v>
      </c>
      <c r="FQ79" s="355">
        <f t="shared" si="321"/>
        <v>0</v>
      </c>
      <c r="FR79" s="355">
        <f t="shared" si="322"/>
        <v>0</v>
      </c>
      <c r="FS79" s="355">
        <f t="shared" si="323"/>
        <v>0</v>
      </c>
      <c r="FT79" s="355">
        <f t="shared" si="324"/>
        <v>0</v>
      </c>
      <c r="FU79" s="355">
        <f t="shared" si="325"/>
        <v>0</v>
      </c>
      <c r="FV79" s="355">
        <f t="shared" si="326"/>
        <v>0</v>
      </c>
      <c r="FW79" s="355">
        <f t="shared" si="327"/>
        <v>0</v>
      </c>
      <c r="FY79" s="68" t="str">
        <f t="shared" si="328"/>
        <v>-</v>
      </c>
      <c r="FZ79" s="68" t="str">
        <f t="shared" si="329"/>
        <v>-</v>
      </c>
      <c r="GA79" s="68" t="str">
        <f t="shared" si="330"/>
        <v>-</v>
      </c>
      <c r="GB79" s="68" t="str">
        <f t="shared" si="331"/>
        <v>-</v>
      </c>
      <c r="GC79" s="68" t="str">
        <f t="shared" si="332"/>
        <v>-</v>
      </c>
      <c r="GD79" s="68" t="str">
        <f t="shared" si="333"/>
        <v>-</v>
      </c>
      <c r="GE79" s="68" t="str">
        <f t="shared" si="334"/>
        <v>-</v>
      </c>
      <c r="GF79" s="68" t="str">
        <f t="shared" si="335"/>
        <v>-</v>
      </c>
    </row>
    <row r="80" spans="1:188" ht="12.6" thickBot="1" x14ac:dyDescent="0.35">
      <c r="A80" s="1120"/>
      <c r="B80" s="499" t="s">
        <v>408</v>
      </c>
      <c r="C80" s="499" t="s">
        <v>425</v>
      </c>
      <c r="D80" s="500">
        <v>6.25E-2</v>
      </c>
      <c r="E80" s="500">
        <v>0.10416666666666667</v>
      </c>
      <c r="F80" s="501" t="str">
        <f t="shared" ref="F80:F94" si="563">IF(VALUE(D80)&gt;=0.72,"PT",IF(VALUE(D80)&lt;0.72,"Off-PT"))</f>
        <v>Off-PT</v>
      </c>
      <c r="G80" s="12"/>
      <c r="H80" s="913" t="s">
        <v>117</v>
      </c>
      <c r="I80" s="1522">
        <v>77</v>
      </c>
      <c r="J80" s="503" t="s">
        <v>117</v>
      </c>
      <c r="K80" s="586" t="s">
        <v>117</v>
      </c>
      <c r="L80" s="504">
        <f t="shared" ref="L80:L94" si="564">COUNTA(AN80:BR80)</f>
        <v>0</v>
      </c>
      <c r="M80" s="503">
        <f t="shared" si="212"/>
        <v>77</v>
      </c>
      <c r="N80" s="503">
        <f t="shared" si="235"/>
        <v>0</v>
      </c>
      <c r="O80" s="12" t="e">
        <f t="shared" ref="O80:O94" si="565">IF($L$4&gt;0,P80*J80*$M$4*H80,0)</f>
        <v>#VALUE!</v>
      </c>
      <c r="P80" s="12">
        <f t="shared" ref="P80:P94" si="566">COUNTIF(AN80:BR80,"A")</f>
        <v>0</v>
      </c>
      <c r="Q80" s="12">
        <f t="shared" ref="Q80:Q94" si="567">IF($L$5&gt;0,R80*J80*$M$5*H80,0)</f>
        <v>0</v>
      </c>
      <c r="R80" s="12">
        <f t="shared" ref="R80:R94" si="568">COUNTIF(AN80:BR80,"B")</f>
        <v>0</v>
      </c>
      <c r="S80" s="12">
        <f t="shared" ref="S80:S94" si="569">IF($L$6&gt;0,T80*J80*$M$6*H80,0)</f>
        <v>0</v>
      </c>
      <c r="T80" s="12">
        <f t="shared" ref="T80:T94" si="570">COUNTIF(AN80:BR80,"C")</f>
        <v>0</v>
      </c>
      <c r="U80" s="12">
        <f t="shared" ref="U80:U94" si="571">IF($L$7&gt;0,V80*J80*$M$7*H80,0)</f>
        <v>0</v>
      </c>
      <c r="V80" s="12">
        <f t="shared" ref="V80:V94" si="572">COUNTIF(AN80:BR80,"D")</f>
        <v>0</v>
      </c>
      <c r="W80" s="12">
        <f t="shared" ref="W80:W94" si="573">IF($L$8&gt;0,X80*J80*$M$8*H80,0)</f>
        <v>0</v>
      </c>
      <c r="X80" s="12">
        <f t="shared" ref="X80:X94" si="574">COUNTIF(AN80:BR80,"E")</f>
        <v>0</v>
      </c>
      <c r="Y80" s="12">
        <f t="shared" ref="Y80:Y94" si="575">COUNTIF(AN80:BR80,"F")</f>
        <v>0</v>
      </c>
      <c r="Z80" s="12">
        <f t="shared" ref="Z80:Z94" si="576">COUNTIF(AN80:BR80,"G")</f>
        <v>0</v>
      </c>
      <c r="AA80" s="12">
        <f t="shared" ref="AA80:AA94" si="577">COUNTIF(AN80:BR80,"H")</f>
        <v>0</v>
      </c>
      <c r="AB80" s="12" t="e">
        <f t="shared" ref="AB80:AB94" si="578">(Y80+Z80+AA80)*H80</f>
        <v>#VALUE!</v>
      </c>
      <c r="AC80" s="12">
        <f t="shared" ref="AC80:AC94" si="579">IF($L$4&gt;0,I80*$M$4*P80,0)</f>
        <v>0</v>
      </c>
      <c r="AD80" s="12">
        <f t="shared" ref="AD80:AD94" si="580">IF($L$5&gt;0,I80*$M$5*R80,0)</f>
        <v>0</v>
      </c>
      <c r="AE80" s="12">
        <f t="shared" ref="AE80:AE94" si="581">IF($L$6&gt;0,I80*$M$6*T80,0)</f>
        <v>0</v>
      </c>
      <c r="AF80" s="12">
        <f t="shared" ref="AF80:AF94" si="582">IF($L$7&gt;0,I80*$M$7*V80,0)</f>
        <v>0</v>
      </c>
      <c r="AG80" s="12">
        <f t="shared" ref="AG80:AG94" si="583">IF($L$8&gt;0,I80*$M$8*X80,0)</f>
        <v>0</v>
      </c>
      <c r="AH80" s="64">
        <f t="shared" ref="AH80:AH94" si="584">IF(ISERROR(M80*$M$4),0,M80*$M$4)</f>
        <v>77</v>
      </c>
      <c r="AI80" s="64">
        <f t="shared" ref="AI80:AI94" si="585">IF(ISERROR(M80*$M$5),0,M80*$M$5)</f>
        <v>0</v>
      </c>
      <c r="AJ80" s="64">
        <f t="shared" ref="AJ80:AJ94" si="586">IF(ISERROR(M80*$M$6),0,M80*$M$6)</f>
        <v>0</v>
      </c>
      <c r="AK80" s="64">
        <f t="shared" ref="AK80:AK94" si="587">IF(ISERROR(M80*$M$7),0,M80*$M$7)</f>
        <v>0</v>
      </c>
      <c r="AL80" s="64">
        <f t="shared" ref="AL80:AL94" si="588">IF(ISERROR(M80*$M$8),0,M80*$M$8)</f>
        <v>0</v>
      </c>
      <c r="AM80" s="333" t="str">
        <f t="shared" ref="AM80:AM94" si="589">IF(G80="","1",IF(G80="Break",1.15,IF(G80="2inbreak",1.15,IF(G80="PultIB",1.15,IF(G80="1stIB",1.3,IF(G80="lastIB",1.3,IF(G80="B&amp;1stIB",1.45,IF(G80="B&amp;lastIB",1.45,IF(G80="B&amp;2inbreak",1.45,IF(G80="B&amp;PultIB",1.45,IF(G80="T&amp;T",1.35,)))))))))))</f>
        <v>1</v>
      </c>
      <c r="AN80" s="580"/>
      <c r="AO80" s="580"/>
      <c r="AP80" s="949"/>
      <c r="AQ80" s="949"/>
      <c r="AR80" s="1291"/>
      <c r="AS80" s="1286"/>
      <c r="AT80" s="580"/>
      <c r="AU80" s="580"/>
      <c r="AV80" s="580"/>
      <c r="AW80" s="949"/>
      <c r="AX80" s="949"/>
      <c r="AY80" s="580"/>
      <c r="AZ80" s="580"/>
      <c r="BA80" s="580"/>
      <c r="BB80" s="580"/>
      <c r="BC80" s="580"/>
      <c r="BD80" s="949"/>
      <c r="BE80" s="949"/>
      <c r="BF80" s="580"/>
      <c r="BG80" s="580"/>
      <c r="BH80" s="580"/>
      <c r="BI80" s="580"/>
      <c r="BJ80" s="580"/>
      <c r="BK80" s="949"/>
      <c r="BL80" s="949"/>
      <c r="BM80" s="580"/>
      <c r="BN80" s="580"/>
      <c r="BO80" s="580"/>
      <c r="BP80" s="580"/>
      <c r="BQ80" s="580"/>
      <c r="BR80" s="1286"/>
      <c r="BS80" s="580"/>
      <c r="CA80" s="104">
        <f t="shared" si="247"/>
        <v>0</v>
      </c>
      <c r="CB80" s="104">
        <f t="shared" si="248"/>
        <v>0</v>
      </c>
      <c r="CC80" s="104"/>
      <c r="CD80" s="104"/>
      <c r="CE80" s="104"/>
      <c r="CF80" s="104"/>
      <c r="CH80" s="105" t="e">
        <f t="shared" ref="CH80:CH94" si="590">P80*H80</f>
        <v>#VALUE!</v>
      </c>
      <c r="CI80" s="105" t="e">
        <f t="shared" ref="CI80:CI94" si="591">R80*H80</f>
        <v>#VALUE!</v>
      </c>
      <c r="CJ80" s="105" t="e">
        <f t="shared" ref="CJ80:CJ94" si="592">T80*H80</f>
        <v>#VALUE!</v>
      </c>
      <c r="CK80" s="105" t="e">
        <f t="shared" ref="CK80:CK94" si="593">V80*H80</f>
        <v>#VALUE!</v>
      </c>
      <c r="CL80" s="105" t="e">
        <f t="shared" ref="CL80:CL94" si="594">X80*H80</f>
        <v>#VALUE!</v>
      </c>
      <c r="CM80" s="105" t="e">
        <f t="shared" ref="CM80:CM94" si="595">Y80*H80</f>
        <v>#VALUE!</v>
      </c>
      <c r="CN80" s="105" t="e">
        <f t="shared" ref="CN80:CN94" si="596">Z80*H80</f>
        <v>#VALUE!</v>
      </c>
      <c r="CO80" s="105" t="e">
        <f t="shared" ref="CO80:CO94" si="597">AA80*H80</f>
        <v>#VALUE!</v>
      </c>
      <c r="CV80" s="355">
        <f t="shared" si="257"/>
        <v>0</v>
      </c>
      <c r="CW80" s="355">
        <f t="shared" si="258"/>
        <v>0</v>
      </c>
      <c r="CX80" s="355">
        <f t="shared" si="259"/>
        <v>0</v>
      </c>
      <c r="CY80" s="355">
        <f t="shared" si="260"/>
        <v>0</v>
      </c>
      <c r="CZ80" s="355" t="str">
        <f ca="1">IFERROR(OUNTIF(AN80:AP80,"e"),"-")</f>
        <v>-</v>
      </c>
      <c r="DA80" s="355">
        <f t="shared" si="261"/>
        <v>0</v>
      </c>
      <c r="DB80" s="355">
        <f t="shared" si="262"/>
        <v>0</v>
      </c>
      <c r="DC80" s="355">
        <f t="shared" si="263"/>
        <v>0</v>
      </c>
      <c r="DE80" s="1168" t="str">
        <f t="shared" ref="DE80:DE94" si="598">IFERROR((CV80*H80*$M$4),"-")</f>
        <v>-</v>
      </c>
      <c r="DF80" s="1168" t="str">
        <f t="shared" ref="DF80:DF94" si="599">IFERROR((CW80*H80*$M$5),"-")</f>
        <v>-</v>
      </c>
      <c r="DG80" s="1168" t="str">
        <f t="shared" ref="DG80:DG94" si="600">IFERROR((CX80*H80*$M$6),"-")</f>
        <v>-</v>
      </c>
      <c r="DH80" s="1168" t="str">
        <f t="shared" ref="DH80:DH94" si="601">IFERROR((CY80*H80*$M$7),"-")</f>
        <v>-</v>
      </c>
      <c r="DI80" s="1168" t="str">
        <f t="shared" ref="DI80:DI94" ca="1" si="602">IFERROR((CZ80*H80*$M$8),"-")</f>
        <v>-</v>
      </c>
      <c r="DJ80" s="1168" t="str">
        <f t="shared" ref="DJ80:DJ94" si="603">IFERROR((DA80*H80*$M$9),"-")</f>
        <v>-</v>
      </c>
      <c r="DK80" s="1168" t="str">
        <f t="shared" ref="DK80:DK94" si="604">IFERROR((DB80*H80*$M$10),"-")</f>
        <v>-</v>
      </c>
      <c r="DL80" s="1168" t="str">
        <f t="shared" ref="DL80:DL94" si="605">IFERROR((C80*H80*$M$11),"-")</f>
        <v>-</v>
      </c>
      <c r="DN80" s="355">
        <f t="shared" si="272"/>
        <v>0</v>
      </c>
      <c r="DO80" s="355">
        <f t="shared" si="273"/>
        <v>0</v>
      </c>
      <c r="DP80" s="355">
        <f t="shared" si="274"/>
        <v>0</v>
      </c>
      <c r="DQ80" s="355">
        <f t="shared" si="275"/>
        <v>0</v>
      </c>
      <c r="DR80" s="355">
        <f t="shared" si="276"/>
        <v>0</v>
      </c>
      <c r="DS80" s="355">
        <f t="shared" si="277"/>
        <v>0</v>
      </c>
      <c r="DT80" s="355">
        <f t="shared" si="278"/>
        <v>0</v>
      </c>
      <c r="DU80" s="355">
        <f t="shared" si="279"/>
        <v>0</v>
      </c>
      <c r="DW80" s="68" t="str">
        <f t="shared" ref="DW80:DW94" si="606">IFERROR((DN80*H80*$M$4),"-")</f>
        <v>-</v>
      </c>
      <c r="DX80" s="68" t="str">
        <f t="shared" ref="DX80:DX94" si="607">IFERROR((DO80*H80*$M$5),"-")</f>
        <v>-</v>
      </c>
      <c r="DY80" s="68" t="str">
        <f t="shared" ref="DY80:DY94" si="608">IFERROR((DP80*H80*$M$6),"-")</f>
        <v>-</v>
      </c>
      <c r="DZ80" s="68" t="str">
        <f t="shared" ref="DZ80:DZ94" si="609">IFERROR((DQ80*H80*$M$7),"-")</f>
        <v>-</v>
      </c>
      <c r="EA80" s="68" t="str">
        <f t="shared" ref="EA80:EA94" si="610">IFERROR((DR80*H80*$M$8),"-")</f>
        <v>-</v>
      </c>
      <c r="EB80" s="68" t="str">
        <f t="shared" ref="EB80:EB94" si="611">IFERROR((DS80*H80*$M$9),"-")</f>
        <v>-</v>
      </c>
      <c r="EC80" s="68" t="str">
        <f t="shared" ref="EC80:EC94" si="612">IFERROR((DT80*H80*$M$10),"-")</f>
        <v>-</v>
      </c>
      <c r="ED80" s="68" t="str">
        <f t="shared" ref="ED80:ED94" si="613">IFERROR((DU80*O80*$M$11),"-")</f>
        <v>-</v>
      </c>
      <c r="EF80" s="355">
        <f t="shared" si="288"/>
        <v>0</v>
      </c>
      <c r="EG80" s="355">
        <f t="shared" si="289"/>
        <v>0</v>
      </c>
      <c r="EH80" s="355">
        <f t="shared" si="290"/>
        <v>0</v>
      </c>
      <c r="EI80" s="355">
        <f t="shared" si="291"/>
        <v>0</v>
      </c>
      <c r="EJ80" s="355">
        <f t="shared" si="292"/>
        <v>0</v>
      </c>
      <c r="EK80" s="355">
        <f t="shared" si="293"/>
        <v>0</v>
      </c>
      <c r="EL80" s="355">
        <f t="shared" si="294"/>
        <v>0</v>
      </c>
      <c r="EM80" s="355">
        <f t="shared" si="295"/>
        <v>0</v>
      </c>
      <c r="EO80" s="68" t="str">
        <f t="shared" ref="EO80:EO94" si="614">IFERROR((EF80*H80*$M$4),"-")</f>
        <v>-</v>
      </c>
      <c r="EP80" s="68" t="str">
        <f t="shared" ref="EP80:EP94" si="615">IFERROR((EG80*H80*$M$5),"-")</f>
        <v>-</v>
      </c>
      <c r="EQ80" s="68" t="str">
        <f t="shared" ref="EQ80:EQ94" si="616">IFERROR((EH80*H80*$M$6),"-")</f>
        <v>-</v>
      </c>
      <c r="ER80" s="68" t="str">
        <f t="shared" ref="ER80:ER94" si="617">IFERROR((EI80*H80*$M$7),"-")</f>
        <v>-</v>
      </c>
      <c r="ES80" s="68" t="str">
        <f t="shared" ref="ES80:ES94" si="618">IFERROR((EJ80*H80*$M$8),"-")</f>
        <v>-</v>
      </c>
      <c r="ET80" s="68" t="str">
        <f t="shared" ref="ET80:ET94" si="619">IFERROR((EK80*H80*$M$9),"-")</f>
        <v>-</v>
      </c>
      <c r="EU80" s="68" t="str">
        <f t="shared" ref="EU80:EU94" si="620">IFERROR((EL80*H80*$M$10),"-")</f>
        <v>-</v>
      </c>
      <c r="EV80" s="68" t="str">
        <f t="shared" ref="EV80:EV94" si="621">IFERROR((EM80*H80*$M$11),"-")</f>
        <v>-</v>
      </c>
      <c r="EX80" s="355">
        <f t="shared" si="304"/>
        <v>0</v>
      </c>
      <c r="EY80" s="355">
        <f t="shared" si="305"/>
        <v>0</v>
      </c>
      <c r="EZ80" s="355">
        <f t="shared" si="306"/>
        <v>0</v>
      </c>
      <c r="FA80" s="355">
        <f t="shared" si="307"/>
        <v>0</v>
      </c>
      <c r="FB80" s="355">
        <f t="shared" si="308"/>
        <v>0</v>
      </c>
      <c r="FC80" s="355">
        <f t="shared" si="309"/>
        <v>0</v>
      </c>
      <c r="FD80" s="355">
        <f t="shared" si="310"/>
        <v>0</v>
      </c>
      <c r="FE80" s="355">
        <f t="shared" si="311"/>
        <v>0</v>
      </c>
      <c r="FG80" s="68" t="str">
        <f t="shared" ref="FG80:FG94" si="622">IFERROR((EX80*H80*$M$4),"-")</f>
        <v>-</v>
      </c>
      <c r="FH80" s="68" t="str">
        <f t="shared" ref="FH80:FH94" si="623">IFERROR((EY80*H80*$M$5),"-")</f>
        <v>-</v>
      </c>
      <c r="FI80" s="68" t="str">
        <f t="shared" ref="FI80:FI94" si="624">IFERROR((EZ80*H80*$M$6),"-")</f>
        <v>-</v>
      </c>
      <c r="FJ80" s="68" t="str">
        <f t="shared" ref="FJ80:FJ94" si="625">IFERROR((A80*H80*$M$7),"-")</f>
        <v>-</v>
      </c>
      <c r="FK80" s="68" t="str">
        <f t="shared" ref="FK80:FK94" si="626">IFERROR((FB80*H80*$M$8),"-")</f>
        <v>-</v>
      </c>
      <c r="FL80" s="68" t="str">
        <f t="shared" ref="FL80:FL94" si="627">IFERROR((FC80*H80*$M$9),"-")</f>
        <v>-</v>
      </c>
      <c r="FM80" s="68" t="str">
        <f t="shared" ref="FM80:FM94" si="628">IFERROR((FD80*H80*$M$10),"-")</f>
        <v>-</v>
      </c>
      <c r="FN80" s="68" t="str">
        <f t="shared" ref="FN80:FN94" si="629">IFERROR((FE80*H80*$M$11),"-")</f>
        <v>-</v>
      </c>
      <c r="FP80" s="355">
        <f t="shared" si="320"/>
        <v>0</v>
      </c>
      <c r="FQ80" s="355">
        <f t="shared" si="321"/>
        <v>0</v>
      </c>
      <c r="FR80" s="355">
        <f t="shared" si="322"/>
        <v>0</v>
      </c>
      <c r="FS80" s="355">
        <f t="shared" si="323"/>
        <v>0</v>
      </c>
      <c r="FT80" s="355">
        <f t="shared" si="324"/>
        <v>0</v>
      </c>
      <c r="FU80" s="355">
        <f t="shared" si="325"/>
        <v>0</v>
      </c>
      <c r="FV80" s="355">
        <f t="shared" si="326"/>
        <v>0</v>
      </c>
      <c r="FW80" s="355">
        <f t="shared" si="327"/>
        <v>0</v>
      </c>
      <c r="FY80" s="68" t="str">
        <f t="shared" ref="FY80:FY94" si="630">IFERROR((FP80*H80*$M$4),"-")</f>
        <v>-</v>
      </c>
      <c r="FZ80" s="68" t="str">
        <f t="shared" ref="FZ80:FZ94" si="631">IFERROR((FQ80*H80*$M$5),"-")</f>
        <v>-</v>
      </c>
      <c r="GA80" s="68" t="str">
        <f t="shared" ref="GA80:GA94" si="632">IFERROR((FR80*H80*$M$6),"-")</f>
        <v>-</v>
      </c>
      <c r="GB80" s="68" t="str">
        <f t="shared" ref="GB80:GB94" si="633">IFERROR((FS80*H80*$M$7),"-")</f>
        <v>-</v>
      </c>
      <c r="GC80" s="68" t="str">
        <f t="shared" ref="GC80:GC94" si="634">IFERROR((FT80*H80*$M$8),"-")</f>
        <v>-</v>
      </c>
      <c r="GD80" s="68" t="str">
        <f t="shared" ref="GD80:GD94" si="635">IFERROR((FU80*H80*$M$9),"-")</f>
        <v>-</v>
      </c>
      <c r="GE80" s="68" t="str">
        <f t="shared" ref="GE80:GE94" si="636">IFERROR((FV80*H80*$M$10),"-")</f>
        <v>-</v>
      </c>
      <c r="GF80" s="68" t="str">
        <f t="shared" ref="GF80:GF94" si="637">IFERROR((FW80*H80*$M$11),"-")</f>
        <v>-</v>
      </c>
    </row>
    <row r="81" spans="1:188" ht="12" x14ac:dyDescent="0.3">
      <c r="A81" s="1203"/>
      <c r="B81" s="649" t="s">
        <v>408</v>
      </c>
      <c r="C81" s="649" t="s">
        <v>26</v>
      </c>
      <c r="D81" s="650">
        <v>0.28472222222222221</v>
      </c>
      <c r="E81" s="650">
        <v>0.3263888888888889</v>
      </c>
      <c r="F81" s="651" t="str">
        <f t="shared" si="563"/>
        <v>Off-PT</v>
      </c>
      <c r="G81" s="910"/>
      <c r="H81" s="918" t="s">
        <v>117</v>
      </c>
      <c r="I81" s="1523">
        <v>77</v>
      </c>
      <c r="J81" s="653" t="s">
        <v>117</v>
      </c>
      <c r="K81" s="1221" t="s">
        <v>117</v>
      </c>
      <c r="L81" s="654">
        <f t="shared" si="564"/>
        <v>0</v>
      </c>
      <c r="M81" s="653">
        <f t="shared" si="212"/>
        <v>77</v>
      </c>
      <c r="N81" s="653">
        <f t="shared" si="235"/>
        <v>0</v>
      </c>
      <c r="O81" s="909" t="e">
        <f t="shared" si="565"/>
        <v>#VALUE!</v>
      </c>
      <c r="P81" s="909">
        <f t="shared" si="566"/>
        <v>0</v>
      </c>
      <c r="Q81" s="909">
        <f t="shared" si="567"/>
        <v>0</v>
      </c>
      <c r="R81" s="909">
        <f t="shared" si="568"/>
        <v>0</v>
      </c>
      <c r="S81" s="909">
        <f t="shared" si="569"/>
        <v>0</v>
      </c>
      <c r="T81" s="909">
        <f t="shared" si="570"/>
        <v>0</v>
      </c>
      <c r="U81" s="909">
        <f t="shared" si="571"/>
        <v>0</v>
      </c>
      <c r="V81" s="909">
        <f t="shared" si="572"/>
        <v>0</v>
      </c>
      <c r="W81" s="909">
        <f t="shared" si="573"/>
        <v>0</v>
      </c>
      <c r="X81" s="909">
        <f t="shared" si="574"/>
        <v>0</v>
      </c>
      <c r="Y81" s="909">
        <f t="shared" si="575"/>
        <v>0</v>
      </c>
      <c r="Z81" s="909">
        <f t="shared" si="576"/>
        <v>0</v>
      </c>
      <c r="AA81" s="909">
        <f t="shared" si="577"/>
        <v>0</v>
      </c>
      <c r="AB81" s="909" t="e">
        <f t="shared" si="578"/>
        <v>#VALUE!</v>
      </c>
      <c r="AC81" s="909">
        <f t="shared" si="579"/>
        <v>0</v>
      </c>
      <c r="AD81" s="909">
        <f t="shared" si="580"/>
        <v>0</v>
      </c>
      <c r="AE81" s="909">
        <f t="shared" si="581"/>
        <v>0</v>
      </c>
      <c r="AF81" s="909">
        <f t="shared" si="582"/>
        <v>0</v>
      </c>
      <c r="AG81" s="909">
        <f t="shared" si="583"/>
        <v>0</v>
      </c>
      <c r="AH81" s="909">
        <f t="shared" si="584"/>
        <v>77</v>
      </c>
      <c r="AI81" s="909">
        <f t="shared" si="585"/>
        <v>0</v>
      </c>
      <c r="AJ81" s="909">
        <f t="shared" si="586"/>
        <v>0</v>
      </c>
      <c r="AK81" s="909">
        <f t="shared" si="587"/>
        <v>0</v>
      </c>
      <c r="AL81" s="909">
        <f t="shared" si="588"/>
        <v>0</v>
      </c>
      <c r="AM81" s="1200" t="str">
        <f t="shared" si="589"/>
        <v>1</v>
      </c>
      <c r="AN81" s="1201"/>
      <c r="AO81" s="1201"/>
      <c r="AP81" s="1202"/>
      <c r="AQ81" s="1202"/>
      <c r="AR81" s="1292"/>
      <c r="AS81" s="1287"/>
      <c r="AT81" s="1201"/>
      <c r="AU81" s="1201"/>
      <c r="AV81" s="1201"/>
      <c r="AW81" s="1202"/>
      <c r="AX81" s="1202"/>
      <c r="AY81" s="1201"/>
      <c r="AZ81" s="1201"/>
      <c r="BA81" s="1201"/>
      <c r="BB81" s="1201"/>
      <c r="BC81" s="1201"/>
      <c r="BD81" s="1202"/>
      <c r="BE81" s="1202"/>
      <c r="BF81" s="1201"/>
      <c r="BG81" s="1201"/>
      <c r="BH81" s="1201"/>
      <c r="BI81" s="1201"/>
      <c r="BJ81" s="1201"/>
      <c r="BK81" s="1202"/>
      <c r="BL81" s="1202"/>
      <c r="BM81" s="1201"/>
      <c r="BN81" s="1201"/>
      <c r="BO81" s="1201"/>
      <c r="BP81" s="1201"/>
      <c r="BQ81" s="1201"/>
      <c r="BR81" s="1287"/>
      <c r="BS81" s="1201"/>
      <c r="CA81" s="104">
        <f t="shared" si="247"/>
        <v>0</v>
      </c>
      <c r="CB81" s="104">
        <f t="shared" si="248"/>
        <v>0</v>
      </c>
      <c r="CC81" s="104"/>
      <c r="CD81" s="104"/>
      <c r="CE81" s="104"/>
      <c r="CF81" s="104"/>
      <c r="CH81" s="105" t="e">
        <f t="shared" si="590"/>
        <v>#VALUE!</v>
      </c>
      <c r="CI81" s="105" t="e">
        <f t="shared" si="591"/>
        <v>#VALUE!</v>
      </c>
      <c r="CJ81" s="105" t="e">
        <f t="shared" si="592"/>
        <v>#VALUE!</v>
      </c>
      <c r="CK81" s="105" t="e">
        <f t="shared" si="593"/>
        <v>#VALUE!</v>
      </c>
      <c r="CL81" s="105" t="e">
        <f t="shared" si="594"/>
        <v>#VALUE!</v>
      </c>
      <c r="CM81" s="105" t="e">
        <f t="shared" si="595"/>
        <v>#VALUE!</v>
      </c>
      <c r="CN81" s="105" t="e">
        <f t="shared" si="596"/>
        <v>#VALUE!</v>
      </c>
      <c r="CO81" s="105" t="e">
        <f t="shared" si="597"/>
        <v>#VALUE!</v>
      </c>
      <c r="CV81" s="355">
        <f t="shared" si="257"/>
        <v>0</v>
      </c>
      <c r="CW81" s="355">
        <f t="shared" si="258"/>
        <v>0</v>
      </c>
      <c r="CX81" s="355">
        <f t="shared" si="259"/>
        <v>0</v>
      </c>
      <c r="CY81" s="355">
        <f t="shared" si="260"/>
        <v>0</v>
      </c>
      <c r="CZ81" s="355" t="str">
        <f ca="1">IFERROR(OUNTIF(AN81:AP81,"e"),"-")</f>
        <v>-</v>
      </c>
      <c r="DA81" s="355">
        <f t="shared" si="261"/>
        <v>0</v>
      </c>
      <c r="DB81" s="355">
        <f t="shared" si="262"/>
        <v>0</v>
      </c>
      <c r="DC81" s="355">
        <f t="shared" si="263"/>
        <v>0</v>
      </c>
      <c r="DE81" s="1168" t="str">
        <f t="shared" si="598"/>
        <v>-</v>
      </c>
      <c r="DF81" s="1168" t="str">
        <f t="shared" si="599"/>
        <v>-</v>
      </c>
      <c r="DG81" s="1168" t="str">
        <f t="shared" si="600"/>
        <v>-</v>
      </c>
      <c r="DH81" s="1168" t="str">
        <f t="shared" si="601"/>
        <v>-</v>
      </c>
      <c r="DI81" s="1168" t="str">
        <f t="shared" ca="1" si="602"/>
        <v>-</v>
      </c>
      <c r="DJ81" s="1168" t="str">
        <f t="shared" si="603"/>
        <v>-</v>
      </c>
      <c r="DK81" s="1168" t="str">
        <f t="shared" si="604"/>
        <v>-</v>
      </c>
      <c r="DL81" s="1168" t="str">
        <f t="shared" si="605"/>
        <v>-</v>
      </c>
      <c r="DN81" s="355">
        <f t="shared" si="272"/>
        <v>0</v>
      </c>
      <c r="DO81" s="355">
        <f t="shared" si="273"/>
        <v>0</v>
      </c>
      <c r="DP81" s="355">
        <f t="shared" si="274"/>
        <v>0</v>
      </c>
      <c r="DQ81" s="355">
        <f t="shared" si="275"/>
        <v>0</v>
      </c>
      <c r="DR81" s="355">
        <f t="shared" si="276"/>
        <v>0</v>
      </c>
      <c r="DS81" s="355">
        <f t="shared" si="277"/>
        <v>0</v>
      </c>
      <c r="DT81" s="355">
        <f t="shared" si="278"/>
        <v>0</v>
      </c>
      <c r="DU81" s="355">
        <f t="shared" si="279"/>
        <v>0</v>
      </c>
      <c r="DW81" s="68" t="str">
        <f t="shared" si="606"/>
        <v>-</v>
      </c>
      <c r="DX81" s="68" t="str">
        <f t="shared" si="607"/>
        <v>-</v>
      </c>
      <c r="DY81" s="68" t="str">
        <f t="shared" si="608"/>
        <v>-</v>
      </c>
      <c r="DZ81" s="68" t="str">
        <f t="shared" si="609"/>
        <v>-</v>
      </c>
      <c r="EA81" s="68" t="str">
        <f t="shared" si="610"/>
        <v>-</v>
      </c>
      <c r="EB81" s="68" t="str">
        <f t="shared" si="611"/>
        <v>-</v>
      </c>
      <c r="EC81" s="68" t="str">
        <f t="shared" si="612"/>
        <v>-</v>
      </c>
      <c r="ED81" s="68" t="str">
        <f t="shared" si="613"/>
        <v>-</v>
      </c>
      <c r="EF81" s="355">
        <f t="shared" si="288"/>
        <v>0</v>
      </c>
      <c r="EG81" s="355">
        <f t="shared" si="289"/>
        <v>0</v>
      </c>
      <c r="EH81" s="355">
        <f t="shared" si="290"/>
        <v>0</v>
      </c>
      <c r="EI81" s="355">
        <f t="shared" si="291"/>
        <v>0</v>
      </c>
      <c r="EJ81" s="355">
        <f t="shared" si="292"/>
        <v>0</v>
      </c>
      <c r="EK81" s="355">
        <f t="shared" si="293"/>
        <v>0</v>
      </c>
      <c r="EL81" s="355">
        <f t="shared" si="294"/>
        <v>0</v>
      </c>
      <c r="EM81" s="355">
        <f t="shared" si="295"/>
        <v>0</v>
      </c>
      <c r="EO81" s="68" t="str">
        <f t="shared" si="614"/>
        <v>-</v>
      </c>
      <c r="EP81" s="68" t="str">
        <f t="shared" si="615"/>
        <v>-</v>
      </c>
      <c r="EQ81" s="68" t="str">
        <f t="shared" si="616"/>
        <v>-</v>
      </c>
      <c r="ER81" s="68" t="str">
        <f t="shared" si="617"/>
        <v>-</v>
      </c>
      <c r="ES81" s="68" t="str">
        <f t="shared" si="618"/>
        <v>-</v>
      </c>
      <c r="ET81" s="68" t="str">
        <f t="shared" si="619"/>
        <v>-</v>
      </c>
      <c r="EU81" s="68" t="str">
        <f t="shared" si="620"/>
        <v>-</v>
      </c>
      <c r="EV81" s="68" t="str">
        <f t="shared" si="621"/>
        <v>-</v>
      </c>
      <c r="EX81" s="355">
        <f t="shared" si="304"/>
        <v>0</v>
      </c>
      <c r="EY81" s="355">
        <f t="shared" si="305"/>
        <v>0</v>
      </c>
      <c r="EZ81" s="355">
        <f t="shared" si="306"/>
        <v>0</v>
      </c>
      <c r="FA81" s="355">
        <f t="shared" si="307"/>
        <v>0</v>
      </c>
      <c r="FB81" s="355">
        <f t="shared" si="308"/>
        <v>0</v>
      </c>
      <c r="FC81" s="355">
        <f t="shared" si="309"/>
        <v>0</v>
      </c>
      <c r="FD81" s="355">
        <f t="shared" si="310"/>
        <v>0</v>
      </c>
      <c r="FE81" s="355">
        <f t="shared" si="311"/>
        <v>0</v>
      </c>
      <c r="FG81" s="68" t="str">
        <f t="shared" si="622"/>
        <v>-</v>
      </c>
      <c r="FH81" s="68" t="str">
        <f t="shared" si="623"/>
        <v>-</v>
      </c>
      <c r="FI81" s="68" t="str">
        <f t="shared" si="624"/>
        <v>-</v>
      </c>
      <c r="FJ81" s="68" t="str">
        <f t="shared" si="625"/>
        <v>-</v>
      </c>
      <c r="FK81" s="68" t="str">
        <f t="shared" si="626"/>
        <v>-</v>
      </c>
      <c r="FL81" s="68" t="str">
        <f t="shared" si="627"/>
        <v>-</v>
      </c>
      <c r="FM81" s="68" t="str">
        <f t="shared" si="628"/>
        <v>-</v>
      </c>
      <c r="FN81" s="68" t="str">
        <f t="shared" si="629"/>
        <v>-</v>
      </c>
      <c r="FP81" s="355">
        <f t="shared" si="320"/>
        <v>0</v>
      </c>
      <c r="FQ81" s="355">
        <f t="shared" si="321"/>
        <v>0</v>
      </c>
      <c r="FR81" s="355">
        <f t="shared" si="322"/>
        <v>0</v>
      </c>
      <c r="FS81" s="355">
        <f t="shared" si="323"/>
        <v>0</v>
      </c>
      <c r="FT81" s="355">
        <f t="shared" si="324"/>
        <v>0</v>
      </c>
      <c r="FU81" s="355">
        <f t="shared" si="325"/>
        <v>0</v>
      </c>
      <c r="FV81" s="355">
        <f t="shared" si="326"/>
        <v>0</v>
      </c>
      <c r="FW81" s="355">
        <f t="shared" si="327"/>
        <v>0</v>
      </c>
      <c r="FY81" s="68" t="str">
        <f t="shared" si="630"/>
        <v>-</v>
      </c>
      <c r="FZ81" s="68" t="str">
        <f t="shared" si="631"/>
        <v>-</v>
      </c>
      <c r="GA81" s="68" t="str">
        <f t="shared" si="632"/>
        <v>-</v>
      </c>
      <c r="GB81" s="68" t="str">
        <f t="shared" si="633"/>
        <v>-</v>
      </c>
      <c r="GC81" s="68" t="str">
        <f t="shared" si="634"/>
        <v>-</v>
      </c>
      <c r="GD81" s="68" t="str">
        <f t="shared" si="635"/>
        <v>-</v>
      </c>
      <c r="GE81" s="68" t="str">
        <f t="shared" si="636"/>
        <v>-</v>
      </c>
      <c r="GF81" s="68" t="str">
        <f t="shared" si="637"/>
        <v>-</v>
      </c>
    </row>
    <row r="82" spans="1:188" ht="12" x14ac:dyDescent="0.3">
      <c r="A82" s="508"/>
      <c r="B82" s="387" t="s">
        <v>408</v>
      </c>
      <c r="C82" s="387" t="s">
        <v>427</v>
      </c>
      <c r="D82" s="388">
        <v>0.3263888888888889</v>
      </c>
      <c r="E82" s="388">
        <v>0.41666666666666669</v>
      </c>
      <c r="F82" s="389" t="str">
        <f t="shared" si="563"/>
        <v>Off-PT</v>
      </c>
      <c r="G82" s="9"/>
      <c r="H82" s="432" t="s">
        <v>117</v>
      </c>
      <c r="I82" s="1517">
        <v>77</v>
      </c>
      <c r="J82" s="392" t="s">
        <v>117</v>
      </c>
      <c r="K82" s="461" t="s">
        <v>117</v>
      </c>
      <c r="L82" s="394">
        <f t="shared" si="564"/>
        <v>0</v>
      </c>
      <c r="M82" s="392">
        <f t="shared" si="212"/>
        <v>77</v>
      </c>
      <c r="N82" s="392">
        <f t="shared" si="235"/>
        <v>0</v>
      </c>
      <c r="O82" s="9" t="e">
        <f t="shared" si="565"/>
        <v>#VALUE!</v>
      </c>
      <c r="P82" s="9">
        <f t="shared" si="566"/>
        <v>0</v>
      </c>
      <c r="Q82" s="9">
        <f t="shared" si="567"/>
        <v>0</v>
      </c>
      <c r="R82" s="9">
        <f t="shared" si="568"/>
        <v>0</v>
      </c>
      <c r="S82" s="9">
        <f t="shared" si="569"/>
        <v>0</v>
      </c>
      <c r="T82" s="9">
        <f t="shared" si="570"/>
        <v>0</v>
      </c>
      <c r="U82" s="9">
        <f t="shared" si="571"/>
        <v>0</v>
      </c>
      <c r="V82" s="9">
        <f t="shared" si="572"/>
        <v>0</v>
      </c>
      <c r="W82" s="9">
        <f t="shared" si="573"/>
        <v>0</v>
      </c>
      <c r="X82" s="9">
        <f t="shared" si="574"/>
        <v>0</v>
      </c>
      <c r="Y82" s="9">
        <f t="shared" si="575"/>
        <v>0</v>
      </c>
      <c r="Z82" s="9">
        <f t="shared" si="576"/>
        <v>0</v>
      </c>
      <c r="AA82" s="9">
        <f t="shared" si="577"/>
        <v>0</v>
      </c>
      <c r="AB82" s="9" t="e">
        <f t="shared" si="578"/>
        <v>#VALUE!</v>
      </c>
      <c r="AC82" s="9">
        <f t="shared" si="579"/>
        <v>0</v>
      </c>
      <c r="AD82" s="9">
        <f t="shared" si="580"/>
        <v>0</v>
      </c>
      <c r="AE82" s="9">
        <f t="shared" si="581"/>
        <v>0</v>
      </c>
      <c r="AF82" s="9">
        <f t="shared" si="582"/>
        <v>0</v>
      </c>
      <c r="AG82" s="9">
        <f t="shared" si="583"/>
        <v>0</v>
      </c>
      <c r="AH82" s="8">
        <f t="shared" si="584"/>
        <v>77</v>
      </c>
      <c r="AI82" s="8">
        <f t="shared" si="585"/>
        <v>0</v>
      </c>
      <c r="AJ82" s="8">
        <f t="shared" si="586"/>
        <v>0</v>
      </c>
      <c r="AK82" s="8">
        <f t="shared" si="587"/>
        <v>0</v>
      </c>
      <c r="AL82" s="8">
        <f t="shared" si="588"/>
        <v>0</v>
      </c>
      <c r="AM82" s="103" t="str">
        <f t="shared" si="589"/>
        <v>1</v>
      </c>
      <c r="AN82" s="63"/>
      <c r="AO82" s="63"/>
      <c r="AP82" s="66"/>
      <c r="AQ82" s="66"/>
      <c r="AR82" s="1277"/>
      <c r="AS82" s="1270"/>
      <c r="AT82" s="63"/>
      <c r="AU82" s="63"/>
      <c r="AV82" s="63"/>
      <c r="AW82" s="66"/>
      <c r="AX82" s="66"/>
      <c r="AY82" s="63"/>
      <c r="AZ82" s="63"/>
      <c r="BA82" s="63"/>
      <c r="BB82" s="63"/>
      <c r="BC82" s="63"/>
      <c r="BD82" s="66"/>
      <c r="BE82" s="66"/>
      <c r="BF82" s="63"/>
      <c r="BG82" s="63"/>
      <c r="BH82" s="63"/>
      <c r="BI82" s="63"/>
      <c r="BJ82" s="63"/>
      <c r="BK82" s="66"/>
      <c r="BL82" s="66"/>
      <c r="BM82" s="63"/>
      <c r="BN82" s="63"/>
      <c r="BO82" s="63"/>
      <c r="BP82" s="63"/>
      <c r="BQ82" s="63"/>
      <c r="BR82" s="1270"/>
      <c r="BS82" s="63"/>
      <c r="CA82" s="104">
        <f t="shared" si="247"/>
        <v>0</v>
      </c>
      <c r="CB82" s="104">
        <f t="shared" si="248"/>
        <v>0</v>
      </c>
      <c r="CC82" s="104"/>
      <c r="CD82" s="104"/>
      <c r="CE82" s="104"/>
      <c r="CF82" s="104"/>
      <c r="CH82" s="105" t="e">
        <f t="shared" si="590"/>
        <v>#VALUE!</v>
      </c>
      <c r="CI82" s="105" t="e">
        <f t="shared" si="591"/>
        <v>#VALUE!</v>
      </c>
      <c r="CJ82" s="105" t="e">
        <f t="shared" si="592"/>
        <v>#VALUE!</v>
      </c>
      <c r="CK82" s="105" t="e">
        <f t="shared" si="593"/>
        <v>#VALUE!</v>
      </c>
      <c r="CL82" s="105" t="e">
        <f t="shared" si="594"/>
        <v>#VALUE!</v>
      </c>
      <c r="CM82" s="105" t="e">
        <f t="shared" si="595"/>
        <v>#VALUE!</v>
      </c>
      <c r="CN82" s="105" t="e">
        <f t="shared" si="596"/>
        <v>#VALUE!</v>
      </c>
      <c r="CO82" s="105" t="e">
        <f t="shared" si="597"/>
        <v>#VALUE!</v>
      </c>
      <c r="CV82" s="355">
        <f t="shared" si="257"/>
        <v>0</v>
      </c>
      <c r="CW82" s="355">
        <f t="shared" si="258"/>
        <v>0</v>
      </c>
      <c r="CX82" s="355">
        <f t="shared" si="259"/>
        <v>0</v>
      </c>
      <c r="CY82" s="355">
        <f t="shared" si="260"/>
        <v>0</v>
      </c>
      <c r="CZ82" s="355" t="str">
        <f ca="1">IFERROR(OUNTIF(AN82:AP82,"e"),"-")</f>
        <v>-</v>
      </c>
      <c r="DA82" s="355">
        <f t="shared" si="261"/>
        <v>0</v>
      </c>
      <c r="DB82" s="355">
        <f t="shared" si="262"/>
        <v>0</v>
      </c>
      <c r="DC82" s="355">
        <f t="shared" si="263"/>
        <v>0</v>
      </c>
      <c r="DE82" s="1168" t="str">
        <f t="shared" si="598"/>
        <v>-</v>
      </c>
      <c r="DF82" s="1168" t="str">
        <f t="shared" si="599"/>
        <v>-</v>
      </c>
      <c r="DG82" s="1168" t="str">
        <f t="shared" si="600"/>
        <v>-</v>
      </c>
      <c r="DH82" s="1168" t="str">
        <f t="shared" si="601"/>
        <v>-</v>
      </c>
      <c r="DI82" s="1168" t="str">
        <f t="shared" ca="1" si="602"/>
        <v>-</v>
      </c>
      <c r="DJ82" s="1168" t="str">
        <f t="shared" si="603"/>
        <v>-</v>
      </c>
      <c r="DK82" s="1168" t="str">
        <f t="shared" si="604"/>
        <v>-</v>
      </c>
      <c r="DL82" s="1168" t="str">
        <f t="shared" si="605"/>
        <v>-</v>
      </c>
      <c r="DN82" s="355">
        <f t="shared" si="272"/>
        <v>0</v>
      </c>
      <c r="DO82" s="355">
        <f t="shared" si="273"/>
        <v>0</v>
      </c>
      <c r="DP82" s="355">
        <f t="shared" si="274"/>
        <v>0</v>
      </c>
      <c r="DQ82" s="355">
        <f t="shared" si="275"/>
        <v>0</v>
      </c>
      <c r="DR82" s="355">
        <f t="shared" si="276"/>
        <v>0</v>
      </c>
      <c r="DS82" s="355">
        <f t="shared" si="277"/>
        <v>0</v>
      </c>
      <c r="DT82" s="355">
        <f t="shared" si="278"/>
        <v>0</v>
      </c>
      <c r="DU82" s="355">
        <f t="shared" si="279"/>
        <v>0</v>
      </c>
      <c r="DW82" s="68" t="str">
        <f t="shared" si="606"/>
        <v>-</v>
      </c>
      <c r="DX82" s="68" t="str">
        <f t="shared" si="607"/>
        <v>-</v>
      </c>
      <c r="DY82" s="68" t="str">
        <f t="shared" si="608"/>
        <v>-</v>
      </c>
      <c r="DZ82" s="68" t="str">
        <f t="shared" si="609"/>
        <v>-</v>
      </c>
      <c r="EA82" s="68" t="str">
        <f t="shared" si="610"/>
        <v>-</v>
      </c>
      <c r="EB82" s="68" t="str">
        <f t="shared" si="611"/>
        <v>-</v>
      </c>
      <c r="EC82" s="68" t="str">
        <f t="shared" si="612"/>
        <v>-</v>
      </c>
      <c r="ED82" s="68" t="str">
        <f t="shared" si="613"/>
        <v>-</v>
      </c>
      <c r="EF82" s="355">
        <f t="shared" si="288"/>
        <v>0</v>
      </c>
      <c r="EG82" s="355">
        <f t="shared" si="289"/>
        <v>0</v>
      </c>
      <c r="EH82" s="355">
        <f t="shared" si="290"/>
        <v>0</v>
      </c>
      <c r="EI82" s="355">
        <f t="shared" si="291"/>
        <v>0</v>
      </c>
      <c r="EJ82" s="355">
        <f t="shared" si="292"/>
        <v>0</v>
      </c>
      <c r="EK82" s="355">
        <f t="shared" si="293"/>
        <v>0</v>
      </c>
      <c r="EL82" s="355">
        <f t="shared" si="294"/>
        <v>0</v>
      </c>
      <c r="EM82" s="355">
        <f t="shared" si="295"/>
        <v>0</v>
      </c>
      <c r="EO82" s="68" t="str">
        <f t="shared" si="614"/>
        <v>-</v>
      </c>
      <c r="EP82" s="68" t="str">
        <f t="shared" si="615"/>
        <v>-</v>
      </c>
      <c r="EQ82" s="68" t="str">
        <f t="shared" si="616"/>
        <v>-</v>
      </c>
      <c r="ER82" s="68" t="str">
        <f t="shared" si="617"/>
        <v>-</v>
      </c>
      <c r="ES82" s="68" t="str">
        <f t="shared" si="618"/>
        <v>-</v>
      </c>
      <c r="ET82" s="68" t="str">
        <f t="shared" si="619"/>
        <v>-</v>
      </c>
      <c r="EU82" s="68" t="str">
        <f t="shared" si="620"/>
        <v>-</v>
      </c>
      <c r="EV82" s="68" t="str">
        <f t="shared" si="621"/>
        <v>-</v>
      </c>
      <c r="EX82" s="355">
        <f t="shared" si="304"/>
        <v>0</v>
      </c>
      <c r="EY82" s="355">
        <f t="shared" si="305"/>
        <v>0</v>
      </c>
      <c r="EZ82" s="355">
        <f t="shared" si="306"/>
        <v>0</v>
      </c>
      <c r="FA82" s="355">
        <f t="shared" si="307"/>
        <v>0</v>
      </c>
      <c r="FB82" s="355">
        <f t="shared" si="308"/>
        <v>0</v>
      </c>
      <c r="FC82" s="355">
        <f t="shared" si="309"/>
        <v>0</v>
      </c>
      <c r="FD82" s="355">
        <f t="shared" si="310"/>
        <v>0</v>
      </c>
      <c r="FE82" s="355">
        <f t="shared" si="311"/>
        <v>0</v>
      </c>
      <c r="FG82" s="68" t="str">
        <f t="shared" si="622"/>
        <v>-</v>
      </c>
      <c r="FH82" s="68" t="str">
        <f t="shared" si="623"/>
        <v>-</v>
      </c>
      <c r="FI82" s="68" t="str">
        <f t="shared" si="624"/>
        <v>-</v>
      </c>
      <c r="FJ82" s="68" t="str">
        <f t="shared" si="625"/>
        <v>-</v>
      </c>
      <c r="FK82" s="68" t="str">
        <f t="shared" si="626"/>
        <v>-</v>
      </c>
      <c r="FL82" s="68" t="str">
        <f t="shared" si="627"/>
        <v>-</v>
      </c>
      <c r="FM82" s="68" t="str">
        <f t="shared" si="628"/>
        <v>-</v>
      </c>
      <c r="FN82" s="68" t="str">
        <f t="shared" si="629"/>
        <v>-</v>
      </c>
      <c r="FP82" s="355">
        <f t="shared" si="320"/>
        <v>0</v>
      </c>
      <c r="FQ82" s="355">
        <f t="shared" si="321"/>
        <v>0</v>
      </c>
      <c r="FR82" s="355">
        <f t="shared" si="322"/>
        <v>0</v>
      </c>
      <c r="FS82" s="355">
        <f t="shared" si="323"/>
        <v>0</v>
      </c>
      <c r="FT82" s="355">
        <f t="shared" si="324"/>
        <v>0</v>
      </c>
      <c r="FU82" s="355">
        <f t="shared" si="325"/>
        <v>0</v>
      </c>
      <c r="FV82" s="355">
        <f t="shared" si="326"/>
        <v>0</v>
      </c>
      <c r="FW82" s="355">
        <f t="shared" si="327"/>
        <v>0</v>
      </c>
      <c r="FY82" s="68" t="str">
        <f t="shared" si="630"/>
        <v>-</v>
      </c>
      <c r="FZ82" s="68" t="str">
        <f t="shared" si="631"/>
        <v>-</v>
      </c>
      <c r="GA82" s="68" t="str">
        <f t="shared" si="632"/>
        <v>-</v>
      </c>
      <c r="GB82" s="68" t="str">
        <f t="shared" si="633"/>
        <v>-</v>
      </c>
      <c r="GC82" s="68" t="str">
        <f t="shared" si="634"/>
        <v>-</v>
      </c>
      <c r="GD82" s="68" t="str">
        <f t="shared" si="635"/>
        <v>-</v>
      </c>
      <c r="GE82" s="68" t="str">
        <f t="shared" si="636"/>
        <v>-</v>
      </c>
      <c r="GF82" s="68" t="str">
        <f t="shared" si="637"/>
        <v>-</v>
      </c>
    </row>
    <row r="83" spans="1:188" ht="12" x14ac:dyDescent="0.3">
      <c r="A83" s="508"/>
      <c r="B83" s="387" t="s">
        <v>408</v>
      </c>
      <c r="C83" s="387" t="s">
        <v>427</v>
      </c>
      <c r="D83" s="388">
        <v>0.41666666666666669</v>
      </c>
      <c r="E83" s="388">
        <v>0.45833333333333331</v>
      </c>
      <c r="F83" s="389" t="str">
        <f t="shared" ref="F83" si="638">IF(VALUE(D83)&gt;=0.72,"PT",IF(VALUE(D83)&lt;0.72,"Off-PT"))</f>
        <v>Off-PT</v>
      </c>
      <c r="G83" s="9"/>
      <c r="H83" s="432" t="s">
        <v>117</v>
      </c>
      <c r="I83" s="1517">
        <v>83</v>
      </c>
      <c r="J83" s="392" t="s">
        <v>117</v>
      </c>
      <c r="K83" s="461" t="s">
        <v>117</v>
      </c>
      <c r="L83" s="394">
        <f t="shared" ref="L83" si="639">COUNTA(AN83:BR83)</f>
        <v>0</v>
      </c>
      <c r="M83" s="392">
        <f t="shared" si="212"/>
        <v>83</v>
      </c>
      <c r="N83" s="392">
        <f t="shared" si="235"/>
        <v>0</v>
      </c>
      <c r="O83" s="9" t="e">
        <f t="shared" ref="O83" si="640">IF($L$4&gt;0,P83*J83*$M$4*H83,0)</f>
        <v>#VALUE!</v>
      </c>
      <c r="P83" s="9">
        <f t="shared" ref="P83" si="641">COUNTIF(AN83:BR83,"A")</f>
        <v>0</v>
      </c>
      <c r="Q83" s="9">
        <f t="shared" ref="Q83" si="642">IF($L$5&gt;0,R83*J83*$M$5*H83,0)</f>
        <v>0</v>
      </c>
      <c r="R83" s="9">
        <f t="shared" ref="R83" si="643">COUNTIF(AN83:BR83,"B")</f>
        <v>0</v>
      </c>
      <c r="S83" s="9">
        <f t="shared" ref="S83" si="644">IF($L$6&gt;0,T83*J83*$M$6*H83,0)</f>
        <v>0</v>
      </c>
      <c r="T83" s="9">
        <f t="shared" ref="T83" si="645">COUNTIF(AN83:BR83,"C")</f>
        <v>0</v>
      </c>
      <c r="U83" s="9">
        <f t="shared" ref="U83" si="646">IF($L$7&gt;0,V83*J83*$M$7*H83,0)</f>
        <v>0</v>
      </c>
      <c r="V83" s="9">
        <f t="shared" ref="V83" si="647">COUNTIF(AN83:BR83,"D")</f>
        <v>0</v>
      </c>
      <c r="W83" s="9">
        <f t="shared" ref="W83" si="648">IF($L$8&gt;0,X83*J83*$M$8*H83,0)</f>
        <v>0</v>
      </c>
      <c r="X83" s="9">
        <f t="shared" ref="X83" si="649">COUNTIF(AN83:BR83,"E")</f>
        <v>0</v>
      </c>
      <c r="Y83" s="9">
        <f t="shared" ref="Y83" si="650">COUNTIF(AN83:BR83,"F")</f>
        <v>0</v>
      </c>
      <c r="Z83" s="9">
        <f t="shared" ref="Z83" si="651">COUNTIF(AN83:BR83,"G")</f>
        <v>0</v>
      </c>
      <c r="AA83" s="9">
        <f t="shared" ref="AA83" si="652">COUNTIF(AN83:BR83,"H")</f>
        <v>0</v>
      </c>
      <c r="AB83" s="9" t="e">
        <f t="shared" ref="AB83" si="653">(Y83+Z83+AA83)*H83</f>
        <v>#VALUE!</v>
      </c>
      <c r="AC83" s="9">
        <f t="shared" ref="AC83" si="654">IF($L$4&gt;0,I83*$M$4*P83,0)</f>
        <v>0</v>
      </c>
      <c r="AD83" s="9">
        <f t="shared" ref="AD83" si="655">IF($L$5&gt;0,I83*$M$5*R83,0)</f>
        <v>0</v>
      </c>
      <c r="AE83" s="9">
        <f t="shared" ref="AE83" si="656">IF($L$6&gt;0,I83*$M$6*T83,0)</f>
        <v>0</v>
      </c>
      <c r="AF83" s="9">
        <f t="shared" ref="AF83" si="657">IF($L$7&gt;0,I83*$M$7*V83,0)</f>
        <v>0</v>
      </c>
      <c r="AG83" s="9">
        <f t="shared" ref="AG83" si="658">IF($L$8&gt;0,I83*$M$8*X83,0)</f>
        <v>0</v>
      </c>
      <c r="AH83" s="8">
        <f t="shared" ref="AH83" si="659">IF(ISERROR(M83*$M$4),0,M83*$M$4)</f>
        <v>83</v>
      </c>
      <c r="AI83" s="8">
        <f t="shared" ref="AI83" si="660">IF(ISERROR(M83*$M$5),0,M83*$M$5)</f>
        <v>0</v>
      </c>
      <c r="AJ83" s="8">
        <f t="shared" ref="AJ83" si="661">IF(ISERROR(M83*$M$6),0,M83*$M$6)</f>
        <v>0</v>
      </c>
      <c r="AK83" s="8">
        <f t="shared" ref="AK83" si="662">IF(ISERROR(M83*$M$7),0,M83*$M$7)</f>
        <v>0</v>
      </c>
      <c r="AL83" s="8">
        <f t="shared" ref="AL83" si="663">IF(ISERROR(M83*$M$8),0,M83*$M$8)</f>
        <v>0</v>
      </c>
      <c r="AM83" s="103" t="str">
        <f t="shared" ref="AM83" si="664">IF(G83="","1",IF(G83="Break",1.15,IF(G83="2inbreak",1.15,IF(G83="PultIB",1.15,IF(G83="1stIB",1.3,IF(G83="lastIB",1.3,IF(G83="B&amp;1stIB",1.45,IF(G83="B&amp;lastIB",1.45,IF(G83="B&amp;2inbreak",1.45,IF(G83="B&amp;PultIB",1.45,IF(G83="T&amp;T",1.35,)))))))))))</f>
        <v>1</v>
      </c>
      <c r="AN83" s="63"/>
      <c r="AO83" s="63"/>
      <c r="AP83" s="66"/>
      <c r="AQ83" s="66"/>
      <c r="AR83" s="1277"/>
      <c r="AS83" s="1270"/>
      <c r="AT83" s="63"/>
      <c r="AU83" s="63"/>
      <c r="AV83" s="63"/>
      <c r="AW83" s="66"/>
      <c r="AX83" s="66"/>
      <c r="AY83" s="63"/>
      <c r="AZ83" s="63"/>
      <c r="BA83" s="63"/>
      <c r="BB83" s="63"/>
      <c r="BC83" s="63"/>
      <c r="BD83" s="66"/>
      <c r="BE83" s="66"/>
      <c r="BF83" s="63"/>
      <c r="BG83" s="63"/>
      <c r="BH83" s="63"/>
      <c r="BI83" s="63"/>
      <c r="BJ83" s="63"/>
      <c r="BK83" s="66"/>
      <c r="BL83" s="66"/>
      <c r="BM83" s="63"/>
      <c r="BN83" s="63"/>
      <c r="BO83" s="63"/>
      <c r="BP83" s="63"/>
      <c r="BQ83" s="63"/>
      <c r="BR83" s="1270"/>
      <c r="BS83" s="63"/>
      <c r="CA83" s="104">
        <f t="shared" si="247"/>
        <v>0</v>
      </c>
      <c r="CB83" s="104">
        <f t="shared" si="248"/>
        <v>0</v>
      </c>
      <c r="CC83" s="104"/>
      <c r="CD83" s="104"/>
      <c r="CE83" s="104"/>
      <c r="CF83" s="104"/>
      <c r="CH83" s="105" t="e">
        <f t="shared" ref="CH83" si="665">P83*H83</f>
        <v>#VALUE!</v>
      </c>
      <c r="CI83" s="105" t="e">
        <f t="shared" ref="CI83" si="666">R83*H83</f>
        <v>#VALUE!</v>
      </c>
      <c r="CJ83" s="105" t="e">
        <f t="shared" ref="CJ83" si="667">T83*H83</f>
        <v>#VALUE!</v>
      </c>
      <c r="CK83" s="105" t="e">
        <f t="shared" ref="CK83" si="668">V83*H83</f>
        <v>#VALUE!</v>
      </c>
      <c r="CL83" s="105" t="e">
        <f t="shared" ref="CL83" si="669">X83*H83</f>
        <v>#VALUE!</v>
      </c>
      <c r="CM83" s="105" t="e">
        <f t="shared" ref="CM83" si="670">Y83*H83</f>
        <v>#VALUE!</v>
      </c>
      <c r="CN83" s="105" t="e">
        <f t="shared" ref="CN83" si="671">Z83*H83</f>
        <v>#VALUE!</v>
      </c>
      <c r="CO83" s="105" t="e">
        <f t="shared" ref="CO83" si="672">AA83*H83</f>
        <v>#VALUE!</v>
      </c>
      <c r="CV83" s="355">
        <f t="shared" si="257"/>
        <v>0</v>
      </c>
      <c r="CW83" s="355">
        <f t="shared" si="258"/>
        <v>0</v>
      </c>
      <c r="CX83" s="355">
        <f t="shared" si="259"/>
        <v>0</v>
      </c>
      <c r="CY83" s="355">
        <f t="shared" si="260"/>
        <v>0</v>
      </c>
      <c r="CZ83" s="355" t="str">
        <f ca="1">IFERROR(OUNTIF(AN83:AP83,"e"),"-")</f>
        <v>-</v>
      </c>
      <c r="DA83" s="355">
        <f t="shared" si="261"/>
        <v>0</v>
      </c>
      <c r="DB83" s="355">
        <f t="shared" si="262"/>
        <v>0</v>
      </c>
      <c r="DC83" s="355">
        <f t="shared" si="263"/>
        <v>0</v>
      </c>
      <c r="DE83" s="1168" t="str">
        <f t="shared" ref="DE83" si="673">IFERROR((CV83*H83*$M$4),"-")</f>
        <v>-</v>
      </c>
      <c r="DF83" s="1168" t="str">
        <f t="shared" ref="DF83" si="674">IFERROR((CW83*H83*$M$5),"-")</f>
        <v>-</v>
      </c>
      <c r="DG83" s="1168" t="str">
        <f t="shared" ref="DG83" si="675">IFERROR((CX83*H83*$M$6),"-")</f>
        <v>-</v>
      </c>
      <c r="DH83" s="1168" t="str">
        <f t="shared" ref="DH83" si="676">IFERROR((CY83*H83*$M$7),"-")</f>
        <v>-</v>
      </c>
      <c r="DI83" s="1168" t="str">
        <f t="shared" ref="DI83" ca="1" si="677">IFERROR((CZ83*H83*$M$8),"-")</f>
        <v>-</v>
      </c>
      <c r="DJ83" s="1168" t="str">
        <f t="shared" ref="DJ83" si="678">IFERROR((DA83*H83*$M$9),"-")</f>
        <v>-</v>
      </c>
      <c r="DK83" s="1168" t="str">
        <f t="shared" ref="DK83" si="679">IFERROR((DB83*H83*$M$10),"-")</f>
        <v>-</v>
      </c>
      <c r="DL83" s="1168" t="str">
        <f t="shared" ref="DL83" si="680">IFERROR((C83*H83*$M$11),"-")</f>
        <v>-</v>
      </c>
      <c r="DN83" s="355">
        <f t="shared" si="272"/>
        <v>0</v>
      </c>
      <c r="DO83" s="355">
        <f t="shared" si="273"/>
        <v>0</v>
      </c>
      <c r="DP83" s="355">
        <f t="shared" si="274"/>
        <v>0</v>
      </c>
      <c r="DQ83" s="355">
        <f t="shared" si="275"/>
        <v>0</v>
      </c>
      <c r="DR83" s="355">
        <f t="shared" si="276"/>
        <v>0</v>
      </c>
      <c r="DS83" s="355">
        <f t="shared" si="277"/>
        <v>0</v>
      </c>
      <c r="DT83" s="355">
        <f t="shared" si="278"/>
        <v>0</v>
      </c>
      <c r="DU83" s="355">
        <f t="shared" si="279"/>
        <v>0</v>
      </c>
      <c r="DW83" s="68" t="str">
        <f t="shared" ref="DW83" si="681">IFERROR((DN83*H83*$M$4),"-")</f>
        <v>-</v>
      </c>
      <c r="DX83" s="68" t="str">
        <f t="shared" ref="DX83" si="682">IFERROR((DO83*H83*$M$5),"-")</f>
        <v>-</v>
      </c>
      <c r="DY83" s="68" t="str">
        <f t="shared" ref="DY83" si="683">IFERROR((DP83*H83*$M$6),"-")</f>
        <v>-</v>
      </c>
      <c r="DZ83" s="68" t="str">
        <f t="shared" ref="DZ83" si="684">IFERROR((DQ83*H83*$M$7),"-")</f>
        <v>-</v>
      </c>
      <c r="EA83" s="68" t="str">
        <f t="shared" ref="EA83" si="685">IFERROR((DR83*H83*$M$8),"-")</f>
        <v>-</v>
      </c>
      <c r="EB83" s="68" t="str">
        <f t="shared" ref="EB83" si="686">IFERROR((DS83*H83*$M$9),"-")</f>
        <v>-</v>
      </c>
      <c r="EC83" s="68" t="str">
        <f t="shared" ref="EC83" si="687">IFERROR((DT83*H83*$M$10),"-")</f>
        <v>-</v>
      </c>
      <c r="ED83" s="68" t="str">
        <f t="shared" ref="ED83" si="688">IFERROR((DU83*O83*$M$11),"-")</f>
        <v>-</v>
      </c>
      <c r="EF83" s="355">
        <f t="shared" si="288"/>
        <v>0</v>
      </c>
      <c r="EG83" s="355">
        <f t="shared" si="289"/>
        <v>0</v>
      </c>
      <c r="EH83" s="355">
        <f t="shared" si="290"/>
        <v>0</v>
      </c>
      <c r="EI83" s="355">
        <f t="shared" si="291"/>
        <v>0</v>
      </c>
      <c r="EJ83" s="355">
        <f t="shared" si="292"/>
        <v>0</v>
      </c>
      <c r="EK83" s="355">
        <f t="shared" si="293"/>
        <v>0</v>
      </c>
      <c r="EL83" s="355">
        <f t="shared" si="294"/>
        <v>0</v>
      </c>
      <c r="EM83" s="355">
        <f t="shared" si="295"/>
        <v>0</v>
      </c>
      <c r="EO83" s="68" t="str">
        <f t="shared" ref="EO83" si="689">IFERROR((EF83*H83*$M$4),"-")</f>
        <v>-</v>
      </c>
      <c r="EP83" s="68" t="str">
        <f t="shared" ref="EP83" si="690">IFERROR((EG83*H83*$M$5),"-")</f>
        <v>-</v>
      </c>
      <c r="EQ83" s="68" t="str">
        <f t="shared" ref="EQ83" si="691">IFERROR((EH83*H83*$M$6),"-")</f>
        <v>-</v>
      </c>
      <c r="ER83" s="68" t="str">
        <f t="shared" ref="ER83" si="692">IFERROR((EI83*H83*$M$7),"-")</f>
        <v>-</v>
      </c>
      <c r="ES83" s="68" t="str">
        <f t="shared" ref="ES83" si="693">IFERROR((EJ83*H83*$M$8),"-")</f>
        <v>-</v>
      </c>
      <c r="ET83" s="68" t="str">
        <f t="shared" ref="ET83" si="694">IFERROR((EK83*H83*$M$9),"-")</f>
        <v>-</v>
      </c>
      <c r="EU83" s="68" t="str">
        <f t="shared" ref="EU83" si="695">IFERROR((EL83*H83*$M$10),"-")</f>
        <v>-</v>
      </c>
      <c r="EV83" s="68" t="str">
        <f t="shared" ref="EV83" si="696">IFERROR((EM83*H83*$M$11),"-")</f>
        <v>-</v>
      </c>
      <c r="EX83" s="355">
        <f t="shared" si="304"/>
        <v>0</v>
      </c>
      <c r="EY83" s="355">
        <f t="shared" si="305"/>
        <v>0</v>
      </c>
      <c r="EZ83" s="355">
        <f t="shared" si="306"/>
        <v>0</v>
      </c>
      <c r="FA83" s="355">
        <f t="shared" si="307"/>
        <v>0</v>
      </c>
      <c r="FB83" s="355">
        <f t="shared" si="308"/>
        <v>0</v>
      </c>
      <c r="FC83" s="355">
        <f t="shared" si="309"/>
        <v>0</v>
      </c>
      <c r="FD83" s="355">
        <f t="shared" si="310"/>
        <v>0</v>
      </c>
      <c r="FE83" s="355">
        <f t="shared" si="311"/>
        <v>0</v>
      </c>
      <c r="FG83" s="68" t="str">
        <f t="shared" ref="FG83" si="697">IFERROR((EX83*H83*$M$4),"-")</f>
        <v>-</v>
      </c>
      <c r="FH83" s="68" t="str">
        <f t="shared" ref="FH83" si="698">IFERROR((EY83*H83*$M$5),"-")</f>
        <v>-</v>
      </c>
      <c r="FI83" s="68" t="str">
        <f t="shared" ref="FI83" si="699">IFERROR((EZ83*H83*$M$6),"-")</f>
        <v>-</v>
      </c>
      <c r="FJ83" s="68" t="str">
        <f t="shared" ref="FJ83" si="700">IFERROR((A83*H83*$M$7),"-")</f>
        <v>-</v>
      </c>
      <c r="FK83" s="68" t="str">
        <f t="shared" ref="FK83" si="701">IFERROR((FB83*H83*$M$8),"-")</f>
        <v>-</v>
      </c>
      <c r="FL83" s="68" t="str">
        <f t="shared" ref="FL83" si="702">IFERROR((FC83*H83*$M$9),"-")</f>
        <v>-</v>
      </c>
      <c r="FM83" s="68" t="str">
        <f t="shared" ref="FM83" si="703">IFERROR((FD83*H83*$M$10),"-")</f>
        <v>-</v>
      </c>
      <c r="FN83" s="68" t="str">
        <f t="shared" ref="FN83" si="704">IFERROR((FE83*H83*$M$11),"-")</f>
        <v>-</v>
      </c>
      <c r="FP83" s="355">
        <f t="shared" si="320"/>
        <v>0</v>
      </c>
      <c r="FQ83" s="355">
        <f t="shared" si="321"/>
        <v>0</v>
      </c>
      <c r="FR83" s="355">
        <f t="shared" si="322"/>
        <v>0</v>
      </c>
      <c r="FS83" s="355">
        <f t="shared" si="323"/>
        <v>0</v>
      </c>
      <c r="FT83" s="355">
        <f t="shared" si="324"/>
        <v>0</v>
      </c>
      <c r="FU83" s="355">
        <f t="shared" si="325"/>
        <v>0</v>
      </c>
      <c r="FV83" s="355">
        <f t="shared" si="326"/>
        <v>0</v>
      </c>
      <c r="FW83" s="355">
        <f t="shared" si="327"/>
        <v>0</v>
      </c>
      <c r="FY83" s="68" t="str">
        <f t="shared" ref="FY83" si="705">IFERROR((FP83*H83*$M$4),"-")</f>
        <v>-</v>
      </c>
      <c r="FZ83" s="68" t="str">
        <f t="shared" ref="FZ83" si="706">IFERROR((FQ83*H83*$M$5),"-")</f>
        <v>-</v>
      </c>
      <c r="GA83" s="68" t="str">
        <f t="shared" ref="GA83" si="707">IFERROR((FR83*H83*$M$6),"-")</f>
        <v>-</v>
      </c>
      <c r="GB83" s="68" t="str">
        <f t="shared" ref="GB83" si="708">IFERROR((FS83*H83*$M$7),"-")</f>
        <v>-</v>
      </c>
      <c r="GC83" s="68" t="str">
        <f t="shared" ref="GC83" si="709">IFERROR((FT83*H83*$M$8),"-")</f>
        <v>-</v>
      </c>
      <c r="GD83" s="68" t="str">
        <f t="shared" ref="GD83" si="710">IFERROR((FU83*H83*$M$9),"-")</f>
        <v>-</v>
      </c>
      <c r="GE83" s="68" t="str">
        <f t="shared" ref="GE83" si="711">IFERROR((FV83*H83*$M$10),"-")</f>
        <v>-</v>
      </c>
      <c r="GF83" s="68" t="str">
        <f t="shared" ref="GF83" si="712">IFERROR((FW83*H83*$M$11),"-")</f>
        <v>-</v>
      </c>
    </row>
    <row r="84" spans="1:188" ht="12" x14ac:dyDescent="0.3">
      <c r="A84" s="508"/>
      <c r="B84" s="387" t="s">
        <v>408</v>
      </c>
      <c r="C84" s="387" t="s">
        <v>427</v>
      </c>
      <c r="D84" s="388">
        <v>0.45833333333333331</v>
      </c>
      <c r="E84" s="388">
        <v>0.5</v>
      </c>
      <c r="F84" s="389" t="str">
        <f t="shared" si="563"/>
        <v>Off-PT</v>
      </c>
      <c r="G84" s="9"/>
      <c r="H84" s="432" t="s">
        <v>117</v>
      </c>
      <c r="I84" s="1517">
        <v>89</v>
      </c>
      <c r="J84" s="392" t="s">
        <v>117</v>
      </c>
      <c r="K84" s="461" t="s">
        <v>117</v>
      </c>
      <c r="L84" s="394">
        <f t="shared" si="564"/>
        <v>0</v>
      </c>
      <c r="M84" s="392">
        <f t="shared" si="212"/>
        <v>89</v>
      </c>
      <c r="N84" s="392">
        <f t="shared" si="235"/>
        <v>0</v>
      </c>
      <c r="O84" s="9" t="e">
        <f t="shared" si="565"/>
        <v>#VALUE!</v>
      </c>
      <c r="P84" s="9">
        <f t="shared" si="566"/>
        <v>0</v>
      </c>
      <c r="Q84" s="9">
        <f t="shared" si="567"/>
        <v>0</v>
      </c>
      <c r="R84" s="9">
        <f t="shared" si="568"/>
        <v>0</v>
      </c>
      <c r="S84" s="9">
        <f t="shared" si="569"/>
        <v>0</v>
      </c>
      <c r="T84" s="9">
        <f t="shared" si="570"/>
        <v>0</v>
      </c>
      <c r="U84" s="9">
        <f t="shared" si="571"/>
        <v>0</v>
      </c>
      <c r="V84" s="9">
        <f t="shared" si="572"/>
        <v>0</v>
      </c>
      <c r="W84" s="9">
        <f t="shared" si="573"/>
        <v>0</v>
      </c>
      <c r="X84" s="9">
        <f t="shared" si="574"/>
        <v>0</v>
      </c>
      <c r="Y84" s="9">
        <f t="shared" si="575"/>
        <v>0</v>
      </c>
      <c r="Z84" s="9">
        <f t="shared" si="576"/>
        <v>0</v>
      </c>
      <c r="AA84" s="9">
        <f t="shared" si="577"/>
        <v>0</v>
      </c>
      <c r="AB84" s="9" t="e">
        <f t="shared" si="578"/>
        <v>#VALUE!</v>
      </c>
      <c r="AC84" s="9">
        <f t="shared" si="579"/>
        <v>0</v>
      </c>
      <c r="AD84" s="9">
        <f t="shared" si="580"/>
        <v>0</v>
      </c>
      <c r="AE84" s="9">
        <f t="shared" si="581"/>
        <v>0</v>
      </c>
      <c r="AF84" s="9">
        <f t="shared" si="582"/>
        <v>0</v>
      </c>
      <c r="AG84" s="9">
        <f t="shared" si="583"/>
        <v>0</v>
      </c>
      <c r="AH84" s="8">
        <f t="shared" si="584"/>
        <v>89</v>
      </c>
      <c r="AI84" s="8">
        <f t="shared" si="585"/>
        <v>0</v>
      </c>
      <c r="AJ84" s="8">
        <f t="shared" si="586"/>
        <v>0</v>
      </c>
      <c r="AK84" s="8">
        <f t="shared" si="587"/>
        <v>0</v>
      </c>
      <c r="AL84" s="8">
        <f t="shared" si="588"/>
        <v>0</v>
      </c>
      <c r="AM84" s="103" t="str">
        <f t="shared" si="589"/>
        <v>1</v>
      </c>
      <c r="AN84" s="63"/>
      <c r="AO84" s="63"/>
      <c r="AP84" s="66"/>
      <c r="AQ84" s="66"/>
      <c r="AR84" s="1277"/>
      <c r="AS84" s="1270"/>
      <c r="AT84" s="63"/>
      <c r="AU84" s="63"/>
      <c r="AV84" s="63"/>
      <c r="AW84" s="66"/>
      <c r="AX84" s="66"/>
      <c r="AY84" s="63"/>
      <c r="AZ84" s="63"/>
      <c r="BA84" s="63"/>
      <c r="BB84" s="63"/>
      <c r="BC84" s="63"/>
      <c r="BD84" s="66"/>
      <c r="BE84" s="66"/>
      <c r="BF84" s="63"/>
      <c r="BG84" s="63"/>
      <c r="BH84" s="63"/>
      <c r="BI84" s="63"/>
      <c r="BJ84" s="63"/>
      <c r="BK84" s="66"/>
      <c r="BL84" s="66"/>
      <c r="BM84" s="63"/>
      <c r="BN84" s="63"/>
      <c r="BO84" s="63"/>
      <c r="BP84" s="63"/>
      <c r="BQ84" s="63"/>
      <c r="BR84" s="1270"/>
      <c r="BS84" s="63"/>
      <c r="CA84" s="104">
        <f t="shared" si="247"/>
        <v>0</v>
      </c>
      <c r="CB84" s="104">
        <f t="shared" si="248"/>
        <v>0</v>
      </c>
      <c r="CC84" s="104"/>
      <c r="CD84" s="104"/>
      <c r="CE84" s="104"/>
      <c r="CF84" s="104"/>
      <c r="CH84" s="105" t="e">
        <f t="shared" si="590"/>
        <v>#VALUE!</v>
      </c>
      <c r="CI84" s="105" t="e">
        <f t="shared" si="591"/>
        <v>#VALUE!</v>
      </c>
      <c r="CJ84" s="105" t="e">
        <f t="shared" si="592"/>
        <v>#VALUE!</v>
      </c>
      <c r="CK84" s="105" t="e">
        <f t="shared" si="593"/>
        <v>#VALUE!</v>
      </c>
      <c r="CL84" s="105" t="e">
        <f t="shared" si="594"/>
        <v>#VALUE!</v>
      </c>
      <c r="CM84" s="105" t="e">
        <f t="shared" si="595"/>
        <v>#VALUE!</v>
      </c>
      <c r="CN84" s="105" t="e">
        <f t="shared" si="596"/>
        <v>#VALUE!</v>
      </c>
      <c r="CO84" s="105" t="e">
        <f t="shared" si="597"/>
        <v>#VALUE!</v>
      </c>
      <c r="CV84" s="355">
        <f t="shared" si="257"/>
        <v>0</v>
      </c>
      <c r="CW84" s="355">
        <f t="shared" si="258"/>
        <v>0</v>
      </c>
      <c r="CX84" s="355">
        <f t="shared" si="259"/>
        <v>0</v>
      </c>
      <c r="CY84" s="355">
        <f t="shared" si="260"/>
        <v>0</v>
      </c>
      <c r="CZ84" s="355" t="str">
        <f ca="1">IFERROR(OUNTIF(AN84:AP84,"e"),"-")</f>
        <v>-</v>
      </c>
      <c r="DA84" s="355">
        <f t="shared" si="261"/>
        <v>0</v>
      </c>
      <c r="DB84" s="355">
        <f t="shared" si="262"/>
        <v>0</v>
      </c>
      <c r="DC84" s="355">
        <f t="shared" si="263"/>
        <v>0</v>
      </c>
      <c r="DE84" s="1168" t="str">
        <f t="shared" si="598"/>
        <v>-</v>
      </c>
      <c r="DF84" s="1168" t="str">
        <f t="shared" si="599"/>
        <v>-</v>
      </c>
      <c r="DG84" s="1168" t="str">
        <f t="shared" si="600"/>
        <v>-</v>
      </c>
      <c r="DH84" s="1168" t="str">
        <f t="shared" si="601"/>
        <v>-</v>
      </c>
      <c r="DI84" s="1168" t="str">
        <f t="shared" ca="1" si="602"/>
        <v>-</v>
      </c>
      <c r="DJ84" s="1168" t="str">
        <f t="shared" si="603"/>
        <v>-</v>
      </c>
      <c r="DK84" s="1168" t="str">
        <f t="shared" si="604"/>
        <v>-</v>
      </c>
      <c r="DL84" s="1168" t="str">
        <f t="shared" si="605"/>
        <v>-</v>
      </c>
      <c r="DN84" s="355">
        <f t="shared" si="272"/>
        <v>0</v>
      </c>
      <c r="DO84" s="355">
        <f t="shared" si="273"/>
        <v>0</v>
      </c>
      <c r="DP84" s="355">
        <f t="shared" si="274"/>
        <v>0</v>
      </c>
      <c r="DQ84" s="355">
        <f t="shared" si="275"/>
        <v>0</v>
      </c>
      <c r="DR84" s="355">
        <f t="shared" si="276"/>
        <v>0</v>
      </c>
      <c r="DS84" s="355">
        <f t="shared" si="277"/>
        <v>0</v>
      </c>
      <c r="DT84" s="355">
        <f t="shared" si="278"/>
        <v>0</v>
      </c>
      <c r="DU84" s="355">
        <f t="shared" si="279"/>
        <v>0</v>
      </c>
      <c r="DW84" s="68" t="str">
        <f t="shared" si="606"/>
        <v>-</v>
      </c>
      <c r="DX84" s="68" t="str">
        <f t="shared" si="607"/>
        <v>-</v>
      </c>
      <c r="DY84" s="68" t="str">
        <f t="shared" si="608"/>
        <v>-</v>
      </c>
      <c r="DZ84" s="68" t="str">
        <f t="shared" si="609"/>
        <v>-</v>
      </c>
      <c r="EA84" s="68" t="str">
        <f t="shared" si="610"/>
        <v>-</v>
      </c>
      <c r="EB84" s="68" t="str">
        <f t="shared" si="611"/>
        <v>-</v>
      </c>
      <c r="EC84" s="68" t="str">
        <f t="shared" si="612"/>
        <v>-</v>
      </c>
      <c r="ED84" s="68" t="str">
        <f t="shared" si="613"/>
        <v>-</v>
      </c>
      <c r="EF84" s="355">
        <f t="shared" si="288"/>
        <v>0</v>
      </c>
      <c r="EG84" s="355">
        <f t="shared" si="289"/>
        <v>0</v>
      </c>
      <c r="EH84" s="355">
        <f t="shared" si="290"/>
        <v>0</v>
      </c>
      <c r="EI84" s="355">
        <f t="shared" si="291"/>
        <v>0</v>
      </c>
      <c r="EJ84" s="355">
        <f t="shared" si="292"/>
        <v>0</v>
      </c>
      <c r="EK84" s="355">
        <f t="shared" si="293"/>
        <v>0</v>
      </c>
      <c r="EL84" s="355">
        <f t="shared" si="294"/>
        <v>0</v>
      </c>
      <c r="EM84" s="355">
        <f t="shared" si="295"/>
        <v>0</v>
      </c>
      <c r="EO84" s="68" t="str">
        <f t="shared" si="614"/>
        <v>-</v>
      </c>
      <c r="EP84" s="68" t="str">
        <f t="shared" si="615"/>
        <v>-</v>
      </c>
      <c r="EQ84" s="68" t="str">
        <f t="shared" si="616"/>
        <v>-</v>
      </c>
      <c r="ER84" s="68" t="str">
        <f t="shared" si="617"/>
        <v>-</v>
      </c>
      <c r="ES84" s="68" t="str">
        <f t="shared" si="618"/>
        <v>-</v>
      </c>
      <c r="ET84" s="68" t="str">
        <f t="shared" si="619"/>
        <v>-</v>
      </c>
      <c r="EU84" s="68" t="str">
        <f t="shared" si="620"/>
        <v>-</v>
      </c>
      <c r="EV84" s="68" t="str">
        <f t="shared" si="621"/>
        <v>-</v>
      </c>
      <c r="EX84" s="355">
        <f t="shared" si="304"/>
        <v>0</v>
      </c>
      <c r="EY84" s="355">
        <f t="shared" si="305"/>
        <v>0</v>
      </c>
      <c r="EZ84" s="355">
        <f t="shared" si="306"/>
        <v>0</v>
      </c>
      <c r="FA84" s="355">
        <f t="shared" si="307"/>
        <v>0</v>
      </c>
      <c r="FB84" s="355">
        <f t="shared" si="308"/>
        <v>0</v>
      </c>
      <c r="FC84" s="355">
        <f t="shared" si="309"/>
        <v>0</v>
      </c>
      <c r="FD84" s="355">
        <f t="shared" si="310"/>
        <v>0</v>
      </c>
      <c r="FE84" s="355">
        <f t="shared" si="311"/>
        <v>0</v>
      </c>
      <c r="FG84" s="68" t="str">
        <f t="shared" si="622"/>
        <v>-</v>
      </c>
      <c r="FH84" s="68" t="str">
        <f t="shared" si="623"/>
        <v>-</v>
      </c>
      <c r="FI84" s="68" t="str">
        <f t="shared" si="624"/>
        <v>-</v>
      </c>
      <c r="FJ84" s="68" t="str">
        <f t="shared" si="625"/>
        <v>-</v>
      </c>
      <c r="FK84" s="68" t="str">
        <f t="shared" si="626"/>
        <v>-</v>
      </c>
      <c r="FL84" s="68" t="str">
        <f t="shared" si="627"/>
        <v>-</v>
      </c>
      <c r="FM84" s="68" t="str">
        <f t="shared" si="628"/>
        <v>-</v>
      </c>
      <c r="FN84" s="68" t="str">
        <f t="shared" si="629"/>
        <v>-</v>
      </c>
      <c r="FP84" s="355">
        <f t="shared" si="320"/>
        <v>0</v>
      </c>
      <c r="FQ84" s="355">
        <f t="shared" si="321"/>
        <v>0</v>
      </c>
      <c r="FR84" s="355">
        <f t="shared" si="322"/>
        <v>0</v>
      </c>
      <c r="FS84" s="355">
        <f t="shared" si="323"/>
        <v>0</v>
      </c>
      <c r="FT84" s="355">
        <f t="shared" si="324"/>
        <v>0</v>
      </c>
      <c r="FU84" s="355">
        <f t="shared" si="325"/>
        <v>0</v>
      </c>
      <c r="FV84" s="355">
        <f t="shared" si="326"/>
        <v>0</v>
      </c>
      <c r="FW84" s="355">
        <f t="shared" si="327"/>
        <v>0</v>
      </c>
      <c r="FY84" s="68" t="str">
        <f t="shared" si="630"/>
        <v>-</v>
      </c>
      <c r="FZ84" s="68" t="str">
        <f t="shared" si="631"/>
        <v>-</v>
      </c>
      <c r="GA84" s="68" t="str">
        <f t="shared" si="632"/>
        <v>-</v>
      </c>
      <c r="GB84" s="68" t="str">
        <f t="shared" si="633"/>
        <v>-</v>
      </c>
      <c r="GC84" s="68" t="str">
        <f t="shared" si="634"/>
        <v>-</v>
      </c>
      <c r="GD84" s="68" t="str">
        <f t="shared" si="635"/>
        <v>-</v>
      </c>
      <c r="GE84" s="68" t="str">
        <f t="shared" si="636"/>
        <v>-</v>
      </c>
      <c r="GF84" s="68" t="str">
        <f t="shared" si="637"/>
        <v>-</v>
      </c>
    </row>
    <row r="85" spans="1:188" ht="12" x14ac:dyDescent="0.3">
      <c r="A85" s="508"/>
      <c r="B85" s="387" t="s">
        <v>497</v>
      </c>
      <c r="C85" s="387" t="s">
        <v>427</v>
      </c>
      <c r="D85" s="388">
        <v>0.5</v>
      </c>
      <c r="E85" s="388">
        <v>0.58333333333333337</v>
      </c>
      <c r="F85" s="389" t="str">
        <f t="shared" si="563"/>
        <v>Off-PT</v>
      </c>
      <c r="G85" s="9"/>
      <c r="H85" s="432" t="s">
        <v>117</v>
      </c>
      <c r="I85" s="1517">
        <v>77</v>
      </c>
      <c r="J85" s="392" t="s">
        <v>117</v>
      </c>
      <c r="K85" s="461" t="s">
        <v>117</v>
      </c>
      <c r="L85" s="394">
        <f t="shared" si="564"/>
        <v>0</v>
      </c>
      <c r="M85" s="392">
        <f t="shared" si="212"/>
        <v>77</v>
      </c>
      <c r="N85" s="392">
        <f t="shared" si="235"/>
        <v>0</v>
      </c>
      <c r="O85" s="9" t="e">
        <f t="shared" si="565"/>
        <v>#VALUE!</v>
      </c>
      <c r="P85" s="9">
        <f t="shared" si="566"/>
        <v>0</v>
      </c>
      <c r="Q85" s="9">
        <f t="shared" si="567"/>
        <v>0</v>
      </c>
      <c r="R85" s="9">
        <f t="shared" si="568"/>
        <v>0</v>
      </c>
      <c r="S85" s="9">
        <f t="shared" si="569"/>
        <v>0</v>
      </c>
      <c r="T85" s="9">
        <f t="shared" si="570"/>
        <v>0</v>
      </c>
      <c r="U85" s="9">
        <f t="shared" si="571"/>
        <v>0</v>
      </c>
      <c r="V85" s="9">
        <f t="shared" si="572"/>
        <v>0</v>
      </c>
      <c r="W85" s="9">
        <f t="shared" si="573"/>
        <v>0</v>
      </c>
      <c r="X85" s="9">
        <f t="shared" si="574"/>
        <v>0</v>
      </c>
      <c r="Y85" s="9">
        <f t="shared" si="575"/>
        <v>0</v>
      </c>
      <c r="Z85" s="9">
        <f t="shared" si="576"/>
        <v>0</v>
      </c>
      <c r="AA85" s="9">
        <f t="shared" si="577"/>
        <v>0</v>
      </c>
      <c r="AB85" s="9" t="e">
        <f t="shared" si="578"/>
        <v>#VALUE!</v>
      </c>
      <c r="AC85" s="9">
        <f t="shared" si="579"/>
        <v>0</v>
      </c>
      <c r="AD85" s="9">
        <f t="shared" si="580"/>
        <v>0</v>
      </c>
      <c r="AE85" s="9">
        <f t="shared" si="581"/>
        <v>0</v>
      </c>
      <c r="AF85" s="9">
        <f t="shared" si="582"/>
        <v>0</v>
      </c>
      <c r="AG85" s="9">
        <f t="shared" si="583"/>
        <v>0</v>
      </c>
      <c r="AH85" s="8">
        <f t="shared" si="584"/>
        <v>77</v>
      </c>
      <c r="AI85" s="8">
        <f t="shared" si="585"/>
        <v>0</v>
      </c>
      <c r="AJ85" s="8">
        <f t="shared" si="586"/>
        <v>0</v>
      </c>
      <c r="AK85" s="8">
        <f t="shared" si="587"/>
        <v>0</v>
      </c>
      <c r="AL85" s="8">
        <f t="shared" si="588"/>
        <v>0</v>
      </c>
      <c r="AM85" s="103" t="str">
        <f t="shared" si="589"/>
        <v>1</v>
      </c>
      <c r="AN85" s="63"/>
      <c r="AO85" s="63"/>
      <c r="AP85" s="66"/>
      <c r="AQ85" s="66"/>
      <c r="AR85" s="1277"/>
      <c r="AS85" s="1270"/>
      <c r="AT85" s="63"/>
      <c r="AU85" s="63"/>
      <c r="AV85" s="63"/>
      <c r="AW85" s="66"/>
      <c r="AX85" s="66"/>
      <c r="AY85" s="63"/>
      <c r="AZ85" s="63"/>
      <c r="BA85" s="63"/>
      <c r="BB85" s="63"/>
      <c r="BC85" s="63"/>
      <c r="BD85" s="66"/>
      <c r="BE85" s="66"/>
      <c r="BF85" s="63"/>
      <c r="BG85" s="63"/>
      <c r="BH85" s="63"/>
      <c r="BI85" s="63"/>
      <c r="BJ85" s="63"/>
      <c r="BK85" s="66"/>
      <c r="BL85" s="66"/>
      <c r="BM85" s="63"/>
      <c r="BN85" s="63"/>
      <c r="BO85" s="63"/>
      <c r="BP85" s="63"/>
      <c r="BQ85" s="63"/>
      <c r="BR85" s="1270"/>
      <c r="BS85" s="63"/>
      <c r="CA85" s="104">
        <f t="shared" si="247"/>
        <v>0</v>
      </c>
      <c r="CB85" s="104">
        <f t="shared" si="248"/>
        <v>0</v>
      </c>
      <c r="CC85" s="104"/>
      <c r="CD85" s="104"/>
      <c r="CE85" s="104"/>
      <c r="CF85" s="104"/>
      <c r="CH85" s="105" t="e">
        <f t="shared" si="590"/>
        <v>#VALUE!</v>
      </c>
      <c r="CI85" s="105" t="e">
        <f t="shared" si="591"/>
        <v>#VALUE!</v>
      </c>
      <c r="CJ85" s="105" t="e">
        <f t="shared" si="592"/>
        <v>#VALUE!</v>
      </c>
      <c r="CK85" s="105" t="e">
        <f t="shared" si="593"/>
        <v>#VALUE!</v>
      </c>
      <c r="CL85" s="105" t="e">
        <f t="shared" si="594"/>
        <v>#VALUE!</v>
      </c>
      <c r="CM85" s="105" t="e">
        <f t="shared" si="595"/>
        <v>#VALUE!</v>
      </c>
      <c r="CN85" s="105" t="e">
        <f t="shared" si="596"/>
        <v>#VALUE!</v>
      </c>
      <c r="CO85" s="105" t="e">
        <f t="shared" si="597"/>
        <v>#VALUE!</v>
      </c>
      <c r="CV85" s="355">
        <f t="shared" si="257"/>
        <v>0</v>
      </c>
      <c r="CW85" s="355">
        <f t="shared" si="258"/>
        <v>0</v>
      </c>
      <c r="CX85" s="355">
        <f t="shared" si="259"/>
        <v>0</v>
      </c>
      <c r="CY85" s="355">
        <f t="shared" si="260"/>
        <v>0</v>
      </c>
      <c r="CZ85" s="355" t="str">
        <f ca="1">IFERROR(OUNTIF(AN85:AP85,"e"),"-")</f>
        <v>-</v>
      </c>
      <c r="DA85" s="355">
        <f t="shared" si="261"/>
        <v>0</v>
      </c>
      <c r="DB85" s="355">
        <f t="shared" si="262"/>
        <v>0</v>
      </c>
      <c r="DC85" s="355">
        <f t="shared" si="263"/>
        <v>0</v>
      </c>
      <c r="DE85" s="1168" t="str">
        <f t="shared" si="598"/>
        <v>-</v>
      </c>
      <c r="DF85" s="1168" t="str">
        <f t="shared" si="599"/>
        <v>-</v>
      </c>
      <c r="DG85" s="1168" t="str">
        <f t="shared" si="600"/>
        <v>-</v>
      </c>
      <c r="DH85" s="1168" t="str">
        <f t="shared" si="601"/>
        <v>-</v>
      </c>
      <c r="DI85" s="1168" t="str">
        <f t="shared" ca="1" si="602"/>
        <v>-</v>
      </c>
      <c r="DJ85" s="1168" t="str">
        <f t="shared" si="603"/>
        <v>-</v>
      </c>
      <c r="DK85" s="1168" t="str">
        <f t="shared" si="604"/>
        <v>-</v>
      </c>
      <c r="DL85" s="1168" t="str">
        <f t="shared" si="605"/>
        <v>-</v>
      </c>
      <c r="DN85" s="355">
        <f t="shared" si="272"/>
        <v>0</v>
      </c>
      <c r="DO85" s="355">
        <f t="shared" si="273"/>
        <v>0</v>
      </c>
      <c r="DP85" s="355">
        <f t="shared" si="274"/>
        <v>0</v>
      </c>
      <c r="DQ85" s="355">
        <f t="shared" si="275"/>
        <v>0</v>
      </c>
      <c r="DR85" s="355">
        <f t="shared" si="276"/>
        <v>0</v>
      </c>
      <c r="DS85" s="355">
        <f t="shared" si="277"/>
        <v>0</v>
      </c>
      <c r="DT85" s="355">
        <f t="shared" si="278"/>
        <v>0</v>
      </c>
      <c r="DU85" s="355">
        <f t="shared" si="279"/>
        <v>0</v>
      </c>
      <c r="DW85" s="68" t="str">
        <f t="shared" si="606"/>
        <v>-</v>
      </c>
      <c r="DX85" s="68" t="str">
        <f t="shared" si="607"/>
        <v>-</v>
      </c>
      <c r="DY85" s="68" t="str">
        <f t="shared" si="608"/>
        <v>-</v>
      </c>
      <c r="DZ85" s="68" t="str">
        <f t="shared" si="609"/>
        <v>-</v>
      </c>
      <c r="EA85" s="68" t="str">
        <f t="shared" si="610"/>
        <v>-</v>
      </c>
      <c r="EB85" s="68" t="str">
        <f t="shared" si="611"/>
        <v>-</v>
      </c>
      <c r="EC85" s="68" t="str">
        <f t="shared" si="612"/>
        <v>-</v>
      </c>
      <c r="ED85" s="68" t="str">
        <f t="shared" si="613"/>
        <v>-</v>
      </c>
      <c r="EF85" s="355">
        <f t="shared" si="288"/>
        <v>0</v>
      </c>
      <c r="EG85" s="355">
        <f t="shared" si="289"/>
        <v>0</v>
      </c>
      <c r="EH85" s="355">
        <f t="shared" si="290"/>
        <v>0</v>
      </c>
      <c r="EI85" s="355">
        <f t="shared" si="291"/>
        <v>0</v>
      </c>
      <c r="EJ85" s="355">
        <f t="shared" si="292"/>
        <v>0</v>
      </c>
      <c r="EK85" s="355">
        <f t="shared" si="293"/>
        <v>0</v>
      </c>
      <c r="EL85" s="355">
        <f t="shared" si="294"/>
        <v>0</v>
      </c>
      <c r="EM85" s="355">
        <f t="shared" si="295"/>
        <v>0</v>
      </c>
      <c r="EO85" s="68" t="str">
        <f t="shared" si="614"/>
        <v>-</v>
      </c>
      <c r="EP85" s="68" t="str">
        <f t="shared" si="615"/>
        <v>-</v>
      </c>
      <c r="EQ85" s="68" t="str">
        <f t="shared" si="616"/>
        <v>-</v>
      </c>
      <c r="ER85" s="68" t="str">
        <f t="shared" si="617"/>
        <v>-</v>
      </c>
      <c r="ES85" s="68" t="str">
        <f t="shared" si="618"/>
        <v>-</v>
      </c>
      <c r="ET85" s="68" t="str">
        <f t="shared" si="619"/>
        <v>-</v>
      </c>
      <c r="EU85" s="68" t="str">
        <f t="shared" si="620"/>
        <v>-</v>
      </c>
      <c r="EV85" s="68" t="str">
        <f t="shared" si="621"/>
        <v>-</v>
      </c>
      <c r="EX85" s="355">
        <f t="shared" si="304"/>
        <v>0</v>
      </c>
      <c r="EY85" s="355">
        <f t="shared" si="305"/>
        <v>0</v>
      </c>
      <c r="EZ85" s="355">
        <f t="shared" si="306"/>
        <v>0</v>
      </c>
      <c r="FA85" s="355">
        <f t="shared" si="307"/>
        <v>0</v>
      </c>
      <c r="FB85" s="355">
        <f t="shared" si="308"/>
        <v>0</v>
      </c>
      <c r="FC85" s="355">
        <f t="shared" si="309"/>
        <v>0</v>
      </c>
      <c r="FD85" s="355">
        <f t="shared" si="310"/>
        <v>0</v>
      </c>
      <c r="FE85" s="355">
        <f t="shared" si="311"/>
        <v>0</v>
      </c>
      <c r="FG85" s="68" t="str">
        <f t="shared" si="622"/>
        <v>-</v>
      </c>
      <c r="FH85" s="68" t="str">
        <f t="shared" si="623"/>
        <v>-</v>
      </c>
      <c r="FI85" s="68" t="str">
        <f t="shared" si="624"/>
        <v>-</v>
      </c>
      <c r="FJ85" s="68" t="str">
        <f t="shared" si="625"/>
        <v>-</v>
      </c>
      <c r="FK85" s="68" t="str">
        <f t="shared" si="626"/>
        <v>-</v>
      </c>
      <c r="FL85" s="68" t="str">
        <f t="shared" si="627"/>
        <v>-</v>
      </c>
      <c r="FM85" s="68" t="str">
        <f t="shared" si="628"/>
        <v>-</v>
      </c>
      <c r="FN85" s="68" t="str">
        <f t="shared" si="629"/>
        <v>-</v>
      </c>
      <c r="FP85" s="355">
        <f t="shared" si="320"/>
        <v>0</v>
      </c>
      <c r="FQ85" s="355">
        <f t="shared" si="321"/>
        <v>0</v>
      </c>
      <c r="FR85" s="355">
        <f t="shared" si="322"/>
        <v>0</v>
      </c>
      <c r="FS85" s="355">
        <f t="shared" si="323"/>
        <v>0</v>
      </c>
      <c r="FT85" s="355">
        <f t="shared" si="324"/>
        <v>0</v>
      </c>
      <c r="FU85" s="355">
        <f t="shared" si="325"/>
        <v>0</v>
      </c>
      <c r="FV85" s="355">
        <f t="shared" si="326"/>
        <v>0</v>
      </c>
      <c r="FW85" s="355">
        <f t="shared" si="327"/>
        <v>0</v>
      </c>
      <c r="FY85" s="68" t="str">
        <f t="shared" si="630"/>
        <v>-</v>
      </c>
      <c r="FZ85" s="68" t="str">
        <f t="shared" si="631"/>
        <v>-</v>
      </c>
      <c r="GA85" s="68" t="str">
        <f t="shared" si="632"/>
        <v>-</v>
      </c>
      <c r="GB85" s="68" t="str">
        <f t="shared" si="633"/>
        <v>-</v>
      </c>
      <c r="GC85" s="68" t="str">
        <f t="shared" si="634"/>
        <v>-</v>
      </c>
      <c r="GD85" s="68" t="str">
        <f t="shared" si="635"/>
        <v>-</v>
      </c>
      <c r="GE85" s="68" t="str">
        <f t="shared" si="636"/>
        <v>-</v>
      </c>
      <c r="GF85" s="68" t="str">
        <f t="shared" si="637"/>
        <v>-</v>
      </c>
    </row>
    <row r="86" spans="1:188" ht="12" x14ac:dyDescent="0.3">
      <c r="A86" s="508"/>
      <c r="B86" s="387" t="s">
        <v>497</v>
      </c>
      <c r="C86" s="387" t="s">
        <v>427</v>
      </c>
      <c r="D86" s="388">
        <v>0.58333333333333337</v>
      </c>
      <c r="E86" s="388">
        <v>0.66666666666666663</v>
      </c>
      <c r="F86" s="389" t="str">
        <f t="shared" si="563"/>
        <v>Off-PT</v>
      </c>
      <c r="G86" s="9"/>
      <c r="H86" s="432" t="s">
        <v>117</v>
      </c>
      <c r="I86" s="1517">
        <v>77</v>
      </c>
      <c r="J86" s="392" t="s">
        <v>117</v>
      </c>
      <c r="K86" s="461" t="s">
        <v>117</v>
      </c>
      <c r="L86" s="394">
        <f t="shared" si="564"/>
        <v>0</v>
      </c>
      <c r="M86" s="392">
        <f t="shared" si="212"/>
        <v>77</v>
      </c>
      <c r="N86" s="392">
        <f t="shared" si="235"/>
        <v>0</v>
      </c>
      <c r="O86" s="9" t="e">
        <f t="shared" si="565"/>
        <v>#VALUE!</v>
      </c>
      <c r="P86" s="9">
        <f t="shared" si="566"/>
        <v>0</v>
      </c>
      <c r="Q86" s="9">
        <f t="shared" si="567"/>
        <v>0</v>
      </c>
      <c r="R86" s="9">
        <f t="shared" si="568"/>
        <v>0</v>
      </c>
      <c r="S86" s="9">
        <f t="shared" si="569"/>
        <v>0</v>
      </c>
      <c r="T86" s="9">
        <f t="shared" si="570"/>
        <v>0</v>
      </c>
      <c r="U86" s="9">
        <f t="shared" si="571"/>
        <v>0</v>
      </c>
      <c r="V86" s="9">
        <f t="shared" si="572"/>
        <v>0</v>
      </c>
      <c r="W86" s="9">
        <f t="shared" si="573"/>
        <v>0</v>
      </c>
      <c r="X86" s="9">
        <f t="shared" si="574"/>
        <v>0</v>
      </c>
      <c r="Y86" s="9">
        <f t="shared" si="575"/>
        <v>0</v>
      </c>
      <c r="Z86" s="9">
        <f t="shared" si="576"/>
        <v>0</v>
      </c>
      <c r="AA86" s="9">
        <f t="shared" si="577"/>
        <v>0</v>
      </c>
      <c r="AB86" s="9" t="e">
        <f t="shared" si="578"/>
        <v>#VALUE!</v>
      </c>
      <c r="AC86" s="9">
        <f t="shared" si="579"/>
        <v>0</v>
      </c>
      <c r="AD86" s="9">
        <f t="shared" si="580"/>
        <v>0</v>
      </c>
      <c r="AE86" s="9">
        <f t="shared" si="581"/>
        <v>0</v>
      </c>
      <c r="AF86" s="9">
        <f t="shared" si="582"/>
        <v>0</v>
      </c>
      <c r="AG86" s="9">
        <f t="shared" si="583"/>
        <v>0</v>
      </c>
      <c r="AH86" s="8">
        <f t="shared" si="584"/>
        <v>77</v>
      </c>
      <c r="AI86" s="8">
        <f t="shared" si="585"/>
        <v>0</v>
      </c>
      <c r="AJ86" s="8">
        <f t="shared" si="586"/>
        <v>0</v>
      </c>
      <c r="AK86" s="8">
        <f t="shared" si="587"/>
        <v>0</v>
      </c>
      <c r="AL86" s="8">
        <f t="shared" si="588"/>
        <v>0</v>
      </c>
      <c r="AM86" s="103" t="str">
        <f t="shared" si="589"/>
        <v>1</v>
      </c>
      <c r="AN86" s="63"/>
      <c r="AO86" s="63"/>
      <c r="AP86" s="66"/>
      <c r="AQ86" s="66"/>
      <c r="AR86" s="1277"/>
      <c r="AS86" s="1270"/>
      <c r="AT86" s="63"/>
      <c r="AU86" s="63"/>
      <c r="AV86" s="63"/>
      <c r="AW86" s="66"/>
      <c r="AX86" s="66"/>
      <c r="AY86" s="63"/>
      <c r="AZ86" s="63"/>
      <c r="BA86" s="63"/>
      <c r="BB86" s="63"/>
      <c r="BC86" s="63"/>
      <c r="BD86" s="66"/>
      <c r="BE86" s="66"/>
      <c r="BF86" s="63"/>
      <c r="BG86" s="63"/>
      <c r="BH86" s="63"/>
      <c r="BI86" s="63"/>
      <c r="BJ86" s="63"/>
      <c r="BK86" s="66"/>
      <c r="BL86" s="66"/>
      <c r="BM86" s="63"/>
      <c r="BN86" s="63"/>
      <c r="BO86" s="63"/>
      <c r="BP86" s="63"/>
      <c r="BQ86" s="63"/>
      <c r="BR86" s="1270"/>
      <c r="BS86" s="63"/>
      <c r="CA86" s="104">
        <f t="shared" si="247"/>
        <v>0</v>
      </c>
      <c r="CB86" s="104">
        <f t="shared" si="248"/>
        <v>0</v>
      </c>
      <c r="CC86" s="104"/>
      <c r="CD86" s="104"/>
      <c r="CE86" s="104"/>
      <c r="CF86" s="104"/>
      <c r="CH86" s="105" t="e">
        <f t="shared" si="590"/>
        <v>#VALUE!</v>
      </c>
      <c r="CI86" s="105" t="e">
        <f t="shared" si="591"/>
        <v>#VALUE!</v>
      </c>
      <c r="CJ86" s="105" t="e">
        <f t="shared" si="592"/>
        <v>#VALUE!</v>
      </c>
      <c r="CK86" s="105" t="e">
        <f t="shared" si="593"/>
        <v>#VALUE!</v>
      </c>
      <c r="CL86" s="105" t="e">
        <f t="shared" si="594"/>
        <v>#VALUE!</v>
      </c>
      <c r="CM86" s="105" t="e">
        <f t="shared" si="595"/>
        <v>#VALUE!</v>
      </c>
      <c r="CN86" s="105" t="e">
        <f t="shared" si="596"/>
        <v>#VALUE!</v>
      </c>
      <c r="CO86" s="105" t="e">
        <f t="shared" si="597"/>
        <v>#VALUE!</v>
      </c>
      <c r="CV86" s="355">
        <f t="shared" si="257"/>
        <v>0</v>
      </c>
      <c r="CW86" s="355">
        <f t="shared" si="258"/>
        <v>0</v>
      </c>
      <c r="CX86" s="355">
        <f t="shared" si="259"/>
        <v>0</v>
      </c>
      <c r="CY86" s="355">
        <f t="shared" si="260"/>
        <v>0</v>
      </c>
      <c r="CZ86" s="355" t="str">
        <f ca="1">IFERROR(OUNTIF(AN86:AP86,"e"),"-")</f>
        <v>-</v>
      </c>
      <c r="DA86" s="355">
        <f t="shared" si="261"/>
        <v>0</v>
      </c>
      <c r="DB86" s="355">
        <f t="shared" si="262"/>
        <v>0</v>
      </c>
      <c r="DC86" s="355">
        <f t="shared" si="263"/>
        <v>0</v>
      </c>
      <c r="DE86" s="1168" t="str">
        <f t="shared" si="598"/>
        <v>-</v>
      </c>
      <c r="DF86" s="1168" t="str">
        <f t="shared" si="599"/>
        <v>-</v>
      </c>
      <c r="DG86" s="1168" t="str">
        <f t="shared" si="600"/>
        <v>-</v>
      </c>
      <c r="DH86" s="1168" t="str">
        <f t="shared" si="601"/>
        <v>-</v>
      </c>
      <c r="DI86" s="1168" t="str">
        <f t="shared" ca="1" si="602"/>
        <v>-</v>
      </c>
      <c r="DJ86" s="1168" t="str">
        <f t="shared" si="603"/>
        <v>-</v>
      </c>
      <c r="DK86" s="1168" t="str">
        <f t="shared" si="604"/>
        <v>-</v>
      </c>
      <c r="DL86" s="1168" t="str">
        <f t="shared" si="605"/>
        <v>-</v>
      </c>
      <c r="DN86" s="355">
        <f t="shared" si="272"/>
        <v>0</v>
      </c>
      <c r="DO86" s="355">
        <f t="shared" si="273"/>
        <v>0</v>
      </c>
      <c r="DP86" s="355">
        <f t="shared" si="274"/>
        <v>0</v>
      </c>
      <c r="DQ86" s="355">
        <f t="shared" si="275"/>
        <v>0</v>
      </c>
      <c r="DR86" s="355">
        <f t="shared" si="276"/>
        <v>0</v>
      </c>
      <c r="DS86" s="355">
        <f t="shared" si="277"/>
        <v>0</v>
      </c>
      <c r="DT86" s="355">
        <f t="shared" si="278"/>
        <v>0</v>
      </c>
      <c r="DU86" s="355">
        <f t="shared" si="279"/>
        <v>0</v>
      </c>
      <c r="DW86" s="68" t="str">
        <f t="shared" si="606"/>
        <v>-</v>
      </c>
      <c r="DX86" s="68" t="str">
        <f t="shared" si="607"/>
        <v>-</v>
      </c>
      <c r="DY86" s="68" t="str">
        <f t="shared" si="608"/>
        <v>-</v>
      </c>
      <c r="DZ86" s="68" t="str">
        <f t="shared" si="609"/>
        <v>-</v>
      </c>
      <c r="EA86" s="68" t="str">
        <f t="shared" si="610"/>
        <v>-</v>
      </c>
      <c r="EB86" s="68" t="str">
        <f t="shared" si="611"/>
        <v>-</v>
      </c>
      <c r="EC86" s="68" t="str">
        <f t="shared" si="612"/>
        <v>-</v>
      </c>
      <c r="ED86" s="68" t="str">
        <f t="shared" si="613"/>
        <v>-</v>
      </c>
      <c r="EF86" s="355">
        <f t="shared" si="288"/>
        <v>0</v>
      </c>
      <c r="EG86" s="355">
        <f t="shared" si="289"/>
        <v>0</v>
      </c>
      <c r="EH86" s="355">
        <f t="shared" si="290"/>
        <v>0</v>
      </c>
      <c r="EI86" s="355">
        <f t="shared" si="291"/>
        <v>0</v>
      </c>
      <c r="EJ86" s="355">
        <f t="shared" si="292"/>
        <v>0</v>
      </c>
      <c r="EK86" s="355">
        <f t="shared" si="293"/>
        <v>0</v>
      </c>
      <c r="EL86" s="355">
        <f t="shared" si="294"/>
        <v>0</v>
      </c>
      <c r="EM86" s="355">
        <f t="shared" si="295"/>
        <v>0</v>
      </c>
      <c r="EO86" s="68" t="str">
        <f t="shared" si="614"/>
        <v>-</v>
      </c>
      <c r="EP86" s="68" t="str">
        <f t="shared" si="615"/>
        <v>-</v>
      </c>
      <c r="EQ86" s="68" t="str">
        <f t="shared" si="616"/>
        <v>-</v>
      </c>
      <c r="ER86" s="68" t="str">
        <f t="shared" si="617"/>
        <v>-</v>
      </c>
      <c r="ES86" s="68" t="str">
        <f t="shared" si="618"/>
        <v>-</v>
      </c>
      <c r="ET86" s="68" t="str">
        <f t="shared" si="619"/>
        <v>-</v>
      </c>
      <c r="EU86" s="68" t="str">
        <f t="shared" si="620"/>
        <v>-</v>
      </c>
      <c r="EV86" s="68" t="str">
        <f t="shared" si="621"/>
        <v>-</v>
      </c>
      <c r="EX86" s="355">
        <f t="shared" si="304"/>
        <v>0</v>
      </c>
      <c r="EY86" s="355">
        <f t="shared" si="305"/>
        <v>0</v>
      </c>
      <c r="EZ86" s="355">
        <f t="shared" si="306"/>
        <v>0</v>
      </c>
      <c r="FA86" s="355">
        <f t="shared" si="307"/>
        <v>0</v>
      </c>
      <c r="FB86" s="355">
        <f t="shared" si="308"/>
        <v>0</v>
      </c>
      <c r="FC86" s="355">
        <f t="shared" si="309"/>
        <v>0</v>
      </c>
      <c r="FD86" s="355">
        <f t="shared" si="310"/>
        <v>0</v>
      </c>
      <c r="FE86" s="355">
        <f t="shared" si="311"/>
        <v>0</v>
      </c>
      <c r="FG86" s="68" t="str">
        <f t="shared" si="622"/>
        <v>-</v>
      </c>
      <c r="FH86" s="68" t="str">
        <f t="shared" si="623"/>
        <v>-</v>
      </c>
      <c r="FI86" s="68" t="str">
        <f t="shared" si="624"/>
        <v>-</v>
      </c>
      <c r="FJ86" s="68" t="str">
        <f t="shared" si="625"/>
        <v>-</v>
      </c>
      <c r="FK86" s="68" t="str">
        <f t="shared" si="626"/>
        <v>-</v>
      </c>
      <c r="FL86" s="68" t="str">
        <f t="shared" si="627"/>
        <v>-</v>
      </c>
      <c r="FM86" s="68" t="str">
        <f t="shared" si="628"/>
        <v>-</v>
      </c>
      <c r="FN86" s="68" t="str">
        <f t="shared" si="629"/>
        <v>-</v>
      </c>
      <c r="FP86" s="355">
        <f t="shared" si="320"/>
        <v>0</v>
      </c>
      <c r="FQ86" s="355">
        <f t="shared" si="321"/>
        <v>0</v>
      </c>
      <c r="FR86" s="355">
        <f t="shared" si="322"/>
        <v>0</v>
      </c>
      <c r="FS86" s="355">
        <f t="shared" si="323"/>
        <v>0</v>
      </c>
      <c r="FT86" s="355">
        <f t="shared" si="324"/>
        <v>0</v>
      </c>
      <c r="FU86" s="355">
        <f t="shared" si="325"/>
        <v>0</v>
      </c>
      <c r="FV86" s="355">
        <f t="shared" si="326"/>
        <v>0</v>
      </c>
      <c r="FW86" s="355">
        <f t="shared" si="327"/>
        <v>0</v>
      </c>
      <c r="FY86" s="68" t="str">
        <f t="shared" si="630"/>
        <v>-</v>
      </c>
      <c r="FZ86" s="68" t="str">
        <f t="shared" si="631"/>
        <v>-</v>
      </c>
      <c r="GA86" s="68" t="str">
        <f t="shared" si="632"/>
        <v>-</v>
      </c>
      <c r="GB86" s="68" t="str">
        <f t="shared" si="633"/>
        <v>-</v>
      </c>
      <c r="GC86" s="68" t="str">
        <f t="shared" si="634"/>
        <v>-</v>
      </c>
      <c r="GD86" s="68" t="str">
        <f t="shared" si="635"/>
        <v>-</v>
      </c>
      <c r="GE86" s="68" t="str">
        <f t="shared" si="636"/>
        <v>-</v>
      </c>
      <c r="GF86" s="68" t="str">
        <f t="shared" si="637"/>
        <v>-</v>
      </c>
    </row>
    <row r="87" spans="1:188" ht="12" x14ac:dyDescent="0.3">
      <c r="A87" s="508"/>
      <c r="B87" s="387" t="s">
        <v>408</v>
      </c>
      <c r="C87" s="387" t="s">
        <v>427</v>
      </c>
      <c r="D87" s="388">
        <v>0.66666666666666663</v>
      </c>
      <c r="E87" s="388">
        <v>0.70833333333333337</v>
      </c>
      <c r="F87" s="389" t="str">
        <f t="shared" si="563"/>
        <v>Off-PT</v>
      </c>
      <c r="G87" s="9"/>
      <c r="H87" s="432" t="s">
        <v>117</v>
      </c>
      <c r="I87" s="1517">
        <v>141</v>
      </c>
      <c r="J87" s="392" t="s">
        <v>117</v>
      </c>
      <c r="K87" s="461" t="s">
        <v>117</v>
      </c>
      <c r="L87" s="394">
        <f t="shared" si="564"/>
        <v>0</v>
      </c>
      <c r="M87" s="392">
        <f t="shared" si="212"/>
        <v>141</v>
      </c>
      <c r="N87" s="392">
        <f t="shared" si="235"/>
        <v>0</v>
      </c>
      <c r="O87" s="9" t="e">
        <f t="shared" si="565"/>
        <v>#VALUE!</v>
      </c>
      <c r="P87" s="9">
        <f t="shared" si="566"/>
        <v>0</v>
      </c>
      <c r="Q87" s="9">
        <f t="shared" si="567"/>
        <v>0</v>
      </c>
      <c r="R87" s="9">
        <f t="shared" si="568"/>
        <v>0</v>
      </c>
      <c r="S87" s="9">
        <f t="shared" si="569"/>
        <v>0</v>
      </c>
      <c r="T87" s="9">
        <f t="shared" si="570"/>
        <v>0</v>
      </c>
      <c r="U87" s="9">
        <f t="shared" si="571"/>
        <v>0</v>
      </c>
      <c r="V87" s="9">
        <f t="shared" si="572"/>
        <v>0</v>
      </c>
      <c r="W87" s="9">
        <f t="shared" si="573"/>
        <v>0</v>
      </c>
      <c r="X87" s="9">
        <f t="shared" si="574"/>
        <v>0</v>
      </c>
      <c r="Y87" s="9">
        <f t="shared" si="575"/>
        <v>0</v>
      </c>
      <c r="Z87" s="9">
        <f t="shared" si="576"/>
        <v>0</v>
      </c>
      <c r="AA87" s="9">
        <f t="shared" si="577"/>
        <v>0</v>
      </c>
      <c r="AB87" s="9" t="e">
        <f t="shared" si="578"/>
        <v>#VALUE!</v>
      </c>
      <c r="AC87" s="9">
        <f t="shared" si="579"/>
        <v>0</v>
      </c>
      <c r="AD87" s="9">
        <f t="shared" si="580"/>
        <v>0</v>
      </c>
      <c r="AE87" s="9">
        <f t="shared" si="581"/>
        <v>0</v>
      </c>
      <c r="AF87" s="9">
        <f t="shared" si="582"/>
        <v>0</v>
      </c>
      <c r="AG87" s="9">
        <f t="shared" si="583"/>
        <v>0</v>
      </c>
      <c r="AH87" s="8">
        <f t="shared" si="584"/>
        <v>141</v>
      </c>
      <c r="AI87" s="8">
        <f t="shared" si="585"/>
        <v>0</v>
      </c>
      <c r="AJ87" s="8">
        <f t="shared" si="586"/>
        <v>0</v>
      </c>
      <c r="AK87" s="8">
        <f t="shared" si="587"/>
        <v>0</v>
      </c>
      <c r="AL87" s="8">
        <f t="shared" si="588"/>
        <v>0</v>
      </c>
      <c r="AM87" s="103" t="str">
        <f t="shared" si="589"/>
        <v>1</v>
      </c>
      <c r="AN87" s="63"/>
      <c r="AO87" s="63"/>
      <c r="AP87" s="66"/>
      <c r="AQ87" s="66"/>
      <c r="AR87" s="1277"/>
      <c r="AS87" s="1270"/>
      <c r="AT87" s="63"/>
      <c r="AU87" s="63"/>
      <c r="AV87" s="63"/>
      <c r="AW87" s="66"/>
      <c r="AX87" s="66"/>
      <c r="AY87" s="63"/>
      <c r="AZ87" s="63"/>
      <c r="BA87" s="63"/>
      <c r="BB87" s="63"/>
      <c r="BC87" s="63"/>
      <c r="BD87" s="66"/>
      <c r="BE87" s="66"/>
      <c r="BF87" s="63"/>
      <c r="BG87" s="63"/>
      <c r="BH87" s="63"/>
      <c r="BI87" s="63"/>
      <c r="BJ87" s="63"/>
      <c r="BK87" s="66"/>
      <c r="BL87" s="66"/>
      <c r="BM87" s="63"/>
      <c r="BN87" s="63"/>
      <c r="BO87" s="63"/>
      <c r="BP87" s="63"/>
      <c r="BQ87" s="63"/>
      <c r="BR87" s="1270"/>
      <c r="BS87" s="63"/>
      <c r="CA87" s="104">
        <f t="shared" si="247"/>
        <v>0</v>
      </c>
      <c r="CB87" s="104">
        <f t="shared" si="248"/>
        <v>0</v>
      </c>
      <c r="CC87" s="104"/>
      <c r="CD87" s="104"/>
      <c r="CE87" s="104"/>
      <c r="CF87" s="104"/>
      <c r="CH87" s="105" t="e">
        <f t="shared" si="590"/>
        <v>#VALUE!</v>
      </c>
      <c r="CI87" s="105" t="e">
        <f t="shared" si="591"/>
        <v>#VALUE!</v>
      </c>
      <c r="CJ87" s="105" t="e">
        <f t="shared" si="592"/>
        <v>#VALUE!</v>
      </c>
      <c r="CK87" s="105" t="e">
        <f t="shared" si="593"/>
        <v>#VALUE!</v>
      </c>
      <c r="CL87" s="105" t="e">
        <f t="shared" si="594"/>
        <v>#VALUE!</v>
      </c>
      <c r="CM87" s="105" t="e">
        <f t="shared" si="595"/>
        <v>#VALUE!</v>
      </c>
      <c r="CN87" s="105" t="e">
        <f t="shared" si="596"/>
        <v>#VALUE!</v>
      </c>
      <c r="CO87" s="105" t="e">
        <f t="shared" si="597"/>
        <v>#VALUE!</v>
      </c>
      <c r="CV87" s="355">
        <f t="shared" si="257"/>
        <v>0</v>
      </c>
      <c r="CW87" s="355">
        <f t="shared" si="258"/>
        <v>0</v>
      </c>
      <c r="CX87" s="355">
        <f t="shared" si="259"/>
        <v>0</v>
      </c>
      <c r="CY87" s="355">
        <f t="shared" si="260"/>
        <v>0</v>
      </c>
      <c r="CZ87" s="355" t="str">
        <f ca="1">IFERROR(OUNTIF(AN87:AP87,"e"),"-")</f>
        <v>-</v>
      </c>
      <c r="DA87" s="355">
        <f t="shared" si="261"/>
        <v>0</v>
      </c>
      <c r="DB87" s="355">
        <f t="shared" si="262"/>
        <v>0</v>
      </c>
      <c r="DC87" s="355">
        <f t="shared" si="263"/>
        <v>0</v>
      </c>
      <c r="DE87" s="1168" t="str">
        <f t="shared" si="598"/>
        <v>-</v>
      </c>
      <c r="DF87" s="1168" t="str">
        <f t="shared" si="599"/>
        <v>-</v>
      </c>
      <c r="DG87" s="1168" t="str">
        <f t="shared" si="600"/>
        <v>-</v>
      </c>
      <c r="DH87" s="1168" t="str">
        <f t="shared" si="601"/>
        <v>-</v>
      </c>
      <c r="DI87" s="1168" t="str">
        <f t="shared" ca="1" si="602"/>
        <v>-</v>
      </c>
      <c r="DJ87" s="1168" t="str">
        <f t="shared" si="603"/>
        <v>-</v>
      </c>
      <c r="DK87" s="1168" t="str">
        <f t="shared" si="604"/>
        <v>-</v>
      </c>
      <c r="DL87" s="1168" t="str">
        <f t="shared" si="605"/>
        <v>-</v>
      </c>
      <c r="DN87" s="355">
        <f t="shared" si="272"/>
        <v>0</v>
      </c>
      <c r="DO87" s="355">
        <f t="shared" si="273"/>
        <v>0</v>
      </c>
      <c r="DP87" s="355">
        <f t="shared" si="274"/>
        <v>0</v>
      </c>
      <c r="DQ87" s="355">
        <f t="shared" si="275"/>
        <v>0</v>
      </c>
      <c r="DR87" s="355">
        <f t="shared" si="276"/>
        <v>0</v>
      </c>
      <c r="DS87" s="355">
        <f t="shared" si="277"/>
        <v>0</v>
      </c>
      <c r="DT87" s="355">
        <f t="shared" si="278"/>
        <v>0</v>
      </c>
      <c r="DU87" s="355">
        <f t="shared" si="279"/>
        <v>0</v>
      </c>
      <c r="DW87" s="68" t="str">
        <f t="shared" si="606"/>
        <v>-</v>
      </c>
      <c r="DX87" s="68" t="str">
        <f t="shared" si="607"/>
        <v>-</v>
      </c>
      <c r="DY87" s="68" t="str">
        <f t="shared" si="608"/>
        <v>-</v>
      </c>
      <c r="DZ87" s="68" t="str">
        <f t="shared" si="609"/>
        <v>-</v>
      </c>
      <c r="EA87" s="68" t="str">
        <f t="shared" si="610"/>
        <v>-</v>
      </c>
      <c r="EB87" s="68" t="str">
        <f t="shared" si="611"/>
        <v>-</v>
      </c>
      <c r="EC87" s="68" t="str">
        <f t="shared" si="612"/>
        <v>-</v>
      </c>
      <c r="ED87" s="68" t="str">
        <f t="shared" si="613"/>
        <v>-</v>
      </c>
      <c r="EF87" s="355">
        <f t="shared" si="288"/>
        <v>0</v>
      </c>
      <c r="EG87" s="355">
        <f t="shared" si="289"/>
        <v>0</v>
      </c>
      <c r="EH87" s="355">
        <f t="shared" si="290"/>
        <v>0</v>
      </c>
      <c r="EI87" s="355">
        <f t="shared" si="291"/>
        <v>0</v>
      </c>
      <c r="EJ87" s="355">
        <f t="shared" si="292"/>
        <v>0</v>
      </c>
      <c r="EK87" s="355">
        <f t="shared" si="293"/>
        <v>0</v>
      </c>
      <c r="EL87" s="355">
        <f t="shared" si="294"/>
        <v>0</v>
      </c>
      <c r="EM87" s="355">
        <f t="shared" si="295"/>
        <v>0</v>
      </c>
      <c r="EO87" s="68" t="str">
        <f t="shared" si="614"/>
        <v>-</v>
      </c>
      <c r="EP87" s="68" t="str">
        <f t="shared" si="615"/>
        <v>-</v>
      </c>
      <c r="EQ87" s="68" t="str">
        <f t="shared" si="616"/>
        <v>-</v>
      </c>
      <c r="ER87" s="68" t="str">
        <f t="shared" si="617"/>
        <v>-</v>
      </c>
      <c r="ES87" s="68" t="str">
        <f t="shared" si="618"/>
        <v>-</v>
      </c>
      <c r="ET87" s="68" t="str">
        <f t="shared" si="619"/>
        <v>-</v>
      </c>
      <c r="EU87" s="68" t="str">
        <f t="shared" si="620"/>
        <v>-</v>
      </c>
      <c r="EV87" s="68" t="str">
        <f t="shared" si="621"/>
        <v>-</v>
      </c>
      <c r="EX87" s="355">
        <f t="shared" si="304"/>
        <v>0</v>
      </c>
      <c r="EY87" s="355">
        <f t="shared" si="305"/>
        <v>0</v>
      </c>
      <c r="EZ87" s="355">
        <f t="shared" si="306"/>
        <v>0</v>
      </c>
      <c r="FA87" s="355">
        <f t="shared" si="307"/>
        <v>0</v>
      </c>
      <c r="FB87" s="355">
        <f t="shared" si="308"/>
        <v>0</v>
      </c>
      <c r="FC87" s="355">
        <f t="shared" si="309"/>
        <v>0</v>
      </c>
      <c r="FD87" s="355">
        <f t="shared" si="310"/>
        <v>0</v>
      </c>
      <c r="FE87" s="355">
        <f t="shared" si="311"/>
        <v>0</v>
      </c>
      <c r="FG87" s="68" t="str">
        <f t="shared" si="622"/>
        <v>-</v>
      </c>
      <c r="FH87" s="68" t="str">
        <f t="shared" si="623"/>
        <v>-</v>
      </c>
      <c r="FI87" s="68" t="str">
        <f t="shared" si="624"/>
        <v>-</v>
      </c>
      <c r="FJ87" s="68" t="str">
        <f t="shared" si="625"/>
        <v>-</v>
      </c>
      <c r="FK87" s="68" t="str">
        <f t="shared" si="626"/>
        <v>-</v>
      </c>
      <c r="FL87" s="68" t="str">
        <f t="shared" si="627"/>
        <v>-</v>
      </c>
      <c r="FM87" s="68" t="str">
        <f t="shared" si="628"/>
        <v>-</v>
      </c>
      <c r="FN87" s="68" t="str">
        <f t="shared" si="629"/>
        <v>-</v>
      </c>
      <c r="FP87" s="355">
        <f t="shared" si="320"/>
        <v>0</v>
      </c>
      <c r="FQ87" s="355">
        <f t="shared" si="321"/>
        <v>0</v>
      </c>
      <c r="FR87" s="355">
        <f t="shared" si="322"/>
        <v>0</v>
      </c>
      <c r="FS87" s="355">
        <f t="shared" si="323"/>
        <v>0</v>
      </c>
      <c r="FT87" s="355">
        <f t="shared" si="324"/>
        <v>0</v>
      </c>
      <c r="FU87" s="355">
        <f t="shared" si="325"/>
        <v>0</v>
      </c>
      <c r="FV87" s="355">
        <f t="shared" si="326"/>
        <v>0</v>
      </c>
      <c r="FW87" s="355">
        <f t="shared" si="327"/>
        <v>0</v>
      </c>
      <c r="FY87" s="68" t="str">
        <f t="shared" si="630"/>
        <v>-</v>
      </c>
      <c r="FZ87" s="68" t="str">
        <f t="shared" si="631"/>
        <v>-</v>
      </c>
      <c r="GA87" s="68" t="str">
        <f t="shared" si="632"/>
        <v>-</v>
      </c>
      <c r="GB87" s="68" t="str">
        <f t="shared" si="633"/>
        <v>-</v>
      </c>
      <c r="GC87" s="68" t="str">
        <f t="shared" si="634"/>
        <v>-</v>
      </c>
      <c r="GD87" s="68" t="str">
        <f t="shared" si="635"/>
        <v>-</v>
      </c>
      <c r="GE87" s="68" t="str">
        <f t="shared" si="636"/>
        <v>-</v>
      </c>
      <c r="GF87" s="68" t="str">
        <f t="shared" si="637"/>
        <v>-</v>
      </c>
    </row>
    <row r="88" spans="1:188" ht="12.6" thickBot="1" x14ac:dyDescent="0.35">
      <c r="A88" s="1204"/>
      <c r="B88" s="1186" t="s">
        <v>408</v>
      </c>
      <c r="C88" s="1186" t="s">
        <v>427</v>
      </c>
      <c r="D88" s="1187">
        <v>0.70833333333333337</v>
      </c>
      <c r="E88" s="1187">
        <v>0.72916666666666663</v>
      </c>
      <c r="F88" s="1188" t="str">
        <f t="shared" ref="F88:F90" si="713">IF(VALUE(D88)&gt;=0.72,"PT",IF(VALUE(D88)&lt;0.72,"Off-PT"))</f>
        <v>Off-PT</v>
      </c>
      <c r="G88" s="1189"/>
      <c r="H88" s="1190" t="s">
        <v>117</v>
      </c>
      <c r="I88" s="1521">
        <v>399</v>
      </c>
      <c r="J88" s="1191" t="s">
        <v>117</v>
      </c>
      <c r="K88" s="1220" t="s">
        <v>117</v>
      </c>
      <c r="L88" s="1192">
        <f t="shared" ref="L88:L90" si="714">COUNTA(AN88:BR88)</f>
        <v>0</v>
      </c>
      <c r="M88" s="1191">
        <f t="shared" si="212"/>
        <v>399</v>
      </c>
      <c r="N88" s="1191">
        <f t="shared" si="235"/>
        <v>0</v>
      </c>
      <c r="O88" s="1189" t="e">
        <f t="shared" ref="O88:O90" si="715">IF($L$4&gt;0,P88*J88*$M$4*H88,0)</f>
        <v>#VALUE!</v>
      </c>
      <c r="P88" s="1189">
        <f t="shared" ref="P88:P90" si="716">COUNTIF(AN88:BR88,"A")</f>
        <v>0</v>
      </c>
      <c r="Q88" s="1189">
        <f t="shared" ref="Q88:Q90" si="717">IF($L$5&gt;0,R88*J88*$M$5*H88,0)</f>
        <v>0</v>
      </c>
      <c r="R88" s="1189">
        <f t="shared" ref="R88:R90" si="718">COUNTIF(AN88:BR88,"B")</f>
        <v>0</v>
      </c>
      <c r="S88" s="1189">
        <f t="shared" ref="S88:S90" si="719">IF($L$6&gt;0,T88*J88*$M$6*H88,0)</f>
        <v>0</v>
      </c>
      <c r="T88" s="1189">
        <f t="shared" ref="T88:T90" si="720">COUNTIF(AN88:BR88,"C")</f>
        <v>0</v>
      </c>
      <c r="U88" s="1189">
        <f t="shared" ref="U88:U90" si="721">IF($L$7&gt;0,V88*J88*$M$7*H88,0)</f>
        <v>0</v>
      </c>
      <c r="V88" s="1189">
        <f t="shared" ref="V88:V90" si="722">COUNTIF(AN88:BR88,"D")</f>
        <v>0</v>
      </c>
      <c r="W88" s="1189">
        <f t="shared" ref="W88:W90" si="723">IF($L$8&gt;0,X88*J88*$M$8*H88,0)</f>
        <v>0</v>
      </c>
      <c r="X88" s="1189">
        <f t="shared" ref="X88:X90" si="724">COUNTIF(AN88:BR88,"E")</f>
        <v>0</v>
      </c>
      <c r="Y88" s="1189">
        <f t="shared" ref="Y88:Y90" si="725">COUNTIF(AN88:BR88,"F")</f>
        <v>0</v>
      </c>
      <c r="Z88" s="1189">
        <f t="shared" ref="Z88:Z90" si="726">COUNTIF(AN88:BR88,"G")</f>
        <v>0</v>
      </c>
      <c r="AA88" s="1189">
        <f t="shared" ref="AA88:AA90" si="727">COUNTIF(AN88:BR88,"H")</f>
        <v>0</v>
      </c>
      <c r="AB88" s="1189" t="e">
        <f t="shared" ref="AB88:AB90" si="728">(Y88+Z88+AA88)*H88</f>
        <v>#VALUE!</v>
      </c>
      <c r="AC88" s="1189">
        <f t="shared" ref="AC88:AC90" si="729">IF($L$4&gt;0,I88*$M$4*P88,0)</f>
        <v>0</v>
      </c>
      <c r="AD88" s="1189">
        <f t="shared" ref="AD88:AD90" si="730">IF($L$5&gt;0,I88*$M$5*R88,0)</f>
        <v>0</v>
      </c>
      <c r="AE88" s="1189">
        <f t="shared" ref="AE88:AE90" si="731">IF($L$6&gt;0,I88*$M$6*T88,0)</f>
        <v>0</v>
      </c>
      <c r="AF88" s="1189">
        <f t="shared" ref="AF88:AF90" si="732">IF($L$7&gt;0,I88*$M$7*V88,0)</f>
        <v>0</v>
      </c>
      <c r="AG88" s="1189">
        <f t="shared" ref="AG88:AG90" si="733">IF($L$8&gt;0,I88*$M$8*X88,0)</f>
        <v>0</v>
      </c>
      <c r="AH88" s="1189">
        <f t="shared" ref="AH88:AH90" si="734">IF(ISERROR(M88*$M$4),0,M88*$M$4)</f>
        <v>399</v>
      </c>
      <c r="AI88" s="1189">
        <f t="shared" ref="AI88:AI90" si="735">IF(ISERROR(M88*$M$5),0,M88*$M$5)</f>
        <v>0</v>
      </c>
      <c r="AJ88" s="1189">
        <f t="shared" ref="AJ88:AJ90" si="736">IF(ISERROR(M88*$M$6),0,M88*$M$6)</f>
        <v>0</v>
      </c>
      <c r="AK88" s="1189">
        <f t="shared" ref="AK88:AK90" si="737">IF(ISERROR(M88*$M$7),0,M88*$M$7)</f>
        <v>0</v>
      </c>
      <c r="AL88" s="1189">
        <f t="shared" ref="AL88:AL90" si="738">IF(ISERROR(M88*$M$8),0,M88*$M$8)</f>
        <v>0</v>
      </c>
      <c r="AM88" s="1193" t="str">
        <f t="shared" ref="AM88:AM90" si="739">IF(G88="","1",IF(G88="Break",1.15,IF(G88="2inbreak",1.15,IF(G88="PultIB",1.15,IF(G88="1stIB",1.3,IF(G88="lastIB",1.3,IF(G88="B&amp;1stIB",1.45,IF(G88="B&amp;lastIB",1.45,IF(G88="B&amp;2inbreak",1.45,IF(G88="B&amp;PultIB",1.45,IF(G88="T&amp;T",1.35,)))))))))))</f>
        <v>1</v>
      </c>
      <c r="AN88" s="1194"/>
      <c r="AO88" s="1194"/>
      <c r="AP88" s="1195"/>
      <c r="AQ88" s="1195"/>
      <c r="AR88" s="1290"/>
      <c r="AS88" s="1285"/>
      <c r="AT88" s="1194"/>
      <c r="AU88" s="1194"/>
      <c r="AV88" s="1194"/>
      <c r="AW88" s="1195"/>
      <c r="AX88" s="1195"/>
      <c r="AY88" s="1194"/>
      <c r="AZ88" s="1194"/>
      <c r="BA88" s="1194"/>
      <c r="BB88" s="1194"/>
      <c r="BC88" s="1194"/>
      <c r="BD88" s="1195"/>
      <c r="BE88" s="1195"/>
      <c r="BF88" s="1194"/>
      <c r="BG88" s="1194"/>
      <c r="BH88" s="1194"/>
      <c r="BI88" s="1194"/>
      <c r="BJ88" s="1194"/>
      <c r="BK88" s="1195"/>
      <c r="BL88" s="1195"/>
      <c r="BM88" s="1194"/>
      <c r="BN88" s="1194"/>
      <c r="BO88" s="1194"/>
      <c r="BP88" s="1194"/>
      <c r="BQ88" s="1194"/>
      <c r="BR88" s="1285"/>
      <c r="BS88" s="1194"/>
      <c r="CA88" s="104">
        <f t="shared" si="247"/>
        <v>0</v>
      </c>
      <c r="CB88" s="104">
        <f t="shared" si="248"/>
        <v>0</v>
      </c>
      <c r="CC88" s="104"/>
      <c r="CD88" s="104"/>
      <c r="CE88" s="104"/>
      <c r="CF88" s="104"/>
      <c r="CH88" s="105" t="e">
        <f t="shared" ref="CH88:CH90" si="740">P88*H88</f>
        <v>#VALUE!</v>
      </c>
      <c r="CI88" s="105" t="e">
        <f t="shared" ref="CI88:CI90" si="741">R88*H88</f>
        <v>#VALUE!</v>
      </c>
      <c r="CJ88" s="105" t="e">
        <f t="shared" ref="CJ88:CJ90" si="742">T88*H88</f>
        <v>#VALUE!</v>
      </c>
      <c r="CK88" s="105" t="e">
        <f t="shared" ref="CK88:CK90" si="743">V88*H88</f>
        <v>#VALUE!</v>
      </c>
      <c r="CL88" s="105" t="e">
        <f t="shared" ref="CL88:CL90" si="744">X88*H88</f>
        <v>#VALUE!</v>
      </c>
      <c r="CM88" s="105" t="e">
        <f t="shared" ref="CM88:CM90" si="745">Y88*H88</f>
        <v>#VALUE!</v>
      </c>
      <c r="CN88" s="105" t="e">
        <f t="shared" ref="CN88:CN90" si="746">Z88*H88</f>
        <v>#VALUE!</v>
      </c>
      <c r="CO88" s="105" t="e">
        <f t="shared" ref="CO88:CO90" si="747">AA88*H88</f>
        <v>#VALUE!</v>
      </c>
      <c r="CV88" s="355">
        <f t="shared" si="257"/>
        <v>0</v>
      </c>
      <c r="CW88" s="355">
        <f t="shared" si="258"/>
        <v>0</v>
      </c>
      <c r="CX88" s="355">
        <f t="shared" si="259"/>
        <v>0</v>
      </c>
      <c r="CY88" s="355">
        <f t="shared" si="260"/>
        <v>0</v>
      </c>
      <c r="CZ88" s="355" t="str">
        <f ca="1">IFERROR(OUNTIF(AN88:AP88,"e"),"-")</f>
        <v>-</v>
      </c>
      <c r="DA88" s="355">
        <f t="shared" si="261"/>
        <v>0</v>
      </c>
      <c r="DB88" s="355">
        <f t="shared" si="262"/>
        <v>0</v>
      </c>
      <c r="DC88" s="355">
        <f t="shared" si="263"/>
        <v>0</v>
      </c>
      <c r="DE88" s="1168" t="str">
        <f t="shared" ref="DE88:DE90" si="748">IFERROR((CV88*H88*$M$4),"-")</f>
        <v>-</v>
      </c>
      <c r="DF88" s="1168" t="str">
        <f t="shared" ref="DF88:DF90" si="749">IFERROR((CW88*H88*$M$5),"-")</f>
        <v>-</v>
      </c>
      <c r="DG88" s="1168" t="str">
        <f t="shared" ref="DG88:DG90" si="750">IFERROR((CX88*H88*$M$6),"-")</f>
        <v>-</v>
      </c>
      <c r="DH88" s="1168" t="str">
        <f t="shared" ref="DH88:DH90" si="751">IFERROR((CY88*H88*$M$7),"-")</f>
        <v>-</v>
      </c>
      <c r="DI88" s="1168" t="str">
        <f t="shared" ref="DI88:DI90" ca="1" si="752">IFERROR((CZ88*H88*$M$8),"-")</f>
        <v>-</v>
      </c>
      <c r="DJ88" s="1168" t="str">
        <f t="shared" ref="DJ88:DJ90" si="753">IFERROR((DA88*H88*$M$9),"-")</f>
        <v>-</v>
      </c>
      <c r="DK88" s="1168" t="str">
        <f t="shared" ref="DK88:DK90" si="754">IFERROR((DB88*H88*$M$10),"-")</f>
        <v>-</v>
      </c>
      <c r="DL88" s="1168" t="str">
        <f t="shared" ref="DL88:DL90" si="755">IFERROR((C88*H88*$M$11),"-")</f>
        <v>-</v>
      </c>
      <c r="DN88" s="355">
        <f t="shared" si="272"/>
        <v>0</v>
      </c>
      <c r="DO88" s="355">
        <f t="shared" si="273"/>
        <v>0</v>
      </c>
      <c r="DP88" s="355">
        <f t="shared" si="274"/>
        <v>0</v>
      </c>
      <c r="DQ88" s="355">
        <f t="shared" si="275"/>
        <v>0</v>
      </c>
      <c r="DR88" s="355">
        <f t="shared" si="276"/>
        <v>0</v>
      </c>
      <c r="DS88" s="355">
        <f t="shared" si="277"/>
        <v>0</v>
      </c>
      <c r="DT88" s="355">
        <f t="shared" si="278"/>
        <v>0</v>
      </c>
      <c r="DU88" s="355">
        <f t="shared" si="279"/>
        <v>0</v>
      </c>
      <c r="DW88" s="68" t="str">
        <f t="shared" ref="DW88:DW90" si="756">IFERROR((DN88*H88*$M$4),"-")</f>
        <v>-</v>
      </c>
      <c r="DX88" s="68" t="str">
        <f t="shared" ref="DX88:DX90" si="757">IFERROR((DO88*H88*$M$5),"-")</f>
        <v>-</v>
      </c>
      <c r="DY88" s="68" t="str">
        <f t="shared" ref="DY88:DY90" si="758">IFERROR((DP88*H88*$M$6),"-")</f>
        <v>-</v>
      </c>
      <c r="DZ88" s="68" t="str">
        <f t="shared" ref="DZ88:DZ90" si="759">IFERROR((DQ88*H88*$M$7),"-")</f>
        <v>-</v>
      </c>
      <c r="EA88" s="68" t="str">
        <f t="shared" ref="EA88:EA90" si="760">IFERROR((DR88*H88*$M$8),"-")</f>
        <v>-</v>
      </c>
      <c r="EB88" s="68" t="str">
        <f t="shared" ref="EB88:EB90" si="761">IFERROR((DS88*H88*$M$9),"-")</f>
        <v>-</v>
      </c>
      <c r="EC88" s="68" t="str">
        <f t="shared" ref="EC88:EC90" si="762">IFERROR((DT88*H88*$M$10),"-")</f>
        <v>-</v>
      </c>
      <c r="ED88" s="68" t="str">
        <f t="shared" ref="ED88:ED90" si="763">IFERROR((DU88*O88*$M$11),"-")</f>
        <v>-</v>
      </c>
      <c r="EF88" s="355">
        <f t="shared" si="288"/>
        <v>0</v>
      </c>
      <c r="EG88" s="355">
        <f t="shared" si="289"/>
        <v>0</v>
      </c>
      <c r="EH88" s="355">
        <f t="shared" si="290"/>
        <v>0</v>
      </c>
      <c r="EI88" s="355">
        <f t="shared" si="291"/>
        <v>0</v>
      </c>
      <c r="EJ88" s="355">
        <f t="shared" si="292"/>
        <v>0</v>
      </c>
      <c r="EK88" s="355">
        <f t="shared" si="293"/>
        <v>0</v>
      </c>
      <c r="EL88" s="355">
        <f t="shared" si="294"/>
        <v>0</v>
      </c>
      <c r="EM88" s="355">
        <f t="shared" si="295"/>
        <v>0</v>
      </c>
      <c r="EO88" s="68" t="str">
        <f t="shared" ref="EO88:EO90" si="764">IFERROR((EF88*H88*$M$4),"-")</f>
        <v>-</v>
      </c>
      <c r="EP88" s="68" t="str">
        <f t="shared" ref="EP88:EP90" si="765">IFERROR((EG88*H88*$M$5),"-")</f>
        <v>-</v>
      </c>
      <c r="EQ88" s="68" t="str">
        <f t="shared" ref="EQ88:EQ90" si="766">IFERROR((EH88*H88*$M$6),"-")</f>
        <v>-</v>
      </c>
      <c r="ER88" s="68" t="str">
        <f t="shared" ref="ER88:ER90" si="767">IFERROR((EI88*H88*$M$7),"-")</f>
        <v>-</v>
      </c>
      <c r="ES88" s="68" t="str">
        <f t="shared" ref="ES88:ES90" si="768">IFERROR((EJ88*H88*$M$8),"-")</f>
        <v>-</v>
      </c>
      <c r="ET88" s="68" t="str">
        <f t="shared" ref="ET88:ET90" si="769">IFERROR((EK88*H88*$M$9),"-")</f>
        <v>-</v>
      </c>
      <c r="EU88" s="68" t="str">
        <f t="shared" ref="EU88:EU90" si="770">IFERROR((EL88*H88*$M$10),"-")</f>
        <v>-</v>
      </c>
      <c r="EV88" s="68" t="str">
        <f t="shared" ref="EV88:EV90" si="771">IFERROR((EM88*H88*$M$11),"-")</f>
        <v>-</v>
      </c>
      <c r="EX88" s="355">
        <f t="shared" si="304"/>
        <v>0</v>
      </c>
      <c r="EY88" s="355">
        <f t="shared" si="305"/>
        <v>0</v>
      </c>
      <c r="EZ88" s="355">
        <f t="shared" si="306"/>
        <v>0</v>
      </c>
      <c r="FA88" s="355">
        <f t="shared" si="307"/>
        <v>0</v>
      </c>
      <c r="FB88" s="355">
        <f t="shared" si="308"/>
        <v>0</v>
      </c>
      <c r="FC88" s="355">
        <f t="shared" si="309"/>
        <v>0</v>
      </c>
      <c r="FD88" s="355">
        <f t="shared" si="310"/>
        <v>0</v>
      </c>
      <c r="FE88" s="355">
        <f t="shared" si="311"/>
        <v>0</v>
      </c>
      <c r="FG88" s="68" t="str">
        <f t="shared" ref="FG88:FG90" si="772">IFERROR((EX88*H88*$M$4),"-")</f>
        <v>-</v>
      </c>
      <c r="FH88" s="68" t="str">
        <f t="shared" ref="FH88:FH90" si="773">IFERROR((EY88*H88*$M$5),"-")</f>
        <v>-</v>
      </c>
      <c r="FI88" s="68" t="str">
        <f t="shared" ref="FI88:FI90" si="774">IFERROR((EZ88*H88*$M$6),"-")</f>
        <v>-</v>
      </c>
      <c r="FJ88" s="68" t="str">
        <f t="shared" ref="FJ88:FJ90" si="775">IFERROR((A88*H88*$M$7),"-")</f>
        <v>-</v>
      </c>
      <c r="FK88" s="68" t="str">
        <f t="shared" ref="FK88:FK90" si="776">IFERROR((FB88*H88*$M$8),"-")</f>
        <v>-</v>
      </c>
      <c r="FL88" s="68" t="str">
        <f t="shared" ref="FL88:FL90" si="777">IFERROR((FC88*H88*$M$9),"-")</f>
        <v>-</v>
      </c>
      <c r="FM88" s="68" t="str">
        <f t="shared" ref="FM88:FM90" si="778">IFERROR((FD88*H88*$M$10),"-")</f>
        <v>-</v>
      </c>
      <c r="FN88" s="68" t="str">
        <f t="shared" ref="FN88:FN90" si="779">IFERROR((FE88*H88*$M$11),"-")</f>
        <v>-</v>
      </c>
      <c r="FP88" s="355">
        <f t="shared" si="320"/>
        <v>0</v>
      </c>
      <c r="FQ88" s="355">
        <f t="shared" si="321"/>
        <v>0</v>
      </c>
      <c r="FR88" s="355">
        <f t="shared" si="322"/>
        <v>0</v>
      </c>
      <c r="FS88" s="355">
        <f t="shared" si="323"/>
        <v>0</v>
      </c>
      <c r="FT88" s="355">
        <f t="shared" si="324"/>
        <v>0</v>
      </c>
      <c r="FU88" s="355">
        <f t="shared" si="325"/>
        <v>0</v>
      </c>
      <c r="FV88" s="355">
        <f t="shared" si="326"/>
        <v>0</v>
      </c>
      <c r="FW88" s="355">
        <f t="shared" si="327"/>
        <v>0</v>
      </c>
      <c r="FY88" s="68" t="str">
        <f t="shared" ref="FY88:FY90" si="780">IFERROR((FP88*H88*$M$4),"-")</f>
        <v>-</v>
      </c>
      <c r="FZ88" s="68" t="str">
        <f t="shared" ref="FZ88:FZ90" si="781">IFERROR((FQ88*H88*$M$5),"-")</f>
        <v>-</v>
      </c>
      <c r="GA88" s="68" t="str">
        <f t="shared" ref="GA88:GA90" si="782">IFERROR((FR88*H88*$M$6),"-")</f>
        <v>-</v>
      </c>
      <c r="GB88" s="68" t="str">
        <f t="shared" ref="GB88:GB90" si="783">IFERROR((FS88*H88*$M$7),"-")</f>
        <v>-</v>
      </c>
      <c r="GC88" s="68" t="str">
        <f t="shared" ref="GC88:GC90" si="784">IFERROR((FT88*H88*$M$8),"-")</f>
        <v>-</v>
      </c>
      <c r="GD88" s="68" t="str">
        <f t="shared" ref="GD88:GD90" si="785">IFERROR((FU88*H88*$M$9),"-")</f>
        <v>-</v>
      </c>
      <c r="GE88" s="68" t="str">
        <f t="shared" ref="GE88:GE90" si="786">IFERROR((FV88*H88*$M$10),"-")</f>
        <v>-</v>
      </c>
      <c r="GF88" s="68" t="str">
        <f t="shared" ref="GF88:GF90" si="787">IFERROR((FW88*H88*$M$11),"-")</f>
        <v>-</v>
      </c>
    </row>
    <row r="89" spans="1:188" ht="12.6" thickTop="1" x14ac:dyDescent="0.3">
      <c r="A89" s="572"/>
      <c r="B89" s="405" t="s">
        <v>408</v>
      </c>
      <c r="C89" s="405" t="s">
        <v>427</v>
      </c>
      <c r="D89" s="406">
        <v>0.72916666666666663</v>
      </c>
      <c r="E89" s="406">
        <v>0.75</v>
      </c>
      <c r="F89" s="407" t="str">
        <f t="shared" ref="F89" si="788">IF(VALUE(D89)&gt;=0.72,"PT",IF(VALUE(D89)&lt;0.72,"Off-PT"))</f>
        <v>PT</v>
      </c>
      <c r="G89" s="8"/>
      <c r="H89" s="436" t="s">
        <v>117</v>
      </c>
      <c r="I89" s="1517">
        <v>399</v>
      </c>
      <c r="J89" s="410" t="s">
        <v>117</v>
      </c>
      <c r="K89" s="465" t="s">
        <v>117</v>
      </c>
      <c r="L89" s="412">
        <f t="shared" ref="L89" si="789">COUNTA(AN89:BR89)</f>
        <v>0</v>
      </c>
      <c r="M89" s="410">
        <f t="shared" si="212"/>
        <v>399</v>
      </c>
      <c r="N89" s="410">
        <f t="shared" si="235"/>
        <v>0</v>
      </c>
      <c r="O89" s="8" t="e">
        <f t="shared" ref="O89" si="790">IF($L$4&gt;0,P89*J89*$M$4*H89,0)</f>
        <v>#VALUE!</v>
      </c>
      <c r="P89" s="8">
        <f t="shared" ref="P89" si="791">COUNTIF(AN89:BR89,"A")</f>
        <v>0</v>
      </c>
      <c r="Q89" s="8">
        <f t="shared" ref="Q89" si="792">IF($L$5&gt;0,R89*J89*$M$5*H89,0)</f>
        <v>0</v>
      </c>
      <c r="R89" s="8">
        <f t="shared" ref="R89" si="793">COUNTIF(AN89:BR89,"B")</f>
        <v>0</v>
      </c>
      <c r="S89" s="8">
        <f t="shared" ref="S89" si="794">IF($L$6&gt;0,T89*J89*$M$6*H89,0)</f>
        <v>0</v>
      </c>
      <c r="T89" s="8">
        <f t="shared" ref="T89" si="795">COUNTIF(AN89:BR89,"C")</f>
        <v>0</v>
      </c>
      <c r="U89" s="8">
        <f t="shared" ref="U89" si="796">IF($L$7&gt;0,V89*J89*$M$7*H89,0)</f>
        <v>0</v>
      </c>
      <c r="V89" s="8">
        <f t="shared" ref="V89" si="797">COUNTIF(AN89:BR89,"D")</f>
        <v>0</v>
      </c>
      <c r="W89" s="8">
        <f t="shared" ref="W89" si="798">IF($L$8&gt;0,X89*J89*$M$8*H89,0)</f>
        <v>0</v>
      </c>
      <c r="X89" s="8">
        <f t="shared" ref="X89" si="799">COUNTIF(AN89:BR89,"E")</f>
        <v>0</v>
      </c>
      <c r="Y89" s="8">
        <f t="shared" ref="Y89" si="800">COUNTIF(AN89:BR89,"F")</f>
        <v>0</v>
      </c>
      <c r="Z89" s="8">
        <f t="shared" ref="Z89" si="801">COUNTIF(AN89:BR89,"G")</f>
        <v>0</v>
      </c>
      <c r="AA89" s="8">
        <f t="shared" ref="AA89" si="802">COUNTIF(AN89:BR89,"H")</f>
        <v>0</v>
      </c>
      <c r="AB89" s="8" t="e">
        <f t="shared" ref="AB89" si="803">(Y89+Z89+AA89)*H89</f>
        <v>#VALUE!</v>
      </c>
      <c r="AC89" s="8">
        <f t="shared" ref="AC89" si="804">IF($L$4&gt;0,I89*$M$4*P89,0)</f>
        <v>0</v>
      </c>
      <c r="AD89" s="8">
        <f t="shared" ref="AD89" si="805">IF($L$5&gt;0,I89*$M$5*R89,0)</f>
        <v>0</v>
      </c>
      <c r="AE89" s="8">
        <f t="shared" ref="AE89" si="806">IF($L$6&gt;0,I89*$M$6*T89,0)</f>
        <v>0</v>
      </c>
      <c r="AF89" s="8">
        <f t="shared" ref="AF89" si="807">IF($L$7&gt;0,I89*$M$7*V89,0)</f>
        <v>0</v>
      </c>
      <c r="AG89" s="8">
        <f t="shared" ref="AG89" si="808">IF($L$8&gt;0,I89*$M$8*X89,0)</f>
        <v>0</v>
      </c>
      <c r="AH89" s="8">
        <f t="shared" ref="AH89" si="809">IF(ISERROR(M89*$M$4),0,M89*$M$4)</f>
        <v>399</v>
      </c>
      <c r="AI89" s="8">
        <f t="shared" ref="AI89" si="810">IF(ISERROR(M89*$M$5),0,M89*$M$5)</f>
        <v>0</v>
      </c>
      <c r="AJ89" s="8">
        <f t="shared" ref="AJ89" si="811">IF(ISERROR(M89*$M$6),0,M89*$M$6)</f>
        <v>0</v>
      </c>
      <c r="AK89" s="8">
        <f t="shared" ref="AK89" si="812">IF(ISERROR(M89*$M$7),0,M89*$M$7)</f>
        <v>0</v>
      </c>
      <c r="AL89" s="8">
        <f t="shared" ref="AL89" si="813">IF(ISERROR(M89*$M$8),0,M89*$M$8)</f>
        <v>0</v>
      </c>
      <c r="AM89" s="103" t="str">
        <f t="shared" ref="AM89" si="814">IF(G89="","1",IF(G89="Break",1.15,IF(G89="2inbreak",1.15,IF(G89="PultIB",1.15,IF(G89="1stIB",1.3,IF(G89="lastIB",1.3,IF(G89="B&amp;1stIB",1.45,IF(G89="B&amp;lastIB",1.45,IF(G89="B&amp;2inbreak",1.45,IF(G89="B&amp;PultIB",1.45,IF(G89="T&amp;T",1.35,)))))))))))</f>
        <v>1</v>
      </c>
      <c r="AN89" s="63"/>
      <c r="AO89" s="63"/>
      <c r="AP89" s="66"/>
      <c r="AQ89" s="66"/>
      <c r="AR89" s="1277"/>
      <c r="AS89" s="1270"/>
      <c r="AT89" s="63"/>
      <c r="AU89" s="63"/>
      <c r="AV89" s="63"/>
      <c r="AW89" s="66"/>
      <c r="AX89" s="66"/>
      <c r="AY89" s="63"/>
      <c r="AZ89" s="63"/>
      <c r="BA89" s="63"/>
      <c r="BB89" s="63"/>
      <c r="BC89" s="63"/>
      <c r="BD89" s="66"/>
      <c r="BE89" s="66"/>
      <c r="BF89" s="63"/>
      <c r="BG89" s="63"/>
      <c r="BH89" s="63"/>
      <c r="BI89" s="63"/>
      <c r="BJ89" s="63"/>
      <c r="BK89" s="66"/>
      <c r="BL89" s="66"/>
      <c r="BM89" s="63"/>
      <c r="BN89" s="63"/>
      <c r="BO89" s="63"/>
      <c r="BP89" s="63"/>
      <c r="BQ89" s="63"/>
      <c r="BR89" s="1270"/>
      <c r="BS89" s="63"/>
      <c r="CA89" s="104">
        <f t="shared" si="247"/>
        <v>0</v>
      </c>
      <c r="CB89" s="104">
        <f t="shared" si="248"/>
        <v>0</v>
      </c>
      <c r="CC89" s="104"/>
      <c r="CD89" s="104"/>
      <c r="CE89" s="104"/>
      <c r="CF89" s="104"/>
      <c r="CH89" s="105" t="e">
        <f t="shared" ref="CH89" si="815">P89*H89</f>
        <v>#VALUE!</v>
      </c>
      <c r="CI89" s="105" t="e">
        <f t="shared" ref="CI89" si="816">R89*H89</f>
        <v>#VALUE!</v>
      </c>
      <c r="CJ89" s="105" t="e">
        <f t="shared" ref="CJ89" si="817">T89*H89</f>
        <v>#VALUE!</v>
      </c>
      <c r="CK89" s="105" t="e">
        <f t="shared" ref="CK89" si="818">V89*H89</f>
        <v>#VALUE!</v>
      </c>
      <c r="CL89" s="105" t="e">
        <f t="shared" ref="CL89" si="819">X89*H89</f>
        <v>#VALUE!</v>
      </c>
      <c r="CM89" s="105" t="e">
        <f t="shared" ref="CM89" si="820">Y89*H89</f>
        <v>#VALUE!</v>
      </c>
      <c r="CN89" s="105" t="e">
        <f t="shared" ref="CN89" si="821">Z89*H89</f>
        <v>#VALUE!</v>
      </c>
      <c r="CO89" s="105" t="e">
        <f t="shared" ref="CO89" si="822">AA89*H89</f>
        <v>#VALUE!</v>
      </c>
      <c r="CV89" s="355">
        <f t="shared" si="257"/>
        <v>0</v>
      </c>
      <c r="CW89" s="355">
        <f t="shared" si="258"/>
        <v>0</v>
      </c>
      <c r="CX89" s="355">
        <f t="shared" si="259"/>
        <v>0</v>
      </c>
      <c r="CY89" s="355">
        <f t="shared" si="260"/>
        <v>0</v>
      </c>
      <c r="CZ89" s="355" t="str">
        <f ca="1">IFERROR(OUNTIF(AN89:AP89,"e"),"-")</f>
        <v>-</v>
      </c>
      <c r="DA89" s="355">
        <f t="shared" si="261"/>
        <v>0</v>
      </c>
      <c r="DB89" s="355">
        <f t="shared" si="262"/>
        <v>0</v>
      </c>
      <c r="DC89" s="355">
        <f t="shared" si="263"/>
        <v>0</v>
      </c>
      <c r="DE89" s="1168" t="str">
        <f t="shared" ref="DE89" si="823">IFERROR((CV89*H89*$M$4),"-")</f>
        <v>-</v>
      </c>
      <c r="DF89" s="1168" t="str">
        <f t="shared" ref="DF89" si="824">IFERROR((CW89*H89*$M$5),"-")</f>
        <v>-</v>
      </c>
      <c r="DG89" s="1168" t="str">
        <f t="shared" ref="DG89" si="825">IFERROR((CX89*H89*$M$6),"-")</f>
        <v>-</v>
      </c>
      <c r="DH89" s="1168" t="str">
        <f t="shared" ref="DH89" si="826">IFERROR((CY89*H89*$M$7),"-")</f>
        <v>-</v>
      </c>
      <c r="DI89" s="1168" t="str">
        <f t="shared" ref="DI89" ca="1" si="827">IFERROR((CZ89*H89*$M$8),"-")</f>
        <v>-</v>
      </c>
      <c r="DJ89" s="1168" t="str">
        <f t="shared" ref="DJ89" si="828">IFERROR((DA89*H89*$M$9),"-")</f>
        <v>-</v>
      </c>
      <c r="DK89" s="1168" t="str">
        <f t="shared" ref="DK89" si="829">IFERROR((DB89*H89*$M$10),"-")</f>
        <v>-</v>
      </c>
      <c r="DL89" s="1168" t="str">
        <f t="shared" ref="DL89" si="830">IFERROR((C89*H89*$M$11),"-")</f>
        <v>-</v>
      </c>
      <c r="DN89" s="355">
        <f t="shared" si="272"/>
        <v>0</v>
      </c>
      <c r="DO89" s="355">
        <f t="shared" si="273"/>
        <v>0</v>
      </c>
      <c r="DP89" s="355">
        <f t="shared" si="274"/>
        <v>0</v>
      </c>
      <c r="DQ89" s="355">
        <f t="shared" si="275"/>
        <v>0</v>
      </c>
      <c r="DR89" s="355">
        <f t="shared" si="276"/>
        <v>0</v>
      </c>
      <c r="DS89" s="355">
        <f t="shared" si="277"/>
        <v>0</v>
      </c>
      <c r="DT89" s="355">
        <f t="shared" si="278"/>
        <v>0</v>
      </c>
      <c r="DU89" s="355">
        <f t="shared" si="279"/>
        <v>0</v>
      </c>
      <c r="DW89" s="68" t="str">
        <f t="shared" ref="DW89" si="831">IFERROR((DN89*H89*$M$4),"-")</f>
        <v>-</v>
      </c>
      <c r="DX89" s="68" t="str">
        <f t="shared" ref="DX89" si="832">IFERROR((DO89*H89*$M$5),"-")</f>
        <v>-</v>
      </c>
      <c r="DY89" s="68" t="str">
        <f t="shared" ref="DY89" si="833">IFERROR((DP89*H89*$M$6),"-")</f>
        <v>-</v>
      </c>
      <c r="DZ89" s="68" t="str">
        <f t="shared" ref="DZ89" si="834">IFERROR((DQ89*H89*$M$7),"-")</f>
        <v>-</v>
      </c>
      <c r="EA89" s="68" t="str">
        <f t="shared" ref="EA89" si="835">IFERROR((DR89*H89*$M$8),"-")</f>
        <v>-</v>
      </c>
      <c r="EB89" s="68" t="str">
        <f t="shared" ref="EB89" si="836">IFERROR((DS89*H89*$M$9),"-")</f>
        <v>-</v>
      </c>
      <c r="EC89" s="68" t="str">
        <f t="shared" ref="EC89" si="837">IFERROR((DT89*H89*$M$10),"-")</f>
        <v>-</v>
      </c>
      <c r="ED89" s="68" t="str">
        <f t="shared" ref="ED89" si="838">IFERROR((DU89*O89*$M$11),"-")</f>
        <v>-</v>
      </c>
      <c r="EF89" s="355">
        <f t="shared" si="288"/>
        <v>0</v>
      </c>
      <c r="EG89" s="355">
        <f t="shared" si="289"/>
        <v>0</v>
      </c>
      <c r="EH89" s="355">
        <f t="shared" si="290"/>
        <v>0</v>
      </c>
      <c r="EI89" s="355">
        <f t="shared" si="291"/>
        <v>0</v>
      </c>
      <c r="EJ89" s="355">
        <f t="shared" si="292"/>
        <v>0</v>
      </c>
      <c r="EK89" s="355">
        <f t="shared" si="293"/>
        <v>0</v>
      </c>
      <c r="EL89" s="355">
        <f t="shared" si="294"/>
        <v>0</v>
      </c>
      <c r="EM89" s="355">
        <f t="shared" si="295"/>
        <v>0</v>
      </c>
      <c r="EO89" s="68" t="str">
        <f t="shared" ref="EO89" si="839">IFERROR((EF89*H89*$M$4),"-")</f>
        <v>-</v>
      </c>
      <c r="EP89" s="68" t="str">
        <f t="shared" ref="EP89" si="840">IFERROR((EG89*H89*$M$5),"-")</f>
        <v>-</v>
      </c>
      <c r="EQ89" s="68" t="str">
        <f t="shared" ref="EQ89" si="841">IFERROR((EH89*H89*$M$6),"-")</f>
        <v>-</v>
      </c>
      <c r="ER89" s="68" t="str">
        <f t="shared" ref="ER89" si="842">IFERROR((EI89*H89*$M$7),"-")</f>
        <v>-</v>
      </c>
      <c r="ES89" s="68" t="str">
        <f t="shared" ref="ES89" si="843">IFERROR((EJ89*H89*$M$8),"-")</f>
        <v>-</v>
      </c>
      <c r="ET89" s="68" t="str">
        <f t="shared" ref="ET89" si="844">IFERROR((EK89*H89*$M$9),"-")</f>
        <v>-</v>
      </c>
      <c r="EU89" s="68" t="str">
        <f t="shared" ref="EU89" si="845">IFERROR((EL89*H89*$M$10),"-")</f>
        <v>-</v>
      </c>
      <c r="EV89" s="68" t="str">
        <f t="shared" ref="EV89" si="846">IFERROR((EM89*H89*$M$11),"-")</f>
        <v>-</v>
      </c>
      <c r="EX89" s="355">
        <f t="shared" si="304"/>
        <v>0</v>
      </c>
      <c r="EY89" s="355">
        <f t="shared" si="305"/>
        <v>0</v>
      </c>
      <c r="EZ89" s="355">
        <f t="shared" si="306"/>
        <v>0</v>
      </c>
      <c r="FA89" s="355">
        <f t="shared" si="307"/>
        <v>0</v>
      </c>
      <c r="FB89" s="355">
        <f t="shared" si="308"/>
        <v>0</v>
      </c>
      <c r="FC89" s="355">
        <f t="shared" si="309"/>
        <v>0</v>
      </c>
      <c r="FD89" s="355">
        <f t="shared" si="310"/>
        <v>0</v>
      </c>
      <c r="FE89" s="355">
        <f t="shared" si="311"/>
        <v>0</v>
      </c>
      <c r="FG89" s="68" t="str">
        <f t="shared" ref="FG89" si="847">IFERROR((EX89*H89*$M$4),"-")</f>
        <v>-</v>
      </c>
      <c r="FH89" s="68" t="str">
        <f t="shared" ref="FH89" si="848">IFERROR((EY89*H89*$M$5),"-")</f>
        <v>-</v>
      </c>
      <c r="FI89" s="68" t="str">
        <f t="shared" ref="FI89" si="849">IFERROR((EZ89*H89*$M$6),"-")</f>
        <v>-</v>
      </c>
      <c r="FJ89" s="68" t="str">
        <f t="shared" ref="FJ89" si="850">IFERROR((A89*H89*$M$7),"-")</f>
        <v>-</v>
      </c>
      <c r="FK89" s="68" t="str">
        <f t="shared" ref="FK89" si="851">IFERROR((FB89*H89*$M$8),"-")</f>
        <v>-</v>
      </c>
      <c r="FL89" s="68" t="str">
        <f t="shared" ref="FL89" si="852">IFERROR((FC89*H89*$M$9),"-")</f>
        <v>-</v>
      </c>
      <c r="FM89" s="68" t="str">
        <f t="shared" ref="FM89" si="853">IFERROR((FD89*H89*$M$10),"-")</f>
        <v>-</v>
      </c>
      <c r="FN89" s="68" t="str">
        <f t="shared" ref="FN89" si="854">IFERROR((FE89*H89*$M$11),"-")</f>
        <v>-</v>
      </c>
      <c r="FP89" s="355">
        <f t="shared" si="320"/>
        <v>0</v>
      </c>
      <c r="FQ89" s="355">
        <f t="shared" si="321"/>
        <v>0</v>
      </c>
      <c r="FR89" s="355">
        <f t="shared" si="322"/>
        <v>0</v>
      </c>
      <c r="FS89" s="355">
        <f t="shared" si="323"/>
        <v>0</v>
      </c>
      <c r="FT89" s="355">
        <f t="shared" si="324"/>
        <v>0</v>
      </c>
      <c r="FU89" s="355">
        <f t="shared" si="325"/>
        <v>0</v>
      </c>
      <c r="FV89" s="355">
        <f t="shared" si="326"/>
        <v>0</v>
      </c>
      <c r="FW89" s="355">
        <f t="shared" si="327"/>
        <v>0</v>
      </c>
      <c r="FY89" s="68" t="str">
        <f t="shared" ref="FY89" si="855">IFERROR((FP89*H89*$M$4),"-")</f>
        <v>-</v>
      </c>
      <c r="FZ89" s="68" t="str">
        <f t="shared" ref="FZ89" si="856">IFERROR((FQ89*H89*$M$5),"-")</f>
        <v>-</v>
      </c>
      <c r="GA89" s="68" t="str">
        <f t="shared" ref="GA89" si="857">IFERROR((FR89*H89*$M$6),"-")</f>
        <v>-</v>
      </c>
      <c r="GB89" s="68" t="str">
        <f t="shared" ref="GB89" si="858">IFERROR((FS89*H89*$M$7),"-")</f>
        <v>-</v>
      </c>
      <c r="GC89" s="68" t="str">
        <f t="shared" ref="GC89" si="859">IFERROR((FT89*H89*$M$8),"-")</f>
        <v>-</v>
      </c>
      <c r="GD89" s="68" t="str">
        <f t="shared" ref="GD89" si="860">IFERROR((FU89*H89*$M$9),"-")</f>
        <v>-</v>
      </c>
      <c r="GE89" s="68" t="str">
        <f t="shared" ref="GE89" si="861">IFERROR((FV89*H89*$M$10),"-")</f>
        <v>-</v>
      </c>
      <c r="GF89" s="68" t="str">
        <f t="shared" ref="GF89" si="862">IFERROR((FW89*H89*$M$11),"-")</f>
        <v>-</v>
      </c>
    </row>
    <row r="90" spans="1:188" ht="12" x14ac:dyDescent="0.3">
      <c r="A90" s="508"/>
      <c r="B90" s="387" t="s">
        <v>408</v>
      </c>
      <c r="C90" s="387" t="s">
        <v>427</v>
      </c>
      <c r="D90" s="388">
        <v>0.75</v>
      </c>
      <c r="E90" s="388">
        <v>0.79166666666666663</v>
      </c>
      <c r="F90" s="389" t="str">
        <f t="shared" si="713"/>
        <v>PT</v>
      </c>
      <c r="G90" s="9"/>
      <c r="H90" s="432" t="s">
        <v>117</v>
      </c>
      <c r="I90" s="1517">
        <v>330</v>
      </c>
      <c r="J90" s="392" t="s">
        <v>117</v>
      </c>
      <c r="K90" s="461" t="s">
        <v>117</v>
      </c>
      <c r="L90" s="394">
        <f t="shared" si="714"/>
        <v>0</v>
      </c>
      <c r="M90" s="392">
        <f t="shared" si="212"/>
        <v>330</v>
      </c>
      <c r="N90" s="392">
        <f t="shared" si="235"/>
        <v>0</v>
      </c>
      <c r="O90" s="9" t="e">
        <f t="shared" si="715"/>
        <v>#VALUE!</v>
      </c>
      <c r="P90" s="9">
        <f t="shared" si="716"/>
        <v>0</v>
      </c>
      <c r="Q90" s="9">
        <f t="shared" si="717"/>
        <v>0</v>
      </c>
      <c r="R90" s="9">
        <f t="shared" si="718"/>
        <v>0</v>
      </c>
      <c r="S90" s="9">
        <f t="shared" si="719"/>
        <v>0</v>
      </c>
      <c r="T90" s="9">
        <f t="shared" si="720"/>
        <v>0</v>
      </c>
      <c r="U90" s="9">
        <f t="shared" si="721"/>
        <v>0</v>
      </c>
      <c r="V90" s="9">
        <f t="shared" si="722"/>
        <v>0</v>
      </c>
      <c r="W90" s="9">
        <f t="shared" si="723"/>
        <v>0</v>
      </c>
      <c r="X90" s="9">
        <f t="shared" si="724"/>
        <v>0</v>
      </c>
      <c r="Y90" s="9">
        <f t="shared" si="725"/>
        <v>0</v>
      </c>
      <c r="Z90" s="9">
        <f t="shared" si="726"/>
        <v>0</v>
      </c>
      <c r="AA90" s="9">
        <f t="shared" si="727"/>
        <v>0</v>
      </c>
      <c r="AB90" s="9" t="e">
        <f t="shared" si="728"/>
        <v>#VALUE!</v>
      </c>
      <c r="AC90" s="9">
        <f t="shared" si="729"/>
        <v>0</v>
      </c>
      <c r="AD90" s="9">
        <f t="shared" si="730"/>
        <v>0</v>
      </c>
      <c r="AE90" s="9">
        <f t="shared" si="731"/>
        <v>0</v>
      </c>
      <c r="AF90" s="9">
        <f t="shared" si="732"/>
        <v>0</v>
      </c>
      <c r="AG90" s="9">
        <f t="shared" si="733"/>
        <v>0</v>
      </c>
      <c r="AH90" s="8">
        <f t="shared" si="734"/>
        <v>330</v>
      </c>
      <c r="AI90" s="8">
        <f t="shared" si="735"/>
        <v>0</v>
      </c>
      <c r="AJ90" s="8">
        <f t="shared" si="736"/>
        <v>0</v>
      </c>
      <c r="AK90" s="8">
        <f t="shared" si="737"/>
        <v>0</v>
      </c>
      <c r="AL90" s="8">
        <f t="shared" si="738"/>
        <v>0</v>
      </c>
      <c r="AM90" s="103" t="str">
        <f t="shared" si="739"/>
        <v>1</v>
      </c>
      <c r="AN90" s="63"/>
      <c r="AO90" s="63"/>
      <c r="AP90" s="66"/>
      <c r="AQ90" s="66"/>
      <c r="AR90" s="1277"/>
      <c r="AS90" s="1270"/>
      <c r="AT90" s="63"/>
      <c r="AU90" s="63"/>
      <c r="AV90" s="63"/>
      <c r="AW90" s="66"/>
      <c r="AX90" s="66"/>
      <c r="AY90" s="63"/>
      <c r="AZ90" s="63"/>
      <c r="BA90" s="63"/>
      <c r="BB90" s="63"/>
      <c r="BC90" s="63"/>
      <c r="BD90" s="66"/>
      <c r="BE90" s="66"/>
      <c r="BF90" s="63"/>
      <c r="BG90" s="63"/>
      <c r="BH90" s="63"/>
      <c r="BI90" s="63"/>
      <c r="BJ90" s="63"/>
      <c r="BK90" s="66"/>
      <c r="BL90" s="66"/>
      <c r="BM90" s="63"/>
      <c r="BN90" s="63"/>
      <c r="BO90" s="63"/>
      <c r="BP90" s="63"/>
      <c r="BQ90" s="63"/>
      <c r="BR90" s="1270"/>
      <c r="BS90" s="63"/>
      <c r="CA90" s="104">
        <f t="shared" si="247"/>
        <v>0</v>
      </c>
      <c r="CB90" s="104">
        <f t="shared" si="248"/>
        <v>0</v>
      </c>
      <c r="CC90" s="104"/>
      <c r="CD90" s="104"/>
      <c r="CE90" s="104"/>
      <c r="CF90" s="104"/>
      <c r="CH90" s="105" t="e">
        <f t="shared" si="740"/>
        <v>#VALUE!</v>
      </c>
      <c r="CI90" s="105" t="e">
        <f t="shared" si="741"/>
        <v>#VALUE!</v>
      </c>
      <c r="CJ90" s="105" t="e">
        <f t="shared" si="742"/>
        <v>#VALUE!</v>
      </c>
      <c r="CK90" s="105" t="e">
        <f t="shared" si="743"/>
        <v>#VALUE!</v>
      </c>
      <c r="CL90" s="105" t="e">
        <f t="shared" si="744"/>
        <v>#VALUE!</v>
      </c>
      <c r="CM90" s="105" t="e">
        <f t="shared" si="745"/>
        <v>#VALUE!</v>
      </c>
      <c r="CN90" s="105" t="e">
        <f t="shared" si="746"/>
        <v>#VALUE!</v>
      </c>
      <c r="CO90" s="105" t="e">
        <f t="shared" si="747"/>
        <v>#VALUE!</v>
      </c>
      <c r="CV90" s="355">
        <f t="shared" si="257"/>
        <v>0</v>
      </c>
      <c r="CW90" s="355">
        <f t="shared" si="258"/>
        <v>0</v>
      </c>
      <c r="CX90" s="355">
        <f t="shared" si="259"/>
        <v>0</v>
      </c>
      <c r="CY90" s="355">
        <f t="shared" si="260"/>
        <v>0</v>
      </c>
      <c r="CZ90" s="355" t="str">
        <f ca="1">IFERROR(OUNTIF(AN90:AP90,"e"),"-")</f>
        <v>-</v>
      </c>
      <c r="DA90" s="355">
        <f t="shared" si="261"/>
        <v>0</v>
      </c>
      <c r="DB90" s="355">
        <f t="shared" si="262"/>
        <v>0</v>
      </c>
      <c r="DC90" s="355">
        <f t="shared" si="263"/>
        <v>0</v>
      </c>
      <c r="DE90" s="1168" t="str">
        <f t="shared" si="748"/>
        <v>-</v>
      </c>
      <c r="DF90" s="1168" t="str">
        <f t="shared" si="749"/>
        <v>-</v>
      </c>
      <c r="DG90" s="1168" t="str">
        <f t="shared" si="750"/>
        <v>-</v>
      </c>
      <c r="DH90" s="1168" t="str">
        <f t="shared" si="751"/>
        <v>-</v>
      </c>
      <c r="DI90" s="1168" t="str">
        <f t="shared" ca="1" si="752"/>
        <v>-</v>
      </c>
      <c r="DJ90" s="1168" t="str">
        <f t="shared" si="753"/>
        <v>-</v>
      </c>
      <c r="DK90" s="1168" t="str">
        <f t="shared" si="754"/>
        <v>-</v>
      </c>
      <c r="DL90" s="1168" t="str">
        <f t="shared" si="755"/>
        <v>-</v>
      </c>
      <c r="DN90" s="355">
        <f t="shared" si="272"/>
        <v>0</v>
      </c>
      <c r="DO90" s="355">
        <f t="shared" si="273"/>
        <v>0</v>
      </c>
      <c r="DP90" s="355">
        <f t="shared" si="274"/>
        <v>0</v>
      </c>
      <c r="DQ90" s="355">
        <f t="shared" si="275"/>
        <v>0</v>
      </c>
      <c r="DR90" s="355">
        <f t="shared" si="276"/>
        <v>0</v>
      </c>
      <c r="DS90" s="355">
        <f t="shared" si="277"/>
        <v>0</v>
      </c>
      <c r="DT90" s="355">
        <f t="shared" si="278"/>
        <v>0</v>
      </c>
      <c r="DU90" s="355">
        <f t="shared" si="279"/>
        <v>0</v>
      </c>
      <c r="DW90" s="68" t="str">
        <f t="shared" si="756"/>
        <v>-</v>
      </c>
      <c r="DX90" s="68" t="str">
        <f t="shared" si="757"/>
        <v>-</v>
      </c>
      <c r="DY90" s="68" t="str">
        <f t="shared" si="758"/>
        <v>-</v>
      </c>
      <c r="DZ90" s="68" t="str">
        <f t="shared" si="759"/>
        <v>-</v>
      </c>
      <c r="EA90" s="68" t="str">
        <f t="shared" si="760"/>
        <v>-</v>
      </c>
      <c r="EB90" s="68" t="str">
        <f t="shared" si="761"/>
        <v>-</v>
      </c>
      <c r="EC90" s="68" t="str">
        <f t="shared" si="762"/>
        <v>-</v>
      </c>
      <c r="ED90" s="68" t="str">
        <f t="shared" si="763"/>
        <v>-</v>
      </c>
      <c r="EF90" s="355">
        <f t="shared" si="288"/>
        <v>0</v>
      </c>
      <c r="EG90" s="355">
        <f t="shared" si="289"/>
        <v>0</v>
      </c>
      <c r="EH90" s="355">
        <f t="shared" si="290"/>
        <v>0</v>
      </c>
      <c r="EI90" s="355">
        <f t="shared" si="291"/>
        <v>0</v>
      </c>
      <c r="EJ90" s="355">
        <f t="shared" si="292"/>
        <v>0</v>
      </c>
      <c r="EK90" s="355">
        <f t="shared" si="293"/>
        <v>0</v>
      </c>
      <c r="EL90" s="355">
        <f t="shared" si="294"/>
        <v>0</v>
      </c>
      <c r="EM90" s="355">
        <f t="shared" si="295"/>
        <v>0</v>
      </c>
      <c r="EO90" s="68" t="str">
        <f t="shared" si="764"/>
        <v>-</v>
      </c>
      <c r="EP90" s="68" t="str">
        <f t="shared" si="765"/>
        <v>-</v>
      </c>
      <c r="EQ90" s="68" t="str">
        <f t="shared" si="766"/>
        <v>-</v>
      </c>
      <c r="ER90" s="68" t="str">
        <f t="shared" si="767"/>
        <v>-</v>
      </c>
      <c r="ES90" s="68" t="str">
        <f t="shared" si="768"/>
        <v>-</v>
      </c>
      <c r="ET90" s="68" t="str">
        <f t="shared" si="769"/>
        <v>-</v>
      </c>
      <c r="EU90" s="68" t="str">
        <f t="shared" si="770"/>
        <v>-</v>
      </c>
      <c r="EV90" s="68" t="str">
        <f t="shared" si="771"/>
        <v>-</v>
      </c>
      <c r="EX90" s="355">
        <f t="shared" si="304"/>
        <v>0</v>
      </c>
      <c r="EY90" s="355">
        <f t="shared" si="305"/>
        <v>0</v>
      </c>
      <c r="EZ90" s="355">
        <f t="shared" si="306"/>
        <v>0</v>
      </c>
      <c r="FA90" s="355">
        <f t="shared" si="307"/>
        <v>0</v>
      </c>
      <c r="FB90" s="355">
        <f t="shared" si="308"/>
        <v>0</v>
      </c>
      <c r="FC90" s="355">
        <f t="shared" si="309"/>
        <v>0</v>
      </c>
      <c r="FD90" s="355">
        <f t="shared" si="310"/>
        <v>0</v>
      </c>
      <c r="FE90" s="355">
        <f t="shared" si="311"/>
        <v>0</v>
      </c>
      <c r="FG90" s="68" t="str">
        <f t="shared" si="772"/>
        <v>-</v>
      </c>
      <c r="FH90" s="68" t="str">
        <f t="shared" si="773"/>
        <v>-</v>
      </c>
      <c r="FI90" s="68" t="str">
        <f t="shared" si="774"/>
        <v>-</v>
      </c>
      <c r="FJ90" s="68" t="str">
        <f t="shared" si="775"/>
        <v>-</v>
      </c>
      <c r="FK90" s="68" t="str">
        <f t="shared" si="776"/>
        <v>-</v>
      </c>
      <c r="FL90" s="68" t="str">
        <f t="shared" si="777"/>
        <v>-</v>
      </c>
      <c r="FM90" s="68" t="str">
        <f t="shared" si="778"/>
        <v>-</v>
      </c>
      <c r="FN90" s="68" t="str">
        <f t="shared" si="779"/>
        <v>-</v>
      </c>
      <c r="FP90" s="355">
        <f t="shared" si="320"/>
        <v>0</v>
      </c>
      <c r="FQ90" s="355">
        <f t="shared" si="321"/>
        <v>0</v>
      </c>
      <c r="FR90" s="355">
        <f t="shared" si="322"/>
        <v>0</v>
      </c>
      <c r="FS90" s="355">
        <f t="shared" si="323"/>
        <v>0</v>
      </c>
      <c r="FT90" s="355">
        <f t="shared" si="324"/>
        <v>0</v>
      </c>
      <c r="FU90" s="355">
        <f t="shared" si="325"/>
        <v>0</v>
      </c>
      <c r="FV90" s="355">
        <f t="shared" si="326"/>
        <v>0</v>
      </c>
      <c r="FW90" s="355">
        <f t="shared" si="327"/>
        <v>0</v>
      </c>
      <c r="FY90" s="68" t="str">
        <f t="shared" si="780"/>
        <v>-</v>
      </c>
      <c r="FZ90" s="68" t="str">
        <f t="shared" si="781"/>
        <v>-</v>
      </c>
      <c r="GA90" s="68" t="str">
        <f t="shared" si="782"/>
        <v>-</v>
      </c>
      <c r="GB90" s="68" t="str">
        <f t="shared" si="783"/>
        <v>-</v>
      </c>
      <c r="GC90" s="68" t="str">
        <f t="shared" si="784"/>
        <v>-</v>
      </c>
      <c r="GD90" s="68" t="str">
        <f t="shared" si="785"/>
        <v>-</v>
      </c>
      <c r="GE90" s="68" t="str">
        <f t="shared" si="786"/>
        <v>-</v>
      </c>
      <c r="GF90" s="68" t="str">
        <f t="shared" si="787"/>
        <v>-</v>
      </c>
    </row>
    <row r="91" spans="1:188" ht="12" x14ac:dyDescent="0.3">
      <c r="A91" s="508"/>
      <c r="B91" s="387" t="s">
        <v>414</v>
      </c>
      <c r="C91" s="387" t="s">
        <v>427</v>
      </c>
      <c r="D91" s="388">
        <v>0.79166666666666663</v>
      </c>
      <c r="E91" s="388">
        <v>0.83333333333333337</v>
      </c>
      <c r="F91" s="389" t="str">
        <f t="shared" si="563"/>
        <v>PT</v>
      </c>
      <c r="G91" s="9"/>
      <c r="H91" s="432" t="s">
        <v>117</v>
      </c>
      <c r="I91" s="1517">
        <v>162</v>
      </c>
      <c r="J91" s="392" t="s">
        <v>117</v>
      </c>
      <c r="K91" s="461" t="s">
        <v>117</v>
      </c>
      <c r="L91" s="394">
        <f t="shared" si="564"/>
        <v>0</v>
      </c>
      <c r="M91" s="392">
        <f t="shared" si="212"/>
        <v>162</v>
      </c>
      <c r="N91" s="392">
        <f t="shared" si="235"/>
        <v>0</v>
      </c>
      <c r="O91" s="9" t="e">
        <f t="shared" si="565"/>
        <v>#VALUE!</v>
      </c>
      <c r="P91" s="9">
        <f t="shared" si="566"/>
        <v>0</v>
      </c>
      <c r="Q91" s="9">
        <f t="shared" si="567"/>
        <v>0</v>
      </c>
      <c r="R91" s="9">
        <f t="shared" si="568"/>
        <v>0</v>
      </c>
      <c r="S91" s="9">
        <f t="shared" si="569"/>
        <v>0</v>
      </c>
      <c r="T91" s="9">
        <f t="shared" si="570"/>
        <v>0</v>
      </c>
      <c r="U91" s="9">
        <f t="shared" si="571"/>
        <v>0</v>
      </c>
      <c r="V91" s="9">
        <f t="shared" si="572"/>
        <v>0</v>
      </c>
      <c r="W91" s="9">
        <f t="shared" si="573"/>
        <v>0</v>
      </c>
      <c r="X91" s="9">
        <f t="shared" si="574"/>
        <v>0</v>
      </c>
      <c r="Y91" s="9">
        <f t="shared" si="575"/>
        <v>0</v>
      </c>
      <c r="Z91" s="9">
        <f t="shared" si="576"/>
        <v>0</v>
      </c>
      <c r="AA91" s="9">
        <f t="shared" si="577"/>
        <v>0</v>
      </c>
      <c r="AB91" s="9" t="e">
        <f t="shared" si="578"/>
        <v>#VALUE!</v>
      </c>
      <c r="AC91" s="9">
        <f t="shared" si="579"/>
        <v>0</v>
      </c>
      <c r="AD91" s="9">
        <f t="shared" si="580"/>
        <v>0</v>
      </c>
      <c r="AE91" s="9">
        <f t="shared" si="581"/>
        <v>0</v>
      </c>
      <c r="AF91" s="9">
        <f t="shared" si="582"/>
        <v>0</v>
      </c>
      <c r="AG91" s="9">
        <f t="shared" si="583"/>
        <v>0</v>
      </c>
      <c r="AH91" s="8">
        <f t="shared" si="584"/>
        <v>162</v>
      </c>
      <c r="AI91" s="8">
        <f t="shared" si="585"/>
        <v>0</v>
      </c>
      <c r="AJ91" s="8">
        <f t="shared" si="586"/>
        <v>0</v>
      </c>
      <c r="AK91" s="8">
        <f t="shared" si="587"/>
        <v>0</v>
      </c>
      <c r="AL91" s="8">
        <f t="shared" si="588"/>
        <v>0</v>
      </c>
      <c r="AM91" s="103" t="str">
        <f t="shared" si="589"/>
        <v>1</v>
      </c>
      <c r="AN91" s="63"/>
      <c r="AO91" s="63"/>
      <c r="AP91" s="66"/>
      <c r="AQ91" s="66"/>
      <c r="AR91" s="1277"/>
      <c r="AS91" s="1270"/>
      <c r="AT91" s="63"/>
      <c r="AU91" s="63"/>
      <c r="AV91" s="63"/>
      <c r="AW91" s="66"/>
      <c r="AX91" s="66"/>
      <c r="AY91" s="63"/>
      <c r="AZ91" s="63"/>
      <c r="BA91" s="63"/>
      <c r="BB91" s="63"/>
      <c r="BC91" s="63"/>
      <c r="BD91" s="66"/>
      <c r="BE91" s="66"/>
      <c r="BF91" s="63"/>
      <c r="BG91" s="63"/>
      <c r="BH91" s="63"/>
      <c r="BI91" s="63"/>
      <c r="BJ91" s="63"/>
      <c r="BK91" s="66"/>
      <c r="BL91" s="66"/>
      <c r="BM91" s="63"/>
      <c r="BN91" s="63"/>
      <c r="BO91" s="63"/>
      <c r="BP91" s="63"/>
      <c r="BQ91" s="63"/>
      <c r="BR91" s="1270"/>
      <c r="BS91" s="63"/>
      <c r="CA91" s="104">
        <f t="shared" si="247"/>
        <v>0</v>
      </c>
      <c r="CB91" s="104">
        <f t="shared" si="248"/>
        <v>0</v>
      </c>
      <c r="CC91" s="104"/>
      <c r="CD91" s="104"/>
      <c r="CE91" s="104"/>
      <c r="CF91" s="104"/>
      <c r="CH91" s="105" t="e">
        <f t="shared" si="590"/>
        <v>#VALUE!</v>
      </c>
      <c r="CI91" s="105" t="e">
        <f t="shared" si="591"/>
        <v>#VALUE!</v>
      </c>
      <c r="CJ91" s="105" t="e">
        <f t="shared" si="592"/>
        <v>#VALUE!</v>
      </c>
      <c r="CK91" s="105" t="e">
        <f t="shared" si="593"/>
        <v>#VALUE!</v>
      </c>
      <c r="CL91" s="105" t="e">
        <f t="shared" si="594"/>
        <v>#VALUE!</v>
      </c>
      <c r="CM91" s="105" t="e">
        <f t="shared" si="595"/>
        <v>#VALUE!</v>
      </c>
      <c r="CN91" s="105" t="e">
        <f t="shared" si="596"/>
        <v>#VALUE!</v>
      </c>
      <c r="CO91" s="105" t="e">
        <f t="shared" si="597"/>
        <v>#VALUE!</v>
      </c>
      <c r="CV91" s="355">
        <f t="shared" si="257"/>
        <v>0</v>
      </c>
      <c r="CW91" s="355">
        <f t="shared" si="258"/>
        <v>0</v>
      </c>
      <c r="CX91" s="355">
        <f t="shared" si="259"/>
        <v>0</v>
      </c>
      <c r="CY91" s="355">
        <f t="shared" si="260"/>
        <v>0</v>
      </c>
      <c r="CZ91" s="355" t="str">
        <f ca="1">IFERROR(OUNTIF(AN91:AP91,"e"),"-")</f>
        <v>-</v>
      </c>
      <c r="DA91" s="355">
        <f t="shared" si="261"/>
        <v>0</v>
      </c>
      <c r="DB91" s="355">
        <f t="shared" si="262"/>
        <v>0</v>
      </c>
      <c r="DC91" s="355">
        <f t="shared" si="263"/>
        <v>0</v>
      </c>
      <c r="DE91" s="1168" t="str">
        <f t="shared" si="598"/>
        <v>-</v>
      </c>
      <c r="DF91" s="1168" t="str">
        <f t="shared" si="599"/>
        <v>-</v>
      </c>
      <c r="DG91" s="1168" t="str">
        <f t="shared" si="600"/>
        <v>-</v>
      </c>
      <c r="DH91" s="1168" t="str">
        <f t="shared" si="601"/>
        <v>-</v>
      </c>
      <c r="DI91" s="1168" t="str">
        <f t="shared" ca="1" si="602"/>
        <v>-</v>
      </c>
      <c r="DJ91" s="1168" t="str">
        <f t="shared" si="603"/>
        <v>-</v>
      </c>
      <c r="DK91" s="1168" t="str">
        <f t="shared" si="604"/>
        <v>-</v>
      </c>
      <c r="DL91" s="1168" t="str">
        <f t="shared" si="605"/>
        <v>-</v>
      </c>
      <c r="DN91" s="355">
        <f t="shared" si="272"/>
        <v>0</v>
      </c>
      <c r="DO91" s="355">
        <f t="shared" si="273"/>
        <v>0</v>
      </c>
      <c r="DP91" s="355">
        <f t="shared" si="274"/>
        <v>0</v>
      </c>
      <c r="DQ91" s="355">
        <f t="shared" si="275"/>
        <v>0</v>
      </c>
      <c r="DR91" s="355">
        <f t="shared" si="276"/>
        <v>0</v>
      </c>
      <c r="DS91" s="355">
        <f t="shared" si="277"/>
        <v>0</v>
      </c>
      <c r="DT91" s="355">
        <f t="shared" si="278"/>
        <v>0</v>
      </c>
      <c r="DU91" s="355">
        <f t="shared" si="279"/>
        <v>0</v>
      </c>
      <c r="DW91" s="68" t="str">
        <f t="shared" si="606"/>
        <v>-</v>
      </c>
      <c r="DX91" s="68" t="str">
        <f t="shared" si="607"/>
        <v>-</v>
      </c>
      <c r="DY91" s="68" t="str">
        <f t="shared" si="608"/>
        <v>-</v>
      </c>
      <c r="DZ91" s="68" t="str">
        <f t="shared" si="609"/>
        <v>-</v>
      </c>
      <c r="EA91" s="68" t="str">
        <f t="shared" si="610"/>
        <v>-</v>
      </c>
      <c r="EB91" s="68" t="str">
        <f t="shared" si="611"/>
        <v>-</v>
      </c>
      <c r="EC91" s="68" t="str">
        <f t="shared" si="612"/>
        <v>-</v>
      </c>
      <c r="ED91" s="68" t="str">
        <f t="shared" si="613"/>
        <v>-</v>
      </c>
      <c r="EF91" s="355">
        <f t="shared" si="288"/>
        <v>0</v>
      </c>
      <c r="EG91" s="355">
        <f t="shared" si="289"/>
        <v>0</v>
      </c>
      <c r="EH91" s="355">
        <f t="shared" si="290"/>
        <v>0</v>
      </c>
      <c r="EI91" s="355">
        <f t="shared" si="291"/>
        <v>0</v>
      </c>
      <c r="EJ91" s="355">
        <f t="shared" si="292"/>
        <v>0</v>
      </c>
      <c r="EK91" s="355">
        <f t="shared" si="293"/>
        <v>0</v>
      </c>
      <c r="EL91" s="355">
        <f t="shared" si="294"/>
        <v>0</v>
      </c>
      <c r="EM91" s="355">
        <f t="shared" si="295"/>
        <v>0</v>
      </c>
      <c r="EO91" s="68" t="str">
        <f t="shared" si="614"/>
        <v>-</v>
      </c>
      <c r="EP91" s="68" t="str">
        <f t="shared" si="615"/>
        <v>-</v>
      </c>
      <c r="EQ91" s="68" t="str">
        <f t="shared" si="616"/>
        <v>-</v>
      </c>
      <c r="ER91" s="68" t="str">
        <f t="shared" si="617"/>
        <v>-</v>
      </c>
      <c r="ES91" s="68" t="str">
        <f t="shared" si="618"/>
        <v>-</v>
      </c>
      <c r="ET91" s="68" t="str">
        <f t="shared" si="619"/>
        <v>-</v>
      </c>
      <c r="EU91" s="68" t="str">
        <f t="shared" si="620"/>
        <v>-</v>
      </c>
      <c r="EV91" s="68" t="str">
        <f t="shared" si="621"/>
        <v>-</v>
      </c>
      <c r="EX91" s="355">
        <f t="shared" si="304"/>
        <v>0</v>
      </c>
      <c r="EY91" s="355">
        <f t="shared" si="305"/>
        <v>0</v>
      </c>
      <c r="EZ91" s="355">
        <f t="shared" si="306"/>
        <v>0</v>
      </c>
      <c r="FA91" s="355">
        <f t="shared" si="307"/>
        <v>0</v>
      </c>
      <c r="FB91" s="355">
        <f t="shared" si="308"/>
        <v>0</v>
      </c>
      <c r="FC91" s="355">
        <f t="shared" si="309"/>
        <v>0</v>
      </c>
      <c r="FD91" s="355">
        <f t="shared" si="310"/>
        <v>0</v>
      </c>
      <c r="FE91" s="355">
        <f t="shared" si="311"/>
        <v>0</v>
      </c>
      <c r="FG91" s="68" t="str">
        <f t="shared" si="622"/>
        <v>-</v>
      </c>
      <c r="FH91" s="68" t="str">
        <f t="shared" si="623"/>
        <v>-</v>
      </c>
      <c r="FI91" s="68" t="str">
        <f t="shared" si="624"/>
        <v>-</v>
      </c>
      <c r="FJ91" s="68" t="str">
        <f t="shared" si="625"/>
        <v>-</v>
      </c>
      <c r="FK91" s="68" t="str">
        <f t="shared" si="626"/>
        <v>-</v>
      </c>
      <c r="FL91" s="68" t="str">
        <f t="shared" si="627"/>
        <v>-</v>
      </c>
      <c r="FM91" s="68" t="str">
        <f t="shared" si="628"/>
        <v>-</v>
      </c>
      <c r="FN91" s="68" t="str">
        <f t="shared" si="629"/>
        <v>-</v>
      </c>
      <c r="FP91" s="355">
        <f t="shared" si="320"/>
        <v>0</v>
      </c>
      <c r="FQ91" s="355">
        <f t="shared" si="321"/>
        <v>0</v>
      </c>
      <c r="FR91" s="355">
        <f t="shared" si="322"/>
        <v>0</v>
      </c>
      <c r="FS91" s="355">
        <f t="shared" si="323"/>
        <v>0</v>
      </c>
      <c r="FT91" s="355">
        <f t="shared" si="324"/>
        <v>0</v>
      </c>
      <c r="FU91" s="355">
        <f t="shared" si="325"/>
        <v>0</v>
      </c>
      <c r="FV91" s="355">
        <f t="shared" si="326"/>
        <v>0</v>
      </c>
      <c r="FW91" s="355">
        <f t="shared" si="327"/>
        <v>0</v>
      </c>
      <c r="FY91" s="68" t="str">
        <f t="shared" si="630"/>
        <v>-</v>
      </c>
      <c r="FZ91" s="68" t="str">
        <f t="shared" si="631"/>
        <v>-</v>
      </c>
      <c r="GA91" s="68" t="str">
        <f t="shared" si="632"/>
        <v>-</v>
      </c>
      <c r="GB91" s="68" t="str">
        <f t="shared" si="633"/>
        <v>-</v>
      </c>
      <c r="GC91" s="68" t="str">
        <f t="shared" si="634"/>
        <v>-</v>
      </c>
      <c r="GD91" s="68" t="str">
        <f t="shared" si="635"/>
        <v>-</v>
      </c>
      <c r="GE91" s="68" t="str">
        <f t="shared" si="636"/>
        <v>-</v>
      </c>
      <c r="GF91" s="68" t="str">
        <f t="shared" si="637"/>
        <v>-</v>
      </c>
    </row>
    <row r="92" spans="1:188" ht="12" x14ac:dyDescent="0.3">
      <c r="A92" s="508"/>
      <c r="B92" s="387" t="s">
        <v>410</v>
      </c>
      <c r="C92" s="387" t="s">
        <v>427</v>
      </c>
      <c r="D92" s="388">
        <v>0.83333333333333337</v>
      </c>
      <c r="E92" s="388">
        <v>0.91666666666666663</v>
      </c>
      <c r="F92" s="389" t="str">
        <f t="shared" si="563"/>
        <v>PT</v>
      </c>
      <c r="G92" s="9"/>
      <c r="H92" s="432" t="s">
        <v>117</v>
      </c>
      <c r="I92" s="1517">
        <v>597</v>
      </c>
      <c r="J92" s="392" t="s">
        <v>117</v>
      </c>
      <c r="K92" s="461" t="s">
        <v>117</v>
      </c>
      <c r="L92" s="394">
        <f t="shared" si="564"/>
        <v>0</v>
      </c>
      <c r="M92" s="392">
        <f t="shared" si="212"/>
        <v>597</v>
      </c>
      <c r="N92" s="392">
        <f t="shared" si="235"/>
        <v>0</v>
      </c>
      <c r="O92" s="9" t="e">
        <f t="shared" si="565"/>
        <v>#VALUE!</v>
      </c>
      <c r="P92" s="9">
        <f t="shared" si="566"/>
        <v>0</v>
      </c>
      <c r="Q92" s="9">
        <f t="shared" si="567"/>
        <v>0</v>
      </c>
      <c r="R92" s="9">
        <f t="shared" si="568"/>
        <v>0</v>
      </c>
      <c r="S92" s="9">
        <f t="shared" si="569"/>
        <v>0</v>
      </c>
      <c r="T92" s="9">
        <f t="shared" si="570"/>
        <v>0</v>
      </c>
      <c r="U92" s="9">
        <f t="shared" si="571"/>
        <v>0</v>
      </c>
      <c r="V92" s="9">
        <f t="shared" si="572"/>
        <v>0</v>
      </c>
      <c r="W92" s="9">
        <f t="shared" si="573"/>
        <v>0</v>
      </c>
      <c r="X92" s="9">
        <f t="shared" si="574"/>
        <v>0</v>
      </c>
      <c r="Y92" s="9">
        <f t="shared" si="575"/>
        <v>0</v>
      </c>
      <c r="Z92" s="9">
        <f t="shared" si="576"/>
        <v>0</v>
      </c>
      <c r="AA92" s="9">
        <f t="shared" si="577"/>
        <v>0</v>
      </c>
      <c r="AB92" s="9" t="e">
        <f t="shared" si="578"/>
        <v>#VALUE!</v>
      </c>
      <c r="AC92" s="9">
        <f t="shared" si="579"/>
        <v>0</v>
      </c>
      <c r="AD92" s="9">
        <f t="shared" si="580"/>
        <v>0</v>
      </c>
      <c r="AE92" s="9">
        <f t="shared" si="581"/>
        <v>0</v>
      </c>
      <c r="AF92" s="9">
        <f t="shared" si="582"/>
        <v>0</v>
      </c>
      <c r="AG92" s="9">
        <f t="shared" si="583"/>
        <v>0</v>
      </c>
      <c r="AH92" s="8">
        <f t="shared" si="584"/>
        <v>597</v>
      </c>
      <c r="AI92" s="8">
        <f t="shared" si="585"/>
        <v>0</v>
      </c>
      <c r="AJ92" s="8">
        <f t="shared" si="586"/>
        <v>0</v>
      </c>
      <c r="AK92" s="8">
        <f t="shared" si="587"/>
        <v>0</v>
      </c>
      <c r="AL92" s="8">
        <f t="shared" si="588"/>
        <v>0</v>
      </c>
      <c r="AM92" s="103" t="str">
        <f t="shared" si="589"/>
        <v>1</v>
      </c>
      <c r="AN92" s="63"/>
      <c r="AO92" s="63"/>
      <c r="AP92" s="66"/>
      <c r="AQ92" s="66"/>
      <c r="AR92" s="1277"/>
      <c r="AS92" s="1270"/>
      <c r="AT92" s="63"/>
      <c r="AU92" s="63"/>
      <c r="AV92" s="63"/>
      <c r="AW92" s="66"/>
      <c r="AX92" s="66"/>
      <c r="AY92" s="63"/>
      <c r="AZ92" s="63"/>
      <c r="BA92" s="63"/>
      <c r="BB92" s="63"/>
      <c r="BC92" s="63"/>
      <c r="BD92" s="66"/>
      <c r="BE92" s="66"/>
      <c r="BF92" s="63"/>
      <c r="BG92" s="63"/>
      <c r="BH92" s="63"/>
      <c r="BI92" s="63"/>
      <c r="BJ92" s="63"/>
      <c r="BK92" s="66"/>
      <c r="BL92" s="66"/>
      <c r="BM92" s="63"/>
      <c r="BN92" s="63"/>
      <c r="BO92" s="63"/>
      <c r="BP92" s="63"/>
      <c r="BQ92" s="63"/>
      <c r="BR92" s="1270"/>
      <c r="BS92" s="63"/>
      <c r="CA92" s="104">
        <f t="shared" si="247"/>
        <v>0</v>
      </c>
      <c r="CB92" s="104">
        <f t="shared" si="248"/>
        <v>0</v>
      </c>
      <c r="CC92" s="104"/>
      <c r="CD92" s="104"/>
      <c r="CE92" s="104"/>
      <c r="CF92" s="104"/>
      <c r="CH92" s="105" t="e">
        <f t="shared" si="590"/>
        <v>#VALUE!</v>
      </c>
      <c r="CI92" s="105" t="e">
        <f t="shared" si="591"/>
        <v>#VALUE!</v>
      </c>
      <c r="CJ92" s="105" t="e">
        <f t="shared" si="592"/>
        <v>#VALUE!</v>
      </c>
      <c r="CK92" s="105" t="e">
        <f t="shared" si="593"/>
        <v>#VALUE!</v>
      </c>
      <c r="CL92" s="105" t="e">
        <f t="shared" si="594"/>
        <v>#VALUE!</v>
      </c>
      <c r="CM92" s="105" t="e">
        <f t="shared" si="595"/>
        <v>#VALUE!</v>
      </c>
      <c r="CN92" s="105" t="e">
        <f t="shared" si="596"/>
        <v>#VALUE!</v>
      </c>
      <c r="CO92" s="105" t="e">
        <f t="shared" si="597"/>
        <v>#VALUE!</v>
      </c>
      <c r="CV92" s="355">
        <f t="shared" si="257"/>
        <v>0</v>
      </c>
      <c r="CW92" s="355">
        <f t="shared" si="258"/>
        <v>0</v>
      </c>
      <c r="CX92" s="355">
        <f t="shared" si="259"/>
        <v>0</v>
      </c>
      <c r="CY92" s="355">
        <f t="shared" si="260"/>
        <v>0</v>
      </c>
      <c r="CZ92" s="355" t="str">
        <f ca="1">IFERROR(OUNTIF(AN92:AP92,"e"),"-")</f>
        <v>-</v>
      </c>
      <c r="DA92" s="355">
        <f t="shared" si="261"/>
        <v>0</v>
      </c>
      <c r="DB92" s="355">
        <f t="shared" si="262"/>
        <v>0</v>
      </c>
      <c r="DC92" s="355">
        <f t="shared" si="263"/>
        <v>0</v>
      </c>
      <c r="DE92" s="1168" t="str">
        <f t="shared" si="598"/>
        <v>-</v>
      </c>
      <c r="DF92" s="1168" t="str">
        <f t="shared" si="599"/>
        <v>-</v>
      </c>
      <c r="DG92" s="1168" t="str">
        <f t="shared" si="600"/>
        <v>-</v>
      </c>
      <c r="DH92" s="1168" t="str">
        <f t="shared" si="601"/>
        <v>-</v>
      </c>
      <c r="DI92" s="1168" t="str">
        <f t="shared" ca="1" si="602"/>
        <v>-</v>
      </c>
      <c r="DJ92" s="1168" t="str">
        <f t="shared" si="603"/>
        <v>-</v>
      </c>
      <c r="DK92" s="1168" t="str">
        <f t="shared" si="604"/>
        <v>-</v>
      </c>
      <c r="DL92" s="1168" t="str">
        <f t="shared" si="605"/>
        <v>-</v>
      </c>
      <c r="DN92" s="355">
        <f t="shared" si="272"/>
        <v>0</v>
      </c>
      <c r="DO92" s="355">
        <f t="shared" si="273"/>
        <v>0</v>
      </c>
      <c r="DP92" s="355">
        <f t="shared" si="274"/>
        <v>0</v>
      </c>
      <c r="DQ92" s="355">
        <f t="shared" si="275"/>
        <v>0</v>
      </c>
      <c r="DR92" s="355">
        <f t="shared" si="276"/>
        <v>0</v>
      </c>
      <c r="DS92" s="355">
        <f t="shared" si="277"/>
        <v>0</v>
      </c>
      <c r="DT92" s="355">
        <f t="shared" si="278"/>
        <v>0</v>
      </c>
      <c r="DU92" s="355">
        <f t="shared" si="279"/>
        <v>0</v>
      </c>
      <c r="DW92" s="68" t="str">
        <f t="shared" si="606"/>
        <v>-</v>
      </c>
      <c r="DX92" s="68" t="str">
        <f t="shared" si="607"/>
        <v>-</v>
      </c>
      <c r="DY92" s="68" t="str">
        <f t="shared" si="608"/>
        <v>-</v>
      </c>
      <c r="DZ92" s="68" t="str">
        <f t="shared" si="609"/>
        <v>-</v>
      </c>
      <c r="EA92" s="68" t="str">
        <f t="shared" si="610"/>
        <v>-</v>
      </c>
      <c r="EB92" s="68" t="str">
        <f t="shared" si="611"/>
        <v>-</v>
      </c>
      <c r="EC92" s="68" t="str">
        <f t="shared" si="612"/>
        <v>-</v>
      </c>
      <c r="ED92" s="68" t="str">
        <f t="shared" si="613"/>
        <v>-</v>
      </c>
      <c r="EF92" s="355">
        <f t="shared" si="288"/>
        <v>0</v>
      </c>
      <c r="EG92" s="355">
        <f t="shared" si="289"/>
        <v>0</v>
      </c>
      <c r="EH92" s="355">
        <f t="shared" si="290"/>
        <v>0</v>
      </c>
      <c r="EI92" s="355">
        <f t="shared" si="291"/>
        <v>0</v>
      </c>
      <c r="EJ92" s="355">
        <f t="shared" si="292"/>
        <v>0</v>
      </c>
      <c r="EK92" s="355">
        <f t="shared" si="293"/>
        <v>0</v>
      </c>
      <c r="EL92" s="355">
        <f t="shared" si="294"/>
        <v>0</v>
      </c>
      <c r="EM92" s="355">
        <f t="shared" si="295"/>
        <v>0</v>
      </c>
      <c r="EO92" s="68" t="str">
        <f t="shared" si="614"/>
        <v>-</v>
      </c>
      <c r="EP92" s="68" t="str">
        <f t="shared" si="615"/>
        <v>-</v>
      </c>
      <c r="EQ92" s="68" t="str">
        <f t="shared" si="616"/>
        <v>-</v>
      </c>
      <c r="ER92" s="68" t="str">
        <f t="shared" si="617"/>
        <v>-</v>
      </c>
      <c r="ES92" s="68" t="str">
        <f t="shared" si="618"/>
        <v>-</v>
      </c>
      <c r="ET92" s="68" t="str">
        <f t="shared" si="619"/>
        <v>-</v>
      </c>
      <c r="EU92" s="68" t="str">
        <f t="shared" si="620"/>
        <v>-</v>
      </c>
      <c r="EV92" s="68" t="str">
        <f t="shared" si="621"/>
        <v>-</v>
      </c>
      <c r="EX92" s="355">
        <f t="shared" si="304"/>
        <v>0</v>
      </c>
      <c r="EY92" s="355">
        <f t="shared" si="305"/>
        <v>0</v>
      </c>
      <c r="EZ92" s="355">
        <f t="shared" si="306"/>
        <v>0</v>
      </c>
      <c r="FA92" s="355">
        <f t="shared" si="307"/>
        <v>0</v>
      </c>
      <c r="FB92" s="355">
        <f t="shared" si="308"/>
        <v>0</v>
      </c>
      <c r="FC92" s="355">
        <f t="shared" si="309"/>
        <v>0</v>
      </c>
      <c r="FD92" s="355">
        <f t="shared" si="310"/>
        <v>0</v>
      </c>
      <c r="FE92" s="355">
        <f t="shared" si="311"/>
        <v>0</v>
      </c>
      <c r="FG92" s="68" t="str">
        <f t="shared" si="622"/>
        <v>-</v>
      </c>
      <c r="FH92" s="68" t="str">
        <f t="shared" si="623"/>
        <v>-</v>
      </c>
      <c r="FI92" s="68" t="str">
        <f t="shared" si="624"/>
        <v>-</v>
      </c>
      <c r="FJ92" s="68" t="str">
        <f t="shared" si="625"/>
        <v>-</v>
      </c>
      <c r="FK92" s="68" t="str">
        <f t="shared" si="626"/>
        <v>-</v>
      </c>
      <c r="FL92" s="68" t="str">
        <f t="shared" si="627"/>
        <v>-</v>
      </c>
      <c r="FM92" s="68" t="str">
        <f t="shared" si="628"/>
        <v>-</v>
      </c>
      <c r="FN92" s="68" t="str">
        <f t="shared" si="629"/>
        <v>-</v>
      </c>
      <c r="FP92" s="355">
        <f t="shared" si="320"/>
        <v>0</v>
      </c>
      <c r="FQ92" s="355">
        <f t="shared" si="321"/>
        <v>0</v>
      </c>
      <c r="FR92" s="355">
        <f t="shared" si="322"/>
        <v>0</v>
      </c>
      <c r="FS92" s="355">
        <f t="shared" si="323"/>
        <v>0</v>
      </c>
      <c r="FT92" s="355">
        <f t="shared" si="324"/>
        <v>0</v>
      </c>
      <c r="FU92" s="355">
        <f t="shared" si="325"/>
        <v>0</v>
      </c>
      <c r="FV92" s="355">
        <f t="shared" si="326"/>
        <v>0</v>
      </c>
      <c r="FW92" s="355">
        <f t="shared" si="327"/>
        <v>0</v>
      </c>
      <c r="FY92" s="68" t="str">
        <f t="shared" si="630"/>
        <v>-</v>
      </c>
      <c r="FZ92" s="68" t="str">
        <f t="shared" si="631"/>
        <v>-</v>
      </c>
      <c r="GA92" s="68" t="str">
        <f t="shared" si="632"/>
        <v>-</v>
      </c>
      <c r="GB92" s="68" t="str">
        <f t="shared" si="633"/>
        <v>-</v>
      </c>
      <c r="GC92" s="68" t="str">
        <f t="shared" si="634"/>
        <v>-</v>
      </c>
      <c r="GD92" s="68" t="str">
        <f t="shared" si="635"/>
        <v>-</v>
      </c>
      <c r="GE92" s="68" t="str">
        <f t="shared" si="636"/>
        <v>-</v>
      </c>
      <c r="GF92" s="68" t="str">
        <f t="shared" si="637"/>
        <v>-</v>
      </c>
    </row>
    <row r="93" spans="1:188" ht="12.6" thickBot="1" x14ac:dyDescent="0.35">
      <c r="A93" s="1204"/>
      <c r="B93" s="1186" t="s">
        <v>410</v>
      </c>
      <c r="C93" s="1186" t="s">
        <v>427</v>
      </c>
      <c r="D93" s="1187">
        <v>0.91666666666666663</v>
      </c>
      <c r="E93" s="1187">
        <v>0</v>
      </c>
      <c r="F93" s="1188" t="str">
        <f t="shared" ref="F93" si="863">IF(VALUE(D93)&gt;=0.72,"PT",IF(VALUE(D93)&lt;0.72,"Off-PT"))</f>
        <v>PT</v>
      </c>
      <c r="G93" s="1189"/>
      <c r="H93" s="1190" t="s">
        <v>117</v>
      </c>
      <c r="I93" s="1521">
        <v>445</v>
      </c>
      <c r="J93" s="1191" t="s">
        <v>117</v>
      </c>
      <c r="K93" s="1220" t="s">
        <v>117</v>
      </c>
      <c r="L93" s="1192">
        <f t="shared" ref="L93" si="864">COUNTA(AN93:BR93)</f>
        <v>0</v>
      </c>
      <c r="M93" s="1191">
        <f t="shared" si="212"/>
        <v>445</v>
      </c>
      <c r="N93" s="1191">
        <f t="shared" si="235"/>
        <v>0</v>
      </c>
      <c r="O93" s="1189" t="e">
        <f t="shared" ref="O93" si="865">IF($L$4&gt;0,P93*J93*$M$4*H93,0)</f>
        <v>#VALUE!</v>
      </c>
      <c r="P93" s="1189">
        <f t="shared" ref="P93" si="866">COUNTIF(AN93:BR93,"A")</f>
        <v>0</v>
      </c>
      <c r="Q93" s="1189">
        <f t="shared" ref="Q93" si="867">IF($L$5&gt;0,R93*J93*$M$5*H93,0)</f>
        <v>0</v>
      </c>
      <c r="R93" s="1189">
        <f t="shared" ref="R93" si="868">COUNTIF(AN93:BR93,"B")</f>
        <v>0</v>
      </c>
      <c r="S93" s="1189">
        <f t="shared" ref="S93" si="869">IF($L$6&gt;0,T93*J93*$M$6*H93,0)</f>
        <v>0</v>
      </c>
      <c r="T93" s="1189">
        <f t="shared" ref="T93" si="870">COUNTIF(AN93:BR93,"C")</f>
        <v>0</v>
      </c>
      <c r="U93" s="1189">
        <f t="shared" ref="U93" si="871">IF($L$7&gt;0,V93*J93*$M$7*H93,0)</f>
        <v>0</v>
      </c>
      <c r="V93" s="1189">
        <f t="shared" ref="V93" si="872">COUNTIF(AN93:BR93,"D")</f>
        <v>0</v>
      </c>
      <c r="W93" s="1189">
        <f t="shared" ref="W93" si="873">IF($L$8&gt;0,X93*J93*$M$8*H93,0)</f>
        <v>0</v>
      </c>
      <c r="X93" s="1189">
        <f t="shared" ref="X93" si="874">COUNTIF(AN93:BR93,"E")</f>
        <v>0</v>
      </c>
      <c r="Y93" s="1189">
        <f t="shared" ref="Y93" si="875">COUNTIF(AN93:BR93,"F")</f>
        <v>0</v>
      </c>
      <c r="Z93" s="1189">
        <f t="shared" ref="Z93" si="876">COUNTIF(AN93:BR93,"G")</f>
        <v>0</v>
      </c>
      <c r="AA93" s="1189">
        <f t="shared" ref="AA93" si="877">COUNTIF(AN93:BR93,"H")</f>
        <v>0</v>
      </c>
      <c r="AB93" s="1189" t="e">
        <f t="shared" ref="AB93" si="878">(Y93+Z93+AA93)*H93</f>
        <v>#VALUE!</v>
      </c>
      <c r="AC93" s="1189">
        <f t="shared" ref="AC93" si="879">IF($L$4&gt;0,I93*$M$4*P93,0)</f>
        <v>0</v>
      </c>
      <c r="AD93" s="1189">
        <f t="shared" ref="AD93" si="880">IF($L$5&gt;0,I93*$M$5*R93,0)</f>
        <v>0</v>
      </c>
      <c r="AE93" s="1189">
        <f t="shared" ref="AE93" si="881">IF($L$6&gt;0,I93*$M$6*T93,0)</f>
        <v>0</v>
      </c>
      <c r="AF93" s="1189">
        <f t="shared" ref="AF93" si="882">IF($L$7&gt;0,I93*$M$7*V93,0)</f>
        <v>0</v>
      </c>
      <c r="AG93" s="1189">
        <f t="shared" ref="AG93" si="883">IF($L$8&gt;0,I93*$M$8*X93,0)</f>
        <v>0</v>
      </c>
      <c r="AH93" s="1189">
        <f t="shared" ref="AH93" si="884">IF(ISERROR(M93*$M$4),0,M93*$M$4)</f>
        <v>445</v>
      </c>
      <c r="AI93" s="1189">
        <f t="shared" ref="AI93" si="885">IF(ISERROR(M93*$M$5),0,M93*$M$5)</f>
        <v>0</v>
      </c>
      <c r="AJ93" s="1189">
        <f t="shared" ref="AJ93" si="886">IF(ISERROR(M93*$M$6),0,M93*$M$6)</f>
        <v>0</v>
      </c>
      <c r="AK93" s="1189">
        <f t="shared" ref="AK93" si="887">IF(ISERROR(M93*$M$7),0,M93*$M$7)</f>
        <v>0</v>
      </c>
      <c r="AL93" s="1189">
        <f t="shared" ref="AL93" si="888">IF(ISERROR(M93*$M$8),0,M93*$M$8)</f>
        <v>0</v>
      </c>
      <c r="AM93" s="1193" t="str">
        <f t="shared" ref="AM93" si="889">IF(G93="","1",IF(G93="Break",1.15,IF(G93="2inbreak",1.15,IF(G93="PultIB",1.15,IF(G93="1stIB",1.3,IF(G93="lastIB",1.3,IF(G93="B&amp;1stIB",1.45,IF(G93="B&amp;lastIB",1.45,IF(G93="B&amp;2inbreak",1.45,IF(G93="B&amp;PultIB",1.45,IF(G93="T&amp;T",1.35,)))))))))))</f>
        <v>1</v>
      </c>
      <c r="AN93" s="1194"/>
      <c r="AO93" s="1194"/>
      <c r="AP93" s="1195"/>
      <c r="AQ93" s="1195"/>
      <c r="AR93" s="1290"/>
      <c r="AS93" s="1285"/>
      <c r="AT93" s="1194"/>
      <c r="AU93" s="1194"/>
      <c r="AV93" s="1194"/>
      <c r="AW93" s="1195"/>
      <c r="AX93" s="1195"/>
      <c r="AY93" s="1194"/>
      <c r="AZ93" s="1194"/>
      <c r="BA93" s="1194"/>
      <c r="BB93" s="1194"/>
      <c r="BC93" s="1194"/>
      <c r="BD93" s="1195"/>
      <c r="BE93" s="1195"/>
      <c r="BF93" s="1194"/>
      <c r="BG93" s="1194"/>
      <c r="BH93" s="1194"/>
      <c r="BI93" s="1194"/>
      <c r="BJ93" s="1194"/>
      <c r="BK93" s="1195"/>
      <c r="BL93" s="1195"/>
      <c r="BM93" s="1194"/>
      <c r="BN93" s="1194"/>
      <c r="BO93" s="1194"/>
      <c r="BP93" s="1194"/>
      <c r="BQ93" s="1194"/>
      <c r="BR93" s="1285"/>
      <c r="BS93" s="1194"/>
      <c r="CA93" s="104">
        <f t="shared" si="247"/>
        <v>0</v>
      </c>
      <c r="CB93" s="104">
        <f t="shared" si="248"/>
        <v>0</v>
      </c>
      <c r="CC93" s="104"/>
      <c r="CD93" s="104"/>
      <c r="CE93" s="104"/>
      <c r="CF93" s="104"/>
      <c r="CH93" s="105" t="e">
        <f t="shared" ref="CH93" si="890">P93*H93</f>
        <v>#VALUE!</v>
      </c>
      <c r="CI93" s="105" t="e">
        <f t="shared" ref="CI93" si="891">R93*H93</f>
        <v>#VALUE!</v>
      </c>
      <c r="CJ93" s="105" t="e">
        <f t="shared" ref="CJ93" si="892">T93*H93</f>
        <v>#VALUE!</v>
      </c>
      <c r="CK93" s="105" t="e">
        <f t="shared" ref="CK93" si="893">V93*H93</f>
        <v>#VALUE!</v>
      </c>
      <c r="CL93" s="105" t="e">
        <f t="shared" ref="CL93" si="894">X93*H93</f>
        <v>#VALUE!</v>
      </c>
      <c r="CM93" s="105" t="e">
        <f t="shared" ref="CM93" si="895">Y93*H93</f>
        <v>#VALUE!</v>
      </c>
      <c r="CN93" s="105" t="e">
        <f t="shared" ref="CN93" si="896">Z93*H93</f>
        <v>#VALUE!</v>
      </c>
      <c r="CO93" s="105" t="e">
        <f t="shared" ref="CO93" si="897">AA93*H93</f>
        <v>#VALUE!</v>
      </c>
      <c r="CV93" s="355">
        <f t="shared" si="257"/>
        <v>0</v>
      </c>
      <c r="CW93" s="355">
        <f t="shared" si="258"/>
        <v>0</v>
      </c>
      <c r="CX93" s="355">
        <f t="shared" si="259"/>
        <v>0</v>
      </c>
      <c r="CY93" s="355">
        <f t="shared" si="260"/>
        <v>0</v>
      </c>
      <c r="CZ93" s="355" t="str">
        <f ca="1">IFERROR(OUNTIF(AN93:AP93,"e"),"-")</f>
        <v>-</v>
      </c>
      <c r="DA93" s="355">
        <f t="shared" si="261"/>
        <v>0</v>
      </c>
      <c r="DB93" s="355">
        <f t="shared" si="262"/>
        <v>0</v>
      </c>
      <c r="DC93" s="355">
        <f t="shared" si="263"/>
        <v>0</v>
      </c>
      <c r="DE93" s="1168" t="str">
        <f t="shared" ref="DE93" si="898">IFERROR((CV93*H93*$M$4),"-")</f>
        <v>-</v>
      </c>
      <c r="DF93" s="1168" t="str">
        <f t="shared" ref="DF93" si="899">IFERROR((CW93*H93*$M$5),"-")</f>
        <v>-</v>
      </c>
      <c r="DG93" s="1168" t="str">
        <f t="shared" ref="DG93" si="900">IFERROR((CX93*H93*$M$6),"-")</f>
        <v>-</v>
      </c>
      <c r="DH93" s="1168" t="str">
        <f t="shared" ref="DH93" si="901">IFERROR((CY93*H93*$M$7),"-")</f>
        <v>-</v>
      </c>
      <c r="DI93" s="1168" t="str">
        <f t="shared" ref="DI93" ca="1" si="902">IFERROR((CZ93*H93*$M$8),"-")</f>
        <v>-</v>
      </c>
      <c r="DJ93" s="1168" t="str">
        <f t="shared" ref="DJ93" si="903">IFERROR((DA93*H93*$M$9),"-")</f>
        <v>-</v>
      </c>
      <c r="DK93" s="1168" t="str">
        <f t="shared" ref="DK93" si="904">IFERROR((DB93*H93*$M$10),"-")</f>
        <v>-</v>
      </c>
      <c r="DL93" s="1168" t="str">
        <f t="shared" ref="DL93" si="905">IFERROR((C93*H93*$M$11),"-")</f>
        <v>-</v>
      </c>
      <c r="DN93" s="355">
        <f t="shared" si="272"/>
        <v>0</v>
      </c>
      <c r="DO93" s="355">
        <f t="shared" si="273"/>
        <v>0</v>
      </c>
      <c r="DP93" s="355">
        <f t="shared" si="274"/>
        <v>0</v>
      </c>
      <c r="DQ93" s="355">
        <f t="shared" si="275"/>
        <v>0</v>
      </c>
      <c r="DR93" s="355">
        <f t="shared" si="276"/>
        <v>0</v>
      </c>
      <c r="DS93" s="355">
        <f t="shared" si="277"/>
        <v>0</v>
      </c>
      <c r="DT93" s="355">
        <f t="shared" si="278"/>
        <v>0</v>
      </c>
      <c r="DU93" s="355">
        <f t="shared" si="279"/>
        <v>0</v>
      </c>
      <c r="DW93" s="68" t="str">
        <f t="shared" ref="DW93" si="906">IFERROR((DN93*H93*$M$4),"-")</f>
        <v>-</v>
      </c>
      <c r="DX93" s="68" t="str">
        <f t="shared" ref="DX93" si="907">IFERROR((DO93*H93*$M$5),"-")</f>
        <v>-</v>
      </c>
      <c r="DY93" s="68" t="str">
        <f t="shared" ref="DY93" si="908">IFERROR((DP93*H93*$M$6),"-")</f>
        <v>-</v>
      </c>
      <c r="DZ93" s="68" t="str">
        <f t="shared" ref="DZ93" si="909">IFERROR((DQ93*H93*$M$7),"-")</f>
        <v>-</v>
      </c>
      <c r="EA93" s="68" t="str">
        <f t="shared" ref="EA93" si="910">IFERROR((DR93*H93*$M$8),"-")</f>
        <v>-</v>
      </c>
      <c r="EB93" s="68" t="str">
        <f t="shared" ref="EB93" si="911">IFERROR((DS93*H93*$M$9),"-")</f>
        <v>-</v>
      </c>
      <c r="EC93" s="68" t="str">
        <f t="shared" ref="EC93" si="912">IFERROR((DT93*H93*$M$10),"-")</f>
        <v>-</v>
      </c>
      <c r="ED93" s="68" t="str">
        <f t="shared" ref="ED93" si="913">IFERROR((DU93*O93*$M$11),"-")</f>
        <v>-</v>
      </c>
      <c r="EF93" s="355">
        <f t="shared" si="288"/>
        <v>0</v>
      </c>
      <c r="EG93" s="355">
        <f t="shared" si="289"/>
        <v>0</v>
      </c>
      <c r="EH93" s="355">
        <f t="shared" si="290"/>
        <v>0</v>
      </c>
      <c r="EI93" s="355">
        <f t="shared" si="291"/>
        <v>0</v>
      </c>
      <c r="EJ93" s="355">
        <f t="shared" si="292"/>
        <v>0</v>
      </c>
      <c r="EK93" s="355">
        <f t="shared" si="293"/>
        <v>0</v>
      </c>
      <c r="EL93" s="355">
        <f t="shared" si="294"/>
        <v>0</v>
      </c>
      <c r="EM93" s="355">
        <f t="shared" si="295"/>
        <v>0</v>
      </c>
      <c r="EO93" s="68" t="str">
        <f t="shared" ref="EO93" si="914">IFERROR((EF93*H93*$M$4),"-")</f>
        <v>-</v>
      </c>
      <c r="EP93" s="68" t="str">
        <f t="shared" ref="EP93" si="915">IFERROR((EG93*H93*$M$5),"-")</f>
        <v>-</v>
      </c>
      <c r="EQ93" s="68" t="str">
        <f t="shared" ref="EQ93" si="916">IFERROR((EH93*H93*$M$6),"-")</f>
        <v>-</v>
      </c>
      <c r="ER93" s="68" t="str">
        <f t="shared" ref="ER93" si="917">IFERROR((EI93*H93*$M$7),"-")</f>
        <v>-</v>
      </c>
      <c r="ES93" s="68" t="str">
        <f t="shared" ref="ES93" si="918">IFERROR((EJ93*H93*$M$8),"-")</f>
        <v>-</v>
      </c>
      <c r="ET93" s="68" t="str">
        <f t="shared" ref="ET93" si="919">IFERROR((EK93*H93*$M$9),"-")</f>
        <v>-</v>
      </c>
      <c r="EU93" s="68" t="str">
        <f t="shared" ref="EU93" si="920">IFERROR((EL93*H93*$M$10),"-")</f>
        <v>-</v>
      </c>
      <c r="EV93" s="68" t="str">
        <f t="shared" ref="EV93" si="921">IFERROR((EM93*H93*$M$11),"-")</f>
        <v>-</v>
      </c>
      <c r="EX93" s="355">
        <f t="shared" si="304"/>
        <v>0</v>
      </c>
      <c r="EY93" s="355">
        <f t="shared" si="305"/>
        <v>0</v>
      </c>
      <c r="EZ93" s="355">
        <f t="shared" si="306"/>
        <v>0</v>
      </c>
      <c r="FA93" s="355">
        <f t="shared" si="307"/>
        <v>0</v>
      </c>
      <c r="FB93" s="355">
        <f t="shared" si="308"/>
        <v>0</v>
      </c>
      <c r="FC93" s="355">
        <f t="shared" si="309"/>
        <v>0</v>
      </c>
      <c r="FD93" s="355">
        <f t="shared" si="310"/>
        <v>0</v>
      </c>
      <c r="FE93" s="355">
        <f t="shared" si="311"/>
        <v>0</v>
      </c>
      <c r="FG93" s="68" t="str">
        <f t="shared" ref="FG93" si="922">IFERROR((EX93*H93*$M$4),"-")</f>
        <v>-</v>
      </c>
      <c r="FH93" s="68" t="str">
        <f t="shared" ref="FH93" si="923">IFERROR((EY93*H93*$M$5),"-")</f>
        <v>-</v>
      </c>
      <c r="FI93" s="68" t="str">
        <f t="shared" ref="FI93" si="924">IFERROR((EZ93*H93*$M$6),"-")</f>
        <v>-</v>
      </c>
      <c r="FJ93" s="68" t="str">
        <f t="shared" ref="FJ93" si="925">IFERROR((A93*H93*$M$7),"-")</f>
        <v>-</v>
      </c>
      <c r="FK93" s="68" t="str">
        <f t="shared" ref="FK93" si="926">IFERROR((FB93*H93*$M$8),"-")</f>
        <v>-</v>
      </c>
      <c r="FL93" s="68" t="str">
        <f t="shared" ref="FL93" si="927">IFERROR((FC93*H93*$M$9),"-")</f>
        <v>-</v>
      </c>
      <c r="FM93" s="68" t="str">
        <f t="shared" ref="FM93" si="928">IFERROR((FD93*H93*$M$10),"-")</f>
        <v>-</v>
      </c>
      <c r="FN93" s="68" t="str">
        <f t="shared" ref="FN93" si="929">IFERROR((FE93*H93*$M$11),"-")</f>
        <v>-</v>
      </c>
      <c r="FP93" s="355">
        <f t="shared" si="320"/>
        <v>0</v>
      </c>
      <c r="FQ93" s="355">
        <f t="shared" si="321"/>
        <v>0</v>
      </c>
      <c r="FR93" s="355">
        <f t="shared" si="322"/>
        <v>0</v>
      </c>
      <c r="FS93" s="355">
        <f t="shared" si="323"/>
        <v>0</v>
      </c>
      <c r="FT93" s="355">
        <f t="shared" si="324"/>
        <v>0</v>
      </c>
      <c r="FU93" s="355">
        <f t="shared" si="325"/>
        <v>0</v>
      </c>
      <c r="FV93" s="355">
        <f t="shared" si="326"/>
        <v>0</v>
      </c>
      <c r="FW93" s="355">
        <f t="shared" si="327"/>
        <v>0</v>
      </c>
      <c r="FY93" s="68" t="str">
        <f t="shared" ref="FY93" si="930">IFERROR((FP93*H93*$M$4),"-")</f>
        <v>-</v>
      </c>
      <c r="FZ93" s="68" t="str">
        <f t="shared" ref="FZ93" si="931">IFERROR((FQ93*H93*$M$5),"-")</f>
        <v>-</v>
      </c>
      <c r="GA93" s="68" t="str">
        <f t="shared" ref="GA93" si="932">IFERROR((FR93*H93*$M$6),"-")</f>
        <v>-</v>
      </c>
      <c r="GB93" s="68" t="str">
        <f t="shared" ref="GB93" si="933">IFERROR((FS93*H93*$M$7),"-")</f>
        <v>-</v>
      </c>
      <c r="GC93" s="68" t="str">
        <f t="shared" ref="GC93" si="934">IFERROR((FT93*H93*$M$8),"-")</f>
        <v>-</v>
      </c>
      <c r="GD93" s="68" t="str">
        <f t="shared" ref="GD93" si="935">IFERROR((FU93*H93*$M$9),"-")</f>
        <v>-</v>
      </c>
      <c r="GE93" s="68" t="str">
        <f t="shared" ref="GE93" si="936">IFERROR((FV93*H93*$M$10),"-")</f>
        <v>-</v>
      </c>
      <c r="GF93" s="68" t="str">
        <f t="shared" ref="GF93" si="937">IFERROR((FW93*H93*$M$11),"-")</f>
        <v>-</v>
      </c>
    </row>
    <row r="94" spans="1:188" ht="12.6" thickTop="1" x14ac:dyDescent="0.3">
      <c r="A94" s="572"/>
      <c r="B94" s="405" t="s">
        <v>410</v>
      </c>
      <c r="C94" s="405" t="s">
        <v>427</v>
      </c>
      <c r="D94" s="406">
        <v>0</v>
      </c>
      <c r="E94" s="406">
        <v>8.3333333333333329E-2</v>
      </c>
      <c r="F94" s="407" t="str">
        <f t="shared" si="563"/>
        <v>Off-PT</v>
      </c>
      <c r="G94" s="8"/>
      <c r="H94" s="436" t="s">
        <v>117</v>
      </c>
      <c r="I94" s="1517">
        <v>140</v>
      </c>
      <c r="J94" s="410" t="s">
        <v>117</v>
      </c>
      <c r="K94" s="465" t="s">
        <v>117</v>
      </c>
      <c r="L94" s="412">
        <f t="shared" si="564"/>
        <v>0</v>
      </c>
      <c r="M94" s="410">
        <f t="shared" si="212"/>
        <v>140</v>
      </c>
      <c r="N94" s="410">
        <f t="shared" si="235"/>
        <v>0</v>
      </c>
      <c r="O94" s="8" t="e">
        <f t="shared" si="565"/>
        <v>#VALUE!</v>
      </c>
      <c r="P94" s="8">
        <f t="shared" si="566"/>
        <v>0</v>
      </c>
      <c r="Q94" s="8">
        <f t="shared" si="567"/>
        <v>0</v>
      </c>
      <c r="R94" s="8">
        <f t="shared" si="568"/>
        <v>0</v>
      </c>
      <c r="S94" s="8">
        <f t="shared" si="569"/>
        <v>0</v>
      </c>
      <c r="T94" s="8">
        <f t="shared" si="570"/>
        <v>0</v>
      </c>
      <c r="U94" s="8">
        <f t="shared" si="571"/>
        <v>0</v>
      </c>
      <c r="V94" s="8">
        <f t="shared" si="572"/>
        <v>0</v>
      </c>
      <c r="W94" s="8">
        <f t="shared" si="573"/>
        <v>0</v>
      </c>
      <c r="X94" s="8">
        <f t="shared" si="574"/>
        <v>0</v>
      </c>
      <c r="Y94" s="8">
        <f t="shared" si="575"/>
        <v>0</v>
      </c>
      <c r="Z94" s="8">
        <f t="shared" si="576"/>
        <v>0</v>
      </c>
      <c r="AA94" s="8">
        <f t="shared" si="577"/>
        <v>0</v>
      </c>
      <c r="AB94" s="8" t="e">
        <f t="shared" si="578"/>
        <v>#VALUE!</v>
      </c>
      <c r="AC94" s="8">
        <f t="shared" si="579"/>
        <v>0</v>
      </c>
      <c r="AD94" s="8">
        <f t="shared" si="580"/>
        <v>0</v>
      </c>
      <c r="AE94" s="8">
        <f t="shared" si="581"/>
        <v>0</v>
      </c>
      <c r="AF94" s="8">
        <f t="shared" si="582"/>
        <v>0</v>
      </c>
      <c r="AG94" s="8">
        <f t="shared" si="583"/>
        <v>0</v>
      </c>
      <c r="AH94" s="8">
        <f t="shared" si="584"/>
        <v>140</v>
      </c>
      <c r="AI94" s="8">
        <f t="shared" si="585"/>
        <v>0</v>
      </c>
      <c r="AJ94" s="8">
        <f t="shared" si="586"/>
        <v>0</v>
      </c>
      <c r="AK94" s="8">
        <f t="shared" si="587"/>
        <v>0</v>
      </c>
      <c r="AL94" s="8">
        <f t="shared" si="588"/>
        <v>0</v>
      </c>
      <c r="AM94" s="103" t="str">
        <f t="shared" si="589"/>
        <v>1</v>
      </c>
      <c r="AN94" s="63"/>
      <c r="AO94" s="63"/>
      <c r="AP94" s="66"/>
      <c r="AQ94" s="66"/>
      <c r="AR94" s="1277"/>
      <c r="AS94" s="1270"/>
      <c r="AT94" s="63"/>
      <c r="AU94" s="63"/>
      <c r="AV94" s="63"/>
      <c r="AW94" s="66"/>
      <c r="AX94" s="66"/>
      <c r="AY94" s="63"/>
      <c r="AZ94" s="63"/>
      <c r="BA94" s="63"/>
      <c r="BB94" s="63"/>
      <c r="BC94" s="63"/>
      <c r="BD94" s="66"/>
      <c r="BE94" s="66"/>
      <c r="BF94" s="63"/>
      <c r="BG94" s="63"/>
      <c r="BH94" s="63"/>
      <c r="BI94" s="63"/>
      <c r="BJ94" s="63"/>
      <c r="BK94" s="66"/>
      <c r="BL94" s="66"/>
      <c r="BM94" s="63"/>
      <c r="BN94" s="63"/>
      <c r="BO94" s="63"/>
      <c r="BP94" s="63"/>
      <c r="BQ94" s="63"/>
      <c r="BR94" s="1270"/>
      <c r="BS94" s="63"/>
      <c r="CA94" s="104">
        <f t="shared" si="247"/>
        <v>0</v>
      </c>
      <c r="CB94" s="104">
        <f t="shared" si="248"/>
        <v>0</v>
      </c>
      <c r="CC94" s="104"/>
      <c r="CD94" s="104"/>
      <c r="CE94" s="104"/>
      <c r="CF94" s="104"/>
      <c r="CH94" s="105" t="e">
        <f t="shared" si="590"/>
        <v>#VALUE!</v>
      </c>
      <c r="CI94" s="105" t="e">
        <f t="shared" si="591"/>
        <v>#VALUE!</v>
      </c>
      <c r="CJ94" s="105" t="e">
        <f t="shared" si="592"/>
        <v>#VALUE!</v>
      </c>
      <c r="CK94" s="105" t="e">
        <f t="shared" si="593"/>
        <v>#VALUE!</v>
      </c>
      <c r="CL94" s="105" t="e">
        <f t="shared" si="594"/>
        <v>#VALUE!</v>
      </c>
      <c r="CM94" s="105" t="e">
        <f t="shared" si="595"/>
        <v>#VALUE!</v>
      </c>
      <c r="CN94" s="105" t="e">
        <f t="shared" si="596"/>
        <v>#VALUE!</v>
      </c>
      <c r="CO94" s="105" t="e">
        <f t="shared" si="597"/>
        <v>#VALUE!</v>
      </c>
      <c r="CV94" s="355">
        <f t="shared" si="257"/>
        <v>0</v>
      </c>
      <c r="CW94" s="355">
        <f t="shared" si="258"/>
        <v>0</v>
      </c>
      <c r="CX94" s="355">
        <f t="shared" si="259"/>
        <v>0</v>
      </c>
      <c r="CY94" s="355">
        <f t="shared" si="260"/>
        <v>0</v>
      </c>
      <c r="CZ94" s="355" t="str">
        <f ca="1">IFERROR(OUNTIF(AN94:AP94,"e"),"-")</f>
        <v>-</v>
      </c>
      <c r="DA94" s="355">
        <f t="shared" si="261"/>
        <v>0</v>
      </c>
      <c r="DB94" s="355">
        <f t="shared" si="262"/>
        <v>0</v>
      </c>
      <c r="DC94" s="355">
        <f t="shared" si="263"/>
        <v>0</v>
      </c>
      <c r="DE94" s="1168" t="str">
        <f t="shared" si="598"/>
        <v>-</v>
      </c>
      <c r="DF94" s="1168" t="str">
        <f t="shared" si="599"/>
        <v>-</v>
      </c>
      <c r="DG94" s="1168" t="str">
        <f t="shared" si="600"/>
        <v>-</v>
      </c>
      <c r="DH94" s="1168" t="str">
        <f t="shared" si="601"/>
        <v>-</v>
      </c>
      <c r="DI94" s="1168" t="str">
        <f t="shared" ca="1" si="602"/>
        <v>-</v>
      </c>
      <c r="DJ94" s="1168" t="str">
        <f t="shared" si="603"/>
        <v>-</v>
      </c>
      <c r="DK94" s="1168" t="str">
        <f t="shared" si="604"/>
        <v>-</v>
      </c>
      <c r="DL94" s="1168" t="str">
        <f t="shared" si="605"/>
        <v>-</v>
      </c>
      <c r="DN94" s="355">
        <f t="shared" si="272"/>
        <v>0</v>
      </c>
      <c r="DO94" s="355">
        <f t="shared" si="273"/>
        <v>0</v>
      </c>
      <c r="DP94" s="355">
        <f t="shared" si="274"/>
        <v>0</v>
      </c>
      <c r="DQ94" s="355">
        <f t="shared" si="275"/>
        <v>0</v>
      </c>
      <c r="DR94" s="355">
        <f t="shared" si="276"/>
        <v>0</v>
      </c>
      <c r="DS94" s="355">
        <f t="shared" si="277"/>
        <v>0</v>
      </c>
      <c r="DT94" s="355">
        <f t="shared" si="278"/>
        <v>0</v>
      </c>
      <c r="DU94" s="355">
        <f t="shared" si="279"/>
        <v>0</v>
      </c>
      <c r="DW94" s="68" t="str">
        <f t="shared" si="606"/>
        <v>-</v>
      </c>
      <c r="DX94" s="68" t="str">
        <f t="shared" si="607"/>
        <v>-</v>
      </c>
      <c r="DY94" s="68" t="str">
        <f t="shared" si="608"/>
        <v>-</v>
      </c>
      <c r="DZ94" s="68" t="str">
        <f t="shared" si="609"/>
        <v>-</v>
      </c>
      <c r="EA94" s="68" t="str">
        <f t="shared" si="610"/>
        <v>-</v>
      </c>
      <c r="EB94" s="68" t="str">
        <f t="shared" si="611"/>
        <v>-</v>
      </c>
      <c r="EC94" s="68" t="str">
        <f t="shared" si="612"/>
        <v>-</v>
      </c>
      <c r="ED94" s="68" t="str">
        <f t="shared" si="613"/>
        <v>-</v>
      </c>
      <c r="EF94" s="355">
        <f t="shared" si="288"/>
        <v>0</v>
      </c>
      <c r="EG94" s="355">
        <f t="shared" si="289"/>
        <v>0</v>
      </c>
      <c r="EH94" s="355">
        <f t="shared" si="290"/>
        <v>0</v>
      </c>
      <c r="EI94" s="355">
        <f t="shared" si="291"/>
        <v>0</v>
      </c>
      <c r="EJ94" s="355">
        <f t="shared" si="292"/>
        <v>0</v>
      </c>
      <c r="EK94" s="355">
        <f t="shared" si="293"/>
        <v>0</v>
      </c>
      <c r="EL94" s="355">
        <f t="shared" si="294"/>
        <v>0</v>
      </c>
      <c r="EM94" s="355">
        <f t="shared" si="295"/>
        <v>0</v>
      </c>
      <c r="EO94" s="68" t="str">
        <f t="shared" si="614"/>
        <v>-</v>
      </c>
      <c r="EP94" s="68" t="str">
        <f t="shared" si="615"/>
        <v>-</v>
      </c>
      <c r="EQ94" s="68" t="str">
        <f t="shared" si="616"/>
        <v>-</v>
      </c>
      <c r="ER94" s="68" t="str">
        <f t="shared" si="617"/>
        <v>-</v>
      </c>
      <c r="ES94" s="68" t="str">
        <f t="shared" si="618"/>
        <v>-</v>
      </c>
      <c r="ET94" s="68" t="str">
        <f t="shared" si="619"/>
        <v>-</v>
      </c>
      <c r="EU94" s="68" t="str">
        <f t="shared" si="620"/>
        <v>-</v>
      </c>
      <c r="EV94" s="68" t="str">
        <f t="shared" si="621"/>
        <v>-</v>
      </c>
      <c r="EX94" s="355">
        <f t="shared" si="304"/>
        <v>0</v>
      </c>
      <c r="EY94" s="355">
        <f t="shared" si="305"/>
        <v>0</v>
      </c>
      <c r="EZ94" s="355">
        <f t="shared" si="306"/>
        <v>0</v>
      </c>
      <c r="FA94" s="355">
        <f t="shared" si="307"/>
        <v>0</v>
      </c>
      <c r="FB94" s="355">
        <f t="shared" si="308"/>
        <v>0</v>
      </c>
      <c r="FC94" s="355">
        <f t="shared" si="309"/>
        <v>0</v>
      </c>
      <c r="FD94" s="355">
        <f t="shared" si="310"/>
        <v>0</v>
      </c>
      <c r="FE94" s="355">
        <f t="shared" si="311"/>
        <v>0</v>
      </c>
      <c r="FG94" s="68" t="str">
        <f t="shared" si="622"/>
        <v>-</v>
      </c>
      <c r="FH94" s="68" t="str">
        <f t="shared" si="623"/>
        <v>-</v>
      </c>
      <c r="FI94" s="68" t="str">
        <f t="shared" si="624"/>
        <v>-</v>
      </c>
      <c r="FJ94" s="68" t="str">
        <f t="shared" si="625"/>
        <v>-</v>
      </c>
      <c r="FK94" s="68" t="str">
        <f t="shared" si="626"/>
        <v>-</v>
      </c>
      <c r="FL94" s="68" t="str">
        <f t="shared" si="627"/>
        <v>-</v>
      </c>
      <c r="FM94" s="68" t="str">
        <f t="shared" si="628"/>
        <v>-</v>
      </c>
      <c r="FN94" s="68" t="str">
        <f t="shared" si="629"/>
        <v>-</v>
      </c>
      <c r="FP94" s="355">
        <f t="shared" si="320"/>
        <v>0</v>
      </c>
      <c r="FQ94" s="355">
        <f t="shared" si="321"/>
        <v>0</v>
      </c>
      <c r="FR94" s="355">
        <f t="shared" si="322"/>
        <v>0</v>
      </c>
      <c r="FS94" s="355">
        <f t="shared" si="323"/>
        <v>0</v>
      </c>
      <c r="FT94" s="355">
        <f t="shared" si="324"/>
        <v>0</v>
      </c>
      <c r="FU94" s="355">
        <f t="shared" si="325"/>
        <v>0</v>
      </c>
      <c r="FV94" s="355">
        <f t="shared" si="326"/>
        <v>0</v>
      </c>
      <c r="FW94" s="355">
        <f t="shared" si="327"/>
        <v>0</v>
      </c>
      <c r="FY94" s="68" t="str">
        <f t="shared" si="630"/>
        <v>-</v>
      </c>
      <c r="FZ94" s="68" t="str">
        <f t="shared" si="631"/>
        <v>-</v>
      </c>
      <c r="GA94" s="68" t="str">
        <f t="shared" si="632"/>
        <v>-</v>
      </c>
      <c r="GB94" s="68" t="str">
        <f t="shared" si="633"/>
        <v>-</v>
      </c>
      <c r="GC94" s="68" t="str">
        <f t="shared" si="634"/>
        <v>-</v>
      </c>
      <c r="GD94" s="68" t="str">
        <f t="shared" si="635"/>
        <v>-</v>
      </c>
      <c r="GE94" s="68" t="str">
        <f t="shared" si="636"/>
        <v>-</v>
      </c>
      <c r="GF94" s="68" t="str">
        <f t="shared" si="637"/>
        <v>-</v>
      </c>
    </row>
    <row r="95" spans="1:188" ht="15.6" customHeight="1" thickBot="1" x14ac:dyDescent="0.35">
      <c r="A95" s="414"/>
      <c r="B95" s="414"/>
      <c r="C95" s="414"/>
      <c r="D95" s="415"/>
      <c r="E95" s="415"/>
      <c r="F95" s="416"/>
      <c r="G95" s="414"/>
      <c r="H95" s="416"/>
      <c r="I95" s="497"/>
      <c r="J95" s="1196" t="s">
        <v>75</v>
      </c>
      <c r="K95" s="1197">
        <f>SUM(K59:K94)</f>
        <v>0</v>
      </c>
      <c r="L95" s="1196">
        <f>SUM(L59:L94)</f>
        <v>0</v>
      </c>
      <c r="M95" s="1198"/>
      <c r="N95" s="1199">
        <f>SUM(N59:N94)</f>
        <v>0</v>
      </c>
      <c r="O95" s="354"/>
      <c r="P95" s="64">
        <f>SUM(P59:P94)</f>
        <v>0</v>
      </c>
      <c r="Q95" s="64"/>
      <c r="R95" s="64">
        <f>SUM(R59:R94)</f>
        <v>0</v>
      </c>
      <c r="S95" s="64"/>
      <c r="T95" s="64">
        <f>SUM(T59:T94)</f>
        <v>0</v>
      </c>
      <c r="U95" s="64"/>
      <c r="V95" s="64">
        <f>SUM(V59:V94)</f>
        <v>0</v>
      </c>
      <c r="W95" s="64"/>
      <c r="X95" s="64">
        <f>SUM(X59:X94)</f>
        <v>0</v>
      </c>
      <c r="Y95" s="64">
        <f>SUM(Y59:Y94)</f>
        <v>0</v>
      </c>
      <c r="Z95" s="64">
        <f>SUM(Z59:Z94)</f>
        <v>0</v>
      </c>
      <c r="AA95" s="64">
        <f>SUM(AA59:AA94)</f>
        <v>0</v>
      </c>
      <c r="AB95" s="64"/>
      <c r="AC95" s="64"/>
      <c r="AD95" s="68"/>
      <c r="AE95" s="64"/>
      <c r="AF95" s="64"/>
      <c r="AG95" s="64"/>
      <c r="AH95" s="68"/>
      <c r="AI95" s="64"/>
      <c r="AJ95" s="64"/>
      <c r="AK95" s="64"/>
      <c r="AL95" s="68"/>
      <c r="AM95" s="167"/>
      <c r="AN95" s="114">
        <f t="shared" ref="AN95:BR95" si="938">COUNTA(AN59:AN94)</f>
        <v>0</v>
      </c>
      <c r="AO95" s="114">
        <f t="shared" si="938"/>
        <v>0</v>
      </c>
      <c r="AP95" s="114">
        <f t="shared" si="938"/>
        <v>0</v>
      </c>
      <c r="AQ95" s="114">
        <f t="shared" si="938"/>
        <v>0</v>
      </c>
      <c r="AR95" s="114">
        <f t="shared" si="938"/>
        <v>0</v>
      </c>
      <c r="AS95" s="114">
        <f t="shared" si="938"/>
        <v>0</v>
      </c>
      <c r="AT95" s="114">
        <f t="shared" si="938"/>
        <v>0</v>
      </c>
      <c r="AU95" s="114">
        <f t="shared" si="938"/>
        <v>0</v>
      </c>
      <c r="AV95" s="114">
        <f t="shared" si="938"/>
        <v>0</v>
      </c>
      <c r="AW95" s="114">
        <f t="shared" si="938"/>
        <v>0</v>
      </c>
      <c r="AX95" s="114">
        <f t="shared" si="938"/>
        <v>0</v>
      </c>
      <c r="AY95" s="114">
        <f t="shared" si="938"/>
        <v>0</v>
      </c>
      <c r="AZ95" s="114">
        <f t="shared" si="938"/>
        <v>0</v>
      </c>
      <c r="BA95" s="114">
        <f t="shared" si="938"/>
        <v>0</v>
      </c>
      <c r="BB95" s="114">
        <f t="shared" si="938"/>
        <v>0</v>
      </c>
      <c r="BC95" s="114">
        <f t="shared" si="938"/>
        <v>0</v>
      </c>
      <c r="BD95" s="114">
        <f t="shared" si="938"/>
        <v>0</v>
      </c>
      <c r="BE95" s="114">
        <f t="shared" si="938"/>
        <v>0</v>
      </c>
      <c r="BF95" s="114">
        <f t="shared" si="938"/>
        <v>0</v>
      </c>
      <c r="BG95" s="114">
        <f t="shared" si="938"/>
        <v>0</v>
      </c>
      <c r="BH95" s="114">
        <f t="shared" si="938"/>
        <v>0</v>
      </c>
      <c r="BI95" s="114">
        <f t="shared" si="938"/>
        <v>0</v>
      </c>
      <c r="BJ95" s="114">
        <f t="shared" si="938"/>
        <v>0</v>
      </c>
      <c r="BK95" s="114">
        <f t="shared" si="938"/>
        <v>0</v>
      </c>
      <c r="BL95" s="114">
        <f t="shared" si="938"/>
        <v>0</v>
      </c>
      <c r="BM95" s="114">
        <f t="shared" si="938"/>
        <v>0</v>
      </c>
      <c r="BN95" s="114">
        <f t="shared" si="938"/>
        <v>0</v>
      </c>
      <c r="BO95" s="114">
        <f t="shared" si="938"/>
        <v>0</v>
      </c>
      <c r="BP95" s="114">
        <f t="shared" si="938"/>
        <v>0</v>
      </c>
      <c r="BQ95" s="282">
        <f t="shared" si="938"/>
        <v>0</v>
      </c>
      <c r="BR95" s="1512">
        <f t="shared" si="938"/>
        <v>0</v>
      </c>
      <c r="BU95" s="1205"/>
      <c r="BV95" s="1205"/>
      <c r="BW95" s="1205"/>
      <c r="BX95" s="1205"/>
      <c r="BY95" s="1205"/>
      <c r="BZ95" s="1205"/>
      <c r="CA95" s="1205"/>
      <c r="CB95" s="1205"/>
      <c r="CC95" s="1205"/>
      <c r="CD95" s="1205"/>
      <c r="CE95" s="1205"/>
      <c r="CF95" s="1205"/>
      <c r="DW95" s="68">
        <f t="shared" si="280"/>
        <v>0</v>
      </c>
      <c r="DX95" s="68" t="str">
        <f t="shared" si="281"/>
        <v>-</v>
      </c>
      <c r="DY95" s="68" t="str">
        <f t="shared" si="282"/>
        <v>-</v>
      </c>
      <c r="DZ95" s="68" t="str">
        <f t="shared" si="283"/>
        <v>-</v>
      </c>
      <c r="EA95" s="68" t="str">
        <f t="shared" si="284"/>
        <v>-</v>
      </c>
      <c r="EB95" s="68" t="str">
        <f t="shared" si="285"/>
        <v>-</v>
      </c>
      <c r="EC95" s="68" t="str">
        <f t="shared" si="286"/>
        <v>-</v>
      </c>
      <c r="ED95" s="68" t="str">
        <f t="shared" si="287"/>
        <v>-</v>
      </c>
      <c r="EX95" s="355">
        <f t="shared" si="304"/>
        <v>0</v>
      </c>
      <c r="EY95" s="355">
        <f t="shared" si="305"/>
        <v>0</v>
      </c>
      <c r="EZ95" s="355">
        <f t="shared" si="306"/>
        <v>0</v>
      </c>
      <c r="FA95" s="355">
        <f t="shared" si="307"/>
        <v>0</v>
      </c>
      <c r="FB95" s="355">
        <f t="shared" si="308"/>
        <v>0</v>
      </c>
      <c r="FC95" s="355">
        <f t="shared" si="309"/>
        <v>0</v>
      </c>
      <c r="FD95" s="355">
        <f t="shared" si="310"/>
        <v>0</v>
      </c>
      <c r="FE95" s="355">
        <f t="shared" si="311"/>
        <v>0</v>
      </c>
    </row>
    <row r="96" spans="1:188" ht="14.25" customHeight="1" thickBot="1" x14ac:dyDescent="0.35">
      <c r="C96" s="68"/>
      <c r="N96" s="115" t="s">
        <v>493</v>
      </c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577" t="s">
        <v>491</v>
      </c>
      <c r="AO96" s="1578"/>
      <c r="AP96" s="1578"/>
      <c r="AQ96" s="1578"/>
      <c r="AR96" s="1579"/>
      <c r="AS96" s="1577" t="s">
        <v>492</v>
      </c>
      <c r="AT96" s="1578"/>
      <c r="AU96" s="1578"/>
      <c r="AV96" s="1578"/>
      <c r="AW96" s="1578"/>
      <c r="AX96" s="1578"/>
      <c r="AY96" s="1578"/>
      <c r="AZ96" s="1578"/>
      <c r="BA96" s="1578"/>
      <c r="BB96" s="1578"/>
      <c r="BC96" s="1578"/>
      <c r="BD96" s="1578"/>
      <c r="BE96" s="1578"/>
      <c r="BF96" s="1578"/>
      <c r="BG96" s="1578"/>
      <c r="BH96" s="1578"/>
      <c r="BI96" s="1578"/>
      <c r="BJ96" s="1578"/>
      <c r="BK96" s="1578"/>
      <c r="BL96" s="1578"/>
      <c r="BM96" s="1578"/>
      <c r="BN96" s="1578"/>
      <c r="BO96" s="1578"/>
      <c r="BP96" s="1578"/>
      <c r="BQ96" s="1579"/>
      <c r="BR96" s="1509"/>
      <c r="CV96" s="1568">
        <f ca="1">SUM(CV59:DC94)</f>
        <v>0</v>
      </c>
      <c r="CW96" s="1569"/>
      <c r="CX96" s="1569"/>
      <c r="CY96" s="1569"/>
      <c r="CZ96" s="1569"/>
      <c r="DA96" s="1569"/>
      <c r="DB96" s="1569"/>
      <c r="DC96" s="1570"/>
      <c r="DE96" s="1560">
        <f ca="1">SUM(DE59:DL94)</f>
        <v>0</v>
      </c>
      <c r="DF96" s="1561"/>
      <c r="DG96" s="1561"/>
      <c r="DH96" s="1561"/>
      <c r="DI96" s="1561"/>
      <c r="DJ96" s="1561"/>
      <c r="DK96" s="1561"/>
      <c r="DL96" s="1562"/>
      <c r="DN96" s="1568">
        <f>SUM(DN59:DU94)</f>
        <v>0</v>
      </c>
      <c r="DO96" s="1569"/>
      <c r="DP96" s="1569"/>
      <c r="DQ96" s="1569"/>
      <c r="DR96" s="1569"/>
      <c r="DS96" s="1569"/>
      <c r="DT96" s="1569"/>
      <c r="DU96" s="1570"/>
      <c r="DW96" s="1560">
        <f>SUM(DW59:ED94)</f>
        <v>0</v>
      </c>
      <c r="DX96" s="1561"/>
      <c r="DY96" s="1561"/>
      <c r="DZ96" s="1561"/>
      <c r="EA96" s="1561"/>
      <c r="EB96" s="1561"/>
      <c r="EC96" s="1561"/>
      <c r="ED96" s="1562"/>
      <c r="EF96" s="1568">
        <f>SUM(EF59:EM94)</f>
        <v>0</v>
      </c>
      <c r="EG96" s="1569"/>
      <c r="EH96" s="1569"/>
      <c r="EI96" s="1569"/>
      <c r="EJ96" s="1569"/>
      <c r="EK96" s="1569"/>
      <c r="EL96" s="1569"/>
      <c r="EM96" s="1570"/>
      <c r="EO96" s="1560">
        <f>SUM(EO59:EV94)</f>
        <v>0</v>
      </c>
      <c r="EP96" s="1561"/>
      <c r="EQ96" s="1561"/>
      <c r="ER96" s="1561"/>
      <c r="ES96" s="1561"/>
      <c r="ET96" s="1561"/>
      <c r="EU96" s="1561"/>
      <c r="EV96" s="1562"/>
      <c r="EX96" s="1568">
        <f>SUM(EX59:FE94)</f>
        <v>0</v>
      </c>
      <c r="EY96" s="1569"/>
      <c r="EZ96" s="1569"/>
      <c r="FA96" s="1569"/>
      <c r="FB96" s="1569"/>
      <c r="FC96" s="1569"/>
      <c r="FD96" s="1569"/>
      <c r="FE96" s="1570"/>
      <c r="FG96" s="1560">
        <f>SUM(FG59:FN94)</f>
        <v>0</v>
      </c>
      <c r="FH96" s="1561"/>
      <c r="FI96" s="1561"/>
      <c r="FJ96" s="1561"/>
      <c r="FK96" s="1561"/>
      <c r="FL96" s="1561"/>
      <c r="FM96" s="1561"/>
      <c r="FN96" s="1562"/>
      <c r="FP96" s="1568">
        <f>SUM(FP59:FW94)</f>
        <v>0</v>
      </c>
      <c r="FQ96" s="1569"/>
      <c r="FR96" s="1569"/>
      <c r="FS96" s="1569"/>
      <c r="FT96" s="1569"/>
      <c r="FU96" s="1569"/>
      <c r="FV96" s="1569"/>
      <c r="FW96" s="1570"/>
      <c r="FY96" s="1560">
        <f>SUM(FY59:GF94)</f>
        <v>0</v>
      </c>
      <c r="FZ96" s="1561"/>
      <c r="GA96" s="1561"/>
      <c r="GB96" s="1561"/>
      <c r="GC96" s="1561"/>
      <c r="GD96" s="1561"/>
      <c r="GE96" s="1561"/>
      <c r="GF96" s="1562"/>
    </row>
    <row r="97" spans="1:188" ht="14.25" customHeight="1" thickBot="1" x14ac:dyDescent="0.35">
      <c r="C97" s="68"/>
      <c r="J97" s="97"/>
      <c r="N97" s="229" t="s">
        <v>472</v>
      </c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574">
        <f>SUM(CA59:CA94)</f>
        <v>0</v>
      </c>
      <c r="AO97" s="1575"/>
      <c r="AP97" s="1575"/>
      <c r="AQ97" s="1575"/>
      <c r="AR97" s="1575"/>
      <c r="AS97" s="1574">
        <f>SUM(CB59:CB94)</f>
        <v>0</v>
      </c>
      <c r="AT97" s="1575"/>
      <c r="AU97" s="1575"/>
      <c r="AV97" s="1575"/>
      <c r="AW97" s="1575"/>
      <c r="AX97" s="1575"/>
      <c r="AY97" s="1575"/>
      <c r="AZ97" s="1575"/>
      <c r="BA97" s="1575"/>
      <c r="BB97" s="1575"/>
      <c r="BC97" s="1575"/>
      <c r="BD97" s="1575"/>
      <c r="BE97" s="1575"/>
      <c r="BF97" s="1575"/>
      <c r="BG97" s="1575"/>
      <c r="BH97" s="1575"/>
      <c r="BI97" s="1575"/>
      <c r="BJ97" s="1575"/>
      <c r="BK97" s="1575"/>
      <c r="BL97" s="1575"/>
      <c r="BM97" s="1575"/>
      <c r="BN97" s="1575"/>
      <c r="BO97" s="1575"/>
      <c r="BP97" s="1575"/>
      <c r="BQ97" s="1576"/>
      <c r="BR97" s="1509"/>
    </row>
    <row r="98" spans="1:188" ht="15.6" customHeight="1" x14ac:dyDescent="0.3">
      <c r="B98" s="95" t="s">
        <v>1</v>
      </c>
      <c r="I98" s="96"/>
      <c r="AN98" s="97" t="s">
        <v>438</v>
      </c>
      <c r="AO98" s="97" t="s">
        <v>426</v>
      </c>
      <c r="AP98" s="97" t="s">
        <v>428</v>
      </c>
      <c r="AQ98" s="97" t="s">
        <v>429</v>
      </c>
      <c r="AR98" s="97" t="s">
        <v>437</v>
      </c>
      <c r="AS98" s="97" t="s">
        <v>439</v>
      </c>
      <c r="AT98" s="97" t="s">
        <v>436</v>
      </c>
      <c r="AU98" s="97" t="s">
        <v>438</v>
      </c>
      <c r="AV98" s="97" t="s">
        <v>426</v>
      </c>
      <c r="AW98" s="97" t="s">
        <v>428</v>
      </c>
      <c r="AX98" s="97" t="s">
        <v>429</v>
      </c>
      <c r="AY98" s="97" t="s">
        <v>437</v>
      </c>
      <c r="AZ98" s="97" t="s">
        <v>439</v>
      </c>
      <c r="BA98" s="97" t="s">
        <v>436</v>
      </c>
      <c r="BB98" s="97" t="s">
        <v>438</v>
      </c>
      <c r="BC98" s="97" t="s">
        <v>426</v>
      </c>
      <c r="BD98" s="97" t="s">
        <v>428</v>
      </c>
      <c r="BE98" s="97" t="s">
        <v>429</v>
      </c>
      <c r="BF98" s="97" t="s">
        <v>437</v>
      </c>
      <c r="BG98" s="97" t="s">
        <v>439</v>
      </c>
      <c r="BH98" s="97" t="s">
        <v>436</v>
      </c>
      <c r="BI98" s="97" t="s">
        <v>438</v>
      </c>
      <c r="BJ98" s="97" t="s">
        <v>426</v>
      </c>
      <c r="BK98" s="97" t="s">
        <v>428</v>
      </c>
      <c r="BL98" s="97" t="s">
        <v>429</v>
      </c>
      <c r="BM98" s="97" t="s">
        <v>437</v>
      </c>
      <c r="BN98" s="97" t="s">
        <v>439</v>
      </c>
      <c r="BO98" s="97" t="s">
        <v>436</v>
      </c>
      <c r="BP98" s="97" t="s">
        <v>438</v>
      </c>
      <c r="BQ98" s="97" t="s">
        <v>426</v>
      </c>
      <c r="BR98" s="97"/>
      <c r="CV98" s="1556" t="s">
        <v>359</v>
      </c>
      <c r="CW98" s="1556"/>
      <c r="CX98" s="1556"/>
      <c r="CY98" s="1556"/>
      <c r="CZ98" s="1556"/>
      <c r="DA98" s="1556"/>
      <c r="DB98" s="1556"/>
      <c r="DC98" s="1556"/>
      <c r="DE98" s="1556" t="s">
        <v>369</v>
      </c>
      <c r="DF98" s="1556"/>
      <c r="DG98" s="1556"/>
      <c r="DH98" s="1556"/>
      <c r="DI98" s="1556"/>
      <c r="DJ98" s="1556"/>
      <c r="DK98" s="1556"/>
      <c r="DL98" s="1556"/>
      <c r="DN98" s="1556" t="s">
        <v>368</v>
      </c>
      <c r="DO98" s="1556"/>
      <c r="DP98" s="1556"/>
      <c r="DQ98" s="1556"/>
      <c r="DR98" s="1556"/>
      <c r="DS98" s="1556"/>
      <c r="DT98" s="1556"/>
      <c r="DU98" s="1556"/>
      <c r="DW98" s="1556" t="s">
        <v>370</v>
      </c>
      <c r="DX98" s="1556"/>
      <c r="DY98" s="1556"/>
      <c r="DZ98" s="1556"/>
      <c r="EA98" s="1556"/>
      <c r="EB98" s="1556"/>
      <c r="EC98" s="1556"/>
      <c r="ED98" s="1556"/>
      <c r="EF98" s="1556" t="s">
        <v>371</v>
      </c>
      <c r="EG98" s="1556"/>
      <c r="EH98" s="1556"/>
      <c r="EI98" s="1556"/>
      <c r="EJ98" s="1556"/>
      <c r="EK98" s="1556"/>
      <c r="EL98" s="1556"/>
      <c r="EM98" s="1556"/>
      <c r="EO98" s="1556" t="s">
        <v>372</v>
      </c>
      <c r="EP98" s="1556"/>
      <c r="EQ98" s="1556"/>
      <c r="ER98" s="1556"/>
      <c r="ES98" s="1556"/>
      <c r="ET98" s="1556"/>
      <c r="EU98" s="1556"/>
      <c r="EV98" s="1556"/>
      <c r="EX98" s="1556" t="s">
        <v>373</v>
      </c>
      <c r="EY98" s="1556"/>
      <c r="EZ98" s="1556"/>
      <c r="FA98" s="1556"/>
      <c r="FB98" s="1556"/>
      <c r="FC98" s="1556"/>
      <c r="FD98" s="1556"/>
      <c r="FE98" s="1556"/>
      <c r="FG98" s="1556" t="s">
        <v>374</v>
      </c>
      <c r="FH98" s="1556"/>
      <c r="FI98" s="1556"/>
      <c r="FJ98" s="1556"/>
      <c r="FK98" s="1556"/>
      <c r="FL98" s="1556"/>
      <c r="FM98" s="1556"/>
      <c r="FN98" s="1556"/>
      <c r="FP98" s="1556" t="s">
        <v>375</v>
      </c>
      <c r="FQ98" s="1556"/>
      <c r="FR98" s="1556"/>
      <c r="FS98" s="1556"/>
      <c r="FT98" s="1556"/>
      <c r="FU98" s="1556"/>
      <c r="FV98" s="1556"/>
      <c r="FW98" s="1556"/>
      <c r="FY98" s="1556" t="s">
        <v>376</v>
      </c>
      <c r="FZ98" s="1556"/>
      <c r="GA98" s="1556"/>
      <c r="GB98" s="1556"/>
      <c r="GC98" s="1556"/>
      <c r="GD98" s="1556"/>
      <c r="GE98" s="1556"/>
      <c r="GF98" s="1556"/>
    </row>
    <row r="99" spans="1:188" ht="12" x14ac:dyDescent="0.3">
      <c r="A99" s="506" t="s">
        <v>440</v>
      </c>
      <c r="B99" s="506" t="s">
        <v>441</v>
      </c>
      <c r="C99" s="506" t="s">
        <v>442</v>
      </c>
      <c r="D99" s="506" t="s">
        <v>440</v>
      </c>
      <c r="E99" s="507" t="s">
        <v>443</v>
      </c>
      <c r="F99" s="507" t="s">
        <v>444</v>
      </c>
      <c r="G99" s="506" t="s">
        <v>445</v>
      </c>
      <c r="H99" s="506" t="s">
        <v>446</v>
      </c>
      <c r="I99" s="506" t="s">
        <v>447</v>
      </c>
      <c r="J99" s="506" t="s">
        <v>9</v>
      </c>
      <c r="K99" s="506" t="s">
        <v>10</v>
      </c>
      <c r="L99" s="506" t="s">
        <v>448</v>
      </c>
      <c r="M99" s="506" t="s">
        <v>18</v>
      </c>
      <c r="N99" s="506" t="s">
        <v>19</v>
      </c>
      <c r="O99" s="55" t="s">
        <v>45</v>
      </c>
      <c r="P99" s="55" t="s">
        <v>50</v>
      </c>
      <c r="Q99" s="55" t="s">
        <v>46</v>
      </c>
      <c r="R99" s="55" t="s">
        <v>51</v>
      </c>
      <c r="S99" s="55" t="s">
        <v>47</v>
      </c>
      <c r="T99" s="55" t="s">
        <v>52</v>
      </c>
      <c r="U99" s="55" t="s">
        <v>48</v>
      </c>
      <c r="V99" s="55" t="s">
        <v>53</v>
      </c>
      <c r="W99" s="55" t="s">
        <v>49</v>
      </c>
      <c r="X99" s="56" t="s">
        <v>54</v>
      </c>
      <c r="Y99" s="56" t="s">
        <v>105</v>
      </c>
      <c r="Z99" s="56" t="s">
        <v>155</v>
      </c>
      <c r="AA99" s="56" t="s">
        <v>156</v>
      </c>
      <c r="AB99" s="56" t="s">
        <v>104</v>
      </c>
      <c r="AC99" s="55" t="s">
        <v>96</v>
      </c>
      <c r="AD99" s="55" t="s">
        <v>97</v>
      </c>
      <c r="AE99" s="55" t="s">
        <v>98</v>
      </c>
      <c r="AF99" s="55" t="s">
        <v>99</v>
      </c>
      <c r="AG99" s="55" t="s">
        <v>100</v>
      </c>
      <c r="AH99" s="55" t="s">
        <v>120</v>
      </c>
      <c r="AI99" s="55" t="s">
        <v>121</v>
      </c>
      <c r="AJ99" s="55" t="s">
        <v>122</v>
      </c>
      <c r="AK99" s="55" t="s">
        <v>123</v>
      </c>
      <c r="AL99" s="55" t="s">
        <v>124</v>
      </c>
      <c r="AM99" s="55" t="s">
        <v>127</v>
      </c>
      <c r="AN99" s="55">
        <v>26</v>
      </c>
      <c r="AO99" s="57">
        <v>27</v>
      </c>
      <c r="AP99" s="55">
        <v>28</v>
      </c>
      <c r="AQ99" s="57">
        <v>29</v>
      </c>
      <c r="AR99" s="55">
        <v>30</v>
      </c>
      <c r="AS99" s="57">
        <v>1</v>
      </c>
      <c r="AT99" s="55">
        <v>2</v>
      </c>
      <c r="AU99" s="55">
        <v>3</v>
      </c>
      <c r="AV99" s="55">
        <v>4</v>
      </c>
      <c r="AW99" s="55">
        <v>5</v>
      </c>
      <c r="AX99" s="55">
        <v>6</v>
      </c>
      <c r="AY99" s="57">
        <v>7</v>
      </c>
      <c r="AZ99" s="55">
        <v>8</v>
      </c>
      <c r="BA99" s="57">
        <v>9</v>
      </c>
      <c r="BB99" s="55">
        <v>10</v>
      </c>
      <c r="BC99" s="57">
        <v>11</v>
      </c>
      <c r="BD99" s="55">
        <v>12</v>
      </c>
      <c r="BE99" s="57">
        <v>13</v>
      </c>
      <c r="BF99" s="55">
        <v>14</v>
      </c>
      <c r="BG99" s="57">
        <v>15</v>
      </c>
      <c r="BH99" s="55">
        <v>16</v>
      </c>
      <c r="BI99" s="57">
        <v>17</v>
      </c>
      <c r="BJ99" s="55">
        <v>18</v>
      </c>
      <c r="BK99" s="57">
        <v>19</v>
      </c>
      <c r="BL99" s="55">
        <v>20</v>
      </c>
      <c r="BM99" s="57">
        <v>21</v>
      </c>
      <c r="BN99" s="55">
        <v>22</v>
      </c>
      <c r="BO99" s="57">
        <v>23</v>
      </c>
      <c r="BP99" s="57">
        <v>24</v>
      </c>
      <c r="BQ99" s="55">
        <v>25</v>
      </c>
      <c r="BR99" s="57"/>
      <c r="BS99" s="55"/>
      <c r="BU99" s="70" t="s">
        <v>84</v>
      </c>
      <c r="BV99" s="70" t="s">
        <v>85</v>
      </c>
      <c r="BW99" s="70" t="s">
        <v>86</v>
      </c>
      <c r="BX99" s="70" t="s">
        <v>87</v>
      </c>
      <c r="BY99" s="70" t="s">
        <v>91</v>
      </c>
      <c r="BZ99" s="70" t="s">
        <v>129</v>
      </c>
      <c r="CA99" s="70" t="s">
        <v>84</v>
      </c>
      <c r="CB99" s="70" t="s">
        <v>85</v>
      </c>
      <c r="CH99" s="99" t="s">
        <v>188</v>
      </c>
      <c r="CI99" s="99" t="s">
        <v>189</v>
      </c>
      <c r="CJ99" s="99" t="s">
        <v>190</v>
      </c>
      <c r="CK99" s="99" t="s">
        <v>191</v>
      </c>
      <c r="CL99" s="99" t="s">
        <v>192</v>
      </c>
      <c r="CM99" s="99" t="s">
        <v>193</v>
      </c>
      <c r="CN99" s="99" t="s">
        <v>194</v>
      </c>
      <c r="CO99" s="99" t="s">
        <v>195</v>
      </c>
      <c r="CV99" s="99" t="s">
        <v>360</v>
      </c>
      <c r="CW99" s="99" t="s">
        <v>361</v>
      </c>
      <c r="CX99" s="99" t="s">
        <v>362</v>
      </c>
      <c r="CY99" s="99" t="s">
        <v>363</v>
      </c>
      <c r="CZ99" s="99" t="s">
        <v>364</v>
      </c>
      <c r="DA99" s="99" t="s">
        <v>365</v>
      </c>
      <c r="DB99" s="99" t="s">
        <v>366</v>
      </c>
      <c r="DC99" s="99" t="s">
        <v>367</v>
      </c>
      <c r="DE99" s="1164" t="s">
        <v>360</v>
      </c>
      <c r="DF99" s="1164" t="s">
        <v>361</v>
      </c>
      <c r="DG99" s="1164" t="s">
        <v>362</v>
      </c>
      <c r="DH99" s="1164" t="s">
        <v>363</v>
      </c>
      <c r="DI99" s="1164" t="s">
        <v>364</v>
      </c>
      <c r="DJ99" s="1164" t="s">
        <v>365</v>
      </c>
      <c r="DK99" s="1164" t="s">
        <v>366</v>
      </c>
      <c r="DL99" s="1164" t="s">
        <v>367</v>
      </c>
      <c r="DN99" s="99" t="s">
        <v>360</v>
      </c>
      <c r="DO99" s="99" t="s">
        <v>361</v>
      </c>
      <c r="DP99" s="99" t="s">
        <v>362</v>
      </c>
      <c r="DQ99" s="99" t="s">
        <v>363</v>
      </c>
      <c r="DR99" s="99" t="s">
        <v>364</v>
      </c>
      <c r="DS99" s="99" t="s">
        <v>365</v>
      </c>
      <c r="DT99" s="99" t="s">
        <v>366</v>
      </c>
      <c r="DU99" s="99" t="s">
        <v>367</v>
      </c>
      <c r="DW99" s="1164" t="s">
        <v>360</v>
      </c>
      <c r="DX99" s="1164" t="s">
        <v>361</v>
      </c>
      <c r="DY99" s="1164" t="s">
        <v>362</v>
      </c>
      <c r="DZ99" s="1164" t="s">
        <v>363</v>
      </c>
      <c r="EA99" s="1164" t="s">
        <v>364</v>
      </c>
      <c r="EB99" s="1164" t="s">
        <v>365</v>
      </c>
      <c r="EC99" s="1164" t="s">
        <v>366</v>
      </c>
      <c r="ED99" s="1164" t="s">
        <v>367</v>
      </c>
      <c r="EF99" s="99" t="s">
        <v>360</v>
      </c>
      <c r="EG99" s="99" t="s">
        <v>361</v>
      </c>
      <c r="EH99" s="99" t="s">
        <v>362</v>
      </c>
      <c r="EI99" s="99" t="s">
        <v>363</v>
      </c>
      <c r="EJ99" s="99" t="s">
        <v>364</v>
      </c>
      <c r="EK99" s="99" t="s">
        <v>365</v>
      </c>
      <c r="EL99" s="99" t="s">
        <v>366</v>
      </c>
      <c r="EM99" s="99" t="s">
        <v>367</v>
      </c>
      <c r="EO99" s="1164" t="s">
        <v>360</v>
      </c>
      <c r="EP99" s="1164" t="s">
        <v>361</v>
      </c>
      <c r="EQ99" s="1164" t="s">
        <v>362</v>
      </c>
      <c r="ER99" s="1164" t="s">
        <v>363</v>
      </c>
      <c r="ES99" s="1164" t="s">
        <v>364</v>
      </c>
      <c r="ET99" s="1164" t="s">
        <v>365</v>
      </c>
      <c r="EU99" s="1164" t="s">
        <v>366</v>
      </c>
      <c r="EV99" s="1164" t="s">
        <v>367</v>
      </c>
      <c r="EX99" s="99" t="s">
        <v>360</v>
      </c>
      <c r="EY99" s="99" t="s">
        <v>361</v>
      </c>
      <c r="EZ99" s="99" t="s">
        <v>362</v>
      </c>
      <c r="FA99" s="99" t="s">
        <v>363</v>
      </c>
      <c r="FB99" s="99" t="s">
        <v>364</v>
      </c>
      <c r="FC99" s="99" t="s">
        <v>365</v>
      </c>
      <c r="FD99" s="99" t="s">
        <v>366</v>
      </c>
      <c r="FE99" s="99" t="s">
        <v>367</v>
      </c>
      <c r="FG99" s="1164" t="s">
        <v>360</v>
      </c>
      <c r="FH99" s="1164" t="s">
        <v>361</v>
      </c>
      <c r="FI99" s="1164" t="s">
        <v>362</v>
      </c>
      <c r="FJ99" s="1164" t="s">
        <v>363</v>
      </c>
      <c r="FK99" s="1164" t="s">
        <v>364</v>
      </c>
      <c r="FL99" s="1164" t="s">
        <v>365</v>
      </c>
      <c r="FM99" s="1164" t="s">
        <v>366</v>
      </c>
      <c r="FN99" s="1164" t="s">
        <v>367</v>
      </c>
      <c r="FP99" s="99" t="s">
        <v>360</v>
      </c>
      <c r="FQ99" s="99" t="s">
        <v>361</v>
      </c>
      <c r="FR99" s="99" t="s">
        <v>362</v>
      </c>
      <c r="FS99" s="99" t="s">
        <v>363</v>
      </c>
      <c r="FT99" s="99" t="s">
        <v>364</v>
      </c>
      <c r="FU99" s="99" t="s">
        <v>365</v>
      </c>
      <c r="FV99" s="99" t="s">
        <v>366</v>
      </c>
      <c r="FW99" s="99" t="s">
        <v>367</v>
      </c>
      <c r="FY99" s="1164" t="s">
        <v>360</v>
      </c>
      <c r="FZ99" s="1164" t="s">
        <v>361</v>
      </c>
      <c r="GA99" s="1164" t="s">
        <v>362</v>
      </c>
      <c r="GB99" s="1164" t="s">
        <v>363</v>
      </c>
      <c r="GC99" s="1164" t="s">
        <v>364</v>
      </c>
      <c r="GD99" s="1164" t="s">
        <v>365</v>
      </c>
      <c r="GE99" s="1164" t="s">
        <v>366</v>
      </c>
      <c r="GF99" s="1164" t="s">
        <v>367</v>
      </c>
    </row>
    <row r="100" spans="1:188" ht="12" x14ac:dyDescent="0.3">
      <c r="A100" s="655"/>
      <c r="B100" s="387" t="s">
        <v>408</v>
      </c>
      <c r="C100" s="387" t="s">
        <v>425</v>
      </c>
      <c r="D100" s="388">
        <v>0.25</v>
      </c>
      <c r="E100" s="388">
        <v>0.28125</v>
      </c>
      <c r="F100" s="389" t="str">
        <f t="shared" ref="F100:F109" si="939">IF(VALUE(D100)&gt;=0.72,"PT",IF(VALUE(D100)&lt;0.72,"Off-PT"))</f>
        <v>Off-PT</v>
      </c>
      <c r="G100" s="9"/>
      <c r="H100" s="432" t="s">
        <v>117</v>
      </c>
      <c r="I100" s="391">
        <v>77</v>
      </c>
      <c r="J100" s="392" t="s">
        <v>117</v>
      </c>
      <c r="K100" s="461" t="s">
        <v>117</v>
      </c>
      <c r="L100" s="394">
        <f t="shared" ref="L100:L124" si="940">COUNTA(AN100:BR100)</f>
        <v>0</v>
      </c>
      <c r="M100" s="392">
        <f t="shared" ref="M100:M124" si="941">I100*AM100</f>
        <v>77</v>
      </c>
      <c r="N100" s="392">
        <f>((AC100+AD100+AE100+AF100+AG100)*AM100)</f>
        <v>0</v>
      </c>
      <c r="O100" s="9" t="e">
        <f t="shared" ref="O100:O124" si="942">IF($L$4&gt;0,P100*J100*$M$4*H100,0)</f>
        <v>#VALUE!</v>
      </c>
      <c r="P100" s="9">
        <f t="shared" ref="P100:P124" si="943">COUNTIF(AN100:BR100,"A")</f>
        <v>0</v>
      </c>
      <c r="Q100" s="9">
        <f t="shared" ref="Q100:Q124" si="944">IF($L$5&gt;0,R100*J100*$M$5*H100,0)</f>
        <v>0</v>
      </c>
      <c r="R100" s="9">
        <f t="shared" ref="R100:R124" si="945">COUNTIF(AN100:BR100,"B")</f>
        <v>0</v>
      </c>
      <c r="S100" s="9">
        <f t="shared" ref="S100:S124" si="946">IF($L$6&gt;0,T100*J100*$M$6*H100,0)</f>
        <v>0</v>
      </c>
      <c r="T100" s="9">
        <f t="shared" ref="T100:T124" si="947">COUNTIF(AN100:BR100,"C")</f>
        <v>0</v>
      </c>
      <c r="U100" s="9">
        <f t="shared" ref="U100:U124" si="948">IF($L$7&gt;0,V100*J100*$M$7*H100,0)</f>
        <v>0</v>
      </c>
      <c r="V100" s="9">
        <f t="shared" ref="V100:V124" si="949">COUNTIF(AN100:BR100,"D")</f>
        <v>0</v>
      </c>
      <c r="W100" s="9">
        <f t="shared" ref="W100:W124" si="950">IF($L$8&gt;0,X100*J100*$M$8*H100,0)</f>
        <v>0</v>
      </c>
      <c r="X100" s="9">
        <f t="shared" ref="X100:X124" si="951">COUNTIF(AN100:BR100,"E")</f>
        <v>0</v>
      </c>
      <c r="Y100" s="9">
        <f t="shared" ref="Y100:Y109" si="952">COUNTIF(AN100:BR100,"F")</f>
        <v>0</v>
      </c>
      <c r="Z100" s="9">
        <f t="shared" ref="Z100:Z109" si="953">COUNTIF(AN100:BR100,"G")</f>
        <v>0</v>
      </c>
      <c r="AA100" s="9">
        <f t="shared" ref="AA100:AA109" si="954">COUNTIF(AN100:BR100,"H")</f>
        <v>0</v>
      </c>
      <c r="AB100" s="9" t="e">
        <f t="shared" ref="AB100:AB124" si="955">(Y100+Z100+AA100)*H100</f>
        <v>#VALUE!</v>
      </c>
      <c r="AC100" s="9">
        <f t="shared" ref="AC100:AC124" si="956">IF($L$4&gt;0,I100*$M$4*P100,0)</f>
        <v>0</v>
      </c>
      <c r="AD100" s="9">
        <f t="shared" ref="AD100:AD124" si="957">IF($L$5&gt;0,I100*$M$5*R100,0)</f>
        <v>0</v>
      </c>
      <c r="AE100" s="9">
        <f t="shared" ref="AE100:AE124" si="958">IF($L$6&gt;0,I100*$M$6*T100,0)</f>
        <v>0</v>
      </c>
      <c r="AF100" s="9">
        <f t="shared" ref="AF100:AF124" si="959">IF($L$7&gt;0,I100*$M$7*V100,0)</f>
        <v>0</v>
      </c>
      <c r="AG100" s="9">
        <f t="shared" ref="AG100:AG124" si="960">IF($L$8&gt;0,I100*$M$8*X100,0)</f>
        <v>0</v>
      </c>
      <c r="AH100" s="8">
        <f t="shared" ref="AH100:AH124" si="961">IF(ISERROR(M100*$M$4),0,M100*$M$4)</f>
        <v>77</v>
      </c>
      <c r="AI100" s="8">
        <f t="shared" ref="AI100:AI124" si="962">IF(ISERROR(M100*$M$5),0,M100*$M$5)</f>
        <v>0</v>
      </c>
      <c r="AJ100" s="8">
        <f t="shared" ref="AJ100:AJ124" si="963">IF(ISERROR(M100*$M$6),0,M100*$M$6)</f>
        <v>0</v>
      </c>
      <c r="AK100" s="8">
        <f t="shared" ref="AK100:AK124" si="964">IF(ISERROR(M100*$M$7),0,M100*$M$7)</f>
        <v>0</v>
      </c>
      <c r="AL100" s="8">
        <f t="shared" ref="AL100:AL124" si="965">IF(ISERROR(M100*$M$8),0,M100*$M$8)</f>
        <v>0</v>
      </c>
      <c r="AM100" s="103" t="str">
        <f t="shared" ref="AM100:AM124" si="966">IF(G100="","1",IF(G100="Break",1.15,IF(G100="2inbreak",1.15,IF(G100="PultIB",1.15,IF(G100="1stIB",1.3,IF(G100="lastIB",1.3,IF(G100="B&amp;1stIB",1.45,IF(G100="B&amp;lastIB",1.45,IF(G100="B&amp;2inbreak",1.45,IF(G100="B&amp;PultIB",1.45,IF(G100="T&amp;T",1.35,)))))))))))</f>
        <v>1</v>
      </c>
      <c r="AN100" s="581"/>
      <c r="AO100" s="581"/>
      <c r="AP100" s="981"/>
      <c r="AQ100" s="981"/>
      <c r="AR100" s="1279"/>
      <c r="AS100" s="1270"/>
      <c r="AT100" s="63"/>
      <c r="AU100" s="63"/>
      <c r="AV100" s="63"/>
      <c r="AW100" s="66"/>
      <c r="AX100" s="66"/>
      <c r="AY100" s="63"/>
      <c r="AZ100" s="63"/>
      <c r="BA100" s="63"/>
      <c r="BB100" s="63"/>
      <c r="BC100" s="63"/>
      <c r="BD100" s="66"/>
      <c r="BE100" s="66"/>
      <c r="BF100" s="63"/>
      <c r="BG100" s="63"/>
      <c r="BH100" s="63"/>
      <c r="BI100" s="63"/>
      <c r="BJ100" s="63"/>
      <c r="BK100" s="66"/>
      <c r="BL100" s="66"/>
      <c r="BM100" s="63"/>
      <c r="BN100" s="63"/>
      <c r="BO100" s="63"/>
      <c r="BP100" s="63"/>
      <c r="BQ100" s="63"/>
      <c r="BR100" s="1270"/>
      <c r="BS100" s="63"/>
      <c r="CA100" s="104">
        <f t="shared" ref="CA100:CA124" si="967">(COUNTIF(AN100:AR100,"A")*AH100)+(COUNTIF(AN100:AR100,"B")*AI100)+(COUNTIF(AN100:AR100,"C")*AJ100)+(COUNTIF(AN100:AR100,"D")*AK100)+(COUNTIF(AN100:AR100,"E")*AL100)</f>
        <v>0</v>
      </c>
      <c r="CB100" s="104">
        <f t="shared" ref="CB100:CB124" si="968">(COUNTIF(AS100:BQ100,"A")*AH100)+(COUNTIF(AS100:BQ100,"B")*AI100)+(COUNTIF(AS100:BQ100,"C")*AJ100)+(COUNTIF(AS100:BQ100,"D")*AK100)+(COUNTIF(AS100:BQ100,"E")*AL100)</f>
        <v>0</v>
      </c>
      <c r="CC100" s="104"/>
      <c r="CD100" s="104"/>
      <c r="CE100" s="104"/>
      <c r="CF100" s="104"/>
      <c r="CH100" s="105" t="e">
        <f t="shared" ref="CH100:CH124" si="969">P100*H100</f>
        <v>#VALUE!</v>
      </c>
      <c r="CI100" s="105" t="e">
        <f t="shared" ref="CI100:CI124" si="970">R100*H100</f>
        <v>#VALUE!</v>
      </c>
      <c r="CJ100" s="105" t="e">
        <f t="shared" ref="CJ100:CJ124" si="971">T100*H100</f>
        <v>#VALUE!</v>
      </c>
      <c r="CK100" s="105" t="e">
        <f t="shared" ref="CK100:CK124" si="972">V100*H100</f>
        <v>#VALUE!</v>
      </c>
      <c r="CL100" s="105" t="e">
        <f t="shared" ref="CL100:CL124" si="973">X100*H100</f>
        <v>#VALUE!</v>
      </c>
      <c r="CM100" s="105" t="e">
        <f t="shared" ref="CM100:CM124" si="974">Y100*H100</f>
        <v>#VALUE!</v>
      </c>
      <c r="CN100" s="105" t="e">
        <f t="shared" ref="CN100:CN124" si="975">Z100*H100</f>
        <v>#VALUE!</v>
      </c>
      <c r="CO100" s="105" t="e">
        <f t="shared" ref="CO100:CO124" si="976">AA100*H100</f>
        <v>#VALUE!</v>
      </c>
      <c r="CV100" s="355">
        <f>IFERROR(COUNTIF(AN100:AP100,"a"),"-")</f>
        <v>0</v>
      </c>
      <c r="CW100" s="355">
        <f>IFERROR(COUNTIF(AN100:AP100,"b"),"-")</f>
        <v>0</v>
      </c>
      <c r="CX100" s="355">
        <f>IFERROR(COUNTIF(AN100:AP100,"c"),"-")</f>
        <v>0</v>
      </c>
      <c r="CY100" s="355">
        <f>IFERROR(COUNTIF(AN100:AP100,"d"),"-")</f>
        <v>0</v>
      </c>
      <c r="CZ100" s="355" t="str">
        <f ca="1">IFERROR(OUNTIF(AN100:AP100,"e"),"-")</f>
        <v>-</v>
      </c>
      <c r="DA100" s="355">
        <f>IFERROR(COUNTIF(AN100:AP100,"f"),"-")</f>
        <v>0</v>
      </c>
      <c r="DB100" s="355">
        <f>IFERROR(COUNTIF(AN100:AP100,"g"),"-")</f>
        <v>0</v>
      </c>
      <c r="DC100" s="355">
        <f>IFERROR(COUNTIF(AN100:AP100,"h"),"-")</f>
        <v>0</v>
      </c>
      <c r="DE100" s="1168" t="str">
        <f>IFERROR((CV100*H100*$M$4),"-")</f>
        <v>-</v>
      </c>
      <c r="DF100" s="1168" t="str">
        <f>IFERROR((CW100*H100*$M$5),"-")</f>
        <v>-</v>
      </c>
      <c r="DG100" s="1168" t="str">
        <f>IFERROR((CX100*H100*$M$6),"-")</f>
        <v>-</v>
      </c>
      <c r="DH100" s="1168" t="str">
        <f>IFERROR((CY100*H100*$M$7),"-")</f>
        <v>-</v>
      </c>
      <c r="DI100" s="1168" t="str">
        <f ca="1">IFERROR((CZ100*H100*$M$8),"-")</f>
        <v>-</v>
      </c>
      <c r="DJ100" s="1168" t="str">
        <f>IFERROR((DA100*H100*$M$9),"-")</f>
        <v>-</v>
      </c>
      <c r="DK100" s="1168" t="str">
        <f>IFERROR((DB100*H100*$M$10),"-")</f>
        <v>-</v>
      </c>
      <c r="DL100" s="1168" t="str">
        <f>IFERROR((C100*H100*$M$11),"-")</f>
        <v>-</v>
      </c>
      <c r="DN100" s="355">
        <f>IFERROR(COUNTIF(AQ100:AW100,"a"),"-")</f>
        <v>0</v>
      </c>
      <c r="DO100" s="355">
        <f>IFERROR(COUNTIF(AQ100:AW100,"b"),"-")</f>
        <v>0</v>
      </c>
      <c r="DP100" s="355">
        <f>IFERROR(COUNTIF(AQ100:AW100,"c"),"-")</f>
        <v>0</v>
      </c>
      <c r="DQ100" s="355">
        <f>IFERROR(COUNTIF(AQ100:AW100,"d"),"-")</f>
        <v>0</v>
      </c>
      <c r="DR100" s="355">
        <f>IFERROR(COUNTIF(AQ100:AW100,"e"),"-")</f>
        <v>0</v>
      </c>
      <c r="DS100" s="355">
        <f>IFERROR(COUNTIF(AQ100:AW100,"f"),"-")</f>
        <v>0</v>
      </c>
      <c r="DT100" s="355">
        <f>IFERROR(COUNTIF(AQ100:AW100,"g"),"-")</f>
        <v>0</v>
      </c>
      <c r="DU100" s="355">
        <f>IFERROR(COUNTIF(AQ100:AW100,"h"),"-")</f>
        <v>0</v>
      </c>
      <c r="DW100" s="68" t="str">
        <f>IFERROR((DN100*H100*$M$4),"-")</f>
        <v>-</v>
      </c>
      <c r="DX100" s="68" t="str">
        <f>IFERROR((DO100*H100*$M$5),"-")</f>
        <v>-</v>
      </c>
      <c r="DY100" s="68" t="str">
        <f>IFERROR((DP100*H100*$M$6),"-")</f>
        <v>-</v>
      </c>
      <c r="DZ100" s="68" t="str">
        <f>IFERROR((DQ100*H100*$M$7),"-")</f>
        <v>-</v>
      </c>
      <c r="EA100" s="68" t="str">
        <f>IFERROR((DR100*H100*$M$8),"-")</f>
        <v>-</v>
      </c>
      <c r="EB100" s="68" t="str">
        <f>IFERROR((DS100*H100*$M$9),"-")</f>
        <v>-</v>
      </c>
      <c r="EC100" s="68" t="str">
        <f>IFERROR((DT100*H100*$M$10),"-")</f>
        <v>-</v>
      </c>
      <c r="ED100" s="68" t="str">
        <f>IFERROR((DU100*O100*$M$11),"-")</f>
        <v>-</v>
      </c>
      <c r="EF100" s="355">
        <f>IFERROR(COUNTIF(AX100:BD100,"a"),"-")</f>
        <v>0</v>
      </c>
      <c r="EG100" s="355">
        <f>IFERROR(COUNTIF(AX100:BD100,"b"),"-")</f>
        <v>0</v>
      </c>
      <c r="EH100" s="355">
        <f>IFERROR(COUNTIF(AX100:BD100,"c"),"-")</f>
        <v>0</v>
      </c>
      <c r="EI100" s="355">
        <f>IFERROR(COUNTIF(AX100:BD100,"d"),"-")</f>
        <v>0</v>
      </c>
      <c r="EJ100" s="355">
        <f>IFERROR(COUNTIF(AX100:BD100,"e"),"-")</f>
        <v>0</v>
      </c>
      <c r="EK100" s="355">
        <f>IFERROR(COUNTIF(AX100:BD100,"f"),"-")</f>
        <v>0</v>
      </c>
      <c r="EL100" s="355">
        <f>IFERROR(COUNTIF(AX100:BD100,"g"),"-")</f>
        <v>0</v>
      </c>
      <c r="EM100" s="355">
        <f>IFERROR(COUNTIF(AX100:BD100,"h"),"-")</f>
        <v>0</v>
      </c>
      <c r="EO100" s="68" t="str">
        <f>IFERROR((EF100*H100*$M$4),"-")</f>
        <v>-</v>
      </c>
      <c r="EP100" s="68" t="str">
        <f>IFERROR((EG100*H100*$M$5),"-")</f>
        <v>-</v>
      </c>
      <c r="EQ100" s="68" t="str">
        <f>IFERROR((EH100*H100*$M$6),"-")</f>
        <v>-</v>
      </c>
      <c r="ER100" s="68" t="str">
        <f>IFERROR((EI100*H100*$M$7),"-")</f>
        <v>-</v>
      </c>
      <c r="ES100" s="68" t="str">
        <f>IFERROR((EJ100*H100*$M$8),"-")</f>
        <v>-</v>
      </c>
      <c r="ET100" s="68" t="str">
        <f>IFERROR((EK100*H100*$M$9),"-")</f>
        <v>-</v>
      </c>
      <c r="EU100" s="68" t="str">
        <f>IFERROR((EL100*H100*$M$10),"-")</f>
        <v>-</v>
      </c>
      <c r="EV100" s="68" t="str">
        <f>IFERROR((EM100*H100*$M$11),"-")</f>
        <v>-</v>
      </c>
      <c r="EX100" s="355">
        <f>IFERROR(COUNTIF(BE100:BK100,"a"),"-")</f>
        <v>0</v>
      </c>
      <c r="EY100" s="355">
        <f>IFERROR(COUNTIF(BE100:BK100,"b"),"-")</f>
        <v>0</v>
      </c>
      <c r="EZ100" s="355">
        <f>IFERROR(COUNTIF(BE100:BK100,"c"),"-")</f>
        <v>0</v>
      </c>
      <c r="FA100" s="355">
        <f>IFERROR(COUNTIF(BE100:BK100,"d"),"-")</f>
        <v>0</v>
      </c>
      <c r="FB100" s="355">
        <f>IFERROR(COUNTIF(BE100:BK100,"e"),"-")</f>
        <v>0</v>
      </c>
      <c r="FC100" s="355">
        <f>IFERROR(COUNTIF(BE100:BK100,"f"),"-")</f>
        <v>0</v>
      </c>
      <c r="FD100" s="355">
        <f>IFERROR(COUNTIF(BE100:BK100,"g"),"-")</f>
        <v>0</v>
      </c>
      <c r="FE100" s="355">
        <f>IFERROR(COUNTIF(BE100:BK100,"h"),"-")</f>
        <v>0</v>
      </c>
      <c r="FG100" s="68" t="str">
        <f>IFERROR((EX100*H100*$M$4),"-")</f>
        <v>-</v>
      </c>
      <c r="FH100" s="68" t="str">
        <f>IFERROR((EY100*H100*$M$5),"-")</f>
        <v>-</v>
      </c>
      <c r="FI100" s="68" t="str">
        <f>IFERROR((EZ100*H100*$M$6),"-")</f>
        <v>-</v>
      </c>
      <c r="FJ100" s="68" t="str">
        <f>IFERROR((A100*H100*$M$7),"-")</f>
        <v>-</v>
      </c>
      <c r="FK100" s="68" t="str">
        <f>IFERROR((FB100*H100*$M$8),"-")</f>
        <v>-</v>
      </c>
      <c r="FL100" s="68" t="str">
        <f>IFERROR((FC100*H100*$M$9),"-")</f>
        <v>-</v>
      </c>
      <c r="FM100" s="68" t="str">
        <f>IFERROR((FD100*H100*$M$10),"-")</f>
        <v>-</v>
      </c>
      <c r="FN100" s="68" t="str">
        <f>IFERROR((FE100*H100*$M$11),"-")</f>
        <v>-</v>
      </c>
      <c r="FP100" s="355">
        <f>IFERROR(COUNTIF(BL100:BR100,"a"),"-")</f>
        <v>0</v>
      </c>
      <c r="FQ100" s="355">
        <f>IFERROR(COUNTIF(BL100:BR100,"b"),"-")</f>
        <v>0</v>
      </c>
      <c r="FR100" s="355">
        <f>IFERROR(COUNTIF(BL100:BR100,"c"),"-")</f>
        <v>0</v>
      </c>
      <c r="FS100" s="355">
        <f>IFERROR(COUNTIF(BL100:BR100,"d"),"-")</f>
        <v>0</v>
      </c>
      <c r="FT100" s="355">
        <f>IFERROR(COUNTIF(BL100:BR100,"e"),"-")</f>
        <v>0</v>
      </c>
      <c r="FU100" s="355">
        <f>IFERROR(COUNTIF(BL100:BR100,"f"),"-")</f>
        <v>0</v>
      </c>
      <c r="FV100" s="355">
        <f>IFERROR(COUNTIF(BL100:BR100,"g"),"-")</f>
        <v>0</v>
      </c>
      <c r="FW100" s="355">
        <f>IFERROR(COUNTIF(BL100:BR100,"h"),"-")</f>
        <v>0</v>
      </c>
      <c r="FY100" s="68" t="str">
        <f>IFERROR((FP100*H100*$M$4),"-")</f>
        <v>-</v>
      </c>
      <c r="FZ100" s="68" t="str">
        <f>IFERROR((FQ100*H100*$M$5),"-")</f>
        <v>-</v>
      </c>
      <c r="GA100" s="68" t="str">
        <f>IFERROR((FR100*H100*$M$6),"-")</f>
        <v>-</v>
      </c>
      <c r="GB100" s="68" t="str">
        <f>IFERROR((FS100*H100*$M$7),"-")</f>
        <v>-</v>
      </c>
      <c r="GC100" s="68" t="str">
        <f>IFERROR((FT100*H100*$M$8),"-")</f>
        <v>-</v>
      </c>
      <c r="GD100" s="68" t="str">
        <f>IFERROR((FU100*H100*$M$9),"-")</f>
        <v>-</v>
      </c>
      <c r="GE100" s="68" t="str">
        <f>IFERROR((FV100*H100*$M$10),"-")</f>
        <v>-</v>
      </c>
      <c r="GF100" s="68" t="str">
        <f>IFERROR((FW100*H100*$M$11),"-")</f>
        <v>-</v>
      </c>
    </row>
    <row r="101" spans="1:188" ht="12" x14ac:dyDescent="0.3">
      <c r="A101" s="655"/>
      <c r="B101" s="387" t="s">
        <v>410</v>
      </c>
      <c r="C101" s="387" t="s">
        <v>425</v>
      </c>
      <c r="D101" s="388">
        <v>0.28125</v>
      </c>
      <c r="E101" s="388">
        <v>0.36458333333333331</v>
      </c>
      <c r="F101" s="389" t="str">
        <f>IF(VALUE(D101)&gt;=0.72,"PT",IF(VALUE(D101)&lt;0.72,"Off-PT"))</f>
        <v>Off-PT</v>
      </c>
      <c r="G101" s="9"/>
      <c r="H101" s="432" t="s">
        <v>117</v>
      </c>
      <c r="I101" s="391">
        <v>77</v>
      </c>
      <c r="J101" s="392" t="s">
        <v>117</v>
      </c>
      <c r="K101" s="461" t="s">
        <v>117</v>
      </c>
      <c r="L101" s="394">
        <f t="shared" si="940"/>
        <v>0</v>
      </c>
      <c r="M101" s="392">
        <f t="shared" si="941"/>
        <v>77</v>
      </c>
      <c r="N101" s="392">
        <f t="shared" ref="N101:N124" si="977">((AC101+AD101+AE101+AF101+AG101)*AM101)</f>
        <v>0</v>
      </c>
      <c r="O101" s="9" t="e">
        <f t="shared" si="942"/>
        <v>#VALUE!</v>
      </c>
      <c r="P101" s="9">
        <f t="shared" si="943"/>
        <v>0</v>
      </c>
      <c r="Q101" s="9">
        <f t="shared" si="944"/>
        <v>0</v>
      </c>
      <c r="R101" s="9">
        <f t="shared" si="945"/>
        <v>0</v>
      </c>
      <c r="S101" s="9">
        <f t="shared" si="946"/>
        <v>0</v>
      </c>
      <c r="T101" s="9">
        <f t="shared" si="947"/>
        <v>0</v>
      </c>
      <c r="U101" s="9">
        <f t="shared" si="948"/>
        <v>0</v>
      </c>
      <c r="V101" s="9">
        <f t="shared" si="949"/>
        <v>0</v>
      </c>
      <c r="W101" s="9">
        <f t="shared" si="950"/>
        <v>0</v>
      </c>
      <c r="X101" s="9">
        <f t="shared" si="951"/>
        <v>0</v>
      </c>
      <c r="Y101" s="9">
        <f>COUNTIF(AN101:BR101,"F")</f>
        <v>0</v>
      </c>
      <c r="Z101" s="9">
        <f>COUNTIF(AN101:BR101,"G")</f>
        <v>0</v>
      </c>
      <c r="AA101" s="9">
        <f>COUNTIF(AN101:BR101,"H")</f>
        <v>0</v>
      </c>
      <c r="AB101" s="9" t="e">
        <f t="shared" si="955"/>
        <v>#VALUE!</v>
      </c>
      <c r="AC101" s="9">
        <f t="shared" si="956"/>
        <v>0</v>
      </c>
      <c r="AD101" s="9">
        <f t="shared" si="957"/>
        <v>0</v>
      </c>
      <c r="AE101" s="9">
        <f t="shared" si="958"/>
        <v>0</v>
      </c>
      <c r="AF101" s="9">
        <f t="shared" si="959"/>
        <v>0</v>
      </c>
      <c r="AG101" s="9">
        <f t="shared" si="960"/>
        <v>0</v>
      </c>
      <c r="AH101" s="8">
        <f t="shared" si="961"/>
        <v>77</v>
      </c>
      <c r="AI101" s="8">
        <f t="shared" si="962"/>
        <v>0</v>
      </c>
      <c r="AJ101" s="8">
        <f t="shared" si="963"/>
        <v>0</v>
      </c>
      <c r="AK101" s="8">
        <f t="shared" si="964"/>
        <v>0</v>
      </c>
      <c r="AL101" s="8">
        <f t="shared" si="965"/>
        <v>0</v>
      </c>
      <c r="AM101" s="103" t="str">
        <f t="shared" si="966"/>
        <v>1</v>
      </c>
      <c r="AN101" s="63"/>
      <c r="AO101" s="63"/>
      <c r="AP101" s="66"/>
      <c r="AQ101" s="66"/>
      <c r="AR101" s="1277"/>
      <c r="AS101" s="1270"/>
      <c r="AT101" s="63"/>
      <c r="AU101" s="63"/>
      <c r="AV101" s="63"/>
      <c r="AW101" s="66"/>
      <c r="AX101" s="66"/>
      <c r="AY101" s="63"/>
      <c r="AZ101" s="63"/>
      <c r="BA101" s="63"/>
      <c r="BB101" s="63"/>
      <c r="BC101" s="63"/>
      <c r="BD101" s="66"/>
      <c r="BE101" s="66"/>
      <c r="BF101" s="63"/>
      <c r="BG101" s="63"/>
      <c r="BH101" s="63"/>
      <c r="BI101" s="63"/>
      <c r="BJ101" s="63"/>
      <c r="BK101" s="66"/>
      <c r="BL101" s="66"/>
      <c r="BM101" s="63"/>
      <c r="BN101" s="63"/>
      <c r="BO101" s="63"/>
      <c r="BP101" s="63"/>
      <c r="BQ101" s="63"/>
      <c r="BR101" s="1270"/>
      <c r="BS101" s="63"/>
      <c r="CA101" s="104">
        <f t="shared" si="967"/>
        <v>0</v>
      </c>
      <c r="CB101" s="104">
        <f t="shared" si="968"/>
        <v>0</v>
      </c>
      <c r="CC101" s="104"/>
      <c r="CD101" s="104"/>
      <c r="CE101" s="104"/>
      <c r="CF101" s="104"/>
      <c r="CH101" s="105" t="e">
        <f t="shared" si="969"/>
        <v>#VALUE!</v>
      </c>
      <c r="CI101" s="105" t="e">
        <f t="shared" si="970"/>
        <v>#VALUE!</v>
      </c>
      <c r="CJ101" s="105" t="e">
        <f t="shared" si="971"/>
        <v>#VALUE!</v>
      </c>
      <c r="CK101" s="105" t="e">
        <f t="shared" si="972"/>
        <v>#VALUE!</v>
      </c>
      <c r="CL101" s="105" t="e">
        <f t="shared" si="973"/>
        <v>#VALUE!</v>
      </c>
      <c r="CM101" s="105" t="e">
        <f t="shared" si="974"/>
        <v>#VALUE!</v>
      </c>
      <c r="CN101" s="105" t="e">
        <f t="shared" si="975"/>
        <v>#VALUE!</v>
      </c>
      <c r="CO101" s="105" t="e">
        <f t="shared" si="976"/>
        <v>#VALUE!</v>
      </c>
      <c r="CV101" s="355">
        <f t="shared" ref="CV101:CV124" si="978">IFERROR(COUNTIF(AN101:AP101,"a"),"-")</f>
        <v>0</v>
      </c>
      <c r="CW101" s="355">
        <f t="shared" ref="CW101:CW124" si="979">IFERROR(COUNTIF(AN101:AP101,"b"),"-")</f>
        <v>0</v>
      </c>
      <c r="CX101" s="355">
        <f t="shared" ref="CX101:CX124" si="980">IFERROR(COUNTIF(AN101:AP101,"c"),"-")</f>
        <v>0</v>
      </c>
      <c r="CY101" s="355">
        <f t="shared" ref="CY101:CY124" si="981">IFERROR(COUNTIF(AN101:AP101,"d"),"-")</f>
        <v>0</v>
      </c>
      <c r="CZ101" s="355" t="str">
        <f ca="1">IFERROR(OUNTIF(AN101:AP101,"e"),"-")</f>
        <v>-</v>
      </c>
      <c r="DA101" s="355">
        <f t="shared" ref="DA101:DA124" si="982">IFERROR(COUNTIF(AN101:AP101,"f"),"-")</f>
        <v>0</v>
      </c>
      <c r="DB101" s="355">
        <f t="shared" ref="DB101:DB124" si="983">IFERROR(COUNTIF(AN101:AP101,"g"),"-")</f>
        <v>0</v>
      </c>
      <c r="DC101" s="355">
        <f t="shared" ref="DC101:DC124" si="984">IFERROR(COUNTIF(AN101:AP101,"h"),"-")</f>
        <v>0</v>
      </c>
      <c r="DE101" s="1168" t="str">
        <f t="shared" ref="DE101:DE124" si="985">IFERROR((CV101*H101*$M$4),"-")</f>
        <v>-</v>
      </c>
      <c r="DF101" s="1168" t="str">
        <f t="shared" ref="DF101:DF124" si="986">IFERROR((CW101*H101*$M$5),"-")</f>
        <v>-</v>
      </c>
      <c r="DG101" s="1168" t="str">
        <f t="shared" ref="DG101:DG124" si="987">IFERROR((CX101*H101*$M$6),"-")</f>
        <v>-</v>
      </c>
      <c r="DH101" s="1168" t="str">
        <f t="shared" ref="DH101:DH124" si="988">IFERROR((CY101*H101*$M$7),"-")</f>
        <v>-</v>
      </c>
      <c r="DI101" s="1168" t="str">
        <f t="shared" ref="DI101:DI124" ca="1" si="989">IFERROR((CZ101*H101*$M$8),"-")</f>
        <v>-</v>
      </c>
      <c r="DJ101" s="1168" t="str">
        <f t="shared" ref="DJ101:DJ124" si="990">IFERROR((DA101*H101*$M$9),"-")</f>
        <v>-</v>
      </c>
      <c r="DK101" s="1168" t="str">
        <f t="shared" ref="DK101:DK124" si="991">IFERROR((DB101*H101*$M$10),"-")</f>
        <v>-</v>
      </c>
      <c r="DL101" s="1168" t="str">
        <f t="shared" ref="DL101:DL124" si="992">IFERROR((C101*H101*$M$11),"-")</f>
        <v>-</v>
      </c>
      <c r="DN101" s="355">
        <f t="shared" ref="DN101:DN124" si="993">IFERROR(COUNTIF(AQ101:AW101,"a"),"-")</f>
        <v>0</v>
      </c>
      <c r="DO101" s="355">
        <f t="shared" ref="DO101:DO124" si="994">IFERROR(COUNTIF(AQ101:AW101,"b"),"-")</f>
        <v>0</v>
      </c>
      <c r="DP101" s="355">
        <f t="shared" ref="DP101:DP124" si="995">IFERROR(COUNTIF(AQ101:AW101,"c"),"-")</f>
        <v>0</v>
      </c>
      <c r="DQ101" s="355">
        <f t="shared" ref="DQ101:DQ124" si="996">IFERROR(COUNTIF(AQ101:AW101,"d"),"-")</f>
        <v>0</v>
      </c>
      <c r="DR101" s="355">
        <f t="shared" ref="DR101:DR124" si="997">IFERROR(COUNTIF(AQ101:AW101,"e"),"-")</f>
        <v>0</v>
      </c>
      <c r="DS101" s="355">
        <f t="shared" ref="DS101:DS124" si="998">IFERROR(COUNTIF(AQ101:AW101,"f"),"-")</f>
        <v>0</v>
      </c>
      <c r="DT101" s="355">
        <f t="shared" ref="DT101:DT124" si="999">IFERROR(COUNTIF(AQ101:AW101,"g"),"-")</f>
        <v>0</v>
      </c>
      <c r="DU101" s="355">
        <f t="shared" ref="DU101:DU124" si="1000">IFERROR(COUNTIF(AQ101:AW101,"h"),"-")</f>
        <v>0</v>
      </c>
      <c r="DW101" s="68" t="str">
        <f t="shared" ref="DW101:DW124" si="1001">IFERROR((DN101*H101*$M$4),"-")</f>
        <v>-</v>
      </c>
      <c r="DX101" s="68" t="str">
        <f t="shared" ref="DX101:DX124" si="1002">IFERROR((DO101*H101*$M$5),"-")</f>
        <v>-</v>
      </c>
      <c r="DY101" s="68" t="str">
        <f t="shared" ref="DY101:DY124" si="1003">IFERROR((DP101*H101*$M$6),"-")</f>
        <v>-</v>
      </c>
      <c r="DZ101" s="68" t="str">
        <f t="shared" ref="DZ101:DZ124" si="1004">IFERROR((DQ101*H101*$M$7),"-")</f>
        <v>-</v>
      </c>
      <c r="EA101" s="68" t="str">
        <f t="shared" ref="EA101:EA124" si="1005">IFERROR((DR101*H101*$M$8),"-")</f>
        <v>-</v>
      </c>
      <c r="EB101" s="68" t="str">
        <f t="shared" ref="EB101:EB124" si="1006">IFERROR((DS101*H101*$M$9),"-")</f>
        <v>-</v>
      </c>
      <c r="EC101" s="68" t="str">
        <f t="shared" ref="EC101:EC124" si="1007">IFERROR((DT101*H101*$M$10),"-")</f>
        <v>-</v>
      </c>
      <c r="ED101" s="68" t="str">
        <f t="shared" ref="ED101:ED124" si="1008">IFERROR((DU101*O101*$M$11),"-")</f>
        <v>-</v>
      </c>
      <c r="EF101" s="355">
        <f t="shared" ref="EF101:EF125" si="1009">IFERROR(COUNTIF(AX101:BD101,"a"),"-")</f>
        <v>0</v>
      </c>
      <c r="EG101" s="355">
        <f t="shared" ref="EG101:EG125" si="1010">IFERROR(COUNTIF(AX101:BD101,"b"),"-")</f>
        <v>0</v>
      </c>
      <c r="EH101" s="355">
        <f t="shared" ref="EH101:EH125" si="1011">IFERROR(COUNTIF(AX101:BD101,"c"),"-")</f>
        <v>0</v>
      </c>
      <c r="EI101" s="355">
        <f t="shared" ref="EI101:EI125" si="1012">IFERROR(COUNTIF(AX101:BD101,"d"),"-")</f>
        <v>0</v>
      </c>
      <c r="EJ101" s="355">
        <f t="shared" ref="EJ101:EJ125" si="1013">IFERROR(COUNTIF(AX101:BD101,"e"),"-")</f>
        <v>0</v>
      </c>
      <c r="EK101" s="355">
        <f t="shared" ref="EK101:EK125" si="1014">IFERROR(COUNTIF(AX101:BD101,"f"),"-")</f>
        <v>0</v>
      </c>
      <c r="EL101" s="355">
        <f t="shared" ref="EL101:EL125" si="1015">IFERROR(COUNTIF(AX101:BD101,"g"),"-")</f>
        <v>0</v>
      </c>
      <c r="EM101" s="355">
        <f t="shared" ref="EM101:EM125" si="1016">IFERROR(COUNTIF(AX101:BD101,"h"),"-")</f>
        <v>0</v>
      </c>
      <c r="EO101" s="68" t="str">
        <f t="shared" ref="EO101:EO124" si="1017">IFERROR((EF101*H101*$M$4),"-")</f>
        <v>-</v>
      </c>
      <c r="EP101" s="68" t="str">
        <f t="shared" ref="EP101:EP124" si="1018">IFERROR((EG101*H101*$M$5),"-")</f>
        <v>-</v>
      </c>
      <c r="EQ101" s="68" t="str">
        <f t="shared" ref="EQ101:EQ124" si="1019">IFERROR((EH101*H101*$M$6),"-")</f>
        <v>-</v>
      </c>
      <c r="ER101" s="68" t="str">
        <f t="shared" ref="ER101:ER124" si="1020">IFERROR((EI101*H101*$M$7),"-")</f>
        <v>-</v>
      </c>
      <c r="ES101" s="68" t="str">
        <f t="shared" ref="ES101:ES124" si="1021">IFERROR((EJ101*H101*$M$8),"-")</f>
        <v>-</v>
      </c>
      <c r="ET101" s="68" t="str">
        <f t="shared" ref="ET101:ET124" si="1022">IFERROR((EK101*H101*$M$9),"-")</f>
        <v>-</v>
      </c>
      <c r="EU101" s="68" t="str">
        <f t="shared" ref="EU101:EU124" si="1023">IFERROR((EL101*H101*$M$10),"-")</f>
        <v>-</v>
      </c>
      <c r="EV101" s="68" t="str">
        <f t="shared" ref="EV101:EV124" si="1024">IFERROR((EM101*H101*$M$11),"-")</f>
        <v>-</v>
      </c>
      <c r="EX101" s="355">
        <f t="shared" ref="EX101:EX124" si="1025">IFERROR(COUNTIF(BE101:BK101,"a"),"-")</f>
        <v>0</v>
      </c>
      <c r="EY101" s="355">
        <f t="shared" ref="EY101:EY124" si="1026">IFERROR(COUNTIF(BE101:BK101,"b"),"-")</f>
        <v>0</v>
      </c>
      <c r="EZ101" s="355">
        <f t="shared" ref="EZ101:EZ124" si="1027">IFERROR(COUNTIF(BE101:BK101,"c"),"-")</f>
        <v>0</v>
      </c>
      <c r="FA101" s="355">
        <f t="shared" ref="FA101:FA124" si="1028">IFERROR(COUNTIF(BE101:BK101,"d"),"-")</f>
        <v>0</v>
      </c>
      <c r="FB101" s="355">
        <f t="shared" ref="FB101:FB124" si="1029">IFERROR(COUNTIF(BE101:BK101,"e"),"-")</f>
        <v>0</v>
      </c>
      <c r="FC101" s="355">
        <f t="shared" ref="FC101:FC124" si="1030">IFERROR(COUNTIF(BE101:BK101,"f"),"-")</f>
        <v>0</v>
      </c>
      <c r="FD101" s="355">
        <f t="shared" ref="FD101:FD124" si="1031">IFERROR(COUNTIF(BE101:BK101,"g"),"-")</f>
        <v>0</v>
      </c>
      <c r="FE101" s="355">
        <f t="shared" ref="FE101:FE124" si="1032">IFERROR(COUNTIF(BE101:BK101,"h"),"-")</f>
        <v>0</v>
      </c>
      <c r="FG101" s="68" t="str">
        <f t="shared" ref="FG101:FG124" si="1033">IFERROR((EX101*H101*$M$4),"-")</f>
        <v>-</v>
      </c>
      <c r="FH101" s="68" t="str">
        <f t="shared" ref="FH101:FH124" si="1034">IFERROR((EY101*H101*$M$5),"-")</f>
        <v>-</v>
      </c>
      <c r="FI101" s="68" t="str">
        <f t="shared" ref="FI101:FI124" si="1035">IFERROR((EZ101*H101*$M$6),"-")</f>
        <v>-</v>
      </c>
      <c r="FJ101" s="68" t="str">
        <f t="shared" ref="FJ101:FJ124" si="1036">IFERROR((A101*H101*$M$7),"-")</f>
        <v>-</v>
      </c>
      <c r="FK101" s="68" t="str">
        <f t="shared" ref="FK101:FK124" si="1037">IFERROR((FB101*H101*$M$8),"-")</f>
        <v>-</v>
      </c>
      <c r="FL101" s="68" t="str">
        <f t="shared" ref="FL101:FL124" si="1038">IFERROR((FC101*H101*$M$9),"-")</f>
        <v>-</v>
      </c>
      <c r="FM101" s="68" t="str">
        <f t="shared" ref="FM101:FM124" si="1039">IFERROR((FD101*H101*$M$10),"-")</f>
        <v>-</v>
      </c>
      <c r="FN101" s="68" t="str">
        <f t="shared" ref="FN101:FN124" si="1040">IFERROR((FE101*H101*$M$11),"-")</f>
        <v>-</v>
      </c>
      <c r="FP101" s="355">
        <f t="shared" ref="FP101:FP124" si="1041">IFERROR(COUNTIF(BL101:BR101,"a"),"-")</f>
        <v>0</v>
      </c>
      <c r="FQ101" s="355">
        <f t="shared" ref="FQ101:FQ124" si="1042">IFERROR(COUNTIF(BL101:BR101,"b"),"-")</f>
        <v>0</v>
      </c>
      <c r="FR101" s="355">
        <f t="shared" ref="FR101:FR124" si="1043">IFERROR(COUNTIF(BL101:BR101,"c"),"-")</f>
        <v>0</v>
      </c>
      <c r="FS101" s="355">
        <f t="shared" ref="FS101:FS124" si="1044">IFERROR(COUNTIF(BL101:BR101,"d"),"-")</f>
        <v>0</v>
      </c>
      <c r="FT101" s="355">
        <f t="shared" ref="FT101:FT124" si="1045">IFERROR(COUNTIF(BL101:BR101,"e"),"-")</f>
        <v>0</v>
      </c>
      <c r="FU101" s="355">
        <f t="shared" ref="FU101:FU124" si="1046">IFERROR(COUNTIF(BL101:BR101,"f"),"-")</f>
        <v>0</v>
      </c>
      <c r="FV101" s="355">
        <f t="shared" ref="FV101:FV124" si="1047">IFERROR(COUNTIF(BL101:BR101,"g"),"-")</f>
        <v>0</v>
      </c>
      <c r="FW101" s="355">
        <f t="shared" ref="FW101:FW124" si="1048">IFERROR(COUNTIF(BL101:BR101,"h"),"-")</f>
        <v>0</v>
      </c>
      <c r="FY101" s="68" t="str">
        <f t="shared" ref="FY101:FY124" si="1049">IFERROR((FP101*H101*$M$4),"-")</f>
        <v>-</v>
      </c>
      <c r="FZ101" s="68" t="str">
        <f t="shared" ref="FZ101:FZ124" si="1050">IFERROR((FQ101*H101*$M$5),"-")</f>
        <v>-</v>
      </c>
      <c r="GA101" s="68" t="str">
        <f t="shared" ref="GA101:GA124" si="1051">IFERROR((FR101*H101*$M$6),"-")</f>
        <v>-</v>
      </c>
      <c r="GB101" s="68" t="str">
        <f t="shared" ref="GB101:GB124" si="1052">IFERROR((FS101*H101*$M$7),"-")</f>
        <v>-</v>
      </c>
      <c r="GC101" s="68" t="str">
        <f t="shared" ref="GC101:GC124" si="1053">IFERROR((FT101*H101*$M$8),"-")</f>
        <v>-</v>
      </c>
      <c r="GD101" s="68" t="str">
        <f>IFERROR((FU101*H101*$M$9),"-")</f>
        <v>-</v>
      </c>
      <c r="GE101" s="68" t="str">
        <f t="shared" ref="GE101:GE124" si="1054">IFERROR((FV101*H101*$M$10),"-")</f>
        <v>-</v>
      </c>
      <c r="GF101" s="68" t="str">
        <f t="shared" ref="GF101:GF124" si="1055">IFERROR((FW101*H101*$M$11),"-")</f>
        <v>-</v>
      </c>
    </row>
    <row r="102" spans="1:188" ht="12" x14ac:dyDescent="0.3">
      <c r="A102" s="655"/>
      <c r="B102" s="387" t="s">
        <v>410</v>
      </c>
      <c r="C102" s="387" t="s">
        <v>425</v>
      </c>
      <c r="D102" s="388">
        <v>0.36458333333333331</v>
      </c>
      <c r="E102" s="388">
        <v>0.45833333333333331</v>
      </c>
      <c r="F102" s="389" t="str">
        <f t="shared" si="939"/>
        <v>Off-PT</v>
      </c>
      <c r="G102" s="9"/>
      <c r="H102" s="432" t="s">
        <v>117</v>
      </c>
      <c r="I102" s="391">
        <v>77</v>
      </c>
      <c r="J102" s="392" t="s">
        <v>117</v>
      </c>
      <c r="K102" s="461" t="s">
        <v>117</v>
      </c>
      <c r="L102" s="394">
        <f t="shared" si="940"/>
        <v>0</v>
      </c>
      <c r="M102" s="392">
        <f t="shared" si="941"/>
        <v>77</v>
      </c>
      <c r="N102" s="392">
        <f t="shared" si="977"/>
        <v>0</v>
      </c>
      <c r="O102" s="9" t="e">
        <f t="shared" si="942"/>
        <v>#VALUE!</v>
      </c>
      <c r="P102" s="9">
        <f t="shared" si="943"/>
        <v>0</v>
      </c>
      <c r="Q102" s="9">
        <f t="shared" si="944"/>
        <v>0</v>
      </c>
      <c r="R102" s="9">
        <f t="shared" si="945"/>
        <v>0</v>
      </c>
      <c r="S102" s="9">
        <f t="shared" si="946"/>
        <v>0</v>
      </c>
      <c r="T102" s="9">
        <f t="shared" si="947"/>
        <v>0</v>
      </c>
      <c r="U102" s="9">
        <f t="shared" si="948"/>
        <v>0</v>
      </c>
      <c r="V102" s="9">
        <f t="shared" si="949"/>
        <v>0</v>
      </c>
      <c r="W102" s="9">
        <f t="shared" si="950"/>
        <v>0</v>
      </c>
      <c r="X102" s="9">
        <f t="shared" si="951"/>
        <v>0</v>
      </c>
      <c r="Y102" s="9">
        <f t="shared" si="952"/>
        <v>0</v>
      </c>
      <c r="Z102" s="9">
        <f t="shared" si="953"/>
        <v>0</v>
      </c>
      <c r="AA102" s="9">
        <f t="shared" si="954"/>
        <v>0</v>
      </c>
      <c r="AB102" s="9" t="e">
        <f t="shared" si="955"/>
        <v>#VALUE!</v>
      </c>
      <c r="AC102" s="9">
        <f t="shared" si="956"/>
        <v>0</v>
      </c>
      <c r="AD102" s="9">
        <f t="shared" si="957"/>
        <v>0</v>
      </c>
      <c r="AE102" s="9">
        <f t="shared" si="958"/>
        <v>0</v>
      </c>
      <c r="AF102" s="9">
        <f t="shared" si="959"/>
        <v>0</v>
      </c>
      <c r="AG102" s="9">
        <f t="shared" si="960"/>
        <v>0</v>
      </c>
      <c r="AH102" s="8">
        <f t="shared" si="961"/>
        <v>77</v>
      </c>
      <c r="AI102" s="8">
        <f t="shared" si="962"/>
        <v>0</v>
      </c>
      <c r="AJ102" s="8">
        <f t="shared" si="963"/>
        <v>0</v>
      </c>
      <c r="AK102" s="8">
        <f t="shared" si="964"/>
        <v>0</v>
      </c>
      <c r="AL102" s="8">
        <f t="shared" si="965"/>
        <v>0</v>
      </c>
      <c r="AM102" s="103" t="str">
        <f t="shared" si="966"/>
        <v>1</v>
      </c>
      <c r="AN102" s="63"/>
      <c r="AO102" s="63"/>
      <c r="AP102" s="66"/>
      <c r="AQ102" s="66"/>
      <c r="AR102" s="1277"/>
      <c r="AS102" s="1270"/>
      <c r="AT102" s="63"/>
      <c r="AU102" s="63"/>
      <c r="AV102" s="63"/>
      <c r="AW102" s="66"/>
      <c r="AX102" s="66"/>
      <c r="AY102" s="63"/>
      <c r="AZ102" s="63"/>
      <c r="BA102" s="63"/>
      <c r="BB102" s="63"/>
      <c r="BC102" s="63"/>
      <c r="BD102" s="66"/>
      <c r="BE102" s="66"/>
      <c r="BF102" s="63"/>
      <c r="BG102" s="63"/>
      <c r="BH102" s="63"/>
      <c r="BI102" s="63"/>
      <c r="BJ102" s="63"/>
      <c r="BK102" s="66"/>
      <c r="BL102" s="66"/>
      <c r="BM102" s="63"/>
      <c r="BN102" s="63"/>
      <c r="BO102" s="63"/>
      <c r="BP102" s="63"/>
      <c r="BQ102" s="63"/>
      <c r="BR102" s="1270"/>
      <c r="BS102" s="63"/>
      <c r="CA102" s="104">
        <f t="shared" si="967"/>
        <v>0</v>
      </c>
      <c r="CB102" s="104">
        <f t="shared" si="968"/>
        <v>0</v>
      </c>
      <c r="CC102" s="104"/>
      <c r="CD102" s="104"/>
      <c r="CE102" s="104"/>
      <c r="CF102" s="104"/>
      <c r="CH102" s="105" t="e">
        <f t="shared" si="969"/>
        <v>#VALUE!</v>
      </c>
      <c r="CI102" s="105" t="e">
        <f t="shared" si="970"/>
        <v>#VALUE!</v>
      </c>
      <c r="CJ102" s="105" t="e">
        <f t="shared" si="971"/>
        <v>#VALUE!</v>
      </c>
      <c r="CK102" s="105" t="e">
        <f t="shared" si="972"/>
        <v>#VALUE!</v>
      </c>
      <c r="CL102" s="105" t="e">
        <f t="shared" si="973"/>
        <v>#VALUE!</v>
      </c>
      <c r="CM102" s="105" t="e">
        <f t="shared" si="974"/>
        <v>#VALUE!</v>
      </c>
      <c r="CN102" s="105" t="e">
        <f t="shared" si="975"/>
        <v>#VALUE!</v>
      </c>
      <c r="CO102" s="105" t="e">
        <f t="shared" si="976"/>
        <v>#VALUE!</v>
      </c>
      <c r="CV102" s="355">
        <f t="shared" si="978"/>
        <v>0</v>
      </c>
      <c r="CW102" s="355">
        <f t="shared" si="979"/>
        <v>0</v>
      </c>
      <c r="CX102" s="355">
        <f t="shared" si="980"/>
        <v>0</v>
      </c>
      <c r="CY102" s="355">
        <f t="shared" si="981"/>
        <v>0</v>
      </c>
      <c r="CZ102" s="355" t="str">
        <f ca="1">IFERROR(OUNTIF(AN102:AP102,"e"),"-")</f>
        <v>-</v>
      </c>
      <c r="DA102" s="355">
        <f t="shared" si="982"/>
        <v>0</v>
      </c>
      <c r="DB102" s="355">
        <f t="shared" si="983"/>
        <v>0</v>
      </c>
      <c r="DC102" s="355">
        <f t="shared" si="984"/>
        <v>0</v>
      </c>
      <c r="DE102" s="1168" t="str">
        <f t="shared" si="985"/>
        <v>-</v>
      </c>
      <c r="DF102" s="1168" t="str">
        <f t="shared" si="986"/>
        <v>-</v>
      </c>
      <c r="DG102" s="1168" t="str">
        <f t="shared" si="987"/>
        <v>-</v>
      </c>
      <c r="DH102" s="1168" t="str">
        <f t="shared" si="988"/>
        <v>-</v>
      </c>
      <c r="DI102" s="1168" t="str">
        <f t="shared" ca="1" si="989"/>
        <v>-</v>
      </c>
      <c r="DJ102" s="1168" t="str">
        <f t="shared" si="990"/>
        <v>-</v>
      </c>
      <c r="DK102" s="1168" t="str">
        <f t="shared" si="991"/>
        <v>-</v>
      </c>
      <c r="DL102" s="1168" t="str">
        <f t="shared" si="992"/>
        <v>-</v>
      </c>
      <c r="DN102" s="355">
        <f t="shared" si="993"/>
        <v>0</v>
      </c>
      <c r="DO102" s="355">
        <f t="shared" si="994"/>
        <v>0</v>
      </c>
      <c r="DP102" s="355">
        <f t="shared" si="995"/>
        <v>0</v>
      </c>
      <c r="DQ102" s="355">
        <f t="shared" si="996"/>
        <v>0</v>
      </c>
      <c r="DR102" s="355">
        <f t="shared" si="997"/>
        <v>0</v>
      </c>
      <c r="DS102" s="355">
        <f t="shared" si="998"/>
        <v>0</v>
      </c>
      <c r="DT102" s="355">
        <f t="shared" si="999"/>
        <v>0</v>
      </c>
      <c r="DU102" s="355">
        <f t="shared" si="1000"/>
        <v>0</v>
      </c>
      <c r="DW102" s="68" t="str">
        <f t="shared" si="1001"/>
        <v>-</v>
      </c>
      <c r="DX102" s="68" t="str">
        <f t="shared" si="1002"/>
        <v>-</v>
      </c>
      <c r="DY102" s="68" t="str">
        <f t="shared" si="1003"/>
        <v>-</v>
      </c>
      <c r="DZ102" s="68" t="str">
        <f t="shared" si="1004"/>
        <v>-</v>
      </c>
      <c r="EA102" s="68" t="str">
        <f t="shared" si="1005"/>
        <v>-</v>
      </c>
      <c r="EB102" s="68" t="str">
        <f t="shared" si="1006"/>
        <v>-</v>
      </c>
      <c r="EC102" s="68" t="str">
        <f t="shared" si="1007"/>
        <v>-</v>
      </c>
      <c r="ED102" s="68" t="str">
        <f t="shared" si="1008"/>
        <v>-</v>
      </c>
      <c r="EF102" s="355">
        <f t="shared" si="1009"/>
        <v>0</v>
      </c>
      <c r="EG102" s="355">
        <f t="shared" si="1010"/>
        <v>0</v>
      </c>
      <c r="EH102" s="355">
        <f t="shared" si="1011"/>
        <v>0</v>
      </c>
      <c r="EI102" s="355">
        <f t="shared" si="1012"/>
        <v>0</v>
      </c>
      <c r="EJ102" s="355">
        <f t="shared" si="1013"/>
        <v>0</v>
      </c>
      <c r="EK102" s="355">
        <f t="shared" si="1014"/>
        <v>0</v>
      </c>
      <c r="EL102" s="355">
        <f t="shared" si="1015"/>
        <v>0</v>
      </c>
      <c r="EM102" s="355">
        <f t="shared" si="1016"/>
        <v>0</v>
      </c>
      <c r="EO102" s="68" t="str">
        <f t="shared" si="1017"/>
        <v>-</v>
      </c>
      <c r="EP102" s="68" t="str">
        <f t="shared" si="1018"/>
        <v>-</v>
      </c>
      <c r="EQ102" s="68" t="str">
        <f t="shared" si="1019"/>
        <v>-</v>
      </c>
      <c r="ER102" s="68" t="str">
        <f t="shared" si="1020"/>
        <v>-</v>
      </c>
      <c r="ES102" s="68" t="str">
        <f t="shared" si="1021"/>
        <v>-</v>
      </c>
      <c r="ET102" s="68" t="str">
        <f t="shared" si="1022"/>
        <v>-</v>
      </c>
      <c r="EU102" s="68" t="str">
        <f t="shared" si="1023"/>
        <v>-</v>
      </c>
      <c r="EV102" s="68" t="str">
        <f t="shared" si="1024"/>
        <v>-</v>
      </c>
      <c r="EX102" s="355">
        <f t="shared" si="1025"/>
        <v>0</v>
      </c>
      <c r="EY102" s="355">
        <f t="shared" si="1026"/>
        <v>0</v>
      </c>
      <c r="EZ102" s="355">
        <f t="shared" si="1027"/>
        <v>0</v>
      </c>
      <c r="FA102" s="355">
        <f t="shared" si="1028"/>
        <v>0</v>
      </c>
      <c r="FB102" s="355">
        <f t="shared" si="1029"/>
        <v>0</v>
      </c>
      <c r="FC102" s="355">
        <f t="shared" si="1030"/>
        <v>0</v>
      </c>
      <c r="FD102" s="355">
        <f t="shared" si="1031"/>
        <v>0</v>
      </c>
      <c r="FE102" s="355">
        <f t="shared" si="1032"/>
        <v>0</v>
      </c>
      <c r="FG102" s="68" t="str">
        <f t="shared" si="1033"/>
        <v>-</v>
      </c>
      <c r="FH102" s="68" t="str">
        <f t="shared" si="1034"/>
        <v>-</v>
      </c>
      <c r="FI102" s="68" t="str">
        <f t="shared" si="1035"/>
        <v>-</v>
      </c>
      <c r="FJ102" s="68" t="str">
        <f t="shared" si="1036"/>
        <v>-</v>
      </c>
      <c r="FK102" s="68" t="str">
        <f t="shared" si="1037"/>
        <v>-</v>
      </c>
      <c r="FL102" s="68" t="str">
        <f t="shared" si="1038"/>
        <v>-</v>
      </c>
      <c r="FM102" s="68" t="str">
        <f t="shared" si="1039"/>
        <v>-</v>
      </c>
      <c r="FN102" s="68" t="str">
        <f t="shared" si="1040"/>
        <v>-</v>
      </c>
      <c r="FP102" s="355">
        <f t="shared" si="1041"/>
        <v>0</v>
      </c>
      <c r="FQ102" s="355">
        <f t="shared" si="1042"/>
        <v>0</v>
      </c>
      <c r="FR102" s="355">
        <f t="shared" si="1043"/>
        <v>0</v>
      </c>
      <c r="FS102" s="355">
        <f t="shared" si="1044"/>
        <v>0</v>
      </c>
      <c r="FT102" s="355">
        <f t="shared" si="1045"/>
        <v>0</v>
      </c>
      <c r="FU102" s="355">
        <f t="shared" si="1046"/>
        <v>0</v>
      </c>
      <c r="FV102" s="355">
        <f t="shared" si="1047"/>
        <v>0</v>
      </c>
      <c r="FW102" s="355">
        <f t="shared" si="1048"/>
        <v>0</v>
      </c>
      <c r="FY102" s="68" t="str">
        <f t="shared" si="1049"/>
        <v>-</v>
      </c>
      <c r="FZ102" s="68" t="str">
        <f t="shared" si="1050"/>
        <v>-</v>
      </c>
      <c r="GA102" s="68" t="str">
        <f t="shared" si="1051"/>
        <v>-</v>
      </c>
      <c r="GB102" s="68" t="str">
        <f t="shared" si="1052"/>
        <v>-</v>
      </c>
      <c r="GC102" s="68" t="str">
        <f t="shared" si="1053"/>
        <v>-</v>
      </c>
      <c r="GD102" s="68" t="str">
        <f t="shared" ref="GD102:GD124" si="1056">IFERROR((FU102*H102*$M$9),"-")</f>
        <v>-</v>
      </c>
      <c r="GE102" s="68" t="str">
        <f t="shared" si="1054"/>
        <v>-</v>
      </c>
      <c r="GF102" s="68" t="str">
        <f t="shared" si="1055"/>
        <v>-</v>
      </c>
    </row>
    <row r="103" spans="1:188" ht="12" x14ac:dyDescent="0.3">
      <c r="A103" s="655"/>
      <c r="B103" s="387" t="s">
        <v>408</v>
      </c>
      <c r="C103" s="387" t="s">
        <v>425</v>
      </c>
      <c r="D103" s="388">
        <v>0.45833333333333331</v>
      </c>
      <c r="E103" s="388">
        <v>0.5</v>
      </c>
      <c r="F103" s="389" t="str">
        <f t="shared" si="939"/>
        <v>Off-PT</v>
      </c>
      <c r="G103" s="9"/>
      <c r="H103" s="432" t="s">
        <v>117</v>
      </c>
      <c r="I103" s="391">
        <v>91</v>
      </c>
      <c r="J103" s="392" t="s">
        <v>117</v>
      </c>
      <c r="K103" s="461" t="s">
        <v>117</v>
      </c>
      <c r="L103" s="394">
        <f t="shared" si="940"/>
        <v>0</v>
      </c>
      <c r="M103" s="392">
        <f t="shared" si="941"/>
        <v>91</v>
      </c>
      <c r="N103" s="392">
        <f t="shared" si="977"/>
        <v>0</v>
      </c>
      <c r="O103" s="9" t="e">
        <f t="shared" si="942"/>
        <v>#VALUE!</v>
      </c>
      <c r="P103" s="9">
        <f t="shared" si="943"/>
        <v>0</v>
      </c>
      <c r="Q103" s="9">
        <f t="shared" si="944"/>
        <v>0</v>
      </c>
      <c r="R103" s="9">
        <f t="shared" si="945"/>
        <v>0</v>
      </c>
      <c r="S103" s="9">
        <f t="shared" si="946"/>
        <v>0</v>
      </c>
      <c r="T103" s="9">
        <f t="shared" si="947"/>
        <v>0</v>
      </c>
      <c r="U103" s="9">
        <f t="shared" si="948"/>
        <v>0</v>
      </c>
      <c r="V103" s="9">
        <f t="shared" si="949"/>
        <v>0</v>
      </c>
      <c r="W103" s="9">
        <f t="shared" si="950"/>
        <v>0</v>
      </c>
      <c r="X103" s="9">
        <f t="shared" si="951"/>
        <v>0</v>
      </c>
      <c r="Y103" s="9">
        <f t="shared" si="952"/>
        <v>0</v>
      </c>
      <c r="Z103" s="9">
        <f t="shared" si="953"/>
        <v>0</v>
      </c>
      <c r="AA103" s="9">
        <f t="shared" si="954"/>
        <v>0</v>
      </c>
      <c r="AB103" s="9" t="e">
        <f t="shared" si="955"/>
        <v>#VALUE!</v>
      </c>
      <c r="AC103" s="9">
        <f t="shared" si="956"/>
        <v>0</v>
      </c>
      <c r="AD103" s="9">
        <f t="shared" si="957"/>
        <v>0</v>
      </c>
      <c r="AE103" s="9">
        <f t="shared" si="958"/>
        <v>0</v>
      </c>
      <c r="AF103" s="9">
        <f t="shared" si="959"/>
        <v>0</v>
      </c>
      <c r="AG103" s="9">
        <f t="shared" si="960"/>
        <v>0</v>
      </c>
      <c r="AH103" s="8">
        <f t="shared" si="961"/>
        <v>91</v>
      </c>
      <c r="AI103" s="8">
        <f t="shared" si="962"/>
        <v>0</v>
      </c>
      <c r="AJ103" s="8">
        <f t="shared" si="963"/>
        <v>0</v>
      </c>
      <c r="AK103" s="8">
        <f t="shared" si="964"/>
        <v>0</v>
      </c>
      <c r="AL103" s="8">
        <f t="shared" si="965"/>
        <v>0</v>
      </c>
      <c r="AM103" s="103" t="str">
        <f t="shared" si="966"/>
        <v>1</v>
      </c>
      <c r="AN103" s="63"/>
      <c r="AO103" s="63"/>
      <c r="AP103" s="66"/>
      <c r="AQ103" s="66"/>
      <c r="AR103" s="1277"/>
      <c r="AS103" s="1270"/>
      <c r="AT103" s="63"/>
      <c r="AU103" s="63"/>
      <c r="AV103" s="63"/>
      <c r="AW103" s="66"/>
      <c r="AX103" s="66"/>
      <c r="AY103" s="63"/>
      <c r="AZ103" s="63"/>
      <c r="BA103" s="63"/>
      <c r="BB103" s="63"/>
      <c r="BC103" s="63"/>
      <c r="BD103" s="66"/>
      <c r="BE103" s="66"/>
      <c r="BF103" s="63"/>
      <c r="BG103" s="63"/>
      <c r="BH103" s="63"/>
      <c r="BI103" s="63"/>
      <c r="BJ103" s="63"/>
      <c r="BK103" s="66"/>
      <c r="BL103" s="66"/>
      <c r="BM103" s="63"/>
      <c r="BN103" s="63"/>
      <c r="BO103" s="63"/>
      <c r="BP103" s="63"/>
      <c r="BQ103" s="63"/>
      <c r="BR103" s="1270"/>
      <c r="BS103" s="63"/>
      <c r="CA103" s="104">
        <f t="shared" si="967"/>
        <v>0</v>
      </c>
      <c r="CB103" s="104">
        <f t="shared" si="968"/>
        <v>0</v>
      </c>
      <c r="CC103" s="104"/>
      <c r="CD103" s="104"/>
      <c r="CE103" s="104"/>
      <c r="CF103" s="104"/>
      <c r="CH103" s="105" t="e">
        <f t="shared" si="969"/>
        <v>#VALUE!</v>
      </c>
      <c r="CI103" s="105" t="e">
        <f t="shared" si="970"/>
        <v>#VALUE!</v>
      </c>
      <c r="CJ103" s="105" t="e">
        <f t="shared" si="971"/>
        <v>#VALUE!</v>
      </c>
      <c r="CK103" s="105" t="e">
        <f t="shared" si="972"/>
        <v>#VALUE!</v>
      </c>
      <c r="CL103" s="105" t="e">
        <f t="shared" si="973"/>
        <v>#VALUE!</v>
      </c>
      <c r="CM103" s="105" t="e">
        <f t="shared" si="974"/>
        <v>#VALUE!</v>
      </c>
      <c r="CN103" s="105" t="e">
        <f t="shared" si="975"/>
        <v>#VALUE!</v>
      </c>
      <c r="CO103" s="105" t="e">
        <f t="shared" si="976"/>
        <v>#VALUE!</v>
      </c>
      <c r="CV103" s="355">
        <f t="shared" si="978"/>
        <v>0</v>
      </c>
      <c r="CW103" s="355">
        <f t="shared" si="979"/>
        <v>0</v>
      </c>
      <c r="CX103" s="355">
        <f t="shared" si="980"/>
        <v>0</v>
      </c>
      <c r="CY103" s="355">
        <f t="shared" si="981"/>
        <v>0</v>
      </c>
      <c r="CZ103" s="355" t="str">
        <f ca="1">IFERROR(OUNTIF(AN103:AP103,"e"),"-")</f>
        <v>-</v>
      </c>
      <c r="DA103" s="355">
        <f t="shared" si="982"/>
        <v>0</v>
      </c>
      <c r="DB103" s="355">
        <f t="shared" si="983"/>
        <v>0</v>
      </c>
      <c r="DC103" s="355">
        <f t="shared" si="984"/>
        <v>0</v>
      </c>
      <c r="DE103" s="1168" t="str">
        <f t="shared" si="985"/>
        <v>-</v>
      </c>
      <c r="DF103" s="1168" t="str">
        <f t="shared" si="986"/>
        <v>-</v>
      </c>
      <c r="DG103" s="1168" t="str">
        <f t="shared" si="987"/>
        <v>-</v>
      </c>
      <c r="DH103" s="1168" t="str">
        <f t="shared" si="988"/>
        <v>-</v>
      </c>
      <c r="DI103" s="1168" t="str">
        <f t="shared" ca="1" si="989"/>
        <v>-</v>
      </c>
      <c r="DJ103" s="1168" t="str">
        <f t="shared" si="990"/>
        <v>-</v>
      </c>
      <c r="DK103" s="1168" t="str">
        <f t="shared" si="991"/>
        <v>-</v>
      </c>
      <c r="DL103" s="1168" t="str">
        <f t="shared" si="992"/>
        <v>-</v>
      </c>
      <c r="DN103" s="355">
        <f t="shared" si="993"/>
        <v>0</v>
      </c>
      <c r="DO103" s="355">
        <f t="shared" si="994"/>
        <v>0</v>
      </c>
      <c r="DP103" s="355">
        <f t="shared" si="995"/>
        <v>0</v>
      </c>
      <c r="DQ103" s="355">
        <f t="shared" si="996"/>
        <v>0</v>
      </c>
      <c r="DR103" s="355">
        <f t="shared" si="997"/>
        <v>0</v>
      </c>
      <c r="DS103" s="355">
        <f t="shared" si="998"/>
        <v>0</v>
      </c>
      <c r="DT103" s="355">
        <f t="shared" si="999"/>
        <v>0</v>
      </c>
      <c r="DU103" s="355">
        <f t="shared" si="1000"/>
        <v>0</v>
      </c>
      <c r="DW103" s="68" t="str">
        <f t="shared" si="1001"/>
        <v>-</v>
      </c>
      <c r="DX103" s="68" t="str">
        <f t="shared" si="1002"/>
        <v>-</v>
      </c>
      <c r="DY103" s="68" t="str">
        <f t="shared" si="1003"/>
        <v>-</v>
      </c>
      <c r="DZ103" s="68" t="str">
        <f t="shared" si="1004"/>
        <v>-</v>
      </c>
      <c r="EA103" s="68" t="str">
        <f t="shared" si="1005"/>
        <v>-</v>
      </c>
      <c r="EB103" s="68" t="str">
        <f t="shared" si="1006"/>
        <v>-</v>
      </c>
      <c r="EC103" s="68" t="str">
        <f t="shared" si="1007"/>
        <v>-</v>
      </c>
      <c r="ED103" s="68" t="str">
        <f t="shared" si="1008"/>
        <v>-</v>
      </c>
      <c r="EF103" s="355">
        <f t="shared" si="1009"/>
        <v>0</v>
      </c>
      <c r="EG103" s="355">
        <f t="shared" si="1010"/>
        <v>0</v>
      </c>
      <c r="EH103" s="355">
        <f t="shared" si="1011"/>
        <v>0</v>
      </c>
      <c r="EI103" s="355">
        <f t="shared" si="1012"/>
        <v>0</v>
      </c>
      <c r="EJ103" s="355">
        <f t="shared" si="1013"/>
        <v>0</v>
      </c>
      <c r="EK103" s="355">
        <f t="shared" si="1014"/>
        <v>0</v>
      </c>
      <c r="EL103" s="355">
        <f t="shared" si="1015"/>
        <v>0</v>
      </c>
      <c r="EM103" s="355">
        <f t="shared" si="1016"/>
        <v>0</v>
      </c>
      <c r="EO103" s="68" t="str">
        <f t="shared" si="1017"/>
        <v>-</v>
      </c>
      <c r="EP103" s="68" t="str">
        <f t="shared" si="1018"/>
        <v>-</v>
      </c>
      <c r="EQ103" s="68" t="str">
        <f t="shared" si="1019"/>
        <v>-</v>
      </c>
      <c r="ER103" s="68" t="str">
        <f t="shared" si="1020"/>
        <v>-</v>
      </c>
      <c r="ES103" s="68" t="str">
        <f t="shared" si="1021"/>
        <v>-</v>
      </c>
      <c r="ET103" s="68" t="str">
        <f t="shared" si="1022"/>
        <v>-</v>
      </c>
      <c r="EU103" s="68" t="str">
        <f t="shared" si="1023"/>
        <v>-</v>
      </c>
      <c r="EV103" s="68" t="str">
        <f t="shared" si="1024"/>
        <v>-</v>
      </c>
      <c r="EX103" s="355">
        <f t="shared" si="1025"/>
        <v>0</v>
      </c>
      <c r="EY103" s="355">
        <f t="shared" si="1026"/>
        <v>0</v>
      </c>
      <c r="EZ103" s="355">
        <f t="shared" si="1027"/>
        <v>0</v>
      </c>
      <c r="FA103" s="355">
        <f t="shared" si="1028"/>
        <v>0</v>
      </c>
      <c r="FB103" s="355">
        <f t="shared" si="1029"/>
        <v>0</v>
      </c>
      <c r="FC103" s="355">
        <f t="shared" si="1030"/>
        <v>0</v>
      </c>
      <c r="FD103" s="355">
        <f t="shared" si="1031"/>
        <v>0</v>
      </c>
      <c r="FE103" s="355">
        <f t="shared" si="1032"/>
        <v>0</v>
      </c>
      <c r="FG103" s="68" t="str">
        <f t="shared" si="1033"/>
        <v>-</v>
      </c>
      <c r="FH103" s="68" t="str">
        <f t="shared" si="1034"/>
        <v>-</v>
      </c>
      <c r="FI103" s="68" t="str">
        <f t="shared" si="1035"/>
        <v>-</v>
      </c>
      <c r="FJ103" s="68" t="str">
        <f t="shared" si="1036"/>
        <v>-</v>
      </c>
      <c r="FK103" s="68" t="str">
        <f t="shared" si="1037"/>
        <v>-</v>
      </c>
      <c r="FL103" s="68" t="str">
        <f t="shared" si="1038"/>
        <v>-</v>
      </c>
      <c r="FM103" s="68" t="str">
        <f t="shared" si="1039"/>
        <v>-</v>
      </c>
      <c r="FN103" s="68" t="str">
        <f t="shared" si="1040"/>
        <v>-</v>
      </c>
      <c r="FP103" s="355">
        <f t="shared" si="1041"/>
        <v>0</v>
      </c>
      <c r="FQ103" s="355">
        <f t="shared" si="1042"/>
        <v>0</v>
      </c>
      <c r="FR103" s="355">
        <f t="shared" si="1043"/>
        <v>0</v>
      </c>
      <c r="FS103" s="355">
        <f t="shared" si="1044"/>
        <v>0</v>
      </c>
      <c r="FT103" s="355">
        <f t="shared" si="1045"/>
        <v>0</v>
      </c>
      <c r="FU103" s="355">
        <f t="shared" si="1046"/>
        <v>0</v>
      </c>
      <c r="FV103" s="355">
        <f t="shared" si="1047"/>
        <v>0</v>
      </c>
      <c r="FW103" s="355">
        <f t="shared" si="1048"/>
        <v>0</v>
      </c>
      <c r="FY103" s="68" t="str">
        <f t="shared" si="1049"/>
        <v>-</v>
      </c>
      <c r="FZ103" s="68" t="str">
        <f t="shared" si="1050"/>
        <v>-</v>
      </c>
      <c r="GA103" s="68" t="str">
        <f t="shared" si="1051"/>
        <v>-</v>
      </c>
      <c r="GB103" s="68" t="str">
        <f t="shared" si="1052"/>
        <v>-</v>
      </c>
      <c r="GC103" s="68" t="str">
        <f t="shared" si="1053"/>
        <v>-</v>
      </c>
      <c r="GD103" s="68" t="str">
        <f t="shared" si="1056"/>
        <v>-</v>
      </c>
      <c r="GE103" s="68" t="str">
        <f t="shared" si="1054"/>
        <v>-</v>
      </c>
      <c r="GF103" s="68" t="str">
        <f t="shared" si="1055"/>
        <v>-</v>
      </c>
    </row>
    <row r="104" spans="1:188" ht="12" x14ac:dyDescent="0.3">
      <c r="A104" s="655"/>
      <c r="B104" s="387" t="s">
        <v>410</v>
      </c>
      <c r="C104" s="387" t="s">
        <v>425</v>
      </c>
      <c r="D104" s="388">
        <v>0.5</v>
      </c>
      <c r="E104" s="388">
        <v>0.58333333333333337</v>
      </c>
      <c r="F104" s="389" t="str">
        <f t="shared" si="939"/>
        <v>Off-PT</v>
      </c>
      <c r="G104" s="9"/>
      <c r="H104" s="432" t="s">
        <v>117</v>
      </c>
      <c r="I104" s="391">
        <v>167</v>
      </c>
      <c r="J104" s="392" t="s">
        <v>117</v>
      </c>
      <c r="K104" s="461" t="s">
        <v>117</v>
      </c>
      <c r="L104" s="394">
        <f t="shared" si="940"/>
        <v>0</v>
      </c>
      <c r="M104" s="392">
        <f t="shared" si="941"/>
        <v>167</v>
      </c>
      <c r="N104" s="392">
        <f t="shared" si="977"/>
        <v>0</v>
      </c>
      <c r="O104" s="9" t="e">
        <f t="shared" si="942"/>
        <v>#VALUE!</v>
      </c>
      <c r="P104" s="9">
        <f t="shared" si="943"/>
        <v>0</v>
      </c>
      <c r="Q104" s="9">
        <f t="shared" si="944"/>
        <v>0</v>
      </c>
      <c r="R104" s="9">
        <f t="shared" si="945"/>
        <v>0</v>
      </c>
      <c r="S104" s="9">
        <f t="shared" si="946"/>
        <v>0</v>
      </c>
      <c r="T104" s="9">
        <f t="shared" si="947"/>
        <v>0</v>
      </c>
      <c r="U104" s="9">
        <f t="shared" si="948"/>
        <v>0</v>
      </c>
      <c r="V104" s="9">
        <f t="shared" si="949"/>
        <v>0</v>
      </c>
      <c r="W104" s="9">
        <f t="shared" si="950"/>
        <v>0</v>
      </c>
      <c r="X104" s="9">
        <f t="shared" si="951"/>
        <v>0</v>
      </c>
      <c r="Y104" s="9">
        <f t="shared" si="952"/>
        <v>0</v>
      </c>
      <c r="Z104" s="9">
        <f t="shared" si="953"/>
        <v>0</v>
      </c>
      <c r="AA104" s="9">
        <f t="shared" si="954"/>
        <v>0</v>
      </c>
      <c r="AB104" s="9" t="e">
        <f t="shared" si="955"/>
        <v>#VALUE!</v>
      </c>
      <c r="AC104" s="9">
        <f t="shared" si="956"/>
        <v>0</v>
      </c>
      <c r="AD104" s="9">
        <f t="shared" si="957"/>
        <v>0</v>
      </c>
      <c r="AE104" s="9">
        <f t="shared" si="958"/>
        <v>0</v>
      </c>
      <c r="AF104" s="9">
        <f t="shared" si="959"/>
        <v>0</v>
      </c>
      <c r="AG104" s="9">
        <f t="shared" si="960"/>
        <v>0</v>
      </c>
      <c r="AH104" s="8">
        <f t="shared" si="961"/>
        <v>167</v>
      </c>
      <c r="AI104" s="8">
        <f t="shared" si="962"/>
        <v>0</v>
      </c>
      <c r="AJ104" s="8">
        <f t="shared" si="963"/>
        <v>0</v>
      </c>
      <c r="AK104" s="8">
        <f t="shared" si="964"/>
        <v>0</v>
      </c>
      <c r="AL104" s="8">
        <f t="shared" si="965"/>
        <v>0</v>
      </c>
      <c r="AM104" s="103" t="str">
        <f t="shared" si="966"/>
        <v>1</v>
      </c>
      <c r="AN104" s="63"/>
      <c r="AO104" s="63"/>
      <c r="AP104" s="66"/>
      <c r="AQ104" s="66"/>
      <c r="AR104" s="1277"/>
      <c r="AS104" s="1270"/>
      <c r="AT104" s="63"/>
      <c r="AU104" s="63"/>
      <c r="AV104" s="63"/>
      <c r="AW104" s="66"/>
      <c r="AX104" s="66"/>
      <c r="AY104" s="63"/>
      <c r="AZ104" s="63"/>
      <c r="BA104" s="63"/>
      <c r="BB104" s="63"/>
      <c r="BC104" s="63"/>
      <c r="BD104" s="66"/>
      <c r="BE104" s="66"/>
      <c r="BF104" s="63"/>
      <c r="BG104" s="63"/>
      <c r="BH104" s="63"/>
      <c r="BI104" s="63"/>
      <c r="BJ104" s="63"/>
      <c r="BK104" s="66"/>
      <c r="BL104" s="66"/>
      <c r="BM104" s="63"/>
      <c r="BN104" s="63"/>
      <c r="BO104" s="63"/>
      <c r="BP104" s="63"/>
      <c r="BQ104" s="63"/>
      <c r="BR104" s="1270"/>
      <c r="BS104" s="63"/>
      <c r="CA104" s="104">
        <f t="shared" si="967"/>
        <v>0</v>
      </c>
      <c r="CB104" s="104">
        <f t="shared" si="968"/>
        <v>0</v>
      </c>
      <c r="CC104" s="104"/>
      <c r="CD104" s="104"/>
      <c r="CE104" s="104"/>
      <c r="CF104" s="104"/>
      <c r="CH104" s="105" t="e">
        <f t="shared" si="969"/>
        <v>#VALUE!</v>
      </c>
      <c r="CI104" s="105" t="e">
        <f t="shared" si="970"/>
        <v>#VALUE!</v>
      </c>
      <c r="CJ104" s="105" t="e">
        <f t="shared" si="971"/>
        <v>#VALUE!</v>
      </c>
      <c r="CK104" s="105" t="e">
        <f t="shared" si="972"/>
        <v>#VALUE!</v>
      </c>
      <c r="CL104" s="105" t="e">
        <f t="shared" si="973"/>
        <v>#VALUE!</v>
      </c>
      <c r="CM104" s="105" t="e">
        <f t="shared" si="974"/>
        <v>#VALUE!</v>
      </c>
      <c r="CN104" s="105" t="e">
        <f t="shared" si="975"/>
        <v>#VALUE!</v>
      </c>
      <c r="CO104" s="105" t="e">
        <f t="shared" si="976"/>
        <v>#VALUE!</v>
      </c>
      <c r="CV104" s="355">
        <f t="shared" si="978"/>
        <v>0</v>
      </c>
      <c r="CW104" s="355">
        <f t="shared" si="979"/>
        <v>0</v>
      </c>
      <c r="CX104" s="355">
        <f t="shared" si="980"/>
        <v>0</v>
      </c>
      <c r="CY104" s="355">
        <f t="shared" si="981"/>
        <v>0</v>
      </c>
      <c r="CZ104" s="355" t="str">
        <f ca="1">IFERROR(OUNTIF(AN104:AP104,"e"),"-")</f>
        <v>-</v>
      </c>
      <c r="DA104" s="355">
        <f t="shared" si="982"/>
        <v>0</v>
      </c>
      <c r="DB104" s="355">
        <f t="shared" si="983"/>
        <v>0</v>
      </c>
      <c r="DC104" s="355">
        <f t="shared" si="984"/>
        <v>0</v>
      </c>
      <c r="DE104" s="1168" t="str">
        <f t="shared" si="985"/>
        <v>-</v>
      </c>
      <c r="DF104" s="1168" t="str">
        <f t="shared" si="986"/>
        <v>-</v>
      </c>
      <c r="DG104" s="1168" t="str">
        <f t="shared" si="987"/>
        <v>-</v>
      </c>
      <c r="DH104" s="1168" t="str">
        <f t="shared" si="988"/>
        <v>-</v>
      </c>
      <c r="DI104" s="1168" t="str">
        <f t="shared" ca="1" si="989"/>
        <v>-</v>
      </c>
      <c r="DJ104" s="1168" t="str">
        <f t="shared" si="990"/>
        <v>-</v>
      </c>
      <c r="DK104" s="1168" t="str">
        <f t="shared" si="991"/>
        <v>-</v>
      </c>
      <c r="DL104" s="1168" t="str">
        <f t="shared" si="992"/>
        <v>-</v>
      </c>
      <c r="DN104" s="355">
        <f t="shared" si="993"/>
        <v>0</v>
      </c>
      <c r="DO104" s="355">
        <f t="shared" si="994"/>
        <v>0</v>
      </c>
      <c r="DP104" s="355">
        <f t="shared" si="995"/>
        <v>0</v>
      </c>
      <c r="DQ104" s="355">
        <f t="shared" si="996"/>
        <v>0</v>
      </c>
      <c r="DR104" s="355">
        <f t="shared" si="997"/>
        <v>0</v>
      </c>
      <c r="DS104" s="355">
        <f t="shared" si="998"/>
        <v>0</v>
      </c>
      <c r="DT104" s="355">
        <f t="shared" si="999"/>
        <v>0</v>
      </c>
      <c r="DU104" s="355">
        <f t="shared" si="1000"/>
        <v>0</v>
      </c>
      <c r="DW104" s="68" t="str">
        <f t="shared" si="1001"/>
        <v>-</v>
      </c>
      <c r="DX104" s="68" t="str">
        <f t="shared" si="1002"/>
        <v>-</v>
      </c>
      <c r="DY104" s="68" t="str">
        <f t="shared" si="1003"/>
        <v>-</v>
      </c>
      <c r="DZ104" s="68" t="str">
        <f t="shared" si="1004"/>
        <v>-</v>
      </c>
      <c r="EA104" s="68" t="str">
        <f t="shared" si="1005"/>
        <v>-</v>
      </c>
      <c r="EB104" s="68" t="str">
        <f t="shared" si="1006"/>
        <v>-</v>
      </c>
      <c r="EC104" s="68" t="str">
        <f t="shared" si="1007"/>
        <v>-</v>
      </c>
      <c r="ED104" s="68" t="str">
        <f t="shared" si="1008"/>
        <v>-</v>
      </c>
      <c r="EF104" s="355">
        <f t="shared" si="1009"/>
        <v>0</v>
      </c>
      <c r="EG104" s="355">
        <f t="shared" si="1010"/>
        <v>0</v>
      </c>
      <c r="EH104" s="355">
        <f t="shared" si="1011"/>
        <v>0</v>
      </c>
      <c r="EI104" s="355">
        <f t="shared" si="1012"/>
        <v>0</v>
      </c>
      <c r="EJ104" s="355">
        <f t="shared" si="1013"/>
        <v>0</v>
      </c>
      <c r="EK104" s="355">
        <f t="shared" si="1014"/>
        <v>0</v>
      </c>
      <c r="EL104" s="355">
        <f t="shared" si="1015"/>
        <v>0</v>
      </c>
      <c r="EM104" s="355">
        <f t="shared" si="1016"/>
        <v>0</v>
      </c>
      <c r="EO104" s="68" t="str">
        <f t="shared" si="1017"/>
        <v>-</v>
      </c>
      <c r="EP104" s="68" t="str">
        <f t="shared" si="1018"/>
        <v>-</v>
      </c>
      <c r="EQ104" s="68" t="str">
        <f t="shared" si="1019"/>
        <v>-</v>
      </c>
      <c r="ER104" s="68" t="str">
        <f t="shared" si="1020"/>
        <v>-</v>
      </c>
      <c r="ES104" s="68" t="str">
        <f t="shared" si="1021"/>
        <v>-</v>
      </c>
      <c r="ET104" s="68" t="str">
        <f t="shared" si="1022"/>
        <v>-</v>
      </c>
      <c r="EU104" s="68" t="str">
        <f t="shared" si="1023"/>
        <v>-</v>
      </c>
      <c r="EV104" s="68" t="str">
        <f t="shared" si="1024"/>
        <v>-</v>
      </c>
      <c r="EX104" s="355">
        <f t="shared" si="1025"/>
        <v>0</v>
      </c>
      <c r="EY104" s="355">
        <f t="shared" si="1026"/>
        <v>0</v>
      </c>
      <c r="EZ104" s="355">
        <f t="shared" si="1027"/>
        <v>0</v>
      </c>
      <c r="FA104" s="355">
        <f t="shared" si="1028"/>
        <v>0</v>
      </c>
      <c r="FB104" s="355">
        <f t="shared" si="1029"/>
        <v>0</v>
      </c>
      <c r="FC104" s="355">
        <f t="shared" si="1030"/>
        <v>0</v>
      </c>
      <c r="FD104" s="355">
        <f t="shared" si="1031"/>
        <v>0</v>
      </c>
      <c r="FE104" s="355">
        <f t="shared" si="1032"/>
        <v>0</v>
      </c>
      <c r="FG104" s="68" t="str">
        <f t="shared" si="1033"/>
        <v>-</v>
      </c>
      <c r="FH104" s="68" t="str">
        <f t="shared" si="1034"/>
        <v>-</v>
      </c>
      <c r="FI104" s="68" t="str">
        <f t="shared" si="1035"/>
        <v>-</v>
      </c>
      <c r="FJ104" s="68" t="str">
        <f t="shared" si="1036"/>
        <v>-</v>
      </c>
      <c r="FK104" s="68" t="str">
        <f t="shared" si="1037"/>
        <v>-</v>
      </c>
      <c r="FL104" s="68" t="str">
        <f t="shared" si="1038"/>
        <v>-</v>
      </c>
      <c r="FM104" s="68" t="str">
        <f t="shared" si="1039"/>
        <v>-</v>
      </c>
      <c r="FN104" s="68" t="str">
        <f t="shared" si="1040"/>
        <v>-</v>
      </c>
      <c r="FP104" s="355">
        <f t="shared" si="1041"/>
        <v>0</v>
      </c>
      <c r="FQ104" s="355">
        <f t="shared" si="1042"/>
        <v>0</v>
      </c>
      <c r="FR104" s="355">
        <f t="shared" si="1043"/>
        <v>0</v>
      </c>
      <c r="FS104" s="355">
        <f t="shared" si="1044"/>
        <v>0</v>
      </c>
      <c r="FT104" s="355">
        <f t="shared" si="1045"/>
        <v>0</v>
      </c>
      <c r="FU104" s="355">
        <f t="shared" si="1046"/>
        <v>0</v>
      </c>
      <c r="FV104" s="355">
        <f t="shared" si="1047"/>
        <v>0</v>
      </c>
      <c r="FW104" s="355">
        <f t="shared" si="1048"/>
        <v>0</v>
      </c>
      <c r="FY104" s="68" t="str">
        <f t="shared" si="1049"/>
        <v>-</v>
      </c>
      <c r="FZ104" s="68" t="str">
        <f t="shared" si="1050"/>
        <v>-</v>
      </c>
      <c r="GA104" s="68" t="str">
        <f t="shared" si="1051"/>
        <v>-</v>
      </c>
      <c r="GB104" s="68" t="str">
        <f t="shared" si="1052"/>
        <v>-</v>
      </c>
      <c r="GC104" s="68" t="str">
        <f t="shared" si="1053"/>
        <v>-</v>
      </c>
      <c r="GD104" s="68" t="str">
        <f t="shared" si="1056"/>
        <v>-</v>
      </c>
      <c r="GE104" s="68" t="str">
        <f t="shared" si="1054"/>
        <v>-</v>
      </c>
      <c r="GF104" s="68" t="str">
        <f t="shared" si="1055"/>
        <v>-</v>
      </c>
    </row>
    <row r="105" spans="1:188" ht="12" x14ac:dyDescent="0.3">
      <c r="A105" s="655"/>
      <c r="B105" s="387" t="s">
        <v>410</v>
      </c>
      <c r="C105" s="387" t="s">
        <v>425</v>
      </c>
      <c r="D105" s="388">
        <v>0.58333333333333337</v>
      </c>
      <c r="E105" s="388">
        <v>0.6875</v>
      </c>
      <c r="F105" s="389" t="str">
        <f>IF(VALUE(D105)&gt;=0.72,"PT",IF(VALUE(D105)&lt;0.72,"Off-PT"))</f>
        <v>Off-PT</v>
      </c>
      <c r="G105" s="9"/>
      <c r="H105" s="432" t="s">
        <v>117</v>
      </c>
      <c r="I105" s="391">
        <v>231</v>
      </c>
      <c r="J105" s="392" t="s">
        <v>117</v>
      </c>
      <c r="K105" s="461" t="s">
        <v>117</v>
      </c>
      <c r="L105" s="394">
        <f t="shared" si="940"/>
        <v>0</v>
      </c>
      <c r="M105" s="392">
        <f t="shared" si="941"/>
        <v>231</v>
      </c>
      <c r="N105" s="392">
        <f t="shared" si="977"/>
        <v>0</v>
      </c>
      <c r="O105" s="9" t="e">
        <f t="shared" si="942"/>
        <v>#VALUE!</v>
      </c>
      <c r="P105" s="9">
        <f t="shared" si="943"/>
        <v>0</v>
      </c>
      <c r="Q105" s="9">
        <f t="shared" si="944"/>
        <v>0</v>
      </c>
      <c r="R105" s="9">
        <f t="shared" si="945"/>
        <v>0</v>
      </c>
      <c r="S105" s="9">
        <f t="shared" si="946"/>
        <v>0</v>
      </c>
      <c r="T105" s="9">
        <f t="shared" si="947"/>
        <v>0</v>
      </c>
      <c r="U105" s="9">
        <f t="shared" si="948"/>
        <v>0</v>
      </c>
      <c r="V105" s="9">
        <f t="shared" si="949"/>
        <v>0</v>
      </c>
      <c r="W105" s="9">
        <f t="shared" si="950"/>
        <v>0</v>
      </c>
      <c r="X105" s="9">
        <f t="shared" si="951"/>
        <v>0</v>
      </c>
      <c r="Y105" s="9">
        <f>COUNTIF(AN105:BR105,"F")</f>
        <v>0</v>
      </c>
      <c r="Z105" s="9">
        <f>COUNTIF(AN105:BR105,"G")</f>
        <v>0</v>
      </c>
      <c r="AA105" s="9">
        <f>COUNTIF(AN105:BR105,"H")</f>
        <v>0</v>
      </c>
      <c r="AB105" s="9" t="e">
        <f t="shared" si="955"/>
        <v>#VALUE!</v>
      </c>
      <c r="AC105" s="9">
        <f t="shared" si="956"/>
        <v>0</v>
      </c>
      <c r="AD105" s="9">
        <f t="shared" si="957"/>
        <v>0</v>
      </c>
      <c r="AE105" s="9">
        <f t="shared" si="958"/>
        <v>0</v>
      </c>
      <c r="AF105" s="9">
        <f t="shared" si="959"/>
        <v>0</v>
      </c>
      <c r="AG105" s="9">
        <f t="shared" si="960"/>
        <v>0</v>
      </c>
      <c r="AH105" s="8">
        <f t="shared" si="961"/>
        <v>231</v>
      </c>
      <c r="AI105" s="8">
        <f t="shared" si="962"/>
        <v>0</v>
      </c>
      <c r="AJ105" s="8">
        <f t="shared" si="963"/>
        <v>0</v>
      </c>
      <c r="AK105" s="8">
        <f t="shared" si="964"/>
        <v>0</v>
      </c>
      <c r="AL105" s="8">
        <f t="shared" si="965"/>
        <v>0</v>
      </c>
      <c r="AM105" s="103" t="str">
        <f t="shared" si="966"/>
        <v>1</v>
      </c>
      <c r="AN105" s="63"/>
      <c r="AO105" s="63"/>
      <c r="AP105" s="66"/>
      <c r="AQ105" s="66"/>
      <c r="AR105" s="1277"/>
      <c r="AS105" s="1270"/>
      <c r="AT105" s="63"/>
      <c r="AU105" s="63"/>
      <c r="AV105" s="63"/>
      <c r="AW105" s="66"/>
      <c r="AX105" s="66"/>
      <c r="AY105" s="63"/>
      <c r="AZ105" s="63"/>
      <c r="BA105" s="63"/>
      <c r="BB105" s="63"/>
      <c r="BC105" s="63"/>
      <c r="BD105" s="66"/>
      <c r="BE105" s="66"/>
      <c r="BF105" s="63"/>
      <c r="BG105" s="63"/>
      <c r="BH105" s="63"/>
      <c r="BI105" s="63"/>
      <c r="BJ105" s="63"/>
      <c r="BK105" s="66"/>
      <c r="BL105" s="66"/>
      <c r="BM105" s="63"/>
      <c r="BN105" s="63"/>
      <c r="BO105" s="63"/>
      <c r="BP105" s="63"/>
      <c r="BQ105" s="63"/>
      <c r="BR105" s="1270"/>
      <c r="BS105" s="63"/>
      <c r="CA105" s="104">
        <f t="shared" si="967"/>
        <v>0</v>
      </c>
      <c r="CB105" s="104">
        <f t="shared" si="968"/>
        <v>0</v>
      </c>
      <c r="CC105" s="104"/>
      <c r="CD105" s="104"/>
      <c r="CE105" s="104"/>
      <c r="CF105" s="104"/>
      <c r="CH105" s="105" t="e">
        <f t="shared" si="969"/>
        <v>#VALUE!</v>
      </c>
      <c r="CI105" s="105" t="e">
        <f t="shared" si="970"/>
        <v>#VALUE!</v>
      </c>
      <c r="CJ105" s="105" t="e">
        <f t="shared" si="971"/>
        <v>#VALUE!</v>
      </c>
      <c r="CK105" s="105" t="e">
        <f t="shared" si="972"/>
        <v>#VALUE!</v>
      </c>
      <c r="CL105" s="105" t="e">
        <f t="shared" si="973"/>
        <v>#VALUE!</v>
      </c>
      <c r="CM105" s="105" t="e">
        <f t="shared" si="974"/>
        <v>#VALUE!</v>
      </c>
      <c r="CN105" s="105" t="e">
        <f t="shared" si="975"/>
        <v>#VALUE!</v>
      </c>
      <c r="CO105" s="105" t="e">
        <f t="shared" si="976"/>
        <v>#VALUE!</v>
      </c>
      <c r="CV105" s="355">
        <f t="shared" si="978"/>
        <v>0</v>
      </c>
      <c r="CW105" s="355">
        <f t="shared" si="979"/>
        <v>0</v>
      </c>
      <c r="CX105" s="355">
        <f t="shared" si="980"/>
        <v>0</v>
      </c>
      <c r="CY105" s="355">
        <f t="shared" si="981"/>
        <v>0</v>
      </c>
      <c r="CZ105" s="355" t="str">
        <f ca="1">IFERROR(OUNTIF(AN105:AP105,"e"),"-")</f>
        <v>-</v>
      </c>
      <c r="DA105" s="355">
        <f t="shared" si="982"/>
        <v>0</v>
      </c>
      <c r="DB105" s="355">
        <f t="shared" si="983"/>
        <v>0</v>
      </c>
      <c r="DC105" s="355">
        <f t="shared" si="984"/>
        <v>0</v>
      </c>
      <c r="DE105" s="1168" t="str">
        <f t="shared" si="985"/>
        <v>-</v>
      </c>
      <c r="DF105" s="1168" t="str">
        <f t="shared" si="986"/>
        <v>-</v>
      </c>
      <c r="DG105" s="1168" t="str">
        <f t="shared" si="987"/>
        <v>-</v>
      </c>
      <c r="DH105" s="1168" t="str">
        <f t="shared" si="988"/>
        <v>-</v>
      </c>
      <c r="DI105" s="1168" t="str">
        <f t="shared" ca="1" si="989"/>
        <v>-</v>
      </c>
      <c r="DJ105" s="1168" t="str">
        <f t="shared" si="990"/>
        <v>-</v>
      </c>
      <c r="DK105" s="1168" t="str">
        <f t="shared" si="991"/>
        <v>-</v>
      </c>
      <c r="DL105" s="1168" t="str">
        <f t="shared" si="992"/>
        <v>-</v>
      </c>
      <c r="DN105" s="355">
        <f t="shared" si="993"/>
        <v>0</v>
      </c>
      <c r="DO105" s="355">
        <f t="shared" si="994"/>
        <v>0</v>
      </c>
      <c r="DP105" s="355">
        <f t="shared" si="995"/>
        <v>0</v>
      </c>
      <c r="DQ105" s="355">
        <f t="shared" si="996"/>
        <v>0</v>
      </c>
      <c r="DR105" s="355">
        <f t="shared" si="997"/>
        <v>0</v>
      </c>
      <c r="DS105" s="355">
        <f t="shared" si="998"/>
        <v>0</v>
      </c>
      <c r="DT105" s="355">
        <f t="shared" si="999"/>
        <v>0</v>
      </c>
      <c r="DU105" s="355">
        <f t="shared" si="1000"/>
        <v>0</v>
      </c>
      <c r="DW105" s="68" t="str">
        <f t="shared" si="1001"/>
        <v>-</v>
      </c>
      <c r="DX105" s="68" t="str">
        <f t="shared" si="1002"/>
        <v>-</v>
      </c>
      <c r="DY105" s="68" t="str">
        <f t="shared" si="1003"/>
        <v>-</v>
      </c>
      <c r="DZ105" s="68" t="str">
        <f t="shared" si="1004"/>
        <v>-</v>
      </c>
      <c r="EA105" s="68" t="str">
        <f t="shared" si="1005"/>
        <v>-</v>
      </c>
      <c r="EB105" s="68" t="str">
        <f t="shared" si="1006"/>
        <v>-</v>
      </c>
      <c r="EC105" s="68" t="str">
        <f t="shared" si="1007"/>
        <v>-</v>
      </c>
      <c r="ED105" s="68" t="str">
        <f t="shared" si="1008"/>
        <v>-</v>
      </c>
      <c r="EF105" s="355">
        <f t="shared" si="1009"/>
        <v>0</v>
      </c>
      <c r="EG105" s="355">
        <f t="shared" si="1010"/>
        <v>0</v>
      </c>
      <c r="EH105" s="355">
        <f t="shared" si="1011"/>
        <v>0</v>
      </c>
      <c r="EI105" s="355">
        <f t="shared" si="1012"/>
        <v>0</v>
      </c>
      <c r="EJ105" s="355">
        <f t="shared" si="1013"/>
        <v>0</v>
      </c>
      <c r="EK105" s="355">
        <f t="shared" si="1014"/>
        <v>0</v>
      </c>
      <c r="EL105" s="355">
        <f t="shared" si="1015"/>
        <v>0</v>
      </c>
      <c r="EM105" s="355">
        <f t="shared" si="1016"/>
        <v>0</v>
      </c>
      <c r="EO105" s="68" t="str">
        <f t="shared" si="1017"/>
        <v>-</v>
      </c>
      <c r="EP105" s="68" t="str">
        <f t="shared" si="1018"/>
        <v>-</v>
      </c>
      <c r="EQ105" s="68" t="str">
        <f t="shared" si="1019"/>
        <v>-</v>
      </c>
      <c r="ER105" s="68" t="str">
        <f t="shared" si="1020"/>
        <v>-</v>
      </c>
      <c r="ES105" s="68" t="str">
        <f t="shared" si="1021"/>
        <v>-</v>
      </c>
      <c r="ET105" s="68" t="str">
        <f t="shared" si="1022"/>
        <v>-</v>
      </c>
      <c r="EU105" s="68" t="str">
        <f t="shared" si="1023"/>
        <v>-</v>
      </c>
      <c r="EV105" s="68" t="str">
        <f t="shared" si="1024"/>
        <v>-</v>
      </c>
      <c r="EX105" s="355">
        <f t="shared" si="1025"/>
        <v>0</v>
      </c>
      <c r="EY105" s="355">
        <f t="shared" si="1026"/>
        <v>0</v>
      </c>
      <c r="EZ105" s="355">
        <f t="shared" si="1027"/>
        <v>0</v>
      </c>
      <c r="FA105" s="355">
        <f t="shared" si="1028"/>
        <v>0</v>
      </c>
      <c r="FB105" s="355">
        <f t="shared" si="1029"/>
        <v>0</v>
      </c>
      <c r="FC105" s="355">
        <f t="shared" si="1030"/>
        <v>0</v>
      </c>
      <c r="FD105" s="355">
        <f t="shared" si="1031"/>
        <v>0</v>
      </c>
      <c r="FE105" s="355">
        <f t="shared" si="1032"/>
        <v>0</v>
      </c>
      <c r="FG105" s="68" t="str">
        <f t="shared" si="1033"/>
        <v>-</v>
      </c>
      <c r="FH105" s="68" t="str">
        <f t="shared" si="1034"/>
        <v>-</v>
      </c>
      <c r="FI105" s="68" t="str">
        <f t="shared" si="1035"/>
        <v>-</v>
      </c>
      <c r="FJ105" s="68" t="str">
        <f t="shared" si="1036"/>
        <v>-</v>
      </c>
      <c r="FK105" s="68" t="str">
        <f t="shared" si="1037"/>
        <v>-</v>
      </c>
      <c r="FL105" s="68" t="str">
        <f t="shared" si="1038"/>
        <v>-</v>
      </c>
      <c r="FM105" s="68" t="str">
        <f t="shared" si="1039"/>
        <v>-</v>
      </c>
      <c r="FN105" s="68" t="str">
        <f t="shared" si="1040"/>
        <v>-</v>
      </c>
      <c r="FP105" s="355">
        <f t="shared" si="1041"/>
        <v>0</v>
      </c>
      <c r="FQ105" s="355">
        <f t="shared" si="1042"/>
        <v>0</v>
      </c>
      <c r="FR105" s="355">
        <f t="shared" si="1043"/>
        <v>0</v>
      </c>
      <c r="FS105" s="355">
        <f t="shared" si="1044"/>
        <v>0</v>
      </c>
      <c r="FT105" s="355">
        <f t="shared" si="1045"/>
        <v>0</v>
      </c>
      <c r="FU105" s="355">
        <f t="shared" si="1046"/>
        <v>0</v>
      </c>
      <c r="FV105" s="355">
        <f t="shared" si="1047"/>
        <v>0</v>
      </c>
      <c r="FW105" s="355">
        <f t="shared" si="1048"/>
        <v>0</v>
      </c>
      <c r="FY105" s="68" t="str">
        <f t="shared" si="1049"/>
        <v>-</v>
      </c>
      <c r="FZ105" s="68" t="str">
        <f t="shared" si="1050"/>
        <v>-</v>
      </c>
      <c r="GA105" s="68" t="str">
        <f t="shared" si="1051"/>
        <v>-</v>
      </c>
      <c r="GB105" s="68" t="str">
        <f t="shared" si="1052"/>
        <v>-</v>
      </c>
      <c r="GC105" s="68" t="str">
        <f t="shared" si="1053"/>
        <v>-</v>
      </c>
      <c r="GD105" s="68" t="str">
        <f t="shared" si="1056"/>
        <v>-</v>
      </c>
      <c r="GE105" s="68" t="str">
        <f t="shared" si="1054"/>
        <v>-</v>
      </c>
      <c r="GF105" s="68" t="str">
        <f t="shared" si="1055"/>
        <v>-</v>
      </c>
    </row>
    <row r="106" spans="1:188" ht="12.6" thickBot="1" x14ac:dyDescent="0.35">
      <c r="A106" s="656"/>
      <c r="B106" s="499" t="s">
        <v>410</v>
      </c>
      <c r="C106" s="499" t="s">
        <v>425</v>
      </c>
      <c r="D106" s="500">
        <v>0.6875</v>
      </c>
      <c r="E106" s="500">
        <v>0.72916666666666663</v>
      </c>
      <c r="F106" s="501" t="str">
        <f>IF(VALUE(D106)&gt;=0.72,"PT",IF(VALUE(D106)&lt;0.72,"Off-PT"))</f>
        <v>Off-PT</v>
      </c>
      <c r="G106" s="12"/>
      <c r="H106" s="913" t="s">
        <v>117</v>
      </c>
      <c r="I106" s="502">
        <v>276</v>
      </c>
      <c r="J106" s="503" t="s">
        <v>117</v>
      </c>
      <c r="K106" s="586" t="s">
        <v>117</v>
      </c>
      <c r="L106" s="504">
        <f t="shared" si="940"/>
        <v>0</v>
      </c>
      <c r="M106" s="503">
        <f t="shared" si="941"/>
        <v>276</v>
      </c>
      <c r="N106" s="503">
        <f t="shared" si="977"/>
        <v>0</v>
      </c>
      <c r="O106" s="12" t="e">
        <f t="shared" si="942"/>
        <v>#VALUE!</v>
      </c>
      <c r="P106" s="12">
        <f t="shared" si="943"/>
        <v>0</v>
      </c>
      <c r="Q106" s="12">
        <f t="shared" si="944"/>
        <v>0</v>
      </c>
      <c r="R106" s="12">
        <f t="shared" si="945"/>
        <v>0</v>
      </c>
      <c r="S106" s="12">
        <f t="shared" si="946"/>
        <v>0</v>
      </c>
      <c r="T106" s="12">
        <f t="shared" si="947"/>
        <v>0</v>
      </c>
      <c r="U106" s="12">
        <f t="shared" si="948"/>
        <v>0</v>
      </c>
      <c r="V106" s="12">
        <f t="shared" si="949"/>
        <v>0</v>
      </c>
      <c r="W106" s="12">
        <f t="shared" si="950"/>
        <v>0</v>
      </c>
      <c r="X106" s="12">
        <f t="shared" si="951"/>
        <v>0</v>
      </c>
      <c r="Y106" s="12">
        <f>COUNTIF(AN106:BR106,"F")</f>
        <v>0</v>
      </c>
      <c r="Z106" s="12">
        <f>COUNTIF(AN106:BR106,"G")</f>
        <v>0</v>
      </c>
      <c r="AA106" s="12">
        <f>COUNTIF(AN106:BR106,"H")</f>
        <v>0</v>
      </c>
      <c r="AB106" s="12" t="e">
        <f t="shared" si="955"/>
        <v>#VALUE!</v>
      </c>
      <c r="AC106" s="12">
        <f t="shared" si="956"/>
        <v>0</v>
      </c>
      <c r="AD106" s="12">
        <f t="shared" si="957"/>
        <v>0</v>
      </c>
      <c r="AE106" s="12">
        <f t="shared" si="958"/>
        <v>0</v>
      </c>
      <c r="AF106" s="12">
        <f t="shared" si="959"/>
        <v>0</v>
      </c>
      <c r="AG106" s="12">
        <f t="shared" si="960"/>
        <v>0</v>
      </c>
      <c r="AH106" s="64">
        <f t="shared" si="961"/>
        <v>276</v>
      </c>
      <c r="AI106" s="64">
        <f t="shared" si="962"/>
        <v>0</v>
      </c>
      <c r="AJ106" s="64">
        <f t="shared" si="963"/>
        <v>0</v>
      </c>
      <c r="AK106" s="64">
        <f t="shared" si="964"/>
        <v>0</v>
      </c>
      <c r="AL106" s="64">
        <f t="shared" si="965"/>
        <v>0</v>
      </c>
      <c r="AM106" s="333" t="str">
        <f t="shared" si="966"/>
        <v>1</v>
      </c>
      <c r="AN106" s="580"/>
      <c r="AO106" s="580"/>
      <c r="AP106" s="949"/>
      <c r="AQ106" s="949"/>
      <c r="AR106" s="1291"/>
      <c r="AS106" s="1286"/>
      <c r="AT106" s="580"/>
      <c r="AU106" s="580"/>
      <c r="AV106" s="580"/>
      <c r="AW106" s="949"/>
      <c r="AX106" s="949"/>
      <c r="AY106" s="580"/>
      <c r="AZ106" s="580"/>
      <c r="BA106" s="580"/>
      <c r="BB106" s="580"/>
      <c r="BC106" s="580"/>
      <c r="BD106" s="949"/>
      <c r="BE106" s="949"/>
      <c r="BF106" s="580"/>
      <c r="BG106" s="580"/>
      <c r="BH106" s="580"/>
      <c r="BI106" s="580"/>
      <c r="BJ106" s="580"/>
      <c r="BK106" s="949"/>
      <c r="BL106" s="949"/>
      <c r="BM106" s="580"/>
      <c r="BN106" s="580"/>
      <c r="BO106" s="580"/>
      <c r="BP106" s="580"/>
      <c r="BQ106" s="580"/>
      <c r="BR106" s="1286"/>
      <c r="BS106" s="580"/>
      <c r="CA106" s="104">
        <f t="shared" si="967"/>
        <v>0</v>
      </c>
      <c r="CB106" s="104">
        <f t="shared" si="968"/>
        <v>0</v>
      </c>
      <c r="CC106" s="104"/>
      <c r="CD106" s="104"/>
      <c r="CE106" s="104"/>
      <c r="CF106" s="104"/>
      <c r="CH106" s="105" t="e">
        <f t="shared" si="969"/>
        <v>#VALUE!</v>
      </c>
      <c r="CI106" s="105" t="e">
        <f t="shared" si="970"/>
        <v>#VALUE!</v>
      </c>
      <c r="CJ106" s="105" t="e">
        <f t="shared" si="971"/>
        <v>#VALUE!</v>
      </c>
      <c r="CK106" s="105" t="e">
        <f t="shared" si="972"/>
        <v>#VALUE!</v>
      </c>
      <c r="CL106" s="105" t="e">
        <f t="shared" si="973"/>
        <v>#VALUE!</v>
      </c>
      <c r="CM106" s="105" t="e">
        <f t="shared" si="974"/>
        <v>#VALUE!</v>
      </c>
      <c r="CN106" s="105" t="e">
        <f t="shared" si="975"/>
        <v>#VALUE!</v>
      </c>
      <c r="CO106" s="105" t="e">
        <f t="shared" si="976"/>
        <v>#VALUE!</v>
      </c>
      <c r="CV106" s="355">
        <f t="shared" si="978"/>
        <v>0</v>
      </c>
      <c r="CW106" s="355">
        <f t="shared" si="979"/>
        <v>0</v>
      </c>
      <c r="CX106" s="355">
        <f t="shared" si="980"/>
        <v>0</v>
      </c>
      <c r="CY106" s="355">
        <f t="shared" si="981"/>
        <v>0</v>
      </c>
      <c r="CZ106" s="355" t="str">
        <f ca="1">IFERROR(OUNTIF(AN106:AP106,"e"),"-")</f>
        <v>-</v>
      </c>
      <c r="DA106" s="355">
        <f t="shared" si="982"/>
        <v>0</v>
      </c>
      <c r="DB106" s="355">
        <f t="shared" si="983"/>
        <v>0</v>
      </c>
      <c r="DC106" s="355">
        <f t="shared" si="984"/>
        <v>0</v>
      </c>
      <c r="DE106" s="1168" t="str">
        <f t="shared" si="985"/>
        <v>-</v>
      </c>
      <c r="DF106" s="1168" t="str">
        <f t="shared" si="986"/>
        <v>-</v>
      </c>
      <c r="DG106" s="1168" t="str">
        <f t="shared" si="987"/>
        <v>-</v>
      </c>
      <c r="DH106" s="1168" t="str">
        <f t="shared" si="988"/>
        <v>-</v>
      </c>
      <c r="DI106" s="1168" t="str">
        <f t="shared" ca="1" si="989"/>
        <v>-</v>
      </c>
      <c r="DJ106" s="1168" t="str">
        <f t="shared" si="990"/>
        <v>-</v>
      </c>
      <c r="DK106" s="1168" t="str">
        <f t="shared" si="991"/>
        <v>-</v>
      </c>
      <c r="DL106" s="1168" t="str">
        <f t="shared" si="992"/>
        <v>-</v>
      </c>
      <c r="DN106" s="355">
        <f t="shared" si="993"/>
        <v>0</v>
      </c>
      <c r="DO106" s="355">
        <f t="shared" si="994"/>
        <v>0</v>
      </c>
      <c r="DP106" s="355">
        <f t="shared" si="995"/>
        <v>0</v>
      </c>
      <c r="DQ106" s="355">
        <f t="shared" si="996"/>
        <v>0</v>
      </c>
      <c r="DR106" s="355">
        <f t="shared" si="997"/>
        <v>0</v>
      </c>
      <c r="DS106" s="355">
        <f t="shared" si="998"/>
        <v>0</v>
      </c>
      <c r="DT106" s="355">
        <f t="shared" si="999"/>
        <v>0</v>
      </c>
      <c r="DU106" s="355">
        <f t="shared" si="1000"/>
        <v>0</v>
      </c>
      <c r="DW106" s="68" t="str">
        <f t="shared" si="1001"/>
        <v>-</v>
      </c>
      <c r="DX106" s="68" t="str">
        <f t="shared" si="1002"/>
        <v>-</v>
      </c>
      <c r="DY106" s="68" t="str">
        <f t="shared" si="1003"/>
        <v>-</v>
      </c>
      <c r="DZ106" s="68" t="str">
        <f t="shared" si="1004"/>
        <v>-</v>
      </c>
      <c r="EA106" s="68" t="str">
        <f t="shared" si="1005"/>
        <v>-</v>
      </c>
      <c r="EB106" s="68" t="str">
        <f t="shared" si="1006"/>
        <v>-</v>
      </c>
      <c r="EC106" s="68" t="str">
        <f t="shared" si="1007"/>
        <v>-</v>
      </c>
      <c r="ED106" s="68" t="str">
        <f t="shared" si="1008"/>
        <v>-</v>
      </c>
      <c r="EF106" s="355">
        <f t="shared" si="1009"/>
        <v>0</v>
      </c>
      <c r="EG106" s="355">
        <f t="shared" si="1010"/>
        <v>0</v>
      </c>
      <c r="EH106" s="355">
        <f t="shared" si="1011"/>
        <v>0</v>
      </c>
      <c r="EI106" s="355">
        <f t="shared" si="1012"/>
        <v>0</v>
      </c>
      <c r="EJ106" s="355">
        <f t="shared" si="1013"/>
        <v>0</v>
      </c>
      <c r="EK106" s="355">
        <f t="shared" si="1014"/>
        <v>0</v>
      </c>
      <c r="EL106" s="355">
        <f t="shared" si="1015"/>
        <v>0</v>
      </c>
      <c r="EM106" s="355">
        <f t="shared" si="1016"/>
        <v>0</v>
      </c>
      <c r="EO106" s="68" t="str">
        <f t="shared" si="1017"/>
        <v>-</v>
      </c>
      <c r="EP106" s="68" t="str">
        <f t="shared" si="1018"/>
        <v>-</v>
      </c>
      <c r="EQ106" s="68" t="str">
        <f t="shared" si="1019"/>
        <v>-</v>
      </c>
      <c r="ER106" s="68" t="str">
        <f t="shared" si="1020"/>
        <v>-</v>
      </c>
      <c r="ES106" s="68" t="str">
        <f t="shared" si="1021"/>
        <v>-</v>
      </c>
      <c r="ET106" s="68" t="str">
        <f t="shared" si="1022"/>
        <v>-</v>
      </c>
      <c r="EU106" s="68" t="str">
        <f t="shared" si="1023"/>
        <v>-</v>
      </c>
      <c r="EV106" s="68" t="str">
        <f t="shared" si="1024"/>
        <v>-</v>
      </c>
      <c r="EX106" s="355">
        <f t="shared" si="1025"/>
        <v>0</v>
      </c>
      <c r="EY106" s="355">
        <f t="shared" si="1026"/>
        <v>0</v>
      </c>
      <c r="EZ106" s="355">
        <f t="shared" si="1027"/>
        <v>0</v>
      </c>
      <c r="FA106" s="355">
        <f t="shared" si="1028"/>
        <v>0</v>
      </c>
      <c r="FB106" s="355">
        <f t="shared" si="1029"/>
        <v>0</v>
      </c>
      <c r="FC106" s="355">
        <f t="shared" si="1030"/>
        <v>0</v>
      </c>
      <c r="FD106" s="355">
        <f t="shared" si="1031"/>
        <v>0</v>
      </c>
      <c r="FE106" s="355">
        <f t="shared" si="1032"/>
        <v>0</v>
      </c>
      <c r="FG106" s="68" t="str">
        <f t="shared" si="1033"/>
        <v>-</v>
      </c>
      <c r="FH106" s="68" t="str">
        <f t="shared" si="1034"/>
        <v>-</v>
      </c>
      <c r="FI106" s="68" t="str">
        <f t="shared" si="1035"/>
        <v>-</v>
      </c>
      <c r="FJ106" s="68" t="str">
        <f t="shared" si="1036"/>
        <v>-</v>
      </c>
      <c r="FK106" s="68" t="str">
        <f t="shared" si="1037"/>
        <v>-</v>
      </c>
      <c r="FL106" s="68" t="str">
        <f t="shared" si="1038"/>
        <v>-</v>
      </c>
      <c r="FM106" s="68" t="str">
        <f t="shared" si="1039"/>
        <v>-</v>
      </c>
      <c r="FN106" s="68" t="str">
        <f t="shared" si="1040"/>
        <v>-</v>
      </c>
      <c r="FP106" s="355">
        <f t="shared" si="1041"/>
        <v>0</v>
      </c>
      <c r="FQ106" s="355">
        <f t="shared" si="1042"/>
        <v>0</v>
      </c>
      <c r="FR106" s="355">
        <f t="shared" si="1043"/>
        <v>0</v>
      </c>
      <c r="FS106" s="355">
        <f t="shared" si="1044"/>
        <v>0</v>
      </c>
      <c r="FT106" s="355">
        <f t="shared" si="1045"/>
        <v>0</v>
      </c>
      <c r="FU106" s="355">
        <f t="shared" si="1046"/>
        <v>0</v>
      </c>
      <c r="FV106" s="355">
        <f t="shared" si="1047"/>
        <v>0</v>
      </c>
      <c r="FW106" s="355">
        <f t="shared" si="1048"/>
        <v>0</v>
      </c>
      <c r="FY106" s="68" t="str">
        <f t="shared" si="1049"/>
        <v>-</v>
      </c>
      <c r="FZ106" s="68" t="str">
        <f t="shared" si="1050"/>
        <v>-</v>
      </c>
      <c r="GA106" s="68" t="str">
        <f t="shared" si="1051"/>
        <v>-</v>
      </c>
      <c r="GB106" s="68" t="str">
        <f t="shared" si="1052"/>
        <v>-</v>
      </c>
      <c r="GC106" s="68" t="str">
        <f t="shared" si="1053"/>
        <v>-</v>
      </c>
      <c r="GD106" s="68" t="str">
        <f t="shared" si="1056"/>
        <v>-</v>
      </c>
      <c r="GE106" s="68" t="str">
        <f t="shared" si="1054"/>
        <v>-</v>
      </c>
      <c r="GF106" s="68" t="str">
        <f t="shared" si="1055"/>
        <v>-</v>
      </c>
    </row>
    <row r="107" spans="1:188" ht="12.6" thickTop="1" x14ac:dyDescent="0.3">
      <c r="A107" s="1084"/>
      <c r="B107" s="1085" t="s">
        <v>410</v>
      </c>
      <c r="C107" s="1085" t="s">
        <v>425</v>
      </c>
      <c r="D107" s="1086">
        <v>0.72916666666666663</v>
      </c>
      <c r="E107" s="1086">
        <v>0.79166666666666663</v>
      </c>
      <c r="F107" s="1087" t="str">
        <f>IF(VALUE(D107)&gt;=0.72,"PT",IF(VALUE(D107)&lt;0.72,"Off-PT"))</f>
        <v>PT</v>
      </c>
      <c r="G107" s="349"/>
      <c r="H107" s="1088" t="s">
        <v>117</v>
      </c>
      <c r="I107" s="1089">
        <v>276</v>
      </c>
      <c r="J107" s="1090" t="s">
        <v>117</v>
      </c>
      <c r="K107" s="1222" t="s">
        <v>117</v>
      </c>
      <c r="L107" s="1091">
        <f t="shared" si="940"/>
        <v>0</v>
      </c>
      <c r="M107" s="1090">
        <f t="shared" si="941"/>
        <v>276</v>
      </c>
      <c r="N107" s="1090">
        <f t="shared" si="977"/>
        <v>0</v>
      </c>
      <c r="O107" s="349" t="e">
        <f t="shared" si="942"/>
        <v>#VALUE!</v>
      </c>
      <c r="P107" s="349">
        <f t="shared" si="943"/>
        <v>0</v>
      </c>
      <c r="Q107" s="349">
        <f t="shared" si="944"/>
        <v>0</v>
      </c>
      <c r="R107" s="349">
        <f t="shared" si="945"/>
        <v>0</v>
      </c>
      <c r="S107" s="349">
        <f t="shared" si="946"/>
        <v>0</v>
      </c>
      <c r="T107" s="349">
        <f t="shared" si="947"/>
        <v>0</v>
      </c>
      <c r="U107" s="349">
        <f t="shared" si="948"/>
        <v>0</v>
      </c>
      <c r="V107" s="349">
        <f t="shared" si="949"/>
        <v>0</v>
      </c>
      <c r="W107" s="349">
        <f t="shared" si="950"/>
        <v>0</v>
      </c>
      <c r="X107" s="349">
        <f t="shared" si="951"/>
        <v>0</v>
      </c>
      <c r="Y107" s="349">
        <f>COUNTIF(AN107:BR107,"F")</f>
        <v>0</v>
      </c>
      <c r="Z107" s="349">
        <f>COUNTIF(AN107:BR107,"G")</f>
        <v>0</v>
      </c>
      <c r="AA107" s="349">
        <f>COUNTIF(AN107:BR107,"H")</f>
        <v>0</v>
      </c>
      <c r="AB107" s="349" t="e">
        <f t="shared" si="955"/>
        <v>#VALUE!</v>
      </c>
      <c r="AC107" s="349">
        <f t="shared" si="956"/>
        <v>0</v>
      </c>
      <c r="AD107" s="349">
        <f t="shared" si="957"/>
        <v>0</v>
      </c>
      <c r="AE107" s="349">
        <f t="shared" si="958"/>
        <v>0</v>
      </c>
      <c r="AF107" s="349">
        <f t="shared" si="959"/>
        <v>0</v>
      </c>
      <c r="AG107" s="349">
        <f t="shared" si="960"/>
        <v>0</v>
      </c>
      <c r="AH107" s="349">
        <f t="shared" si="961"/>
        <v>276</v>
      </c>
      <c r="AI107" s="349">
        <f t="shared" si="962"/>
        <v>0</v>
      </c>
      <c r="AJ107" s="349">
        <f t="shared" si="963"/>
        <v>0</v>
      </c>
      <c r="AK107" s="349">
        <f t="shared" si="964"/>
        <v>0</v>
      </c>
      <c r="AL107" s="349">
        <f t="shared" si="965"/>
        <v>0</v>
      </c>
      <c r="AM107" s="350" t="str">
        <f t="shared" si="966"/>
        <v>1</v>
      </c>
      <c r="AN107" s="1092"/>
      <c r="AO107" s="1092"/>
      <c r="AP107" s="1093"/>
      <c r="AQ107" s="1093"/>
      <c r="AR107" s="1298"/>
      <c r="AS107" s="1293"/>
      <c r="AT107" s="1092"/>
      <c r="AU107" s="1092"/>
      <c r="AV107" s="1092"/>
      <c r="AW107" s="1093"/>
      <c r="AX107" s="1093"/>
      <c r="AY107" s="1092"/>
      <c r="AZ107" s="1092"/>
      <c r="BA107" s="1092"/>
      <c r="BB107" s="1092"/>
      <c r="BC107" s="1092"/>
      <c r="BD107" s="1093"/>
      <c r="BE107" s="1093"/>
      <c r="BF107" s="1092"/>
      <c r="BG107" s="1092"/>
      <c r="BH107" s="1092"/>
      <c r="BI107" s="1092"/>
      <c r="BJ107" s="1092"/>
      <c r="BK107" s="1093"/>
      <c r="BL107" s="1093"/>
      <c r="BM107" s="1092"/>
      <c r="BN107" s="1092"/>
      <c r="BO107" s="1092"/>
      <c r="BP107" s="1092"/>
      <c r="BQ107" s="1092"/>
      <c r="BR107" s="1293"/>
      <c r="BS107" s="600"/>
      <c r="CA107" s="104">
        <f t="shared" si="967"/>
        <v>0</v>
      </c>
      <c r="CB107" s="104">
        <f t="shared" si="968"/>
        <v>0</v>
      </c>
      <c r="CC107" s="104"/>
      <c r="CD107" s="104"/>
      <c r="CE107" s="104"/>
      <c r="CF107" s="104"/>
      <c r="CH107" s="105" t="e">
        <f t="shared" si="969"/>
        <v>#VALUE!</v>
      </c>
      <c r="CI107" s="105" t="e">
        <f t="shared" si="970"/>
        <v>#VALUE!</v>
      </c>
      <c r="CJ107" s="105" t="e">
        <f t="shared" si="971"/>
        <v>#VALUE!</v>
      </c>
      <c r="CK107" s="105" t="e">
        <f t="shared" si="972"/>
        <v>#VALUE!</v>
      </c>
      <c r="CL107" s="105" t="e">
        <f t="shared" si="973"/>
        <v>#VALUE!</v>
      </c>
      <c r="CM107" s="105" t="e">
        <f t="shared" si="974"/>
        <v>#VALUE!</v>
      </c>
      <c r="CN107" s="105" t="e">
        <f t="shared" si="975"/>
        <v>#VALUE!</v>
      </c>
      <c r="CO107" s="105" t="e">
        <f t="shared" si="976"/>
        <v>#VALUE!</v>
      </c>
      <c r="CV107" s="355">
        <f t="shared" si="978"/>
        <v>0</v>
      </c>
      <c r="CW107" s="355">
        <f t="shared" si="979"/>
        <v>0</v>
      </c>
      <c r="CX107" s="355">
        <f t="shared" si="980"/>
        <v>0</v>
      </c>
      <c r="CY107" s="355">
        <f t="shared" si="981"/>
        <v>0</v>
      </c>
      <c r="CZ107" s="355" t="str">
        <f ca="1">IFERROR(OUNTIF(AN107:AP107,"e"),"-")</f>
        <v>-</v>
      </c>
      <c r="DA107" s="355">
        <f t="shared" si="982"/>
        <v>0</v>
      </c>
      <c r="DB107" s="355">
        <f t="shared" si="983"/>
        <v>0</v>
      </c>
      <c r="DC107" s="355">
        <f t="shared" si="984"/>
        <v>0</v>
      </c>
      <c r="DE107" s="1168" t="str">
        <f t="shared" si="985"/>
        <v>-</v>
      </c>
      <c r="DF107" s="1168" t="str">
        <f t="shared" si="986"/>
        <v>-</v>
      </c>
      <c r="DG107" s="1168" t="str">
        <f t="shared" si="987"/>
        <v>-</v>
      </c>
      <c r="DH107" s="1168" t="str">
        <f t="shared" si="988"/>
        <v>-</v>
      </c>
      <c r="DI107" s="1168" t="str">
        <f t="shared" ca="1" si="989"/>
        <v>-</v>
      </c>
      <c r="DJ107" s="1168" t="str">
        <f t="shared" si="990"/>
        <v>-</v>
      </c>
      <c r="DK107" s="1168" t="str">
        <f t="shared" si="991"/>
        <v>-</v>
      </c>
      <c r="DL107" s="1168" t="str">
        <f t="shared" si="992"/>
        <v>-</v>
      </c>
      <c r="DN107" s="355">
        <f t="shared" si="993"/>
        <v>0</v>
      </c>
      <c r="DO107" s="355">
        <f t="shared" si="994"/>
        <v>0</v>
      </c>
      <c r="DP107" s="355">
        <f t="shared" si="995"/>
        <v>0</v>
      </c>
      <c r="DQ107" s="355">
        <f t="shared" si="996"/>
        <v>0</v>
      </c>
      <c r="DR107" s="355">
        <f t="shared" si="997"/>
        <v>0</v>
      </c>
      <c r="DS107" s="355">
        <f t="shared" si="998"/>
        <v>0</v>
      </c>
      <c r="DT107" s="355">
        <f t="shared" si="999"/>
        <v>0</v>
      </c>
      <c r="DU107" s="355">
        <f t="shared" si="1000"/>
        <v>0</v>
      </c>
      <c r="DW107" s="68" t="str">
        <f t="shared" si="1001"/>
        <v>-</v>
      </c>
      <c r="DX107" s="68" t="str">
        <f t="shared" si="1002"/>
        <v>-</v>
      </c>
      <c r="DY107" s="68" t="str">
        <f t="shared" si="1003"/>
        <v>-</v>
      </c>
      <c r="DZ107" s="68" t="str">
        <f t="shared" si="1004"/>
        <v>-</v>
      </c>
      <c r="EA107" s="68" t="str">
        <f t="shared" si="1005"/>
        <v>-</v>
      </c>
      <c r="EB107" s="68" t="str">
        <f t="shared" si="1006"/>
        <v>-</v>
      </c>
      <c r="EC107" s="68" t="str">
        <f t="shared" si="1007"/>
        <v>-</v>
      </c>
      <c r="ED107" s="68" t="str">
        <f t="shared" si="1008"/>
        <v>-</v>
      </c>
      <c r="EF107" s="355">
        <f t="shared" si="1009"/>
        <v>0</v>
      </c>
      <c r="EG107" s="355">
        <f t="shared" si="1010"/>
        <v>0</v>
      </c>
      <c r="EH107" s="355">
        <f t="shared" si="1011"/>
        <v>0</v>
      </c>
      <c r="EI107" s="355">
        <f t="shared" si="1012"/>
        <v>0</v>
      </c>
      <c r="EJ107" s="355">
        <f t="shared" si="1013"/>
        <v>0</v>
      </c>
      <c r="EK107" s="355">
        <f t="shared" si="1014"/>
        <v>0</v>
      </c>
      <c r="EL107" s="355">
        <f t="shared" si="1015"/>
        <v>0</v>
      </c>
      <c r="EM107" s="355">
        <f t="shared" si="1016"/>
        <v>0</v>
      </c>
      <c r="EO107" s="68" t="str">
        <f t="shared" si="1017"/>
        <v>-</v>
      </c>
      <c r="EP107" s="68" t="str">
        <f t="shared" si="1018"/>
        <v>-</v>
      </c>
      <c r="EQ107" s="68" t="str">
        <f t="shared" si="1019"/>
        <v>-</v>
      </c>
      <c r="ER107" s="68" t="str">
        <f t="shared" si="1020"/>
        <v>-</v>
      </c>
      <c r="ES107" s="68" t="str">
        <f t="shared" si="1021"/>
        <v>-</v>
      </c>
      <c r="ET107" s="68" t="str">
        <f t="shared" si="1022"/>
        <v>-</v>
      </c>
      <c r="EU107" s="68" t="str">
        <f t="shared" si="1023"/>
        <v>-</v>
      </c>
      <c r="EV107" s="68" t="str">
        <f t="shared" si="1024"/>
        <v>-</v>
      </c>
      <c r="EX107" s="355">
        <f t="shared" si="1025"/>
        <v>0</v>
      </c>
      <c r="EY107" s="355">
        <f t="shared" si="1026"/>
        <v>0</v>
      </c>
      <c r="EZ107" s="355">
        <f t="shared" si="1027"/>
        <v>0</v>
      </c>
      <c r="FA107" s="355">
        <f t="shared" si="1028"/>
        <v>0</v>
      </c>
      <c r="FB107" s="355">
        <f t="shared" si="1029"/>
        <v>0</v>
      </c>
      <c r="FC107" s="355">
        <f t="shared" si="1030"/>
        <v>0</v>
      </c>
      <c r="FD107" s="355">
        <f t="shared" si="1031"/>
        <v>0</v>
      </c>
      <c r="FE107" s="355">
        <f t="shared" si="1032"/>
        <v>0</v>
      </c>
      <c r="FG107" s="68" t="str">
        <f t="shared" si="1033"/>
        <v>-</v>
      </c>
      <c r="FH107" s="68" t="str">
        <f t="shared" si="1034"/>
        <v>-</v>
      </c>
      <c r="FI107" s="68" t="str">
        <f t="shared" si="1035"/>
        <v>-</v>
      </c>
      <c r="FJ107" s="68" t="str">
        <f t="shared" si="1036"/>
        <v>-</v>
      </c>
      <c r="FK107" s="68" t="str">
        <f t="shared" si="1037"/>
        <v>-</v>
      </c>
      <c r="FL107" s="68" t="str">
        <f t="shared" si="1038"/>
        <v>-</v>
      </c>
      <c r="FM107" s="68" t="str">
        <f t="shared" si="1039"/>
        <v>-</v>
      </c>
      <c r="FN107" s="68" t="str">
        <f t="shared" si="1040"/>
        <v>-</v>
      </c>
      <c r="FP107" s="355">
        <f t="shared" si="1041"/>
        <v>0</v>
      </c>
      <c r="FQ107" s="355">
        <f t="shared" si="1042"/>
        <v>0</v>
      </c>
      <c r="FR107" s="355">
        <f t="shared" si="1043"/>
        <v>0</v>
      </c>
      <c r="FS107" s="355">
        <f t="shared" si="1044"/>
        <v>0</v>
      </c>
      <c r="FT107" s="355">
        <f t="shared" si="1045"/>
        <v>0</v>
      </c>
      <c r="FU107" s="355">
        <f t="shared" si="1046"/>
        <v>0</v>
      </c>
      <c r="FV107" s="355">
        <f t="shared" si="1047"/>
        <v>0</v>
      </c>
      <c r="FW107" s="355">
        <f t="shared" si="1048"/>
        <v>0</v>
      </c>
      <c r="FY107" s="68" t="str">
        <f t="shared" si="1049"/>
        <v>-</v>
      </c>
      <c r="FZ107" s="68" t="str">
        <f t="shared" si="1050"/>
        <v>-</v>
      </c>
      <c r="GA107" s="68" t="str">
        <f t="shared" si="1051"/>
        <v>-</v>
      </c>
      <c r="GB107" s="68" t="str">
        <f t="shared" si="1052"/>
        <v>-</v>
      </c>
      <c r="GC107" s="68" t="str">
        <f t="shared" si="1053"/>
        <v>-</v>
      </c>
      <c r="GD107" s="68" t="str">
        <f t="shared" si="1056"/>
        <v>-</v>
      </c>
      <c r="GE107" s="68" t="str">
        <f t="shared" si="1054"/>
        <v>-</v>
      </c>
      <c r="GF107" s="68" t="str">
        <f t="shared" si="1055"/>
        <v>-</v>
      </c>
    </row>
    <row r="108" spans="1:188" ht="12" x14ac:dyDescent="0.3">
      <c r="A108" s="655"/>
      <c r="B108" s="387" t="s">
        <v>408</v>
      </c>
      <c r="C108" s="387" t="s">
        <v>425</v>
      </c>
      <c r="D108" s="388">
        <v>0.79166666666666663</v>
      </c>
      <c r="E108" s="388">
        <v>0.83333333333333337</v>
      </c>
      <c r="F108" s="389" t="str">
        <f>IF(VALUE(D108)&gt;=0.72,"PT",IF(VALUE(D108)&lt;0.72,"Off-PT"))</f>
        <v>PT</v>
      </c>
      <c r="G108" s="9"/>
      <c r="H108" s="432" t="s">
        <v>117</v>
      </c>
      <c r="I108" s="391">
        <v>219</v>
      </c>
      <c r="J108" s="392" t="s">
        <v>117</v>
      </c>
      <c r="K108" s="461" t="s">
        <v>117</v>
      </c>
      <c r="L108" s="394">
        <f t="shared" si="940"/>
        <v>0</v>
      </c>
      <c r="M108" s="392">
        <f t="shared" si="941"/>
        <v>219</v>
      </c>
      <c r="N108" s="392">
        <f t="shared" si="977"/>
        <v>0</v>
      </c>
      <c r="O108" s="9" t="e">
        <f t="shared" si="942"/>
        <v>#VALUE!</v>
      </c>
      <c r="P108" s="9">
        <f t="shared" si="943"/>
        <v>0</v>
      </c>
      <c r="Q108" s="9">
        <f t="shared" si="944"/>
        <v>0</v>
      </c>
      <c r="R108" s="9">
        <f t="shared" si="945"/>
        <v>0</v>
      </c>
      <c r="S108" s="9">
        <f t="shared" si="946"/>
        <v>0</v>
      </c>
      <c r="T108" s="9">
        <f t="shared" si="947"/>
        <v>0</v>
      </c>
      <c r="U108" s="9">
        <f t="shared" si="948"/>
        <v>0</v>
      </c>
      <c r="V108" s="9">
        <f t="shared" si="949"/>
        <v>0</v>
      </c>
      <c r="W108" s="9">
        <f t="shared" si="950"/>
        <v>0</v>
      </c>
      <c r="X108" s="9">
        <f t="shared" si="951"/>
        <v>0</v>
      </c>
      <c r="Y108" s="9">
        <f t="shared" si="952"/>
        <v>0</v>
      </c>
      <c r="Z108" s="9">
        <f t="shared" si="953"/>
        <v>0</v>
      </c>
      <c r="AA108" s="9">
        <f t="shared" si="954"/>
        <v>0</v>
      </c>
      <c r="AB108" s="9" t="e">
        <f t="shared" si="955"/>
        <v>#VALUE!</v>
      </c>
      <c r="AC108" s="9">
        <f t="shared" si="956"/>
        <v>0</v>
      </c>
      <c r="AD108" s="9">
        <f t="shared" si="957"/>
        <v>0</v>
      </c>
      <c r="AE108" s="9">
        <f t="shared" si="958"/>
        <v>0</v>
      </c>
      <c r="AF108" s="9">
        <f t="shared" si="959"/>
        <v>0</v>
      </c>
      <c r="AG108" s="9">
        <f t="shared" si="960"/>
        <v>0</v>
      </c>
      <c r="AH108" s="8">
        <f t="shared" si="961"/>
        <v>219</v>
      </c>
      <c r="AI108" s="8">
        <f t="shared" si="962"/>
        <v>0</v>
      </c>
      <c r="AJ108" s="8">
        <f t="shared" si="963"/>
        <v>0</v>
      </c>
      <c r="AK108" s="8">
        <f t="shared" si="964"/>
        <v>0</v>
      </c>
      <c r="AL108" s="8">
        <f t="shared" si="965"/>
        <v>0</v>
      </c>
      <c r="AM108" s="103" t="str">
        <f t="shared" si="966"/>
        <v>1</v>
      </c>
      <c r="AN108" s="63"/>
      <c r="AO108" s="63"/>
      <c r="AP108" s="66"/>
      <c r="AQ108" s="66"/>
      <c r="AR108" s="1277"/>
      <c r="AS108" s="1270"/>
      <c r="AT108" s="63"/>
      <c r="AU108" s="63"/>
      <c r="AV108" s="63"/>
      <c r="AW108" s="66"/>
      <c r="AX108" s="66"/>
      <c r="AY108" s="63"/>
      <c r="AZ108" s="63"/>
      <c r="BA108" s="63"/>
      <c r="BB108" s="63"/>
      <c r="BC108" s="63"/>
      <c r="BD108" s="66"/>
      <c r="BE108" s="66"/>
      <c r="BF108" s="63"/>
      <c r="BG108" s="63"/>
      <c r="BH108" s="63"/>
      <c r="BI108" s="63"/>
      <c r="BJ108" s="63"/>
      <c r="BK108" s="66"/>
      <c r="BL108" s="66"/>
      <c r="BM108" s="63"/>
      <c r="BN108" s="63"/>
      <c r="BO108" s="63"/>
      <c r="BP108" s="63"/>
      <c r="BQ108" s="63"/>
      <c r="BR108" s="1270"/>
      <c r="BS108" s="63"/>
      <c r="CA108" s="104">
        <f t="shared" si="967"/>
        <v>0</v>
      </c>
      <c r="CB108" s="104">
        <f t="shared" si="968"/>
        <v>0</v>
      </c>
      <c r="CC108" s="104"/>
      <c r="CD108" s="104"/>
      <c r="CE108" s="104"/>
      <c r="CF108" s="104"/>
      <c r="CH108" s="105" t="e">
        <f t="shared" si="969"/>
        <v>#VALUE!</v>
      </c>
      <c r="CI108" s="105" t="e">
        <f t="shared" si="970"/>
        <v>#VALUE!</v>
      </c>
      <c r="CJ108" s="105" t="e">
        <f t="shared" si="971"/>
        <v>#VALUE!</v>
      </c>
      <c r="CK108" s="105" t="e">
        <f t="shared" si="972"/>
        <v>#VALUE!</v>
      </c>
      <c r="CL108" s="105" t="e">
        <f t="shared" si="973"/>
        <v>#VALUE!</v>
      </c>
      <c r="CM108" s="105" t="e">
        <f t="shared" si="974"/>
        <v>#VALUE!</v>
      </c>
      <c r="CN108" s="105" t="e">
        <f t="shared" si="975"/>
        <v>#VALUE!</v>
      </c>
      <c r="CO108" s="105" t="e">
        <f t="shared" si="976"/>
        <v>#VALUE!</v>
      </c>
      <c r="CV108" s="355">
        <f t="shared" si="978"/>
        <v>0</v>
      </c>
      <c r="CW108" s="355">
        <f t="shared" si="979"/>
        <v>0</v>
      </c>
      <c r="CX108" s="355">
        <f t="shared" si="980"/>
        <v>0</v>
      </c>
      <c r="CY108" s="355">
        <f t="shared" si="981"/>
        <v>0</v>
      </c>
      <c r="CZ108" s="355" t="str">
        <f ca="1">IFERROR(OUNTIF(AN108:AP108,"e"),"-")</f>
        <v>-</v>
      </c>
      <c r="DA108" s="355">
        <f t="shared" si="982"/>
        <v>0</v>
      </c>
      <c r="DB108" s="355">
        <f t="shared" si="983"/>
        <v>0</v>
      </c>
      <c r="DC108" s="355">
        <f t="shared" si="984"/>
        <v>0</v>
      </c>
      <c r="DE108" s="1168" t="str">
        <f t="shared" si="985"/>
        <v>-</v>
      </c>
      <c r="DF108" s="1168" t="str">
        <f t="shared" si="986"/>
        <v>-</v>
      </c>
      <c r="DG108" s="1168" t="str">
        <f t="shared" si="987"/>
        <v>-</v>
      </c>
      <c r="DH108" s="1168" t="str">
        <f t="shared" si="988"/>
        <v>-</v>
      </c>
      <c r="DI108" s="1168" t="str">
        <f t="shared" ca="1" si="989"/>
        <v>-</v>
      </c>
      <c r="DJ108" s="1168" t="str">
        <f t="shared" si="990"/>
        <v>-</v>
      </c>
      <c r="DK108" s="1168" t="str">
        <f t="shared" si="991"/>
        <v>-</v>
      </c>
      <c r="DL108" s="1168" t="str">
        <f t="shared" si="992"/>
        <v>-</v>
      </c>
      <c r="DN108" s="355">
        <f t="shared" si="993"/>
        <v>0</v>
      </c>
      <c r="DO108" s="355">
        <f t="shared" si="994"/>
        <v>0</v>
      </c>
      <c r="DP108" s="355">
        <f t="shared" si="995"/>
        <v>0</v>
      </c>
      <c r="DQ108" s="355">
        <f t="shared" si="996"/>
        <v>0</v>
      </c>
      <c r="DR108" s="355">
        <f t="shared" si="997"/>
        <v>0</v>
      </c>
      <c r="DS108" s="355">
        <f t="shared" si="998"/>
        <v>0</v>
      </c>
      <c r="DT108" s="355">
        <f t="shared" si="999"/>
        <v>0</v>
      </c>
      <c r="DU108" s="355">
        <f t="shared" si="1000"/>
        <v>0</v>
      </c>
      <c r="DW108" s="68" t="str">
        <f t="shared" si="1001"/>
        <v>-</v>
      </c>
      <c r="DX108" s="68" t="str">
        <f t="shared" si="1002"/>
        <v>-</v>
      </c>
      <c r="DY108" s="68" t="str">
        <f t="shared" si="1003"/>
        <v>-</v>
      </c>
      <c r="DZ108" s="68" t="str">
        <f t="shared" si="1004"/>
        <v>-</v>
      </c>
      <c r="EA108" s="68" t="str">
        <f t="shared" si="1005"/>
        <v>-</v>
      </c>
      <c r="EB108" s="68" t="str">
        <f t="shared" si="1006"/>
        <v>-</v>
      </c>
      <c r="EC108" s="68" t="str">
        <f t="shared" si="1007"/>
        <v>-</v>
      </c>
      <c r="ED108" s="68" t="str">
        <f t="shared" si="1008"/>
        <v>-</v>
      </c>
      <c r="EF108" s="355">
        <f t="shared" si="1009"/>
        <v>0</v>
      </c>
      <c r="EG108" s="355">
        <f t="shared" si="1010"/>
        <v>0</v>
      </c>
      <c r="EH108" s="355">
        <f t="shared" si="1011"/>
        <v>0</v>
      </c>
      <c r="EI108" s="355">
        <f t="shared" si="1012"/>
        <v>0</v>
      </c>
      <c r="EJ108" s="355">
        <f t="shared" si="1013"/>
        <v>0</v>
      </c>
      <c r="EK108" s="355">
        <f t="shared" si="1014"/>
        <v>0</v>
      </c>
      <c r="EL108" s="355">
        <f t="shared" si="1015"/>
        <v>0</v>
      </c>
      <c r="EM108" s="355">
        <f t="shared" si="1016"/>
        <v>0</v>
      </c>
      <c r="EO108" s="68" t="str">
        <f t="shared" si="1017"/>
        <v>-</v>
      </c>
      <c r="EP108" s="68" t="str">
        <f t="shared" si="1018"/>
        <v>-</v>
      </c>
      <c r="EQ108" s="68" t="str">
        <f t="shared" si="1019"/>
        <v>-</v>
      </c>
      <c r="ER108" s="68" t="str">
        <f t="shared" si="1020"/>
        <v>-</v>
      </c>
      <c r="ES108" s="68" t="str">
        <f t="shared" si="1021"/>
        <v>-</v>
      </c>
      <c r="ET108" s="68" t="str">
        <f t="shared" si="1022"/>
        <v>-</v>
      </c>
      <c r="EU108" s="68" t="str">
        <f t="shared" si="1023"/>
        <v>-</v>
      </c>
      <c r="EV108" s="68" t="str">
        <f t="shared" si="1024"/>
        <v>-</v>
      </c>
      <c r="EX108" s="355">
        <f t="shared" si="1025"/>
        <v>0</v>
      </c>
      <c r="EY108" s="355">
        <f t="shared" si="1026"/>
        <v>0</v>
      </c>
      <c r="EZ108" s="355">
        <f t="shared" si="1027"/>
        <v>0</v>
      </c>
      <c r="FA108" s="355">
        <f t="shared" si="1028"/>
        <v>0</v>
      </c>
      <c r="FB108" s="355">
        <f t="shared" si="1029"/>
        <v>0</v>
      </c>
      <c r="FC108" s="355">
        <f t="shared" si="1030"/>
        <v>0</v>
      </c>
      <c r="FD108" s="355">
        <f t="shared" si="1031"/>
        <v>0</v>
      </c>
      <c r="FE108" s="355">
        <f t="shared" si="1032"/>
        <v>0</v>
      </c>
      <c r="FG108" s="68" t="str">
        <f t="shared" si="1033"/>
        <v>-</v>
      </c>
      <c r="FH108" s="68" t="str">
        <f t="shared" si="1034"/>
        <v>-</v>
      </c>
      <c r="FI108" s="68" t="str">
        <f t="shared" si="1035"/>
        <v>-</v>
      </c>
      <c r="FJ108" s="68" t="str">
        <f t="shared" si="1036"/>
        <v>-</v>
      </c>
      <c r="FK108" s="68" t="str">
        <f t="shared" si="1037"/>
        <v>-</v>
      </c>
      <c r="FL108" s="68" t="str">
        <f t="shared" si="1038"/>
        <v>-</v>
      </c>
      <c r="FM108" s="68" t="str">
        <f t="shared" si="1039"/>
        <v>-</v>
      </c>
      <c r="FN108" s="68" t="str">
        <f t="shared" si="1040"/>
        <v>-</v>
      </c>
      <c r="FP108" s="355">
        <f t="shared" si="1041"/>
        <v>0</v>
      </c>
      <c r="FQ108" s="355">
        <f t="shared" si="1042"/>
        <v>0</v>
      </c>
      <c r="FR108" s="355">
        <f t="shared" si="1043"/>
        <v>0</v>
      </c>
      <c r="FS108" s="355">
        <f t="shared" si="1044"/>
        <v>0</v>
      </c>
      <c r="FT108" s="355">
        <f t="shared" si="1045"/>
        <v>0</v>
      </c>
      <c r="FU108" s="355">
        <f t="shared" si="1046"/>
        <v>0</v>
      </c>
      <c r="FV108" s="355">
        <f t="shared" si="1047"/>
        <v>0</v>
      </c>
      <c r="FW108" s="355">
        <f t="shared" si="1048"/>
        <v>0</v>
      </c>
      <c r="FY108" s="68" t="str">
        <f t="shared" si="1049"/>
        <v>-</v>
      </c>
      <c r="FZ108" s="68" t="str">
        <f t="shared" si="1050"/>
        <v>-</v>
      </c>
      <c r="GA108" s="68" t="str">
        <f t="shared" si="1051"/>
        <v>-</v>
      </c>
      <c r="GB108" s="68" t="str">
        <f t="shared" si="1052"/>
        <v>-</v>
      </c>
      <c r="GC108" s="68" t="str">
        <f t="shared" si="1053"/>
        <v>-</v>
      </c>
      <c r="GD108" s="68" t="str">
        <f t="shared" si="1056"/>
        <v>-</v>
      </c>
      <c r="GE108" s="68" t="str">
        <f t="shared" si="1054"/>
        <v>-</v>
      </c>
      <c r="GF108" s="68" t="str">
        <f t="shared" si="1055"/>
        <v>-</v>
      </c>
    </row>
    <row r="109" spans="1:188" ht="12" x14ac:dyDescent="0.3">
      <c r="A109" s="655"/>
      <c r="B109" s="387" t="s">
        <v>408</v>
      </c>
      <c r="C109" s="387" t="s">
        <v>425</v>
      </c>
      <c r="D109" s="388">
        <v>0.83333333333333337</v>
      </c>
      <c r="E109" s="388">
        <v>0.875</v>
      </c>
      <c r="F109" s="389" t="str">
        <f t="shared" si="939"/>
        <v>PT</v>
      </c>
      <c r="G109" s="9"/>
      <c r="H109" s="432" t="s">
        <v>117</v>
      </c>
      <c r="I109" s="391">
        <v>591</v>
      </c>
      <c r="J109" s="392" t="s">
        <v>117</v>
      </c>
      <c r="K109" s="461" t="s">
        <v>117</v>
      </c>
      <c r="L109" s="394">
        <f t="shared" si="940"/>
        <v>0</v>
      </c>
      <c r="M109" s="392">
        <f t="shared" si="941"/>
        <v>591</v>
      </c>
      <c r="N109" s="392">
        <f t="shared" si="977"/>
        <v>0</v>
      </c>
      <c r="O109" s="9" t="e">
        <f t="shared" si="942"/>
        <v>#VALUE!</v>
      </c>
      <c r="P109" s="9">
        <f t="shared" si="943"/>
        <v>0</v>
      </c>
      <c r="Q109" s="9">
        <f t="shared" si="944"/>
        <v>0</v>
      </c>
      <c r="R109" s="9">
        <f t="shared" si="945"/>
        <v>0</v>
      </c>
      <c r="S109" s="9">
        <f t="shared" si="946"/>
        <v>0</v>
      </c>
      <c r="T109" s="9">
        <f t="shared" si="947"/>
        <v>0</v>
      </c>
      <c r="U109" s="9">
        <f t="shared" si="948"/>
        <v>0</v>
      </c>
      <c r="V109" s="9">
        <f t="shared" si="949"/>
        <v>0</v>
      </c>
      <c r="W109" s="9">
        <f t="shared" si="950"/>
        <v>0</v>
      </c>
      <c r="X109" s="9">
        <f t="shared" si="951"/>
        <v>0</v>
      </c>
      <c r="Y109" s="9">
        <f t="shared" si="952"/>
        <v>0</v>
      </c>
      <c r="Z109" s="9">
        <f t="shared" si="953"/>
        <v>0</v>
      </c>
      <c r="AA109" s="9">
        <f t="shared" si="954"/>
        <v>0</v>
      </c>
      <c r="AB109" s="9" t="e">
        <f t="shared" si="955"/>
        <v>#VALUE!</v>
      </c>
      <c r="AC109" s="9">
        <f t="shared" si="956"/>
        <v>0</v>
      </c>
      <c r="AD109" s="9">
        <f t="shared" si="957"/>
        <v>0</v>
      </c>
      <c r="AE109" s="9">
        <f t="shared" si="958"/>
        <v>0</v>
      </c>
      <c r="AF109" s="9">
        <f t="shared" si="959"/>
        <v>0</v>
      </c>
      <c r="AG109" s="9">
        <f t="shared" si="960"/>
        <v>0</v>
      </c>
      <c r="AH109" s="8">
        <f t="shared" si="961"/>
        <v>591</v>
      </c>
      <c r="AI109" s="8">
        <f t="shared" si="962"/>
        <v>0</v>
      </c>
      <c r="AJ109" s="8">
        <f t="shared" si="963"/>
        <v>0</v>
      </c>
      <c r="AK109" s="8">
        <f t="shared" si="964"/>
        <v>0</v>
      </c>
      <c r="AL109" s="8">
        <f t="shared" si="965"/>
        <v>0</v>
      </c>
      <c r="AM109" s="103" t="str">
        <f t="shared" si="966"/>
        <v>1</v>
      </c>
      <c r="AN109" s="63"/>
      <c r="AO109" s="63"/>
      <c r="AP109" s="66"/>
      <c r="AQ109" s="66"/>
      <c r="AR109" s="1277"/>
      <c r="AS109" s="1270"/>
      <c r="AT109" s="63"/>
      <c r="AU109" s="63"/>
      <c r="AV109" s="63"/>
      <c r="AW109" s="66"/>
      <c r="AX109" s="66"/>
      <c r="AY109" s="63"/>
      <c r="AZ109" s="63"/>
      <c r="BA109" s="63"/>
      <c r="BB109" s="63"/>
      <c r="BC109" s="63"/>
      <c r="BD109" s="66"/>
      <c r="BE109" s="66"/>
      <c r="BF109" s="63"/>
      <c r="BG109" s="63"/>
      <c r="BH109" s="63"/>
      <c r="BI109" s="63"/>
      <c r="BJ109" s="63"/>
      <c r="BK109" s="66"/>
      <c r="BL109" s="66"/>
      <c r="BM109" s="63"/>
      <c r="BN109" s="63"/>
      <c r="BO109" s="63"/>
      <c r="BP109" s="63"/>
      <c r="BQ109" s="63"/>
      <c r="BR109" s="1270"/>
      <c r="BS109" s="63"/>
      <c r="CA109" s="104">
        <f t="shared" si="967"/>
        <v>0</v>
      </c>
      <c r="CB109" s="104">
        <f t="shared" si="968"/>
        <v>0</v>
      </c>
      <c r="CC109" s="104"/>
      <c r="CD109" s="104"/>
      <c r="CE109" s="104"/>
      <c r="CF109" s="104"/>
      <c r="CH109" s="105" t="e">
        <f t="shared" si="969"/>
        <v>#VALUE!</v>
      </c>
      <c r="CI109" s="105" t="e">
        <f t="shared" si="970"/>
        <v>#VALUE!</v>
      </c>
      <c r="CJ109" s="105" t="e">
        <f t="shared" si="971"/>
        <v>#VALUE!</v>
      </c>
      <c r="CK109" s="105" t="e">
        <f t="shared" si="972"/>
        <v>#VALUE!</v>
      </c>
      <c r="CL109" s="105" t="e">
        <f t="shared" si="973"/>
        <v>#VALUE!</v>
      </c>
      <c r="CM109" s="105" t="e">
        <f t="shared" si="974"/>
        <v>#VALUE!</v>
      </c>
      <c r="CN109" s="105" t="e">
        <f t="shared" si="975"/>
        <v>#VALUE!</v>
      </c>
      <c r="CO109" s="105" t="e">
        <f t="shared" si="976"/>
        <v>#VALUE!</v>
      </c>
      <c r="CV109" s="355">
        <f t="shared" si="978"/>
        <v>0</v>
      </c>
      <c r="CW109" s="355">
        <f t="shared" si="979"/>
        <v>0</v>
      </c>
      <c r="CX109" s="355">
        <f t="shared" si="980"/>
        <v>0</v>
      </c>
      <c r="CY109" s="355">
        <f t="shared" si="981"/>
        <v>0</v>
      </c>
      <c r="CZ109" s="355" t="str">
        <f ca="1">IFERROR(OUNTIF(AN109:AP109,"e"),"-")</f>
        <v>-</v>
      </c>
      <c r="DA109" s="355">
        <f t="shared" si="982"/>
        <v>0</v>
      </c>
      <c r="DB109" s="355">
        <f t="shared" si="983"/>
        <v>0</v>
      </c>
      <c r="DC109" s="355">
        <f t="shared" si="984"/>
        <v>0</v>
      </c>
      <c r="DE109" s="1168" t="str">
        <f t="shared" si="985"/>
        <v>-</v>
      </c>
      <c r="DF109" s="1168" t="str">
        <f t="shared" si="986"/>
        <v>-</v>
      </c>
      <c r="DG109" s="1168" t="str">
        <f t="shared" si="987"/>
        <v>-</v>
      </c>
      <c r="DH109" s="1168" t="str">
        <f t="shared" si="988"/>
        <v>-</v>
      </c>
      <c r="DI109" s="1168" t="str">
        <f t="shared" ca="1" si="989"/>
        <v>-</v>
      </c>
      <c r="DJ109" s="1168" t="str">
        <f t="shared" si="990"/>
        <v>-</v>
      </c>
      <c r="DK109" s="1168" t="str">
        <f t="shared" si="991"/>
        <v>-</v>
      </c>
      <c r="DL109" s="1168" t="str">
        <f t="shared" si="992"/>
        <v>-</v>
      </c>
      <c r="DN109" s="355">
        <f t="shared" si="993"/>
        <v>0</v>
      </c>
      <c r="DO109" s="355">
        <f t="shared" si="994"/>
        <v>0</v>
      </c>
      <c r="DP109" s="355">
        <f t="shared" si="995"/>
        <v>0</v>
      </c>
      <c r="DQ109" s="355">
        <f t="shared" si="996"/>
        <v>0</v>
      </c>
      <c r="DR109" s="355">
        <f t="shared" si="997"/>
        <v>0</v>
      </c>
      <c r="DS109" s="355">
        <f t="shared" si="998"/>
        <v>0</v>
      </c>
      <c r="DT109" s="355">
        <f t="shared" si="999"/>
        <v>0</v>
      </c>
      <c r="DU109" s="355">
        <f t="shared" si="1000"/>
        <v>0</v>
      </c>
      <c r="DW109" s="68" t="str">
        <f t="shared" si="1001"/>
        <v>-</v>
      </c>
      <c r="DX109" s="68" t="str">
        <f t="shared" si="1002"/>
        <v>-</v>
      </c>
      <c r="DY109" s="68" t="str">
        <f t="shared" si="1003"/>
        <v>-</v>
      </c>
      <c r="DZ109" s="68" t="str">
        <f t="shared" si="1004"/>
        <v>-</v>
      </c>
      <c r="EA109" s="68" t="str">
        <f t="shared" si="1005"/>
        <v>-</v>
      </c>
      <c r="EB109" s="68" t="str">
        <f t="shared" si="1006"/>
        <v>-</v>
      </c>
      <c r="EC109" s="68" t="str">
        <f t="shared" si="1007"/>
        <v>-</v>
      </c>
      <c r="ED109" s="68" t="str">
        <f t="shared" si="1008"/>
        <v>-</v>
      </c>
      <c r="EF109" s="355">
        <f t="shared" si="1009"/>
        <v>0</v>
      </c>
      <c r="EG109" s="355">
        <f t="shared" si="1010"/>
        <v>0</v>
      </c>
      <c r="EH109" s="355">
        <f t="shared" si="1011"/>
        <v>0</v>
      </c>
      <c r="EI109" s="355">
        <f t="shared" si="1012"/>
        <v>0</v>
      </c>
      <c r="EJ109" s="355">
        <f t="shared" si="1013"/>
        <v>0</v>
      </c>
      <c r="EK109" s="355">
        <f t="shared" si="1014"/>
        <v>0</v>
      </c>
      <c r="EL109" s="355">
        <f t="shared" si="1015"/>
        <v>0</v>
      </c>
      <c r="EM109" s="355">
        <f t="shared" si="1016"/>
        <v>0</v>
      </c>
      <c r="EO109" s="68" t="str">
        <f t="shared" si="1017"/>
        <v>-</v>
      </c>
      <c r="EP109" s="68" t="str">
        <f t="shared" si="1018"/>
        <v>-</v>
      </c>
      <c r="EQ109" s="68" t="str">
        <f t="shared" si="1019"/>
        <v>-</v>
      </c>
      <c r="ER109" s="68" t="str">
        <f t="shared" si="1020"/>
        <v>-</v>
      </c>
      <c r="ES109" s="68" t="str">
        <f t="shared" si="1021"/>
        <v>-</v>
      </c>
      <c r="ET109" s="68" t="str">
        <f t="shared" si="1022"/>
        <v>-</v>
      </c>
      <c r="EU109" s="68" t="str">
        <f t="shared" si="1023"/>
        <v>-</v>
      </c>
      <c r="EV109" s="68" t="str">
        <f t="shared" si="1024"/>
        <v>-</v>
      </c>
      <c r="EX109" s="355">
        <f t="shared" si="1025"/>
        <v>0</v>
      </c>
      <c r="EY109" s="355">
        <f t="shared" si="1026"/>
        <v>0</v>
      </c>
      <c r="EZ109" s="355">
        <f t="shared" si="1027"/>
        <v>0</v>
      </c>
      <c r="FA109" s="355">
        <f t="shared" si="1028"/>
        <v>0</v>
      </c>
      <c r="FB109" s="355">
        <f t="shared" si="1029"/>
        <v>0</v>
      </c>
      <c r="FC109" s="355">
        <f t="shared" si="1030"/>
        <v>0</v>
      </c>
      <c r="FD109" s="355">
        <f t="shared" si="1031"/>
        <v>0</v>
      </c>
      <c r="FE109" s="355">
        <f t="shared" si="1032"/>
        <v>0</v>
      </c>
      <c r="FG109" s="68" t="str">
        <f t="shared" si="1033"/>
        <v>-</v>
      </c>
      <c r="FH109" s="68" t="str">
        <f t="shared" si="1034"/>
        <v>-</v>
      </c>
      <c r="FI109" s="68" t="str">
        <f t="shared" si="1035"/>
        <v>-</v>
      </c>
      <c r="FJ109" s="68" t="str">
        <f t="shared" si="1036"/>
        <v>-</v>
      </c>
      <c r="FK109" s="68" t="str">
        <f t="shared" si="1037"/>
        <v>-</v>
      </c>
      <c r="FL109" s="68" t="str">
        <f t="shared" si="1038"/>
        <v>-</v>
      </c>
      <c r="FM109" s="68" t="str">
        <f t="shared" si="1039"/>
        <v>-</v>
      </c>
      <c r="FN109" s="68" t="str">
        <f t="shared" si="1040"/>
        <v>-</v>
      </c>
      <c r="FP109" s="355">
        <f t="shared" si="1041"/>
        <v>0</v>
      </c>
      <c r="FQ109" s="355">
        <f t="shared" si="1042"/>
        <v>0</v>
      </c>
      <c r="FR109" s="355">
        <f t="shared" si="1043"/>
        <v>0</v>
      </c>
      <c r="FS109" s="355">
        <f t="shared" si="1044"/>
        <v>0</v>
      </c>
      <c r="FT109" s="355">
        <f t="shared" si="1045"/>
        <v>0</v>
      </c>
      <c r="FU109" s="355">
        <f t="shared" si="1046"/>
        <v>0</v>
      </c>
      <c r="FV109" s="355">
        <f t="shared" si="1047"/>
        <v>0</v>
      </c>
      <c r="FW109" s="355">
        <f t="shared" si="1048"/>
        <v>0</v>
      </c>
      <c r="FY109" s="68" t="str">
        <f t="shared" si="1049"/>
        <v>-</v>
      </c>
      <c r="FZ109" s="68" t="str">
        <f t="shared" si="1050"/>
        <v>-</v>
      </c>
      <c r="GA109" s="68" t="str">
        <f t="shared" si="1051"/>
        <v>-</v>
      </c>
      <c r="GB109" s="68" t="str">
        <f t="shared" si="1052"/>
        <v>-</v>
      </c>
      <c r="GC109" s="68" t="str">
        <f t="shared" si="1053"/>
        <v>-</v>
      </c>
      <c r="GD109" s="68" t="str">
        <f t="shared" si="1056"/>
        <v>-</v>
      </c>
      <c r="GE109" s="68" t="str">
        <f t="shared" si="1054"/>
        <v>-</v>
      </c>
      <c r="GF109" s="68" t="str">
        <f t="shared" si="1055"/>
        <v>-</v>
      </c>
    </row>
    <row r="110" spans="1:188" ht="12" x14ac:dyDescent="0.3">
      <c r="A110" s="655"/>
      <c r="B110" s="387" t="s">
        <v>410</v>
      </c>
      <c r="C110" s="387" t="s">
        <v>425</v>
      </c>
      <c r="D110" s="388">
        <v>0.875</v>
      </c>
      <c r="E110" s="388">
        <v>0.95833333333333337</v>
      </c>
      <c r="F110" s="389" t="str">
        <f t="shared" ref="F110:F124" si="1057">IF(VALUE(D110)&gt;=0.72,"PT",IF(VALUE(D110)&lt;0.72,"Off-PT"))</f>
        <v>PT</v>
      </c>
      <c r="G110" s="9"/>
      <c r="H110" s="432" t="s">
        <v>117</v>
      </c>
      <c r="I110" s="391">
        <v>1409</v>
      </c>
      <c r="J110" s="392" t="s">
        <v>117</v>
      </c>
      <c r="K110" s="461" t="s">
        <v>117</v>
      </c>
      <c r="L110" s="394">
        <f t="shared" si="940"/>
        <v>0</v>
      </c>
      <c r="M110" s="392">
        <f t="shared" si="941"/>
        <v>1409</v>
      </c>
      <c r="N110" s="392">
        <f t="shared" si="977"/>
        <v>0</v>
      </c>
      <c r="O110" s="9" t="e">
        <f t="shared" si="942"/>
        <v>#VALUE!</v>
      </c>
      <c r="P110" s="9">
        <f t="shared" si="943"/>
        <v>0</v>
      </c>
      <c r="Q110" s="9">
        <f t="shared" si="944"/>
        <v>0</v>
      </c>
      <c r="R110" s="9">
        <f t="shared" si="945"/>
        <v>0</v>
      </c>
      <c r="S110" s="9">
        <f t="shared" si="946"/>
        <v>0</v>
      </c>
      <c r="T110" s="9">
        <f t="shared" si="947"/>
        <v>0</v>
      </c>
      <c r="U110" s="9">
        <f t="shared" si="948"/>
        <v>0</v>
      </c>
      <c r="V110" s="9">
        <f t="shared" si="949"/>
        <v>0</v>
      </c>
      <c r="W110" s="9">
        <f t="shared" si="950"/>
        <v>0</v>
      </c>
      <c r="X110" s="9">
        <f t="shared" si="951"/>
        <v>0</v>
      </c>
      <c r="Y110" s="9">
        <f t="shared" ref="Y110:Y124" si="1058">COUNTIF(AN110:BR110,"F")</f>
        <v>0</v>
      </c>
      <c r="Z110" s="9">
        <f t="shared" ref="Z110:Z124" si="1059">COUNTIF(AN110:BR110,"G")</f>
        <v>0</v>
      </c>
      <c r="AA110" s="9">
        <f t="shared" ref="AA110:AA124" si="1060">COUNTIF(AN110:BR110,"H")</f>
        <v>0</v>
      </c>
      <c r="AB110" s="9" t="e">
        <f t="shared" si="955"/>
        <v>#VALUE!</v>
      </c>
      <c r="AC110" s="9">
        <f t="shared" si="956"/>
        <v>0</v>
      </c>
      <c r="AD110" s="9">
        <f t="shared" si="957"/>
        <v>0</v>
      </c>
      <c r="AE110" s="9">
        <f t="shared" si="958"/>
        <v>0</v>
      </c>
      <c r="AF110" s="9">
        <f t="shared" si="959"/>
        <v>0</v>
      </c>
      <c r="AG110" s="9">
        <f t="shared" si="960"/>
        <v>0</v>
      </c>
      <c r="AH110" s="8">
        <f t="shared" si="961"/>
        <v>1409</v>
      </c>
      <c r="AI110" s="8">
        <f t="shared" si="962"/>
        <v>0</v>
      </c>
      <c r="AJ110" s="8">
        <f t="shared" si="963"/>
        <v>0</v>
      </c>
      <c r="AK110" s="8">
        <f t="shared" si="964"/>
        <v>0</v>
      </c>
      <c r="AL110" s="8">
        <f t="shared" si="965"/>
        <v>0</v>
      </c>
      <c r="AM110" s="103" t="str">
        <f t="shared" si="966"/>
        <v>1</v>
      </c>
      <c r="AN110" s="63"/>
      <c r="AO110" s="63"/>
      <c r="AP110" s="66"/>
      <c r="AQ110" s="66"/>
      <c r="AR110" s="1277"/>
      <c r="AS110" s="1270"/>
      <c r="AT110" s="63"/>
      <c r="AU110" s="63"/>
      <c r="AV110" s="63"/>
      <c r="AW110" s="66"/>
      <c r="AX110" s="66"/>
      <c r="AY110" s="63"/>
      <c r="AZ110" s="63"/>
      <c r="BA110" s="63"/>
      <c r="BB110" s="63"/>
      <c r="BC110" s="63"/>
      <c r="BD110" s="66"/>
      <c r="BE110" s="66"/>
      <c r="BF110" s="63"/>
      <c r="BG110" s="63"/>
      <c r="BH110" s="63"/>
      <c r="BI110" s="63"/>
      <c r="BJ110" s="63"/>
      <c r="BK110" s="66"/>
      <c r="BL110" s="66"/>
      <c r="BM110" s="63"/>
      <c r="BN110" s="63"/>
      <c r="BO110" s="63"/>
      <c r="BP110" s="63"/>
      <c r="BQ110" s="63"/>
      <c r="BR110" s="1270"/>
      <c r="BS110" s="63"/>
      <c r="CA110" s="104">
        <f t="shared" si="967"/>
        <v>0</v>
      </c>
      <c r="CB110" s="104">
        <f t="shared" si="968"/>
        <v>0</v>
      </c>
      <c r="CC110" s="104"/>
      <c r="CD110" s="104"/>
      <c r="CE110" s="104"/>
      <c r="CF110" s="104"/>
      <c r="CH110" s="105" t="e">
        <f t="shared" si="969"/>
        <v>#VALUE!</v>
      </c>
      <c r="CI110" s="105" t="e">
        <f t="shared" si="970"/>
        <v>#VALUE!</v>
      </c>
      <c r="CJ110" s="105" t="e">
        <f t="shared" si="971"/>
        <v>#VALUE!</v>
      </c>
      <c r="CK110" s="105" t="e">
        <f t="shared" si="972"/>
        <v>#VALUE!</v>
      </c>
      <c r="CL110" s="105" t="e">
        <f t="shared" si="973"/>
        <v>#VALUE!</v>
      </c>
      <c r="CM110" s="105" t="e">
        <f t="shared" si="974"/>
        <v>#VALUE!</v>
      </c>
      <c r="CN110" s="105" t="e">
        <f t="shared" si="975"/>
        <v>#VALUE!</v>
      </c>
      <c r="CO110" s="105" t="e">
        <f t="shared" si="976"/>
        <v>#VALUE!</v>
      </c>
      <c r="CV110" s="355">
        <f t="shared" si="978"/>
        <v>0</v>
      </c>
      <c r="CW110" s="355">
        <f t="shared" si="979"/>
        <v>0</v>
      </c>
      <c r="CX110" s="355">
        <f t="shared" si="980"/>
        <v>0</v>
      </c>
      <c r="CY110" s="355">
        <f t="shared" si="981"/>
        <v>0</v>
      </c>
      <c r="CZ110" s="355" t="str">
        <f ca="1">IFERROR(OUNTIF(AN110:AP110,"e"),"-")</f>
        <v>-</v>
      </c>
      <c r="DA110" s="355">
        <f t="shared" si="982"/>
        <v>0</v>
      </c>
      <c r="DB110" s="355">
        <f t="shared" si="983"/>
        <v>0</v>
      </c>
      <c r="DC110" s="355">
        <f t="shared" si="984"/>
        <v>0</v>
      </c>
      <c r="DE110" s="1168" t="str">
        <f t="shared" si="985"/>
        <v>-</v>
      </c>
      <c r="DF110" s="1168" t="str">
        <f t="shared" si="986"/>
        <v>-</v>
      </c>
      <c r="DG110" s="1168" t="str">
        <f t="shared" si="987"/>
        <v>-</v>
      </c>
      <c r="DH110" s="1168" t="str">
        <f t="shared" si="988"/>
        <v>-</v>
      </c>
      <c r="DI110" s="1168" t="str">
        <f t="shared" ca="1" si="989"/>
        <v>-</v>
      </c>
      <c r="DJ110" s="1168" t="str">
        <f t="shared" si="990"/>
        <v>-</v>
      </c>
      <c r="DK110" s="1168" t="str">
        <f t="shared" si="991"/>
        <v>-</v>
      </c>
      <c r="DL110" s="1168" t="str">
        <f t="shared" si="992"/>
        <v>-</v>
      </c>
      <c r="DN110" s="355">
        <f t="shared" si="993"/>
        <v>0</v>
      </c>
      <c r="DO110" s="355">
        <f t="shared" si="994"/>
        <v>0</v>
      </c>
      <c r="DP110" s="355">
        <f t="shared" si="995"/>
        <v>0</v>
      </c>
      <c r="DQ110" s="355">
        <f t="shared" si="996"/>
        <v>0</v>
      </c>
      <c r="DR110" s="355">
        <f t="shared" si="997"/>
        <v>0</v>
      </c>
      <c r="DS110" s="355">
        <f t="shared" si="998"/>
        <v>0</v>
      </c>
      <c r="DT110" s="355">
        <f t="shared" si="999"/>
        <v>0</v>
      </c>
      <c r="DU110" s="355">
        <f t="shared" si="1000"/>
        <v>0</v>
      </c>
      <c r="DW110" s="68" t="str">
        <f t="shared" si="1001"/>
        <v>-</v>
      </c>
      <c r="DX110" s="68" t="str">
        <f t="shared" si="1002"/>
        <v>-</v>
      </c>
      <c r="DY110" s="68" t="str">
        <f t="shared" si="1003"/>
        <v>-</v>
      </c>
      <c r="DZ110" s="68" t="str">
        <f t="shared" si="1004"/>
        <v>-</v>
      </c>
      <c r="EA110" s="68" t="str">
        <f t="shared" si="1005"/>
        <v>-</v>
      </c>
      <c r="EB110" s="68" t="str">
        <f t="shared" si="1006"/>
        <v>-</v>
      </c>
      <c r="EC110" s="68" t="str">
        <f t="shared" si="1007"/>
        <v>-</v>
      </c>
      <c r="ED110" s="68" t="str">
        <f t="shared" si="1008"/>
        <v>-</v>
      </c>
      <c r="EF110" s="355">
        <f t="shared" si="1009"/>
        <v>0</v>
      </c>
      <c r="EG110" s="355">
        <f t="shared" si="1010"/>
        <v>0</v>
      </c>
      <c r="EH110" s="355">
        <f t="shared" si="1011"/>
        <v>0</v>
      </c>
      <c r="EI110" s="355">
        <f t="shared" si="1012"/>
        <v>0</v>
      </c>
      <c r="EJ110" s="355">
        <f t="shared" si="1013"/>
        <v>0</v>
      </c>
      <c r="EK110" s="355">
        <f t="shared" si="1014"/>
        <v>0</v>
      </c>
      <c r="EL110" s="355">
        <f t="shared" si="1015"/>
        <v>0</v>
      </c>
      <c r="EM110" s="355">
        <f t="shared" si="1016"/>
        <v>0</v>
      </c>
      <c r="EO110" s="68" t="str">
        <f t="shared" si="1017"/>
        <v>-</v>
      </c>
      <c r="EP110" s="68" t="str">
        <f t="shared" si="1018"/>
        <v>-</v>
      </c>
      <c r="EQ110" s="68" t="str">
        <f t="shared" si="1019"/>
        <v>-</v>
      </c>
      <c r="ER110" s="68" t="str">
        <f t="shared" si="1020"/>
        <v>-</v>
      </c>
      <c r="ES110" s="68" t="str">
        <f t="shared" si="1021"/>
        <v>-</v>
      </c>
      <c r="ET110" s="68" t="str">
        <f t="shared" si="1022"/>
        <v>-</v>
      </c>
      <c r="EU110" s="68" t="str">
        <f t="shared" si="1023"/>
        <v>-</v>
      </c>
      <c r="EV110" s="68" t="str">
        <f t="shared" si="1024"/>
        <v>-</v>
      </c>
      <c r="EX110" s="355">
        <f t="shared" si="1025"/>
        <v>0</v>
      </c>
      <c r="EY110" s="355">
        <f t="shared" si="1026"/>
        <v>0</v>
      </c>
      <c r="EZ110" s="355">
        <f t="shared" si="1027"/>
        <v>0</v>
      </c>
      <c r="FA110" s="355">
        <f t="shared" si="1028"/>
        <v>0</v>
      </c>
      <c r="FB110" s="355">
        <f t="shared" si="1029"/>
        <v>0</v>
      </c>
      <c r="FC110" s="355">
        <f t="shared" si="1030"/>
        <v>0</v>
      </c>
      <c r="FD110" s="355">
        <f t="shared" si="1031"/>
        <v>0</v>
      </c>
      <c r="FE110" s="355">
        <f t="shared" si="1032"/>
        <v>0</v>
      </c>
      <c r="FG110" s="68" t="str">
        <f t="shared" si="1033"/>
        <v>-</v>
      </c>
      <c r="FH110" s="68" t="str">
        <f t="shared" si="1034"/>
        <v>-</v>
      </c>
      <c r="FI110" s="68" t="str">
        <f t="shared" si="1035"/>
        <v>-</v>
      </c>
      <c r="FJ110" s="68" t="str">
        <f t="shared" si="1036"/>
        <v>-</v>
      </c>
      <c r="FK110" s="68" t="str">
        <f t="shared" si="1037"/>
        <v>-</v>
      </c>
      <c r="FL110" s="68" t="str">
        <f t="shared" si="1038"/>
        <v>-</v>
      </c>
      <c r="FM110" s="68" t="str">
        <f t="shared" si="1039"/>
        <v>-</v>
      </c>
      <c r="FN110" s="68" t="str">
        <f t="shared" si="1040"/>
        <v>-</v>
      </c>
      <c r="FP110" s="355">
        <f t="shared" si="1041"/>
        <v>0</v>
      </c>
      <c r="FQ110" s="355">
        <f t="shared" si="1042"/>
        <v>0</v>
      </c>
      <c r="FR110" s="355">
        <f t="shared" si="1043"/>
        <v>0</v>
      </c>
      <c r="FS110" s="355">
        <f t="shared" si="1044"/>
        <v>0</v>
      </c>
      <c r="FT110" s="355">
        <f t="shared" si="1045"/>
        <v>0</v>
      </c>
      <c r="FU110" s="355">
        <f t="shared" si="1046"/>
        <v>0</v>
      </c>
      <c r="FV110" s="355">
        <f t="shared" si="1047"/>
        <v>0</v>
      </c>
      <c r="FW110" s="355">
        <f t="shared" si="1048"/>
        <v>0</v>
      </c>
      <c r="FY110" s="68" t="str">
        <f t="shared" si="1049"/>
        <v>-</v>
      </c>
      <c r="FZ110" s="68" t="str">
        <f t="shared" si="1050"/>
        <v>-</v>
      </c>
      <c r="GA110" s="68" t="str">
        <f t="shared" si="1051"/>
        <v>-</v>
      </c>
      <c r="GB110" s="68" t="str">
        <f t="shared" si="1052"/>
        <v>-</v>
      </c>
      <c r="GC110" s="68" t="str">
        <f t="shared" si="1053"/>
        <v>-</v>
      </c>
      <c r="GD110" s="68" t="str">
        <f t="shared" si="1056"/>
        <v>-</v>
      </c>
      <c r="GE110" s="68" t="str">
        <f t="shared" si="1054"/>
        <v>-</v>
      </c>
      <c r="GF110" s="68" t="str">
        <f t="shared" si="1055"/>
        <v>-</v>
      </c>
    </row>
    <row r="111" spans="1:188" ht="12.6" thickBot="1" x14ac:dyDescent="0.35">
      <c r="A111" s="1094"/>
      <c r="B111" s="1095" t="s">
        <v>408</v>
      </c>
      <c r="C111" s="1095" t="s">
        <v>425</v>
      </c>
      <c r="D111" s="1096">
        <v>0.95833333333333337</v>
      </c>
      <c r="E111" s="1096">
        <v>0</v>
      </c>
      <c r="F111" s="1097" t="str">
        <f t="shared" si="1057"/>
        <v>PT</v>
      </c>
      <c r="G111" s="1098"/>
      <c r="H111" s="1099" t="s">
        <v>117</v>
      </c>
      <c r="I111" s="1100">
        <v>730</v>
      </c>
      <c r="J111" s="1101" t="s">
        <v>117</v>
      </c>
      <c r="K111" s="1223" t="s">
        <v>117</v>
      </c>
      <c r="L111" s="1102">
        <f t="shared" si="940"/>
        <v>0</v>
      </c>
      <c r="M111" s="1101">
        <f t="shared" si="941"/>
        <v>730</v>
      </c>
      <c r="N111" s="1101">
        <f t="shared" si="977"/>
        <v>0</v>
      </c>
      <c r="O111" s="1098" t="e">
        <f t="shared" si="942"/>
        <v>#VALUE!</v>
      </c>
      <c r="P111" s="1098">
        <f t="shared" si="943"/>
        <v>0</v>
      </c>
      <c r="Q111" s="1098">
        <f t="shared" si="944"/>
        <v>0</v>
      </c>
      <c r="R111" s="1098">
        <f t="shared" si="945"/>
        <v>0</v>
      </c>
      <c r="S111" s="1098">
        <f t="shared" si="946"/>
        <v>0</v>
      </c>
      <c r="T111" s="1098">
        <f t="shared" si="947"/>
        <v>0</v>
      </c>
      <c r="U111" s="1098">
        <f t="shared" si="948"/>
        <v>0</v>
      </c>
      <c r="V111" s="1098">
        <f t="shared" si="949"/>
        <v>0</v>
      </c>
      <c r="W111" s="1098">
        <f t="shared" si="950"/>
        <v>0</v>
      </c>
      <c r="X111" s="1098">
        <f t="shared" si="951"/>
        <v>0</v>
      </c>
      <c r="Y111" s="1098">
        <f t="shared" si="1058"/>
        <v>0</v>
      </c>
      <c r="Z111" s="1098">
        <f t="shared" si="1059"/>
        <v>0</v>
      </c>
      <c r="AA111" s="1098">
        <f t="shared" si="1060"/>
        <v>0</v>
      </c>
      <c r="AB111" s="1098" t="e">
        <f t="shared" si="955"/>
        <v>#VALUE!</v>
      </c>
      <c r="AC111" s="1098">
        <f t="shared" si="956"/>
        <v>0</v>
      </c>
      <c r="AD111" s="1098">
        <f t="shared" si="957"/>
        <v>0</v>
      </c>
      <c r="AE111" s="1098">
        <f t="shared" si="958"/>
        <v>0</v>
      </c>
      <c r="AF111" s="1098">
        <f t="shared" si="959"/>
        <v>0</v>
      </c>
      <c r="AG111" s="1098">
        <f t="shared" si="960"/>
        <v>0</v>
      </c>
      <c r="AH111" s="343">
        <f t="shared" si="961"/>
        <v>730</v>
      </c>
      <c r="AI111" s="343">
        <f t="shared" si="962"/>
        <v>0</v>
      </c>
      <c r="AJ111" s="343">
        <f t="shared" si="963"/>
        <v>0</v>
      </c>
      <c r="AK111" s="343">
        <f t="shared" si="964"/>
        <v>0</v>
      </c>
      <c r="AL111" s="343">
        <f t="shared" si="965"/>
        <v>0</v>
      </c>
      <c r="AM111" s="345" t="str">
        <f t="shared" si="966"/>
        <v>1</v>
      </c>
      <c r="AN111" s="1103"/>
      <c r="AO111" s="1103"/>
      <c r="AP111" s="1104"/>
      <c r="AQ111" s="1104"/>
      <c r="AR111" s="1299"/>
      <c r="AS111" s="1294"/>
      <c r="AT111" s="1103"/>
      <c r="AU111" s="1103"/>
      <c r="AV111" s="1103"/>
      <c r="AW111" s="1104"/>
      <c r="AX111" s="1104"/>
      <c r="AY111" s="1103"/>
      <c r="AZ111" s="1103"/>
      <c r="BA111" s="1103"/>
      <c r="BB111" s="1103"/>
      <c r="BC111" s="1103"/>
      <c r="BD111" s="1104"/>
      <c r="BE111" s="1104"/>
      <c r="BF111" s="1103"/>
      <c r="BG111" s="1103"/>
      <c r="BH111" s="1103"/>
      <c r="BI111" s="1103"/>
      <c r="BJ111" s="1103"/>
      <c r="BK111" s="1104"/>
      <c r="BL111" s="1104"/>
      <c r="BM111" s="1103"/>
      <c r="BN111" s="1103"/>
      <c r="BO111" s="1103"/>
      <c r="BP111" s="1103"/>
      <c r="BQ111" s="1103"/>
      <c r="BR111" s="1294"/>
      <c r="BS111" s="63"/>
      <c r="CA111" s="104">
        <f t="shared" si="967"/>
        <v>0</v>
      </c>
      <c r="CB111" s="104">
        <f t="shared" si="968"/>
        <v>0</v>
      </c>
      <c r="CC111" s="104"/>
      <c r="CD111" s="104"/>
      <c r="CE111" s="104"/>
      <c r="CF111" s="104"/>
      <c r="CH111" s="105" t="e">
        <f t="shared" si="969"/>
        <v>#VALUE!</v>
      </c>
      <c r="CI111" s="105" t="e">
        <f t="shared" si="970"/>
        <v>#VALUE!</v>
      </c>
      <c r="CJ111" s="105" t="e">
        <f t="shared" si="971"/>
        <v>#VALUE!</v>
      </c>
      <c r="CK111" s="105" t="e">
        <f t="shared" si="972"/>
        <v>#VALUE!</v>
      </c>
      <c r="CL111" s="105" t="e">
        <f t="shared" si="973"/>
        <v>#VALUE!</v>
      </c>
      <c r="CM111" s="105" t="e">
        <f t="shared" si="974"/>
        <v>#VALUE!</v>
      </c>
      <c r="CN111" s="105" t="e">
        <f t="shared" si="975"/>
        <v>#VALUE!</v>
      </c>
      <c r="CO111" s="105" t="e">
        <f t="shared" si="976"/>
        <v>#VALUE!</v>
      </c>
      <c r="CV111" s="355">
        <f t="shared" si="978"/>
        <v>0</v>
      </c>
      <c r="CW111" s="355">
        <f t="shared" si="979"/>
        <v>0</v>
      </c>
      <c r="CX111" s="355">
        <f t="shared" si="980"/>
        <v>0</v>
      </c>
      <c r="CY111" s="355">
        <f t="shared" si="981"/>
        <v>0</v>
      </c>
      <c r="CZ111" s="355" t="str">
        <f ca="1">IFERROR(OUNTIF(AN111:AP111,"e"),"-")</f>
        <v>-</v>
      </c>
      <c r="DA111" s="355">
        <f t="shared" si="982"/>
        <v>0</v>
      </c>
      <c r="DB111" s="355">
        <f t="shared" si="983"/>
        <v>0</v>
      </c>
      <c r="DC111" s="355">
        <f t="shared" si="984"/>
        <v>0</v>
      </c>
      <c r="DE111" s="1168" t="str">
        <f t="shared" si="985"/>
        <v>-</v>
      </c>
      <c r="DF111" s="1168" t="str">
        <f t="shared" si="986"/>
        <v>-</v>
      </c>
      <c r="DG111" s="1168" t="str">
        <f t="shared" si="987"/>
        <v>-</v>
      </c>
      <c r="DH111" s="1168" t="str">
        <f t="shared" si="988"/>
        <v>-</v>
      </c>
      <c r="DI111" s="1168" t="str">
        <f t="shared" ca="1" si="989"/>
        <v>-</v>
      </c>
      <c r="DJ111" s="1168" t="str">
        <f t="shared" si="990"/>
        <v>-</v>
      </c>
      <c r="DK111" s="1168" t="str">
        <f t="shared" si="991"/>
        <v>-</v>
      </c>
      <c r="DL111" s="1168" t="str">
        <f t="shared" si="992"/>
        <v>-</v>
      </c>
      <c r="DN111" s="355">
        <f t="shared" si="993"/>
        <v>0</v>
      </c>
      <c r="DO111" s="355">
        <f t="shared" si="994"/>
        <v>0</v>
      </c>
      <c r="DP111" s="355">
        <f t="shared" si="995"/>
        <v>0</v>
      </c>
      <c r="DQ111" s="355">
        <f t="shared" si="996"/>
        <v>0</v>
      </c>
      <c r="DR111" s="355">
        <f t="shared" si="997"/>
        <v>0</v>
      </c>
      <c r="DS111" s="355">
        <f t="shared" si="998"/>
        <v>0</v>
      </c>
      <c r="DT111" s="355">
        <f t="shared" si="999"/>
        <v>0</v>
      </c>
      <c r="DU111" s="355">
        <f t="shared" si="1000"/>
        <v>0</v>
      </c>
      <c r="DW111" s="68" t="str">
        <f t="shared" si="1001"/>
        <v>-</v>
      </c>
      <c r="DX111" s="68" t="str">
        <f t="shared" si="1002"/>
        <v>-</v>
      </c>
      <c r="DY111" s="68" t="str">
        <f t="shared" si="1003"/>
        <v>-</v>
      </c>
      <c r="DZ111" s="68" t="str">
        <f t="shared" si="1004"/>
        <v>-</v>
      </c>
      <c r="EA111" s="68" t="str">
        <f t="shared" si="1005"/>
        <v>-</v>
      </c>
      <c r="EB111" s="68" t="str">
        <f t="shared" si="1006"/>
        <v>-</v>
      </c>
      <c r="EC111" s="68" t="str">
        <f t="shared" si="1007"/>
        <v>-</v>
      </c>
      <c r="ED111" s="68" t="str">
        <f t="shared" si="1008"/>
        <v>-</v>
      </c>
      <c r="EF111" s="355">
        <f t="shared" si="1009"/>
        <v>0</v>
      </c>
      <c r="EG111" s="355">
        <f t="shared" si="1010"/>
        <v>0</v>
      </c>
      <c r="EH111" s="355">
        <f t="shared" si="1011"/>
        <v>0</v>
      </c>
      <c r="EI111" s="355">
        <f t="shared" si="1012"/>
        <v>0</v>
      </c>
      <c r="EJ111" s="355">
        <f t="shared" si="1013"/>
        <v>0</v>
      </c>
      <c r="EK111" s="355">
        <f t="shared" si="1014"/>
        <v>0</v>
      </c>
      <c r="EL111" s="355">
        <f t="shared" si="1015"/>
        <v>0</v>
      </c>
      <c r="EM111" s="355">
        <f t="shared" si="1016"/>
        <v>0</v>
      </c>
      <c r="EO111" s="68" t="str">
        <f t="shared" si="1017"/>
        <v>-</v>
      </c>
      <c r="EP111" s="68" t="str">
        <f t="shared" si="1018"/>
        <v>-</v>
      </c>
      <c r="EQ111" s="68" t="str">
        <f t="shared" si="1019"/>
        <v>-</v>
      </c>
      <c r="ER111" s="68" t="str">
        <f t="shared" si="1020"/>
        <v>-</v>
      </c>
      <c r="ES111" s="68" t="str">
        <f t="shared" si="1021"/>
        <v>-</v>
      </c>
      <c r="ET111" s="68" t="str">
        <f t="shared" si="1022"/>
        <v>-</v>
      </c>
      <c r="EU111" s="68" t="str">
        <f t="shared" si="1023"/>
        <v>-</v>
      </c>
      <c r="EV111" s="68" t="str">
        <f t="shared" si="1024"/>
        <v>-</v>
      </c>
      <c r="EX111" s="355">
        <f t="shared" si="1025"/>
        <v>0</v>
      </c>
      <c r="EY111" s="355">
        <f t="shared" si="1026"/>
        <v>0</v>
      </c>
      <c r="EZ111" s="355">
        <f t="shared" si="1027"/>
        <v>0</v>
      </c>
      <c r="FA111" s="355">
        <f t="shared" si="1028"/>
        <v>0</v>
      </c>
      <c r="FB111" s="355">
        <f t="shared" si="1029"/>
        <v>0</v>
      </c>
      <c r="FC111" s="355">
        <f t="shared" si="1030"/>
        <v>0</v>
      </c>
      <c r="FD111" s="355">
        <f t="shared" si="1031"/>
        <v>0</v>
      </c>
      <c r="FE111" s="355">
        <f t="shared" si="1032"/>
        <v>0</v>
      </c>
      <c r="FG111" s="68" t="str">
        <f t="shared" si="1033"/>
        <v>-</v>
      </c>
      <c r="FH111" s="68" t="str">
        <f t="shared" si="1034"/>
        <v>-</v>
      </c>
      <c r="FI111" s="68" t="str">
        <f t="shared" si="1035"/>
        <v>-</v>
      </c>
      <c r="FJ111" s="68" t="str">
        <f t="shared" si="1036"/>
        <v>-</v>
      </c>
      <c r="FK111" s="68" t="str">
        <f t="shared" si="1037"/>
        <v>-</v>
      </c>
      <c r="FL111" s="68" t="str">
        <f t="shared" si="1038"/>
        <v>-</v>
      </c>
      <c r="FM111" s="68" t="str">
        <f t="shared" si="1039"/>
        <v>-</v>
      </c>
      <c r="FN111" s="68" t="str">
        <f t="shared" si="1040"/>
        <v>-</v>
      </c>
      <c r="FP111" s="355">
        <f t="shared" si="1041"/>
        <v>0</v>
      </c>
      <c r="FQ111" s="355">
        <f t="shared" si="1042"/>
        <v>0</v>
      </c>
      <c r="FR111" s="355">
        <f t="shared" si="1043"/>
        <v>0</v>
      </c>
      <c r="FS111" s="355">
        <f t="shared" si="1044"/>
        <v>0</v>
      </c>
      <c r="FT111" s="355">
        <f t="shared" si="1045"/>
        <v>0</v>
      </c>
      <c r="FU111" s="355">
        <f t="shared" si="1046"/>
        <v>0</v>
      </c>
      <c r="FV111" s="355">
        <f t="shared" si="1047"/>
        <v>0</v>
      </c>
      <c r="FW111" s="355">
        <f t="shared" si="1048"/>
        <v>0</v>
      </c>
      <c r="FY111" s="68" t="str">
        <f t="shared" si="1049"/>
        <v>-</v>
      </c>
      <c r="FZ111" s="68" t="str">
        <f t="shared" si="1050"/>
        <v>-</v>
      </c>
      <c r="GA111" s="68" t="str">
        <f t="shared" si="1051"/>
        <v>-</v>
      </c>
      <c r="GB111" s="68" t="str">
        <f t="shared" si="1052"/>
        <v>-</v>
      </c>
      <c r="GC111" s="68" t="str">
        <f t="shared" si="1053"/>
        <v>-</v>
      </c>
      <c r="GD111" s="68" t="str">
        <f t="shared" si="1056"/>
        <v>-</v>
      </c>
      <c r="GE111" s="68" t="str">
        <f t="shared" si="1054"/>
        <v>-</v>
      </c>
      <c r="GF111" s="68" t="str">
        <f t="shared" si="1055"/>
        <v>-</v>
      </c>
    </row>
    <row r="112" spans="1:188" ht="13.2" thickTop="1" thickBot="1" x14ac:dyDescent="0.35">
      <c r="A112" s="405"/>
      <c r="B112" s="405" t="s">
        <v>408</v>
      </c>
      <c r="C112" s="405" t="s">
        <v>425</v>
      </c>
      <c r="D112" s="406">
        <v>0</v>
      </c>
      <c r="E112" s="406">
        <v>4.1666666666666664E-2</v>
      </c>
      <c r="F112" s="407" t="str">
        <f t="shared" si="1057"/>
        <v>Off-PT</v>
      </c>
      <c r="G112" s="8"/>
      <c r="H112" s="436" t="s">
        <v>117</v>
      </c>
      <c r="I112" s="1083">
        <v>467</v>
      </c>
      <c r="J112" s="410" t="s">
        <v>117</v>
      </c>
      <c r="K112" s="465" t="s">
        <v>117</v>
      </c>
      <c r="L112" s="412">
        <f t="shared" si="940"/>
        <v>0</v>
      </c>
      <c r="M112" s="410">
        <f t="shared" si="941"/>
        <v>467</v>
      </c>
      <c r="N112" s="1225">
        <f t="shared" si="977"/>
        <v>0</v>
      </c>
      <c r="O112" s="8" t="e">
        <f t="shared" si="942"/>
        <v>#VALUE!</v>
      </c>
      <c r="P112" s="8">
        <f t="shared" si="943"/>
        <v>0</v>
      </c>
      <c r="Q112" s="8">
        <f t="shared" si="944"/>
        <v>0</v>
      </c>
      <c r="R112" s="8">
        <f t="shared" si="945"/>
        <v>0</v>
      </c>
      <c r="S112" s="8">
        <f t="shared" si="946"/>
        <v>0</v>
      </c>
      <c r="T112" s="8">
        <f t="shared" si="947"/>
        <v>0</v>
      </c>
      <c r="U112" s="8">
        <f t="shared" si="948"/>
        <v>0</v>
      </c>
      <c r="V112" s="8">
        <f t="shared" si="949"/>
        <v>0</v>
      </c>
      <c r="W112" s="8">
        <f t="shared" si="950"/>
        <v>0</v>
      </c>
      <c r="X112" s="8">
        <f t="shared" si="951"/>
        <v>0</v>
      </c>
      <c r="Y112" s="8">
        <f t="shared" si="1058"/>
        <v>0</v>
      </c>
      <c r="Z112" s="8">
        <f t="shared" si="1059"/>
        <v>0</v>
      </c>
      <c r="AA112" s="8">
        <f t="shared" si="1060"/>
        <v>0</v>
      </c>
      <c r="AB112" s="8" t="e">
        <f t="shared" si="955"/>
        <v>#VALUE!</v>
      </c>
      <c r="AC112" s="8">
        <f t="shared" si="956"/>
        <v>0</v>
      </c>
      <c r="AD112" s="8">
        <f t="shared" si="957"/>
        <v>0</v>
      </c>
      <c r="AE112" s="8">
        <f t="shared" si="958"/>
        <v>0</v>
      </c>
      <c r="AF112" s="8">
        <f t="shared" si="959"/>
        <v>0</v>
      </c>
      <c r="AG112" s="8">
        <f t="shared" si="960"/>
        <v>0</v>
      </c>
      <c r="AH112" s="8">
        <f t="shared" si="961"/>
        <v>467</v>
      </c>
      <c r="AI112" s="8">
        <f t="shared" si="962"/>
        <v>0</v>
      </c>
      <c r="AJ112" s="8">
        <f t="shared" si="963"/>
        <v>0</v>
      </c>
      <c r="AK112" s="8">
        <f t="shared" si="964"/>
        <v>0</v>
      </c>
      <c r="AL112" s="8">
        <f t="shared" si="965"/>
        <v>0</v>
      </c>
      <c r="AM112" s="103" t="str">
        <f t="shared" si="966"/>
        <v>1</v>
      </c>
      <c r="AN112" s="583"/>
      <c r="AO112" s="583"/>
      <c r="AP112" s="951"/>
      <c r="AQ112" s="951"/>
      <c r="AR112" s="1300"/>
      <c r="AS112" s="1295"/>
      <c r="AT112" s="583"/>
      <c r="AU112" s="583"/>
      <c r="AV112" s="583"/>
      <c r="AW112" s="951"/>
      <c r="AX112" s="951"/>
      <c r="AY112" s="583"/>
      <c r="AZ112" s="583"/>
      <c r="BA112" s="583"/>
      <c r="BB112" s="583"/>
      <c r="BC112" s="583"/>
      <c r="BD112" s="951"/>
      <c r="BE112" s="951"/>
      <c r="BF112" s="583"/>
      <c r="BG112" s="583"/>
      <c r="BH112" s="583"/>
      <c r="BI112" s="583"/>
      <c r="BJ112" s="583"/>
      <c r="BK112" s="951"/>
      <c r="BL112" s="951"/>
      <c r="BM112" s="583"/>
      <c r="BN112" s="583"/>
      <c r="BO112" s="583"/>
      <c r="BP112" s="583"/>
      <c r="BQ112" s="583"/>
      <c r="BR112" s="1295"/>
      <c r="BS112" s="65"/>
      <c r="CA112" s="104">
        <f t="shared" si="967"/>
        <v>0</v>
      </c>
      <c r="CB112" s="104">
        <f t="shared" si="968"/>
        <v>0</v>
      </c>
      <c r="CC112" s="104"/>
      <c r="CD112" s="104"/>
      <c r="CE112" s="104"/>
      <c r="CF112" s="104"/>
      <c r="CH112" s="105" t="e">
        <f t="shared" si="969"/>
        <v>#VALUE!</v>
      </c>
      <c r="CI112" s="105" t="e">
        <f t="shared" si="970"/>
        <v>#VALUE!</v>
      </c>
      <c r="CJ112" s="105" t="e">
        <f t="shared" si="971"/>
        <v>#VALUE!</v>
      </c>
      <c r="CK112" s="105" t="e">
        <f t="shared" si="972"/>
        <v>#VALUE!</v>
      </c>
      <c r="CL112" s="105" t="e">
        <f t="shared" si="973"/>
        <v>#VALUE!</v>
      </c>
      <c r="CM112" s="105" t="e">
        <f t="shared" si="974"/>
        <v>#VALUE!</v>
      </c>
      <c r="CN112" s="105" t="e">
        <f t="shared" si="975"/>
        <v>#VALUE!</v>
      </c>
      <c r="CO112" s="105" t="e">
        <f t="shared" si="976"/>
        <v>#VALUE!</v>
      </c>
      <c r="CV112" s="355">
        <f t="shared" si="978"/>
        <v>0</v>
      </c>
      <c r="CW112" s="355">
        <f t="shared" si="979"/>
        <v>0</v>
      </c>
      <c r="CX112" s="355">
        <f t="shared" si="980"/>
        <v>0</v>
      </c>
      <c r="CY112" s="355">
        <f t="shared" si="981"/>
        <v>0</v>
      </c>
      <c r="CZ112" s="355" t="str">
        <f ca="1">IFERROR(OUNTIF(AN112:AP112,"e"),"-")</f>
        <v>-</v>
      </c>
      <c r="DA112" s="355">
        <f t="shared" si="982"/>
        <v>0</v>
      </c>
      <c r="DB112" s="355">
        <f t="shared" si="983"/>
        <v>0</v>
      </c>
      <c r="DC112" s="355">
        <f t="shared" si="984"/>
        <v>0</v>
      </c>
      <c r="DE112" s="1168" t="str">
        <f t="shared" si="985"/>
        <v>-</v>
      </c>
      <c r="DF112" s="1168" t="str">
        <f t="shared" si="986"/>
        <v>-</v>
      </c>
      <c r="DG112" s="1168" t="str">
        <f t="shared" si="987"/>
        <v>-</v>
      </c>
      <c r="DH112" s="1168" t="str">
        <f t="shared" si="988"/>
        <v>-</v>
      </c>
      <c r="DI112" s="1168" t="str">
        <f t="shared" ca="1" si="989"/>
        <v>-</v>
      </c>
      <c r="DJ112" s="1168" t="str">
        <f t="shared" si="990"/>
        <v>-</v>
      </c>
      <c r="DK112" s="1168" t="str">
        <f t="shared" si="991"/>
        <v>-</v>
      </c>
      <c r="DL112" s="1168" t="str">
        <f t="shared" si="992"/>
        <v>-</v>
      </c>
      <c r="DN112" s="355">
        <f t="shared" si="993"/>
        <v>0</v>
      </c>
      <c r="DO112" s="355">
        <f t="shared" si="994"/>
        <v>0</v>
      </c>
      <c r="DP112" s="355">
        <f t="shared" si="995"/>
        <v>0</v>
      </c>
      <c r="DQ112" s="355">
        <f t="shared" si="996"/>
        <v>0</v>
      </c>
      <c r="DR112" s="355">
        <f t="shared" si="997"/>
        <v>0</v>
      </c>
      <c r="DS112" s="355">
        <f t="shared" si="998"/>
        <v>0</v>
      </c>
      <c r="DT112" s="355">
        <f t="shared" si="999"/>
        <v>0</v>
      </c>
      <c r="DU112" s="355">
        <f t="shared" si="1000"/>
        <v>0</v>
      </c>
      <c r="DW112" s="68" t="str">
        <f t="shared" si="1001"/>
        <v>-</v>
      </c>
      <c r="DX112" s="68" t="str">
        <f t="shared" si="1002"/>
        <v>-</v>
      </c>
      <c r="DY112" s="68" t="str">
        <f t="shared" si="1003"/>
        <v>-</v>
      </c>
      <c r="DZ112" s="68" t="str">
        <f t="shared" si="1004"/>
        <v>-</v>
      </c>
      <c r="EA112" s="68" t="str">
        <f t="shared" si="1005"/>
        <v>-</v>
      </c>
      <c r="EB112" s="68" t="str">
        <f t="shared" si="1006"/>
        <v>-</v>
      </c>
      <c r="EC112" s="68" t="str">
        <f t="shared" si="1007"/>
        <v>-</v>
      </c>
      <c r="ED112" s="68" t="str">
        <f t="shared" si="1008"/>
        <v>-</v>
      </c>
      <c r="EF112" s="355">
        <f t="shared" si="1009"/>
        <v>0</v>
      </c>
      <c r="EG112" s="355">
        <f t="shared" si="1010"/>
        <v>0</v>
      </c>
      <c r="EH112" s="355">
        <f t="shared" si="1011"/>
        <v>0</v>
      </c>
      <c r="EI112" s="355">
        <f t="shared" si="1012"/>
        <v>0</v>
      </c>
      <c r="EJ112" s="355">
        <f t="shared" si="1013"/>
        <v>0</v>
      </c>
      <c r="EK112" s="355">
        <f t="shared" si="1014"/>
        <v>0</v>
      </c>
      <c r="EL112" s="355">
        <f t="shared" si="1015"/>
        <v>0</v>
      </c>
      <c r="EM112" s="355">
        <f t="shared" si="1016"/>
        <v>0</v>
      </c>
      <c r="EO112" s="68" t="str">
        <f t="shared" si="1017"/>
        <v>-</v>
      </c>
      <c r="EP112" s="68" t="str">
        <f t="shared" si="1018"/>
        <v>-</v>
      </c>
      <c r="EQ112" s="68" t="str">
        <f t="shared" si="1019"/>
        <v>-</v>
      </c>
      <c r="ER112" s="68" t="str">
        <f t="shared" si="1020"/>
        <v>-</v>
      </c>
      <c r="ES112" s="68" t="str">
        <f t="shared" si="1021"/>
        <v>-</v>
      </c>
      <c r="ET112" s="68" t="str">
        <f t="shared" si="1022"/>
        <v>-</v>
      </c>
      <c r="EU112" s="68" t="str">
        <f t="shared" si="1023"/>
        <v>-</v>
      </c>
      <c r="EV112" s="68" t="str">
        <f t="shared" si="1024"/>
        <v>-</v>
      </c>
      <c r="EX112" s="355">
        <f t="shared" si="1025"/>
        <v>0</v>
      </c>
      <c r="EY112" s="355">
        <f t="shared" si="1026"/>
        <v>0</v>
      </c>
      <c r="EZ112" s="355">
        <f t="shared" si="1027"/>
        <v>0</v>
      </c>
      <c r="FA112" s="355">
        <f t="shared" si="1028"/>
        <v>0</v>
      </c>
      <c r="FB112" s="355">
        <f t="shared" si="1029"/>
        <v>0</v>
      </c>
      <c r="FC112" s="355">
        <f t="shared" si="1030"/>
        <v>0</v>
      </c>
      <c r="FD112" s="355">
        <f t="shared" si="1031"/>
        <v>0</v>
      </c>
      <c r="FE112" s="355">
        <f t="shared" si="1032"/>
        <v>0</v>
      </c>
      <c r="FG112" s="68" t="str">
        <f t="shared" si="1033"/>
        <v>-</v>
      </c>
      <c r="FH112" s="68" t="str">
        <f t="shared" si="1034"/>
        <v>-</v>
      </c>
      <c r="FI112" s="68" t="str">
        <f t="shared" si="1035"/>
        <v>-</v>
      </c>
      <c r="FJ112" s="68" t="str">
        <f t="shared" si="1036"/>
        <v>-</v>
      </c>
      <c r="FK112" s="68" t="str">
        <f t="shared" si="1037"/>
        <v>-</v>
      </c>
      <c r="FL112" s="68" t="str">
        <f t="shared" si="1038"/>
        <v>-</v>
      </c>
      <c r="FM112" s="68" t="str">
        <f t="shared" si="1039"/>
        <v>-</v>
      </c>
      <c r="FN112" s="68" t="str">
        <f t="shared" si="1040"/>
        <v>-</v>
      </c>
      <c r="FP112" s="355">
        <f t="shared" si="1041"/>
        <v>0</v>
      </c>
      <c r="FQ112" s="355">
        <f t="shared" si="1042"/>
        <v>0</v>
      </c>
      <c r="FR112" s="355">
        <f t="shared" si="1043"/>
        <v>0</v>
      </c>
      <c r="FS112" s="355">
        <f t="shared" si="1044"/>
        <v>0</v>
      </c>
      <c r="FT112" s="355">
        <f t="shared" si="1045"/>
        <v>0</v>
      </c>
      <c r="FU112" s="355">
        <f t="shared" si="1046"/>
        <v>0</v>
      </c>
      <c r="FV112" s="355">
        <f t="shared" si="1047"/>
        <v>0</v>
      </c>
      <c r="FW112" s="355">
        <f t="shared" si="1048"/>
        <v>0</v>
      </c>
      <c r="FY112" s="68" t="str">
        <f t="shared" si="1049"/>
        <v>-</v>
      </c>
      <c r="FZ112" s="68" t="str">
        <f t="shared" si="1050"/>
        <v>-</v>
      </c>
      <c r="GA112" s="68" t="str">
        <f t="shared" si="1051"/>
        <v>-</v>
      </c>
      <c r="GB112" s="68" t="str">
        <f t="shared" si="1052"/>
        <v>-</v>
      </c>
      <c r="GC112" s="68" t="str">
        <f t="shared" si="1053"/>
        <v>-</v>
      </c>
      <c r="GD112" s="68" t="str">
        <f t="shared" si="1056"/>
        <v>-</v>
      </c>
      <c r="GE112" s="68" t="str">
        <f t="shared" si="1054"/>
        <v>-</v>
      </c>
      <c r="GF112" s="68" t="str">
        <f t="shared" si="1055"/>
        <v>-</v>
      </c>
    </row>
    <row r="113" spans="1:188" ht="12" x14ac:dyDescent="0.3">
      <c r="A113" s="649"/>
      <c r="B113" s="649" t="s">
        <v>410</v>
      </c>
      <c r="C113" s="649" t="s">
        <v>427</v>
      </c>
      <c r="D113" s="650">
        <v>0.25</v>
      </c>
      <c r="E113" s="650">
        <v>0.32291666666666669</v>
      </c>
      <c r="F113" s="651" t="str">
        <f t="shared" si="1057"/>
        <v>Off-PT</v>
      </c>
      <c r="G113" s="910"/>
      <c r="H113" s="918" t="s">
        <v>117</v>
      </c>
      <c r="I113" s="652">
        <v>77</v>
      </c>
      <c r="J113" s="653" t="s">
        <v>117</v>
      </c>
      <c r="K113" s="1221" t="s">
        <v>117</v>
      </c>
      <c r="L113" s="654">
        <f t="shared" si="940"/>
        <v>0</v>
      </c>
      <c r="M113" s="653">
        <f t="shared" si="941"/>
        <v>77</v>
      </c>
      <c r="N113" s="1226">
        <f t="shared" si="977"/>
        <v>0</v>
      </c>
      <c r="O113" s="9" t="e">
        <f t="shared" si="942"/>
        <v>#VALUE!</v>
      </c>
      <c r="P113" s="9">
        <f t="shared" si="943"/>
        <v>0</v>
      </c>
      <c r="Q113" s="9">
        <f t="shared" si="944"/>
        <v>0</v>
      </c>
      <c r="R113" s="9">
        <f t="shared" si="945"/>
        <v>0</v>
      </c>
      <c r="S113" s="9">
        <f t="shared" si="946"/>
        <v>0</v>
      </c>
      <c r="T113" s="9">
        <f t="shared" si="947"/>
        <v>0</v>
      </c>
      <c r="U113" s="9">
        <f t="shared" si="948"/>
        <v>0</v>
      </c>
      <c r="V113" s="9">
        <f t="shared" si="949"/>
        <v>0</v>
      </c>
      <c r="W113" s="9">
        <f t="shared" si="950"/>
        <v>0</v>
      </c>
      <c r="X113" s="9">
        <f t="shared" si="951"/>
        <v>0</v>
      </c>
      <c r="Y113" s="9">
        <f t="shared" si="1058"/>
        <v>0</v>
      </c>
      <c r="Z113" s="9">
        <f t="shared" si="1059"/>
        <v>0</v>
      </c>
      <c r="AA113" s="9">
        <f t="shared" si="1060"/>
        <v>0</v>
      </c>
      <c r="AB113" s="9" t="e">
        <f t="shared" si="955"/>
        <v>#VALUE!</v>
      </c>
      <c r="AC113" s="9">
        <f t="shared" si="956"/>
        <v>0</v>
      </c>
      <c r="AD113" s="9">
        <f t="shared" si="957"/>
        <v>0</v>
      </c>
      <c r="AE113" s="9">
        <f t="shared" si="958"/>
        <v>0</v>
      </c>
      <c r="AF113" s="9">
        <f t="shared" si="959"/>
        <v>0</v>
      </c>
      <c r="AG113" s="9">
        <f t="shared" si="960"/>
        <v>0</v>
      </c>
      <c r="AH113" s="8">
        <f t="shared" si="961"/>
        <v>77</v>
      </c>
      <c r="AI113" s="8">
        <f t="shared" si="962"/>
        <v>0</v>
      </c>
      <c r="AJ113" s="8">
        <f t="shared" si="963"/>
        <v>0</v>
      </c>
      <c r="AK113" s="8">
        <f t="shared" si="964"/>
        <v>0</v>
      </c>
      <c r="AL113" s="8">
        <f t="shared" si="965"/>
        <v>0</v>
      </c>
      <c r="AM113" s="103" t="str">
        <f t="shared" si="966"/>
        <v>1</v>
      </c>
      <c r="AN113" s="63"/>
      <c r="AO113" s="63"/>
      <c r="AP113" s="66"/>
      <c r="AQ113" s="66"/>
      <c r="AR113" s="1277"/>
      <c r="AS113" s="1270"/>
      <c r="AT113" s="63"/>
      <c r="AU113" s="63"/>
      <c r="AV113" s="63"/>
      <c r="AW113" s="66"/>
      <c r="AX113" s="66"/>
      <c r="AY113" s="63"/>
      <c r="AZ113" s="63"/>
      <c r="BA113" s="63"/>
      <c r="BB113" s="63"/>
      <c r="BC113" s="63"/>
      <c r="BD113" s="66"/>
      <c r="BE113" s="66"/>
      <c r="BF113" s="63"/>
      <c r="BG113" s="63"/>
      <c r="BH113" s="63"/>
      <c r="BI113" s="63"/>
      <c r="BJ113" s="63"/>
      <c r="BK113" s="66"/>
      <c r="BL113" s="66"/>
      <c r="BM113" s="63"/>
      <c r="BN113" s="63"/>
      <c r="BO113" s="63"/>
      <c r="BP113" s="63"/>
      <c r="BQ113" s="63"/>
      <c r="BR113" s="1270"/>
      <c r="BS113" s="63"/>
      <c r="CA113" s="104">
        <f t="shared" si="967"/>
        <v>0</v>
      </c>
      <c r="CB113" s="104">
        <f t="shared" si="968"/>
        <v>0</v>
      </c>
      <c r="CC113" s="104"/>
      <c r="CD113" s="104"/>
      <c r="CE113" s="104"/>
      <c r="CF113" s="104"/>
      <c r="CH113" s="105" t="e">
        <f t="shared" si="969"/>
        <v>#VALUE!</v>
      </c>
      <c r="CI113" s="105" t="e">
        <f t="shared" si="970"/>
        <v>#VALUE!</v>
      </c>
      <c r="CJ113" s="105" t="e">
        <f t="shared" si="971"/>
        <v>#VALUE!</v>
      </c>
      <c r="CK113" s="105" t="e">
        <f t="shared" si="972"/>
        <v>#VALUE!</v>
      </c>
      <c r="CL113" s="105" t="e">
        <f t="shared" si="973"/>
        <v>#VALUE!</v>
      </c>
      <c r="CM113" s="105" t="e">
        <f t="shared" si="974"/>
        <v>#VALUE!</v>
      </c>
      <c r="CN113" s="105" t="e">
        <f t="shared" si="975"/>
        <v>#VALUE!</v>
      </c>
      <c r="CO113" s="105" t="e">
        <f t="shared" si="976"/>
        <v>#VALUE!</v>
      </c>
      <c r="CV113" s="355">
        <f t="shared" si="978"/>
        <v>0</v>
      </c>
      <c r="CW113" s="355">
        <f t="shared" si="979"/>
        <v>0</v>
      </c>
      <c r="CX113" s="355">
        <f t="shared" si="980"/>
        <v>0</v>
      </c>
      <c r="CY113" s="355">
        <f t="shared" si="981"/>
        <v>0</v>
      </c>
      <c r="CZ113" s="355" t="str">
        <f ca="1">IFERROR(OUNTIF(AN113:AP113,"e"),"-")</f>
        <v>-</v>
      </c>
      <c r="DA113" s="355">
        <f t="shared" si="982"/>
        <v>0</v>
      </c>
      <c r="DB113" s="355">
        <f t="shared" si="983"/>
        <v>0</v>
      </c>
      <c r="DC113" s="355">
        <f t="shared" si="984"/>
        <v>0</v>
      </c>
      <c r="DE113" s="1168" t="str">
        <f t="shared" si="985"/>
        <v>-</v>
      </c>
      <c r="DF113" s="1168" t="str">
        <f t="shared" si="986"/>
        <v>-</v>
      </c>
      <c r="DG113" s="1168" t="str">
        <f t="shared" si="987"/>
        <v>-</v>
      </c>
      <c r="DH113" s="1168" t="str">
        <f t="shared" si="988"/>
        <v>-</v>
      </c>
      <c r="DI113" s="1168" t="str">
        <f t="shared" ca="1" si="989"/>
        <v>-</v>
      </c>
      <c r="DJ113" s="1168" t="str">
        <f t="shared" si="990"/>
        <v>-</v>
      </c>
      <c r="DK113" s="1168" t="str">
        <f t="shared" si="991"/>
        <v>-</v>
      </c>
      <c r="DL113" s="1168" t="str">
        <f t="shared" si="992"/>
        <v>-</v>
      </c>
      <c r="DN113" s="355">
        <f t="shared" si="993"/>
        <v>0</v>
      </c>
      <c r="DO113" s="355">
        <f t="shared" si="994"/>
        <v>0</v>
      </c>
      <c r="DP113" s="355">
        <f t="shared" si="995"/>
        <v>0</v>
      </c>
      <c r="DQ113" s="355">
        <f t="shared" si="996"/>
        <v>0</v>
      </c>
      <c r="DR113" s="355">
        <f t="shared" si="997"/>
        <v>0</v>
      </c>
      <c r="DS113" s="355">
        <f t="shared" si="998"/>
        <v>0</v>
      </c>
      <c r="DT113" s="355">
        <f t="shared" si="999"/>
        <v>0</v>
      </c>
      <c r="DU113" s="355">
        <f t="shared" si="1000"/>
        <v>0</v>
      </c>
      <c r="DW113" s="68" t="str">
        <f t="shared" si="1001"/>
        <v>-</v>
      </c>
      <c r="DX113" s="68" t="str">
        <f t="shared" si="1002"/>
        <v>-</v>
      </c>
      <c r="DY113" s="68" t="str">
        <f t="shared" si="1003"/>
        <v>-</v>
      </c>
      <c r="DZ113" s="68" t="str">
        <f t="shared" si="1004"/>
        <v>-</v>
      </c>
      <c r="EA113" s="68" t="str">
        <f t="shared" si="1005"/>
        <v>-</v>
      </c>
      <c r="EB113" s="68" t="str">
        <f t="shared" si="1006"/>
        <v>-</v>
      </c>
      <c r="EC113" s="68" t="str">
        <f t="shared" si="1007"/>
        <v>-</v>
      </c>
      <c r="ED113" s="68" t="str">
        <f t="shared" si="1008"/>
        <v>-</v>
      </c>
      <c r="EF113" s="355">
        <f t="shared" si="1009"/>
        <v>0</v>
      </c>
      <c r="EG113" s="355">
        <f t="shared" si="1010"/>
        <v>0</v>
      </c>
      <c r="EH113" s="355">
        <f t="shared" si="1011"/>
        <v>0</v>
      </c>
      <c r="EI113" s="355">
        <f t="shared" si="1012"/>
        <v>0</v>
      </c>
      <c r="EJ113" s="355">
        <f t="shared" si="1013"/>
        <v>0</v>
      </c>
      <c r="EK113" s="355">
        <f t="shared" si="1014"/>
        <v>0</v>
      </c>
      <c r="EL113" s="355">
        <f t="shared" si="1015"/>
        <v>0</v>
      </c>
      <c r="EM113" s="355">
        <f t="shared" si="1016"/>
        <v>0</v>
      </c>
      <c r="EO113" s="68" t="str">
        <f t="shared" si="1017"/>
        <v>-</v>
      </c>
      <c r="EP113" s="68" t="str">
        <f t="shared" si="1018"/>
        <v>-</v>
      </c>
      <c r="EQ113" s="68" t="str">
        <f t="shared" si="1019"/>
        <v>-</v>
      </c>
      <c r="ER113" s="68" t="str">
        <f t="shared" si="1020"/>
        <v>-</v>
      </c>
      <c r="ES113" s="68" t="str">
        <f t="shared" si="1021"/>
        <v>-</v>
      </c>
      <c r="ET113" s="68" t="str">
        <f t="shared" si="1022"/>
        <v>-</v>
      </c>
      <c r="EU113" s="68" t="str">
        <f t="shared" si="1023"/>
        <v>-</v>
      </c>
      <c r="EV113" s="68" t="str">
        <f t="shared" si="1024"/>
        <v>-</v>
      </c>
      <c r="EX113" s="355">
        <f t="shared" si="1025"/>
        <v>0</v>
      </c>
      <c r="EY113" s="355">
        <f t="shared" si="1026"/>
        <v>0</v>
      </c>
      <c r="EZ113" s="355">
        <f t="shared" si="1027"/>
        <v>0</v>
      </c>
      <c r="FA113" s="355">
        <f t="shared" si="1028"/>
        <v>0</v>
      </c>
      <c r="FB113" s="355">
        <f t="shared" si="1029"/>
        <v>0</v>
      </c>
      <c r="FC113" s="355">
        <f t="shared" si="1030"/>
        <v>0</v>
      </c>
      <c r="FD113" s="355">
        <f t="shared" si="1031"/>
        <v>0</v>
      </c>
      <c r="FE113" s="355">
        <f t="shared" si="1032"/>
        <v>0</v>
      </c>
      <c r="FG113" s="68" t="str">
        <f t="shared" si="1033"/>
        <v>-</v>
      </c>
      <c r="FH113" s="68" t="str">
        <f t="shared" si="1034"/>
        <v>-</v>
      </c>
      <c r="FI113" s="68" t="str">
        <f t="shared" si="1035"/>
        <v>-</v>
      </c>
      <c r="FJ113" s="68" t="str">
        <f t="shared" si="1036"/>
        <v>-</v>
      </c>
      <c r="FK113" s="68" t="str">
        <f t="shared" si="1037"/>
        <v>-</v>
      </c>
      <c r="FL113" s="68" t="str">
        <f t="shared" si="1038"/>
        <v>-</v>
      </c>
      <c r="FM113" s="68" t="str">
        <f t="shared" si="1039"/>
        <v>-</v>
      </c>
      <c r="FN113" s="68" t="str">
        <f t="shared" si="1040"/>
        <v>-</v>
      </c>
      <c r="FP113" s="355">
        <f t="shared" si="1041"/>
        <v>0</v>
      </c>
      <c r="FQ113" s="355">
        <f t="shared" si="1042"/>
        <v>0</v>
      </c>
      <c r="FR113" s="355">
        <f t="shared" si="1043"/>
        <v>0</v>
      </c>
      <c r="FS113" s="355">
        <f t="shared" si="1044"/>
        <v>0</v>
      </c>
      <c r="FT113" s="355">
        <f t="shared" si="1045"/>
        <v>0</v>
      </c>
      <c r="FU113" s="355">
        <f t="shared" si="1046"/>
        <v>0</v>
      </c>
      <c r="FV113" s="355">
        <f t="shared" si="1047"/>
        <v>0</v>
      </c>
      <c r="FW113" s="355">
        <f t="shared" si="1048"/>
        <v>0</v>
      </c>
      <c r="FY113" s="68" t="str">
        <f t="shared" si="1049"/>
        <v>-</v>
      </c>
      <c r="FZ113" s="68" t="str">
        <f t="shared" si="1050"/>
        <v>-</v>
      </c>
      <c r="GA113" s="68" t="str">
        <f t="shared" si="1051"/>
        <v>-</v>
      </c>
      <c r="GB113" s="68" t="str">
        <f t="shared" si="1052"/>
        <v>-</v>
      </c>
      <c r="GC113" s="68" t="str">
        <f t="shared" si="1053"/>
        <v>-</v>
      </c>
      <c r="GD113" s="68" t="str">
        <f t="shared" si="1056"/>
        <v>-</v>
      </c>
      <c r="GE113" s="68" t="str">
        <f t="shared" si="1054"/>
        <v>-</v>
      </c>
      <c r="GF113" s="68" t="str">
        <f t="shared" si="1055"/>
        <v>-</v>
      </c>
    </row>
    <row r="114" spans="1:188" ht="12" x14ac:dyDescent="0.3">
      <c r="A114" s="387"/>
      <c r="B114" s="387" t="s">
        <v>410</v>
      </c>
      <c r="C114" s="387" t="s">
        <v>427</v>
      </c>
      <c r="D114" s="388">
        <v>0.32291666666666669</v>
      </c>
      <c r="E114" s="388">
        <v>0.40625</v>
      </c>
      <c r="F114" s="389" t="str">
        <f t="shared" si="1057"/>
        <v>Off-PT</v>
      </c>
      <c r="G114" s="9"/>
      <c r="H114" s="432" t="s">
        <v>117</v>
      </c>
      <c r="I114" s="391">
        <v>77</v>
      </c>
      <c r="J114" s="392" t="s">
        <v>117</v>
      </c>
      <c r="K114" s="461" t="s">
        <v>117</v>
      </c>
      <c r="L114" s="394">
        <f t="shared" si="940"/>
        <v>0</v>
      </c>
      <c r="M114" s="392">
        <f t="shared" si="941"/>
        <v>77</v>
      </c>
      <c r="N114" s="392">
        <f t="shared" si="977"/>
        <v>0</v>
      </c>
      <c r="O114" s="9" t="e">
        <f t="shared" si="942"/>
        <v>#VALUE!</v>
      </c>
      <c r="P114" s="9">
        <f t="shared" si="943"/>
        <v>0</v>
      </c>
      <c r="Q114" s="9">
        <f t="shared" si="944"/>
        <v>0</v>
      </c>
      <c r="R114" s="9">
        <f t="shared" si="945"/>
        <v>0</v>
      </c>
      <c r="S114" s="9">
        <f t="shared" si="946"/>
        <v>0</v>
      </c>
      <c r="T114" s="9">
        <f t="shared" si="947"/>
        <v>0</v>
      </c>
      <c r="U114" s="9">
        <f t="shared" si="948"/>
        <v>0</v>
      </c>
      <c r="V114" s="9">
        <f t="shared" si="949"/>
        <v>0</v>
      </c>
      <c r="W114" s="9">
        <f t="shared" si="950"/>
        <v>0</v>
      </c>
      <c r="X114" s="9">
        <f t="shared" si="951"/>
        <v>0</v>
      </c>
      <c r="Y114" s="9">
        <f t="shared" si="1058"/>
        <v>0</v>
      </c>
      <c r="Z114" s="9">
        <f t="shared" si="1059"/>
        <v>0</v>
      </c>
      <c r="AA114" s="9">
        <f t="shared" si="1060"/>
        <v>0</v>
      </c>
      <c r="AB114" s="9" t="e">
        <f t="shared" si="955"/>
        <v>#VALUE!</v>
      </c>
      <c r="AC114" s="9">
        <f t="shared" si="956"/>
        <v>0</v>
      </c>
      <c r="AD114" s="9">
        <f t="shared" si="957"/>
        <v>0</v>
      </c>
      <c r="AE114" s="9">
        <f t="shared" si="958"/>
        <v>0</v>
      </c>
      <c r="AF114" s="9">
        <f t="shared" si="959"/>
        <v>0</v>
      </c>
      <c r="AG114" s="9">
        <f t="shared" si="960"/>
        <v>0</v>
      </c>
      <c r="AH114" s="8">
        <f t="shared" si="961"/>
        <v>77</v>
      </c>
      <c r="AI114" s="8">
        <f t="shared" si="962"/>
        <v>0</v>
      </c>
      <c r="AJ114" s="8">
        <f t="shared" si="963"/>
        <v>0</v>
      </c>
      <c r="AK114" s="8">
        <f t="shared" si="964"/>
        <v>0</v>
      </c>
      <c r="AL114" s="8">
        <f t="shared" si="965"/>
        <v>0</v>
      </c>
      <c r="AM114" s="103" t="str">
        <f t="shared" si="966"/>
        <v>1</v>
      </c>
      <c r="AN114" s="63"/>
      <c r="AO114" s="63"/>
      <c r="AP114" s="66"/>
      <c r="AQ114" s="66"/>
      <c r="AR114" s="1277"/>
      <c r="AS114" s="1270"/>
      <c r="AT114" s="63"/>
      <c r="AU114" s="63"/>
      <c r="AV114" s="63"/>
      <c r="AW114" s="66"/>
      <c r="AX114" s="66"/>
      <c r="AY114" s="63"/>
      <c r="AZ114" s="63"/>
      <c r="BA114" s="63"/>
      <c r="BB114" s="63"/>
      <c r="BC114" s="63"/>
      <c r="BD114" s="66"/>
      <c r="BE114" s="66"/>
      <c r="BF114" s="63"/>
      <c r="BG114" s="63"/>
      <c r="BH114" s="63"/>
      <c r="BI114" s="63"/>
      <c r="BJ114" s="63"/>
      <c r="BK114" s="66"/>
      <c r="BL114" s="66"/>
      <c r="BM114" s="63"/>
      <c r="BN114" s="63"/>
      <c r="BO114" s="63"/>
      <c r="BP114" s="63"/>
      <c r="BQ114" s="63"/>
      <c r="BR114" s="1270"/>
      <c r="BS114" s="63"/>
      <c r="CA114" s="104">
        <f t="shared" si="967"/>
        <v>0</v>
      </c>
      <c r="CB114" s="104">
        <f t="shared" si="968"/>
        <v>0</v>
      </c>
      <c r="CC114" s="104"/>
      <c r="CD114" s="104"/>
      <c r="CE114" s="104"/>
      <c r="CF114" s="104"/>
      <c r="CH114" s="105" t="e">
        <f t="shared" si="969"/>
        <v>#VALUE!</v>
      </c>
      <c r="CI114" s="105" t="e">
        <f t="shared" si="970"/>
        <v>#VALUE!</v>
      </c>
      <c r="CJ114" s="105" t="e">
        <f t="shared" si="971"/>
        <v>#VALUE!</v>
      </c>
      <c r="CK114" s="105" t="e">
        <f t="shared" si="972"/>
        <v>#VALUE!</v>
      </c>
      <c r="CL114" s="105" t="e">
        <f t="shared" si="973"/>
        <v>#VALUE!</v>
      </c>
      <c r="CM114" s="105" t="e">
        <f t="shared" si="974"/>
        <v>#VALUE!</v>
      </c>
      <c r="CN114" s="105" t="e">
        <f t="shared" si="975"/>
        <v>#VALUE!</v>
      </c>
      <c r="CO114" s="105" t="e">
        <f t="shared" si="976"/>
        <v>#VALUE!</v>
      </c>
      <c r="CV114" s="355">
        <f t="shared" si="978"/>
        <v>0</v>
      </c>
      <c r="CW114" s="355">
        <f t="shared" si="979"/>
        <v>0</v>
      </c>
      <c r="CX114" s="355">
        <f t="shared" si="980"/>
        <v>0</v>
      </c>
      <c r="CY114" s="355">
        <f t="shared" si="981"/>
        <v>0</v>
      </c>
      <c r="CZ114" s="355" t="str">
        <f ca="1">IFERROR(OUNTIF(AN114:AP114,"e"),"-")</f>
        <v>-</v>
      </c>
      <c r="DA114" s="355">
        <f t="shared" si="982"/>
        <v>0</v>
      </c>
      <c r="DB114" s="355">
        <f t="shared" si="983"/>
        <v>0</v>
      </c>
      <c r="DC114" s="355">
        <f t="shared" si="984"/>
        <v>0</v>
      </c>
      <c r="DE114" s="1168" t="str">
        <f t="shared" si="985"/>
        <v>-</v>
      </c>
      <c r="DF114" s="1168" t="str">
        <f t="shared" si="986"/>
        <v>-</v>
      </c>
      <c r="DG114" s="1168" t="str">
        <f t="shared" si="987"/>
        <v>-</v>
      </c>
      <c r="DH114" s="1168" t="str">
        <f t="shared" si="988"/>
        <v>-</v>
      </c>
      <c r="DI114" s="1168" t="str">
        <f t="shared" ca="1" si="989"/>
        <v>-</v>
      </c>
      <c r="DJ114" s="1168" t="str">
        <f t="shared" si="990"/>
        <v>-</v>
      </c>
      <c r="DK114" s="1168" t="str">
        <f t="shared" si="991"/>
        <v>-</v>
      </c>
      <c r="DL114" s="1168" t="str">
        <f t="shared" si="992"/>
        <v>-</v>
      </c>
      <c r="DN114" s="355">
        <f t="shared" si="993"/>
        <v>0</v>
      </c>
      <c r="DO114" s="355">
        <f t="shared" si="994"/>
        <v>0</v>
      </c>
      <c r="DP114" s="355">
        <f t="shared" si="995"/>
        <v>0</v>
      </c>
      <c r="DQ114" s="355">
        <f t="shared" si="996"/>
        <v>0</v>
      </c>
      <c r="DR114" s="355">
        <f t="shared" si="997"/>
        <v>0</v>
      </c>
      <c r="DS114" s="355">
        <f t="shared" si="998"/>
        <v>0</v>
      </c>
      <c r="DT114" s="355">
        <f t="shared" si="999"/>
        <v>0</v>
      </c>
      <c r="DU114" s="355">
        <f t="shared" si="1000"/>
        <v>0</v>
      </c>
      <c r="DW114" s="68" t="str">
        <f t="shared" si="1001"/>
        <v>-</v>
      </c>
      <c r="DX114" s="68" t="str">
        <f t="shared" si="1002"/>
        <v>-</v>
      </c>
      <c r="DY114" s="68" t="str">
        <f t="shared" si="1003"/>
        <v>-</v>
      </c>
      <c r="DZ114" s="68" t="str">
        <f t="shared" si="1004"/>
        <v>-</v>
      </c>
      <c r="EA114" s="68" t="str">
        <f t="shared" si="1005"/>
        <v>-</v>
      </c>
      <c r="EB114" s="68" t="str">
        <f t="shared" si="1006"/>
        <v>-</v>
      </c>
      <c r="EC114" s="68" t="str">
        <f t="shared" si="1007"/>
        <v>-</v>
      </c>
      <c r="ED114" s="68" t="str">
        <f t="shared" si="1008"/>
        <v>-</v>
      </c>
      <c r="EF114" s="355">
        <f t="shared" si="1009"/>
        <v>0</v>
      </c>
      <c r="EG114" s="355">
        <f t="shared" si="1010"/>
        <v>0</v>
      </c>
      <c r="EH114" s="355">
        <f t="shared" si="1011"/>
        <v>0</v>
      </c>
      <c r="EI114" s="355">
        <f t="shared" si="1012"/>
        <v>0</v>
      </c>
      <c r="EJ114" s="355">
        <f t="shared" si="1013"/>
        <v>0</v>
      </c>
      <c r="EK114" s="355">
        <f t="shared" si="1014"/>
        <v>0</v>
      </c>
      <c r="EL114" s="355">
        <f t="shared" si="1015"/>
        <v>0</v>
      </c>
      <c r="EM114" s="355">
        <f t="shared" si="1016"/>
        <v>0</v>
      </c>
      <c r="EO114" s="68" t="str">
        <f t="shared" si="1017"/>
        <v>-</v>
      </c>
      <c r="EP114" s="68" t="str">
        <f t="shared" si="1018"/>
        <v>-</v>
      </c>
      <c r="EQ114" s="68" t="str">
        <f t="shared" si="1019"/>
        <v>-</v>
      </c>
      <c r="ER114" s="68" t="str">
        <f t="shared" si="1020"/>
        <v>-</v>
      </c>
      <c r="ES114" s="68" t="str">
        <f t="shared" si="1021"/>
        <v>-</v>
      </c>
      <c r="ET114" s="68" t="str">
        <f t="shared" si="1022"/>
        <v>-</v>
      </c>
      <c r="EU114" s="68" t="str">
        <f t="shared" si="1023"/>
        <v>-</v>
      </c>
      <c r="EV114" s="68" t="str">
        <f t="shared" si="1024"/>
        <v>-</v>
      </c>
      <c r="EX114" s="355">
        <f t="shared" si="1025"/>
        <v>0</v>
      </c>
      <c r="EY114" s="355">
        <f t="shared" si="1026"/>
        <v>0</v>
      </c>
      <c r="EZ114" s="355">
        <f t="shared" si="1027"/>
        <v>0</v>
      </c>
      <c r="FA114" s="355">
        <f t="shared" si="1028"/>
        <v>0</v>
      </c>
      <c r="FB114" s="355">
        <f t="shared" si="1029"/>
        <v>0</v>
      </c>
      <c r="FC114" s="355">
        <f t="shared" si="1030"/>
        <v>0</v>
      </c>
      <c r="FD114" s="355">
        <f t="shared" si="1031"/>
        <v>0</v>
      </c>
      <c r="FE114" s="355">
        <f t="shared" si="1032"/>
        <v>0</v>
      </c>
      <c r="FG114" s="68" t="str">
        <f t="shared" si="1033"/>
        <v>-</v>
      </c>
      <c r="FH114" s="68" t="str">
        <f t="shared" si="1034"/>
        <v>-</v>
      </c>
      <c r="FI114" s="68" t="str">
        <f t="shared" si="1035"/>
        <v>-</v>
      </c>
      <c r="FJ114" s="68" t="str">
        <f t="shared" si="1036"/>
        <v>-</v>
      </c>
      <c r="FK114" s="68" t="str">
        <f t="shared" si="1037"/>
        <v>-</v>
      </c>
      <c r="FL114" s="68" t="str">
        <f t="shared" si="1038"/>
        <v>-</v>
      </c>
      <c r="FM114" s="68" t="str">
        <f t="shared" si="1039"/>
        <v>-</v>
      </c>
      <c r="FN114" s="68" t="str">
        <f t="shared" si="1040"/>
        <v>-</v>
      </c>
      <c r="FP114" s="355">
        <f t="shared" si="1041"/>
        <v>0</v>
      </c>
      <c r="FQ114" s="355">
        <f t="shared" si="1042"/>
        <v>0</v>
      </c>
      <c r="FR114" s="355">
        <f t="shared" si="1043"/>
        <v>0</v>
      </c>
      <c r="FS114" s="355">
        <f t="shared" si="1044"/>
        <v>0</v>
      </c>
      <c r="FT114" s="355">
        <f t="shared" si="1045"/>
        <v>0</v>
      </c>
      <c r="FU114" s="355">
        <f t="shared" si="1046"/>
        <v>0</v>
      </c>
      <c r="FV114" s="355">
        <f t="shared" si="1047"/>
        <v>0</v>
      </c>
      <c r="FW114" s="355">
        <f t="shared" si="1048"/>
        <v>0</v>
      </c>
      <c r="FY114" s="68" t="str">
        <f t="shared" si="1049"/>
        <v>-</v>
      </c>
      <c r="FZ114" s="68" t="str">
        <f t="shared" si="1050"/>
        <v>-</v>
      </c>
      <c r="GA114" s="68" t="str">
        <f t="shared" si="1051"/>
        <v>-</v>
      </c>
      <c r="GB114" s="68" t="str">
        <f t="shared" si="1052"/>
        <v>-</v>
      </c>
      <c r="GC114" s="68" t="str">
        <f t="shared" si="1053"/>
        <v>-</v>
      </c>
      <c r="GD114" s="68" t="str">
        <f t="shared" si="1056"/>
        <v>-</v>
      </c>
      <c r="GE114" s="68" t="str">
        <f t="shared" si="1054"/>
        <v>-</v>
      </c>
      <c r="GF114" s="68" t="str">
        <f t="shared" si="1055"/>
        <v>-</v>
      </c>
    </row>
    <row r="115" spans="1:188" ht="12" x14ac:dyDescent="0.3">
      <c r="A115" s="387"/>
      <c r="B115" s="387" t="s">
        <v>410</v>
      </c>
      <c r="C115" s="387" t="s">
        <v>427</v>
      </c>
      <c r="D115" s="388">
        <v>0.40625</v>
      </c>
      <c r="E115" s="388">
        <v>0.48958333333333331</v>
      </c>
      <c r="F115" s="389" t="str">
        <f t="shared" si="1057"/>
        <v>Off-PT</v>
      </c>
      <c r="G115" s="9"/>
      <c r="H115" s="432" t="s">
        <v>117</v>
      </c>
      <c r="I115" s="391">
        <v>84</v>
      </c>
      <c r="J115" s="392" t="s">
        <v>117</v>
      </c>
      <c r="K115" s="461" t="s">
        <v>117</v>
      </c>
      <c r="L115" s="394">
        <f t="shared" si="940"/>
        <v>0</v>
      </c>
      <c r="M115" s="392">
        <f t="shared" si="941"/>
        <v>84</v>
      </c>
      <c r="N115" s="392">
        <f t="shared" si="977"/>
        <v>0</v>
      </c>
      <c r="O115" s="9" t="e">
        <f t="shared" si="942"/>
        <v>#VALUE!</v>
      </c>
      <c r="P115" s="9">
        <f t="shared" si="943"/>
        <v>0</v>
      </c>
      <c r="Q115" s="9">
        <f t="shared" si="944"/>
        <v>0</v>
      </c>
      <c r="R115" s="9">
        <f t="shared" si="945"/>
        <v>0</v>
      </c>
      <c r="S115" s="9">
        <f t="shared" si="946"/>
        <v>0</v>
      </c>
      <c r="T115" s="9">
        <f t="shared" si="947"/>
        <v>0</v>
      </c>
      <c r="U115" s="9">
        <f t="shared" si="948"/>
        <v>0</v>
      </c>
      <c r="V115" s="9">
        <f t="shared" si="949"/>
        <v>0</v>
      </c>
      <c r="W115" s="9">
        <f t="shared" si="950"/>
        <v>0</v>
      </c>
      <c r="X115" s="9">
        <f t="shared" si="951"/>
        <v>0</v>
      </c>
      <c r="Y115" s="9">
        <f t="shared" si="1058"/>
        <v>0</v>
      </c>
      <c r="Z115" s="9">
        <f t="shared" si="1059"/>
        <v>0</v>
      </c>
      <c r="AA115" s="9">
        <f t="shared" si="1060"/>
        <v>0</v>
      </c>
      <c r="AB115" s="9" t="e">
        <f t="shared" si="955"/>
        <v>#VALUE!</v>
      </c>
      <c r="AC115" s="9">
        <f t="shared" si="956"/>
        <v>0</v>
      </c>
      <c r="AD115" s="9">
        <f t="shared" si="957"/>
        <v>0</v>
      </c>
      <c r="AE115" s="9">
        <f t="shared" si="958"/>
        <v>0</v>
      </c>
      <c r="AF115" s="9">
        <f t="shared" si="959"/>
        <v>0</v>
      </c>
      <c r="AG115" s="9">
        <f t="shared" si="960"/>
        <v>0</v>
      </c>
      <c r="AH115" s="8">
        <f t="shared" si="961"/>
        <v>84</v>
      </c>
      <c r="AI115" s="8">
        <f t="shared" si="962"/>
        <v>0</v>
      </c>
      <c r="AJ115" s="8">
        <f t="shared" si="963"/>
        <v>0</v>
      </c>
      <c r="AK115" s="8">
        <f t="shared" si="964"/>
        <v>0</v>
      </c>
      <c r="AL115" s="8">
        <f t="shared" si="965"/>
        <v>0</v>
      </c>
      <c r="AM115" s="103" t="str">
        <f t="shared" si="966"/>
        <v>1</v>
      </c>
      <c r="AN115" s="63"/>
      <c r="AO115" s="63"/>
      <c r="AP115" s="66"/>
      <c r="AQ115" s="66"/>
      <c r="AR115" s="1277"/>
      <c r="AS115" s="1270"/>
      <c r="AT115" s="63"/>
      <c r="AU115" s="63"/>
      <c r="AV115" s="63"/>
      <c r="AW115" s="66"/>
      <c r="AX115" s="66"/>
      <c r="AY115" s="63"/>
      <c r="AZ115" s="63"/>
      <c r="BA115" s="63"/>
      <c r="BB115" s="63"/>
      <c r="BC115" s="63"/>
      <c r="BD115" s="66"/>
      <c r="BE115" s="66"/>
      <c r="BF115" s="63"/>
      <c r="BG115" s="63"/>
      <c r="BH115" s="63"/>
      <c r="BI115" s="63"/>
      <c r="BJ115" s="63"/>
      <c r="BK115" s="66"/>
      <c r="BL115" s="66"/>
      <c r="BM115" s="63"/>
      <c r="BN115" s="63"/>
      <c r="BO115" s="63"/>
      <c r="BP115" s="63"/>
      <c r="BQ115" s="63"/>
      <c r="BR115" s="1270"/>
      <c r="BS115" s="63"/>
      <c r="CA115" s="104">
        <f t="shared" si="967"/>
        <v>0</v>
      </c>
      <c r="CB115" s="104">
        <f t="shared" si="968"/>
        <v>0</v>
      </c>
      <c r="CC115" s="104"/>
      <c r="CD115" s="104"/>
      <c r="CE115" s="104"/>
      <c r="CF115" s="104"/>
      <c r="CH115" s="105" t="e">
        <f t="shared" si="969"/>
        <v>#VALUE!</v>
      </c>
      <c r="CI115" s="105" t="e">
        <f t="shared" si="970"/>
        <v>#VALUE!</v>
      </c>
      <c r="CJ115" s="105" t="e">
        <f t="shared" si="971"/>
        <v>#VALUE!</v>
      </c>
      <c r="CK115" s="105" t="e">
        <f t="shared" si="972"/>
        <v>#VALUE!</v>
      </c>
      <c r="CL115" s="105" t="e">
        <f t="shared" si="973"/>
        <v>#VALUE!</v>
      </c>
      <c r="CM115" s="105" t="e">
        <f t="shared" si="974"/>
        <v>#VALUE!</v>
      </c>
      <c r="CN115" s="105" t="e">
        <f t="shared" si="975"/>
        <v>#VALUE!</v>
      </c>
      <c r="CO115" s="105" t="e">
        <f t="shared" si="976"/>
        <v>#VALUE!</v>
      </c>
      <c r="CV115" s="355">
        <f t="shared" si="978"/>
        <v>0</v>
      </c>
      <c r="CW115" s="355">
        <f t="shared" si="979"/>
        <v>0</v>
      </c>
      <c r="CX115" s="355">
        <f t="shared" si="980"/>
        <v>0</v>
      </c>
      <c r="CY115" s="355">
        <f t="shared" si="981"/>
        <v>0</v>
      </c>
      <c r="CZ115" s="355" t="str">
        <f ca="1">IFERROR(OUNTIF(AN115:AP115,"e"),"-")</f>
        <v>-</v>
      </c>
      <c r="DA115" s="355">
        <f t="shared" si="982"/>
        <v>0</v>
      </c>
      <c r="DB115" s="355">
        <f t="shared" si="983"/>
        <v>0</v>
      </c>
      <c r="DC115" s="355">
        <f t="shared" si="984"/>
        <v>0</v>
      </c>
      <c r="DE115" s="1168" t="str">
        <f t="shared" si="985"/>
        <v>-</v>
      </c>
      <c r="DF115" s="1168" t="str">
        <f t="shared" si="986"/>
        <v>-</v>
      </c>
      <c r="DG115" s="1168" t="str">
        <f t="shared" si="987"/>
        <v>-</v>
      </c>
      <c r="DH115" s="1168" t="str">
        <f t="shared" si="988"/>
        <v>-</v>
      </c>
      <c r="DI115" s="1168" t="str">
        <f t="shared" ca="1" si="989"/>
        <v>-</v>
      </c>
      <c r="DJ115" s="1168" t="str">
        <f t="shared" si="990"/>
        <v>-</v>
      </c>
      <c r="DK115" s="1168" t="str">
        <f t="shared" si="991"/>
        <v>-</v>
      </c>
      <c r="DL115" s="1168" t="str">
        <f t="shared" si="992"/>
        <v>-</v>
      </c>
      <c r="DN115" s="355">
        <f t="shared" si="993"/>
        <v>0</v>
      </c>
      <c r="DO115" s="355">
        <f t="shared" si="994"/>
        <v>0</v>
      </c>
      <c r="DP115" s="355">
        <f t="shared" si="995"/>
        <v>0</v>
      </c>
      <c r="DQ115" s="355">
        <f t="shared" si="996"/>
        <v>0</v>
      </c>
      <c r="DR115" s="355">
        <f t="shared" si="997"/>
        <v>0</v>
      </c>
      <c r="DS115" s="355">
        <f t="shared" si="998"/>
        <v>0</v>
      </c>
      <c r="DT115" s="355">
        <f t="shared" si="999"/>
        <v>0</v>
      </c>
      <c r="DU115" s="355">
        <f t="shared" si="1000"/>
        <v>0</v>
      </c>
      <c r="DW115" s="68" t="str">
        <f t="shared" si="1001"/>
        <v>-</v>
      </c>
      <c r="DX115" s="68" t="str">
        <f t="shared" si="1002"/>
        <v>-</v>
      </c>
      <c r="DY115" s="68" t="str">
        <f t="shared" si="1003"/>
        <v>-</v>
      </c>
      <c r="DZ115" s="68" t="str">
        <f t="shared" si="1004"/>
        <v>-</v>
      </c>
      <c r="EA115" s="68" t="str">
        <f t="shared" si="1005"/>
        <v>-</v>
      </c>
      <c r="EB115" s="68" t="str">
        <f t="shared" si="1006"/>
        <v>-</v>
      </c>
      <c r="EC115" s="68" t="str">
        <f t="shared" si="1007"/>
        <v>-</v>
      </c>
      <c r="ED115" s="68" t="str">
        <f t="shared" si="1008"/>
        <v>-</v>
      </c>
      <c r="EF115" s="355">
        <f t="shared" si="1009"/>
        <v>0</v>
      </c>
      <c r="EG115" s="355">
        <f t="shared" si="1010"/>
        <v>0</v>
      </c>
      <c r="EH115" s="355">
        <f t="shared" si="1011"/>
        <v>0</v>
      </c>
      <c r="EI115" s="355">
        <f t="shared" si="1012"/>
        <v>0</v>
      </c>
      <c r="EJ115" s="355">
        <f t="shared" si="1013"/>
        <v>0</v>
      </c>
      <c r="EK115" s="355">
        <f t="shared" si="1014"/>
        <v>0</v>
      </c>
      <c r="EL115" s="355">
        <f t="shared" si="1015"/>
        <v>0</v>
      </c>
      <c r="EM115" s="355">
        <f t="shared" si="1016"/>
        <v>0</v>
      </c>
      <c r="EO115" s="68" t="str">
        <f t="shared" si="1017"/>
        <v>-</v>
      </c>
      <c r="EP115" s="68" t="str">
        <f t="shared" si="1018"/>
        <v>-</v>
      </c>
      <c r="EQ115" s="68" t="str">
        <f t="shared" si="1019"/>
        <v>-</v>
      </c>
      <c r="ER115" s="68" t="str">
        <f t="shared" si="1020"/>
        <v>-</v>
      </c>
      <c r="ES115" s="68" t="str">
        <f t="shared" si="1021"/>
        <v>-</v>
      </c>
      <c r="ET115" s="68" t="str">
        <f t="shared" si="1022"/>
        <v>-</v>
      </c>
      <c r="EU115" s="68" t="str">
        <f t="shared" si="1023"/>
        <v>-</v>
      </c>
      <c r="EV115" s="68" t="str">
        <f t="shared" si="1024"/>
        <v>-</v>
      </c>
      <c r="EX115" s="355">
        <f t="shared" si="1025"/>
        <v>0</v>
      </c>
      <c r="EY115" s="355">
        <f t="shared" si="1026"/>
        <v>0</v>
      </c>
      <c r="EZ115" s="355">
        <f t="shared" si="1027"/>
        <v>0</v>
      </c>
      <c r="FA115" s="355">
        <f t="shared" si="1028"/>
        <v>0</v>
      </c>
      <c r="FB115" s="355">
        <f t="shared" si="1029"/>
        <v>0</v>
      </c>
      <c r="FC115" s="355">
        <f t="shared" si="1030"/>
        <v>0</v>
      </c>
      <c r="FD115" s="355">
        <f t="shared" si="1031"/>
        <v>0</v>
      </c>
      <c r="FE115" s="355">
        <f t="shared" si="1032"/>
        <v>0</v>
      </c>
      <c r="FG115" s="68" t="str">
        <f t="shared" si="1033"/>
        <v>-</v>
      </c>
      <c r="FH115" s="68" t="str">
        <f t="shared" si="1034"/>
        <v>-</v>
      </c>
      <c r="FI115" s="68" t="str">
        <f t="shared" si="1035"/>
        <v>-</v>
      </c>
      <c r="FJ115" s="68" t="str">
        <f t="shared" si="1036"/>
        <v>-</v>
      </c>
      <c r="FK115" s="68" t="str">
        <f t="shared" si="1037"/>
        <v>-</v>
      </c>
      <c r="FL115" s="68" t="str">
        <f t="shared" si="1038"/>
        <v>-</v>
      </c>
      <c r="FM115" s="68" t="str">
        <f t="shared" si="1039"/>
        <v>-</v>
      </c>
      <c r="FN115" s="68" t="str">
        <f t="shared" si="1040"/>
        <v>-</v>
      </c>
      <c r="FP115" s="355">
        <f t="shared" si="1041"/>
        <v>0</v>
      </c>
      <c r="FQ115" s="355">
        <f t="shared" si="1042"/>
        <v>0</v>
      </c>
      <c r="FR115" s="355">
        <f t="shared" si="1043"/>
        <v>0</v>
      </c>
      <c r="FS115" s="355">
        <f t="shared" si="1044"/>
        <v>0</v>
      </c>
      <c r="FT115" s="355">
        <f t="shared" si="1045"/>
        <v>0</v>
      </c>
      <c r="FU115" s="355">
        <f t="shared" si="1046"/>
        <v>0</v>
      </c>
      <c r="FV115" s="355">
        <f t="shared" si="1047"/>
        <v>0</v>
      </c>
      <c r="FW115" s="355">
        <f t="shared" si="1048"/>
        <v>0</v>
      </c>
      <c r="FY115" s="68" t="str">
        <f t="shared" si="1049"/>
        <v>-</v>
      </c>
      <c r="FZ115" s="68" t="str">
        <f t="shared" si="1050"/>
        <v>-</v>
      </c>
      <c r="GA115" s="68" t="str">
        <f t="shared" si="1051"/>
        <v>-</v>
      </c>
      <c r="GB115" s="68" t="str">
        <f t="shared" si="1052"/>
        <v>-</v>
      </c>
      <c r="GC115" s="68" t="str">
        <f t="shared" si="1053"/>
        <v>-</v>
      </c>
      <c r="GD115" s="68" t="str">
        <f t="shared" si="1056"/>
        <v>-</v>
      </c>
      <c r="GE115" s="68" t="str">
        <f t="shared" si="1054"/>
        <v>-</v>
      </c>
      <c r="GF115" s="68" t="str">
        <f t="shared" si="1055"/>
        <v>-</v>
      </c>
    </row>
    <row r="116" spans="1:188" ht="12" x14ac:dyDescent="0.3">
      <c r="A116" s="387"/>
      <c r="B116" s="387" t="s">
        <v>410</v>
      </c>
      <c r="C116" s="387" t="s">
        <v>427</v>
      </c>
      <c r="D116" s="388">
        <v>0.48958333333333331</v>
      </c>
      <c r="E116" s="388">
        <v>0.57291666666666663</v>
      </c>
      <c r="F116" s="389" t="str">
        <f t="shared" si="1057"/>
        <v>Off-PT</v>
      </c>
      <c r="G116" s="9"/>
      <c r="H116" s="432" t="s">
        <v>117</v>
      </c>
      <c r="I116" s="391">
        <v>129</v>
      </c>
      <c r="J116" s="392" t="s">
        <v>117</v>
      </c>
      <c r="K116" s="461" t="s">
        <v>117</v>
      </c>
      <c r="L116" s="394">
        <f t="shared" si="940"/>
        <v>0</v>
      </c>
      <c r="M116" s="392">
        <f t="shared" si="941"/>
        <v>129</v>
      </c>
      <c r="N116" s="392">
        <f t="shared" si="977"/>
        <v>0</v>
      </c>
      <c r="O116" s="9" t="e">
        <f t="shared" si="942"/>
        <v>#VALUE!</v>
      </c>
      <c r="P116" s="9">
        <f t="shared" si="943"/>
        <v>0</v>
      </c>
      <c r="Q116" s="9">
        <f t="shared" si="944"/>
        <v>0</v>
      </c>
      <c r="R116" s="9">
        <f t="shared" si="945"/>
        <v>0</v>
      </c>
      <c r="S116" s="9">
        <f t="shared" si="946"/>
        <v>0</v>
      </c>
      <c r="T116" s="9">
        <f t="shared" si="947"/>
        <v>0</v>
      </c>
      <c r="U116" s="9">
        <f t="shared" si="948"/>
        <v>0</v>
      </c>
      <c r="V116" s="9">
        <f t="shared" si="949"/>
        <v>0</v>
      </c>
      <c r="W116" s="9">
        <f t="shared" si="950"/>
        <v>0</v>
      </c>
      <c r="X116" s="9">
        <f t="shared" si="951"/>
        <v>0</v>
      </c>
      <c r="Y116" s="9">
        <f t="shared" si="1058"/>
        <v>0</v>
      </c>
      <c r="Z116" s="9">
        <f t="shared" si="1059"/>
        <v>0</v>
      </c>
      <c r="AA116" s="9">
        <f t="shared" si="1060"/>
        <v>0</v>
      </c>
      <c r="AB116" s="9" t="e">
        <f t="shared" si="955"/>
        <v>#VALUE!</v>
      </c>
      <c r="AC116" s="9">
        <f t="shared" si="956"/>
        <v>0</v>
      </c>
      <c r="AD116" s="9">
        <f t="shared" si="957"/>
        <v>0</v>
      </c>
      <c r="AE116" s="9">
        <f t="shared" si="958"/>
        <v>0</v>
      </c>
      <c r="AF116" s="9">
        <f t="shared" si="959"/>
        <v>0</v>
      </c>
      <c r="AG116" s="9">
        <f t="shared" si="960"/>
        <v>0</v>
      </c>
      <c r="AH116" s="8">
        <f t="shared" si="961"/>
        <v>129</v>
      </c>
      <c r="AI116" s="8">
        <f t="shared" si="962"/>
        <v>0</v>
      </c>
      <c r="AJ116" s="8">
        <f t="shared" si="963"/>
        <v>0</v>
      </c>
      <c r="AK116" s="8">
        <f t="shared" si="964"/>
        <v>0</v>
      </c>
      <c r="AL116" s="8">
        <f t="shared" si="965"/>
        <v>0</v>
      </c>
      <c r="AM116" s="103" t="str">
        <f t="shared" si="966"/>
        <v>1</v>
      </c>
      <c r="AN116" s="63"/>
      <c r="AO116" s="63"/>
      <c r="AP116" s="66"/>
      <c r="AQ116" s="66"/>
      <c r="AR116" s="1277"/>
      <c r="AS116" s="1270"/>
      <c r="AT116" s="63"/>
      <c r="AU116" s="63"/>
      <c r="AV116" s="63"/>
      <c r="AW116" s="66"/>
      <c r="AX116" s="66"/>
      <c r="AY116" s="63"/>
      <c r="AZ116" s="63"/>
      <c r="BA116" s="63"/>
      <c r="BB116" s="63"/>
      <c r="BC116" s="63"/>
      <c r="BD116" s="66"/>
      <c r="BE116" s="66"/>
      <c r="BF116" s="63"/>
      <c r="BG116" s="63"/>
      <c r="BH116" s="63"/>
      <c r="BI116" s="63"/>
      <c r="BJ116" s="63"/>
      <c r="BK116" s="66"/>
      <c r="BL116" s="66"/>
      <c r="BM116" s="63"/>
      <c r="BN116" s="63"/>
      <c r="BO116" s="63"/>
      <c r="BP116" s="63"/>
      <c r="BQ116" s="63"/>
      <c r="BR116" s="1270"/>
      <c r="BS116" s="63"/>
      <c r="CA116" s="104">
        <f t="shared" si="967"/>
        <v>0</v>
      </c>
      <c r="CB116" s="104">
        <f t="shared" si="968"/>
        <v>0</v>
      </c>
      <c r="CC116" s="104"/>
      <c r="CD116" s="104"/>
      <c r="CE116" s="104"/>
      <c r="CF116" s="104"/>
      <c r="CH116" s="105" t="e">
        <f t="shared" si="969"/>
        <v>#VALUE!</v>
      </c>
      <c r="CI116" s="105" t="e">
        <f t="shared" si="970"/>
        <v>#VALUE!</v>
      </c>
      <c r="CJ116" s="105" t="e">
        <f t="shared" si="971"/>
        <v>#VALUE!</v>
      </c>
      <c r="CK116" s="105" t="e">
        <f t="shared" si="972"/>
        <v>#VALUE!</v>
      </c>
      <c r="CL116" s="105" t="e">
        <f t="shared" si="973"/>
        <v>#VALUE!</v>
      </c>
      <c r="CM116" s="105" t="e">
        <f t="shared" si="974"/>
        <v>#VALUE!</v>
      </c>
      <c r="CN116" s="105" t="e">
        <f t="shared" si="975"/>
        <v>#VALUE!</v>
      </c>
      <c r="CO116" s="105" t="e">
        <f t="shared" si="976"/>
        <v>#VALUE!</v>
      </c>
      <c r="CV116" s="355">
        <f t="shared" si="978"/>
        <v>0</v>
      </c>
      <c r="CW116" s="355">
        <f t="shared" si="979"/>
        <v>0</v>
      </c>
      <c r="CX116" s="355">
        <f t="shared" si="980"/>
        <v>0</v>
      </c>
      <c r="CY116" s="355">
        <f t="shared" si="981"/>
        <v>0</v>
      </c>
      <c r="CZ116" s="355" t="str">
        <f ca="1">IFERROR(OUNTIF(AN116:AP116,"e"),"-")</f>
        <v>-</v>
      </c>
      <c r="DA116" s="355">
        <f t="shared" si="982"/>
        <v>0</v>
      </c>
      <c r="DB116" s="355">
        <f t="shared" si="983"/>
        <v>0</v>
      </c>
      <c r="DC116" s="355">
        <f t="shared" si="984"/>
        <v>0</v>
      </c>
      <c r="DE116" s="1168" t="str">
        <f t="shared" si="985"/>
        <v>-</v>
      </c>
      <c r="DF116" s="1168" t="str">
        <f t="shared" si="986"/>
        <v>-</v>
      </c>
      <c r="DG116" s="1168" t="str">
        <f t="shared" si="987"/>
        <v>-</v>
      </c>
      <c r="DH116" s="1168" t="str">
        <f t="shared" si="988"/>
        <v>-</v>
      </c>
      <c r="DI116" s="1168" t="str">
        <f t="shared" ca="1" si="989"/>
        <v>-</v>
      </c>
      <c r="DJ116" s="1168" t="str">
        <f t="shared" si="990"/>
        <v>-</v>
      </c>
      <c r="DK116" s="1168" t="str">
        <f t="shared" si="991"/>
        <v>-</v>
      </c>
      <c r="DL116" s="1168" t="str">
        <f t="shared" si="992"/>
        <v>-</v>
      </c>
      <c r="DN116" s="355">
        <f t="shared" si="993"/>
        <v>0</v>
      </c>
      <c r="DO116" s="355">
        <f t="shared" si="994"/>
        <v>0</v>
      </c>
      <c r="DP116" s="355">
        <f t="shared" si="995"/>
        <v>0</v>
      </c>
      <c r="DQ116" s="355">
        <f t="shared" si="996"/>
        <v>0</v>
      </c>
      <c r="DR116" s="355">
        <f t="shared" si="997"/>
        <v>0</v>
      </c>
      <c r="DS116" s="355">
        <f t="shared" si="998"/>
        <v>0</v>
      </c>
      <c r="DT116" s="355">
        <f t="shared" si="999"/>
        <v>0</v>
      </c>
      <c r="DU116" s="355">
        <f t="shared" si="1000"/>
        <v>0</v>
      </c>
      <c r="DW116" s="68" t="str">
        <f t="shared" si="1001"/>
        <v>-</v>
      </c>
      <c r="DX116" s="68" t="str">
        <f t="shared" si="1002"/>
        <v>-</v>
      </c>
      <c r="DY116" s="68" t="str">
        <f t="shared" si="1003"/>
        <v>-</v>
      </c>
      <c r="DZ116" s="68" t="str">
        <f t="shared" si="1004"/>
        <v>-</v>
      </c>
      <c r="EA116" s="68" t="str">
        <f t="shared" si="1005"/>
        <v>-</v>
      </c>
      <c r="EB116" s="68" t="str">
        <f t="shared" si="1006"/>
        <v>-</v>
      </c>
      <c r="EC116" s="68" t="str">
        <f t="shared" si="1007"/>
        <v>-</v>
      </c>
      <c r="ED116" s="68" t="str">
        <f t="shared" si="1008"/>
        <v>-</v>
      </c>
      <c r="EF116" s="355">
        <f t="shared" si="1009"/>
        <v>0</v>
      </c>
      <c r="EG116" s="355">
        <f t="shared" si="1010"/>
        <v>0</v>
      </c>
      <c r="EH116" s="355">
        <f t="shared" si="1011"/>
        <v>0</v>
      </c>
      <c r="EI116" s="355">
        <f t="shared" si="1012"/>
        <v>0</v>
      </c>
      <c r="EJ116" s="355">
        <f t="shared" si="1013"/>
        <v>0</v>
      </c>
      <c r="EK116" s="355">
        <f t="shared" si="1014"/>
        <v>0</v>
      </c>
      <c r="EL116" s="355">
        <f t="shared" si="1015"/>
        <v>0</v>
      </c>
      <c r="EM116" s="355">
        <f t="shared" si="1016"/>
        <v>0</v>
      </c>
      <c r="EO116" s="68" t="str">
        <f t="shared" si="1017"/>
        <v>-</v>
      </c>
      <c r="EP116" s="68" t="str">
        <f t="shared" si="1018"/>
        <v>-</v>
      </c>
      <c r="EQ116" s="68" t="str">
        <f t="shared" si="1019"/>
        <v>-</v>
      </c>
      <c r="ER116" s="68" t="str">
        <f t="shared" si="1020"/>
        <v>-</v>
      </c>
      <c r="ES116" s="68" t="str">
        <f t="shared" si="1021"/>
        <v>-</v>
      </c>
      <c r="ET116" s="68" t="str">
        <f t="shared" si="1022"/>
        <v>-</v>
      </c>
      <c r="EU116" s="68" t="str">
        <f t="shared" si="1023"/>
        <v>-</v>
      </c>
      <c r="EV116" s="68" t="str">
        <f t="shared" si="1024"/>
        <v>-</v>
      </c>
      <c r="EX116" s="355">
        <f t="shared" si="1025"/>
        <v>0</v>
      </c>
      <c r="EY116" s="355">
        <f t="shared" si="1026"/>
        <v>0</v>
      </c>
      <c r="EZ116" s="355">
        <f t="shared" si="1027"/>
        <v>0</v>
      </c>
      <c r="FA116" s="355">
        <f t="shared" si="1028"/>
        <v>0</v>
      </c>
      <c r="FB116" s="355">
        <f t="shared" si="1029"/>
        <v>0</v>
      </c>
      <c r="FC116" s="355">
        <f t="shared" si="1030"/>
        <v>0</v>
      </c>
      <c r="FD116" s="355">
        <f t="shared" si="1031"/>
        <v>0</v>
      </c>
      <c r="FE116" s="355">
        <f t="shared" si="1032"/>
        <v>0</v>
      </c>
      <c r="FG116" s="68" t="str">
        <f t="shared" si="1033"/>
        <v>-</v>
      </c>
      <c r="FH116" s="68" t="str">
        <f t="shared" si="1034"/>
        <v>-</v>
      </c>
      <c r="FI116" s="68" t="str">
        <f t="shared" si="1035"/>
        <v>-</v>
      </c>
      <c r="FJ116" s="68" t="str">
        <f t="shared" si="1036"/>
        <v>-</v>
      </c>
      <c r="FK116" s="68" t="str">
        <f t="shared" si="1037"/>
        <v>-</v>
      </c>
      <c r="FL116" s="68" t="str">
        <f t="shared" si="1038"/>
        <v>-</v>
      </c>
      <c r="FM116" s="68" t="str">
        <f t="shared" si="1039"/>
        <v>-</v>
      </c>
      <c r="FN116" s="68" t="str">
        <f t="shared" si="1040"/>
        <v>-</v>
      </c>
      <c r="FP116" s="355">
        <f t="shared" si="1041"/>
        <v>0</v>
      </c>
      <c r="FQ116" s="355">
        <f t="shared" si="1042"/>
        <v>0</v>
      </c>
      <c r="FR116" s="355">
        <f t="shared" si="1043"/>
        <v>0</v>
      </c>
      <c r="FS116" s="355">
        <f t="shared" si="1044"/>
        <v>0</v>
      </c>
      <c r="FT116" s="355">
        <f t="shared" si="1045"/>
        <v>0</v>
      </c>
      <c r="FU116" s="355">
        <f t="shared" si="1046"/>
        <v>0</v>
      </c>
      <c r="FV116" s="355">
        <f t="shared" si="1047"/>
        <v>0</v>
      </c>
      <c r="FW116" s="355">
        <f t="shared" si="1048"/>
        <v>0</v>
      </c>
      <c r="FY116" s="68" t="str">
        <f t="shared" si="1049"/>
        <v>-</v>
      </c>
      <c r="FZ116" s="68" t="str">
        <f t="shared" si="1050"/>
        <v>-</v>
      </c>
      <c r="GA116" s="68" t="str">
        <f t="shared" si="1051"/>
        <v>-</v>
      </c>
      <c r="GB116" s="68" t="str">
        <f t="shared" si="1052"/>
        <v>-</v>
      </c>
      <c r="GC116" s="68" t="str">
        <f t="shared" si="1053"/>
        <v>-</v>
      </c>
      <c r="GD116" s="68" t="str">
        <f t="shared" si="1056"/>
        <v>-</v>
      </c>
      <c r="GE116" s="68" t="str">
        <f t="shared" si="1054"/>
        <v>-</v>
      </c>
      <c r="GF116" s="68" t="str">
        <f t="shared" si="1055"/>
        <v>-</v>
      </c>
    </row>
    <row r="117" spans="1:188" ht="12" x14ac:dyDescent="0.3">
      <c r="A117" s="387"/>
      <c r="B117" s="387" t="s">
        <v>410</v>
      </c>
      <c r="C117" s="387" t="s">
        <v>427</v>
      </c>
      <c r="D117" s="388">
        <v>0.57291666666666663</v>
      </c>
      <c r="E117" s="388">
        <v>0.64583333333333337</v>
      </c>
      <c r="F117" s="389" t="str">
        <f t="shared" si="1057"/>
        <v>Off-PT</v>
      </c>
      <c r="G117" s="9"/>
      <c r="H117" s="432" t="s">
        <v>117</v>
      </c>
      <c r="I117" s="391">
        <v>199</v>
      </c>
      <c r="J117" s="392" t="s">
        <v>117</v>
      </c>
      <c r="K117" s="461" t="s">
        <v>117</v>
      </c>
      <c r="L117" s="394">
        <f t="shared" si="940"/>
        <v>0</v>
      </c>
      <c r="M117" s="392">
        <f t="shared" si="941"/>
        <v>199</v>
      </c>
      <c r="N117" s="392">
        <f t="shared" si="977"/>
        <v>0</v>
      </c>
      <c r="O117" s="9" t="e">
        <f t="shared" si="942"/>
        <v>#VALUE!</v>
      </c>
      <c r="P117" s="9">
        <f t="shared" si="943"/>
        <v>0</v>
      </c>
      <c r="Q117" s="9">
        <f t="shared" si="944"/>
        <v>0</v>
      </c>
      <c r="R117" s="9">
        <f t="shared" si="945"/>
        <v>0</v>
      </c>
      <c r="S117" s="9">
        <f t="shared" si="946"/>
        <v>0</v>
      </c>
      <c r="T117" s="9">
        <f t="shared" si="947"/>
        <v>0</v>
      </c>
      <c r="U117" s="9">
        <f t="shared" si="948"/>
        <v>0</v>
      </c>
      <c r="V117" s="9">
        <f t="shared" si="949"/>
        <v>0</v>
      </c>
      <c r="W117" s="9">
        <f t="shared" si="950"/>
        <v>0</v>
      </c>
      <c r="X117" s="9">
        <f t="shared" si="951"/>
        <v>0</v>
      </c>
      <c r="Y117" s="9">
        <f t="shared" si="1058"/>
        <v>0</v>
      </c>
      <c r="Z117" s="9">
        <f t="shared" si="1059"/>
        <v>0</v>
      </c>
      <c r="AA117" s="9">
        <f t="shared" si="1060"/>
        <v>0</v>
      </c>
      <c r="AB117" s="9" t="e">
        <f t="shared" si="955"/>
        <v>#VALUE!</v>
      </c>
      <c r="AC117" s="9">
        <f t="shared" si="956"/>
        <v>0</v>
      </c>
      <c r="AD117" s="9">
        <f t="shared" si="957"/>
        <v>0</v>
      </c>
      <c r="AE117" s="9">
        <f t="shared" si="958"/>
        <v>0</v>
      </c>
      <c r="AF117" s="9">
        <f t="shared" si="959"/>
        <v>0</v>
      </c>
      <c r="AG117" s="9">
        <f t="shared" si="960"/>
        <v>0</v>
      </c>
      <c r="AH117" s="8">
        <f t="shared" si="961"/>
        <v>199</v>
      </c>
      <c r="AI117" s="8">
        <f t="shared" si="962"/>
        <v>0</v>
      </c>
      <c r="AJ117" s="8">
        <f t="shared" si="963"/>
        <v>0</v>
      </c>
      <c r="AK117" s="8">
        <f t="shared" si="964"/>
        <v>0</v>
      </c>
      <c r="AL117" s="8">
        <f t="shared" si="965"/>
        <v>0</v>
      </c>
      <c r="AM117" s="103" t="str">
        <f t="shared" si="966"/>
        <v>1</v>
      </c>
      <c r="AN117" s="63"/>
      <c r="AO117" s="63"/>
      <c r="AP117" s="66"/>
      <c r="AQ117" s="66"/>
      <c r="AR117" s="1277"/>
      <c r="AS117" s="1270"/>
      <c r="AT117" s="63"/>
      <c r="AU117" s="63"/>
      <c r="AV117" s="63"/>
      <c r="AW117" s="66"/>
      <c r="AX117" s="66"/>
      <c r="AY117" s="63"/>
      <c r="AZ117" s="63"/>
      <c r="BA117" s="63"/>
      <c r="BB117" s="63"/>
      <c r="BC117" s="63"/>
      <c r="BD117" s="66"/>
      <c r="BE117" s="66"/>
      <c r="BF117" s="63"/>
      <c r="BG117" s="63"/>
      <c r="BH117" s="63"/>
      <c r="BI117" s="63"/>
      <c r="BJ117" s="63"/>
      <c r="BK117" s="66"/>
      <c r="BL117" s="66"/>
      <c r="BM117" s="63"/>
      <c r="BN117" s="63"/>
      <c r="BO117" s="63"/>
      <c r="BP117" s="63"/>
      <c r="BQ117" s="63"/>
      <c r="BR117" s="1270"/>
      <c r="BS117" s="63"/>
      <c r="CA117" s="104">
        <f t="shared" si="967"/>
        <v>0</v>
      </c>
      <c r="CB117" s="104">
        <f t="shared" si="968"/>
        <v>0</v>
      </c>
      <c r="CC117" s="104"/>
      <c r="CD117" s="104"/>
      <c r="CE117" s="104"/>
      <c r="CF117" s="104"/>
      <c r="CH117" s="105" t="e">
        <f t="shared" si="969"/>
        <v>#VALUE!</v>
      </c>
      <c r="CI117" s="105" t="e">
        <f t="shared" si="970"/>
        <v>#VALUE!</v>
      </c>
      <c r="CJ117" s="105" t="e">
        <f t="shared" si="971"/>
        <v>#VALUE!</v>
      </c>
      <c r="CK117" s="105" t="e">
        <f t="shared" si="972"/>
        <v>#VALUE!</v>
      </c>
      <c r="CL117" s="105" t="e">
        <f t="shared" si="973"/>
        <v>#VALUE!</v>
      </c>
      <c r="CM117" s="105" t="e">
        <f t="shared" si="974"/>
        <v>#VALUE!</v>
      </c>
      <c r="CN117" s="105" t="e">
        <f t="shared" si="975"/>
        <v>#VALUE!</v>
      </c>
      <c r="CO117" s="105" t="e">
        <f t="shared" si="976"/>
        <v>#VALUE!</v>
      </c>
      <c r="CV117" s="355">
        <f t="shared" si="978"/>
        <v>0</v>
      </c>
      <c r="CW117" s="355">
        <f t="shared" si="979"/>
        <v>0</v>
      </c>
      <c r="CX117" s="355">
        <f t="shared" si="980"/>
        <v>0</v>
      </c>
      <c r="CY117" s="355">
        <f t="shared" si="981"/>
        <v>0</v>
      </c>
      <c r="CZ117" s="355" t="str">
        <f ca="1">IFERROR(OUNTIF(AN117:AP117,"e"),"-")</f>
        <v>-</v>
      </c>
      <c r="DA117" s="355">
        <f t="shared" si="982"/>
        <v>0</v>
      </c>
      <c r="DB117" s="355">
        <f t="shared" si="983"/>
        <v>0</v>
      </c>
      <c r="DC117" s="355">
        <f t="shared" si="984"/>
        <v>0</v>
      </c>
      <c r="DE117" s="1168" t="str">
        <f t="shared" si="985"/>
        <v>-</v>
      </c>
      <c r="DF117" s="1168" t="str">
        <f t="shared" si="986"/>
        <v>-</v>
      </c>
      <c r="DG117" s="1168" t="str">
        <f t="shared" si="987"/>
        <v>-</v>
      </c>
      <c r="DH117" s="1168" t="str">
        <f t="shared" si="988"/>
        <v>-</v>
      </c>
      <c r="DI117" s="1168" t="str">
        <f t="shared" ca="1" si="989"/>
        <v>-</v>
      </c>
      <c r="DJ117" s="1168" t="str">
        <f t="shared" si="990"/>
        <v>-</v>
      </c>
      <c r="DK117" s="1168" t="str">
        <f t="shared" si="991"/>
        <v>-</v>
      </c>
      <c r="DL117" s="1168" t="str">
        <f t="shared" si="992"/>
        <v>-</v>
      </c>
      <c r="DN117" s="355">
        <f t="shared" si="993"/>
        <v>0</v>
      </c>
      <c r="DO117" s="355">
        <f t="shared" si="994"/>
        <v>0</v>
      </c>
      <c r="DP117" s="355">
        <f t="shared" si="995"/>
        <v>0</v>
      </c>
      <c r="DQ117" s="355">
        <f t="shared" si="996"/>
        <v>0</v>
      </c>
      <c r="DR117" s="355">
        <f t="shared" si="997"/>
        <v>0</v>
      </c>
      <c r="DS117" s="355">
        <f t="shared" si="998"/>
        <v>0</v>
      </c>
      <c r="DT117" s="355">
        <f t="shared" si="999"/>
        <v>0</v>
      </c>
      <c r="DU117" s="355">
        <f t="shared" si="1000"/>
        <v>0</v>
      </c>
      <c r="DW117" s="68" t="str">
        <f t="shared" si="1001"/>
        <v>-</v>
      </c>
      <c r="DX117" s="68" t="str">
        <f t="shared" si="1002"/>
        <v>-</v>
      </c>
      <c r="DY117" s="68" t="str">
        <f t="shared" si="1003"/>
        <v>-</v>
      </c>
      <c r="DZ117" s="68" t="str">
        <f t="shared" si="1004"/>
        <v>-</v>
      </c>
      <c r="EA117" s="68" t="str">
        <f t="shared" si="1005"/>
        <v>-</v>
      </c>
      <c r="EB117" s="68" t="str">
        <f t="shared" si="1006"/>
        <v>-</v>
      </c>
      <c r="EC117" s="68" t="str">
        <f t="shared" si="1007"/>
        <v>-</v>
      </c>
      <c r="ED117" s="68" t="str">
        <f t="shared" si="1008"/>
        <v>-</v>
      </c>
      <c r="EF117" s="355">
        <f t="shared" si="1009"/>
        <v>0</v>
      </c>
      <c r="EG117" s="355">
        <f t="shared" si="1010"/>
        <v>0</v>
      </c>
      <c r="EH117" s="355">
        <f t="shared" si="1011"/>
        <v>0</v>
      </c>
      <c r="EI117" s="355">
        <f t="shared" si="1012"/>
        <v>0</v>
      </c>
      <c r="EJ117" s="355">
        <f t="shared" si="1013"/>
        <v>0</v>
      </c>
      <c r="EK117" s="355">
        <f t="shared" si="1014"/>
        <v>0</v>
      </c>
      <c r="EL117" s="355">
        <f t="shared" si="1015"/>
        <v>0</v>
      </c>
      <c r="EM117" s="355">
        <f t="shared" si="1016"/>
        <v>0</v>
      </c>
      <c r="EO117" s="68" t="str">
        <f t="shared" si="1017"/>
        <v>-</v>
      </c>
      <c r="EP117" s="68" t="str">
        <f t="shared" si="1018"/>
        <v>-</v>
      </c>
      <c r="EQ117" s="68" t="str">
        <f t="shared" si="1019"/>
        <v>-</v>
      </c>
      <c r="ER117" s="68" t="str">
        <f t="shared" si="1020"/>
        <v>-</v>
      </c>
      <c r="ES117" s="68" t="str">
        <f t="shared" si="1021"/>
        <v>-</v>
      </c>
      <c r="ET117" s="68" t="str">
        <f t="shared" si="1022"/>
        <v>-</v>
      </c>
      <c r="EU117" s="68" t="str">
        <f t="shared" si="1023"/>
        <v>-</v>
      </c>
      <c r="EV117" s="68" t="str">
        <f t="shared" si="1024"/>
        <v>-</v>
      </c>
      <c r="EX117" s="355">
        <f t="shared" si="1025"/>
        <v>0</v>
      </c>
      <c r="EY117" s="355">
        <f t="shared" si="1026"/>
        <v>0</v>
      </c>
      <c r="EZ117" s="355">
        <f t="shared" si="1027"/>
        <v>0</v>
      </c>
      <c r="FA117" s="355">
        <f t="shared" si="1028"/>
        <v>0</v>
      </c>
      <c r="FB117" s="355">
        <f t="shared" si="1029"/>
        <v>0</v>
      </c>
      <c r="FC117" s="355">
        <f t="shared" si="1030"/>
        <v>0</v>
      </c>
      <c r="FD117" s="355">
        <f t="shared" si="1031"/>
        <v>0</v>
      </c>
      <c r="FE117" s="355">
        <f t="shared" si="1032"/>
        <v>0</v>
      </c>
      <c r="FG117" s="68" t="str">
        <f t="shared" si="1033"/>
        <v>-</v>
      </c>
      <c r="FH117" s="68" t="str">
        <f t="shared" si="1034"/>
        <v>-</v>
      </c>
      <c r="FI117" s="68" t="str">
        <f t="shared" si="1035"/>
        <v>-</v>
      </c>
      <c r="FJ117" s="68" t="str">
        <f t="shared" si="1036"/>
        <v>-</v>
      </c>
      <c r="FK117" s="68" t="str">
        <f t="shared" si="1037"/>
        <v>-</v>
      </c>
      <c r="FL117" s="68" t="str">
        <f t="shared" si="1038"/>
        <v>-</v>
      </c>
      <c r="FM117" s="68" t="str">
        <f t="shared" si="1039"/>
        <v>-</v>
      </c>
      <c r="FN117" s="68" t="str">
        <f t="shared" si="1040"/>
        <v>-</v>
      </c>
      <c r="FP117" s="355">
        <f t="shared" si="1041"/>
        <v>0</v>
      </c>
      <c r="FQ117" s="355">
        <f t="shared" si="1042"/>
        <v>0</v>
      </c>
      <c r="FR117" s="355">
        <f t="shared" si="1043"/>
        <v>0</v>
      </c>
      <c r="FS117" s="355">
        <f t="shared" si="1044"/>
        <v>0</v>
      </c>
      <c r="FT117" s="355">
        <f t="shared" si="1045"/>
        <v>0</v>
      </c>
      <c r="FU117" s="355">
        <f t="shared" si="1046"/>
        <v>0</v>
      </c>
      <c r="FV117" s="355">
        <f t="shared" si="1047"/>
        <v>0</v>
      </c>
      <c r="FW117" s="355">
        <f t="shared" si="1048"/>
        <v>0</v>
      </c>
      <c r="FY117" s="68" t="str">
        <f t="shared" si="1049"/>
        <v>-</v>
      </c>
      <c r="FZ117" s="68" t="str">
        <f t="shared" si="1050"/>
        <v>-</v>
      </c>
      <c r="GA117" s="68" t="str">
        <f t="shared" si="1051"/>
        <v>-</v>
      </c>
      <c r="GB117" s="68" t="str">
        <f t="shared" si="1052"/>
        <v>-</v>
      </c>
      <c r="GC117" s="68" t="str">
        <f t="shared" si="1053"/>
        <v>-</v>
      </c>
      <c r="GD117" s="68" t="str">
        <f t="shared" si="1056"/>
        <v>-</v>
      </c>
      <c r="GE117" s="68" t="str">
        <f t="shared" si="1054"/>
        <v>-</v>
      </c>
      <c r="GF117" s="68" t="str">
        <f t="shared" si="1055"/>
        <v>-</v>
      </c>
    </row>
    <row r="118" spans="1:188" ht="12.6" thickBot="1" x14ac:dyDescent="0.35">
      <c r="A118" s="499"/>
      <c r="B118" s="499" t="s">
        <v>410</v>
      </c>
      <c r="C118" s="499" t="s">
        <v>427</v>
      </c>
      <c r="D118" s="500">
        <v>0.64583333333333337</v>
      </c>
      <c r="E118" s="500">
        <v>0.72916666666666663</v>
      </c>
      <c r="F118" s="501" t="str">
        <f t="shared" ref="F118:F120" si="1061">IF(VALUE(D118)&gt;=0.72,"PT",IF(VALUE(D118)&lt;0.72,"Off-PT"))</f>
        <v>Off-PT</v>
      </c>
      <c r="G118" s="12"/>
      <c r="H118" s="913" t="s">
        <v>117</v>
      </c>
      <c r="I118" s="502">
        <v>261</v>
      </c>
      <c r="J118" s="503" t="s">
        <v>117</v>
      </c>
      <c r="K118" s="586" t="s">
        <v>117</v>
      </c>
      <c r="L118" s="504">
        <f t="shared" ref="L118:L120" si="1062">COUNTA(AN118:BR118)</f>
        <v>0</v>
      </c>
      <c r="M118" s="503">
        <f t="shared" si="941"/>
        <v>261</v>
      </c>
      <c r="N118" s="503">
        <f t="shared" si="977"/>
        <v>0</v>
      </c>
      <c r="O118" s="12" t="e">
        <f t="shared" ref="O118:O120" si="1063">IF($L$4&gt;0,P118*J118*$M$4*H118,0)</f>
        <v>#VALUE!</v>
      </c>
      <c r="P118" s="12">
        <f t="shared" ref="P118:P120" si="1064">COUNTIF(AN118:BR118,"A")</f>
        <v>0</v>
      </c>
      <c r="Q118" s="12">
        <f t="shared" ref="Q118:Q120" si="1065">IF($L$5&gt;0,R118*J118*$M$5*H118,0)</f>
        <v>0</v>
      </c>
      <c r="R118" s="12">
        <f t="shared" ref="R118:R120" si="1066">COUNTIF(AN118:BR118,"B")</f>
        <v>0</v>
      </c>
      <c r="S118" s="12">
        <f t="shared" ref="S118:S120" si="1067">IF($L$6&gt;0,T118*J118*$M$6*H118,0)</f>
        <v>0</v>
      </c>
      <c r="T118" s="12">
        <f t="shared" ref="T118:T120" si="1068">COUNTIF(AN118:BR118,"C")</f>
        <v>0</v>
      </c>
      <c r="U118" s="12">
        <f t="shared" ref="U118:U120" si="1069">IF($L$7&gt;0,V118*J118*$M$7*H118,0)</f>
        <v>0</v>
      </c>
      <c r="V118" s="12">
        <f t="shared" ref="V118:V120" si="1070">COUNTIF(AN118:BR118,"D")</f>
        <v>0</v>
      </c>
      <c r="W118" s="12">
        <f t="shared" ref="W118:W120" si="1071">IF($L$8&gt;0,X118*J118*$M$8*H118,0)</f>
        <v>0</v>
      </c>
      <c r="X118" s="12">
        <f t="shared" ref="X118:X120" si="1072">COUNTIF(AN118:BR118,"E")</f>
        <v>0</v>
      </c>
      <c r="Y118" s="12">
        <f t="shared" ref="Y118:Y120" si="1073">COUNTIF(AN118:BR118,"F")</f>
        <v>0</v>
      </c>
      <c r="Z118" s="12">
        <f t="shared" ref="Z118:Z120" si="1074">COUNTIF(AN118:BR118,"G")</f>
        <v>0</v>
      </c>
      <c r="AA118" s="12">
        <f t="shared" ref="AA118:AA120" si="1075">COUNTIF(AN118:BR118,"H")</f>
        <v>0</v>
      </c>
      <c r="AB118" s="12" t="e">
        <f t="shared" ref="AB118:AB120" si="1076">(Y118+Z118+AA118)*H118</f>
        <v>#VALUE!</v>
      </c>
      <c r="AC118" s="12">
        <f t="shared" ref="AC118:AC120" si="1077">IF($L$4&gt;0,I118*$M$4*P118,0)</f>
        <v>0</v>
      </c>
      <c r="AD118" s="12">
        <f t="shared" ref="AD118:AD120" si="1078">IF($L$5&gt;0,I118*$M$5*R118,0)</f>
        <v>0</v>
      </c>
      <c r="AE118" s="12">
        <f t="shared" ref="AE118:AE120" si="1079">IF($L$6&gt;0,I118*$M$6*T118,0)</f>
        <v>0</v>
      </c>
      <c r="AF118" s="12">
        <f t="shared" ref="AF118:AF120" si="1080">IF($L$7&gt;0,I118*$M$7*V118,0)</f>
        <v>0</v>
      </c>
      <c r="AG118" s="12">
        <f t="shared" ref="AG118:AG120" si="1081">IF($L$8&gt;0,I118*$M$8*X118,0)</f>
        <v>0</v>
      </c>
      <c r="AH118" s="64">
        <f t="shared" ref="AH118:AH120" si="1082">IF(ISERROR(M118*$M$4),0,M118*$M$4)</f>
        <v>261</v>
      </c>
      <c r="AI118" s="64">
        <f t="shared" ref="AI118:AI120" si="1083">IF(ISERROR(M118*$M$5),0,M118*$M$5)</f>
        <v>0</v>
      </c>
      <c r="AJ118" s="64">
        <f t="shared" ref="AJ118:AJ120" si="1084">IF(ISERROR(M118*$M$6),0,M118*$M$6)</f>
        <v>0</v>
      </c>
      <c r="AK118" s="64">
        <f t="shared" ref="AK118:AK120" si="1085">IF(ISERROR(M118*$M$7),0,M118*$M$7)</f>
        <v>0</v>
      </c>
      <c r="AL118" s="64">
        <f t="shared" ref="AL118:AL120" si="1086">IF(ISERROR(M118*$M$8),0,M118*$M$8)</f>
        <v>0</v>
      </c>
      <c r="AM118" s="333" t="str">
        <f t="shared" ref="AM118:AM120" si="1087">IF(G118="","1",IF(G118="Break",1.15,IF(G118="2inbreak",1.15,IF(G118="PultIB",1.15,IF(G118="1stIB",1.3,IF(G118="lastIB",1.3,IF(G118="B&amp;1stIB",1.45,IF(G118="B&amp;lastIB",1.45,IF(G118="B&amp;2inbreak",1.45,IF(G118="B&amp;PultIB",1.45,IF(G118="T&amp;T",1.35,)))))))))))</f>
        <v>1</v>
      </c>
      <c r="AN118" s="1081"/>
      <c r="AO118" s="1081"/>
      <c r="AP118" s="1082"/>
      <c r="AQ118" s="1082"/>
      <c r="AR118" s="1288"/>
      <c r="AS118" s="1283"/>
      <c r="AT118" s="1081"/>
      <c r="AU118" s="1081"/>
      <c r="AV118" s="1081"/>
      <c r="AW118" s="1082"/>
      <c r="AX118" s="1082"/>
      <c r="AY118" s="1081"/>
      <c r="AZ118" s="1081"/>
      <c r="BA118" s="1081"/>
      <c r="BB118" s="1081"/>
      <c r="BC118" s="1081"/>
      <c r="BD118" s="1082"/>
      <c r="BE118" s="1082"/>
      <c r="BF118" s="1081"/>
      <c r="BG118" s="1081"/>
      <c r="BH118" s="1081"/>
      <c r="BI118" s="1081"/>
      <c r="BJ118" s="1081"/>
      <c r="BK118" s="1082"/>
      <c r="BL118" s="1082"/>
      <c r="BM118" s="1081"/>
      <c r="BN118" s="1081"/>
      <c r="BO118" s="1081"/>
      <c r="BP118" s="580"/>
      <c r="BQ118" s="580"/>
      <c r="BR118" s="1286"/>
      <c r="BS118" s="63"/>
      <c r="CA118" s="104">
        <f t="shared" si="967"/>
        <v>0</v>
      </c>
      <c r="CB118" s="104">
        <f t="shared" si="968"/>
        <v>0</v>
      </c>
      <c r="CC118" s="104"/>
      <c r="CD118" s="104"/>
      <c r="CE118" s="104"/>
      <c r="CF118" s="104"/>
      <c r="CH118" s="105" t="e">
        <f t="shared" ref="CH118:CH120" si="1088">P118*H118</f>
        <v>#VALUE!</v>
      </c>
      <c r="CI118" s="105" t="e">
        <f t="shared" ref="CI118:CI120" si="1089">R118*H118</f>
        <v>#VALUE!</v>
      </c>
      <c r="CJ118" s="105" t="e">
        <f t="shared" ref="CJ118:CJ120" si="1090">T118*H118</f>
        <v>#VALUE!</v>
      </c>
      <c r="CK118" s="105" t="e">
        <f t="shared" ref="CK118:CK120" si="1091">V118*H118</f>
        <v>#VALUE!</v>
      </c>
      <c r="CL118" s="105" t="e">
        <f t="shared" ref="CL118:CL120" si="1092">X118*H118</f>
        <v>#VALUE!</v>
      </c>
      <c r="CM118" s="105" t="e">
        <f t="shared" ref="CM118:CM120" si="1093">Y118*H118</f>
        <v>#VALUE!</v>
      </c>
      <c r="CN118" s="105" t="e">
        <f t="shared" ref="CN118:CN120" si="1094">Z118*H118</f>
        <v>#VALUE!</v>
      </c>
      <c r="CO118" s="105" t="e">
        <f t="shared" ref="CO118:CO120" si="1095">AA118*H118</f>
        <v>#VALUE!</v>
      </c>
      <c r="CV118" s="355">
        <f t="shared" si="978"/>
        <v>0</v>
      </c>
      <c r="CW118" s="355">
        <f t="shared" si="979"/>
        <v>0</v>
      </c>
      <c r="CX118" s="355">
        <f t="shared" si="980"/>
        <v>0</v>
      </c>
      <c r="CY118" s="355">
        <f t="shared" si="981"/>
        <v>0</v>
      </c>
      <c r="CZ118" s="355" t="str">
        <f ca="1">IFERROR(OUNTIF(AN118:AP118,"e"),"-")</f>
        <v>-</v>
      </c>
      <c r="DA118" s="355">
        <f t="shared" si="982"/>
        <v>0</v>
      </c>
      <c r="DB118" s="355">
        <f t="shared" si="983"/>
        <v>0</v>
      </c>
      <c r="DC118" s="355">
        <f t="shared" si="984"/>
        <v>0</v>
      </c>
      <c r="DE118" s="1168" t="str">
        <f t="shared" si="985"/>
        <v>-</v>
      </c>
      <c r="DF118" s="1168" t="str">
        <f t="shared" si="986"/>
        <v>-</v>
      </c>
      <c r="DG118" s="1168" t="str">
        <f t="shared" si="987"/>
        <v>-</v>
      </c>
      <c r="DH118" s="1168" t="str">
        <f t="shared" si="988"/>
        <v>-</v>
      </c>
      <c r="DI118" s="1168" t="str">
        <f t="shared" ca="1" si="989"/>
        <v>-</v>
      </c>
      <c r="DJ118" s="1168" t="str">
        <f t="shared" si="990"/>
        <v>-</v>
      </c>
      <c r="DK118" s="1168" t="str">
        <f t="shared" si="991"/>
        <v>-</v>
      </c>
      <c r="DL118" s="1168" t="str">
        <f t="shared" si="992"/>
        <v>-</v>
      </c>
      <c r="DN118" s="355">
        <f t="shared" si="993"/>
        <v>0</v>
      </c>
      <c r="DO118" s="355">
        <f t="shared" si="994"/>
        <v>0</v>
      </c>
      <c r="DP118" s="355">
        <f t="shared" si="995"/>
        <v>0</v>
      </c>
      <c r="DQ118" s="355">
        <f t="shared" si="996"/>
        <v>0</v>
      </c>
      <c r="DR118" s="355">
        <f t="shared" si="997"/>
        <v>0</v>
      </c>
      <c r="DS118" s="355">
        <f t="shared" si="998"/>
        <v>0</v>
      </c>
      <c r="DT118" s="355">
        <f t="shared" si="999"/>
        <v>0</v>
      </c>
      <c r="DU118" s="355">
        <f t="shared" si="1000"/>
        <v>0</v>
      </c>
      <c r="DW118" s="68" t="str">
        <f t="shared" si="1001"/>
        <v>-</v>
      </c>
      <c r="DX118" s="68" t="str">
        <f t="shared" si="1002"/>
        <v>-</v>
      </c>
      <c r="DY118" s="68" t="str">
        <f t="shared" si="1003"/>
        <v>-</v>
      </c>
      <c r="DZ118" s="68" t="str">
        <f t="shared" si="1004"/>
        <v>-</v>
      </c>
      <c r="EA118" s="68" t="str">
        <f t="shared" si="1005"/>
        <v>-</v>
      </c>
      <c r="EB118" s="68" t="str">
        <f t="shared" si="1006"/>
        <v>-</v>
      </c>
      <c r="EC118" s="68" t="str">
        <f t="shared" si="1007"/>
        <v>-</v>
      </c>
      <c r="ED118" s="68" t="str">
        <f t="shared" si="1008"/>
        <v>-</v>
      </c>
      <c r="EF118" s="355">
        <f t="shared" si="1009"/>
        <v>0</v>
      </c>
      <c r="EG118" s="355">
        <f t="shared" si="1010"/>
        <v>0</v>
      </c>
      <c r="EH118" s="355">
        <f t="shared" si="1011"/>
        <v>0</v>
      </c>
      <c r="EI118" s="355">
        <f t="shared" si="1012"/>
        <v>0</v>
      </c>
      <c r="EJ118" s="355">
        <f t="shared" si="1013"/>
        <v>0</v>
      </c>
      <c r="EK118" s="355">
        <f t="shared" si="1014"/>
        <v>0</v>
      </c>
      <c r="EL118" s="355">
        <f t="shared" si="1015"/>
        <v>0</v>
      </c>
      <c r="EM118" s="355">
        <f t="shared" si="1016"/>
        <v>0</v>
      </c>
      <c r="EO118" s="68" t="str">
        <f t="shared" si="1017"/>
        <v>-</v>
      </c>
      <c r="EP118" s="68" t="str">
        <f t="shared" si="1018"/>
        <v>-</v>
      </c>
      <c r="EQ118" s="68" t="str">
        <f t="shared" si="1019"/>
        <v>-</v>
      </c>
      <c r="ER118" s="68" t="str">
        <f t="shared" si="1020"/>
        <v>-</v>
      </c>
      <c r="ES118" s="68" t="str">
        <f t="shared" si="1021"/>
        <v>-</v>
      </c>
      <c r="ET118" s="68" t="str">
        <f t="shared" si="1022"/>
        <v>-</v>
      </c>
      <c r="EU118" s="68" t="str">
        <f t="shared" si="1023"/>
        <v>-</v>
      </c>
      <c r="EV118" s="68" t="str">
        <f t="shared" si="1024"/>
        <v>-</v>
      </c>
      <c r="EX118" s="355">
        <f t="shared" si="1025"/>
        <v>0</v>
      </c>
      <c r="EY118" s="355">
        <f t="shared" si="1026"/>
        <v>0</v>
      </c>
      <c r="EZ118" s="355">
        <f t="shared" si="1027"/>
        <v>0</v>
      </c>
      <c r="FA118" s="355">
        <f t="shared" si="1028"/>
        <v>0</v>
      </c>
      <c r="FB118" s="355">
        <f t="shared" si="1029"/>
        <v>0</v>
      </c>
      <c r="FC118" s="355">
        <f t="shared" si="1030"/>
        <v>0</v>
      </c>
      <c r="FD118" s="355">
        <f t="shared" si="1031"/>
        <v>0</v>
      </c>
      <c r="FE118" s="355">
        <f t="shared" si="1032"/>
        <v>0</v>
      </c>
      <c r="FG118" s="68" t="str">
        <f t="shared" si="1033"/>
        <v>-</v>
      </c>
      <c r="FH118" s="68" t="str">
        <f t="shared" si="1034"/>
        <v>-</v>
      </c>
      <c r="FI118" s="68" t="str">
        <f t="shared" si="1035"/>
        <v>-</v>
      </c>
      <c r="FJ118" s="68" t="str">
        <f t="shared" si="1036"/>
        <v>-</v>
      </c>
      <c r="FK118" s="68" t="str">
        <f t="shared" si="1037"/>
        <v>-</v>
      </c>
      <c r="FL118" s="68" t="str">
        <f t="shared" si="1038"/>
        <v>-</v>
      </c>
      <c r="FM118" s="68" t="str">
        <f t="shared" si="1039"/>
        <v>-</v>
      </c>
      <c r="FN118" s="68" t="str">
        <f t="shared" si="1040"/>
        <v>-</v>
      </c>
      <c r="FP118" s="355">
        <f t="shared" si="1041"/>
        <v>0</v>
      </c>
      <c r="FQ118" s="355">
        <f t="shared" si="1042"/>
        <v>0</v>
      </c>
      <c r="FR118" s="355">
        <f t="shared" si="1043"/>
        <v>0</v>
      </c>
      <c r="FS118" s="355">
        <f t="shared" si="1044"/>
        <v>0</v>
      </c>
      <c r="FT118" s="355">
        <f t="shared" si="1045"/>
        <v>0</v>
      </c>
      <c r="FU118" s="355">
        <f t="shared" si="1046"/>
        <v>0</v>
      </c>
      <c r="FV118" s="355">
        <f t="shared" si="1047"/>
        <v>0</v>
      </c>
      <c r="FW118" s="355">
        <f t="shared" si="1048"/>
        <v>0</v>
      </c>
      <c r="FY118" s="68" t="str">
        <f t="shared" si="1049"/>
        <v>-</v>
      </c>
      <c r="FZ118" s="68" t="str">
        <f t="shared" si="1050"/>
        <v>-</v>
      </c>
      <c r="GA118" s="68" t="str">
        <f t="shared" si="1051"/>
        <v>-</v>
      </c>
      <c r="GB118" s="68" t="str">
        <f t="shared" si="1052"/>
        <v>-</v>
      </c>
      <c r="GC118" s="68" t="str">
        <f t="shared" si="1053"/>
        <v>-</v>
      </c>
      <c r="GD118" s="68" t="str">
        <f t="shared" si="1056"/>
        <v>-</v>
      </c>
      <c r="GE118" s="68" t="str">
        <f t="shared" si="1054"/>
        <v>-</v>
      </c>
      <c r="GF118" s="68" t="str">
        <f t="shared" si="1055"/>
        <v>-</v>
      </c>
    </row>
    <row r="119" spans="1:188" ht="12.6" thickTop="1" x14ac:dyDescent="0.3">
      <c r="A119" s="1085"/>
      <c r="B119" s="1132" t="s">
        <v>410</v>
      </c>
      <c r="C119" s="1132" t="s">
        <v>427</v>
      </c>
      <c r="D119" s="1133">
        <v>0.72916666666666663</v>
      </c>
      <c r="E119" s="1133">
        <v>0.75</v>
      </c>
      <c r="F119" s="1134" t="str">
        <f t="shared" ref="F119" si="1096">IF(VALUE(D119)&gt;=0.72,"PT",IF(VALUE(D119)&lt;0.72,"Off-PT"))</f>
        <v>PT</v>
      </c>
      <c r="G119" s="1135"/>
      <c r="H119" s="1136" t="s">
        <v>117</v>
      </c>
      <c r="I119" s="1137">
        <v>261</v>
      </c>
      <c r="J119" s="1138" t="s">
        <v>117</v>
      </c>
      <c r="K119" s="1224" t="s">
        <v>117</v>
      </c>
      <c r="L119" s="1139">
        <f t="shared" ref="L119" si="1097">COUNTA(AN119:BR119)</f>
        <v>0</v>
      </c>
      <c r="M119" s="1138">
        <f t="shared" si="941"/>
        <v>261</v>
      </c>
      <c r="N119" s="1138">
        <f t="shared" si="977"/>
        <v>0</v>
      </c>
      <c r="O119" s="1135" t="e">
        <f t="shared" ref="O119" si="1098">IF($L$4&gt;0,P119*J119*$M$4*H119,0)</f>
        <v>#VALUE!</v>
      </c>
      <c r="P119" s="1135">
        <f t="shared" ref="P119" si="1099">COUNTIF(AN119:BR119,"A")</f>
        <v>0</v>
      </c>
      <c r="Q119" s="1135">
        <f t="shared" ref="Q119" si="1100">IF($L$5&gt;0,R119*J119*$M$5*H119,0)</f>
        <v>0</v>
      </c>
      <c r="R119" s="1135">
        <f t="shared" ref="R119" si="1101">COUNTIF(AN119:BR119,"B")</f>
        <v>0</v>
      </c>
      <c r="S119" s="1135">
        <f t="shared" ref="S119" si="1102">IF($L$6&gt;0,T119*J119*$M$6*H119,0)</f>
        <v>0</v>
      </c>
      <c r="T119" s="1135">
        <f t="shared" ref="T119" si="1103">COUNTIF(AN119:BR119,"C")</f>
        <v>0</v>
      </c>
      <c r="U119" s="1135">
        <f t="shared" ref="U119" si="1104">IF($L$7&gt;0,V119*J119*$M$7*H119,0)</f>
        <v>0</v>
      </c>
      <c r="V119" s="1135">
        <f t="shared" ref="V119" si="1105">COUNTIF(AN119:BR119,"D")</f>
        <v>0</v>
      </c>
      <c r="W119" s="1135">
        <f t="shared" ref="W119" si="1106">IF($L$8&gt;0,X119*J119*$M$8*H119,0)</f>
        <v>0</v>
      </c>
      <c r="X119" s="1135">
        <f t="shared" ref="X119" si="1107">COUNTIF(AN119:BR119,"E")</f>
        <v>0</v>
      </c>
      <c r="Y119" s="1135">
        <f t="shared" ref="Y119" si="1108">COUNTIF(AN119:BR119,"F")</f>
        <v>0</v>
      </c>
      <c r="Z119" s="1135">
        <f t="shared" ref="Z119" si="1109">COUNTIF(AN119:BR119,"G")</f>
        <v>0</v>
      </c>
      <c r="AA119" s="1135">
        <f t="shared" ref="AA119" si="1110">COUNTIF(AN119:BR119,"H")</f>
        <v>0</v>
      </c>
      <c r="AB119" s="1135" t="e">
        <f t="shared" ref="AB119" si="1111">(Y119+Z119+AA119)*H119</f>
        <v>#VALUE!</v>
      </c>
      <c r="AC119" s="1135">
        <f t="shared" ref="AC119" si="1112">IF($L$4&gt;0,I119*$M$4*P119,0)</f>
        <v>0</v>
      </c>
      <c r="AD119" s="1135">
        <f t="shared" ref="AD119" si="1113">IF($L$5&gt;0,I119*$M$5*R119,0)</f>
        <v>0</v>
      </c>
      <c r="AE119" s="1135">
        <f t="shared" ref="AE119" si="1114">IF($L$6&gt;0,I119*$M$6*T119,0)</f>
        <v>0</v>
      </c>
      <c r="AF119" s="1135">
        <f t="shared" ref="AF119" si="1115">IF($L$7&gt;0,I119*$M$7*V119,0)</f>
        <v>0</v>
      </c>
      <c r="AG119" s="1135">
        <f t="shared" ref="AG119" si="1116">IF($L$8&gt;0,I119*$M$8*X119,0)</f>
        <v>0</v>
      </c>
      <c r="AH119" s="1135">
        <f t="shared" ref="AH119" si="1117">IF(ISERROR(M119*$M$4),0,M119*$M$4)</f>
        <v>261</v>
      </c>
      <c r="AI119" s="1135">
        <f t="shared" ref="AI119" si="1118">IF(ISERROR(M119*$M$5),0,M119*$M$5)</f>
        <v>0</v>
      </c>
      <c r="AJ119" s="1135">
        <f t="shared" ref="AJ119" si="1119">IF(ISERROR(M119*$M$6),0,M119*$M$6)</f>
        <v>0</v>
      </c>
      <c r="AK119" s="1135">
        <f t="shared" ref="AK119" si="1120">IF(ISERROR(M119*$M$7),0,M119*$M$7)</f>
        <v>0</v>
      </c>
      <c r="AL119" s="1135">
        <f t="shared" ref="AL119" si="1121">IF(ISERROR(M119*$M$8),0,M119*$M$8)</f>
        <v>0</v>
      </c>
      <c r="AM119" s="1140" t="str">
        <f t="shared" ref="AM119" si="1122">IF(G119="","1",IF(G119="Break",1.15,IF(G119="2inbreak",1.15,IF(G119="PultIB",1.15,IF(G119="1stIB",1.3,IF(G119="lastIB",1.3,IF(G119="B&amp;1stIB",1.45,IF(G119="B&amp;lastIB",1.45,IF(G119="B&amp;2inbreak",1.45,IF(G119="B&amp;PultIB",1.45,IF(G119="T&amp;T",1.35,)))))))))))</f>
        <v>1</v>
      </c>
      <c r="AN119" s="1141"/>
      <c r="AO119" s="1141"/>
      <c r="AP119" s="1142"/>
      <c r="AQ119" s="1142"/>
      <c r="AR119" s="1301"/>
      <c r="AS119" s="1296"/>
      <c r="AT119" s="1141"/>
      <c r="AU119" s="1141"/>
      <c r="AV119" s="1141"/>
      <c r="AW119" s="1142"/>
      <c r="AX119" s="1142"/>
      <c r="AY119" s="1141"/>
      <c r="AZ119" s="1141"/>
      <c r="BA119" s="1141"/>
      <c r="BB119" s="1141"/>
      <c r="BC119" s="1141"/>
      <c r="BD119" s="1142"/>
      <c r="BE119" s="1142"/>
      <c r="BF119" s="1141"/>
      <c r="BG119" s="1141"/>
      <c r="BH119" s="1141"/>
      <c r="BI119" s="1141"/>
      <c r="BJ119" s="1141"/>
      <c r="BK119" s="1142"/>
      <c r="BL119" s="1142"/>
      <c r="BM119" s="1141"/>
      <c r="BN119" s="1141"/>
      <c r="BO119" s="1141"/>
      <c r="BP119" s="1141"/>
      <c r="BQ119" s="1141"/>
      <c r="BR119" s="1296"/>
      <c r="BS119" s="63"/>
      <c r="BT119" s="983"/>
      <c r="CA119" s="104">
        <f t="shared" si="967"/>
        <v>0</v>
      </c>
      <c r="CB119" s="104">
        <f t="shared" si="968"/>
        <v>0</v>
      </c>
      <c r="CC119" s="104"/>
      <c r="CD119" s="104"/>
      <c r="CE119" s="104"/>
      <c r="CF119" s="104"/>
      <c r="CG119" s="983"/>
      <c r="CH119" s="984" t="e">
        <f t="shared" ref="CH119" si="1123">P119*H119</f>
        <v>#VALUE!</v>
      </c>
      <c r="CI119" s="984" t="e">
        <f t="shared" ref="CI119" si="1124">R119*H119</f>
        <v>#VALUE!</v>
      </c>
      <c r="CJ119" s="984" t="e">
        <f t="shared" ref="CJ119" si="1125">T119*H119</f>
        <v>#VALUE!</v>
      </c>
      <c r="CK119" s="984" t="e">
        <f t="shared" ref="CK119" si="1126">V119*H119</f>
        <v>#VALUE!</v>
      </c>
      <c r="CL119" s="984" t="e">
        <f t="shared" ref="CL119" si="1127">X119*H119</f>
        <v>#VALUE!</v>
      </c>
      <c r="CM119" s="984" t="e">
        <f t="shared" ref="CM119" si="1128">Y119*H119</f>
        <v>#VALUE!</v>
      </c>
      <c r="CN119" s="984" t="e">
        <f t="shared" ref="CN119" si="1129">Z119*H119</f>
        <v>#VALUE!</v>
      </c>
      <c r="CO119" s="984" t="e">
        <f t="shared" ref="CO119" si="1130">AA119*H119</f>
        <v>#VALUE!</v>
      </c>
      <c r="CV119" s="355">
        <f t="shared" si="978"/>
        <v>0</v>
      </c>
      <c r="CW119" s="355">
        <f t="shared" si="979"/>
        <v>0</v>
      </c>
      <c r="CX119" s="355">
        <f t="shared" si="980"/>
        <v>0</v>
      </c>
      <c r="CY119" s="355">
        <f t="shared" si="981"/>
        <v>0</v>
      </c>
      <c r="CZ119" s="355" t="str">
        <f ca="1">IFERROR(OUNTIF(AN119:AP119,"e"),"-")</f>
        <v>-</v>
      </c>
      <c r="DA119" s="355">
        <f t="shared" si="982"/>
        <v>0</v>
      </c>
      <c r="DB119" s="355">
        <f t="shared" si="983"/>
        <v>0</v>
      </c>
      <c r="DC119" s="355">
        <f t="shared" si="984"/>
        <v>0</v>
      </c>
      <c r="DE119" s="1168" t="str">
        <f t="shared" si="985"/>
        <v>-</v>
      </c>
      <c r="DF119" s="1168" t="str">
        <f t="shared" si="986"/>
        <v>-</v>
      </c>
      <c r="DG119" s="1168" t="str">
        <f t="shared" si="987"/>
        <v>-</v>
      </c>
      <c r="DH119" s="1168" t="str">
        <f t="shared" si="988"/>
        <v>-</v>
      </c>
      <c r="DI119" s="1168" t="str">
        <f t="shared" ca="1" si="989"/>
        <v>-</v>
      </c>
      <c r="DJ119" s="1168" t="str">
        <f t="shared" si="990"/>
        <v>-</v>
      </c>
      <c r="DK119" s="1168" t="str">
        <f t="shared" si="991"/>
        <v>-</v>
      </c>
      <c r="DL119" s="1168" t="str">
        <f t="shared" si="992"/>
        <v>-</v>
      </c>
      <c r="DN119" s="355">
        <f t="shared" si="993"/>
        <v>0</v>
      </c>
      <c r="DO119" s="355">
        <f t="shared" si="994"/>
        <v>0</v>
      </c>
      <c r="DP119" s="355">
        <f t="shared" si="995"/>
        <v>0</v>
      </c>
      <c r="DQ119" s="355">
        <f t="shared" si="996"/>
        <v>0</v>
      </c>
      <c r="DR119" s="355">
        <f t="shared" si="997"/>
        <v>0</v>
      </c>
      <c r="DS119" s="355">
        <f t="shared" si="998"/>
        <v>0</v>
      </c>
      <c r="DT119" s="355">
        <f t="shared" si="999"/>
        <v>0</v>
      </c>
      <c r="DU119" s="355">
        <f t="shared" si="1000"/>
        <v>0</v>
      </c>
      <c r="DW119" s="68" t="str">
        <f t="shared" si="1001"/>
        <v>-</v>
      </c>
      <c r="DX119" s="68" t="str">
        <f t="shared" si="1002"/>
        <v>-</v>
      </c>
      <c r="DY119" s="68" t="str">
        <f t="shared" si="1003"/>
        <v>-</v>
      </c>
      <c r="DZ119" s="68" t="str">
        <f t="shared" si="1004"/>
        <v>-</v>
      </c>
      <c r="EA119" s="68" t="str">
        <f t="shared" si="1005"/>
        <v>-</v>
      </c>
      <c r="EB119" s="68" t="str">
        <f t="shared" si="1006"/>
        <v>-</v>
      </c>
      <c r="EC119" s="68" t="str">
        <f t="shared" si="1007"/>
        <v>-</v>
      </c>
      <c r="ED119" s="68" t="str">
        <f t="shared" si="1008"/>
        <v>-</v>
      </c>
      <c r="EF119" s="355">
        <f t="shared" si="1009"/>
        <v>0</v>
      </c>
      <c r="EG119" s="355">
        <f t="shared" si="1010"/>
        <v>0</v>
      </c>
      <c r="EH119" s="355">
        <f t="shared" si="1011"/>
        <v>0</v>
      </c>
      <c r="EI119" s="355">
        <f t="shared" si="1012"/>
        <v>0</v>
      </c>
      <c r="EJ119" s="355">
        <f t="shared" si="1013"/>
        <v>0</v>
      </c>
      <c r="EK119" s="355">
        <f t="shared" si="1014"/>
        <v>0</v>
      </c>
      <c r="EL119" s="355">
        <f t="shared" si="1015"/>
        <v>0</v>
      </c>
      <c r="EM119" s="355">
        <f t="shared" si="1016"/>
        <v>0</v>
      </c>
      <c r="EO119" s="68" t="str">
        <f t="shared" si="1017"/>
        <v>-</v>
      </c>
      <c r="EP119" s="68" t="str">
        <f t="shared" si="1018"/>
        <v>-</v>
      </c>
      <c r="EQ119" s="68" t="str">
        <f t="shared" si="1019"/>
        <v>-</v>
      </c>
      <c r="ER119" s="68" t="str">
        <f t="shared" si="1020"/>
        <v>-</v>
      </c>
      <c r="ES119" s="68" t="str">
        <f t="shared" si="1021"/>
        <v>-</v>
      </c>
      <c r="ET119" s="68" t="str">
        <f t="shared" si="1022"/>
        <v>-</v>
      </c>
      <c r="EU119" s="68" t="str">
        <f t="shared" si="1023"/>
        <v>-</v>
      </c>
      <c r="EV119" s="68" t="str">
        <f t="shared" si="1024"/>
        <v>-</v>
      </c>
      <c r="EX119" s="355">
        <f t="shared" si="1025"/>
        <v>0</v>
      </c>
      <c r="EY119" s="355">
        <f t="shared" si="1026"/>
        <v>0</v>
      </c>
      <c r="EZ119" s="355">
        <f t="shared" si="1027"/>
        <v>0</v>
      </c>
      <c r="FA119" s="355">
        <f t="shared" si="1028"/>
        <v>0</v>
      </c>
      <c r="FB119" s="355">
        <f t="shared" si="1029"/>
        <v>0</v>
      </c>
      <c r="FC119" s="355">
        <f t="shared" si="1030"/>
        <v>0</v>
      </c>
      <c r="FD119" s="355">
        <f t="shared" si="1031"/>
        <v>0</v>
      </c>
      <c r="FE119" s="355">
        <f t="shared" si="1032"/>
        <v>0</v>
      </c>
      <c r="FG119" s="68" t="str">
        <f t="shared" si="1033"/>
        <v>-</v>
      </c>
      <c r="FH119" s="68" t="str">
        <f t="shared" si="1034"/>
        <v>-</v>
      </c>
      <c r="FI119" s="68" t="str">
        <f t="shared" si="1035"/>
        <v>-</v>
      </c>
      <c r="FJ119" s="68" t="str">
        <f t="shared" si="1036"/>
        <v>-</v>
      </c>
      <c r="FK119" s="68" t="str">
        <f t="shared" si="1037"/>
        <v>-</v>
      </c>
      <c r="FL119" s="68" t="str">
        <f t="shared" si="1038"/>
        <v>-</v>
      </c>
      <c r="FM119" s="68" t="str">
        <f t="shared" si="1039"/>
        <v>-</v>
      </c>
      <c r="FN119" s="68" t="str">
        <f t="shared" si="1040"/>
        <v>-</v>
      </c>
      <c r="FP119" s="355">
        <f t="shared" si="1041"/>
        <v>0</v>
      </c>
      <c r="FQ119" s="355">
        <f t="shared" si="1042"/>
        <v>0</v>
      </c>
      <c r="FR119" s="355">
        <f t="shared" si="1043"/>
        <v>0</v>
      </c>
      <c r="FS119" s="355">
        <f t="shared" si="1044"/>
        <v>0</v>
      </c>
      <c r="FT119" s="355">
        <f t="shared" si="1045"/>
        <v>0</v>
      </c>
      <c r="FU119" s="355">
        <f t="shared" si="1046"/>
        <v>0</v>
      </c>
      <c r="FV119" s="355">
        <f t="shared" si="1047"/>
        <v>0</v>
      </c>
      <c r="FW119" s="355">
        <f t="shared" si="1048"/>
        <v>0</v>
      </c>
      <c r="FY119" s="68" t="str">
        <f t="shared" si="1049"/>
        <v>-</v>
      </c>
      <c r="FZ119" s="68" t="str">
        <f t="shared" si="1050"/>
        <v>-</v>
      </c>
      <c r="GA119" s="68" t="str">
        <f t="shared" si="1051"/>
        <v>-</v>
      </c>
      <c r="GB119" s="68" t="str">
        <f t="shared" si="1052"/>
        <v>-</v>
      </c>
      <c r="GC119" s="68" t="str">
        <f t="shared" si="1053"/>
        <v>-</v>
      </c>
      <c r="GD119" s="68" t="str">
        <f t="shared" si="1056"/>
        <v>-</v>
      </c>
      <c r="GE119" s="68" t="str">
        <f t="shared" si="1054"/>
        <v>-</v>
      </c>
      <c r="GF119" s="68" t="str">
        <f t="shared" si="1055"/>
        <v>-</v>
      </c>
    </row>
    <row r="120" spans="1:188" ht="12" x14ac:dyDescent="0.3">
      <c r="A120" s="405"/>
      <c r="B120" s="387" t="s">
        <v>410</v>
      </c>
      <c r="C120" s="387" t="s">
        <v>427</v>
      </c>
      <c r="D120" s="388">
        <v>0.75</v>
      </c>
      <c r="E120" s="388">
        <v>0.83333333333333337</v>
      </c>
      <c r="F120" s="389" t="str">
        <f t="shared" si="1061"/>
        <v>PT</v>
      </c>
      <c r="G120" s="9"/>
      <c r="H120" s="432" t="s">
        <v>117</v>
      </c>
      <c r="I120" s="391">
        <v>248</v>
      </c>
      <c r="J120" s="392" t="s">
        <v>117</v>
      </c>
      <c r="K120" s="461" t="s">
        <v>117</v>
      </c>
      <c r="L120" s="394">
        <f t="shared" si="1062"/>
        <v>0</v>
      </c>
      <c r="M120" s="392">
        <f t="shared" si="941"/>
        <v>248</v>
      </c>
      <c r="N120" s="392">
        <f t="shared" si="977"/>
        <v>0</v>
      </c>
      <c r="O120" s="9" t="e">
        <f t="shared" si="1063"/>
        <v>#VALUE!</v>
      </c>
      <c r="P120" s="9">
        <f t="shared" si="1064"/>
        <v>0</v>
      </c>
      <c r="Q120" s="9">
        <f t="shared" si="1065"/>
        <v>0</v>
      </c>
      <c r="R120" s="9">
        <f t="shared" si="1066"/>
        <v>0</v>
      </c>
      <c r="S120" s="9">
        <f t="shared" si="1067"/>
        <v>0</v>
      </c>
      <c r="T120" s="9">
        <f t="shared" si="1068"/>
        <v>0</v>
      </c>
      <c r="U120" s="9">
        <f t="shared" si="1069"/>
        <v>0</v>
      </c>
      <c r="V120" s="9">
        <f t="shared" si="1070"/>
        <v>0</v>
      </c>
      <c r="W120" s="9">
        <f t="shared" si="1071"/>
        <v>0</v>
      </c>
      <c r="X120" s="9">
        <f t="shared" si="1072"/>
        <v>0</v>
      </c>
      <c r="Y120" s="9">
        <f t="shared" si="1073"/>
        <v>0</v>
      </c>
      <c r="Z120" s="9">
        <f t="shared" si="1074"/>
        <v>0</v>
      </c>
      <c r="AA120" s="9">
        <f t="shared" si="1075"/>
        <v>0</v>
      </c>
      <c r="AB120" s="9" t="e">
        <f t="shared" si="1076"/>
        <v>#VALUE!</v>
      </c>
      <c r="AC120" s="9">
        <f t="shared" si="1077"/>
        <v>0</v>
      </c>
      <c r="AD120" s="9">
        <f t="shared" si="1078"/>
        <v>0</v>
      </c>
      <c r="AE120" s="9">
        <f t="shared" si="1079"/>
        <v>0</v>
      </c>
      <c r="AF120" s="9">
        <f t="shared" si="1080"/>
        <v>0</v>
      </c>
      <c r="AG120" s="9">
        <f t="shared" si="1081"/>
        <v>0</v>
      </c>
      <c r="AH120" s="9">
        <f t="shared" si="1082"/>
        <v>248</v>
      </c>
      <c r="AI120" s="9">
        <f t="shared" si="1083"/>
        <v>0</v>
      </c>
      <c r="AJ120" s="9">
        <f t="shared" si="1084"/>
        <v>0</v>
      </c>
      <c r="AK120" s="9">
        <f t="shared" si="1085"/>
        <v>0</v>
      </c>
      <c r="AL120" s="9">
        <f t="shared" si="1086"/>
        <v>0</v>
      </c>
      <c r="AM120" s="100" t="str">
        <f t="shared" si="1087"/>
        <v>1</v>
      </c>
      <c r="AN120" s="581"/>
      <c r="AO120" s="581"/>
      <c r="AP120" s="981"/>
      <c r="AQ120" s="981"/>
      <c r="AR120" s="1279"/>
      <c r="AS120" s="1272"/>
      <c r="AT120" s="581"/>
      <c r="AU120" s="581"/>
      <c r="AV120" s="581"/>
      <c r="AW120" s="981"/>
      <c r="AX120" s="981"/>
      <c r="AY120" s="581"/>
      <c r="AZ120" s="581"/>
      <c r="BA120" s="581"/>
      <c r="BB120" s="581"/>
      <c r="BC120" s="581"/>
      <c r="BD120" s="981"/>
      <c r="BE120" s="981"/>
      <c r="BF120" s="581"/>
      <c r="BG120" s="581"/>
      <c r="BH120" s="581"/>
      <c r="BI120" s="581"/>
      <c r="BJ120" s="581"/>
      <c r="BK120" s="981"/>
      <c r="BL120" s="981"/>
      <c r="BM120" s="581"/>
      <c r="BN120" s="581"/>
      <c r="BO120" s="581"/>
      <c r="BP120" s="581"/>
      <c r="BQ120" s="581"/>
      <c r="BR120" s="1272"/>
      <c r="BS120" s="63"/>
      <c r="BT120" s="983"/>
      <c r="CA120" s="104">
        <f t="shared" si="967"/>
        <v>0</v>
      </c>
      <c r="CB120" s="104">
        <f t="shared" si="968"/>
        <v>0</v>
      </c>
      <c r="CC120" s="104"/>
      <c r="CD120" s="104"/>
      <c r="CE120" s="104"/>
      <c r="CF120" s="104"/>
      <c r="CG120" s="983"/>
      <c r="CH120" s="984" t="e">
        <f t="shared" si="1088"/>
        <v>#VALUE!</v>
      </c>
      <c r="CI120" s="984" t="e">
        <f t="shared" si="1089"/>
        <v>#VALUE!</v>
      </c>
      <c r="CJ120" s="984" t="e">
        <f t="shared" si="1090"/>
        <v>#VALUE!</v>
      </c>
      <c r="CK120" s="984" t="e">
        <f t="shared" si="1091"/>
        <v>#VALUE!</v>
      </c>
      <c r="CL120" s="984" t="e">
        <f t="shared" si="1092"/>
        <v>#VALUE!</v>
      </c>
      <c r="CM120" s="984" t="e">
        <f t="shared" si="1093"/>
        <v>#VALUE!</v>
      </c>
      <c r="CN120" s="984" t="e">
        <f t="shared" si="1094"/>
        <v>#VALUE!</v>
      </c>
      <c r="CO120" s="984" t="e">
        <f t="shared" si="1095"/>
        <v>#VALUE!</v>
      </c>
      <c r="CV120" s="355">
        <f t="shared" si="978"/>
        <v>0</v>
      </c>
      <c r="CW120" s="355">
        <f t="shared" si="979"/>
        <v>0</v>
      </c>
      <c r="CX120" s="355">
        <f t="shared" si="980"/>
        <v>0</v>
      </c>
      <c r="CY120" s="355">
        <f t="shared" si="981"/>
        <v>0</v>
      </c>
      <c r="CZ120" s="355" t="str">
        <f ca="1">IFERROR(OUNTIF(AN120:AP120,"e"),"-")</f>
        <v>-</v>
      </c>
      <c r="DA120" s="355">
        <f t="shared" si="982"/>
        <v>0</v>
      </c>
      <c r="DB120" s="355">
        <f t="shared" si="983"/>
        <v>0</v>
      </c>
      <c r="DC120" s="355">
        <f t="shared" si="984"/>
        <v>0</v>
      </c>
      <c r="DE120" s="1168" t="str">
        <f t="shared" si="985"/>
        <v>-</v>
      </c>
      <c r="DF120" s="1168" t="str">
        <f t="shared" si="986"/>
        <v>-</v>
      </c>
      <c r="DG120" s="1168" t="str">
        <f t="shared" si="987"/>
        <v>-</v>
      </c>
      <c r="DH120" s="1168" t="str">
        <f t="shared" si="988"/>
        <v>-</v>
      </c>
      <c r="DI120" s="1168" t="str">
        <f t="shared" ca="1" si="989"/>
        <v>-</v>
      </c>
      <c r="DJ120" s="1168" t="str">
        <f t="shared" si="990"/>
        <v>-</v>
      </c>
      <c r="DK120" s="1168" t="str">
        <f t="shared" si="991"/>
        <v>-</v>
      </c>
      <c r="DL120" s="1168" t="str">
        <f t="shared" si="992"/>
        <v>-</v>
      </c>
      <c r="DN120" s="355">
        <f t="shared" si="993"/>
        <v>0</v>
      </c>
      <c r="DO120" s="355">
        <f t="shared" si="994"/>
        <v>0</v>
      </c>
      <c r="DP120" s="355">
        <f t="shared" si="995"/>
        <v>0</v>
      </c>
      <c r="DQ120" s="355">
        <f t="shared" si="996"/>
        <v>0</v>
      </c>
      <c r="DR120" s="355">
        <f t="shared" si="997"/>
        <v>0</v>
      </c>
      <c r="DS120" s="355">
        <f t="shared" si="998"/>
        <v>0</v>
      </c>
      <c r="DT120" s="355">
        <f t="shared" si="999"/>
        <v>0</v>
      </c>
      <c r="DU120" s="355">
        <f t="shared" si="1000"/>
        <v>0</v>
      </c>
      <c r="DW120" s="68" t="str">
        <f t="shared" si="1001"/>
        <v>-</v>
      </c>
      <c r="DX120" s="68" t="str">
        <f t="shared" si="1002"/>
        <v>-</v>
      </c>
      <c r="DY120" s="68" t="str">
        <f t="shared" si="1003"/>
        <v>-</v>
      </c>
      <c r="DZ120" s="68" t="str">
        <f t="shared" si="1004"/>
        <v>-</v>
      </c>
      <c r="EA120" s="68" t="str">
        <f t="shared" si="1005"/>
        <v>-</v>
      </c>
      <c r="EB120" s="68" t="str">
        <f t="shared" si="1006"/>
        <v>-</v>
      </c>
      <c r="EC120" s="68" t="str">
        <f t="shared" si="1007"/>
        <v>-</v>
      </c>
      <c r="ED120" s="68" t="str">
        <f t="shared" si="1008"/>
        <v>-</v>
      </c>
      <c r="EF120" s="355">
        <f t="shared" si="1009"/>
        <v>0</v>
      </c>
      <c r="EG120" s="355">
        <f t="shared" si="1010"/>
        <v>0</v>
      </c>
      <c r="EH120" s="355">
        <f t="shared" si="1011"/>
        <v>0</v>
      </c>
      <c r="EI120" s="355">
        <f t="shared" si="1012"/>
        <v>0</v>
      </c>
      <c r="EJ120" s="355">
        <f t="shared" si="1013"/>
        <v>0</v>
      </c>
      <c r="EK120" s="355">
        <f t="shared" si="1014"/>
        <v>0</v>
      </c>
      <c r="EL120" s="355">
        <f t="shared" si="1015"/>
        <v>0</v>
      </c>
      <c r="EM120" s="355">
        <f t="shared" si="1016"/>
        <v>0</v>
      </c>
      <c r="EO120" s="68" t="str">
        <f t="shared" si="1017"/>
        <v>-</v>
      </c>
      <c r="EP120" s="68" t="str">
        <f t="shared" si="1018"/>
        <v>-</v>
      </c>
      <c r="EQ120" s="68" t="str">
        <f t="shared" si="1019"/>
        <v>-</v>
      </c>
      <c r="ER120" s="68" t="str">
        <f t="shared" si="1020"/>
        <v>-</v>
      </c>
      <c r="ES120" s="68" t="str">
        <f t="shared" si="1021"/>
        <v>-</v>
      </c>
      <c r="ET120" s="68" t="str">
        <f t="shared" si="1022"/>
        <v>-</v>
      </c>
      <c r="EU120" s="68" t="str">
        <f t="shared" si="1023"/>
        <v>-</v>
      </c>
      <c r="EV120" s="68" t="str">
        <f t="shared" si="1024"/>
        <v>-</v>
      </c>
      <c r="EX120" s="355">
        <f t="shared" si="1025"/>
        <v>0</v>
      </c>
      <c r="EY120" s="355">
        <f t="shared" si="1026"/>
        <v>0</v>
      </c>
      <c r="EZ120" s="355">
        <f t="shared" si="1027"/>
        <v>0</v>
      </c>
      <c r="FA120" s="355">
        <f t="shared" si="1028"/>
        <v>0</v>
      </c>
      <c r="FB120" s="355">
        <f t="shared" si="1029"/>
        <v>0</v>
      </c>
      <c r="FC120" s="355">
        <f t="shared" si="1030"/>
        <v>0</v>
      </c>
      <c r="FD120" s="355">
        <f t="shared" si="1031"/>
        <v>0</v>
      </c>
      <c r="FE120" s="355">
        <f t="shared" si="1032"/>
        <v>0</v>
      </c>
      <c r="FG120" s="68" t="str">
        <f t="shared" si="1033"/>
        <v>-</v>
      </c>
      <c r="FH120" s="68" t="str">
        <f t="shared" si="1034"/>
        <v>-</v>
      </c>
      <c r="FI120" s="68" t="str">
        <f t="shared" si="1035"/>
        <v>-</v>
      </c>
      <c r="FJ120" s="68" t="str">
        <f t="shared" si="1036"/>
        <v>-</v>
      </c>
      <c r="FK120" s="68" t="str">
        <f t="shared" si="1037"/>
        <v>-</v>
      </c>
      <c r="FL120" s="68" t="str">
        <f t="shared" si="1038"/>
        <v>-</v>
      </c>
      <c r="FM120" s="68" t="str">
        <f t="shared" si="1039"/>
        <v>-</v>
      </c>
      <c r="FN120" s="68" t="str">
        <f t="shared" si="1040"/>
        <v>-</v>
      </c>
      <c r="FP120" s="355">
        <f t="shared" si="1041"/>
        <v>0</v>
      </c>
      <c r="FQ120" s="355">
        <f t="shared" si="1042"/>
        <v>0</v>
      </c>
      <c r="FR120" s="355">
        <f t="shared" si="1043"/>
        <v>0</v>
      </c>
      <c r="FS120" s="355">
        <f t="shared" si="1044"/>
        <v>0</v>
      </c>
      <c r="FT120" s="355">
        <f t="shared" si="1045"/>
        <v>0</v>
      </c>
      <c r="FU120" s="355">
        <f t="shared" si="1046"/>
        <v>0</v>
      </c>
      <c r="FV120" s="355">
        <f t="shared" si="1047"/>
        <v>0</v>
      </c>
      <c r="FW120" s="355">
        <f t="shared" si="1048"/>
        <v>0</v>
      </c>
      <c r="FY120" s="68" t="str">
        <f t="shared" si="1049"/>
        <v>-</v>
      </c>
      <c r="FZ120" s="68" t="str">
        <f t="shared" si="1050"/>
        <v>-</v>
      </c>
      <c r="GA120" s="68" t="str">
        <f t="shared" si="1051"/>
        <v>-</v>
      </c>
      <c r="GB120" s="68" t="str">
        <f t="shared" si="1052"/>
        <v>-</v>
      </c>
      <c r="GC120" s="68" t="str">
        <f t="shared" si="1053"/>
        <v>-</v>
      </c>
      <c r="GD120" s="68" t="str">
        <f t="shared" si="1056"/>
        <v>-</v>
      </c>
      <c r="GE120" s="68" t="str">
        <f t="shared" si="1054"/>
        <v>-</v>
      </c>
      <c r="GF120" s="68" t="str">
        <f t="shared" si="1055"/>
        <v>-</v>
      </c>
    </row>
    <row r="121" spans="1:188" ht="12" x14ac:dyDescent="0.3">
      <c r="A121" s="405"/>
      <c r="B121" s="405" t="s">
        <v>408</v>
      </c>
      <c r="C121" s="387" t="s">
        <v>427</v>
      </c>
      <c r="D121" s="406">
        <v>0.83333333333333337</v>
      </c>
      <c r="E121" s="406">
        <v>0.875</v>
      </c>
      <c r="F121" s="407" t="str">
        <f t="shared" ref="F121" si="1131">IF(VALUE(D121)&gt;=0.72,"PT",IF(VALUE(D121)&lt;0.72,"Off-PT"))</f>
        <v>PT</v>
      </c>
      <c r="G121" s="8"/>
      <c r="H121" s="436" t="s">
        <v>117</v>
      </c>
      <c r="I121" s="409">
        <v>591</v>
      </c>
      <c r="J121" s="410" t="s">
        <v>117</v>
      </c>
      <c r="K121" s="465" t="s">
        <v>117</v>
      </c>
      <c r="L121" s="412">
        <f t="shared" ref="L121" si="1132">COUNTA(AN121:BR121)</f>
        <v>0</v>
      </c>
      <c r="M121" s="410">
        <f t="shared" si="941"/>
        <v>591</v>
      </c>
      <c r="N121" s="410">
        <f t="shared" si="977"/>
        <v>0</v>
      </c>
      <c r="O121" s="8" t="e">
        <f t="shared" ref="O121" si="1133">IF($L$4&gt;0,P121*J121*$M$4*H121,0)</f>
        <v>#VALUE!</v>
      </c>
      <c r="P121" s="8">
        <f t="shared" ref="P121" si="1134">COUNTIF(AN121:BR121,"A")</f>
        <v>0</v>
      </c>
      <c r="Q121" s="8">
        <f t="shared" ref="Q121" si="1135">IF($L$5&gt;0,R121*J121*$M$5*H121,0)</f>
        <v>0</v>
      </c>
      <c r="R121" s="8">
        <f t="shared" ref="R121" si="1136">COUNTIF(AN121:BR121,"B")</f>
        <v>0</v>
      </c>
      <c r="S121" s="8">
        <f t="shared" ref="S121" si="1137">IF($L$6&gt;0,T121*J121*$M$6*H121,0)</f>
        <v>0</v>
      </c>
      <c r="T121" s="8">
        <f t="shared" ref="T121" si="1138">COUNTIF(AN121:BR121,"C")</f>
        <v>0</v>
      </c>
      <c r="U121" s="8">
        <f t="shared" ref="U121" si="1139">IF($L$7&gt;0,V121*J121*$M$7*H121,0)</f>
        <v>0</v>
      </c>
      <c r="V121" s="8">
        <f t="shared" ref="V121" si="1140">COUNTIF(AN121:BR121,"D")</f>
        <v>0</v>
      </c>
      <c r="W121" s="8">
        <f t="shared" ref="W121" si="1141">IF($L$8&gt;0,X121*J121*$M$8*H121,0)</f>
        <v>0</v>
      </c>
      <c r="X121" s="8">
        <f t="shared" ref="X121" si="1142">COUNTIF(AN121:BR121,"E")</f>
        <v>0</v>
      </c>
      <c r="Y121" s="8">
        <f t="shared" ref="Y121" si="1143">COUNTIF(AN121:BR121,"F")</f>
        <v>0</v>
      </c>
      <c r="Z121" s="8">
        <f t="shared" ref="Z121" si="1144">COUNTIF(AN121:BR121,"G")</f>
        <v>0</v>
      </c>
      <c r="AA121" s="8">
        <f t="shared" ref="AA121" si="1145">COUNTIF(AN121:BR121,"H")</f>
        <v>0</v>
      </c>
      <c r="AB121" s="8" t="e">
        <f t="shared" ref="AB121" si="1146">(Y121+Z121+AA121)*H121</f>
        <v>#VALUE!</v>
      </c>
      <c r="AC121" s="8">
        <f t="shared" ref="AC121" si="1147">IF($L$4&gt;0,I121*$M$4*P121,0)</f>
        <v>0</v>
      </c>
      <c r="AD121" s="8">
        <f t="shared" ref="AD121" si="1148">IF($L$5&gt;0,I121*$M$5*R121,0)</f>
        <v>0</v>
      </c>
      <c r="AE121" s="8">
        <f t="shared" ref="AE121" si="1149">IF($L$6&gt;0,I121*$M$6*T121,0)</f>
        <v>0</v>
      </c>
      <c r="AF121" s="8">
        <f t="shared" ref="AF121" si="1150">IF($L$7&gt;0,I121*$M$7*V121,0)</f>
        <v>0</v>
      </c>
      <c r="AG121" s="8">
        <f t="shared" ref="AG121" si="1151">IF($L$8&gt;0,I121*$M$8*X121,0)</f>
        <v>0</v>
      </c>
      <c r="AH121" s="8">
        <f t="shared" ref="AH121" si="1152">IF(ISERROR(M121*$M$4),0,M121*$M$4)</f>
        <v>591</v>
      </c>
      <c r="AI121" s="8">
        <f t="shared" ref="AI121" si="1153">IF(ISERROR(M121*$M$5),0,M121*$M$5)</f>
        <v>0</v>
      </c>
      <c r="AJ121" s="8">
        <f t="shared" ref="AJ121" si="1154">IF(ISERROR(M121*$M$6),0,M121*$M$6)</f>
        <v>0</v>
      </c>
      <c r="AK121" s="8">
        <f t="shared" ref="AK121" si="1155">IF(ISERROR(M121*$M$7),0,M121*$M$7)</f>
        <v>0</v>
      </c>
      <c r="AL121" s="8">
        <f t="shared" ref="AL121" si="1156">IF(ISERROR(M121*$M$8),0,M121*$M$8)</f>
        <v>0</v>
      </c>
      <c r="AM121" s="103" t="str">
        <f t="shared" ref="AM121" si="1157">IF(G121="","1",IF(G121="Break",1.15,IF(G121="2inbreak",1.15,IF(G121="PultIB",1.15,IF(G121="1stIB",1.3,IF(G121="lastIB",1.3,IF(G121="B&amp;1stIB",1.45,IF(G121="B&amp;lastIB",1.45,IF(G121="B&amp;2inbreak",1.45,IF(G121="B&amp;PultIB",1.45,IF(G121="T&amp;T",1.35,)))))))))))</f>
        <v>1</v>
      </c>
      <c r="AN121" s="63"/>
      <c r="AO121" s="63"/>
      <c r="AP121" s="66"/>
      <c r="AQ121" s="66"/>
      <c r="AR121" s="1277"/>
      <c r="AS121" s="1270"/>
      <c r="AT121" s="63"/>
      <c r="AU121" s="63"/>
      <c r="AV121" s="63"/>
      <c r="AW121" s="66"/>
      <c r="AX121" s="66"/>
      <c r="AY121" s="63"/>
      <c r="AZ121" s="63"/>
      <c r="BA121" s="63"/>
      <c r="BB121" s="63"/>
      <c r="BC121" s="63"/>
      <c r="BD121" s="66"/>
      <c r="BE121" s="66"/>
      <c r="BF121" s="63"/>
      <c r="BG121" s="63"/>
      <c r="BH121" s="63"/>
      <c r="BI121" s="63"/>
      <c r="BJ121" s="63"/>
      <c r="BK121" s="66"/>
      <c r="BL121" s="66"/>
      <c r="BM121" s="63"/>
      <c r="BN121" s="63"/>
      <c r="BO121" s="63"/>
      <c r="BP121" s="63"/>
      <c r="BQ121" s="63"/>
      <c r="BR121" s="1270"/>
      <c r="BS121" s="63"/>
      <c r="BT121" s="983"/>
      <c r="CA121" s="104">
        <f t="shared" si="967"/>
        <v>0</v>
      </c>
      <c r="CB121" s="104">
        <f t="shared" si="968"/>
        <v>0</v>
      </c>
      <c r="CC121" s="104"/>
      <c r="CD121" s="104"/>
      <c r="CE121" s="104"/>
      <c r="CF121" s="104"/>
      <c r="CG121" s="983"/>
      <c r="CH121" s="984" t="e">
        <f t="shared" ref="CH121" si="1158">P121*H121</f>
        <v>#VALUE!</v>
      </c>
      <c r="CI121" s="984" t="e">
        <f t="shared" ref="CI121" si="1159">R121*H121</f>
        <v>#VALUE!</v>
      </c>
      <c r="CJ121" s="984" t="e">
        <f t="shared" ref="CJ121" si="1160">T121*H121</f>
        <v>#VALUE!</v>
      </c>
      <c r="CK121" s="984" t="e">
        <f t="shared" ref="CK121" si="1161">V121*H121</f>
        <v>#VALUE!</v>
      </c>
      <c r="CL121" s="984" t="e">
        <f t="shared" ref="CL121" si="1162">X121*H121</f>
        <v>#VALUE!</v>
      </c>
      <c r="CM121" s="984" t="e">
        <f t="shared" ref="CM121" si="1163">Y121*H121</f>
        <v>#VALUE!</v>
      </c>
      <c r="CN121" s="984" t="e">
        <f t="shared" ref="CN121" si="1164">Z121*H121</f>
        <v>#VALUE!</v>
      </c>
      <c r="CO121" s="984" t="e">
        <f t="shared" ref="CO121" si="1165">AA121*H121</f>
        <v>#VALUE!</v>
      </c>
      <c r="CV121" s="355">
        <f t="shared" si="978"/>
        <v>0</v>
      </c>
      <c r="CW121" s="355">
        <f t="shared" si="979"/>
        <v>0</v>
      </c>
      <c r="CX121" s="355">
        <f t="shared" si="980"/>
        <v>0</v>
      </c>
      <c r="CY121" s="355">
        <f t="shared" si="981"/>
        <v>0</v>
      </c>
      <c r="CZ121" s="355" t="str">
        <f ca="1">IFERROR(OUNTIF(AN121:AP121,"e"),"-")</f>
        <v>-</v>
      </c>
      <c r="DA121" s="355">
        <f t="shared" si="982"/>
        <v>0</v>
      </c>
      <c r="DB121" s="355">
        <f t="shared" si="983"/>
        <v>0</v>
      </c>
      <c r="DC121" s="355">
        <f t="shared" si="984"/>
        <v>0</v>
      </c>
      <c r="DE121" s="1168" t="str">
        <f t="shared" si="985"/>
        <v>-</v>
      </c>
      <c r="DF121" s="1168" t="str">
        <f t="shared" si="986"/>
        <v>-</v>
      </c>
      <c r="DG121" s="1168" t="str">
        <f t="shared" si="987"/>
        <v>-</v>
      </c>
      <c r="DH121" s="1168" t="str">
        <f t="shared" si="988"/>
        <v>-</v>
      </c>
      <c r="DI121" s="1168" t="str">
        <f t="shared" ca="1" si="989"/>
        <v>-</v>
      </c>
      <c r="DJ121" s="1168" t="str">
        <f t="shared" si="990"/>
        <v>-</v>
      </c>
      <c r="DK121" s="1168" t="str">
        <f t="shared" si="991"/>
        <v>-</v>
      </c>
      <c r="DL121" s="1168" t="str">
        <f t="shared" si="992"/>
        <v>-</v>
      </c>
      <c r="DN121" s="355">
        <f t="shared" si="993"/>
        <v>0</v>
      </c>
      <c r="DO121" s="355">
        <f t="shared" si="994"/>
        <v>0</v>
      </c>
      <c r="DP121" s="355">
        <f t="shared" si="995"/>
        <v>0</v>
      </c>
      <c r="DQ121" s="355">
        <f t="shared" si="996"/>
        <v>0</v>
      </c>
      <c r="DR121" s="355">
        <f t="shared" si="997"/>
        <v>0</v>
      </c>
      <c r="DS121" s="355">
        <f t="shared" si="998"/>
        <v>0</v>
      </c>
      <c r="DT121" s="355">
        <f t="shared" si="999"/>
        <v>0</v>
      </c>
      <c r="DU121" s="355">
        <f t="shared" si="1000"/>
        <v>0</v>
      </c>
      <c r="DW121" s="68" t="str">
        <f t="shared" si="1001"/>
        <v>-</v>
      </c>
      <c r="DX121" s="68" t="str">
        <f t="shared" si="1002"/>
        <v>-</v>
      </c>
      <c r="DY121" s="68" t="str">
        <f t="shared" si="1003"/>
        <v>-</v>
      </c>
      <c r="DZ121" s="68" t="str">
        <f t="shared" si="1004"/>
        <v>-</v>
      </c>
      <c r="EA121" s="68" t="str">
        <f t="shared" si="1005"/>
        <v>-</v>
      </c>
      <c r="EB121" s="68" t="str">
        <f t="shared" si="1006"/>
        <v>-</v>
      </c>
      <c r="EC121" s="68" t="str">
        <f t="shared" si="1007"/>
        <v>-</v>
      </c>
      <c r="ED121" s="68" t="str">
        <f t="shared" si="1008"/>
        <v>-</v>
      </c>
      <c r="EF121" s="355">
        <f t="shared" si="1009"/>
        <v>0</v>
      </c>
      <c r="EG121" s="355">
        <f t="shared" si="1010"/>
        <v>0</v>
      </c>
      <c r="EH121" s="355">
        <f t="shared" si="1011"/>
        <v>0</v>
      </c>
      <c r="EI121" s="355">
        <f t="shared" si="1012"/>
        <v>0</v>
      </c>
      <c r="EJ121" s="355">
        <f t="shared" si="1013"/>
        <v>0</v>
      </c>
      <c r="EK121" s="355">
        <f t="shared" si="1014"/>
        <v>0</v>
      </c>
      <c r="EL121" s="355">
        <f t="shared" si="1015"/>
        <v>0</v>
      </c>
      <c r="EM121" s="355">
        <f t="shared" si="1016"/>
        <v>0</v>
      </c>
      <c r="EO121" s="68" t="str">
        <f t="shared" si="1017"/>
        <v>-</v>
      </c>
      <c r="EP121" s="68" t="str">
        <f t="shared" si="1018"/>
        <v>-</v>
      </c>
      <c r="EQ121" s="68" t="str">
        <f t="shared" si="1019"/>
        <v>-</v>
      </c>
      <c r="ER121" s="68" t="str">
        <f t="shared" si="1020"/>
        <v>-</v>
      </c>
      <c r="ES121" s="68" t="str">
        <f t="shared" si="1021"/>
        <v>-</v>
      </c>
      <c r="ET121" s="68" t="str">
        <f t="shared" si="1022"/>
        <v>-</v>
      </c>
      <c r="EU121" s="68" t="str">
        <f t="shared" si="1023"/>
        <v>-</v>
      </c>
      <c r="EV121" s="68" t="str">
        <f t="shared" si="1024"/>
        <v>-</v>
      </c>
      <c r="EX121" s="355">
        <f t="shared" si="1025"/>
        <v>0</v>
      </c>
      <c r="EY121" s="355">
        <f t="shared" si="1026"/>
        <v>0</v>
      </c>
      <c r="EZ121" s="355">
        <f t="shared" si="1027"/>
        <v>0</v>
      </c>
      <c r="FA121" s="355">
        <f t="shared" si="1028"/>
        <v>0</v>
      </c>
      <c r="FB121" s="355">
        <f t="shared" si="1029"/>
        <v>0</v>
      </c>
      <c r="FC121" s="355">
        <f t="shared" si="1030"/>
        <v>0</v>
      </c>
      <c r="FD121" s="355">
        <f t="shared" si="1031"/>
        <v>0</v>
      </c>
      <c r="FE121" s="355">
        <f t="shared" si="1032"/>
        <v>0</v>
      </c>
      <c r="FG121" s="68" t="str">
        <f t="shared" si="1033"/>
        <v>-</v>
      </c>
      <c r="FH121" s="68" t="str">
        <f t="shared" si="1034"/>
        <v>-</v>
      </c>
      <c r="FI121" s="68" t="str">
        <f t="shared" si="1035"/>
        <v>-</v>
      </c>
      <c r="FJ121" s="68" t="str">
        <f t="shared" si="1036"/>
        <v>-</v>
      </c>
      <c r="FK121" s="68" t="str">
        <f t="shared" si="1037"/>
        <v>-</v>
      </c>
      <c r="FL121" s="68" t="str">
        <f t="shared" si="1038"/>
        <v>-</v>
      </c>
      <c r="FM121" s="68" t="str">
        <f t="shared" si="1039"/>
        <v>-</v>
      </c>
      <c r="FN121" s="68" t="str">
        <f t="shared" si="1040"/>
        <v>-</v>
      </c>
      <c r="FP121" s="355">
        <f t="shared" si="1041"/>
        <v>0</v>
      </c>
      <c r="FQ121" s="355">
        <f t="shared" si="1042"/>
        <v>0</v>
      </c>
      <c r="FR121" s="355">
        <f t="shared" si="1043"/>
        <v>0</v>
      </c>
      <c r="FS121" s="355">
        <f t="shared" si="1044"/>
        <v>0</v>
      </c>
      <c r="FT121" s="355">
        <f t="shared" si="1045"/>
        <v>0</v>
      </c>
      <c r="FU121" s="355">
        <f t="shared" si="1046"/>
        <v>0</v>
      </c>
      <c r="FV121" s="355">
        <f t="shared" si="1047"/>
        <v>0</v>
      </c>
      <c r="FW121" s="355">
        <f t="shared" si="1048"/>
        <v>0</v>
      </c>
      <c r="FY121" s="68" t="str">
        <f t="shared" si="1049"/>
        <v>-</v>
      </c>
      <c r="FZ121" s="68" t="str">
        <f t="shared" si="1050"/>
        <v>-</v>
      </c>
      <c r="GA121" s="68" t="str">
        <f t="shared" si="1051"/>
        <v>-</v>
      </c>
      <c r="GB121" s="68" t="str">
        <f t="shared" si="1052"/>
        <v>-</v>
      </c>
      <c r="GC121" s="68" t="str">
        <f t="shared" si="1053"/>
        <v>-</v>
      </c>
      <c r="GD121" s="68" t="str">
        <f t="shared" si="1056"/>
        <v>-</v>
      </c>
      <c r="GE121" s="68" t="str">
        <f t="shared" si="1054"/>
        <v>-</v>
      </c>
      <c r="GF121" s="68" t="str">
        <f t="shared" si="1055"/>
        <v>-</v>
      </c>
    </row>
    <row r="122" spans="1:188" ht="12" x14ac:dyDescent="0.3">
      <c r="A122" s="387"/>
      <c r="B122" s="387" t="s">
        <v>410</v>
      </c>
      <c r="C122" s="387" t="s">
        <v>427</v>
      </c>
      <c r="D122" s="388">
        <v>0.875</v>
      </c>
      <c r="E122" s="388">
        <v>0.95833333333333337</v>
      </c>
      <c r="F122" s="389" t="str">
        <f t="shared" si="1057"/>
        <v>PT</v>
      </c>
      <c r="G122" s="9"/>
      <c r="H122" s="432" t="s">
        <v>117</v>
      </c>
      <c r="I122" s="391">
        <v>1409</v>
      </c>
      <c r="J122" s="392" t="s">
        <v>117</v>
      </c>
      <c r="K122" s="461" t="s">
        <v>117</v>
      </c>
      <c r="L122" s="394">
        <f t="shared" si="940"/>
        <v>0</v>
      </c>
      <c r="M122" s="392">
        <f t="shared" si="941"/>
        <v>1409</v>
      </c>
      <c r="N122" s="392">
        <f t="shared" si="977"/>
        <v>0</v>
      </c>
      <c r="O122" s="9" t="e">
        <f t="shared" si="942"/>
        <v>#VALUE!</v>
      </c>
      <c r="P122" s="9">
        <f t="shared" si="943"/>
        <v>0</v>
      </c>
      <c r="Q122" s="9">
        <f t="shared" si="944"/>
        <v>0</v>
      </c>
      <c r="R122" s="9">
        <f t="shared" si="945"/>
        <v>0</v>
      </c>
      <c r="S122" s="9">
        <f t="shared" si="946"/>
        <v>0</v>
      </c>
      <c r="T122" s="9">
        <f t="shared" si="947"/>
        <v>0</v>
      </c>
      <c r="U122" s="9">
        <f t="shared" si="948"/>
        <v>0</v>
      </c>
      <c r="V122" s="9">
        <f t="shared" si="949"/>
        <v>0</v>
      </c>
      <c r="W122" s="9">
        <f t="shared" si="950"/>
        <v>0</v>
      </c>
      <c r="X122" s="9">
        <f t="shared" si="951"/>
        <v>0</v>
      </c>
      <c r="Y122" s="9">
        <f t="shared" si="1058"/>
        <v>0</v>
      </c>
      <c r="Z122" s="9">
        <f t="shared" si="1059"/>
        <v>0</v>
      </c>
      <c r="AA122" s="9">
        <f t="shared" si="1060"/>
        <v>0</v>
      </c>
      <c r="AB122" s="9" t="e">
        <f t="shared" si="955"/>
        <v>#VALUE!</v>
      </c>
      <c r="AC122" s="9">
        <f t="shared" si="956"/>
        <v>0</v>
      </c>
      <c r="AD122" s="9">
        <f t="shared" si="957"/>
        <v>0</v>
      </c>
      <c r="AE122" s="9">
        <f t="shared" si="958"/>
        <v>0</v>
      </c>
      <c r="AF122" s="9">
        <f t="shared" si="959"/>
        <v>0</v>
      </c>
      <c r="AG122" s="9">
        <f t="shared" si="960"/>
        <v>0</v>
      </c>
      <c r="AH122" s="8">
        <f t="shared" si="961"/>
        <v>1409</v>
      </c>
      <c r="AI122" s="8">
        <f t="shared" si="962"/>
        <v>0</v>
      </c>
      <c r="AJ122" s="8">
        <f t="shared" si="963"/>
        <v>0</v>
      </c>
      <c r="AK122" s="8">
        <f t="shared" si="964"/>
        <v>0</v>
      </c>
      <c r="AL122" s="8">
        <f t="shared" si="965"/>
        <v>0</v>
      </c>
      <c r="AM122" s="103" t="str">
        <f t="shared" si="966"/>
        <v>1</v>
      </c>
      <c r="AN122" s="63"/>
      <c r="AO122" s="63"/>
      <c r="AP122" s="66"/>
      <c r="AQ122" s="66"/>
      <c r="AR122" s="1277"/>
      <c r="AS122" s="1270"/>
      <c r="AT122" s="63"/>
      <c r="AU122" s="63"/>
      <c r="AV122" s="63"/>
      <c r="AW122" s="66"/>
      <c r="AX122" s="66"/>
      <c r="AY122" s="63"/>
      <c r="AZ122" s="63"/>
      <c r="BA122" s="63"/>
      <c r="BB122" s="63"/>
      <c r="BC122" s="63"/>
      <c r="BD122" s="66"/>
      <c r="BE122" s="66"/>
      <c r="BF122" s="63"/>
      <c r="BG122" s="63"/>
      <c r="BH122" s="63"/>
      <c r="BI122" s="63"/>
      <c r="BJ122" s="63"/>
      <c r="BK122" s="66"/>
      <c r="BL122" s="66"/>
      <c r="BM122" s="63"/>
      <c r="BN122" s="63"/>
      <c r="BO122" s="63"/>
      <c r="BP122" s="63"/>
      <c r="BQ122" s="63"/>
      <c r="BR122" s="1270"/>
      <c r="BS122" s="63"/>
      <c r="CA122" s="104">
        <f t="shared" si="967"/>
        <v>0</v>
      </c>
      <c r="CB122" s="104">
        <f t="shared" si="968"/>
        <v>0</v>
      </c>
      <c r="CC122" s="104"/>
      <c r="CD122" s="104"/>
      <c r="CE122" s="104"/>
      <c r="CF122" s="104"/>
      <c r="CH122" s="105" t="e">
        <f t="shared" si="969"/>
        <v>#VALUE!</v>
      </c>
      <c r="CI122" s="105" t="e">
        <f t="shared" si="970"/>
        <v>#VALUE!</v>
      </c>
      <c r="CJ122" s="105" t="e">
        <f t="shared" si="971"/>
        <v>#VALUE!</v>
      </c>
      <c r="CK122" s="105" t="e">
        <f t="shared" si="972"/>
        <v>#VALUE!</v>
      </c>
      <c r="CL122" s="105" t="e">
        <f t="shared" si="973"/>
        <v>#VALUE!</v>
      </c>
      <c r="CM122" s="105" t="e">
        <f t="shared" si="974"/>
        <v>#VALUE!</v>
      </c>
      <c r="CN122" s="105" t="e">
        <f t="shared" si="975"/>
        <v>#VALUE!</v>
      </c>
      <c r="CO122" s="105" t="e">
        <f t="shared" si="976"/>
        <v>#VALUE!</v>
      </c>
      <c r="CV122" s="355">
        <f t="shared" si="978"/>
        <v>0</v>
      </c>
      <c r="CW122" s="355">
        <f t="shared" si="979"/>
        <v>0</v>
      </c>
      <c r="CX122" s="355">
        <f t="shared" si="980"/>
        <v>0</v>
      </c>
      <c r="CY122" s="355">
        <f t="shared" si="981"/>
        <v>0</v>
      </c>
      <c r="CZ122" s="355" t="str">
        <f ca="1">IFERROR(OUNTIF(AN122:AP122,"e"),"-")</f>
        <v>-</v>
      </c>
      <c r="DA122" s="355">
        <f t="shared" si="982"/>
        <v>0</v>
      </c>
      <c r="DB122" s="355">
        <f t="shared" si="983"/>
        <v>0</v>
      </c>
      <c r="DC122" s="355">
        <f t="shared" si="984"/>
        <v>0</v>
      </c>
      <c r="DE122" s="1168" t="str">
        <f t="shared" si="985"/>
        <v>-</v>
      </c>
      <c r="DF122" s="1168" t="str">
        <f t="shared" si="986"/>
        <v>-</v>
      </c>
      <c r="DG122" s="1168" t="str">
        <f t="shared" si="987"/>
        <v>-</v>
      </c>
      <c r="DH122" s="1168" t="str">
        <f t="shared" si="988"/>
        <v>-</v>
      </c>
      <c r="DI122" s="1168" t="str">
        <f t="shared" ca="1" si="989"/>
        <v>-</v>
      </c>
      <c r="DJ122" s="1168" t="str">
        <f t="shared" si="990"/>
        <v>-</v>
      </c>
      <c r="DK122" s="1168" t="str">
        <f t="shared" si="991"/>
        <v>-</v>
      </c>
      <c r="DL122" s="1168" t="str">
        <f t="shared" si="992"/>
        <v>-</v>
      </c>
      <c r="DN122" s="355">
        <f t="shared" si="993"/>
        <v>0</v>
      </c>
      <c r="DO122" s="355">
        <f t="shared" si="994"/>
        <v>0</v>
      </c>
      <c r="DP122" s="355">
        <f t="shared" si="995"/>
        <v>0</v>
      </c>
      <c r="DQ122" s="355">
        <f t="shared" si="996"/>
        <v>0</v>
      </c>
      <c r="DR122" s="355">
        <f t="shared" si="997"/>
        <v>0</v>
      </c>
      <c r="DS122" s="355">
        <f t="shared" si="998"/>
        <v>0</v>
      </c>
      <c r="DT122" s="355">
        <f t="shared" si="999"/>
        <v>0</v>
      </c>
      <c r="DU122" s="355">
        <f t="shared" si="1000"/>
        <v>0</v>
      </c>
      <c r="DW122" s="68" t="str">
        <f t="shared" si="1001"/>
        <v>-</v>
      </c>
      <c r="DX122" s="68" t="str">
        <f t="shared" si="1002"/>
        <v>-</v>
      </c>
      <c r="DY122" s="68" t="str">
        <f t="shared" si="1003"/>
        <v>-</v>
      </c>
      <c r="DZ122" s="68" t="str">
        <f t="shared" si="1004"/>
        <v>-</v>
      </c>
      <c r="EA122" s="68" t="str">
        <f t="shared" si="1005"/>
        <v>-</v>
      </c>
      <c r="EB122" s="68" t="str">
        <f t="shared" si="1006"/>
        <v>-</v>
      </c>
      <c r="EC122" s="68" t="str">
        <f t="shared" si="1007"/>
        <v>-</v>
      </c>
      <c r="ED122" s="68" t="str">
        <f t="shared" si="1008"/>
        <v>-</v>
      </c>
      <c r="EF122" s="355">
        <f t="shared" si="1009"/>
        <v>0</v>
      </c>
      <c r="EG122" s="355">
        <f t="shared" si="1010"/>
        <v>0</v>
      </c>
      <c r="EH122" s="355">
        <f t="shared" si="1011"/>
        <v>0</v>
      </c>
      <c r="EI122" s="355">
        <f t="shared" si="1012"/>
        <v>0</v>
      </c>
      <c r="EJ122" s="355">
        <f t="shared" si="1013"/>
        <v>0</v>
      </c>
      <c r="EK122" s="355">
        <f t="shared" si="1014"/>
        <v>0</v>
      </c>
      <c r="EL122" s="355">
        <f t="shared" si="1015"/>
        <v>0</v>
      </c>
      <c r="EM122" s="355">
        <f t="shared" si="1016"/>
        <v>0</v>
      </c>
      <c r="EO122" s="68" t="str">
        <f t="shared" si="1017"/>
        <v>-</v>
      </c>
      <c r="EP122" s="68" t="str">
        <f t="shared" si="1018"/>
        <v>-</v>
      </c>
      <c r="EQ122" s="68" t="str">
        <f t="shared" si="1019"/>
        <v>-</v>
      </c>
      <c r="ER122" s="68" t="str">
        <f t="shared" si="1020"/>
        <v>-</v>
      </c>
      <c r="ES122" s="68" t="str">
        <f t="shared" si="1021"/>
        <v>-</v>
      </c>
      <c r="ET122" s="68" t="str">
        <f t="shared" si="1022"/>
        <v>-</v>
      </c>
      <c r="EU122" s="68" t="str">
        <f t="shared" si="1023"/>
        <v>-</v>
      </c>
      <c r="EV122" s="68" t="str">
        <f t="shared" si="1024"/>
        <v>-</v>
      </c>
      <c r="EX122" s="355">
        <f t="shared" si="1025"/>
        <v>0</v>
      </c>
      <c r="EY122" s="355">
        <f t="shared" si="1026"/>
        <v>0</v>
      </c>
      <c r="EZ122" s="355">
        <f t="shared" si="1027"/>
        <v>0</v>
      </c>
      <c r="FA122" s="355">
        <f t="shared" si="1028"/>
        <v>0</v>
      </c>
      <c r="FB122" s="355">
        <f t="shared" si="1029"/>
        <v>0</v>
      </c>
      <c r="FC122" s="355">
        <f t="shared" si="1030"/>
        <v>0</v>
      </c>
      <c r="FD122" s="355">
        <f t="shared" si="1031"/>
        <v>0</v>
      </c>
      <c r="FE122" s="355">
        <f t="shared" si="1032"/>
        <v>0</v>
      </c>
      <c r="FG122" s="68" t="str">
        <f t="shared" si="1033"/>
        <v>-</v>
      </c>
      <c r="FH122" s="68" t="str">
        <f t="shared" si="1034"/>
        <v>-</v>
      </c>
      <c r="FI122" s="68" t="str">
        <f t="shared" si="1035"/>
        <v>-</v>
      </c>
      <c r="FJ122" s="68" t="str">
        <f t="shared" si="1036"/>
        <v>-</v>
      </c>
      <c r="FK122" s="68" t="str">
        <f t="shared" si="1037"/>
        <v>-</v>
      </c>
      <c r="FL122" s="68" t="str">
        <f t="shared" si="1038"/>
        <v>-</v>
      </c>
      <c r="FM122" s="68" t="str">
        <f t="shared" si="1039"/>
        <v>-</v>
      </c>
      <c r="FN122" s="68" t="str">
        <f t="shared" si="1040"/>
        <v>-</v>
      </c>
      <c r="FP122" s="355">
        <f t="shared" si="1041"/>
        <v>0</v>
      </c>
      <c r="FQ122" s="355">
        <f t="shared" si="1042"/>
        <v>0</v>
      </c>
      <c r="FR122" s="355">
        <f t="shared" si="1043"/>
        <v>0</v>
      </c>
      <c r="FS122" s="355">
        <f t="shared" si="1044"/>
        <v>0</v>
      </c>
      <c r="FT122" s="355">
        <f t="shared" si="1045"/>
        <v>0</v>
      </c>
      <c r="FU122" s="355">
        <f t="shared" si="1046"/>
        <v>0</v>
      </c>
      <c r="FV122" s="355">
        <f t="shared" si="1047"/>
        <v>0</v>
      </c>
      <c r="FW122" s="355">
        <f t="shared" si="1048"/>
        <v>0</v>
      </c>
      <c r="FY122" s="68" t="str">
        <f t="shared" si="1049"/>
        <v>-</v>
      </c>
      <c r="FZ122" s="68" t="str">
        <f t="shared" si="1050"/>
        <v>-</v>
      </c>
      <c r="GA122" s="68" t="str">
        <f t="shared" si="1051"/>
        <v>-</v>
      </c>
      <c r="GB122" s="68" t="str">
        <f t="shared" si="1052"/>
        <v>-</v>
      </c>
      <c r="GC122" s="68" t="str">
        <f t="shared" si="1053"/>
        <v>-</v>
      </c>
      <c r="GD122" s="68" t="str">
        <f t="shared" si="1056"/>
        <v>-</v>
      </c>
      <c r="GE122" s="68" t="str">
        <f t="shared" si="1054"/>
        <v>-</v>
      </c>
      <c r="GF122" s="68" t="str">
        <f t="shared" si="1055"/>
        <v>-</v>
      </c>
    </row>
    <row r="123" spans="1:188" ht="12.6" thickBot="1" x14ac:dyDescent="0.35">
      <c r="A123" s="1097"/>
      <c r="B123" s="1095" t="s">
        <v>408</v>
      </c>
      <c r="C123" s="1095" t="s">
        <v>427</v>
      </c>
      <c r="D123" s="1096">
        <v>0.95833333333333337</v>
      </c>
      <c r="E123" s="1096">
        <v>0</v>
      </c>
      <c r="F123" s="1097" t="str">
        <f t="shared" ref="F123" si="1166">IF(VALUE(D123)&gt;=0.72,"PT",IF(VALUE(D123)&lt;0.72,"Off-PT"))</f>
        <v>PT</v>
      </c>
      <c r="G123" s="1098"/>
      <c r="H123" s="1099" t="s">
        <v>117</v>
      </c>
      <c r="I123" s="1100">
        <v>730</v>
      </c>
      <c r="J123" s="1101" t="s">
        <v>117</v>
      </c>
      <c r="K123" s="1223" t="s">
        <v>117</v>
      </c>
      <c r="L123" s="1102">
        <f t="shared" ref="L123" si="1167">COUNTA(AN123:BR123)</f>
        <v>0</v>
      </c>
      <c r="M123" s="1101">
        <f t="shared" si="941"/>
        <v>730</v>
      </c>
      <c r="N123" s="1101">
        <f t="shared" si="977"/>
        <v>0</v>
      </c>
      <c r="O123" s="1098" t="e">
        <f t="shared" ref="O123" si="1168">IF($L$4&gt;0,P123*J123*$M$4*H123,0)</f>
        <v>#VALUE!</v>
      </c>
      <c r="P123" s="1098">
        <f t="shared" ref="P123" si="1169">COUNTIF(AN123:BR123,"A")</f>
        <v>0</v>
      </c>
      <c r="Q123" s="1098">
        <f t="shared" ref="Q123" si="1170">IF($L$5&gt;0,R123*J123*$M$5*H123,0)</f>
        <v>0</v>
      </c>
      <c r="R123" s="1098">
        <f t="shared" ref="R123" si="1171">COUNTIF(AN123:BR123,"B")</f>
        <v>0</v>
      </c>
      <c r="S123" s="1098">
        <f t="shared" ref="S123" si="1172">IF($L$6&gt;0,T123*J123*$M$6*H123,0)</f>
        <v>0</v>
      </c>
      <c r="T123" s="1098">
        <f t="shared" ref="T123" si="1173">COUNTIF(AN123:BR123,"C")</f>
        <v>0</v>
      </c>
      <c r="U123" s="1098">
        <f t="shared" ref="U123" si="1174">IF($L$7&gt;0,V123*J123*$M$7*H123,0)</f>
        <v>0</v>
      </c>
      <c r="V123" s="1098">
        <f t="shared" ref="V123" si="1175">COUNTIF(AN123:BR123,"D")</f>
        <v>0</v>
      </c>
      <c r="W123" s="1098">
        <f t="shared" ref="W123" si="1176">IF($L$8&gt;0,X123*J123*$M$8*H123,0)</f>
        <v>0</v>
      </c>
      <c r="X123" s="1098">
        <f t="shared" ref="X123" si="1177">COUNTIF(AN123:BR123,"E")</f>
        <v>0</v>
      </c>
      <c r="Y123" s="1098">
        <f t="shared" ref="Y123" si="1178">COUNTIF(AN123:BR123,"F")</f>
        <v>0</v>
      </c>
      <c r="Z123" s="1098">
        <f t="shared" ref="Z123" si="1179">COUNTIF(AN123:BR123,"G")</f>
        <v>0</v>
      </c>
      <c r="AA123" s="1098">
        <f t="shared" ref="AA123" si="1180">COUNTIF(AN123:BR123,"H")</f>
        <v>0</v>
      </c>
      <c r="AB123" s="1098" t="e">
        <f t="shared" ref="AB123" si="1181">(Y123+Z123+AA123)*H123</f>
        <v>#VALUE!</v>
      </c>
      <c r="AC123" s="1098">
        <f t="shared" ref="AC123" si="1182">IF($L$4&gt;0,I123*$M$4*P123,0)</f>
        <v>0</v>
      </c>
      <c r="AD123" s="1098">
        <f t="shared" ref="AD123" si="1183">IF($L$5&gt;0,I123*$M$5*R123,0)</f>
        <v>0</v>
      </c>
      <c r="AE123" s="1098">
        <f t="shared" ref="AE123" si="1184">IF($L$6&gt;0,I123*$M$6*T123,0)</f>
        <v>0</v>
      </c>
      <c r="AF123" s="1098">
        <f t="shared" ref="AF123" si="1185">IF($L$7&gt;0,I123*$M$7*V123,0)</f>
        <v>0</v>
      </c>
      <c r="AG123" s="1098">
        <f t="shared" ref="AG123" si="1186">IF($L$8&gt;0,I123*$M$8*X123,0)</f>
        <v>0</v>
      </c>
      <c r="AH123" s="1098">
        <f t="shared" ref="AH123" si="1187">IF(ISERROR(M123*$M$4),0,M123*$M$4)</f>
        <v>730</v>
      </c>
      <c r="AI123" s="1098">
        <f t="shared" ref="AI123" si="1188">IF(ISERROR(M123*$M$5),0,M123*$M$5)</f>
        <v>0</v>
      </c>
      <c r="AJ123" s="1098">
        <f t="shared" ref="AJ123" si="1189">IF(ISERROR(M123*$M$6),0,M123*$M$6)</f>
        <v>0</v>
      </c>
      <c r="AK123" s="1098">
        <f t="shared" ref="AK123" si="1190">IF(ISERROR(M123*$M$7),0,M123*$M$7)</f>
        <v>0</v>
      </c>
      <c r="AL123" s="1098">
        <f t="shared" ref="AL123" si="1191">IF(ISERROR(M123*$M$8),0,M123*$M$8)</f>
        <v>0</v>
      </c>
      <c r="AM123" s="1105" t="str">
        <f t="shared" ref="AM123" si="1192">IF(G123="","1",IF(G123="Break",1.15,IF(G123="2inbreak",1.15,IF(G123="PultIB",1.15,IF(G123="1stIB",1.3,IF(G123="lastIB",1.3,IF(G123="B&amp;1stIB",1.45,IF(G123="B&amp;lastIB",1.45,IF(G123="B&amp;2inbreak",1.45,IF(G123="B&amp;PultIB",1.45,IF(G123="T&amp;T",1.35,)))))))))))</f>
        <v>1</v>
      </c>
      <c r="AN123" s="1106"/>
      <c r="AO123" s="1106"/>
      <c r="AP123" s="1107"/>
      <c r="AQ123" s="1107"/>
      <c r="AR123" s="1302"/>
      <c r="AS123" s="1297"/>
      <c r="AT123" s="1106"/>
      <c r="AU123" s="1106"/>
      <c r="AV123" s="1106"/>
      <c r="AW123" s="1107"/>
      <c r="AX123" s="1107"/>
      <c r="AY123" s="1106"/>
      <c r="AZ123" s="1106"/>
      <c r="BA123" s="1106"/>
      <c r="BB123" s="1106"/>
      <c r="BC123" s="1106"/>
      <c r="BD123" s="1107"/>
      <c r="BE123" s="1107"/>
      <c r="BF123" s="1106"/>
      <c r="BG123" s="1106"/>
      <c r="BH123" s="1106"/>
      <c r="BI123" s="1106"/>
      <c r="BJ123" s="1106"/>
      <c r="BK123" s="1107"/>
      <c r="BL123" s="1107"/>
      <c r="BM123" s="1106"/>
      <c r="BN123" s="1106"/>
      <c r="BO123" s="1106"/>
      <c r="BP123" s="1103"/>
      <c r="BQ123" s="1103"/>
      <c r="BR123" s="1294"/>
      <c r="BS123" s="1024"/>
      <c r="BT123" s="1026"/>
      <c r="CA123" s="104">
        <f t="shared" si="967"/>
        <v>0</v>
      </c>
      <c r="CB123" s="104">
        <f t="shared" si="968"/>
        <v>0</v>
      </c>
      <c r="CC123" s="104"/>
      <c r="CD123" s="104"/>
      <c r="CE123" s="104"/>
      <c r="CF123" s="104"/>
      <c r="CG123" s="1026"/>
      <c r="CH123" s="1027" t="e">
        <f t="shared" ref="CH123" si="1193">P123*H123</f>
        <v>#VALUE!</v>
      </c>
      <c r="CI123" s="1027" t="e">
        <f t="shared" ref="CI123" si="1194">R123*H123</f>
        <v>#VALUE!</v>
      </c>
      <c r="CJ123" s="1027" t="e">
        <f t="shared" ref="CJ123" si="1195">T123*H123</f>
        <v>#VALUE!</v>
      </c>
      <c r="CK123" s="1027" t="e">
        <f t="shared" ref="CK123" si="1196">V123*H123</f>
        <v>#VALUE!</v>
      </c>
      <c r="CL123" s="1027" t="e">
        <f t="shared" ref="CL123" si="1197">X123*H123</f>
        <v>#VALUE!</v>
      </c>
      <c r="CM123" s="1027" t="e">
        <f t="shared" ref="CM123" si="1198">Y123*H123</f>
        <v>#VALUE!</v>
      </c>
      <c r="CN123" s="1027" t="e">
        <f t="shared" ref="CN123" si="1199">Z123*H123</f>
        <v>#VALUE!</v>
      </c>
      <c r="CO123" s="1027" t="e">
        <f t="shared" ref="CO123" si="1200">AA123*H123</f>
        <v>#VALUE!</v>
      </c>
      <c r="CV123" s="355">
        <f t="shared" si="978"/>
        <v>0</v>
      </c>
      <c r="CW123" s="355">
        <f t="shared" si="979"/>
        <v>0</v>
      </c>
      <c r="CX123" s="355">
        <f t="shared" si="980"/>
        <v>0</v>
      </c>
      <c r="CY123" s="355">
        <f t="shared" si="981"/>
        <v>0</v>
      </c>
      <c r="CZ123" s="355" t="str">
        <f ca="1">IFERROR(OUNTIF(AN123:AP123,"e"),"-")</f>
        <v>-</v>
      </c>
      <c r="DA123" s="355">
        <f t="shared" si="982"/>
        <v>0</v>
      </c>
      <c r="DB123" s="355">
        <f t="shared" si="983"/>
        <v>0</v>
      </c>
      <c r="DC123" s="355">
        <f t="shared" si="984"/>
        <v>0</v>
      </c>
      <c r="DE123" s="1168" t="str">
        <f t="shared" si="985"/>
        <v>-</v>
      </c>
      <c r="DF123" s="1168" t="str">
        <f t="shared" si="986"/>
        <v>-</v>
      </c>
      <c r="DG123" s="1168" t="str">
        <f t="shared" si="987"/>
        <v>-</v>
      </c>
      <c r="DH123" s="1168" t="str">
        <f t="shared" si="988"/>
        <v>-</v>
      </c>
      <c r="DI123" s="1168" t="str">
        <f t="shared" ca="1" si="989"/>
        <v>-</v>
      </c>
      <c r="DJ123" s="1168" t="str">
        <f t="shared" si="990"/>
        <v>-</v>
      </c>
      <c r="DK123" s="1168" t="str">
        <f t="shared" si="991"/>
        <v>-</v>
      </c>
      <c r="DL123" s="1168" t="str">
        <f t="shared" si="992"/>
        <v>-</v>
      </c>
      <c r="DN123" s="355">
        <f t="shared" si="993"/>
        <v>0</v>
      </c>
      <c r="DO123" s="355">
        <f t="shared" si="994"/>
        <v>0</v>
      </c>
      <c r="DP123" s="355">
        <f t="shared" si="995"/>
        <v>0</v>
      </c>
      <c r="DQ123" s="355">
        <f t="shared" si="996"/>
        <v>0</v>
      </c>
      <c r="DR123" s="355">
        <f t="shared" si="997"/>
        <v>0</v>
      </c>
      <c r="DS123" s="355">
        <f t="shared" si="998"/>
        <v>0</v>
      </c>
      <c r="DT123" s="355">
        <f t="shared" si="999"/>
        <v>0</v>
      </c>
      <c r="DU123" s="355">
        <f t="shared" si="1000"/>
        <v>0</v>
      </c>
      <c r="DW123" s="68" t="str">
        <f t="shared" si="1001"/>
        <v>-</v>
      </c>
      <c r="DX123" s="68" t="str">
        <f t="shared" si="1002"/>
        <v>-</v>
      </c>
      <c r="DY123" s="68" t="str">
        <f t="shared" si="1003"/>
        <v>-</v>
      </c>
      <c r="DZ123" s="68" t="str">
        <f t="shared" si="1004"/>
        <v>-</v>
      </c>
      <c r="EA123" s="68" t="str">
        <f t="shared" si="1005"/>
        <v>-</v>
      </c>
      <c r="EB123" s="68" t="str">
        <f t="shared" si="1006"/>
        <v>-</v>
      </c>
      <c r="EC123" s="68" t="str">
        <f t="shared" si="1007"/>
        <v>-</v>
      </c>
      <c r="ED123" s="68" t="str">
        <f t="shared" si="1008"/>
        <v>-</v>
      </c>
      <c r="EF123" s="355">
        <f t="shared" si="1009"/>
        <v>0</v>
      </c>
      <c r="EG123" s="355">
        <f t="shared" si="1010"/>
        <v>0</v>
      </c>
      <c r="EH123" s="355">
        <f t="shared" si="1011"/>
        <v>0</v>
      </c>
      <c r="EI123" s="355">
        <f t="shared" si="1012"/>
        <v>0</v>
      </c>
      <c r="EJ123" s="355">
        <f t="shared" si="1013"/>
        <v>0</v>
      </c>
      <c r="EK123" s="355">
        <f t="shared" si="1014"/>
        <v>0</v>
      </c>
      <c r="EL123" s="355">
        <f t="shared" si="1015"/>
        <v>0</v>
      </c>
      <c r="EM123" s="355">
        <f t="shared" si="1016"/>
        <v>0</v>
      </c>
      <c r="EO123" s="68" t="str">
        <f t="shared" si="1017"/>
        <v>-</v>
      </c>
      <c r="EP123" s="68" t="str">
        <f t="shared" si="1018"/>
        <v>-</v>
      </c>
      <c r="EQ123" s="68" t="str">
        <f t="shared" si="1019"/>
        <v>-</v>
      </c>
      <c r="ER123" s="68" t="str">
        <f t="shared" si="1020"/>
        <v>-</v>
      </c>
      <c r="ES123" s="68" t="str">
        <f t="shared" si="1021"/>
        <v>-</v>
      </c>
      <c r="ET123" s="68" t="str">
        <f t="shared" si="1022"/>
        <v>-</v>
      </c>
      <c r="EU123" s="68" t="str">
        <f t="shared" si="1023"/>
        <v>-</v>
      </c>
      <c r="EV123" s="68" t="str">
        <f t="shared" si="1024"/>
        <v>-</v>
      </c>
      <c r="EX123" s="355">
        <f t="shared" si="1025"/>
        <v>0</v>
      </c>
      <c r="EY123" s="355">
        <f t="shared" si="1026"/>
        <v>0</v>
      </c>
      <c r="EZ123" s="355">
        <f t="shared" si="1027"/>
        <v>0</v>
      </c>
      <c r="FA123" s="355">
        <f t="shared" si="1028"/>
        <v>0</v>
      </c>
      <c r="FB123" s="355">
        <f t="shared" si="1029"/>
        <v>0</v>
      </c>
      <c r="FC123" s="355">
        <f t="shared" si="1030"/>
        <v>0</v>
      </c>
      <c r="FD123" s="355">
        <f t="shared" si="1031"/>
        <v>0</v>
      </c>
      <c r="FE123" s="355">
        <f t="shared" si="1032"/>
        <v>0</v>
      </c>
      <c r="FG123" s="68" t="str">
        <f t="shared" si="1033"/>
        <v>-</v>
      </c>
      <c r="FH123" s="68" t="str">
        <f t="shared" si="1034"/>
        <v>-</v>
      </c>
      <c r="FI123" s="68" t="str">
        <f t="shared" si="1035"/>
        <v>-</v>
      </c>
      <c r="FJ123" s="68" t="str">
        <f t="shared" si="1036"/>
        <v>-</v>
      </c>
      <c r="FK123" s="68" t="str">
        <f t="shared" si="1037"/>
        <v>-</v>
      </c>
      <c r="FL123" s="68" t="str">
        <f t="shared" si="1038"/>
        <v>-</v>
      </c>
      <c r="FM123" s="68" t="str">
        <f t="shared" si="1039"/>
        <v>-</v>
      </c>
      <c r="FN123" s="68" t="str">
        <f t="shared" si="1040"/>
        <v>-</v>
      </c>
      <c r="FP123" s="355">
        <f t="shared" si="1041"/>
        <v>0</v>
      </c>
      <c r="FQ123" s="355">
        <f t="shared" si="1042"/>
        <v>0</v>
      </c>
      <c r="FR123" s="355">
        <f t="shared" si="1043"/>
        <v>0</v>
      </c>
      <c r="FS123" s="355">
        <f t="shared" si="1044"/>
        <v>0</v>
      </c>
      <c r="FT123" s="355">
        <f t="shared" si="1045"/>
        <v>0</v>
      </c>
      <c r="FU123" s="355">
        <f t="shared" si="1046"/>
        <v>0</v>
      </c>
      <c r="FV123" s="355">
        <f t="shared" si="1047"/>
        <v>0</v>
      </c>
      <c r="FW123" s="355">
        <f t="shared" si="1048"/>
        <v>0</v>
      </c>
      <c r="FY123" s="68" t="str">
        <f t="shared" si="1049"/>
        <v>-</v>
      </c>
      <c r="FZ123" s="68" t="str">
        <f t="shared" si="1050"/>
        <v>-</v>
      </c>
      <c r="GA123" s="68" t="str">
        <f t="shared" si="1051"/>
        <v>-</v>
      </c>
      <c r="GB123" s="68" t="str">
        <f t="shared" si="1052"/>
        <v>-</v>
      </c>
      <c r="GC123" s="68" t="str">
        <f t="shared" si="1053"/>
        <v>-</v>
      </c>
      <c r="GD123" s="68" t="str">
        <f t="shared" si="1056"/>
        <v>-</v>
      </c>
      <c r="GE123" s="68" t="str">
        <f t="shared" si="1054"/>
        <v>-</v>
      </c>
      <c r="GF123" s="68" t="str">
        <f t="shared" si="1055"/>
        <v>-</v>
      </c>
    </row>
    <row r="124" spans="1:188" ht="13.2" thickTop="1" thickBot="1" x14ac:dyDescent="0.35">
      <c r="A124" s="572"/>
      <c r="B124" s="405" t="s">
        <v>408</v>
      </c>
      <c r="C124" s="405" t="s">
        <v>427</v>
      </c>
      <c r="D124" s="406">
        <v>0</v>
      </c>
      <c r="E124" s="406">
        <v>4.1666666666666664E-2</v>
      </c>
      <c r="F124" s="407" t="str">
        <f t="shared" si="1057"/>
        <v>Off-PT</v>
      </c>
      <c r="G124" s="8"/>
      <c r="H124" s="436" t="s">
        <v>117</v>
      </c>
      <c r="I124" s="409">
        <v>467</v>
      </c>
      <c r="J124" s="410" t="s">
        <v>117</v>
      </c>
      <c r="K124" s="465" t="s">
        <v>117</v>
      </c>
      <c r="L124" s="412">
        <f t="shared" si="940"/>
        <v>0</v>
      </c>
      <c r="M124" s="410">
        <f t="shared" si="941"/>
        <v>467</v>
      </c>
      <c r="N124" s="410">
        <f t="shared" si="977"/>
        <v>0</v>
      </c>
      <c r="O124" s="8" t="e">
        <f t="shared" si="942"/>
        <v>#VALUE!</v>
      </c>
      <c r="P124" s="8">
        <f t="shared" si="943"/>
        <v>0</v>
      </c>
      <c r="Q124" s="8">
        <f t="shared" si="944"/>
        <v>0</v>
      </c>
      <c r="R124" s="8">
        <f t="shared" si="945"/>
        <v>0</v>
      </c>
      <c r="S124" s="8">
        <f t="shared" si="946"/>
        <v>0</v>
      </c>
      <c r="T124" s="8">
        <f t="shared" si="947"/>
        <v>0</v>
      </c>
      <c r="U124" s="8">
        <f t="shared" si="948"/>
        <v>0</v>
      </c>
      <c r="V124" s="8">
        <f t="shared" si="949"/>
        <v>0</v>
      </c>
      <c r="W124" s="8">
        <f t="shared" si="950"/>
        <v>0</v>
      </c>
      <c r="X124" s="8">
        <f t="shared" si="951"/>
        <v>0</v>
      </c>
      <c r="Y124" s="8">
        <f t="shared" si="1058"/>
        <v>0</v>
      </c>
      <c r="Z124" s="8">
        <f t="shared" si="1059"/>
        <v>0</v>
      </c>
      <c r="AA124" s="8">
        <f t="shared" si="1060"/>
        <v>0</v>
      </c>
      <c r="AB124" s="8" t="e">
        <f t="shared" si="955"/>
        <v>#VALUE!</v>
      </c>
      <c r="AC124" s="8">
        <f t="shared" si="956"/>
        <v>0</v>
      </c>
      <c r="AD124" s="8">
        <f t="shared" si="957"/>
        <v>0</v>
      </c>
      <c r="AE124" s="8">
        <f t="shared" si="958"/>
        <v>0</v>
      </c>
      <c r="AF124" s="8">
        <f t="shared" si="959"/>
        <v>0</v>
      </c>
      <c r="AG124" s="8">
        <f t="shared" si="960"/>
        <v>0</v>
      </c>
      <c r="AH124" s="8">
        <f t="shared" si="961"/>
        <v>467</v>
      </c>
      <c r="AI124" s="8">
        <f t="shared" si="962"/>
        <v>0</v>
      </c>
      <c r="AJ124" s="8">
        <f t="shared" si="963"/>
        <v>0</v>
      </c>
      <c r="AK124" s="8">
        <f t="shared" si="964"/>
        <v>0</v>
      </c>
      <c r="AL124" s="8">
        <f t="shared" si="965"/>
        <v>0</v>
      </c>
      <c r="AM124" s="103" t="str">
        <f t="shared" si="966"/>
        <v>1</v>
      </c>
      <c r="AN124" s="63"/>
      <c r="AO124" s="63"/>
      <c r="AP124" s="66"/>
      <c r="AQ124" s="66"/>
      <c r="AR124" s="1277"/>
      <c r="AS124" s="1270"/>
      <c r="AT124" s="63"/>
      <c r="AU124" s="63"/>
      <c r="AV124" s="63"/>
      <c r="AW124" s="66"/>
      <c r="AX124" s="66"/>
      <c r="AY124" s="63"/>
      <c r="AZ124" s="63"/>
      <c r="BA124" s="63"/>
      <c r="BB124" s="63"/>
      <c r="BC124" s="63"/>
      <c r="BD124" s="66"/>
      <c r="BE124" s="66"/>
      <c r="BF124" s="63"/>
      <c r="BG124" s="63"/>
      <c r="BH124" s="63"/>
      <c r="BI124" s="63"/>
      <c r="BJ124" s="63"/>
      <c r="BK124" s="66"/>
      <c r="BL124" s="66"/>
      <c r="BM124" s="63"/>
      <c r="BN124" s="63"/>
      <c r="BO124" s="63"/>
      <c r="BP124" s="63"/>
      <c r="BQ124" s="63"/>
      <c r="BR124" s="1295"/>
      <c r="BS124" s="63"/>
      <c r="CA124" s="104">
        <f t="shared" si="967"/>
        <v>0</v>
      </c>
      <c r="CB124" s="104">
        <f t="shared" si="968"/>
        <v>0</v>
      </c>
      <c r="CC124" s="104"/>
      <c r="CD124" s="104"/>
      <c r="CE124" s="104"/>
      <c r="CF124" s="104"/>
      <c r="CH124" s="105" t="e">
        <f t="shared" si="969"/>
        <v>#VALUE!</v>
      </c>
      <c r="CI124" s="105" t="e">
        <f t="shared" si="970"/>
        <v>#VALUE!</v>
      </c>
      <c r="CJ124" s="105" t="e">
        <f t="shared" si="971"/>
        <v>#VALUE!</v>
      </c>
      <c r="CK124" s="105" t="e">
        <f t="shared" si="972"/>
        <v>#VALUE!</v>
      </c>
      <c r="CL124" s="105" t="e">
        <f t="shared" si="973"/>
        <v>#VALUE!</v>
      </c>
      <c r="CM124" s="105" t="e">
        <f t="shared" si="974"/>
        <v>#VALUE!</v>
      </c>
      <c r="CN124" s="105" t="e">
        <f t="shared" si="975"/>
        <v>#VALUE!</v>
      </c>
      <c r="CO124" s="105" t="e">
        <f t="shared" si="976"/>
        <v>#VALUE!</v>
      </c>
      <c r="CV124" s="355">
        <f t="shared" si="978"/>
        <v>0</v>
      </c>
      <c r="CW124" s="355">
        <f t="shared" si="979"/>
        <v>0</v>
      </c>
      <c r="CX124" s="355">
        <f t="shared" si="980"/>
        <v>0</v>
      </c>
      <c r="CY124" s="355">
        <f t="shared" si="981"/>
        <v>0</v>
      </c>
      <c r="CZ124" s="355" t="str">
        <f ca="1">IFERROR(OUNTIF(AN124:AP124,"e"),"-")</f>
        <v>-</v>
      </c>
      <c r="DA124" s="355">
        <f t="shared" si="982"/>
        <v>0</v>
      </c>
      <c r="DB124" s="355">
        <f t="shared" si="983"/>
        <v>0</v>
      </c>
      <c r="DC124" s="355">
        <f t="shared" si="984"/>
        <v>0</v>
      </c>
      <c r="DE124" s="1168" t="str">
        <f t="shared" si="985"/>
        <v>-</v>
      </c>
      <c r="DF124" s="1168" t="str">
        <f t="shared" si="986"/>
        <v>-</v>
      </c>
      <c r="DG124" s="1168" t="str">
        <f t="shared" si="987"/>
        <v>-</v>
      </c>
      <c r="DH124" s="1168" t="str">
        <f t="shared" si="988"/>
        <v>-</v>
      </c>
      <c r="DI124" s="1168" t="str">
        <f t="shared" ca="1" si="989"/>
        <v>-</v>
      </c>
      <c r="DJ124" s="1168" t="str">
        <f t="shared" si="990"/>
        <v>-</v>
      </c>
      <c r="DK124" s="1168" t="str">
        <f t="shared" si="991"/>
        <v>-</v>
      </c>
      <c r="DL124" s="1168" t="str">
        <f t="shared" si="992"/>
        <v>-</v>
      </c>
      <c r="DN124" s="355">
        <f t="shared" si="993"/>
        <v>0</v>
      </c>
      <c r="DO124" s="355">
        <f t="shared" si="994"/>
        <v>0</v>
      </c>
      <c r="DP124" s="355">
        <f t="shared" si="995"/>
        <v>0</v>
      </c>
      <c r="DQ124" s="355">
        <f t="shared" si="996"/>
        <v>0</v>
      </c>
      <c r="DR124" s="355">
        <f t="shared" si="997"/>
        <v>0</v>
      </c>
      <c r="DS124" s="355">
        <f t="shared" si="998"/>
        <v>0</v>
      </c>
      <c r="DT124" s="355">
        <f t="shared" si="999"/>
        <v>0</v>
      </c>
      <c r="DU124" s="355">
        <f t="shared" si="1000"/>
        <v>0</v>
      </c>
      <c r="DW124" s="68" t="str">
        <f t="shared" si="1001"/>
        <v>-</v>
      </c>
      <c r="DX124" s="68" t="str">
        <f t="shared" si="1002"/>
        <v>-</v>
      </c>
      <c r="DY124" s="68" t="str">
        <f t="shared" si="1003"/>
        <v>-</v>
      </c>
      <c r="DZ124" s="68" t="str">
        <f t="shared" si="1004"/>
        <v>-</v>
      </c>
      <c r="EA124" s="68" t="str">
        <f t="shared" si="1005"/>
        <v>-</v>
      </c>
      <c r="EB124" s="68" t="str">
        <f t="shared" si="1006"/>
        <v>-</v>
      </c>
      <c r="EC124" s="68" t="str">
        <f t="shared" si="1007"/>
        <v>-</v>
      </c>
      <c r="ED124" s="68" t="str">
        <f t="shared" si="1008"/>
        <v>-</v>
      </c>
      <c r="EF124" s="355">
        <f t="shared" si="1009"/>
        <v>0</v>
      </c>
      <c r="EG124" s="355">
        <f t="shared" si="1010"/>
        <v>0</v>
      </c>
      <c r="EH124" s="355">
        <f t="shared" si="1011"/>
        <v>0</v>
      </c>
      <c r="EI124" s="355">
        <f t="shared" si="1012"/>
        <v>0</v>
      </c>
      <c r="EJ124" s="355">
        <f t="shared" si="1013"/>
        <v>0</v>
      </c>
      <c r="EK124" s="355">
        <f t="shared" si="1014"/>
        <v>0</v>
      </c>
      <c r="EL124" s="355">
        <f t="shared" si="1015"/>
        <v>0</v>
      </c>
      <c r="EM124" s="355">
        <f t="shared" si="1016"/>
        <v>0</v>
      </c>
      <c r="EO124" s="68" t="str">
        <f t="shared" si="1017"/>
        <v>-</v>
      </c>
      <c r="EP124" s="68" t="str">
        <f t="shared" si="1018"/>
        <v>-</v>
      </c>
      <c r="EQ124" s="68" t="str">
        <f t="shared" si="1019"/>
        <v>-</v>
      </c>
      <c r="ER124" s="68" t="str">
        <f t="shared" si="1020"/>
        <v>-</v>
      </c>
      <c r="ES124" s="68" t="str">
        <f t="shared" si="1021"/>
        <v>-</v>
      </c>
      <c r="ET124" s="68" t="str">
        <f t="shared" si="1022"/>
        <v>-</v>
      </c>
      <c r="EU124" s="68" t="str">
        <f t="shared" si="1023"/>
        <v>-</v>
      </c>
      <c r="EV124" s="68" t="str">
        <f t="shared" si="1024"/>
        <v>-</v>
      </c>
      <c r="EX124" s="355">
        <f t="shared" si="1025"/>
        <v>0</v>
      </c>
      <c r="EY124" s="355">
        <f t="shared" si="1026"/>
        <v>0</v>
      </c>
      <c r="EZ124" s="355">
        <f t="shared" si="1027"/>
        <v>0</v>
      </c>
      <c r="FA124" s="355">
        <f t="shared" si="1028"/>
        <v>0</v>
      </c>
      <c r="FB124" s="355">
        <f t="shared" si="1029"/>
        <v>0</v>
      </c>
      <c r="FC124" s="355">
        <f t="shared" si="1030"/>
        <v>0</v>
      </c>
      <c r="FD124" s="355">
        <f t="shared" si="1031"/>
        <v>0</v>
      </c>
      <c r="FE124" s="355">
        <f t="shared" si="1032"/>
        <v>0</v>
      </c>
      <c r="FG124" s="68" t="str">
        <f t="shared" si="1033"/>
        <v>-</v>
      </c>
      <c r="FH124" s="68" t="str">
        <f t="shared" si="1034"/>
        <v>-</v>
      </c>
      <c r="FI124" s="68" t="str">
        <f t="shared" si="1035"/>
        <v>-</v>
      </c>
      <c r="FJ124" s="68" t="str">
        <f t="shared" si="1036"/>
        <v>-</v>
      </c>
      <c r="FK124" s="68" t="str">
        <f t="shared" si="1037"/>
        <v>-</v>
      </c>
      <c r="FL124" s="68" t="str">
        <f t="shared" si="1038"/>
        <v>-</v>
      </c>
      <c r="FM124" s="68" t="str">
        <f t="shared" si="1039"/>
        <v>-</v>
      </c>
      <c r="FN124" s="68" t="str">
        <f t="shared" si="1040"/>
        <v>-</v>
      </c>
      <c r="FP124" s="355">
        <f t="shared" si="1041"/>
        <v>0</v>
      </c>
      <c r="FQ124" s="355">
        <f t="shared" si="1042"/>
        <v>0</v>
      </c>
      <c r="FR124" s="355">
        <f t="shared" si="1043"/>
        <v>0</v>
      </c>
      <c r="FS124" s="355">
        <f t="shared" si="1044"/>
        <v>0</v>
      </c>
      <c r="FT124" s="355">
        <f t="shared" si="1045"/>
        <v>0</v>
      </c>
      <c r="FU124" s="355">
        <f t="shared" si="1046"/>
        <v>0</v>
      </c>
      <c r="FV124" s="355">
        <f t="shared" si="1047"/>
        <v>0</v>
      </c>
      <c r="FW124" s="355">
        <f t="shared" si="1048"/>
        <v>0</v>
      </c>
      <c r="FY124" s="68" t="str">
        <f t="shared" si="1049"/>
        <v>-</v>
      </c>
      <c r="FZ124" s="68" t="str">
        <f t="shared" si="1050"/>
        <v>-</v>
      </c>
      <c r="GA124" s="68" t="str">
        <f t="shared" si="1051"/>
        <v>-</v>
      </c>
      <c r="GB124" s="68" t="str">
        <f t="shared" si="1052"/>
        <v>-</v>
      </c>
      <c r="GC124" s="68" t="str">
        <f t="shared" si="1053"/>
        <v>-</v>
      </c>
      <c r="GD124" s="68" t="str">
        <f t="shared" si="1056"/>
        <v>-</v>
      </c>
      <c r="GE124" s="68" t="str">
        <f t="shared" si="1054"/>
        <v>-</v>
      </c>
      <c r="GF124" s="68" t="str">
        <f t="shared" si="1055"/>
        <v>-</v>
      </c>
    </row>
    <row r="125" spans="1:188" ht="12.6" thickBot="1" x14ac:dyDescent="0.35">
      <c r="A125" s="414"/>
      <c r="B125" s="414"/>
      <c r="C125" s="414"/>
      <c r="D125" s="415"/>
      <c r="E125" s="415"/>
      <c r="F125" s="416"/>
      <c r="G125" s="414"/>
      <c r="H125" s="416"/>
      <c r="I125" s="497"/>
      <c r="J125" s="418" t="s">
        <v>75</v>
      </c>
      <c r="K125" s="498">
        <f>SUM(K100:K124)</f>
        <v>0</v>
      </c>
      <c r="L125" s="418">
        <f>SUM(L100:L124)</f>
        <v>0</v>
      </c>
      <c r="M125" s="420"/>
      <c r="N125" s="421">
        <f>SUM(N100:N124)</f>
        <v>0</v>
      </c>
      <c r="O125" s="110"/>
      <c r="P125" s="111">
        <f>SUM(P100:P124)</f>
        <v>0</v>
      </c>
      <c r="Q125" s="111"/>
      <c r="R125" s="111">
        <f>SUM(R100:R124)</f>
        <v>0</v>
      </c>
      <c r="S125" s="111"/>
      <c r="T125" s="111">
        <f>SUM(T100:T124)</f>
        <v>0</v>
      </c>
      <c r="U125" s="112"/>
      <c r="V125" s="111">
        <f>SUM(V100:V124)</f>
        <v>0</v>
      </c>
      <c r="W125" s="111"/>
      <c r="X125" s="111">
        <f>SUM(X100:X124)</f>
        <v>0</v>
      </c>
      <c r="Y125" s="111">
        <f>SUM(Y100:Y124)</f>
        <v>0</v>
      </c>
      <c r="Z125" s="111">
        <f>SUM(Z100:Z124)</f>
        <v>0</v>
      </c>
      <c r="AA125" s="111">
        <f>SUM(AA100:AA124)</f>
        <v>0</v>
      </c>
      <c r="AB125" s="111"/>
      <c r="AC125" s="112"/>
      <c r="AD125" s="111"/>
      <c r="AE125" s="111"/>
      <c r="AF125" s="111"/>
      <c r="AG125" s="111"/>
      <c r="AH125" s="111"/>
      <c r="AI125" s="111"/>
      <c r="AJ125" s="111"/>
      <c r="AK125" s="111"/>
      <c r="AL125" s="112"/>
      <c r="AM125" s="113"/>
      <c r="AN125" s="121">
        <f t="shared" ref="AN125:BR125" si="1201">COUNTA(AN100:AN124)</f>
        <v>0</v>
      </c>
      <c r="AO125" s="121">
        <f t="shared" si="1201"/>
        <v>0</v>
      </c>
      <c r="AP125" s="121">
        <f t="shared" si="1201"/>
        <v>0</v>
      </c>
      <c r="AQ125" s="121">
        <f t="shared" si="1201"/>
        <v>0</v>
      </c>
      <c r="AR125" s="121">
        <f t="shared" si="1201"/>
        <v>0</v>
      </c>
      <c r="AS125" s="121">
        <f t="shared" si="1201"/>
        <v>0</v>
      </c>
      <c r="AT125" s="121">
        <f t="shared" si="1201"/>
        <v>0</v>
      </c>
      <c r="AU125" s="121">
        <f t="shared" si="1201"/>
        <v>0</v>
      </c>
      <c r="AV125" s="121">
        <f t="shared" si="1201"/>
        <v>0</v>
      </c>
      <c r="AW125" s="121">
        <f t="shared" si="1201"/>
        <v>0</v>
      </c>
      <c r="AX125" s="121">
        <f t="shared" si="1201"/>
        <v>0</v>
      </c>
      <c r="AY125" s="121">
        <f t="shared" si="1201"/>
        <v>0</v>
      </c>
      <c r="AZ125" s="121">
        <f t="shared" si="1201"/>
        <v>0</v>
      </c>
      <c r="BA125" s="121">
        <f t="shared" si="1201"/>
        <v>0</v>
      </c>
      <c r="BB125" s="121">
        <f t="shared" si="1201"/>
        <v>0</v>
      </c>
      <c r="BC125" s="121">
        <f t="shared" si="1201"/>
        <v>0</v>
      </c>
      <c r="BD125" s="121">
        <f t="shared" si="1201"/>
        <v>0</v>
      </c>
      <c r="BE125" s="121">
        <f t="shared" si="1201"/>
        <v>0</v>
      </c>
      <c r="BF125" s="121">
        <f t="shared" si="1201"/>
        <v>0</v>
      </c>
      <c r="BG125" s="121">
        <f t="shared" si="1201"/>
        <v>0</v>
      </c>
      <c r="BH125" s="121">
        <f t="shared" si="1201"/>
        <v>0</v>
      </c>
      <c r="BI125" s="121">
        <f t="shared" si="1201"/>
        <v>0</v>
      </c>
      <c r="BJ125" s="121">
        <f t="shared" si="1201"/>
        <v>0</v>
      </c>
      <c r="BK125" s="121">
        <f t="shared" si="1201"/>
        <v>0</v>
      </c>
      <c r="BL125" s="121">
        <f t="shared" si="1201"/>
        <v>0</v>
      </c>
      <c r="BM125" s="121">
        <f t="shared" si="1201"/>
        <v>0</v>
      </c>
      <c r="BN125" s="121">
        <f t="shared" si="1201"/>
        <v>0</v>
      </c>
      <c r="BO125" s="121">
        <f t="shared" si="1201"/>
        <v>0</v>
      </c>
      <c r="BP125" s="121">
        <f t="shared" si="1201"/>
        <v>0</v>
      </c>
      <c r="BQ125" s="106">
        <f t="shared" si="1201"/>
        <v>0</v>
      </c>
      <c r="BR125" s="79">
        <f t="shared" si="1201"/>
        <v>0</v>
      </c>
      <c r="BS125" s="121"/>
      <c r="EF125" s="355">
        <f t="shared" si="1009"/>
        <v>0</v>
      </c>
      <c r="EG125" s="355">
        <f t="shared" si="1010"/>
        <v>0</v>
      </c>
      <c r="EH125" s="355">
        <f t="shared" si="1011"/>
        <v>0</v>
      </c>
      <c r="EI125" s="355">
        <f t="shared" si="1012"/>
        <v>0</v>
      </c>
      <c r="EJ125" s="355">
        <f t="shared" si="1013"/>
        <v>0</v>
      </c>
      <c r="EK125" s="355">
        <f t="shared" si="1014"/>
        <v>0</v>
      </c>
      <c r="EL125" s="355">
        <f t="shared" si="1015"/>
        <v>0</v>
      </c>
      <c r="EM125" s="355">
        <f t="shared" si="1016"/>
        <v>0</v>
      </c>
    </row>
    <row r="126" spans="1:188" ht="13.95" customHeight="1" thickBot="1" x14ac:dyDescent="0.35">
      <c r="B126" s="68"/>
      <c r="N126" s="115" t="s">
        <v>493</v>
      </c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580" t="s">
        <v>491</v>
      </c>
      <c r="AO126" s="1581"/>
      <c r="AP126" s="1581"/>
      <c r="AQ126" s="1581"/>
      <c r="AR126" s="1582"/>
      <c r="AS126" s="1580" t="s">
        <v>492</v>
      </c>
      <c r="AT126" s="1581"/>
      <c r="AU126" s="1581"/>
      <c r="AV126" s="1581"/>
      <c r="AW126" s="1581"/>
      <c r="AX126" s="1581"/>
      <c r="AY126" s="1581"/>
      <c r="AZ126" s="1581"/>
      <c r="BA126" s="1581"/>
      <c r="BB126" s="1581"/>
      <c r="BC126" s="1581"/>
      <c r="BD126" s="1581"/>
      <c r="BE126" s="1581"/>
      <c r="BF126" s="1581"/>
      <c r="BG126" s="1581"/>
      <c r="BH126" s="1581"/>
      <c r="BI126" s="1581"/>
      <c r="BJ126" s="1581"/>
      <c r="BK126" s="1581"/>
      <c r="BL126" s="1581"/>
      <c r="BM126" s="1581"/>
      <c r="BN126" s="1581"/>
      <c r="BO126" s="1581"/>
      <c r="BP126" s="1581"/>
      <c r="BQ126" s="1582"/>
      <c r="BR126" s="1509"/>
      <c r="BU126" s="1205"/>
      <c r="BV126" s="1205"/>
      <c r="BW126" s="1205"/>
      <c r="BX126" s="1205"/>
      <c r="BY126" s="1205"/>
      <c r="BZ126" s="1205"/>
      <c r="CA126" s="1205"/>
      <c r="CB126" s="1205"/>
      <c r="CC126" s="1205"/>
      <c r="CD126" s="1205"/>
      <c r="CE126" s="1205"/>
      <c r="CF126" s="1205"/>
      <c r="CV126" s="1568">
        <f ca="1">SUM(CV100:DC124)</f>
        <v>0</v>
      </c>
      <c r="CW126" s="1569"/>
      <c r="CX126" s="1569"/>
      <c r="CY126" s="1569"/>
      <c r="CZ126" s="1569"/>
      <c r="DA126" s="1569"/>
      <c r="DB126" s="1569"/>
      <c r="DC126" s="1570"/>
      <c r="DE126" s="1560">
        <f ca="1">SUM(DE100:DL124)</f>
        <v>0</v>
      </c>
      <c r="DF126" s="1561"/>
      <c r="DG126" s="1561"/>
      <c r="DH126" s="1561"/>
      <c r="DI126" s="1561"/>
      <c r="DJ126" s="1561"/>
      <c r="DK126" s="1561"/>
      <c r="DL126" s="1562"/>
      <c r="DN126" s="1568">
        <f>SUM(DN100:DU124)</f>
        <v>0</v>
      </c>
      <c r="DO126" s="1569"/>
      <c r="DP126" s="1569"/>
      <c r="DQ126" s="1569"/>
      <c r="DR126" s="1569"/>
      <c r="DS126" s="1569"/>
      <c r="DT126" s="1569"/>
      <c r="DU126" s="1570"/>
      <c r="DW126" s="1560">
        <f>SUM(DW100:ED124)</f>
        <v>0</v>
      </c>
      <c r="DX126" s="1561"/>
      <c r="DY126" s="1561"/>
      <c r="DZ126" s="1561"/>
      <c r="EA126" s="1561"/>
      <c r="EB126" s="1561"/>
      <c r="EC126" s="1561"/>
      <c r="ED126" s="1562"/>
      <c r="EF126" s="1568">
        <f>SUM(EF100:EM124)</f>
        <v>0</v>
      </c>
      <c r="EG126" s="1569"/>
      <c r="EH126" s="1569"/>
      <c r="EI126" s="1569"/>
      <c r="EJ126" s="1569"/>
      <c r="EK126" s="1569"/>
      <c r="EL126" s="1569"/>
      <c r="EM126" s="1570"/>
      <c r="EO126" s="1560">
        <f>SUM(EO100:EV124)</f>
        <v>0</v>
      </c>
      <c r="EP126" s="1561"/>
      <c r="EQ126" s="1561"/>
      <c r="ER126" s="1561"/>
      <c r="ES126" s="1561"/>
      <c r="ET126" s="1561"/>
      <c r="EU126" s="1561"/>
      <c r="EV126" s="1562"/>
      <c r="EX126" s="1568">
        <f>SUM(EX100:FE124)</f>
        <v>0</v>
      </c>
      <c r="EY126" s="1569"/>
      <c r="EZ126" s="1569"/>
      <c r="FA126" s="1569"/>
      <c r="FB126" s="1569"/>
      <c r="FC126" s="1569"/>
      <c r="FD126" s="1569"/>
      <c r="FE126" s="1570"/>
      <c r="FG126" s="1560">
        <f>SUM(FG100:FN124)</f>
        <v>0</v>
      </c>
      <c r="FH126" s="1561"/>
      <c r="FI126" s="1561"/>
      <c r="FJ126" s="1561"/>
      <c r="FK126" s="1561"/>
      <c r="FL126" s="1561"/>
      <c r="FM126" s="1561"/>
      <c r="FN126" s="1562"/>
      <c r="FP126" s="1568">
        <f>SUM(FP100:FW124)</f>
        <v>0</v>
      </c>
      <c r="FQ126" s="1569"/>
      <c r="FR126" s="1569"/>
      <c r="FS126" s="1569"/>
      <c r="FT126" s="1569"/>
      <c r="FU126" s="1569"/>
      <c r="FV126" s="1569"/>
      <c r="FW126" s="1570"/>
      <c r="FY126" s="1560">
        <f>SUM(FY100:GF124)</f>
        <v>0</v>
      </c>
      <c r="FZ126" s="1561"/>
      <c r="GA126" s="1561"/>
      <c r="GB126" s="1561"/>
      <c r="GC126" s="1561"/>
      <c r="GD126" s="1561"/>
      <c r="GE126" s="1561"/>
      <c r="GF126" s="1562"/>
    </row>
    <row r="127" spans="1:188" ht="14.25" customHeight="1" thickBot="1" x14ac:dyDescent="0.35">
      <c r="N127" s="229" t="s">
        <v>472</v>
      </c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574">
        <f>SUM(CA100:CA124)</f>
        <v>0</v>
      </c>
      <c r="AO127" s="1575"/>
      <c r="AP127" s="1575"/>
      <c r="AQ127" s="1575"/>
      <c r="AR127" s="1576"/>
      <c r="AS127" s="1574">
        <f>SUM(CB100:CB124)</f>
        <v>0</v>
      </c>
      <c r="AT127" s="1575"/>
      <c r="AU127" s="1575"/>
      <c r="AV127" s="1575"/>
      <c r="AW127" s="1575"/>
      <c r="AX127" s="1575"/>
      <c r="AY127" s="1575"/>
      <c r="AZ127" s="1575"/>
      <c r="BA127" s="1575"/>
      <c r="BB127" s="1575"/>
      <c r="BC127" s="1575"/>
      <c r="BD127" s="1575"/>
      <c r="BE127" s="1575"/>
      <c r="BF127" s="1575"/>
      <c r="BG127" s="1575"/>
      <c r="BH127" s="1575"/>
      <c r="BI127" s="1575"/>
      <c r="BJ127" s="1575"/>
      <c r="BK127" s="1575"/>
      <c r="BL127" s="1575"/>
      <c r="BM127" s="1575"/>
      <c r="BN127" s="1575"/>
      <c r="BO127" s="1575"/>
      <c r="BP127" s="1575"/>
      <c r="BQ127" s="1576"/>
      <c r="BR127" s="1509"/>
    </row>
    <row r="128" spans="1:188" ht="12" x14ac:dyDescent="0.3">
      <c r="B128" s="95" t="s">
        <v>128</v>
      </c>
      <c r="I128" s="96"/>
      <c r="AN128" s="97" t="s">
        <v>438</v>
      </c>
      <c r="AO128" s="97" t="s">
        <v>426</v>
      </c>
      <c r="AP128" s="97" t="s">
        <v>428</v>
      </c>
      <c r="AQ128" s="97" t="s">
        <v>429</v>
      </c>
      <c r="AR128" s="97" t="s">
        <v>437</v>
      </c>
      <c r="AS128" s="97" t="s">
        <v>439</v>
      </c>
      <c r="AT128" s="97" t="s">
        <v>436</v>
      </c>
      <c r="AU128" s="97" t="s">
        <v>438</v>
      </c>
      <c r="AV128" s="97" t="s">
        <v>426</v>
      </c>
      <c r="AW128" s="97" t="s">
        <v>428</v>
      </c>
      <c r="AX128" s="97" t="s">
        <v>429</v>
      </c>
      <c r="AY128" s="97" t="s">
        <v>437</v>
      </c>
      <c r="AZ128" s="97" t="s">
        <v>439</v>
      </c>
      <c r="BA128" s="97" t="s">
        <v>436</v>
      </c>
      <c r="BB128" s="97" t="s">
        <v>438</v>
      </c>
      <c r="BC128" s="97" t="s">
        <v>426</v>
      </c>
      <c r="BD128" s="97" t="s">
        <v>428</v>
      </c>
      <c r="BE128" s="97" t="s">
        <v>429</v>
      </c>
      <c r="BF128" s="97" t="s">
        <v>437</v>
      </c>
      <c r="BG128" s="97" t="s">
        <v>439</v>
      </c>
      <c r="BH128" s="97" t="s">
        <v>436</v>
      </c>
      <c r="BI128" s="97" t="s">
        <v>438</v>
      </c>
      <c r="BJ128" s="97" t="s">
        <v>426</v>
      </c>
      <c r="BK128" s="97" t="s">
        <v>428</v>
      </c>
      <c r="BL128" s="97" t="s">
        <v>429</v>
      </c>
      <c r="BM128" s="97" t="s">
        <v>437</v>
      </c>
      <c r="BN128" s="97" t="s">
        <v>439</v>
      </c>
      <c r="BO128" s="97" t="s">
        <v>436</v>
      </c>
      <c r="BP128" s="97" t="s">
        <v>438</v>
      </c>
      <c r="BQ128" s="97" t="s">
        <v>426</v>
      </c>
      <c r="BR128" s="97"/>
      <c r="CV128" s="339"/>
      <c r="GF128" s="339"/>
    </row>
    <row r="129" spans="1:84" ht="12" x14ac:dyDescent="0.3">
      <c r="A129" s="509" t="s">
        <v>440</v>
      </c>
      <c r="B129" s="509" t="s">
        <v>441</v>
      </c>
      <c r="C129" s="509" t="s">
        <v>442</v>
      </c>
      <c r="D129" s="509" t="s">
        <v>440</v>
      </c>
      <c r="E129" s="510" t="s">
        <v>443</v>
      </c>
      <c r="F129" s="510" t="s">
        <v>444</v>
      </c>
      <c r="G129" s="509" t="s">
        <v>445</v>
      </c>
      <c r="H129" s="509" t="s">
        <v>446</v>
      </c>
      <c r="I129" s="509" t="s">
        <v>447</v>
      </c>
      <c r="J129" s="509" t="s">
        <v>9</v>
      </c>
      <c r="K129" s="509" t="s">
        <v>10</v>
      </c>
      <c r="L129" s="509" t="s">
        <v>448</v>
      </c>
      <c r="M129" s="509" t="s">
        <v>18</v>
      </c>
      <c r="N129" s="509" t="s">
        <v>19</v>
      </c>
      <c r="O129" s="58" t="s">
        <v>45</v>
      </c>
      <c r="P129" s="58" t="s">
        <v>50</v>
      </c>
      <c r="Q129" s="58" t="s">
        <v>46</v>
      </c>
      <c r="R129" s="58" t="s">
        <v>51</v>
      </c>
      <c r="S129" s="58" t="s">
        <v>47</v>
      </c>
      <c r="T129" s="58" t="s">
        <v>52</v>
      </c>
      <c r="U129" s="58" t="s">
        <v>48</v>
      </c>
      <c r="V129" s="58" t="s">
        <v>53</v>
      </c>
      <c r="W129" s="58" t="s">
        <v>49</v>
      </c>
      <c r="X129" s="59" t="s">
        <v>54</v>
      </c>
      <c r="Y129" s="59" t="s">
        <v>105</v>
      </c>
      <c r="Z129" s="59" t="s">
        <v>155</v>
      </c>
      <c r="AA129" s="59" t="s">
        <v>156</v>
      </c>
      <c r="AB129" s="59" t="s">
        <v>104</v>
      </c>
      <c r="AC129" s="58" t="s">
        <v>96</v>
      </c>
      <c r="AD129" s="58" t="s">
        <v>97</v>
      </c>
      <c r="AE129" s="58" t="s">
        <v>98</v>
      </c>
      <c r="AF129" s="58" t="s">
        <v>99</v>
      </c>
      <c r="AG129" s="58" t="s">
        <v>100</v>
      </c>
      <c r="AH129" s="58" t="s">
        <v>120</v>
      </c>
      <c r="AI129" s="58" t="s">
        <v>121</v>
      </c>
      <c r="AJ129" s="58" t="s">
        <v>122</v>
      </c>
      <c r="AK129" s="58" t="s">
        <v>123</v>
      </c>
      <c r="AL129" s="58" t="s">
        <v>124</v>
      </c>
      <c r="AM129" s="58" t="s">
        <v>127</v>
      </c>
      <c r="AN129" s="58">
        <v>26</v>
      </c>
      <c r="AO129" s="60">
        <v>27</v>
      </c>
      <c r="AP129" s="58">
        <v>28</v>
      </c>
      <c r="AQ129" s="60">
        <v>29</v>
      </c>
      <c r="AR129" s="58">
        <v>30</v>
      </c>
      <c r="AS129" s="60">
        <v>1</v>
      </c>
      <c r="AT129" s="58">
        <v>2</v>
      </c>
      <c r="AU129" s="60">
        <v>3</v>
      </c>
      <c r="AV129" s="58">
        <v>4</v>
      </c>
      <c r="AW129" s="60">
        <v>5</v>
      </c>
      <c r="AX129" s="58">
        <v>6</v>
      </c>
      <c r="AY129" s="60">
        <v>7</v>
      </c>
      <c r="AZ129" s="58">
        <v>8</v>
      </c>
      <c r="BA129" s="60">
        <v>9</v>
      </c>
      <c r="BB129" s="58">
        <v>10</v>
      </c>
      <c r="BC129" s="60">
        <v>11</v>
      </c>
      <c r="BD129" s="58">
        <v>12</v>
      </c>
      <c r="BE129" s="60">
        <v>13</v>
      </c>
      <c r="BF129" s="58">
        <v>14</v>
      </c>
      <c r="BG129" s="60">
        <v>15</v>
      </c>
      <c r="BH129" s="58">
        <v>16</v>
      </c>
      <c r="BI129" s="60">
        <v>17</v>
      </c>
      <c r="BJ129" s="58">
        <v>18</v>
      </c>
      <c r="BK129" s="60">
        <v>19</v>
      </c>
      <c r="BL129" s="58">
        <v>20</v>
      </c>
      <c r="BM129" s="60">
        <v>21</v>
      </c>
      <c r="BN129" s="58">
        <v>22</v>
      </c>
      <c r="BO129" s="60">
        <v>23</v>
      </c>
      <c r="BP129" s="60">
        <v>24</v>
      </c>
      <c r="BQ129" s="58">
        <v>25</v>
      </c>
      <c r="BR129" s="60"/>
      <c r="BS129" s="58"/>
      <c r="BU129" s="70" t="s">
        <v>84</v>
      </c>
      <c r="BV129" s="70" t="s">
        <v>85</v>
      </c>
      <c r="BW129" s="70" t="s">
        <v>86</v>
      </c>
      <c r="BX129" s="70" t="s">
        <v>87</v>
      </c>
      <c r="BY129" s="70" t="s">
        <v>91</v>
      </c>
      <c r="BZ129" s="70" t="s">
        <v>129</v>
      </c>
      <c r="CA129" s="70" t="s">
        <v>84</v>
      </c>
      <c r="CB129" s="70" t="s">
        <v>85</v>
      </c>
    </row>
    <row r="130" spans="1:84" ht="12" x14ac:dyDescent="0.3">
      <c r="A130" s="387"/>
      <c r="B130" s="387" t="s">
        <v>415</v>
      </c>
      <c r="C130" s="387" t="s">
        <v>425</v>
      </c>
      <c r="D130" s="388">
        <v>0.27083333333333331</v>
      </c>
      <c r="E130" s="388">
        <v>0.72916666666666663</v>
      </c>
      <c r="F130" s="389" t="str">
        <f t="shared" ref="F130:F151" si="1202">IF(VALUE(D130)&gt;=0.72,"PT",IF(VALUE(D130)&lt;0.72,"Off-PT"))</f>
        <v>Off-PT</v>
      </c>
      <c r="G130" s="9"/>
      <c r="H130" s="390" t="s">
        <v>117</v>
      </c>
      <c r="I130" s="391">
        <v>60</v>
      </c>
      <c r="J130" s="392" t="s">
        <v>117</v>
      </c>
      <c r="K130" s="393" t="s">
        <v>117</v>
      </c>
      <c r="L130" s="394">
        <f t="shared" ref="L130:L151" si="1203">COUNTA(AN130:BR130)</f>
        <v>0</v>
      </c>
      <c r="M130" s="395">
        <f t="shared" ref="M130:M135" si="1204">I130*AM130</f>
        <v>60</v>
      </c>
      <c r="N130" s="395">
        <f>((AC130+AD130+AE130+AF130+AG130)*AM130)</f>
        <v>0</v>
      </c>
      <c r="O130" s="9" t="e">
        <f t="shared" ref="O130:O151" si="1205">IF($L$4&gt;0,P130*J130*$M$4*H130,0)</f>
        <v>#VALUE!</v>
      </c>
      <c r="P130" s="9">
        <f>COUNTIF(AN130:BR130,"A")</f>
        <v>0</v>
      </c>
      <c r="Q130" s="9">
        <f>IF($L$5&gt;0,R130*J130*$M$5*H130,0)</f>
        <v>0</v>
      </c>
      <c r="R130" s="9">
        <f>COUNTIF(AN130:BR130,"B")</f>
        <v>0</v>
      </c>
      <c r="S130" s="9">
        <f>IF($L$6&gt;0,T130*J130*$M$6*H130,0)</f>
        <v>0</v>
      </c>
      <c r="T130" s="9">
        <f>COUNTIF(AN130:BR130,"C")</f>
        <v>0</v>
      </c>
      <c r="U130" s="9">
        <f>IF($L$7&gt;0,V130*J130*$M$7*H130,0)</f>
        <v>0</v>
      </c>
      <c r="V130" s="9">
        <f>COUNTIF(AN130:BR130,"D")</f>
        <v>0</v>
      </c>
      <c r="W130" s="9">
        <f>IF($L$8&gt;0,X130*J130*$M$8*H130,0)</f>
        <v>0</v>
      </c>
      <c r="X130" s="9">
        <f>COUNTIF(AN130:BR130,"E")</f>
        <v>0</v>
      </c>
      <c r="Y130" s="9">
        <f t="shared" ref="Y130:Y151" si="1206">COUNTIF(AN130:BR130,"F")</f>
        <v>0</v>
      </c>
      <c r="Z130" s="9">
        <f>COUNTIF(AN130:BR130,"G")</f>
        <v>0</v>
      </c>
      <c r="AA130" s="9">
        <f>COUNTIF(AN130:BR130,"H")</f>
        <v>0</v>
      </c>
      <c r="AB130" s="9" t="e">
        <f>(Y130+Z130+AA130)*H130</f>
        <v>#VALUE!</v>
      </c>
      <c r="AC130" s="9">
        <f t="shared" ref="AC130:AC151" si="1207">IF($L$4&gt;0,I130*$M$4*P130,0)</f>
        <v>0</v>
      </c>
      <c r="AD130" s="9">
        <f t="shared" ref="AD130:AD151" si="1208">IF($L$5&gt;0,I130*$M$5*R130,0)</f>
        <v>0</v>
      </c>
      <c r="AE130" s="9">
        <f t="shared" ref="AE130:AE151" si="1209">IF($L$6&gt;0,I130*$M$6*T130,0)</f>
        <v>0</v>
      </c>
      <c r="AF130" s="9">
        <f t="shared" ref="AF130:AF151" si="1210">IF($L$7&gt;0,I130*$M$7*V130,0)</f>
        <v>0</v>
      </c>
      <c r="AG130" s="9">
        <f t="shared" ref="AG130:AG151" si="1211">IF($L$8&gt;0,I130*$M$8*X130,0)</f>
        <v>0</v>
      </c>
      <c r="AH130" s="8">
        <f t="shared" ref="AH130:AH151" si="1212">IF(ISERROR(M130*$M$4),0,M130*$M$4)</f>
        <v>60</v>
      </c>
      <c r="AI130" s="8">
        <f t="shared" ref="AI130:AI151" si="1213">IF(ISERROR(M130*$M$5),0,M130*$M$5)</f>
        <v>0</v>
      </c>
      <c r="AJ130" s="8">
        <f t="shared" ref="AJ130:AJ151" si="1214">IF(ISERROR(M130*$M$6),0,M130*$M$6)</f>
        <v>0</v>
      </c>
      <c r="AK130" s="8">
        <f t="shared" ref="AK130:AK151" si="1215">IF(ISERROR(M130*$M$7),0,M130*$M$7)</f>
        <v>0</v>
      </c>
      <c r="AL130" s="8">
        <f t="shared" ref="AL130:AL151" si="1216">IF(ISERROR(M130*$M$8),0,M130*$M$8)</f>
        <v>0</v>
      </c>
      <c r="AM130" s="103" t="str">
        <f t="shared" ref="AM130:AM149" si="1217">IF(G130="","1",IF(G130="Break",1.15,IF(G130="2inbreak",1.15,IF(G130="PultIB",1.15,IF(G130="1stIB",1.3,IF(G130="lastIB",1.3,IF(G130="B&amp;1stIB",1.45,IF(G130="B&amp;lastIB",1.45,IF(G130="B&amp;2inbreak",1.45,IF(G130="B&amp;PultIB",1.45,IF(G130="T&amp;T",1.35,)))))))))))</f>
        <v>1</v>
      </c>
      <c r="AN130" s="581"/>
      <c r="AO130" s="581"/>
      <c r="AP130" s="981"/>
      <c r="AQ130" s="981"/>
      <c r="AR130" s="1279"/>
      <c r="AS130" s="1270"/>
      <c r="AT130" s="63"/>
      <c r="AU130" s="63"/>
      <c r="AV130" s="63"/>
      <c r="AW130" s="66"/>
      <c r="AX130" s="66"/>
      <c r="AY130" s="63"/>
      <c r="AZ130" s="63"/>
      <c r="BA130" s="63"/>
      <c r="BB130" s="63"/>
      <c r="BC130" s="63"/>
      <c r="BD130" s="66"/>
      <c r="BE130" s="66"/>
      <c r="BF130" s="63"/>
      <c r="BG130" s="63"/>
      <c r="BH130" s="63"/>
      <c r="BI130" s="63"/>
      <c r="BJ130" s="63"/>
      <c r="BK130" s="66"/>
      <c r="BL130" s="66"/>
      <c r="BM130" s="63"/>
      <c r="BN130" s="63"/>
      <c r="BO130" s="63"/>
      <c r="BP130" s="63"/>
      <c r="BQ130" s="63"/>
      <c r="BR130" s="1270"/>
      <c r="BS130" s="63"/>
      <c r="CA130" s="104">
        <f t="shared" ref="CA130:CA151" si="1218">(COUNTIF(AN130:AR130,"A")*AH130)+(COUNTIF(AN130:AR130,"B")*AI130)+(COUNTIF(AN130:AR130,"C")*AJ130)+(COUNTIF(AN130:AR130,"D")*AK130)+(COUNTIF(AN130:AR130,"E")*AL130)</f>
        <v>0</v>
      </c>
      <c r="CB130" s="104">
        <f t="shared" ref="CB130:CB151" si="1219">(COUNTIF(AS130:BQ130,"A")*AH130)+(COUNTIF(AS130:BQ130,"B")*AI130)+(COUNTIF(AS130:BQ130,"C")*AJ130)+(COUNTIF(AS130:BQ130,"D")*AK130)+(COUNTIF(AS130:BQ130,"E")*AL130)</f>
        <v>0</v>
      </c>
      <c r="CC130" s="104"/>
      <c r="CD130" s="104"/>
      <c r="CE130" s="104"/>
      <c r="CF130" s="104"/>
    </row>
    <row r="131" spans="1:84" ht="12" x14ac:dyDescent="0.3">
      <c r="A131" s="387"/>
      <c r="B131" s="387" t="s">
        <v>415</v>
      </c>
      <c r="C131" s="387" t="s">
        <v>425</v>
      </c>
      <c r="D131" s="388">
        <v>0.27083333333333331</v>
      </c>
      <c r="E131" s="388">
        <v>0.72916666666666663</v>
      </c>
      <c r="F131" s="389" t="str">
        <f t="shared" si="1202"/>
        <v>Off-PT</v>
      </c>
      <c r="G131" s="9"/>
      <c r="H131" s="390" t="s">
        <v>117</v>
      </c>
      <c r="I131" s="391">
        <v>60</v>
      </c>
      <c r="J131" s="392" t="s">
        <v>117</v>
      </c>
      <c r="K131" s="393" t="s">
        <v>117</v>
      </c>
      <c r="L131" s="394">
        <f t="shared" si="1203"/>
        <v>0</v>
      </c>
      <c r="M131" s="395">
        <f t="shared" si="1204"/>
        <v>60</v>
      </c>
      <c r="N131" s="395">
        <f t="shared" ref="N131:N149" si="1220">((AC131+AD131+AE131+AF131+AG131)*AM131)</f>
        <v>0</v>
      </c>
      <c r="O131" s="9" t="e">
        <f t="shared" si="1205"/>
        <v>#VALUE!</v>
      </c>
      <c r="P131" s="9">
        <f t="shared" ref="P131:P151" si="1221">COUNTIF(AN131:BR131,"A")</f>
        <v>0</v>
      </c>
      <c r="Q131" s="9">
        <f t="shared" ref="Q131:Q151" si="1222">IF($L$5&gt;0,R131*J131*$M$5*H131,0)</f>
        <v>0</v>
      </c>
      <c r="R131" s="9">
        <f t="shared" ref="R131:R151" si="1223">COUNTIF(AN131:BR131,"B")</f>
        <v>0</v>
      </c>
      <c r="S131" s="9">
        <f t="shared" ref="S131:S151" si="1224">IF($L$6&gt;0,T131*J131*$M$6*H131,0)</f>
        <v>0</v>
      </c>
      <c r="T131" s="9">
        <f t="shared" ref="T131:T151" si="1225">COUNTIF(AN131:BR131,"C")</f>
        <v>0</v>
      </c>
      <c r="U131" s="9">
        <f t="shared" ref="U131:U151" si="1226">IF($L$7&gt;0,V131*J131*$M$7*H131,0)</f>
        <v>0</v>
      </c>
      <c r="V131" s="9">
        <f t="shared" ref="V131:V151" si="1227">COUNTIF(AN131:BR131,"D")</f>
        <v>0</v>
      </c>
      <c r="W131" s="9">
        <f t="shared" ref="W131:W151" si="1228">IF($L$8&gt;0,X131*J131*$M$8*H131,0)</f>
        <v>0</v>
      </c>
      <c r="X131" s="9">
        <f t="shared" ref="X131:X151" si="1229">COUNTIF(AN131:BR131,"E")</f>
        <v>0</v>
      </c>
      <c r="Y131" s="9">
        <f t="shared" si="1206"/>
        <v>0</v>
      </c>
      <c r="Z131" s="9">
        <f t="shared" ref="Z131:Z151" si="1230">COUNTIF(AN131:BR131,"G")</f>
        <v>0</v>
      </c>
      <c r="AA131" s="9">
        <f t="shared" ref="AA131:AA151" si="1231">COUNTIF(AN131:BR131,"H")</f>
        <v>0</v>
      </c>
      <c r="AB131" s="9" t="e">
        <f t="shared" ref="AB131:AB151" si="1232">(Y131+Z131+AA131)*H131</f>
        <v>#VALUE!</v>
      </c>
      <c r="AC131" s="9">
        <f t="shared" si="1207"/>
        <v>0</v>
      </c>
      <c r="AD131" s="9">
        <f t="shared" si="1208"/>
        <v>0</v>
      </c>
      <c r="AE131" s="9">
        <f t="shared" si="1209"/>
        <v>0</v>
      </c>
      <c r="AF131" s="9">
        <f t="shared" si="1210"/>
        <v>0</v>
      </c>
      <c r="AG131" s="9">
        <f t="shared" si="1211"/>
        <v>0</v>
      </c>
      <c r="AH131" s="8">
        <f t="shared" si="1212"/>
        <v>60</v>
      </c>
      <c r="AI131" s="8">
        <f t="shared" si="1213"/>
        <v>0</v>
      </c>
      <c r="AJ131" s="8">
        <f t="shared" si="1214"/>
        <v>0</v>
      </c>
      <c r="AK131" s="8">
        <f t="shared" si="1215"/>
        <v>0</v>
      </c>
      <c r="AL131" s="8">
        <f t="shared" si="1216"/>
        <v>0</v>
      </c>
      <c r="AM131" s="103" t="str">
        <f t="shared" si="1217"/>
        <v>1</v>
      </c>
      <c r="AN131" s="63"/>
      <c r="AO131" s="63"/>
      <c r="AP131" s="66"/>
      <c r="AQ131" s="66"/>
      <c r="AR131" s="1277"/>
      <c r="AS131" s="1270"/>
      <c r="AT131" s="63"/>
      <c r="AU131" s="63"/>
      <c r="AV131" s="63"/>
      <c r="AW131" s="66"/>
      <c r="AX131" s="66"/>
      <c r="AY131" s="63"/>
      <c r="AZ131" s="63"/>
      <c r="BA131" s="63"/>
      <c r="BB131" s="63"/>
      <c r="BC131" s="63"/>
      <c r="BD131" s="66"/>
      <c r="BE131" s="66"/>
      <c r="BF131" s="63"/>
      <c r="BG131" s="63"/>
      <c r="BH131" s="63"/>
      <c r="BI131" s="63"/>
      <c r="BJ131" s="63"/>
      <c r="BK131" s="66"/>
      <c r="BL131" s="66"/>
      <c r="BM131" s="63"/>
      <c r="BN131" s="63"/>
      <c r="BO131" s="63"/>
      <c r="BP131" s="63"/>
      <c r="BQ131" s="63"/>
      <c r="BR131" s="1270"/>
      <c r="BS131" s="63"/>
      <c r="CA131" s="104">
        <f t="shared" si="1218"/>
        <v>0</v>
      </c>
      <c r="CB131" s="104">
        <f t="shared" si="1219"/>
        <v>0</v>
      </c>
      <c r="CC131" s="104"/>
      <c r="CD131" s="104"/>
      <c r="CE131" s="104"/>
      <c r="CF131" s="104"/>
    </row>
    <row r="132" spans="1:84" ht="12.6" thickBot="1" x14ac:dyDescent="0.35">
      <c r="A132" s="499"/>
      <c r="B132" s="499" t="s">
        <v>415</v>
      </c>
      <c r="C132" s="499" t="s">
        <v>425</v>
      </c>
      <c r="D132" s="500">
        <v>0.27083333333333331</v>
      </c>
      <c r="E132" s="500">
        <v>0.72916666666666663</v>
      </c>
      <c r="F132" s="501" t="str">
        <f t="shared" si="1202"/>
        <v>Off-PT</v>
      </c>
      <c r="G132" s="12"/>
      <c r="H132" s="584" t="s">
        <v>117</v>
      </c>
      <c r="I132" s="605">
        <v>60</v>
      </c>
      <c r="J132" s="503" t="s">
        <v>117</v>
      </c>
      <c r="K132" s="585" t="s">
        <v>117</v>
      </c>
      <c r="L132" s="504">
        <f t="shared" si="1203"/>
        <v>0</v>
      </c>
      <c r="M132" s="505">
        <f t="shared" si="1204"/>
        <v>60</v>
      </c>
      <c r="N132" s="505">
        <f t="shared" si="1220"/>
        <v>0</v>
      </c>
      <c r="O132" s="12" t="e">
        <f t="shared" si="1205"/>
        <v>#VALUE!</v>
      </c>
      <c r="P132" s="12">
        <f t="shared" si="1221"/>
        <v>0</v>
      </c>
      <c r="Q132" s="12">
        <f t="shared" si="1222"/>
        <v>0</v>
      </c>
      <c r="R132" s="12">
        <f t="shared" si="1223"/>
        <v>0</v>
      </c>
      <c r="S132" s="12">
        <f t="shared" si="1224"/>
        <v>0</v>
      </c>
      <c r="T132" s="12">
        <f t="shared" si="1225"/>
        <v>0</v>
      </c>
      <c r="U132" s="12">
        <f t="shared" si="1226"/>
        <v>0</v>
      </c>
      <c r="V132" s="12">
        <f t="shared" si="1227"/>
        <v>0</v>
      </c>
      <c r="W132" s="12">
        <f t="shared" si="1228"/>
        <v>0</v>
      </c>
      <c r="X132" s="12">
        <f t="shared" si="1229"/>
        <v>0</v>
      </c>
      <c r="Y132" s="12">
        <f t="shared" si="1206"/>
        <v>0</v>
      </c>
      <c r="Z132" s="12">
        <f t="shared" si="1230"/>
        <v>0</v>
      </c>
      <c r="AA132" s="12">
        <f t="shared" si="1231"/>
        <v>0</v>
      </c>
      <c r="AB132" s="12" t="e">
        <f t="shared" si="1232"/>
        <v>#VALUE!</v>
      </c>
      <c r="AC132" s="12">
        <f t="shared" si="1207"/>
        <v>0</v>
      </c>
      <c r="AD132" s="12">
        <f t="shared" si="1208"/>
        <v>0</v>
      </c>
      <c r="AE132" s="12">
        <f t="shared" si="1209"/>
        <v>0</v>
      </c>
      <c r="AF132" s="12">
        <f t="shared" si="1210"/>
        <v>0</v>
      </c>
      <c r="AG132" s="12">
        <f t="shared" si="1211"/>
        <v>0</v>
      </c>
      <c r="AH132" s="64">
        <f t="shared" si="1212"/>
        <v>60</v>
      </c>
      <c r="AI132" s="64">
        <f t="shared" si="1213"/>
        <v>0</v>
      </c>
      <c r="AJ132" s="64">
        <f t="shared" si="1214"/>
        <v>0</v>
      </c>
      <c r="AK132" s="64">
        <f t="shared" si="1215"/>
        <v>0</v>
      </c>
      <c r="AL132" s="64">
        <f t="shared" si="1216"/>
        <v>0</v>
      </c>
      <c r="AM132" s="333" t="str">
        <f t="shared" si="1217"/>
        <v>1</v>
      </c>
      <c r="AN132" s="580"/>
      <c r="AO132" s="580"/>
      <c r="AP132" s="949"/>
      <c r="AQ132" s="949"/>
      <c r="AR132" s="1291"/>
      <c r="AS132" s="1286"/>
      <c r="AT132" s="580"/>
      <c r="AU132" s="580"/>
      <c r="AV132" s="580"/>
      <c r="AW132" s="949"/>
      <c r="AX132" s="949"/>
      <c r="AY132" s="580"/>
      <c r="AZ132" s="580"/>
      <c r="BA132" s="580"/>
      <c r="BB132" s="580"/>
      <c r="BC132" s="580"/>
      <c r="BD132" s="949"/>
      <c r="BE132" s="949"/>
      <c r="BF132" s="580"/>
      <c r="BG132" s="580"/>
      <c r="BH132" s="580"/>
      <c r="BI132" s="580"/>
      <c r="BJ132" s="580"/>
      <c r="BK132" s="949"/>
      <c r="BL132" s="949"/>
      <c r="BM132" s="580"/>
      <c r="BN132" s="580"/>
      <c r="BO132" s="580"/>
      <c r="BP132" s="580"/>
      <c r="BQ132" s="580"/>
      <c r="BR132" s="1286"/>
      <c r="BS132" s="63"/>
      <c r="CA132" s="104">
        <f t="shared" si="1218"/>
        <v>0</v>
      </c>
      <c r="CB132" s="104">
        <f t="shared" si="1219"/>
        <v>0</v>
      </c>
      <c r="CC132" s="104"/>
      <c r="CD132" s="104"/>
      <c r="CE132" s="104"/>
      <c r="CF132" s="104"/>
    </row>
    <row r="133" spans="1:84" ht="12.6" thickTop="1" x14ac:dyDescent="0.3">
      <c r="A133" s="589"/>
      <c r="B133" s="589" t="s">
        <v>416</v>
      </c>
      <c r="C133" s="589" t="s">
        <v>425</v>
      </c>
      <c r="D133" s="590">
        <v>0.72916666666666663</v>
      </c>
      <c r="E133" s="590">
        <v>0</v>
      </c>
      <c r="F133" s="591" t="str">
        <f t="shared" si="1202"/>
        <v>PT</v>
      </c>
      <c r="G133" s="598"/>
      <c r="H133" s="592" t="s">
        <v>117</v>
      </c>
      <c r="I133" s="593">
        <v>131</v>
      </c>
      <c r="J133" s="594" t="s">
        <v>117</v>
      </c>
      <c r="K133" s="595" t="s">
        <v>117</v>
      </c>
      <c r="L133" s="596">
        <f t="shared" si="1203"/>
        <v>0</v>
      </c>
      <c r="M133" s="597">
        <f t="shared" si="1204"/>
        <v>131</v>
      </c>
      <c r="N133" s="597">
        <f t="shared" si="1220"/>
        <v>0</v>
      </c>
      <c r="O133" s="598" t="e">
        <f t="shared" si="1205"/>
        <v>#VALUE!</v>
      </c>
      <c r="P133" s="598">
        <f t="shared" si="1221"/>
        <v>0</v>
      </c>
      <c r="Q133" s="598">
        <f t="shared" si="1222"/>
        <v>0</v>
      </c>
      <c r="R133" s="598">
        <f t="shared" si="1223"/>
        <v>0</v>
      </c>
      <c r="S133" s="598">
        <f t="shared" si="1224"/>
        <v>0</v>
      </c>
      <c r="T133" s="598">
        <f t="shared" si="1225"/>
        <v>0</v>
      </c>
      <c r="U133" s="598">
        <f t="shared" si="1226"/>
        <v>0</v>
      </c>
      <c r="V133" s="598">
        <f t="shared" si="1227"/>
        <v>0</v>
      </c>
      <c r="W133" s="598">
        <f t="shared" si="1228"/>
        <v>0</v>
      </c>
      <c r="X133" s="598">
        <f t="shared" si="1229"/>
        <v>0</v>
      </c>
      <c r="Y133" s="598">
        <f t="shared" si="1206"/>
        <v>0</v>
      </c>
      <c r="Z133" s="598">
        <f t="shared" si="1230"/>
        <v>0</v>
      </c>
      <c r="AA133" s="598">
        <f t="shared" si="1231"/>
        <v>0</v>
      </c>
      <c r="AB133" s="598" t="e">
        <f t="shared" si="1232"/>
        <v>#VALUE!</v>
      </c>
      <c r="AC133" s="598">
        <f t="shared" si="1207"/>
        <v>0</v>
      </c>
      <c r="AD133" s="598">
        <f t="shared" si="1208"/>
        <v>0</v>
      </c>
      <c r="AE133" s="598">
        <f t="shared" si="1209"/>
        <v>0</v>
      </c>
      <c r="AF133" s="598">
        <f t="shared" si="1210"/>
        <v>0</v>
      </c>
      <c r="AG133" s="598">
        <f t="shared" si="1211"/>
        <v>0</v>
      </c>
      <c r="AH133" s="598">
        <f t="shared" si="1212"/>
        <v>131</v>
      </c>
      <c r="AI133" s="598">
        <f t="shared" si="1213"/>
        <v>0</v>
      </c>
      <c r="AJ133" s="598">
        <f t="shared" si="1214"/>
        <v>0</v>
      </c>
      <c r="AK133" s="598">
        <f t="shared" si="1215"/>
        <v>0</v>
      </c>
      <c r="AL133" s="598">
        <f t="shared" si="1216"/>
        <v>0</v>
      </c>
      <c r="AM133" s="599" t="str">
        <f t="shared" si="1217"/>
        <v>1</v>
      </c>
      <c r="AN133" s="600"/>
      <c r="AO133" s="600"/>
      <c r="AP133" s="946"/>
      <c r="AQ133" s="946"/>
      <c r="AR133" s="1304"/>
      <c r="AS133" s="1303"/>
      <c r="AT133" s="600"/>
      <c r="AU133" s="600"/>
      <c r="AV133" s="600"/>
      <c r="AW133" s="946"/>
      <c r="AX133" s="946"/>
      <c r="AY133" s="600"/>
      <c r="AZ133" s="600"/>
      <c r="BA133" s="600"/>
      <c r="BB133" s="600"/>
      <c r="BC133" s="600"/>
      <c r="BD133" s="946"/>
      <c r="BE133" s="946"/>
      <c r="BF133" s="600"/>
      <c r="BG133" s="600"/>
      <c r="BH133" s="600"/>
      <c r="BI133" s="600"/>
      <c r="BJ133" s="600"/>
      <c r="BK133" s="946"/>
      <c r="BL133" s="946"/>
      <c r="BM133" s="600"/>
      <c r="BN133" s="600"/>
      <c r="BO133" s="600"/>
      <c r="BP133" s="600"/>
      <c r="BQ133" s="600"/>
      <c r="BR133" s="1303"/>
      <c r="BS133" s="63"/>
      <c r="CA133" s="104">
        <f t="shared" si="1218"/>
        <v>0</v>
      </c>
      <c r="CB133" s="104">
        <f t="shared" si="1219"/>
        <v>0</v>
      </c>
      <c r="CC133" s="104"/>
      <c r="CD133" s="104"/>
      <c r="CE133" s="104"/>
      <c r="CF133" s="104"/>
    </row>
    <row r="134" spans="1:84" ht="12" x14ac:dyDescent="0.3">
      <c r="A134" s="387"/>
      <c r="B134" s="387" t="s">
        <v>416</v>
      </c>
      <c r="C134" s="387" t="s">
        <v>425</v>
      </c>
      <c r="D134" s="388">
        <v>0.72916666666666663</v>
      </c>
      <c r="E134" s="388">
        <v>0</v>
      </c>
      <c r="F134" s="389" t="str">
        <f t="shared" si="1202"/>
        <v>PT</v>
      </c>
      <c r="G134" s="9"/>
      <c r="H134" s="390" t="s">
        <v>117</v>
      </c>
      <c r="I134" s="391">
        <v>131</v>
      </c>
      <c r="J134" s="392" t="s">
        <v>117</v>
      </c>
      <c r="K134" s="461" t="s">
        <v>117</v>
      </c>
      <c r="L134" s="394">
        <f t="shared" si="1203"/>
        <v>0</v>
      </c>
      <c r="M134" s="395">
        <f t="shared" si="1204"/>
        <v>131</v>
      </c>
      <c r="N134" s="395">
        <f t="shared" si="1220"/>
        <v>0</v>
      </c>
      <c r="O134" s="9" t="e">
        <f t="shared" si="1205"/>
        <v>#VALUE!</v>
      </c>
      <c r="P134" s="9">
        <f t="shared" si="1221"/>
        <v>0</v>
      </c>
      <c r="Q134" s="9">
        <f t="shared" si="1222"/>
        <v>0</v>
      </c>
      <c r="R134" s="9">
        <f t="shared" si="1223"/>
        <v>0</v>
      </c>
      <c r="S134" s="9">
        <f t="shared" si="1224"/>
        <v>0</v>
      </c>
      <c r="T134" s="9">
        <f t="shared" si="1225"/>
        <v>0</v>
      </c>
      <c r="U134" s="9">
        <f t="shared" si="1226"/>
        <v>0</v>
      </c>
      <c r="V134" s="9">
        <f t="shared" si="1227"/>
        <v>0</v>
      </c>
      <c r="W134" s="9">
        <f t="shared" si="1228"/>
        <v>0</v>
      </c>
      <c r="X134" s="9">
        <f t="shared" si="1229"/>
        <v>0</v>
      </c>
      <c r="Y134" s="9">
        <f t="shared" si="1206"/>
        <v>0</v>
      </c>
      <c r="Z134" s="9">
        <f t="shared" si="1230"/>
        <v>0</v>
      </c>
      <c r="AA134" s="9">
        <f t="shared" si="1231"/>
        <v>0</v>
      </c>
      <c r="AB134" s="9" t="e">
        <f t="shared" si="1232"/>
        <v>#VALUE!</v>
      </c>
      <c r="AC134" s="9">
        <f t="shared" si="1207"/>
        <v>0</v>
      </c>
      <c r="AD134" s="9">
        <f t="shared" si="1208"/>
        <v>0</v>
      </c>
      <c r="AE134" s="9">
        <f t="shared" si="1209"/>
        <v>0</v>
      </c>
      <c r="AF134" s="9">
        <f t="shared" si="1210"/>
        <v>0</v>
      </c>
      <c r="AG134" s="9">
        <f t="shared" si="1211"/>
        <v>0</v>
      </c>
      <c r="AH134" s="8">
        <f t="shared" si="1212"/>
        <v>131</v>
      </c>
      <c r="AI134" s="8">
        <f t="shared" si="1213"/>
        <v>0</v>
      </c>
      <c r="AJ134" s="8">
        <f t="shared" si="1214"/>
        <v>0</v>
      </c>
      <c r="AK134" s="8">
        <f t="shared" si="1215"/>
        <v>0</v>
      </c>
      <c r="AL134" s="8">
        <f t="shared" si="1216"/>
        <v>0</v>
      </c>
      <c r="AM134" s="103" t="str">
        <f t="shared" si="1217"/>
        <v>1</v>
      </c>
      <c r="AN134" s="63"/>
      <c r="AO134" s="63"/>
      <c r="AP134" s="66"/>
      <c r="AQ134" s="66"/>
      <c r="AR134" s="1277"/>
      <c r="AS134" s="1270"/>
      <c r="AT134" s="63"/>
      <c r="AU134" s="63"/>
      <c r="AV134" s="63"/>
      <c r="AW134" s="66"/>
      <c r="AX134" s="66"/>
      <c r="AY134" s="63"/>
      <c r="AZ134" s="63"/>
      <c r="BA134" s="63"/>
      <c r="BB134" s="63"/>
      <c r="BC134" s="63"/>
      <c r="BD134" s="66"/>
      <c r="BE134" s="66"/>
      <c r="BF134" s="63"/>
      <c r="BG134" s="63"/>
      <c r="BH134" s="63"/>
      <c r="BI134" s="63"/>
      <c r="BJ134" s="63"/>
      <c r="BK134" s="66"/>
      <c r="BL134" s="66"/>
      <c r="BM134" s="63"/>
      <c r="BN134" s="63"/>
      <c r="BO134" s="63"/>
      <c r="BP134" s="63"/>
      <c r="BQ134" s="63"/>
      <c r="BR134" s="1270"/>
      <c r="BS134" s="63"/>
      <c r="CA134" s="104">
        <f t="shared" si="1218"/>
        <v>0</v>
      </c>
      <c r="CB134" s="104">
        <f t="shared" si="1219"/>
        <v>0</v>
      </c>
      <c r="CC134" s="104"/>
      <c r="CD134" s="104"/>
      <c r="CE134" s="104"/>
      <c r="CF134" s="104"/>
    </row>
    <row r="135" spans="1:84" ht="12" x14ac:dyDescent="0.3">
      <c r="A135" s="387"/>
      <c r="B135" s="387" t="s">
        <v>416</v>
      </c>
      <c r="C135" s="387" t="s">
        <v>425</v>
      </c>
      <c r="D135" s="388">
        <v>0.72916666666666663</v>
      </c>
      <c r="E135" s="388">
        <v>0</v>
      </c>
      <c r="F135" s="389" t="str">
        <f t="shared" si="1202"/>
        <v>PT</v>
      </c>
      <c r="G135" s="9"/>
      <c r="H135" s="390" t="s">
        <v>117</v>
      </c>
      <c r="I135" s="391">
        <v>131</v>
      </c>
      <c r="J135" s="392" t="s">
        <v>117</v>
      </c>
      <c r="K135" s="461" t="s">
        <v>117</v>
      </c>
      <c r="L135" s="394">
        <f t="shared" si="1203"/>
        <v>0</v>
      </c>
      <c r="M135" s="395">
        <f t="shared" si="1204"/>
        <v>131</v>
      </c>
      <c r="N135" s="395">
        <f t="shared" si="1220"/>
        <v>0</v>
      </c>
      <c r="O135" s="9" t="e">
        <f t="shared" si="1205"/>
        <v>#VALUE!</v>
      </c>
      <c r="P135" s="9">
        <f t="shared" si="1221"/>
        <v>0</v>
      </c>
      <c r="Q135" s="9">
        <f t="shared" si="1222"/>
        <v>0</v>
      </c>
      <c r="R135" s="9">
        <f t="shared" si="1223"/>
        <v>0</v>
      </c>
      <c r="S135" s="9">
        <f t="shared" si="1224"/>
        <v>0</v>
      </c>
      <c r="T135" s="9">
        <f t="shared" si="1225"/>
        <v>0</v>
      </c>
      <c r="U135" s="9">
        <f t="shared" si="1226"/>
        <v>0</v>
      </c>
      <c r="V135" s="9">
        <f t="shared" si="1227"/>
        <v>0</v>
      </c>
      <c r="W135" s="9">
        <f t="shared" si="1228"/>
        <v>0</v>
      </c>
      <c r="X135" s="9">
        <f t="shared" si="1229"/>
        <v>0</v>
      </c>
      <c r="Y135" s="9">
        <f t="shared" si="1206"/>
        <v>0</v>
      </c>
      <c r="Z135" s="9">
        <f t="shared" si="1230"/>
        <v>0</v>
      </c>
      <c r="AA135" s="9">
        <f t="shared" si="1231"/>
        <v>0</v>
      </c>
      <c r="AB135" s="9" t="e">
        <f t="shared" si="1232"/>
        <v>#VALUE!</v>
      </c>
      <c r="AC135" s="9">
        <f t="shared" si="1207"/>
        <v>0</v>
      </c>
      <c r="AD135" s="9">
        <f t="shared" si="1208"/>
        <v>0</v>
      </c>
      <c r="AE135" s="9">
        <f t="shared" si="1209"/>
        <v>0</v>
      </c>
      <c r="AF135" s="9">
        <f t="shared" si="1210"/>
        <v>0</v>
      </c>
      <c r="AG135" s="9">
        <f t="shared" si="1211"/>
        <v>0</v>
      </c>
      <c r="AH135" s="8">
        <f t="shared" si="1212"/>
        <v>131</v>
      </c>
      <c r="AI135" s="8">
        <f t="shared" si="1213"/>
        <v>0</v>
      </c>
      <c r="AJ135" s="8">
        <f t="shared" si="1214"/>
        <v>0</v>
      </c>
      <c r="AK135" s="8">
        <f t="shared" si="1215"/>
        <v>0</v>
      </c>
      <c r="AL135" s="8">
        <f t="shared" si="1216"/>
        <v>0</v>
      </c>
      <c r="AM135" s="103" t="str">
        <f t="shared" si="1217"/>
        <v>1</v>
      </c>
      <c r="AN135" s="63"/>
      <c r="AO135" s="63"/>
      <c r="AP135" s="66"/>
      <c r="AQ135" s="66"/>
      <c r="AR135" s="1277"/>
      <c r="AS135" s="1270"/>
      <c r="AT135" s="63"/>
      <c r="AU135" s="63"/>
      <c r="AV135" s="63"/>
      <c r="AW135" s="66"/>
      <c r="AX135" s="66"/>
      <c r="AY135" s="63"/>
      <c r="AZ135" s="63"/>
      <c r="BA135" s="63"/>
      <c r="BB135" s="63"/>
      <c r="BC135" s="63"/>
      <c r="BD135" s="66"/>
      <c r="BE135" s="66"/>
      <c r="BF135" s="63"/>
      <c r="BG135" s="63"/>
      <c r="BH135" s="63"/>
      <c r="BI135" s="63"/>
      <c r="BJ135" s="63"/>
      <c r="BK135" s="66"/>
      <c r="BL135" s="66"/>
      <c r="BM135" s="63"/>
      <c r="BN135" s="63"/>
      <c r="BO135" s="63"/>
      <c r="BP135" s="63"/>
      <c r="BQ135" s="63"/>
      <c r="BR135" s="1270"/>
      <c r="BS135" s="63"/>
      <c r="CA135" s="104">
        <f t="shared" si="1218"/>
        <v>0</v>
      </c>
      <c r="CB135" s="104">
        <f t="shared" si="1219"/>
        <v>0</v>
      </c>
      <c r="CC135" s="104"/>
      <c r="CD135" s="104"/>
      <c r="CE135" s="104"/>
      <c r="CF135" s="104"/>
    </row>
    <row r="136" spans="1:84" ht="12.6" thickBot="1" x14ac:dyDescent="0.35">
      <c r="A136" s="601"/>
      <c r="B136" s="601" t="s">
        <v>416</v>
      </c>
      <c r="C136" s="601" t="s">
        <v>425</v>
      </c>
      <c r="D136" s="602">
        <v>0.875</v>
      </c>
      <c r="E136" s="602">
        <v>0.89583333333333337</v>
      </c>
      <c r="F136" s="603" t="str">
        <f t="shared" si="1202"/>
        <v>PT</v>
      </c>
      <c r="G136" s="610"/>
      <c r="H136" s="604" t="s">
        <v>117</v>
      </c>
      <c r="I136" s="605">
        <v>131</v>
      </c>
      <c r="J136" s="606" t="s">
        <v>117</v>
      </c>
      <c r="K136" s="607" t="s">
        <v>117</v>
      </c>
      <c r="L136" s="608">
        <f t="shared" si="1203"/>
        <v>0</v>
      </c>
      <c r="M136" s="609">
        <f>I136*AM136</f>
        <v>131</v>
      </c>
      <c r="N136" s="609">
        <f>((AC136+AD136+AE136+AF136+AG136)*AM136)</f>
        <v>0</v>
      </c>
      <c r="O136" s="610" t="e">
        <f>IF($L$4&gt;0,P136*J136*$M$4*H136,0)</f>
        <v>#VALUE!</v>
      </c>
      <c r="P136" s="610">
        <f t="shared" si="1221"/>
        <v>0</v>
      </c>
      <c r="Q136" s="610">
        <f t="shared" si="1222"/>
        <v>0</v>
      </c>
      <c r="R136" s="610">
        <f t="shared" si="1223"/>
        <v>0</v>
      </c>
      <c r="S136" s="610">
        <f t="shared" si="1224"/>
        <v>0</v>
      </c>
      <c r="T136" s="610">
        <f t="shared" si="1225"/>
        <v>0</v>
      </c>
      <c r="U136" s="610">
        <f t="shared" si="1226"/>
        <v>0</v>
      </c>
      <c r="V136" s="610">
        <f t="shared" si="1227"/>
        <v>0</v>
      </c>
      <c r="W136" s="610">
        <f t="shared" si="1228"/>
        <v>0</v>
      </c>
      <c r="X136" s="610">
        <f t="shared" si="1229"/>
        <v>0</v>
      </c>
      <c r="Y136" s="610">
        <f t="shared" si="1206"/>
        <v>0</v>
      </c>
      <c r="Z136" s="610">
        <f t="shared" si="1230"/>
        <v>0</v>
      </c>
      <c r="AA136" s="610">
        <f t="shared" si="1231"/>
        <v>0</v>
      </c>
      <c r="AB136" s="610" t="e">
        <f t="shared" si="1232"/>
        <v>#VALUE!</v>
      </c>
      <c r="AC136" s="610">
        <f>IF($L$4&gt;0,I136*$M$4*P136,0)</f>
        <v>0</v>
      </c>
      <c r="AD136" s="610">
        <f>IF($L$5&gt;0,I136*$M$5*R136,0)</f>
        <v>0</v>
      </c>
      <c r="AE136" s="610">
        <f>IF($L$6&gt;0,I136*$M$6*T136,0)</f>
        <v>0</v>
      </c>
      <c r="AF136" s="610">
        <f>IF($L$7&gt;0,I136*$M$7*V136,0)</f>
        <v>0</v>
      </c>
      <c r="AG136" s="610">
        <f>IF($L$8&gt;0,I136*$M$8*X136,0)</f>
        <v>0</v>
      </c>
      <c r="AH136" s="611">
        <f>IF(ISERROR(M136*$M$4),0,M136*$M$4)</f>
        <v>131</v>
      </c>
      <c r="AI136" s="611">
        <f>IF(ISERROR(M136*$M$5),0,M136*$M$5)</f>
        <v>0</v>
      </c>
      <c r="AJ136" s="611">
        <f>IF(ISERROR(M136*$M$6),0,M136*$M$6)</f>
        <v>0</v>
      </c>
      <c r="AK136" s="611">
        <f>IF(ISERROR(M136*$M$7),0,M136*$M$7)</f>
        <v>0</v>
      </c>
      <c r="AL136" s="611">
        <f>IF(ISERROR(M136*$M$8),0,M136*$M$8)</f>
        <v>0</v>
      </c>
      <c r="AM136" s="612" t="str">
        <f t="shared" si="1217"/>
        <v>1</v>
      </c>
      <c r="AN136" s="613"/>
      <c r="AO136" s="613"/>
      <c r="AP136" s="950"/>
      <c r="AQ136" s="950"/>
      <c r="AR136" s="1282"/>
      <c r="AS136" s="1275"/>
      <c r="AT136" s="613"/>
      <c r="AU136" s="613"/>
      <c r="AV136" s="613"/>
      <c r="AW136" s="950"/>
      <c r="AX136" s="950"/>
      <c r="AY136" s="613"/>
      <c r="AZ136" s="613"/>
      <c r="BA136" s="613"/>
      <c r="BB136" s="613"/>
      <c r="BC136" s="613"/>
      <c r="BD136" s="950"/>
      <c r="BE136" s="950"/>
      <c r="BF136" s="613"/>
      <c r="BG136" s="613"/>
      <c r="BH136" s="613"/>
      <c r="BI136" s="613"/>
      <c r="BJ136" s="613"/>
      <c r="BK136" s="950"/>
      <c r="BL136" s="950"/>
      <c r="BM136" s="613"/>
      <c r="BN136" s="613"/>
      <c r="BO136" s="613"/>
      <c r="BP136" s="613"/>
      <c r="BQ136" s="613"/>
      <c r="BR136" s="1275"/>
      <c r="BS136" s="63"/>
      <c r="CA136" s="104">
        <f t="shared" si="1218"/>
        <v>0</v>
      </c>
      <c r="CB136" s="104">
        <f t="shared" si="1219"/>
        <v>0</v>
      </c>
      <c r="CC136" s="104"/>
      <c r="CD136" s="104"/>
      <c r="CE136" s="104"/>
      <c r="CF136" s="104"/>
    </row>
    <row r="137" spans="1:84" ht="12.6" thickTop="1" x14ac:dyDescent="0.3">
      <c r="A137" s="405"/>
      <c r="B137" s="405" t="s">
        <v>415</v>
      </c>
      <c r="C137" s="405" t="s">
        <v>425</v>
      </c>
      <c r="D137" s="406">
        <v>0</v>
      </c>
      <c r="E137" s="406">
        <v>4.1666666666666664E-2</v>
      </c>
      <c r="F137" s="407" t="str">
        <f t="shared" si="1202"/>
        <v>Off-PT</v>
      </c>
      <c r="G137" s="8"/>
      <c r="H137" s="408" t="s">
        <v>117</v>
      </c>
      <c r="I137" s="409">
        <v>60</v>
      </c>
      <c r="J137" s="410" t="s">
        <v>117</v>
      </c>
      <c r="K137" s="465" t="s">
        <v>117</v>
      </c>
      <c r="L137" s="412">
        <f t="shared" si="1203"/>
        <v>0</v>
      </c>
      <c r="M137" s="413">
        <f t="shared" ref="M137:M149" si="1233">I137*AM137</f>
        <v>60</v>
      </c>
      <c r="N137" s="413">
        <f t="shared" si="1220"/>
        <v>0</v>
      </c>
      <c r="O137" s="8" t="e">
        <f t="shared" si="1205"/>
        <v>#VALUE!</v>
      </c>
      <c r="P137" s="8">
        <f t="shared" si="1221"/>
        <v>0</v>
      </c>
      <c r="Q137" s="8">
        <f t="shared" si="1222"/>
        <v>0</v>
      </c>
      <c r="R137" s="8">
        <f t="shared" si="1223"/>
        <v>0</v>
      </c>
      <c r="S137" s="8">
        <f t="shared" si="1224"/>
        <v>0</v>
      </c>
      <c r="T137" s="8">
        <f t="shared" si="1225"/>
        <v>0</v>
      </c>
      <c r="U137" s="8">
        <f t="shared" si="1226"/>
        <v>0</v>
      </c>
      <c r="V137" s="8">
        <f t="shared" si="1227"/>
        <v>0</v>
      </c>
      <c r="W137" s="8">
        <f t="shared" si="1228"/>
        <v>0</v>
      </c>
      <c r="X137" s="8">
        <f t="shared" si="1229"/>
        <v>0</v>
      </c>
      <c r="Y137" s="8">
        <f t="shared" si="1206"/>
        <v>0</v>
      </c>
      <c r="Z137" s="8">
        <f t="shared" si="1230"/>
        <v>0</v>
      </c>
      <c r="AA137" s="8">
        <f t="shared" si="1231"/>
        <v>0</v>
      </c>
      <c r="AB137" s="8" t="e">
        <f t="shared" si="1232"/>
        <v>#VALUE!</v>
      </c>
      <c r="AC137" s="8">
        <f t="shared" si="1207"/>
        <v>0</v>
      </c>
      <c r="AD137" s="8">
        <f t="shared" si="1208"/>
        <v>0</v>
      </c>
      <c r="AE137" s="8">
        <f t="shared" si="1209"/>
        <v>0</v>
      </c>
      <c r="AF137" s="8">
        <f t="shared" si="1210"/>
        <v>0</v>
      </c>
      <c r="AG137" s="8">
        <f t="shared" si="1211"/>
        <v>0</v>
      </c>
      <c r="AH137" s="8">
        <f t="shared" si="1212"/>
        <v>60</v>
      </c>
      <c r="AI137" s="8">
        <f t="shared" si="1213"/>
        <v>0</v>
      </c>
      <c r="AJ137" s="8">
        <f t="shared" si="1214"/>
        <v>0</v>
      </c>
      <c r="AK137" s="8">
        <f t="shared" si="1215"/>
        <v>0</v>
      </c>
      <c r="AL137" s="8">
        <f t="shared" si="1216"/>
        <v>0</v>
      </c>
      <c r="AM137" s="103" t="str">
        <f t="shared" si="1217"/>
        <v>1</v>
      </c>
      <c r="AN137" s="63"/>
      <c r="AO137" s="63"/>
      <c r="AP137" s="66"/>
      <c r="AQ137" s="66"/>
      <c r="AR137" s="1277"/>
      <c r="AS137" s="1270"/>
      <c r="AT137" s="63"/>
      <c r="AU137" s="63"/>
      <c r="AV137" s="63"/>
      <c r="AW137" s="66"/>
      <c r="AX137" s="66"/>
      <c r="AY137" s="63"/>
      <c r="AZ137" s="63"/>
      <c r="BA137" s="63"/>
      <c r="BB137" s="63"/>
      <c r="BC137" s="63"/>
      <c r="BD137" s="66"/>
      <c r="BE137" s="66"/>
      <c r="BF137" s="63"/>
      <c r="BG137" s="63"/>
      <c r="BH137" s="63"/>
      <c r="BI137" s="63"/>
      <c r="BJ137" s="63"/>
      <c r="BK137" s="66"/>
      <c r="BL137" s="66"/>
      <c r="BM137" s="63"/>
      <c r="BN137" s="63"/>
      <c r="BO137" s="63"/>
      <c r="BP137" s="63"/>
      <c r="BQ137" s="63"/>
      <c r="BR137" s="1270"/>
      <c r="BS137" s="63"/>
      <c r="CA137" s="104">
        <f t="shared" si="1218"/>
        <v>0</v>
      </c>
      <c r="CB137" s="104">
        <f t="shared" si="1219"/>
        <v>0</v>
      </c>
      <c r="CC137" s="104"/>
      <c r="CD137" s="104"/>
      <c r="CE137" s="104"/>
      <c r="CF137" s="104"/>
    </row>
    <row r="138" spans="1:84" ht="12" x14ac:dyDescent="0.3">
      <c r="A138" s="387"/>
      <c r="B138" s="387" t="s">
        <v>415</v>
      </c>
      <c r="C138" s="387" t="s">
        <v>425</v>
      </c>
      <c r="D138" s="388">
        <v>0</v>
      </c>
      <c r="E138" s="388">
        <v>4.1666666666666664E-2</v>
      </c>
      <c r="F138" s="389" t="str">
        <f t="shared" si="1202"/>
        <v>Off-PT</v>
      </c>
      <c r="G138" s="9"/>
      <c r="H138" s="390" t="s">
        <v>117</v>
      </c>
      <c r="I138" s="391">
        <v>60</v>
      </c>
      <c r="J138" s="392" t="s">
        <v>117</v>
      </c>
      <c r="K138" s="461" t="s">
        <v>117</v>
      </c>
      <c r="L138" s="394">
        <f t="shared" si="1203"/>
        <v>0</v>
      </c>
      <c r="M138" s="395">
        <f t="shared" si="1233"/>
        <v>60</v>
      </c>
      <c r="N138" s="395">
        <f t="shared" si="1220"/>
        <v>0</v>
      </c>
      <c r="O138" s="9" t="e">
        <f t="shared" si="1205"/>
        <v>#VALUE!</v>
      </c>
      <c r="P138" s="9">
        <f t="shared" si="1221"/>
        <v>0</v>
      </c>
      <c r="Q138" s="9">
        <f t="shared" si="1222"/>
        <v>0</v>
      </c>
      <c r="R138" s="9">
        <f t="shared" si="1223"/>
        <v>0</v>
      </c>
      <c r="S138" s="9">
        <f t="shared" si="1224"/>
        <v>0</v>
      </c>
      <c r="T138" s="9">
        <f t="shared" si="1225"/>
        <v>0</v>
      </c>
      <c r="U138" s="9">
        <f t="shared" si="1226"/>
        <v>0</v>
      </c>
      <c r="V138" s="9">
        <f t="shared" si="1227"/>
        <v>0</v>
      </c>
      <c r="W138" s="9">
        <f t="shared" si="1228"/>
        <v>0</v>
      </c>
      <c r="X138" s="9">
        <f t="shared" si="1229"/>
        <v>0</v>
      </c>
      <c r="Y138" s="9">
        <f t="shared" si="1206"/>
        <v>0</v>
      </c>
      <c r="Z138" s="9">
        <f t="shared" si="1230"/>
        <v>0</v>
      </c>
      <c r="AA138" s="9">
        <f t="shared" si="1231"/>
        <v>0</v>
      </c>
      <c r="AB138" s="9" t="e">
        <f t="shared" si="1232"/>
        <v>#VALUE!</v>
      </c>
      <c r="AC138" s="9">
        <f t="shared" si="1207"/>
        <v>0</v>
      </c>
      <c r="AD138" s="9">
        <f t="shared" si="1208"/>
        <v>0</v>
      </c>
      <c r="AE138" s="9">
        <f t="shared" si="1209"/>
        <v>0</v>
      </c>
      <c r="AF138" s="9">
        <f t="shared" si="1210"/>
        <v>0</v>
      </c>
      <c r="AG138" s="9">
        <f t="shared" si="1211"/>
        <v>0</v>
      </c>
      <c r="AH138" s="8">
        <f t="shared" si="1212"/>
        <v>60</v>
      </c>
      <c r="AI138" s="8">
        <f t="shared" si="1213"/>
        <v>0</v>
      </c>
      <c r="AJ138" s="8">
        <f t="shared" si="1214"/>
        <v>0</v>
      </c>
      <c r="AK138" s="8">
        <f t="shared" si="1215"/>
        <v>0</v>
      </c>
      <c r="AL138" s="8">
        <f t="shared" si="1216"/>
        <v>0</v>
      </c>
      <c r="AM138" s="103" t="str">
        <f t="shared" si="1217"/>
        <v>1</v>
      </c>
      <c r="AN138" s="63"/>
      <c r="AO138" s="63"/>
      <c r="AP138" s="66"/>
      <c r="AQ138" s="66"/>
      <c r="AR138" s="1277"/>
      <c r="AS138" s="1270"/>
      <c r="AT138" s="63"/>
      <c r="AU138" s="63"/>
      <c r="AV138" s="63"/>
      <c r="AW138" s="66"/>
      <c r="AX138" s="66"/>
      <c r="AY138" s="63"/>
      <c r="AZ138" s="63"/>
      <c r="BA138" s="63"/>
      <c r="BB138" s="63"/>
      <c r="BC138" s="63"/>
      <c r="BD138" s="66"/>
      <c r="BE138" s="66"/>
      <c r="BF138" s="63"/>
      <c r="BG138" s="63"/>
      <c r="BH138" s="63"/>
      <c r="BI138" s="63"/>
      <c r="BJ138" s="63"/>
      <c r="BK138" s="66"/>
      <c r="BL138" s="66"/>
      <c r="BM138" s="63"/>
      <c r="BN138" s="63"/>
      <c r="BO138" s="63"/>
      <c r="BP138" s="63"/>
      <c r="BQ138" s="63"/>
      <c r="BR138" s="1270"/>
      <c r="BS138" s="63"/>
      <c r="CA138" s="104">
        <f t="shared" si="1218"/>
        <v>0</v>
      </c>
      <c r="CB138" s="104">
        <f t="shared" si="1219"/>
        <v>0</v>
      </c>
      <c r="CC138" s="104"/>
      <c r="CD138" s="104"/>
      <c r="CE138" s="104"/>
      <c r="CF138" s="104"/>
    </row>
    <row r="139" spans="1:84" ht="12.6" thickBot="1" x14ac:dyDescent="0.35">
      <c r="A139" s="396"/>
      <c r="B139" s="396" t="s">
        <v>415</v>
      </c>
      <c r="C139" s="396" t="s">
        <v>24</v>
      </c>
      <c r="D139" s="397">
        <v>0</v>
      </c>
      <c r="E139" s="397">
        <v>4.1666666666666664E-2</v>
      </c>
      <c r="F139" s="398" t="str">
        <f t="shared" si="1202"/>
        <v>Off-PT</v>
      </c>
      <c r="G139" s="906"/>
      <c r="H139" s="399" t="s">
        <v>117</v>
      </c>
      <c r="I139" s="400">
        <v>60</v>
      </c>
      <c r="J139" s="401" t="s">
        <v>117</v>
      </c>
      <c r="K139" s="463" t="s">
        <v>117</v>
      </c>
      <c r="L139" s="403">
        <f t="shared" si="1203"/>
        <v>0</v>
      </c>
      <c r="M139" s="404">
        <f t="shared" si="1233"/>
        <v>60</v>
      </c>
      <c r="N139" s="404">
        <f t="shared" si="1220"/>
        <v>0</v>
      </c>
      <c r="O139" s="9" t="e">
        <f t="shared" si="1205"/>
        <v>#VALUE!</v>
      </c>
      <c r="P139" s="9">
        <f t="shared" si="1221"/>
        <v>0</v>
      </c>
      <c r="Q139" s="9">
        <f t="shared" si="1222"/>
        <v>0</v>
      </c>
      <c r="R139" s="9">
        <f t="shared" si="1223"/>
        <v>0</v>
      </c>
      <c r="S139" s="9">
        <f t="shared" si="1224"/>
        <v>0</v>
      </c>
      <c r="T139" s="9">
        <f t="shared" si="1225"/>
        <v>0</v>
      </c>
      <c r="U139" s="9">
        <f t="shared" si="1226"/>
        <v>0</v>
      </c>
      <c r="V139" s="9">
        <f t="shared" si="1227"/>
        <v>0</v>
      </c>
      <c r="W139" s="9">
        <f t="shared" si="1228"/>
        <v>0</v>
      </c>
      <c r="X139" s="9">
        <f t="shared" si="1229"/>
        <v>0</v>
      </c>
      <c r="Y139" s="9">
        <f t="shared" si="1206"/>
        <v>0</v>
      </c>
      <c r="Z139" s="9">
        <f t="shared" si="1230"/>
        <v>0</v>
      </c>
      <c r="AA139" s="9">
        <f t="shared" si="1231"/>
        <v>0</v>
      </c>
      <c r="AB139" s="9" t="e">
        <f t="shared" si="1232"/>
        <v>#VALUE!</v>
      </c>
      <c r="AC139" s="9">
        <f t="shared" si="1207"/>
        <v>0</v>
      </c>
      <c r="AD139" s="9">
        <f t="shared" si="1208"/>
        <v>0</v>
      </c>
      <c r="AE139" s="9">
        <f t="shared" si="1209"/>
        <v>0</v>
      </c>
      <c r="AF139" s="9">
        <f t="shared" si="1210"/>
        <v>0</v>
      </c>
      <c r="AG139" s="9">
        <f t="shared" si="1211"/>
        <v>0</v>
      </c>
      <c r="AH139" s="8">
        <f t="shared" si="1212"/>
        <v>60</v>
      </c>
      <c r="AI139" s="8">
        <f t="shared" si="1213"/>
        <v>0</v>
      </c>
      <c r="AJ139" s="8">
        <f t="shared" si="1214"/>
        <v>0</v>
      </c>
      <c r="AK139" s="8">
        <f t="shared" si="1215"/>
        <v>0</v>
      </c>
      <c r="AL139" s="8">
        <f t="shared" si="1216"/>
        <v>0</v>
      </c>
      <c r="AM139" s="103" t="str">
        <f t="shared" si="1217"/>
        <v>1</v>
      </c>
      <c r="AN139" s="63"/>
      <c r="AO139" s="63"/>
      <c r="AP139" s="66"/>
      <c r="AQ139" s="66"/>
      <c r="AR139" s="1277"/>
      <c r="AS139" s="1270"/>
      <c r="AT139" s="63"/>
      <c r="AU139" s="63"/>
      <c r="AV139" s="63"/>
      <c r="AW139" s="66"/>
      <c r="AX139" s="66"/>
      <c r="AY139" s="63"/>
      <c r="AZ139" s="63"/>
      <c r="BA139" s="63"/>
      <c r="BB139" s="63"/>
      <c r="BC139" s="63"/>
      <c r="BD139" s="66"/>
      <c r="BE139" s="66"/>
      <c r="BF139" s="63"/>
      <c r="BG139" s="63"/>
      <c r="BH139" s="63"/>
      <c r="BI139" s="63"/>
      <c r="BJ139" s="63"/>
      <c r="BK139" s="66"/>
      <c r="BL139" s="66"/>
      <c r="BM139" s="63"/>
      <c r="BN139" s="63"/>
      <c r="BO139" s="63"/>
      <c r="BP139" s="63"/>
      <c r="BQ139" s="63"/>
      <c r="BR139" s="1270"/>
      <c r="BS139" s="63"/>
      <c r="CA139" s="104">
        <f t="shared" si="1218"/>
        <v>0</v>
      </c>
      <c r="CB139" s="104">
        <f t="shared" si="1219"/>
        <v>0</v>
      </c>
      <c r="CC139" s="104"/>
      <c r="CD139" s="104"/>
      <c r="CE139" s="104"/>
      <c r="CF139" s="104"/>
    </row>
    <row r="140" spans="1:84" ht="12" x14ac:dyDescent="0.3">
      <c r="A140" s="405"/>
      <c r="B140" s="405" t="s">
        <v>415</v>
      </c>
      <c r="C140" s="405" t="s">
        <v>427</v>
      </c>
      <c r="D140" s="406">
        <v>0.27083333333333331</v>
      </c>
      <c r="E140" s="406">
        <v>0.72916666666666663</v>
      </c>
      <c r="F140" s="407" t="str">
        <f t="shared" si="1202"/>
        <v>Off-PT</v>
      </c>
      <c r="G140" s="8"/>
      <c r="H140" s="408" t="s">
        <v>117</v>
      </c>
      <c r="I140" s="409">
        <v>60</v>
      </c>
      <c r="J140" s="410" t="s">
        <v>117</v>
      </c>
      <c r="K140" s="465" t="s">
        <v>117</v>
      </c>
      <c r="L140" s="412">
        <f t="shared" si="1203"/>
        <v>0</v>
      </c>
      <c r="M140" s="413">
        <f t="shared" si="1233"/>
        <v>60</v>
      </c>
      <c r="N140" s="413">
        <f t="shared" si="1220"/>
        <v>0</v>
      </c>
      <c r="O140" s="9" t="e">
        <f t="shared" si="1205"/>
        <v>#VALUE!</v>
      </c>
      <c r="P140" s="9">
        <f t="shared" si="1221"/>
        <v>0</v>
      </c>
      <c r="Q140" s="9">
        <f t="shared" si="1222"/>
        <v>0</v>
      </c>
      <c r="R140" s="9">
        <f t="shared" si="1223"/>
        <v>0</v>
      </c>
      <c r="S140" s="9">
        <f t="shared" si="1224"/>
        <v>0</v>
      </c>
      <c r="T140" s="9">
        <f t="shared" si="1225"/>
        <v>0</v>
      </c>
      <c r="U140" s="9">
        <f t="shared" si="1226"/>
        <v>0</v>
      </c>
      <c r="V140" s="9">
        <f t="shared" si="1227"/>
        <v>0</v>
      </c>
      <c r="W140" s="9">
        <f t="shared" si="1228"/>
        <v>0</v>
      </c>
      <c r="X140" s="9">
        <f t="shared" si="1229"/>
        <v>0</v>
      </c>
      <c r="Y140" s="9">
        <f t="shared" si="1206"/>
        <v>0</v>
      </c>
      <c r="Z140" s="9">
        <f t="shared" si="1230"/>
        <v>0</v>
      </c>
      <c r="AA140" s="9">
        <f t="shared" si="1231"/>
        <v>0</v>
      </c>
      <c r="AB140" s="9" t="e">
        <f t="shared" si="1232"/>
        <v>#VALUE!</v>
      </c>
      <c r="AC140" s="9">
        <f t="shared" si="1207"/>
        <v>0</v>
      </c>
      <c r="AD140" s="9">
        <f t="shared" si="1208"/>
        <v>0</v>
      </c>
      <c r="AE140" s="9">
        <f t="shared" si="1209"/>
        <v>0</v>
      </c>
      <c r="AF140" s="9">
        <f t="shared" si="1210"/>
        <v>0</v>
      </c>
      <c r="AG140" s="9">
        <f t="shared" si="1211"/>
        <v>0</v>
      </c>
      <c r="AH140" s="8">
        <f t="shared" si="1212"/>
        <v>60</v>
      </c>
      <c r="AI140" s="8">
        <f t="shared" si="1213"/>
        <v>0</v>
      </c>
      <c r="AJ140" s="8">
        <f t="shared" si="1214"/>
        <v>0</v>
      </c>
      <c r="AK140" s="8">
        <f t="shared" si="1215"/>
        <v>0</v>
      </c>
      <c r="AL140" s="8">
        <f t="shared" si="1216"/>
        <v>0</v>
      </c>
      <c r="AM140" s="103" t="str">
        <f t="shared" si="1217"/>
        <v>1</v>
      </c>
      <c r="AN140" s="63"/>
      <c r="AO140" s="63"/>
      <c r="AP140" s="66"/>
      <c r="AQ140" s="66"/>
      <c r="AR140" s="1277"/>
      <c r="AS140" s="1270"/>
      <c r="AT140" s="63"/>
      <c r="AU140" s="63"/>
      <c r="AV140" s="63"/>
      <c r="AW140" s="66"/>
      <c r="AX140" s="66"/>
      <c r="AY140" s="63"/>
      <c r="AZ140" s="63"/>
      <c r="BA140" s="63"/>
      <c r="BB140" s="63"/>
      <c r="BC140" s="63"/>
      <c r="BD140" s="66"/>
      <c r="BE140" s="66"/>
      <c r="BF140" s="63"/>
      <c r="BG140" s="63"/>
      <c r="BH140" s="63"/>
      <c r="BI140" s="63"/>
      <c r="BJ140" s="63"/>
      <c r="BK140" s="66"/>
      <c r="BL140" s="66"/>
      <c r="BM140" s="63"/>
      <c r="BN140" s="63"/>
      <c r="BO140" s="63"/>
      <c r="BP140" s="63"/>
      <c r="BQ140" s="63"/>
      <c r="BR140" s="1270"/>
      <c r="BS140" s="63"/>
      <c r="CA140" s="104">
        <f t="shared" si="1218"/>
        <v>0</v>
      </c>
      <c r="CB140" s="104">
        <f t="shared" si="1219"/>
        <v>0</v>
      </c>
      <c r="CC140" s="104"/>
      <c r="CD140" s="104"/>
      <c r="CE140" s="104"/>
      <c r="CF140" s="104"/>
    </row>
    <row r="141" spans="1:84" ht="12" x14ac:dyDescent="0.3">
      <c r="A141" s="387"/>
      <c r="B141" s="387" t="s">
        <v>415</v>
      </c>
      <c r="C141" s="387" t="s">
        <v>427</v>
      </c>
      <c r="D141" s="388">
        <v>0.27083333333333331</v>
      </c>
      <c r="E141" s="388">
        <v>0.72916666666666663</v>
      </c>
      <c r="F141" s="389" t="str">
        <f t="shared" si="1202"/>
        <v>Off-PT</v>
      </c>
      <c r="G141" s="9"/>
      <c r="H141" s="390" t="s">
        <v>117</v>
      </c>
      <c r="I141" s="391">
        <v>60</v>
      </c>
      <c r="J141" s="392" t="s">
        <v>117</v>
      </c>
      <c r="K141" s="461" t="s">
        <v>117</v>
      </c>
      <c r="L141" s="394">
        <f t="shared" si="1203"/>
        <v>0</v>
      </c>
      <c r="M141" s="395">
        <f t="shared" si="1233"/>
        <v>60</v>
      </c>
      <c r="N141" s="395">
        <f t="shared" si="1220"/>
        <v>0</v>
      </c>
      <c r="O141" s="9" t="e">
        <f t="shared" si="1205"/>
        <v>#VALUE!</v>
      </c>
      <c r="P141" s="9">
        <f t="shared" si="1221"/>
        <v>0</v>
      </c>
      <c r="Q141" s="9">
        <f t="shared" si="1222"/>
        <v>0</v>
      </c>
      <c r="R141" s="9">
        <f t="shared" si="1223"/>
        <v>0</v>
      </c>
      <c r="S141" s="9">
        <f t="shared" si="1224"/>
        <v>0</v>
      </c>
      <c r="T141" s="9">
        <f t="shared" si="1225"/>
        <v>0</v>
      </c>
      <c r="U141" s="9">
        <f t="shared" si="1226"/>
        <v>0</v>
      </c>
      <c r="V141" s="9">
        <f t="shared" si="1227"/>
        <v>0</v>
      </c>
      <c r="W141" s="9">
        <f t="shared" si="1228"/>
        <v>0</v>
      </c>
      <c r="X141" s="9">
        <f t="shared" si="1229"/>
        <v>0</v>
      </c>
      <c r="Y141" s="9">
        <f t="shared" si="1206"/>
        <v>0</v>
      </c>
      <c r="Z141" s="9">
        <f t="shared" si="1230"/>
        <v>0</v>
      </c>
      <c r="AA141" s="9">
        <f t="shared" si="1231"/>
        <v>0</v>
      </c>
      <c r="AB141" s="9" t="e">
        <f t="shared" si="1232"/>
        <v>#VALUE!</v>
      </c>
      <c r="AC141" s="9">
        <f t="shared" si="1207"/>
        <v>0</v>
      </c>
      <c r="AD141" s="9">
        <f t="shared" si="1208"/>
        <v>0</v>
      </c>
      <c r="AE141" s="9">
        <f t="shared" si="1209"/>
        <v>0</v>
      </c>
      <c r="AF141" s="9">
        <f t="shared" si="1210"/>
        <v>0</v>
      </c>
      <c r="AG141" s="9">
        <f t="shared" si="1211"/>
        <v>0</v>
      </c>
      <c r="AH141" s="8">
        <f t="shared" si="1212"/>
        <v>60</v>
      </c>
      <c r="AI141" s="8">
        <f t="shared" si="1213"/>
        <v>0</v>
      </c>
      <c r="AJ141" s="8">
        <f t="shared" si="1214"/>
        <v>0</v>
      </c>
      <c r="AK141" s="8">
        <f t="shared" si="1215"/>
        <v>0</v>
      </c>
      <c r="AL141" s="8">
        <f t="shared" si="1216"/>
        <v>0</v>
      </c>
      <c r="AM141" s="103" t="str">
        <f t="shared" si="1217"/>
        <v>1</v>
      </c>
      <c r="AN141" s="63"/>
      <c r="AO141" s="63"/>
      <c r="AP141" s="66"/>
      <c r="AQ141" s="66"/>
      <c r="AR141" s="1277"/>
      <c r="AS141" s="1270"/>
      <c r="AT141" s="63"/>
      <c r="AU141" s="63"/>
      <c r="AV141" s="63"/>
      <c r="AW141" s="66"/>
      <c r="AX141" s="66"/>
      <c r="AY141" s="63"/>
      <c r="AZ141" s="63"/>
      <c r="BA141" s="63"/>
      <c r="BB141" s="63"/>
      <c r="BC141" s="63"/>
      <c r="BD141" s="66"/>
      <c r="BE141" s="66"/>
      <c r="BF141" s="63"/>
      <c r="BG141" s="63"/>
      <c r="BH141" s="63"/>
      <c r="BI141" s="63"/>
      <c r="BJ141" s="63"/>
      <c r="BK141" s="66"/>
      <c r="BL141" s="66"/>
      <c r="BM141" s="63"/>
      <c r="BN141" s="63"/>
      <c r="BO141" s="63"/>
      <c r="BP141" s="63"/>
      <c r="BQ141" s="63"/>
      <c r="BR141" s="1270"/>
      <c r="BS141" s="63"/>
      <c r="CA141" s="104">
        <f t="shared" si="1218"/>
        <v>0</v>
      </c>
      <c r="CB141" s="104">
        <f t="shared" si="1219"/>
        <v>0</v>
      </c>
      <c r="CC141" s="104"/>
      <c r="CD141" s="104"/>
      <c r="CE141" s="104"/>
      <c r="CF141" s="104"/>
    </row>
    <row r="142" spans="1:84" ht="12.6" thickBot="1" x14ac:dyDescent="0.35">
      <c r="A142" s="499"/>
      <c r="B142" s="499" t="s">
        <v>415</v>
      </c>
      <c r="C142" s="499" t="s">
        <v>427</v>
      </c>
      <c r="D142" s="500">
        <v>0.27083333333333331</v>
      </c>
      <c r="E142" s="500">
        <v>0.72916666666666663</v>
      </c>
      <c r="F142" s="501" t="str">
        <f t="shared" si="1202"/>
        <v>Off-PT</v>
      </c>
      <c r="G142" s="12"/>
      <c r="H142" s="584" t="s">
        <v>117</v>
      </c>
      <c r="I142" s="502">
        <v>60</v>
      </c>
      <c r="J142" s="503" t="s">
        <v>117</v>
      </c>
      <c r="K142" s="586" t="s">
        <v>117</v>
      </c>
      <c r="L142" s="504">
        <f t="shared" si="1203"/>
        <v>0</v>
      </c>
      <c r="M142" s="505">
        <f t="shared" si="1233"/>
        <v>60</v>
      </c>
      <c r="N142" s="505">
        <f t="shared" si="1220"/>
        <v>0</v>
      </c>
      <c r="O142" s="12" t="e">
        <f t="shared" si="1205"/>
        <v>#VALUE!</v>
      </c>
      <c r="P142" s="12">
        <f t="shared" si="1221"/>
        <v>0</v>
      </c>
      <c r="Q142" s="12">
        <f t="shared" si="1222"/>
        <v>0</v>
      </c>
      <c r="R142" s="12">
        <f t="shared" si="1223"/>
        <v>0</v>
      </c>
      <c r="S142" s="12">
        <f t="shared" si="1224"/>
        <v>0</v>
      </c>
      <c r="T142" s="12">
        <f t="shared" si="1225"/>
        <v>0</v>
      </c>
      <c r="U142" s="12">
        <f t="shared" si="1226"/>
        <v>0</v>
      </c>
      <c r="V142" s="12">
        <f t="shared" si="1227"/>
        <v>0</v>
      </c>
      <c r="W142" s="12">
        <f t="shared" si="1228"/>
        <v>0</v>
      </c>
      <c r="X142" s="12">
        <f t="shared" si="1229"/>
        <v>0</v>
      </c>
      <c r="Y142" s="12">
        <f t="shared" si="1206"/>
        <v>0</v>
      </c>
      <c r="Z142" s="12">
        <f t="shared" si="1230"/>
        <v>0</v>
      </c>
      <c r="AA142" s="12">
        <f t="shared" si="1231"/>
        <v>0</v>
      </c>
      <c r="AB142" s="12" t="e">
        <f t="shared" si="1232"/>
        <v>#VALUE!</v>
      </c>
      <c r="AC142" s="12">
        <f t="shared" si="1207"/>
        <v>0</v>
      </c>
      <c r="AD142" s="12">
        <f t="shared" si="1208"/>
        <v>0</v>
      </c>
      <c r="AE142" s="12">
        <f t="shared" si="1209"/>
        <v>0</v>
      </c>
      <c r="AF142" s="12">
        <f t="shared" si="1210"/>
        <v>0</v>
      </c>
      <c r="AG142" s="12">
        <f t="shared" si="1211"/>
        <v>0</v>
      </c>
      <c r="AH142" s="64">
        <f t="shared" si="1212"/>
        <v>60</v>
      </c>
      <c r="AI142" s="64">
        <f t="shared" si="1213"/>
        <v>0</v>
      </c>
      <c r="AJ142" s="64">
        <f t="shared" si="1214"/>
        <v>0</v>
      </c>
      <c r="AK142" s="64">
        <f t="shared" si="1215"/>
        <v>0</v>
      </c>
      <c r="AL142" s="64">
        <f t="shared" si="1216"/>
        <v>0</v>
      </c>
      <c r="AM142" s="333" t="str">
        <f t="shared" si="1217"/>
        <v>1</v>
      </c>
      <c r="AN142" s="580"/>
      <c r="AO142" s="580"/>
      <c r="AP142" s="949"/>
      <c r="AQ142" s="949"/>
      <c r="AR142" s="1291"/>
      <c r="AS142" s="1286"/>
      <c r="AT142" s="580"/>
      <c r="AU142" s="580"/>
      <c r="AV142" s="580"/>
      <c r="AW142" s="949"/>
      <c r="AX142" s="949"/>
      <c r="AY142" s="580"/>
      <c r="AZ142" s="580"/>
      <c r="BA142" s="580"/>
      <c r="BB142" s="580"/>
      <c r="BC142" s="580"/>
      <c r="BD142" s="949"/>
      <c r="BE142" s="949"/>
      <c r="BF142" s="580"/>
      <c r="BG142" s="580"/>
      <c r="BH142" s="580"/>
      <c r="BI142" s="580"/>
      <c r="BJ142" s="580"/>
      <c r="BK142" s="949"/>
      <c r="BL142" s="949"/>
      <c r="BM142" s="580"/>
      <c r="BN142" s="580"/>
      <c r="BO142" s="580"/>
      <c r="BP142" s="580"/>
      <c r="BQ142" s="580"/>
      <c r="BR142" s="1286"/>
      <c r="BS142" s="63"/>
      <c r="CA142" s="104">
        <f t="shared" si="1218"/>
        <v>0</v>
      </c>
      <c r="CB142" s="104">
        <f t="shared" si="1219"/>
        <v>0</v>
      </c>
      <c r="CC142" s="104"/>
      <c r="CD142" s="104"/>
      <c r="CE142" s="104"/>
      <c r="CF142" s="104"/>
    </row>
    <row r="143" spans="1:84" ht="12.6" thickTop="1" x14ac:dyDescent="0.3">
      <c r="A143" s="589"/>
      <c r="B143" s="589" t="s">
        <v>416</v>
      </c>
      <c r="C143" s="589" t="s">
        <v>427</v>
      </c>
      <c r="D143" s="590">
        <v>0.72916666666666663</v>
      </c>
      <c r="E143" s="590">
        <v>0</v>
      </c>
      <c r="F143" s="591" t="str">
        <f t="shared" si="1202"/>
        <v>PT</v>
      </c>
      <c r="G143" s="598"/>
      <c r="H143" s="592" t="s">
        <v>117</v>
      </c>
      <c r="I143" s="593">
        <v>131</v>
      </c>
      <c r="J143" s="594" t="s">
        <v>117</v>
      </c>
      <c r="K143" s="595" t="s">
        <v>117</v>
      </c>
      <c r="L143" s="596">
        <f t="shared" si="1203"/>
        <v>0</v>
      </c>
      <c r="M143" s="597">
        <f t="shared" si="1233"/>
        <v>131</v>
      </c>
      <c r="N143" s="597">
        <f t="shared" si="1220"/>
        <v>0</v>
      </c>
      <c r="O143" s="598" t="e">
        <f t="shared" si="1205"/>
        <v>#VALUE!</v>
      </c>
      <c r="P143" s="598">
        <f t="shared" si="1221"/>
        <v>0</v>
      </c>
      <c r="Q143" s="598">
        <f t="shared" si="1222"/>
        <v>0</v>
      </c>
      <c r="R143" s="598">
        <f t="shared" si="1223"/>
        <v>0</v>
      </c>
      <c r="S143" s="598">
        <f t="shared" si="1224"/>
        <v>0</v>
      </c>
      <c r="T143" s="598">
        <f t="shared" si="1225"/>
        <v>0</v>
      </c>
      <c r="U143" s="598">
        <f t="shared" si="1226"/>
        <v>0</v>
      </c>
      <c r="V143" s="598">
        <f t="shared" si="1227"/>
        <v>0</v>
      </c>
      <c r="W143" s="598">
        <f t="shared" si="1228"/>
        <v>0</v>
      </c>
      <c r="X143" s="598">
        <f t="shared" si="1229"/>
        <v>0</v>
      </c>
      <c r="Y143" s="598">
        <f t="shared" si="1206"/>
        <v>0</v>
      </c>
      <c r="Z143" s="598">
        <f t="shared" si="1230"/>
        <v>0</v>
      </c>
      <c r="AA143" s="598">
        <f t="shared" si="1231"/>
        <v>0</v>
      </c>
      <c r="AB143" s="598" t="e">
        <f t="shared" si="1232"/>
        <v>#VALUE!</v>
      </c>
      <c r="AC143" s="598">
        <f t="shared" si="1207"/>
        <v>0</v>
      </c>
      <c r="AD143" s="598">
        <f t="shared" si="1208"/>
        <v>0</v>
      </c>
      <c r="AE143" s="598">
        <f t="shared" si="1209"/>
        <v>0</v>
      </c>
      <c r="AF143" s="598">
        <f t="shared" si="1210"/>
        <v>0</v>
      </c>
      <c r="AG143" s="598">
        <f t="shared" si="1211"/>
        <v>0</v>
      </c>
      <c r="AH143" s="598">
        <f t="shared" si="1212"/>
        <v>131</v>
      </c>
      <c r="AI143" s="598">
        <f t="shared" si="1213"/>
        <v>0</v>
      </c>
      <c r="AJ143" s="598">
        <f t="shared" si="1214"/>
        <v>0</v>
      </c>
      <c r="AK143" s="598">
        <f t="shared" si="1215"/>
        <v>0</v>
      </c>
      <c r="AL143" s="598">
        <f t="shared" si="1216"/>
        <v>0</v>
      </c>
      <c r="AM143" s="599" t="str">
        <f t="shared" si="1217"/>
        <v>1</v>
      </c>
      <c r="AN143" s="600"/>
      <c r="AO143" s="600"/>
      <c r="AP143" s="946"/>
      <c r="AQ143" s="946"/>
      <c r="AR143" s="1304"/>
      <c r="AS143" s="1303"/>
      <c r="AT143" s="600"/>
      <c r="AU143" s="600"/>
      <c r="AV143" s="600"/>
      <c r="AW143" s="946"/>
      <c r="AX143" s="946"/>
      <c r="AY143" s="600"/>
      <c r="AZ143" s="600"/>
      <c r="BA143" s="600"/>
      <c r="BB143" s="600"/>
      <c r="BC143" s="600"/>
      <c r="BD143" s="946"/>
      <c r="BE143" s="946"/>
      <c r="BF143" s="600"/>
      <c r="BG143" s="600"/>
      <c r="BH143" s="600"/>
      <c r="BI143" s="600"/>
      <c r="BJ143" s="600"/>
      <c r="BK143" s="946"/>
      <c r="BL143" s="946"/>
      <c r="BM143" s="600"/>
      <c r="BN143" s="600"/>
      <c r="BO143" s="600"/>
      <c r="BP143" s="600"/>
      <c r="BQ143" s="600"/>
      <c r="BR143" s="1303"/>
      <c r="BS143" s="63"/>
      <c r="CA143" s="104">
        <f t="shared" si="1218"/>
        <v>0</v>
      </c>
      <c r="CB143" s="104">
        <f t="shared" si="1219"/>
        <v>0</v>
      </c>
      <c r="CC143" s="104"/>
      <c r="CD143" s="104"/>
      <c r="CE143" s="104"/>
      <c r="CF143" s="104"/>
    </row>
    <row r="144" spans="1:84" ht="12" x14ac:dyDescent="0.3">
      <c r="A144" s="387"/>
      <c r="B144" s="387" t="s">
        <v>416</v>
      </c>
      <c r="C144" s="387" t="s">
        <v>427</v>
      </c>
      <c r="D144" s="388">
        <v>0.72916666666666663</v>
      </c>
      <c r="E144" s="388">
        <v>0</v>
      </c>
      <c r="F144" s="389" t="str">
        <f t="shared" si="1202"/>
        <v>PT</v>
      </c>
      <c r="G144" s="9"/>
      <c r="H144" s="390" t="s">
        <v>117</v>
      </c>
      <c r="I144" s="391">
        <v>131</v>
      </c>
      <c r="J144" s="392" t="s">
        <v>117</v>
      </c>
      <c r="K144" s="461" t="s">
        <v>117</v>
      </c>
      <c r="L144" s="394">
        <f t="shared" si="1203"/>
        <v>0</v>
      </c>
      <c r="M144" s="395">
        <f t="shared" si="1233"/>
        <v>131</v>
      </c>
      <c r="N144" s="395">
        <f t="shared" si="1220"/>
        <v>0</v>
      </c>
      <c r="O144" s="9" t="e">
        <f t="shared" si="1205"/>
        <v>#VALUE!</v>
      </c>
      <c r="P144" s="9">
        <f t="shared" si="1221"/>
        <v>0</v>
      </c>
      <c r="Q144" s="9">
        <f t="shared" si="1222"/>
        <v>0</v>
      </c>
      <c r="R144" s="9">
        <f t="shared" si="1223"/>
        <v>0</v>
      </c>
      <c r="S144" s="9">
        <f t="shared" si="1224"/>
        <v>0</v>
      </c>
      <c r="T144" s="9">
        <f t="shared" si="1225"/>
        <v>0</v>
      </c>
      <c r="U144" s="9">
        <f t="shared" si="1226"/>
        <v>0</v>
      </c>
      <c r="V144" s="9">
        <f t="shared" si="1227"/>
        <v>0</v>
      </c>
      <c r="W144" s="9">
        <f t="shared" si="1228"/>
        <v>0</v>
      </c>
      <c r="X144" s="9">
        <f t="shared" si="1229"/>
        <v>0</v>
      </c>
      <c r="Y144" s="9">
        <f t="shared" si="1206"/>
        <v>0</v>
      </c>
      <c r="Z144" s="9">
        <f t="shared" si="1230"/>
        <v>0</v>
      </c>
      <c r="AA144" s="9">
        <f t="shared" si="1231"/>
        <v>0</v>
      </c>
      <c r="AB144" s="9" t="e">
        <f t="shared" si="1232"/>
        <v>#VALUE!</v>
      </c>
      <c r="AC144" s="9">
        <f t="shared" si="1207"/>
        <v>0</v>
      </c>
      <c r="AD144" s="9">
        <f t="shared" si="1208"/>
        <v>0</v>
      </c>
      <c r="AE144" s="9">
        <f t="shared" si="1209"/>
        <v>0</v>
      </c>
      <c r="AF144" s="9">
        <f t="shared" si="1210"/>
        <v>0</v>
      </c>
      <c r="AG144" s="9">
        <f t="shared" si="1211"/>
        <v>0</v>
      </c>
      <c r="AH144" s="8">
        <f t="shared" si="1212"/>
        <v>131</v>
      </c>
      <c r="AI144" s="8">
        <f t="shared" si="1213"/>
        <v>0</v>
      </c>
      <c r="AJ144" s="8">
        <f t="shared" si="1214"/>
        <v>0</v>
      </c>
      <c r="AK144" s="8">
        <f t="shared" si="1215"/>
        <v>0</v>
      </c>
      <c r="AL144" s="8">
        <f t="shared" si="1216"/>
        <v>0</v>
      </c>
      <c r="AM144" s="103" t="str">
        <f t="shared" si="1217"/>
        <v>1</v>
      </c>
      <c r="AN144" s="63"/>
      <c r="AO144" s="63"/>
      <c r="AP144" s="66"/>
      <c r="AQ144" s="66"/>
      <c r="AR144" s="1277"/>
      <c r="AS144" s="1270"/>
      <c r="AT144" s="63"/>
      <c r="AU144" s="63"/>
      <c r="AV144" s="63"/>
      <c r="AW144" s="66"/>
      <c r="AX144" s="66"/>
      <c r="AY144" s="63"/>
      <c r="AZ144" s="63"/>
      <c r="BA144" s="63"/>
      <c r="BB144" s="63"/>
      <c r="BC144" s="63"/>
      <c r="BD144" s="66"/>
      <c r="BE144" s="66"/>
      <c r="BF144" s="63"/>
      <c r="BG144" s="63"/>
      <c r="BH144" s="63"/>
      <c r="BI144" s="63"/>
      <c r="BJ144" s="63"/>
      <c r="BK144" s="66"/>
      <c r="BL144" s="66"/>
      <c r="BM144" s="63"/>
      <c r="BN144" s="63"/>
      <c r="BO144" s="63"/>
      <c r="BP144" s="63"/>
      <c r="BQ144" s="63"/>
      <c r="BR144" s="1270"/>
      <c r="BS144" s="63"/>
      <c r="CA144" s="104">
        <f t="shared" si="1218"/>
        <v>0</v>
      </c>
      <c r="CB144" s="104">
        <f t="shared" si="1219"/>
        <v>0</v>
      </c>
      <c r="CC144" s="104"/>
      <c r="CD144" s="104"/>
      <c r="CE144" s="104"/>
      <c r="CF144" s="104"/>
    </row>
    <row r="145" spans="1:84" ht="13.5" customHeight="1" x14ac:dyDescent="0.3">
      <c r="A145" s="387"/>
      <c r="B145" s="387" t="s">
        <v>416</v>
      </c>
      <c r="C145" s="387" t="s">
        <v>427</v>
      </c>
      <c r="D145" s="388">
        <v>0.72916666666666663</v>
      </c>
      <c r="E145" s="388">
        <v>0</v>
      </c>
      <c r="F145" s="389" t="str">
        <f t="shared" si="1202"/>
        <v>PT</v>
      </c>
      <c r="G145" s="9"/>
      <c r="H145" s="390" t="s">
        <v>117</v>
      </c>
      <c r="I145" s="391">
        <v>131</v>
      </c>
      <c r="J145" s="392" t="s">
        <v>117</v>
      </c>
      <c r="K145" s="461" t="s">
        <v>117</v>
      </c>
      <c r="L145" s="394">
        <f t="shared" si="1203"/>
        <v>0</v>
      </c>
      <c r="M145" s="395">
        <f t="shared" si="1233"/>
        <v>131</v>
      </c>
      <c r="N145" s="395">
        <f t="shared" si="1220"/>
        <v>0</v>
      </c>
      <c r="O145" s="9" t="e">
        <f t="shared" si="1205"/>
        <v>#VALUE!</v>
      </c>
      <c r="P145" s="9">
        <f t="shared" si="1221"/>
        <v>0</v>
      </c>
      <c r="Q145" s="9">
        <f t="shared" si="1222"/>
        <v>0</v>
      </c>
      <c r="R145" s="9">
        <f t="shared" si="1223"/>
        <v>0</v>
      </c>
      <c r="S145" s="9">
        <f t="shared" si="1224"/>
        <v>0</v>
      </c>
      <c r="T145" s="9">
        <f t="shared" si="1225"/>
        <v>0</v>
      </c>
      <c r="U145" s="9">
        <f t="shared" si="1226"/>
        <v>0</v>
      </c>
      <c r="V145" s="9">
        <f t="shared" si="1227"/>
        <v>0</v>
      </c>
      <c r="W145" s="9">
        <f t="shared" si="1228"/>
        <v>0</v>
      </c>
      <c r="X145" s="9">
        <f t="shared" si="1229"/>
        <v>0</v>
      </c>
      <c r="Y145" s="9">
        <f t="shared" si="1206"/>
        <v>0</v>
      </c>
      <c r="Z145" s="9">
        <f t="shared" si="1230"/>
        <v>0</v>
      </c>
      <c r="AA145" s="9">
        <f t="shared" si="1231"/>
        <v>0</v>
      </c>
      <c r="AB145" s="9" t="e">
        <f t="shared" si="1232"/>
        <v>#VALUE!</v>
      </c>
      <c r="AC145" s="9">
        <f t="shared" si="1207"/>
        <v>0</v>
      </c>
      <c r="AD145" s="9">
        <f t="shared" si="1208"/>
        <v>0</v>
      </c>
      <c r="AE145" s="9">
        <f t="shared" si="1209"/>
        <v>0</v>
      </c>
      <c r="AF145" s="9">
        <f t="shared" si="1210"/>
        <v>0</v>
      </c>
      <c r="AG145" s="9">
        <f t="shared" si="1211"/>
        <v>0</v>
      </c>
      <c r="AH145" s="8">
        <f t="shared" si="1212"/>
        <v>131</v>
      </c>
      <c r="AI145" s="8">
        <f t="shared" si="1213"/>
        <v>0</v>
      </c>
      <c r="AJ145" s="8">
        <f t="shared" si="1214"/>
        <v>0</v>
      </c>
      <c r="AK145" s="8">
        <f t="shared" si="1215"/>
        <v>0</v>
      </c>
      <c r="AL145" s="8">
        <f t="shared" si="1216"/>
        <v>0</v>
      </c>
      <c r="AM145" s="103" t="str">
        <f t="shared" si="1217"/>
        <v>1</v>
      </c>
      <c r="AN145" s="63"/>
      <c r="AO145" s="63"/>
      <c r="AP145" s="66"/>
      <c r="AQ145" s="66"/>
      <c r="AR145" s="1277"/>
      <c r="AS145" s="1270"/>
      <c r="AT145" s="63"/>
      <c r="AU145" s="63"/>
      <c r="AV145" s="63"/>
      <c r="AW145" s="66"/>
      <c r="AX145" s="66"/>
      <c r="AY145" s="63"/>
      <c r="AZ145" s="63"/>
      <c r="BA145" s="63"/>
      <c r="BB145" s="63"/>
      <c r="BC145" s="63"/>
      <c r="BD145" s="66"/>
      <c r="BE145" s="66"/>
      <c r="BF145" s="63"/>
      <c r="BG145" s="63"/>
      <c r="BH145" s="63"/>
      <c r="BI145" s="63"/>
      <c r="BJ145" s="63"/>
      <c r="BK145" s="66"/>
      <c r="BL145" s="66"/>
      <c r="BM145" s="63"/>
      <c r="BN145" s="63"/>
      <c r="BO145" s="63"/>
      <c r="BP145" s="63"/>
      <c r="BQ145" s="63"/>
      <c r="BR145" s="1270"/>
      <c r="BS145" s="63"/>
      <c r="CA145" s="104">
        <f t="shared" si="1218"/>
        <v>0</v>
      </c>
      <c r="CB145" s="104">
        <f t="shared" si="1219"/>
        <v>0</v>
      </c>
      <c r="CC145" s="104"/>
      <c r="CD145" s="104"/>
      <c r="CE145" s="104"/>
      <c r="CF145" s="104"/>
    </row>
    <row r="146" spans="1:84" ht="13.5" customHeight="1" thickBot="1" x14ac:dyDescent="0.35">
      <c r="A146" s="601"/>
      <c r="B146" s="601" t="s">
        <v>416</v>
      </c>
      <c r="C146" s="601" t="s">
        <v>427</v>
      </c>
      <c r="D146" s="602">
        <v>0.875</v>
      </c>
      <c r="E146" s="602">
        <v>0.89583333333333337</v>
      </c>
      <c r="F146" s="603" t="str">
        <f t="shared" si="1202"/>
        <v>PT</v>
      </c>
      <c r="G146" s="610"/>
      <c r="H146" s="604" t="s">
        <v>117</v>
      </c>
      <c r="I146" s="605">
        <v>131</v>
      </c>
      <c r="J146" s="606" t="s">
        <v>117</v>
      </c>
      <c r="K146" s="607" t="s">
        <v>117</v>
      </c>
      <c r="L146" s="608">
        <f t="shared" si="1203"/>
        <v>0</v>
      </c>
      <c r="M146" s="609">
        <f t="shared" si="1233"/>
        <v>131</v>
      </c>
      <c r="N146" s="609">
        <f>((AC146+AD146+AE146+AF146+AG146)*AM146)</f>
        <v>0</v>
      </c>
      <c r="O146" s="610" t="e">
        <f>IF($L$4&gt;0,P146*J146*$M$4*H146,0)</f>
        <v>#VALUE!</v>
      </c>
      <c r="P146" s="610">
        <f t="shared" si="1221"/>
        <v>0</v>
      </c>
      <c r="Q146" s="610">
        <f t="shared" si="1222"/>
        <v>0</v>
      </c>
      <c r="R146" s="610">
        <f t="shared" si="1223"/>
        <v>0</v>
      </c>
      <c r="S146" s="610">
        <f t="shared" si="1224"/>
        <v>0</v>
      </c>
      <c r="T146" s="610">
        <f t="shared" si="1225"/>
        <v>0</v>
      </c>
      <c r="U146" s="610">
        <f t="shared" si="1226"/>
        <v>0</v>
      </c>
      <c r="V146" s="610">
        <f t="shared" si="1227"/>
        <v>0</v>
      </c>
      <c r="W146" s="610">
        <f t="shared" si="1228"/>
        <v>0</v>
      </c>
      <c r="X146" s="610">
        <f t="shared" si="1229"/>
        <v>0</v>
      </c>
      <c r="Y146" s="610">
        <f t="shared" si="1206"/>
        <v>0</v>
      </c>
      <c r="Z146" s="610">
        <f t="shared" si="1230"/>
        <v>0</v>
      </c>
      <c r="AA146" s="610">
        <f t="shared" si="1231"/>
        <v>0</v>
      </c>
      <c r="AB146" s="610" t="e">
        <f t="shared" si="1232"/>
        <v>#VALUE!</v>
      </c>
      <c r="AC146" s="610">
        <f>IF($L$4&gt;0,I146*$M$4*P146,0)</f>
        <v>0</v>
      </c>
      <c r="AD146" s="610">
        <f>IF($L$5&gt;0,I146*$M$5*R146,0)</f>
        <v>0</v>
      </c>
      <c r="AE146" s="610">
        <f>IF($L$6&gt;0,I146*$M$6*T146,0)</f>
        <v>0</v>
      </c>
      <c r="AF146" s="610">
        <f>IF($L$7&gt;0,I146*$M$7*V146,0)</f>
        <v>0</v>
      </c>
      <c r="AG146" s="610">
        <f>IF($L$8&gt;0,I146*$M$8*X146,0)</f>
        <v>0</v>
      </c>
      <c r="AH146" s="611">
        <f>IF(ISERROR(M146*$M$4),0,M146*$M$4)</f>
        <v>131</v>
      </c>
      <c r="AI146" s="611">
        <f>IF(ISERROR(M146*$M$5),0,M146*$M$5)</f>
        <v>0</v>
      </c>
      <c r="AJ146" s="611">
        <f>IF(ISERROR(M146*$M$6),0,M146*$M$6)</f>
        <v>0</v>
      </c>
      <c r="AK146" s="611">
        <f>IF(ISERROR(M146*$M$7),0,M146*$M$7)</f>
        <v>0</v>
      </c>
      <c r="AL146" s="611">
        <f>IF(ISERROR(M146*$M$8),0,M146*$M$8)</f>
        <v>0</v>
      </c>
      <c r="AM146" s="612" t="str">
        <f t="shared" si="1217"/>
        <v>1</v>
      </c>
      <c r="AN146" s="613"/>
      <c r="AO146" s="613"/>
      <c r="AP146" s="950"/>
      <c r="AQ146" s="950"/>
      <c r="AR146" s="1282"/>
      <c r="AS146" s="1275"/>
      <c r="AT146" s="613"/>
      <c r="AU146" s="613"/>
      <c r="AV146" s="613"/>
      <c r="AW146" s="950"/>
      <c r="AX146" s="950"/>
      <c r="AY146" s="613"/>
      <c r="AZ146" s="613"/>
      <c r="BA146" s="613"/>
      <c r="BB146" s="613"/>
      <c r="BC146" s="613"/>
      <c r="BD146" s="950"/>
      <c r="BE146" s="950"/>
      <c r="BF146" s="613"/>
      <c r="BG146" s="613"/>
      <c r="BH146" s="613"/>
      <c r="BI146" s="613"/>
      <c r="BJ146" s="613"/>
      <c r="BK146" s="950"/>
      <c r="BL146" s="950"/>
      <c r="BM146" s="613"/>
      <c r="BN146" s="613"/>
      <c r="BO146" s="613"/>
      <c r="BP146" s="613"/>
      <c r="BQ146" s="613"/>
      <c r="BR146" s="1275"/>
      <c r="BS146" s="63"/>
      <c r="CA146" s="104">
        <f t="shared" si="1218"/>
        <v>0</v>
      </c>
      <c r="CB146" s="104">
        <f t="shared" si="1219"/>
        <v>0</v>
      </c>
      <c r="CC146" s="104"/>
      <c r="CD146" s="104"/>
      <c r="CE146" s="104"/>
      <c r="CF146" s="104"/>
    </row>
    <row r="147" spans="1:84" ht="13.5" customHeight="1" thickTop="1" x14ac:dyDescent="0.3">
      <c r="A147" s="405"/>
      <c r="B147" s="405" t="s">
        <v>415</v>
      </c>
      <c r="C147" s="405" t="s">
        <v>427</v>
      </c>
      <c r="D147" s="406">
        <v>0</v>
      </c>
      <c r="E147" s="406">
        <v>4.1666666666666664E-2</v>
      </c>
      <c r="F147" s="407" t="str">
        <f t="shared" si="1202"/>
        <v>Off-PT</v>
      </c>
      <c r="G147" s="8"/>
      <c r="H147" s="408" t="s">
        <v>117</v>
      </c>
      <c r="I147" s="391">
        <v>60</v>
      </c>
      <c r="J147" s="410" t="s">
        <v>117</v>
      </c>
      <c r="K147" s="465" t="s">
        <v>117</v>
      </c>
      <c r="L147" s="412">
        <f t="shared" si="1203"/>
        <v>0</v>
      </c>
      <c r="M147" s="413">
        <f t="shared" si="1233"/>
        <v>60</v>
      </c>
      <c r="N147" s="413">
        <f t="shared" si="1220"/>
        <v>0</v>
      </c>
      <c r="O147" s="8" t="e">
        <f t="shared" si="1205"/>
        <v>#VALUE!</v>
      </c>
      <c r="P147" s="8">
        <f t="shared" si="1221"/>
        <v>0</v>
      </c>
      <c r="Q147" s="8">
        <f t="shared" si="1222"/>
        <v>0</v>
      </c>
      <c r="R147" s="8">
        <f t="shared" si="1223"/>
        <v>0</v>
      </c>
      <c r="S147" s="8">
        <f t="shared" si="1224"/>
        <v>0</v>
      </c>
      <c r="T147" s="8">
        <f t="shared" si="1225"/>
        <v>0</v>
      </c>
      <c r="U147" s="8">
        <f t="shared" si="1226"/>
        <v>0</v>
      </c>
      <c r="V147" s="8">
        <f t="shared" si="1227"/>
        <v>0</v>
      </c>
      <c r="W147" s="8">
        <f t="shared" si="1228"/>
        <v>0</v>
      </c>
      <c r="X147" s="8">
        <f t="shared" si="1229"/>
        <v>0</v>
      </c>
      <c r="Y147" s="8">
        <f t="shared" si="1206"/>
        <v>0</v>
      </c>
      <c r="Z147" s="8">
        <f t="shared" si="1230"/>
        <v>0</v>
      </c>
      <c r="AA147" s="8">
        <f t="shared" si="1231"/>
        <v>0</v>
      </c>
      <c r="AB147" s="8" t="e">
        <f t="shared" si="1232"/>
        <v>#VALUE!</v>
      </c>
      <c r="AC147" s="8">
        <f t="shared" si="1207"/>
        <v>0</v>
      </c>
      <c r="AD147" s="8">
        <f t="shared" si="1208"/>
        <v>0</v>
      </c>
      <c r="AE147" s="8">
        <f t="shared" si="1209"/>
        <v>0</v>
      </c>
      <c r="AF147" s="8">
        <f t="shared" si="1210"/>
        <v>0</v>
      </c>
      <c r="AG147" s="8">
        <f t="shared" si="1211"/>
        <v>0</v>
      </c>
      <c r="AH147" s="8">
        <f t="shared" si="1212"/>
        <v>60</v>
      </c>
      <c r="AI147" s="8">
        <f t="shared" si="1213"/>
        <v>0</v>
      </c>
      <c r="AJ147" s="8">
        <f t="shared" si="1214"/>
        <v>0</v>
      </c>
      <c r="AK147" s="8">
        <f t="shared" si="1215"/>
        <v>0</v>
      </c>
      <c r="AL147" s="8">
        <f t="shared" si="1216"/>
        <v>0</v>
      </c>
      <c r="AM147" s="103" t="str">
        <f t="shared" si="1217"/>
        <v>1</v>
      </c>
      <c r="AN147" s="63"/>
      <c r="AO147" s="63"/>
      <c r="AP147" s="66"/>
      <c r="AQ147" s="66"/>
      <c r="AR147" s="1277"/>
      <c r="AS147" s="1270"/>
      <c r="AT147" s="63"/>
      <c r="AU147" s="63"/>
      <c r="AV147" s="63"/>
      <c r="AW147" s="66"/>
      <c r="AX147" s="66"/>
      <c r="AY147" s="63"/>
      <c r="AZ147" s="63"/>
      <c r="BA147" s="63"/>
      <c r="BB147" s="63"/>
      <c r="BC147" s="63"/>
      <c r="BD147" s="66"/>
      <c r="BE147" s="66"/>
      <c r="BF147" s="63"/>
      <c r="BG147" s="63"/>
      <c r="BH147" s="63"/>
      <c r="BI147" s="63"/>
      <c r="BJ147" s="63"/>
      <c r="BK147" s="66"/>
      <c r="BL147" s="66"/>
      <c r="BM147" s="63"/>
      <c r="BN147" s="63"/>
      <c r="BO147" s="63"/>
      <c r="BP147" s="63"/>
      <c r="BQ147" s="63"/>
      <c r="BR147" s="1270"/>
      <c r="BS147" s="63"/>
      <c r="CA147" s="104">
        <f t="shared" si="1218"/>
        <v>0</v>
      </c>
      <c r="CB147" s="104">
        <f t="shared" si="1219"/>
        <v>0</v>
      </c>
      <c r="CC147" s="104"/>
      <c r="CD147" s="104"/>
      <c r="CE147" s="104"/>
      <c r="CF147" s="104"/>
    </row>
    <row r="148" spans="1:84" ht="13.5" customHeight="1" x14ac:dyDescent="0.3">
      <c r="A148" s="387"/>
      <c r="B148" s="387" t="s">
        <v>415</v>
      </c>
      <c r="C148" s="387" t="s">
        <v>427</v>
      </c>
      <c r="D148" s="388">
        <v>0</v>
      </c>
      <c r="E148" s="388">
        <v>4.1666666666666664E-2</v>
      </c>
      <c r="F148" s="389" t="str">
        <f t="shared" si="1202"/>
        <v>Off-PT</v>
      </c>
      <c r="G148" s="9"/>
      <c r="H148" s="390" t="s">
        <v>117</v>
      </c>
      <c r="I148" s="391">
        <v>60</v>
      </c>
      <c r="J148" s="392" t="s">
        <v>117</v>
      </c>
      <c r="K148" s="461" t="s">
        <v>117</v>
      </c>
      <c r="L148" s="394">
        <f t="shared" si="1203"/>
        <v>0</v>
      </c>
      <c r="M148" s="395">
        <f t="shared" si="1233"/>
        <v>60</v>
      </c>
      <c r="N148" s="395">
        <f t="shared" si="1220"/>
        <v>0</v>
      </c>
      <c r="O148" s="9" t="e">
        <f t="shared" si="1205"/>
        <v>#VALUE!</v>
      </c>
      <c r="P148" s="9">
        <f t="shared" si="1221"/>
        <v>0</v>
      </c>
      <c r="Q148" s="9">
        <f t="shared" si="1222"/>
        <v>0</v>
      </c>
      <c r="R148" s="9">
        <f t="shared" si="1223"/>
        <v>0</v>
      </c>
      <c r="S148" s="9">
        <f t="shared" si="1224"/>
        <v>0</v>
      </c>
      <c r="T148" s="9">
        <f t="shared" si="1225"/>
        <v>0</v>
      </c>
      <c r="U148" s="9">
        <f t="shared" si="1226"/>
        <v>0</v>
      </c>
      <c r="V148" s="9">
        <f t="shared" si="1227"/>
        <v>0</v>
      </c>
      <c r="W148" s="9">
        <f t="shared" si="1228"/>
        <v>0</v>
      </c>
      <c r="X148" s="9">
        <f t="shared" si="1229"/>
        <v>0</v>
      </c>
      <c r="Y148" s="9">
        <f t="shared" si="1206"/>
        <v>0</v>
      </c>
      <c r="Z148" s="9">
        <f t="shared" si="1230"/>
        <v>0</v>
      </c>
      <c r="AA148" s="9">
        <f t="shared" si="1231"/>
        <v>0</v>
      </c>
      <c r="AB148" s="9" t="e">
        <f t="shared" si="1232"/>
        <v>#VALUE!</v>
      </c>
      <c r="AC148" s="9">
        <f t="shared" si="1207"/>
        <v>0</v>
      </c>
      <c r="AD148" s="9">
        <f t="shared" si="1208"/>
        <v>0</v>
      </c>
      <c r="AE148" s="9">
        <f t="shared" si="1209"/>
        <v>0</v>
      </c>
      <c r="AF148" s="9">
        <f t="shared" si="1210"/>
        <v>0</v>
      </c>
      <c r="AG148" s="9">
        <f t="shared" si="1211"/>
        <v>0</v>
      </c>
      <c r="AH148" s="8">
        <f t="shared" si="1212"/>
        <v>60</v>
      </c>
      <c r="AI148" s="8">
        <f t="shared" si="1213"/>
        <v>0</v>
      </c>
      <c r="AJ148" s="8">
        <f t="shared" si="1214"/>
        <v>0</v>
      </c>
      <c r="AK148" s="8">
        <f t="shared" si="1215"/>
        <v>0</v>
      </c>
      <c r="AL148" s="8">
        <f t="shared" si="1216"/>
        <v>0</v>
      </c>
      <c r="AM148" s="103" t="str">
        <f t="shared" si="1217"/>
        <v>1</v>
      </c>
      <c r="AN148" s="63"/>
      <c r="AO148" s="63"/>
      <c r="AP148" s="66"/>
      <c r="AQ148" s="66"/>
      <c r="AR148" s="1277"/>
      <c r="AS148" s="1270"/>
      <c r="AT148" s="63"/>
      <c r="AU148" s="63"/>
      <c r="AV148" s="63"/>
      <c r="AW148" s="66"/>
      <c r="AX148" s="66"/>
      <c r="AY148" s="63"/>
      <c r="AZ148" s="63"/>
      <c r="BA148" s="63"/>
      <c r="BB148" s="63"/>
      <c r="BC148" s="63"/>
      <c r="BD148" s="66"/>
      <c r="BE148" s="66"/>
      <c r="BF148" s="63"/>
      <c r="BG148" s="63"/>
      <c r="BH148" s="63"/>
      <c r="BI148" s="63"/>
      <c r="BJ148" s="63"/>
      <c r="BK148" s="66"/>
      <c r="BL148" s="66"/>
      <c r="BM148" s="63"/>
      <c r="BN148" s="63"/>
      <c r="BO148" s="63"/>
      <c r="BP148" s="63"/>
      <c r="BQ148" s="63"/>
      <c r="BR148" s="1270"/>
      <c r="BS148" s="63"/>
      <c r="CA148" s="104">
        <f t="shared" si="1218"/>
        <v>0</v>
      </c>
      <c r="CB148" s="104">
        <f t="shared" si="1219"/>
        <v>0</v>
      </c>
      <c r="CC148" s="104"/>
      <c r="CD148" s="104"/>
      <c r="CE148" s="104"/>
      <c r="CF148" s="104"/>
    </row>
    <row r="149" spans="1:84" ht="12.6" thickBot="1" x14ac:dyDescent="0.35">
      <c r="A149" s="387"/>
      <c r="B149" s="387" t="s">
        <v>415</v>
      </c>
      <c r="C149" s="387" t="s">
        <v>427</v>
      </c>
      <c r="D149" s="388">
        <v>0</v>
      </c>
      <c r="E149" s="388">
        <v>4.1666666666666664E-2</v>
      </c>
      <c r="F149" s="389" t="str">
        <f t="shared" si="1202"/>
        <v>Off-PT</v>
      </c>
      <c r="G149" s="9"/>
      <c r="H149" s="390" t="s">
        <v>117</v>
      </c>
      <c r="I149" s="409">
        <v>60</v>
      </c>
      <c r="J149" s="392" t="s">
        <v>117</v>
      </c>
      <c r="K149" s="461" t="s">
        <v>117</v>
      </c>
      <c r="L149" s="394">
        <f t="shared" si="1203"/>
        <v>0</v>
      </c>
      <c r="M149" s="395">
        <f t="shared" si="1233"/>
        <v>60</v>
      </c>
      <c r="N149" s="395">
        <f t="shared" si="1220"/>
        <v>0</v>
      </c>
      <c r="O149" s="9" t="e">
        <f t="shared" si="1205"/>
        <v>#VALUE!</v>
      </c>
      <c r="P149" s="9">
        <f t="shared" si="1221"/>
        <v>0</v>
      </c>
      <c r="Q149" s="9">
        <f t="shared" si="1222"/>
        <v>0</v>
      </c>
      <c r="R149" s="9">
        <f t="shared" si="1223"/>
        <v>0</v>
      </c>
      <c r="S149" s="9">
        <f t="shared" si="1224"/>
        <v>0</v>
      </c>
      <c r="T149" s="9">
        <f t="shared" si="1225"/>
        <v>0</v>
      </c>
      <c r="U149" s="9">
        <f t="shared" si="1226"/>
        <v>0</v>
      </c>
      <c r="V149" s="9">
        <f t="shared" si="1227"/>
        <v>0</v>
      </c>
      <c r="W149" s="9">
        <f t="shared" si="1228"/>
        <v>0</v>
      </c>
      <c r="X149" s="9">
        <f t="shared" si="1229"/>
        <v>0</v>
      </c>
      <c r="Y149" s="9">
        <f t="shared" si="1206"/>
        <v>0</v>
      </c>
      <c r="Z149" s="9">
        <f t="shared" si="1230"/>
        <v>0</v>
      </c>
      <c r="AA149" s="9">
        <f t="shared" si="1231"/>
        <v>0</v>
      </c>
      <c r="AB149" s="9" t="e">
        <f t="shared" si="1232"/>
        <v>#VALUE!</v>
      </c>
      <c r="AC149" s="9">
        <f t="shared" si="1207"/>
        <v>0</v>
      </c>
      <c r="AD149" s="9">
        <f t="shared" si="1208"/>
        <v>0</v>
      </c>
      <c r="AE149" s="9">
        <f t="shared" si="1209"/>
        <v>0</v>
      </c>
      <c r="AF149" s="9">
        <f t="shared" si="1210"/>
        <v>0</v>
      </c>
      <c r="AG149" s="9">
        <f t="shared" si="1211"/>
        <v>0</v>
      </c>
      <c r="AH149" s="8">
        <f t="shared" si="1212"/>
        <v>60</v>
      </c>
      <c r="AI149" s="8">
        <f t="shared" si="1213"/>
        <v>0</v>
      </c>
      <c r="AJ149" s="8">
        <f t="shared" si="1214"/>
        <v>0</v>
      </c>
      <c r="AK149" s="8">
        <f t="shared" si="1215"/>
        <v>0</v>
      </c>
      <c r="AL149" s="8">
        <f t="shared" si="1216"/>
        <v>0</v>
      </c>
      <c r="AM149" s="103" t="str">
        <f t="shared" si="1217"/>
        <v>1</v>
      </c>
      <c r="AN149" s="63"/>
      <c r="AO149" s="63"/>
      <c r="AP149" s="66"/>
      <c r="AQ149" s="66"/>
      <c r="AR149" s="1277"/>
      <c r="AS149" s="1270"/>
      <c r="AT149" s="63"/>
      <c r="AU149" s="63"/>
      <c r="AV149" s="63"/>
      <c r="AW149" s="66"/>
      <c r="AX149" s="66"/>
      <c r="AY149" s="63"/>
      <c r="AZ149" s="63"/>
      <c r="BA149" s="63"/>
      <c r="BB149" s="63"/>
      <c r="BC149" s="63"/>
      <c r="BD149" s="66"/>
      <c r="BE149" s="66"/>
      <c r="BF149" s="63"/>
      <c r="BG149" s="63"/>
      <c r="BH149" s="63"/>
      <c r="BI149" s="63"/>
      <c r="BJ149" s="63"/>
      <c r="BK149" s="66"/>
      <c r="BL149" s="66"/>
      <c r="BM149" s="63"/>
      <c r="BN149" s="63"/>
      <c r="BO149" s="63"/>
      <c r="BP149" s="63"/>
      <c r="BQ149" s="63"/>
      <c r="BR149" s="1270"/>
      <c r="BS149" s="63"/>
      <c r="CA149" s="104">
        <f t="shared" si="1218"/>
        <v>0</v>
      </c>
      <c r="CB149" s="104">
        <f t="shared" si="1219"/>
        <v>0</v>
      </c>
      <c r="CC149" s="104"/>
      <c r="CD149" s="104"/>
      <c r="CE149" s="104"/>
      <c r="CF149" s="104"/>
    </row>
    <row r="150" spans="1:84" ht="12.6" hidden="1" customHeight="1" x14ac:dyDescent="0.3">
      <c r="A150" s="511"/>
      <c r="B150" s="512" t="s">
        <v>110</v>
      </c>
      <c r="C150" s="512" t="s">
        <v>26</v>
      </c>
      <c r="D150" s="513">
        <v>0.83333333333333337</v>
      </c>
      <c r="E150" s="513">
        <v>0.90625</v>
      </c>
      <c r="F150" s="514" t="str">
        <f t="shared" si="1202"/>
        <v>PT</v>
      </c>
      <c r="G150" s="512"/>
      <c r="H150" s="515" t="s">
        <v>117</v>
      </c>
      <c r="I150" s="516">
        <v>500</v>
      </c>
      <c r="J150" s="517" t="s">
        <v>117</v>
      </c>
      <c r="K150" s="518" t="s">
        <v>117</v>
      </c>
      <c r="L150" s="514">
        <f t="shared" si="1203"/>
        <v>0</v>
      </c>
      <c r="M150" s="519">
        <f>I150*AM150</f>
        <v>500</v>
      </c>
      <c r="N150" s="519">
        <f>((AC150+AD150+AE150+AF150+AG150)*AM150)</f>
        <v>0</v>
      </c>
      <c r="O150" s="9" t="e">
        <f t="shared" si="1205"/>
        <v>#VALUE!</v>
      </c>
      <c r="P150" s="9">
        <f t="shared" si="1221"/>
        <v>0</v>
      </c>
      <c r="Q150" s="9">
        <f t="shared" si="1222"/>
        <v>0</v>
      </c>
      <c r="R150" s="9">
        <f t="shared" si="1223"/>
        <v>0</v>
      </c>
      <c r="S150" s="9">
        <f t="shared" si="1224"/>
        <v>0</v>
      </c>
      <c r="T150" s="9">
        <f t="shared" si="1225"/>
        <v>0</v>
      </c>
      <c r="U150" s="9">
        <f t="shared" si="1226"/>
        <v>0</v>
      </c>
      <c r="V150" s="9">
        <f t="shared" si="1227"/>
        <v>0</v>
      </c>
      <c r="W150" s="9">
        <f t="shared" si="1228"/>
        <v>0</v>
      </c>
      <c r="X150" s="9">
        <f t="shared" si="1229"/>
        <v>0</v>
      </c>
      <c r="Y150" s="9">
        <f t="shared" si="1206"/>
        <v>0</v>
      </c>
      <c r="Z150" s="9">
        <f t="shared" si="1230"/>
        <v>0</v>
      </c>
      <c r="AA150" s="9">
        <f t="shared" si="1231"/>
        <v>0</v>
      </c>
      <c r="AB150" s="9" t="e">
        <f t="shared" si="1232"/>
        <v>#VALUE!</v>
      </c>
      <c r="AC150" s="9">
        <f t="shared" si="1207"/>
        <v>0</v>
      </c>
      <c r="AD150" s="9">
        <f t="shared" si="1208"/>
        <v>0</v>
      </c>
      <c r="AE150" s="9">
        <f t="shared" si="1209"/>
        <v>0</v>
      </c>
      <c r="AF150" s="9">
        <f t="shared" si="1210"/>
        <v>0</v>
      </c>
      <c r="AG150" s="9">
        <f t="shared" si="1211"/>
        <v>0</v>
      </c>
      <c r="AH150" s="8">
        <f t="shared" si="1212"/>
        <v>500</v>
      </c>
      <c r="AI150" s="8">
        <f t="shared" si="1213"/>
        <v>0</v>
      </c>
      <c r="AJ150" s="8">
        <f t="shared" si="1214"/>
        <v>0</v>
      </c>
      <c r="AK150" s="8">
        <f t="shared" si="1215"/>
        <v>0</v>
      </c>
      <c r="AL150" s="8">
        <f t="shared" si="1216"/>
        <v>0</v>
      </c>
      <c r="AM150" s="103" t="str">
        <f>IF(G150="","1",IF(G150="Break",1.15,IF(G150="2inbreak",1.2,IF(G150="1stIB",1.25,IF(G150="lastIB",1.25,IF(G150="B&amp;1stIB",1.4,IF(G150="B&amp;lastIB",1.4,IF(G150="T&amp;T",1.3,))))))))</f>
        <v>1</v>
      </c>
      <c r="AN150" s="10"/>
      <c r="AO150" s="10"/>
      <c r="AP150" s="10"/>
      <c r="AQ150" s="10"/>
      <c r="AR150" s="10"/>
      <c r="AS150" s="648"/>
      <c r="AT150" s="648"/>
      <c r="AU150" s="648"/>
      <c r="AV150" s="648"/>
      <c r="AW150" s="648"/>
      <c r="AX150" s="648"/>
      <c r="AY150" s="648"/>
      <c r="AZ150" s="648"/>
      <c r="BA150" s="648"/>
      <c r="BB150" s="648"/>
      <c r="BC150" s="648"/>
      <c r="BD150" s="648"/>
      <c r="BE150" s="648"/>
      <c r="BF150" s="648"/>
      <c r="BG150" s="648"/>
      <c r="BH150" s="648"/>
      <c r="BI150" s="648"/>
      <c r="BJ150" s="648"/>
      <c r="BK150" s="648"/>
      <c r="BL150" s="648"/>
      <c r="BM150" s="648"/>
      <c r="BN150" s="648"/>
      <c r="BO150" s="648"/>
      <c r="BP150" s="10"/>
      <c r="BQ150" s="10"/>
      <c r="BR150" s="1514"/>
      <c r="BS150" s="10"/>
      <c r="BU150" s="70" t="e">
        <f>COUNTA(AN150)*H150</f>
        <v>#VALUE!</v>
      </c>
      <c r="BV150" s="70" t="e">
        <f>COUNTA(AO150:AU150)*H150</f>
        <v>#VALUE!</v>
      </c>
      <c r="BW150" s="70" t="e">
        <f>COUNTA(AV150:BB150)*H150</f>
        <v>#VALUE!</v>
      </c>
      <c r="BX150" s="70" t="e">
        <f>COUNTA(BC150:BI150)*H150</f>
        <v>#VALUE!</v>
      </c>
      <c r="BY150" s="70" t="e">
        <f>COUNTA(BJ150:BR150)*H150</f>
        <v>#VALUE!</v>
      </c>
      <c r="CA150" s="104">
        <f t="shared" si="1218"/>
        <v>0</v>
      </c>
      <c r="CB150" s="104">
        <f t="shared" si="1219"/>
        <v>0</v>
      </c>
      <c r="CC150" s="104"/>
      <c r="CD150" s="104"/>
      <c r="CE150" s="104"/>
      <c r="CF150" s="104"/>
    </row>
    <row r="151" spans="1:84" ht="12.6" hidden="1" customHeight="1" thickBot="1" x14ac:dyDescent="0.35">
      <c r="A151" s="511"/>
      <c r="B151" s="512" t="s">
        <v>110</v>
      </c>
      <c r="C151" s="512" t="s">
        <v>26</v>
      </c>
      <c r="D151" s="513">
        <v>0.83333333333333337</v>
      </c>
      <c r="E151" s="513">
        <v>0.90625</v>
      </c>
      <c r="F151" s="514" t="str">
        <f t="shared" si="1202"/>
        <v>PT</v>
      </c>
      <c r="G151" s="512"/>
      <c r="H151" s="515" t="s">
        <v>117</v>
      </c>
      <c r="I151" s="516">
        <v>500</v>
      </c>
      <c r="J151" s="517" t="s">
        <v>117</v>
      </c>
      <c r="K151" s="518" t="s">
        <v>117</v>
      </c>
      <c r="L151" s="514">
        <f t="shared" si="1203"/>
        <v>0</v>
      </c>
      <c r="M151" s="519">
        <f>I151*AM151</f>
        <v>500</v>
      </c>
      <c r="N151" s="519">
        <f>((AC151+AD151+AE151+AF151+AG151)*AM151)</f>
        <v>0</v>
      </c>
      <c r="O151" s="12" t="e">
        <f t="shared" si="1205"/>
        <v>#VALUE!</v>
      </c>
      <c r="P151" s="9">
        <f t="shared" si="1221"/>
        <v>0</v>
      </c>
      <c r="Q151" s="9">
        <f t="shared" si="1222"/>
        <v>0</v>
      </c>
      <c r="R151" s="9">
        <f t="shared" si="1223"/>
        <v>0</v>
      </c>
      <c r="S151" s="9">
        <f t="shared" si="1224"/>
        <v>0</v>
      </c>
      <c r="T151" s="9">
        <f t="shared" si="1225"/>
        <v>0</v>
      </c>
      <c r="U151" s="9">
        <f t="shared" si="1226"/>
        <v>0</v>
      </c>
      <c r="V151" s="9">
        <f t="shared" si="1227"/>
        <v>0</v>
      </c>
      <c r="W151" s="9">
        <f t="shared" si="1228"/>
        <v>0</v>
      </c>
      <c r="X151" s="9">
        <f t="shared" si="1229"/>
        <v>0</v>
      </c>
      <c r="Y151" s="9">
        <f t="shared" si="1206"/>
        <v>0</v>
      </c>
      <c r="Z151" s="9">
        <f t="shared" si="1230"/>
        <v>0</v>
      </c>
      <c r="AA151" s="9">
        <f t="shared" si="1231"/>
        <v>0</v>
      </c>
      <c r="AB151" s="9" t="e">
        <f t="shared" si="1232"/>
        <v>#VALUE!</v>
      </c>
      <c r="AC151" s="12">
        <f t="shared" si="1207"/>
        <v>0</v>
      </c>
      <c r="AD151" s="12">
        <f t="shared" si="1208"/>
        <v>0</v>
      </c>
      <c r="AE151" s="12">
        <f t="shared" si="1209"/>
        <v>0</v>
      </c>
      <c r="AF151" s="12">
        <f t="shared" si="1210"/>
        <v>0</v>
      </c>
      <c r="AG151" s="12">
        <f t="shared" si="1211"/>
        <v>0</v>
      </c>
      <c r="AH151" s="64">
        <f t="shared" si="1212"/>
        <v>500</v>
      </c>
      <c r="AI151" s="64">
        <f t="shared" si="1213"/>
        <v>0</v>
      </c>
      <c r="AJ151" s="64">
        <f t="shared" si="1214"/>
        <v>0</v>
      </c>
      <c r="AK151" s="12">
        <f t="shared" si="1215"/>
        <v>0</v>
      </c>
      <c r="AL151" s="68">
        <f t="shared" si="1216"/>
        <v>0</v>
      </c>
      <c r="AM151" s="103" t="str">
        <f>IF(G151="","1",IF(G151="Break",1.15,IF(G151="2inbreak",1.2,IF(G151="1stIB",1.25,IF(G151="lastIB",1.25,IF(G151="B&amp;1stIB",1.4,IF(G151="B&amp;lastIB",1.4,IF(G151="T&amp;T",1.3,))))))))</f>
        <v>1</v>
      </c>
      <c r="AN151" s="10"/>
      <c r="AO151" s="10"/>
      <c r="AP151" s="10"/>
      <c r="AQ151" s="10"/>
      <c r="AR151" s="10"/>
      <c r="AS151" s="648"/>
      <c r="AT151" s="648"/>
      <c r="AU151" s="648"/>
      <c r="AV151" s="648"/>
      <c r="AW151" s="648"/>
      <c r="AX151" s="648"/>
      <c r="AY151" s="648"/>
      <c r="AZ151" s="648"/>
      <c r="BA151" s="648"/>
      <c r="BB151" s="648"/>
      <c r="BC151" s="648"/>
      <c r="BD151" s="648"/>
      <c r="BE151" s="648"/>
      <c r="BF151" s="648"/>
      <c r="BG151" s="648"/>
      <c r="BH151" s="648"/>
      <c r="BI151" s="648"/>
      <c r="BJ151" s="648"/>
      <c r="BK151" s="648"/>
      <c r="BL151" s="648"/>
      <c r="BM151" s="648"/>
      <c r="BN151" s="648"/>
      <c r="BO151" s="648"/>
      <c r="BP151" s="10"/>
      <c r="BQ151" s="10"/>
      <c r="BR151" s="1514"/>
      <c r="BS151" s="10"/>
      <c r="BU151" s="70" t="e">
        <f>COUNTA(AN151)*H151</f>
        <v>#VALUE!</v>
      </c>
      <c r="BV151" s="70" t="e">
        <f>COUNTA(AO151:AU151)*H151</f>
        <v>#VALUE!</v>
      </c>
      <c r="BW151" s="70" t="e">
        <f>COUNTA(AV151:BB151)*H151</f>
        <v>#VALUE!</v>
      </c>
      <c r="BX151" s="70" t="e">
        <f>COUNTA(BC151:BI151)*H151</f>
        <v>#VALUE!</v>
      </c>
      <c r="BY151" s="70" t="e">
        <f>COUNTA(BJ151:BR151)*H151</f>
        <v>#VALUE!</v>
      </c>
      <c r="CA151" s="104">
        <f t="shared" si="1218"/>
        <v>0</v>
      </c>
      <c r="CB151" s="104">
        <f t="shared" si="1219"/>
        <v>0</v>
      </c>
      <c r="CC151" s="104"/>
      <c r="CD151" s="104"/>
      <c r="CE151" s="104"/>
      <c r="CF151" s="104"/>
    </row>
    <row r="152" spans="1:84" ht="12.6" thickBot="1" x14ac:dyDescent="0.35">
      <c r="A152" s="414"/>
      <c r="B152" s="414"/>
      <c r="C152" s="414"/>
      <c r="D152" s="415"/>
      <c r="E152" s="415"/>
      <c r="F152" s="416"/>
      <c r="G152" s="414"/>
      <c r="H152" s="416"/>
      <c r="I152" s="497"/>
      <c r="J152" s="418" t="s">
        <v>75</v>
      </c>
      <c r="K152" s="498">
        <f>SUM(K130:K151)</f>
        <v>0</v>
      </c>
      <c r="L152" s="520">
        <f>SUM(L130:L151)</f>
        <v>0</v>
      </c>
      <c r="M152" s="420"/>
      <c r="N152" s="421">
        <f>SUM(N130:N151)</f>
        <v>0</v>
      </c>
      <c r="O152" s="110"/>
      <c r="P152" s="111">
        <f>SUM(P130:P151)</f>
        <v>0</v>
      </c>
      <c r="Q152" s="111"/>
      <c r="R152" s="111">
        <f>SUM(R130:R151)</f>
        <v>0</v>
      </c>
      <c r="S152" s="111"/>
      <c r="T152" s="111">
        <f>SUM(T130:T151)</f>
        <v>0</v>
      </c>
      <c r="U152" s="111"/>
      <c r="V152" s="112">
        <f>SUM(V130:V151)</f>
        <v>0</v>
      </c>
      <c r="W152" s="111"/>
      <c r="X152" s="111">
        <f>SUM(X130:X151)</f>
        <v>0</v>
      </c>
      <c r="Y152" s="111">
        <f>SUM(Y130:Y151)</f>
        <v>0</v>
      </c>
      <c r="Z152" s="111">
        <f>SUM(Z130:Z151)</f>
        <v>0</v>
      </c>
      <c r="AA152" s="111">
        <f>SUM(AA130:AA151)</f>
        <v>0</v>
      </c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2"/>
      <c r="AM152" s="113"/>
      <c r="AN152" s="121">
        <f t="shared" ref="AN152:BR152" si="1234">COUNTA(AN130:AN151)</f>
        <v>0</v>
      </c>
      <c r="AO152" s="121">
        <f t="shared" si="1234"/>
        <v>0</v>
      </c>
      <c r="AP152" s="121">
        <f t="shared" si="1234"/>
        <v>0</v>
      </c>
      <c r="AQ152" s="121">
        <f t="shared" si="1234"/>
        <v>0</v>
      </c>
      <c r="AR152" s="121">
        <f t="shared" si="1234"/>
        <v>0</v>
      </c>
      <c r="AS152" s="121">
        <f t="shared" si="1234"/>
        <v>0</v>
      </c>
      <c r="AT152" s="121">
        <f t="shared" si="1234"/>
        <v>0</v>
      </c>
      <c r="AU152" s="121">
        <f t="shared" si="1234"/>
        <v>0</v>
      </c>
      <c r="AV152" s="121">
        <f t="shared" si="1234"/>
        <v>0</v>
      </c>
      <c r="AW152" s="121">
        <f t="shared" si="1234"/>
        <v>0</v>
      </c>
      <c r="AX152" s="121">
        <f t="shared" si="1234"/>
        <v>0</v>
      </c>
      <c r="AY152" s="121">
        <f t="shared" si="1234"/>
        <v>0</v>
      </c>
      <c r="AZ152" s="121">
        <f t="shared" si="1234"/>
        <v>0</v>
      </c>
      <c r="BA152" s="121">
        <f t="shared" si="1234"/>
        <v>0</v>
      </c>
      <c r="BB152" s="121">
        <f t="shared" si="1234"/>
        <v>0</v>
      </c>
      <c r="BC152" s="121">
        <f t="shared" si="1234"/>
        <v>0</v>
      </c>
      <c r="BD152" s="121">
        <f t="shared" si="1234"/>
        <v>0</v>
      </c>
      <c r="BE152" s="121">
        <f t="shared" si="1234"/>
        <v>0</v>
      </c>
      <c r="BF152" s="121">
        <f t="shared" si="1234"/>
        <v>0</v>
      </c>
      <c r="BG152" s="121">
        <f t="shared" si="1234"/>
        <v>0</v>
      </c>
      <c r="BH152" s="121">
        <f t="shared" si="1234"/>
        <v>0</v>
      </c>
      <c r="BI152" s="121">
        <f t="shared" si="1234"/>
        <v>0</v>
      </c>
      <c r="BJ152" s="121">
        <f t="shared" si="1234"/>
        <v>0</v>
      </c>
      <c r="BK152" s="121">
        <f t="shared" si="1234"/>
        <v>0</v>
      </c>
      <c r="BL152" s="121">
        <f t="shared" si="1234"/>
        <v>0</v>
      </c>
      <c r="BM152" s="121">
        <f t="shared" si="1234"/>
        <v>0</v>
      </c>
      <c r="BN152" s="121">
        <f t="shared" si="1234"/>
        <v>0</v>
      </c>
      <c r="BO152" s="121">
        <f t="shared" si="1234"/>
        <v>0</v>
      </c>
      <c r="BP152" s="121">
        <f t="shared" si="1234"/>
        <v>0</v>
      </c>
      <c r="BQ152" s="106">
        <f t="shared" si="1234"/>
        <v>0</v>
      </c>
      <c r="BR152" s="91">
        <f t="shared" si="1234"/>
        <v>0</v>
      </c>
      <c r="BS152" s="121"/>
    </row>
    <row r="153" spans="1:84" ht="14.25" customHeight="1" thickBot="1" x14ac:dyDescent="0.35">
      <c r="B153" s="68"/>
      <c r="C153" s="68"/>
      <c r="D153" s="124"/>
      <c r="E153" s="124"/>
      <c r="N153" s="229" t="s">
        <v>472</v>
      </c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574">
        <f>SUM(CA130:CA149)</f>
        <v>0</v>
      </c>
      <c r="AO153" s="1575"/>
      <c r="AP153" s="1575"/>
      <c r="AQ153" s="1575"/>
      <c r="AR153" s="1576"/>
      <c r="AS153" s="1574">
        <f>SUM(CB130:CB149)</f>
        <v>0</v>
      </c>
      <c r="AT153" s="1575"/>
      <c r="AU153" s="1575"/>
      <c r="AV153" s="1575"/>
      <c r="AW153" s="1575"/>
      <c r="AX153" s="1575"/>
      <c r="AY153" s="1575"/>
      <c r="AZ153" s="1575"/>
      <c r="BA153" s="1575"/>
      <c r="BB153" s="1575"/>
      <c r="BC153" s="1575"/>
      <c r="BD153" s="1575"/>
      <c r="BE153" s="1575"/>
      <c r="BF153" s="1575"/>
      <c r="BG153" s="1575"/>
      <c r="BH153" s="1575"/>
      <c r="BI153" s="1575"/>
      <c r="BJ153" s="1575"/>
      <c r="BK153" s="1575"/>
      <c r="BL153" s="1575"/>
      <c r="BM153" s="1575"/>
      <c r="BN153" s="1575"/>
      <c r="BO153" s="1575"/>
      <c r="BP153" s="1575"/>
      <c r="BQ153" s="1576"/>
      <c r="BR153" s="1509"/>
      <c r="CA153" s="1205"/>
      <c r="CB153" s="1205"/>
      <c r="CC153" s="1205"/>
      <c r="CD153" s="1205"/>
      <c r="CE153" s="1205"/>
      <c r="CF153" s="1205"/>
    </row>
    <row r="154" spans="1:84" ht="12.6" thickBot="1" x14ac:dyDescent="0.35">
      <c r="N154" s="115" t="s">
        <v>493</v>
      </c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571" t="s">
        <v>491</v>
      </c>
      <c r="AO154" s="1572"/>
      <c r="AP154" s="1572"/>
      <c r="AQ154" s="1572"/>
      <c r="AR154" s="1573"/>
      <c r="AS154" s="1571" t="s">
        <v>492</v>
      </c>
      <c r="AT154" s="1572"/>
      <c r="AU154" s="1572"/>
      <c r="AV154" s="1572"/>
      <c r="AW154" s="1572"/>
      <c r="AX154" s="1572"/>
      <c r="AY154" s="1572"/>
      <c r="AZ154" s="1572"/>
      <c r="BA154" s="1572"/>
      <c r="BB154" s="1572"/>
      <c r="BC154" s="1572"/>
      <c r="BD154" s="1572"/>
      <c r="BE154" s="1572"/>
      <c r="BF154" s="1572"/>
      <c r="BG154" s="1572"/>
      <c r="BH154" s="1572"/>
      <c r="BI154" s="1572"/>
      <c r="BJ154" s="1572"/>
      <c r="BK154" s="1572"/>
      <c r="BL154" s="1572"/>
      <c r="BM154" s="1572"/>
      <c r="BN154" s="1572"/>
      <c r="BO154" s="1572"/>
      <c r="BP154" s="1572"/>
      <c r="BQ154" s="1573"/>
      <c r="BR154" s="130"/>
    </row>
    <row r="155" spans="1:84" ht="12" x14ac:dyDescent="0.3"/>
    <row r="156" spans="1:84" ht="12" x14ac:dyDescent="0.3">
      <c r="B156" s="132" t="s">
        <v>477</v>
      </c>
      <c r="E156" s="132" t="s">
        <v>453</v>
      </c>
    </row>
    <row r="157" spans="1:84" ht="12.6" thickBot="1" x14ac:dyDescent="0.35"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1209"/>
      <c r="AO157" s="355"/>
      <c r="AP157" s="355"/>
      <c r="AQ157" s="355"/>
      <c r="AR157" s="355"/>
      <c r="AS157" s="355"/>
      <c r="AT157" s="355"/>
      <c r="AU157" s="355"/>
      <c r="AV157" s="355"/>
      <c r="AW157" s="355"/>
      <c r="AX157" s="355"/>
      <c r="AY157" s="355"/>
    </row>
    <row r="158" spans="1:84" ht="14.4" thickBot="1" x14ac:dyDescent="0.35">
      <c r="B158" s="1312" t="s">
        <v>472</v>
      </c>
      <c r="C158" s="1313">
        <f>Summary!C19</f>
        <v>0</v>
      </c>
      <c r="D158" s="135"/>
      <c r="E158" s="196" t="s">
        <v>455</v>
      </c>
      <c r="F158" s="137" t="s">
        <v>73</v>
      </c>
      <c r="G158" s="137" t="s">
        <v>82</v>
      </c>
      <c r="H158" s="137" t="s">
        <v>74</v>
      </c>
      <c r="I158" s="137" t="s">
        <v>82</v>
      </c>
      <c r="J158" s="137" t="s">
        <v>75</v>
      </c>
      <c r="K158" s="138" t="s">
        <v>76</v>
      </c>
      <c r="L158" s="139" t="s">
        <v>80</v>
      </c>
      <c r="M158" s="139" t="s">
        <v>92</v>
      </c>
      <c r="N158" s="1227"/>
      <c r="O158" s="1227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1566"/>
      <c r="AO158" s="1566"/>
      <c r="AP158" s="1566"/>
      <c r="AQ158" s="1566"/>
      <c r="AR158" s="1566"/>
      <c r="AS158" s="1566"/>
      <c r="AT158" s="1566"/>
      <c r="AU158" s="1566"/>
      <c r="AV158" s="1566"/>
      <c r="AW158" s="1566"/>
      <c r="AX158" s="1566"/>
      <c r="AY158" s="1566"/>
    </row>
    <row r="159" spans="1:84" ht="13.8" x14ac:dyDescent="0.3">
      <c r="B159" s="1314" t="s">
        <v>473</v>
      </c>
      <c r="C159" s="1356">
        <v>0.15</v>
      </c>
      <c r="D159" s="135"/>
      <c r="E159" s="142" t="s">
        <v>71</v>
      </c>
      <c r="F159" s="101">
        <f>Nova!F75</f>
        <v>0</v>
      </c>
      <c r="G159" s="143" t="str">
        <f>IF(ISERROR(F159/J159),"",F159/J159)</f>
        <v/>
      </c>
      <c r="H159" s="108">
        <f>Nova!H75</f>
        <v>0</v>
      </c>
      <c r="I159" s="143" t="str">
        <f>IF(ISERROR(H159/J159),"",H159/J159)</f>
        <v/>
      </c>
      <c r="J159" s="144">
        <f t="shared" ref="J159:J162" si="1235">F159+H159</f>
        <v>0</v>
      </c>
      <c r="K159" s="145" t="str">
        <f>Summary!K20</f>
        <v/>
      </c>
      <c r="L159" s="146" t="s">
        <v>117</v>
      </c>
      <c r="M159" s="147">
        <f>Nova!L75</f>
        <v>0</v>
      </c>
      <c r="N159" s="1227"/>
      <c r="O159" s="1227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1210"/>
      <c r="AO159" s="1551"/>
      <c r="AP159" s="1551"/>
      <c r="AQ159" s="1551"/>
      <c r="AR159" s="1551"/>
      <c r="AS159" s="1551"/>
      <c r="AT159" s="1551"/>
      <c r="AU159" s="268"/>
      <c r="AV159" s="268"/>
      <c r="AW159" s="268"/>
      <c r="AX159" s="268"/>
      <c r="AY159" s="268"/>
    </row>
    <row r="160" spans="1:84" ht="13.8" x14ac:dyDescent="0.3">
      <c r="B160" s="1318" t="s">
        <v>474</v>
      </c>
      <c r="C160" s="1319">
        <f>C158*(1-C159)</f>
        <v>0</v>
      </c>
      <c r="D160" s="135"/>
      <c r="E160" s="142" t="s">
        <v>72</v>
      </c>
      <c r="F160" s="101">
        <f>SUMIF('Diema Channels'!$F$16:$F$53,'Diema Channels'!F158,'Diema Channels'!$N$16:$N$53)</f>
        <v>0</v>
      </c>
      <c r="G160" s="143" t="str">
        <f>IF(ISERROR(F160/J160),"",F160/J160)</f>
        <v/>
      </c>
      <c r="H160" s="108">
        <f>SUMIF('Diema Channels'!$F$16:$F$53,'Diema Channels'!H158,'Diema Channels'!$N$16:$N$53)</f>
        <v>0</v>
      </c>
      <c r="I160" s="143" t="str">
        <f>IF(ISERROR(H160/J160),"",H160/J160)</f>
        <v/>
      </c>
      <c r="J160" s="144">
        <f t="shared" si="1235"/>
        <v>0</v>
      </c>
      <c r="K160" s="145" t="str">
        <f>Summary!K21</f>
        <v/>
      </c>
      <c r="L160" s="146" t="s">
        <v>117</v>
      </c>
      <c r="M160" s="147">
        <f>J160*(1-$C$159)</f>
        <v>0</v>
      </c>
      <c r="N160" s="1227"/>
      <c r="O160" s="1227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1209"/>
      <c r="AO160" s="1553"/>
      <c r="AP160" s="1553"/>
      <c r="AQ160" s="1552"/>
      <c r="AR160" s="1552"/>
      <c r="AS160" s="1555"/>
      <c r="AT160" s="1553"/>
      <c r="AU160" s="1554"/>
      <c r="AV160" s="1554"/>
      <c r="AW160" s="1554"/>
      <c r="AX160" s="1554"/>
      <c r="AY160" s="1554"/>
      <c r="BB160" s="152"/>
    </row>
    <row r="161" spans="1:51" ht="14.4" thickBot="1" x14ac:dyDescent="0.35">
      <c r="B161" s="1315" t="s">
        <v>475</v>
      </c>
      <c r="C161" s="1316">
        <f>Summary!C25</f>
        <v>0.2</v>
      </c>
      <c r="D161" s="135"/>
      <c r="E161" s="142" t="s">
        <v>167</v>
      </c>
      <c r="F161" s="101">
        <f>SUMIF('Diema Channels'!$F$59:$F$94,'Diema Channels'!F158,'Diema Channels'!$N$59:$N$94)</f>
        <v>0</v>
      </c>
      <c r="G161" s="143" t="str">
        <f>IF(ISERROR(F161/J161),"",F161/J161)</f>
        <v/>
      </c>
      <c r="H161" s="108">
        <f>SUMIF('Diema Channels'!$F$59:$F$94,'Diema Channels'!H158,'Diema Channels'!$N$59:$N$94)</f>
        <v>0</v>
      </c>
      <c r="I161" s="143" t="str">
        <f t="shared" ref="I161:I163" si="1236">IF(ISERROR(H161/J161),"",H161/J161)</f>
        <v/>
      </c>
      <c r="J161" s="144">
        <f t="shared" si="1235"/>
        <v>0</v>
      </c>
      <c r="K161" s="145" t="str">
        <f>Summary!K22</f>
        <v/>
      </c>
      <c r="L161" s="146" t="s">
        <v>117</v>
      </c>
      <c r="M161" s="147">
        <f t="shared" ref="M161:M163" si="1237">J161*(1-$C$159)</f>
        <v>0</v>
      </c>
      <c r="N161" s="1227"/>
      <c r="O161" s="1227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1209"/>
      <c r="AO161" s="1553"/>
      <c r="AP161" s="1553"/>
      <c r="AQ161" s="1552"/>
      <c r="AR161" s="1552"/>
      <c r="AS161" s="1555"/>
      <c r="AT161" s="1553"/>
      <c r="AU161" s="1554"/>
      <c r="AV161" s="1554"/>
      <c r="AW161" s="1554"/>
      <c r="AX161" s="1554"/>
      <c r="AY161" s="1554"/>
    </row>
    <row r="162" spans="1:51" ht="14.4" thickBot="1" x14ac:dyDescent="0.35">
      <c r="B162" s="1317" t="s">
        <v>476</v>
      </c>
      <c r="C162" s="180">
        <f>C160+(C160*C161)</f>
        <v>0</v>
      </c>
      <c r="D162" s="135"/>
      <c r="E162" s="154" t="s">
        <v>2</v>
      </c>
      <c r="F162" s="101">
        <f>SUMIF('Diema Channels'!$F$100:$F$124,'Diema Channels'!F158,'Diema Channels'!$N$100:$N$124)</f>
        <v>0</v>
      </c>
      <c r="G162" s="143" t="str">
        <f>IF(ISERROR(F162/J162),"",F162/J162)</f>
        <v/>
      </c>
      <c r="H162" s="108">
        <f>SUMIF($F$100:$F$124,"Off-PT",$N$100:$N$124)</f>
        <v>0</v>
      </c>
      <c r="I162" s="155" t="str">
        <f t="shared" si="1236"/>
        <v/>
      </c>
      <c r="J162" s="156">
        <f t="shared" si="1235"/>
        <v>0</v>
      </c>
      <c r="K162" s="145" t="str">
        <f>Summary!K23</f>
        <v/>
      </c>
      <c r="L162" s="146" t="s">
        <v>117</v>
      </c>
      <c r="M162" s="147">
        <f t="shared" si="1237"/>
        <v>0</v>
      </c>
      <c r="N162" s="1227"/>
      <c r="O162" s="1227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1209"/>
      <c r="AO162" s="1553"/>
      <c r="AP162" s="1553"/>
      <c r="AQ162" s="1552"/>
      <c r="AR162" s="1552"/>
      <c r="AS162" s="1555"/>
      <c r="AT162" s="1553"/>
      <c r="AU162" s="1554"/>
      <c r="AV162" s="1554"/>
      <c r="AW162" s="1554"/>
      <c r="AX162" s="1554"/>
      <c r="AY162" s="1554"/>
    </row>
    <row r="163" spans="1:51" ht="14.4" thickBot="1" x14ac:dyDescent="0.35">
      <c r="B163" s="1311"/>
      <c r="C163" s="1310"/>
      <c r="D163" s="1308"/>
      <c r="E163" s="142" t="s">
        <v>112</v>
      </c>
      <c r="F163" s="101">
        <f>SUMIF('Diema Channels'!$F$130:$F$151,'Diema Channels'!F158,'Diema Channels'!$N$130:$N$151)</f>
        <v>0</v>
      </c>
      <c r="G163" s="143" t="str">
        <f>IF(ISERROR(F163/J163),"",F163/J163)</f>
        <v/>
      </c>
      <c r="H163" s="101">
        <f>SUMIF('Diema Channels'!$F$130:$F$151,'Diema Channels'!H158,'Diema Channels'!$N$130:$N$151)</f>
        <v>0</v>
      </c>
      <c r="I163" s="159" t="str">
        <f t="shared" si="1236"/>
        <v/>
      </c>
      <c r="J163" s="144">
        <f t="shared" ref="J163" si="1238">F163+H163</f>
        <v>0</v>
      </c>
      <c r="K163" s="145" t="str">
        <f>Summary!K24</f>
        <v/>
      </c>
      <c r="L163" s="146" t="s">
        <v>117</v>
      </c>
      <c r="M163" s="160">
        <f t="shared" si="1237"/>
        <v>0</v>
      </c>
      <c r="N163" s="1227"/>
      <c r="O163" s="1227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1209"/>
      <c r="AO163" s="1553"/>
      <c r="AP163" s="1553"/>
      <c r="AQ163" s="1552"/>
      <c r="AR163" s="1552"/>
      <c r="AS163" s="1555"/>
      <c r="AT163" s="1553"/>
      <c r="AU163" s="1554"/>
      <c r="AV163" s="1554"/>
      <c r="AW163" s="1554"/>
      <c r="AX163" s="1554"/>
      <c r="AY163" s="1554"/>
    </row>
    <row r="164" spans="1:51" ht="14.4" thickBot="1" x14ac:dyDescent="0.35">
      <c r="B164" s="1549" t="s">
        <v>486</v>
      </c>
      <c r="C164" s="1549"/>
      <c r="D164" s="1308"/>
      <c r="E164" s="305" t="s">
        <v>75</v>
      </c>
      <c r="F164" s="365">
        <f t="shared" ref="F164:K164" si="1239">SUM(F159:F163)</f>
        <v>0</v>
      </c>
      <c r="G164" s="1325"/>
      <c r="H164" s="175">
        <f t="shared" si="1239"/>
        <v>0</v>
      </c>
      <c r="I164" s="1325"/>
      <c r="J164" s="366">
        <f t="shared" si="1239"/>
        <v>0</v>
      </c>
      <c r="K164" s="178">
        <f t="shared" si="1239"/>
        <v>0</v>
      </c>
      <c r="L164" s="367" t="s">
        <v>117</v>
      </c>
      <c r="M164" s="180">
        <f>SUM(M159:M163)</f>
        <v>0</v>
      </c>
      <c r="N164" s="1227"/>
      <c r="O164" s="1227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1209"/>
      <c r="AO164" s="1553"/>
      <c r="AP164" s="1553"/>
      <c r="AQ164" s="1552"/>
      <c r="AR164" s="1552"/>
      <c r="AS164" s="1555"/>
      <c r="AT164" s="1553"/>
      <c r="AU164" s="1554"/>
      <c r="AV164" s="1554"/>
      <c r="AW164" s="1554"/>
      <c r="AX164" s="1554"/>
      <c r="AY164" s="1554"/>
    </row>
    <row r="165" spans="1:51" ht="13.8" x14ac:dyDescent="0.3">
      <c r="B165" s="1549"/>
      <c r="C165" s="1549"/>
      <c r="D165" s="1309"/>
      <c r="E165" s="1210"/>
      <c r="F165" s="1230"/>
      <c r="G165" s="1228"/>
      <c r="H165" s="1230"/>
      <c r="I165" s="1228"/>
      <c r="J165" s="1231"/>
      <c r="K165" s="1228"/>
      <c r="L165" s="1305"/>
      <c r="M165" s="1231"/>
      <c r="N165" s="1227"/>
      <c r="O165" s="1227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1209"/>
      <c r="AO165" s="1553"/>
      <c r="AP165" s="1553"/>
      <c r="AQ165" s="1552"/>
      <c r="AR165" s="1552"/>
      <c r="AS165" s="1555"/>
      <c r="AT165" s="1553"/>
      <c r="AU165" s="1554"/>
      <c r="AV165" s="1554"/>
      <c r="AW165" s="1554"/>
      <c r="AX165" s="1554"/>
      <c r="AY165" s="1554"/>
    </row>
    <row r="166" spans="1:51" ht="13.8" hidden="1" x14ac:dyDescent="0.3">
      <c r="B166" s="1549"/>
      <c r="C166" s="1549"/>
      <c r="D166" s="1309"/>
      <c r="E166" s="1210"/>
      <c r="F166" s="1230"/>
      <c r="G166" s="1228"/>
      <c r="H166" s="1230"/>
      <c r="I166" s="1228"/>
      <c r="J166" s="1231"/>
      <c r="K166" s="1228"/>
      <c r="L166" s="1305"/>
      <c r="M166" s="1231"/>
      <c r="N166" s="1227"/>
      <c r="O166" s="1227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1209"/>
      <c r="AO166" s="1553"/>
      <c r="AP166" s="1553"/>
      <c r="AQ166" s="1552"/>
      <c r="AR166" s="1552"/>
      <c r="AS166" s="1555"/>
      <c r="AT166" s="1553"/>
      <c r="AU166" s="1554"/>
      <c r="AV166" s="1554"/>
      <c r="AW166" s="1554"/>
      <c r="AX166" s="1554"/>
      <c r="AY166" s="1554"/>
    </row>
    <row r="167" spans="1:51" ht="13.8" hidden="1" x14ac:dyDescent="0.3">
      <c r="B167" s="1549"/>
      <c r="C167" s="1549"/>
      <c r="D167" s="1309"/>
      <c r="E167" s="1210"/>
      <c r="F167" s="1230"/>
      <c r="G167" s="1228"/>
      <c r="H167" s="1230"/>
      <c r="I167" s="1228"/>
      <c r="J167" s="1231"/>
      <c r="K167" s="1228"/>
      <c r="L167" s="1305"/>
      <c r="M167" s="1231"/>
      <c r="N167" s="1227"/>
      <c r="O167" s="1227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1209"/>
      <c r="AO167" s="1553"/>
      <c r="AP167" s="1553"/>
      <c r="AQ167" s="1552"/>
      <c r="AR167" s="1552"/>
      <c r="AS167" s="1555"/>
      <c r="AT167" s="1553"/>
      <c r="AU167" s="1554"/>
      <c r="AV167" s="1554"/>
      <c r="AW167" s="1554"/>
      <c r="AX167" s="1554"/>
      <c r="AY167" s="1554"/>
    </row>
    <row r="168" spans="1:51" ht="13.8" hidden="1" x14ac:dyDescent="0.3">
      <c r="A168" s="68"/>
      <c r="B168" s="1549"/>
      <c r="C168" s="1549"/>
      <c r="D168" s="1309"/>
      <c r="E168" s="1210"/>
      <c r="F168" s="1230"/>
      <c r="G168" s="1228"/>
      <c r="H168" s="1230"/>
      <c r="I168" s="1228"/>
      <c r="J168" s="1231"/>
      <c r="K168" s="1228"/>
      <c r="L168" s="1305"/>
      <c r="M168" s="1231"/>
      <c r="N168" s="1227"/>
      <c r="O168" s="1227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1551"/>
      <c r="AO168" s="1551"/>
      <c r="AP168" s="1551"/>
      <c r="AQ168" s="1551"/>
      <c r="AR168" s="1551"/>
      <c r="AS168" s="1554"/>
      <c r="AT168" s="1554"/>
      <c r="AU168" s="1554"/>
      <c r="AV168" s="1554"/>
      <c r="AW168" s="1554"/>
      <c r="AX168" s="1554"/>
      <c r="AY168" s="1554"/>
    </row>
    <row r="169" spans="1:51" ht="13.8" hidden="1" x14ac:dyDescent="0.3">
      <c r="A169" s="68"/>
      <c r="B169" s="1549"/>
      <c r="C169" s="1549"/>
      <c r="D169" s="1309"/>
      <c r="E169" s="1210"/>
      <c r="F169" s="1230"/>
      <c r="G169" s="1228"/>
      <c r="H169" s="1230"/>
      <c r="I169" s="1228"/>
      <c r="J169" s="1231"/>
      <c r="K169" s="1228"/>
      <c r="L169" s="1305"/>
      <c r="M169" s="1231"/>
      <c r="N169" s="1227"/>
      <c r="O169" s="1227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1209"/>
      <c r="AO169" s="355"/>
      <c r="AP169" s="355"/>
      <c r="AQ169" s="355"/>
      <c r="AR169" s="355"/>
      <c r="AS169" s="355"/>
      <c r="AT169" s="355"/>
      <c r="AU169" s="355"/>
      <c r="AV169" s="355"/>
      <c r="AW169" s="355"/>
      <c r="AX169" s="355"/>
      <c r="AY169" s="355"/>
    </row>
    <row r="170" spans="1:51" ht="13.8" hidden="1" x14ac:dyDescent="0.3">
      <c r="A170" s="68"/>
      <c r="B170" s="1549"/>
      <c r="C170" s="1549"/>
      <c r="D170" s="1309"/>
      <c r="E170" s="1210"/>
      <c r="F170" s="1230"/>
      <c r="G170" s="1228"/>
      <c r="H170" s="1230"/>
      <c r="I170" s="1228"/>
      <c r="J170" s="1231"/>
      <c r="K170" s="1228"/>
      <c r="L170" s="1305"/>
      <c r="M170" s="1231"/>
      <c r="N170" s="1227"/>
      <c r="O170" s="1227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1566"/>
      <c r="AO170" s="1566"/>
      <c r="AP170" s="1566"/>
      <c r="AQ170" s="1566"/>
      <c r="AR170" s="1566"/>
      <c r="AS170" s="1566"/>
      <c r="AT170" s="1566"/>
      <c r="AU170" s="1566"/>
      <c r="AV170" s="1566"/>
      <c r="AW170" s="1566"/>
      <c r="AX170" s="1566"/>
      <c r="AY170" s="1566"/>
    </row>
    <row r="171" spans="1:51" ht="13.8" hidden="1" x14ac:dyDescent="0.3">
      <c r="A171" s="68"/>
      <c r="B171" s="1549"/>
      <c r="C171" s="1549"/>
      <c r="D171" s="1309"/>
      <c r="E171" s="1210"/>
      <c r="F171" s="1230"/>
      <c r="G171" s="1228"/>
      <c r="H171" s="1230"/>
      <c r="I171" s="1228"/>
      <c r="J171" s="1231"/>
      <c r="K171" s="1228"/>
      <c r="L171" s="1305"/>
      <c r="M171" s="1231"/>
      <c r="N171" s="1227"/>
      <c r="O171" s="1227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1210"/>
      <c r="AO171" s="1551"/>
      <c r="AP171" s="1551"/>
      <c r="AQ171" s="1551"/>
      <c r="AR171" s="1551"/>
      <c r="AS171" s="1551"/>
      <c r="AT171" s="1551"/>
      <c r="AU171" s="268"/>
      <c r="AV171" s="268"/>
      <c r="AW171" s="268"/>
      <c r="AX171" s="268"/>
      <c r="AY171" s="268"/>
    </row>
    <row r="172" spans="1:51" ht="13.8" hidden="1" x14ac:dyDescent="0.3">
      <c r="A172" s="68"/>
      <c r="B172" s="1549"/>
      <c r="C172" s="1549"/>
      <c r="D172" s="1309"/>
      <c r="E172" s="1210"/>
      <c r="F172" s="1230"/>
      <c r="G172" s="1228"/>
      <c r="H172" s="1230"/>
      <c r="I172" s="1228"/>
      <c r="J172" s="1231"/>
      <c r="K172" s="1228"/>
      <c r="L172" s="1305"/>
      <c r="M172" s="1231"/>
      <c r="N172" s="1227"/>
      <c r="O172" s="1227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1209"/>
      <c r="AO172" s="1553"/>
      <c r="AP172" s="1553"/>
      <c r="AQ172" s="1552"/>
      <c r="AR172" s="1552"/>
      <c r="AS172" s="1555"/>
      <c r="AT172" s="1553"/>
      <c r="AU172" s="1554"/>
      <c r="AV172" s="1554"/>
      <c r="AW172" s="1554"/>
      <c r="AX172" s="1554"/>
      <c r="AY172" s="1554"/>
    </row>
    <row r="173" spans="1:51" ht="13.8" hidden="1" x14ac:dyDescent="0.3">
      <c r="A173" s="68"/>
      <c r="B173" s="1549"/>
      <c r="C173" s="1549"/>
      <c r="D173" s="68"/>
      <c r="E173" s="1210"/>
      <c r="F173" s="1230"/>
      <c r="G173" s="1228"/>
      <c r="H173" s="1230"/>
      <c r="I173" s="1228"/>
      <c r="J173" s="1231"/>
      <c r="K173" s="1228"/>
      <c r="L173" s="1305"/>
      <c r="M173" s="1231"/>
      <c r="N173" s="1227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1209"/>
      <c r="AO173" s="1553"/>
      <c r="AP173" s="1553"/>
      <c r="AQ173" s="1552"/>
      <c r="AR173" s="1552"/>
      <c r="AS173" s="1555"/>
      <c r="AT173" s="1553"/>
      <c r="AU173" s="1554"/>
      <c r="AV173" s="1554"/>
      <c r="AW173" s="1554"/>
      <c r="AX173" s="1554"/>
      <c r="AY173" s="1554"/>
    </row>
    <row r="174" spans="1:51" ht="13.8" hidden="1" x14ac:dyDescent="0.3">
      <c r="A174" s="68"/>
      <c r="B174" s="1549"/>
      <c r="C174" s="1549"/>
      <c r="D174" s="68"/>
      <c r="E174" s="1210"/>
      <c r="F174" s="1230"/>
      <c r="G174" s="1228"/>
      <c r="H174" s="1230"/>
      <c r="I174" s="1228"/>
      <c r="J174" s="1231"/>
      <c r="K174" s="1228"/>
      <c r="L174" s="1305"/>
      <c r="M174" s="1231"/>
      <c r="N174" s="1227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1209"/>
      <c r="AO174" s="1553"/>
      <c r="AP174" s="1553"/>
      <c r="AQ174" s="1552"/>
      <c r="AR174" s="1552"/>
      <c r="AS174" s="1555"/>
      <c r="AT174" s="1553"/>
      <c r="AU174" s="1554"/>
      <c r="AV174" s="1554"/>
      <c r="AW174" s="1554"/>
      <c r="AX174" s="1554"/>
      <c r="AY174" s="1554"/>
    </row>
    <row r="175" spans="1:51" ht="12" hidden="1" x14ac:dyDescent="0.3">
      <c r="B175" s="1549"/>
      <c r="C175" s="1549"/>
      <c r="E175" s="1210"/>
      <c r="F175" s="1231"/>
      <c r="G175" s="1253"/>
      <c r="H175" s="1231"/>
      <c r="I175" s="1253"/>
      <c r="J175" s="1231"/>
      <c r="K175" s="1229"/>
      <c r="L175" s="1229"/>
      <c r="M175" s="1231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1209"/>
      <c r="AO175" s="1553"/>
      <c r="AP175" s="1553"/>
      <c r="AQ175" s="1552"/>
      <c r="AR175" s="1552"/>
      <c r="AS175" s="1555"/>
      <c r="AT175" s="1553"/>
      <c r="AU175" s="1554"/>
      <c r="AV175" s="1554"/>
      <c r="AW175" s="1554"/>
      <c r="AX175" s="1554"/>
      <c r="AY175" s="1554"/>
    </row>
    <row r="176" spans="1:51" ht="12" hidden="1" x14ac:dyDescent="0.3">
      <c r="B176" s="1549"/>
      <c r="C176" s="1549"/>
      <c r="E176" s="68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1209"/>
      <c r="AO176" s="1553"/>
      <c r="AP176" s="1553"/>
      <c r="AQ176" s="1552"/>
      <c r="AR176" s="1552"/>
      <c r="AS176" s="1555"/>
      <c r="AT176" s="1553"/>
      <c r="AU176" s="1554"/>
      <c r="AV176" s="1554"/>
      <c r="AW176" s="1554"/>
      <c r="AX176" s="1554"/>
      <c r="AY176" s="1554"/>
    </row>
    <row r="177" spans="2:51" ht="12" hidden="1" x14ac:dyDescent="0.3">
      <c r="B177" s="1549"/>
      <c r="C177" s="1549"/>
      <c r="E177" s="267"/>
      <c r="F177" s="355"/>
      <c r="G177" s="355"/>
      <c r="H177" s="1209"/>
      <c r="I177" s="355"/>
      <c r="J177" s="1209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1209"/>
      <c r="AO177" s="1553"/>
      <c r="AP177" s="1553"/>
      <c r="AQ177" s="1552"/>
      <c r="AR177" s="1552"/>
      <c r="AS177" s="1555"/>
      <c r="AT177" s="1555"/>
      <c r="AU177" s="1554"/>
      <c r="AV177" s="1554"/>
      <c r="AW177" s="1554"/>
      <c r="AX177" s="1554"/>
      <c r="AY177" s="1554"/>
    </row>
    <row r="178" spans="2:51" ht="12" hidden="1" x14ac:dyDescent="0.3">
      <c r="B178" s="1549"/>
      <c r="C178" s="1549"/>
      <c r="E178" s="355"/>
      <c r="F178" s="355"/>
      <c r="G178" s="355"/>
      <c r="H178" s="1209"/>
      <c r="I178" s="355"/>
      <c r="J178" s="1209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1209"/>
      <c r="AO178" s="1553"/>
      <c r="AP178" s="1553"/>
      <c r="AQ178" s="1552"/>
      <c r="AR178" s="1552"/>
      <c r="AS178" s="1555"/>
      <c r="AT178" s="1555"/>
      <c r="AU178" s="1554"/>
      <c r="AV178" s="1554"/>
      <c r="AW178" s="1554"/>
      <c r="AX178" s="1554"/>
      <c r="AY178" s="1554"/>
    </row>
    <row r="179" spans="2:51" ht="12" hidden="1" x14ac:dyDescent="0.3">
      <c r="B179" s="1549"/>
      <c r="C179" s="1549"/>
      <c r="D179" s="68"/>
      <c r="E179" s="1210"/>
      <c r="F179" s="1210"/>
      <c r="G179" s="1210"/>
      <c r="H179" s="1210"/>
      <c r="I179" s="1210"/>
      <c r="J179" s="1210"/>
      <c r="K179" s="1210"/>
      <c r="L179" s="1210"/>
      <c r="M179" s="1210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1209"/>
      <c r="AO179" s="1553"/>
      <c r="AP179" s="1553"/>
      <c r="AQ179" s="1552"/>
      <c r="AR179" s="1552"/>
      <c r="AS179" s="1555"/>
      <c r="AT179" s="1555"/>
      <c r="AU179" s="1554"/>
      <c r="AV179" s="1554"/>
      <c r="AW179" s="1554"/>
      <c r="AX179" s="1554"/>
      <c r="AY179" s="1554"/>
    </row>
    <row r="180" spans="2:51" ht="12" hidden="1" x14ac:dyDescent="0.3">
      <c r="B180" s="1549"/>
      <c r="C180" s="1549"/>
      <c r="D180" s="68"/>
      <c r="E180" s="1210"/>
      <c r="F180" s="1211"/>
      <c r="G180" s="1228"/>
      <c r="H180" s="1211"/>
      <c r="I180" s="1228"/>
      <c r="J180" s="1211"/>
      <c r="K180" s="1211"/>
      <c r="L180" s="1212"/>
      <c r="M180" s="1228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1551"/>
      <c r="AO180" s="1551"/>
      <c r="AP180" s="1551"/>
      <c r="AQ180" s="1551"/>
      <c r="AR180" s="1551"/>
      <c r="AS180" s="1554"/>
      <c r="AT180" s="1554"/>
      <c r="AU180" s="1554"/>
      <c r="AV180" s="1554"/>
      <c r="AW180" s="1554"/>
      <c r="AX180" s="1554"/>
      <c r="AY180" s="1554"/>
    </row>
    <row r="181" spans="2:51" ht="12" hidden="1" x14ac:dyDescent="0.3">
      <c r="B181" s="1549"/>
      <c r="C181" s="1549"/>
      <c r="E181" s="1210"/>
      <c r="F181" s="1211"/>
      <c r="G181" s="1228"/>
      <c r="H181" s="1211"/>
      <c r="I181" s="1228"/>
      <c r="J181" s="1211"/>
      <c r="K181" s="1211"/>
      <c r="L181" s="1212"/>
      <c r="M181" s="1228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1209"/>
      <c r="AO181" s="355"/>
      <c r="AP181" s="355"/>
      <c r="AQ181" s="355"/>
      <c r="AR181" s="355"/>
      <c r="AS181" s="355"/>
      <c r="AT181" s="355"/>
      <c r="AU181" s="355"/>
      <c r="AV181" s="355"/>
      <c r="AW181" s="355"/>
      <c r="AX181" s="355"/>
      <c r="AY181" s="355"/>
    </row>
    <row r="182" spans="2:51" ht="13.2" hidden="1" x14ac:dyDescent="0.3">
      <c r="B182" s="1549"/>
      <c r="C182" s="1549"/>
      <c r="E182" s="1210"/>
      <c r="F182" s="1211"/>
      <c r="G182" s="1228"/>
      <c r="H182" s="1211"/>
      <c r="I182" s="1228"/>
      <c r="J182" s="1211"/>
      <c r="K182" s="1211"/>
      <c r="L182" s="1212"/>
      <c r="M182" s="1228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1566"/>
      <c r="AO182" s="1566"/>
      <c r="AP182" s="1566"/>
      <c r="AQ182" s="1566"/>
      <c r="AR182" s="1566"/>
      <c r="AS182" s="1566"/>
      <c r="AT182" s="1566"/>
      <c r="AU182" s="1566"/>
      <c r="AV182" s="1566"/>
      <c r="AW182" s="1566"/>
      <c r="AX182" s="1566"/>
      <c r="AY182" s="1566"/>
    </row>
    <row r="183" spans="2:51" ht="12" hidden="1" x14ac:dyDescent="0.3">
      <c r="E183" s="1210"/>
      <c r="F183" s="1212"/>
      <c r="G183" s="1210"/>
      <c r="H183" s="1212"/>
      <c r="I183" s="1210"/>
      <c r="J183" s="1212"/>
      <c r="K183" s="1212"/>
      <c r="L183" s="1212"/>
      <c r="M183" s="1229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1210"/>
      <c r="AO183" s="1551"/>
      <c r="AP183" s="1551"/>
      <c r="AQ183" s="1551"/>
      <c r="AR183" s="1551"/>
      <c r="AS183" s="1551"/>
      <c r="AT183" s="1551"/>
      <c r="AU183" s="268"/>
      <c r="AV183" s="268"/>
      <c r="AW183" s="268"/>
      <c r="AX183" s="268"/>
      <c r="AY183" s="268"/>
    </row>
    <row r="184" spans="2:51" ht="12" hidden="1" x14ac:dyDescent="0.3">
      <c r="E184" s="355"/>
      <c r="F184" s="355"/>
      <c r="G184" s="355"/>
      <c r="H184" s="1209"/>
      <c r="I184" s="355"/>
      <c r="J184" s="1209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1209"/>
      <c r="AO184" s="1553"/>
      <c r="AP184" s="1553"/>
      <c r="AQ184" s="1552"/>
      <c r="AR184" s="1552"/>
      <c r="AS184" s="1555"/>
      <c r="AT184" s="1555"/>
      <c r="AU184" s="1554"/>
      <c r="AV184" s="1554"/>
      <c r="AW184" s="1554"/>
      <c r="AX184" s="1554"/>
      <c r="AY184" s="1554"/>
    </row>
    <row r="185" spans="2:51" ht="12" hidden="1" x14ac:dyDescent="0.3">
      <c r="E185" s="267"/>
      <c r="F185" s="355"/>
      <c r="G185" s="355"/>
      <c r="H185" s="1209"/>
      <c r="I185" s="355"/>
      <c r="J185" s="1209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1209"/>
      <c r="AO185" s="1553"/>
      <c r="AP185" s="1553"/>
      <c r="AQ185" s="1552"/>
      <c r="AR185" s="1552"/>
      <c r="AS185" s="1555"/>
      <c r="AT185" s="1555"/>
      <c r="AU185" s="1554"/>
      <c r="AV185" s="1554"/>
      <c r="AW185" s="1554"/>
      <c r="AX185" s="1554"/>
      <c r="AY185" s="1554"/>
    </row>
    <row r="186" spans="2:51" ht="12" hidden="1" x14ac:dyDescent="0.3">
      <c r="E186" s="355"/>
      <c r="F186" s="355"/>
      <c r="G186" s="355"/>
      <c r="H186" s="1209"/>
      <c r="I186" s="355"/>
      <c r="J186" s="1209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1209"/>
      <c r="AO186" s="1553"/>
      <c r="AP186" s="1553"/>
      <c r="AQ186" s="1552"/>
      <c r="AR186" s="1552"/>
      <c r="AS186" s="1555"/>
      <c r="AT186" s="1555"/>
      <c r="AU186" s="1554"/>
      <c r="AV186" s="1554"/>
      <c r="AW186" s="1554"/>
      <c r="AX186" s="1554"/>
      <c r="AY186" s="1554"/>
    </row>
    <row r="187" spans="2:51" ht="12" hidden="1" x14ac:dyDescent="0.3">
      <c r="D187" s="68"/>
      <c r="E187" s="1210"/>
      <c r="F187" s="1209"/>
      <c r="G187" s="1209"/>
      <c r="H187" s="1209"/>
      <c r="I187" s="1209"/>
      <c r="J187" s="1209"/>
      <c r="K187" s="1209"/>
      <c r="L187" s="1209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1209"/>
      <c r="AO187" s="1553"/>
      <c r="AP187" s="1553"/>
      <c r="AQ187" s="1552"/>
      <c r="AR187" s="1552"/>
      <c r="AS187" s="1555"/>
      <c r="AT187" s="1555"/>
      <c r="AU187" s="1554"/>
      <c r="AV187" s="1554"/>
      <c r="AW187" s="1554"/>
      <c r="AX187" s="1554"/>
      <c r="AY187" s="1554"/>
    </row>
    <row r="188" spans="2:51" ht="12" hidden="1" x14ac:dyDescent="0.3">
      <c r="D188" s="68"/>
      <c r="E188" s="1210"/>
      <c r="F188" s="1211"/>
      <c r="G188" s="1211"/>
      <c r="H188" s="1211"/>
      <c r="I188" s="1211"/>
      <c r="J188" s="1211"/>
      <c r="K188" s="1211"/>
      <c r="L188" s="1211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1209"/>
      <c r="AO188" s="1553"/>
      <c r="AP188" s="1553"/>
      <c r="AQ188" s="1552"/>
      <c r="AR188" s="1552"/>
      <c r="AS188" s="1555"/>
      <c r="AT188" s="1555"/>
      <c r="AU188" s="1554"/>
      <c r="AV188" s="1554"/>
      <c r="AW188" s="1554"/>
      <c r="AX188" s="1554"/>
      <c r="AY188" s="1554"/>
    </row>
    <row r="189" spans="2:51" ht="12" hidden="1" x14ac:dyDescent="0.3">
      <c r="E189" s="1210"/>
      <c r="F189" s="1211"/>
      <c r="G189" s="1211"/>
      <c r="H189" s="1211"/>
      <c r="I189" s="1211"/>
      <c r="J189" s="1211"/>
      <c r="K189" s="1211"/>
      <c r="L189" s="1211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1209"/>
      <c r="AO189" s="1553"/>
      <c r="AP189" s="1553"/>
      <c r="AQ189" s="1552"/>
      <c r="AR189" s="1552"/>
      <c r="AS189" s="1555"/>
      <c r="AT189" s="1555"/>
      <c r="AU189" s="1554"/>
      <c r="AV189" s="1554"/>
      <c r="AW189" s="1554"/>
      <c r="AX189" s="1554"/>
      <c r="AY189" s="1554"/>
    </row>
    <row r="190" spans="2:51" ht="12" hidden="1" x14ac:dyDescent="0.3">
      <c r="B190" s="68"/>
      <c r="C190" s="68"/>
      <c r="E190" s="1210"/>
      <c r="F190" s="1211"/>
      <c r="G190" s="1211"/>
      <c r="H190" s="1211"/>
      <c r="I190" s="1211"/>
      <c r="J190" s="1211"/>
      <c r="K190" s="1211"/>
      <c r="L190" s="1211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1209"/>
      <c r="AO190" s="1553"/>
      <c r="AP190" s="1553"/>
      <c r="AQ190" s="1552"/>
      <c r="AR190" s="1552"/>
      <c r="AS190" s="1555"/>
      <c r="AT190" s="1555"/>
      <c r="AU190" s="1554"/>
      <c r="AV190" s="1554"/>
      <c r="AW190" s="1554"/>
      <c r="AX190" s="1554"/>
      <c r="AY190" s="1554"/>
    </row>
    <row r="191" spans="2:51" ht="12" hidden="1" x14ac:dyDescent="0.3">
      <c r="B191" s="68"/>
      <c r="E191" s="1210"/>
      <c r="F191" s="1212"/>
      <c r="G191" s="1212"/>
      <c r="H191" s="1212"/>
      <c r="I191" s="1212"/>
      <c r="J191" s="1212"/>
      <c r="K191" s="1212"/>
      <c r="L191" s="1212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1209"/>
      <c r="AO191" s="1553"/>
      <c r="AP191" s="1553"/>
      <c r="AQ191" s="1552"/>
      <c r="AR191" s="1552"/>
      <c r="AS191" s="1555"/>
      <c r="AT191" s="1555"/>
      <c r="AU191" s="1554"/>
      <c r="AV191" s="1554"/>
      <c r="AW191" s="1554"/>
      <c r="AX191" s="1554"/>
      <c r="AY191" s="1554"/>
    </row>
    <row r="192" spans="2:51" ht="12" hidden="1" x14ac:dyDescent="0.3">
      <c r="E192" s="1210"/>
      <c r="F192" s="1228"/>
      <c r="G192" s="1228"/>
      <c r="H192" s="1228"/>
      <c r="I192" s="1228"/>
      <c r="J192" s="1228"/>
      <c r="K192" s="1228"/>
      <c r="L192" s="1209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1551"/>
      <c r="AO192" s="1551"/>
      <c r="AP192" s="1551"/>
      <c r="AQ192" s="1551"/>
      <c r="AR192" s="1551"/>
      <c r="AS192" s="1554"/>
      <c r="AT192" s="1554"/>
      <c r="AU192" s="1554"/>
      <c r="AV192" s="1554"/>
      <c r="AW192" s="1554"/>
      <c r="AX192" s="1554"/>
      <c r="AY192" s="1554"/>
    </row>
    <row r="193" spans="2:51" ht="12" hidden="1" x14ac:dyDescent="0.3"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1209"/>
      <c r="AO193" s="355"/>
      <c r="AP193" s="355"/>
      <c r="AQ193" s="355"/>
      <c r="AR193" s="355"/>
      <c r="AS193" s="355"/>
      <c r="AT193" s="355"/>
      <c r="AU193" s="355"/>
      <c r="AV193" s="355"/>
      <c r="AW193" s="355"/>
      <c r="AX193" s="355"/>
      <c r="AY193" s="355"/>
    </row>
    <row r="194" spans="2:51" ht="12" x14ac:dyDescent="0.3">
      <c r="E194" s="132" t="s">
        <v>454</v>
      </c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1209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</row>
    <row r="195" spans="2:51" ht="13.8" thickBot="1" x14ac:dyDescent="0.35">
      <c r="D195" s="68"/>
      <c r="E195" s="186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1567"/>
      <c r="AO195" s="1567"/>
      <c r="AP195" s="1567"/>
      <c r="AQ195" s="1567"/>
      <c r="AR195" s="1567"/>
      <c r="AS195" s="1567"/>
      <c r="AT195" s="1567"/>
      <c r="AU195" s="1567"/>
      <c r="AV195" s="1567"/>
      <c r="AW195" s="1567"/>
      <c r="AX195" s="1567"/>
      <c r="AY195" s="1567"/>
    </row>
    <row r="196" spans="2:51" ht="12.6" thickBot="1" x14ac:dyDescent="0.35">
      <c r="D196" s="68"/>
      <c r="E196" s="196" t="s">
        <v>455</v>
      </c>
      <c r="F196" s="137" t="s">
        <v>73</v>
      </c>
      <c r="G196" s="137" t="s">
        <v>82</v>
      </c>
      <c r="H196" s="137" t="s">
        <v>74</v>
      </c>
      <c r="I196" s="137" t="s">
        <v>82</v>
      </c>
      <c r="J196" s="137" t="s">
        <v>75</v>
      </c>
      <c r="K196" s="138" t="s">
        <v>76</v>
      </c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1210"/>
      <c r="AO196" s="1551"/>
      <c r="AP196" s="1551"/>
      <c r="AQ196" s="1551"/>
      <c r="AR196" s="1551"/>
      <c r="AS196" s="1551"/>
      <c r="AT196" s="1551"/>
      <c r="AU196" s="268"/>
      <c r="AV196" s="268"/>
      <c r="AW196" s="268"/>
      <c r="AX196" s="268"/>
      <c r="AY196" s="268"/>
    </row>
    <row r="197" spans="2:51" ht="12" x14ac:dyDescent="0.3">
      <c r="D197" s="68"/>
      <c r="E197" s="198" t="s">
        <v>72</v>
      </c>
      <c r="F197" s="100">
        <f>SUMIF('Diema Channels'!$F$16:$F$53,'Diema Channels'!F196,'Diema Channels'!$L$16:$L$53)</f>
        <v>0</v>
      </c>
      <c r="G197" s="143" t="str">
        <f>IF(ISERROR(F197/J197),"",F197/J197)</f>
        <v/>
      </c>
      <c r="H197" s="100">
        <f>SUMIF('Diema Channels'!$F$16:$F$53,'Diema Channels'!H196,'Diema Channels'!$L$16:$L$53)</f>
        <v>0</v>
      </c>
      <c r="I197" s="143" t="str">
        <f>IF(ISERROR(H197/J197),"",H197/J197)</f>
        <v/>
      </c>
      <c r="J197" s="199">
        <f>F197+H197</f>
        <v>0</v>
      </c>
      <c r="K197" s="168" t="str">
        <f>IF(ISERROR(J197/$J$201),"",J197/$J$201)</f>
        <v/>
      </c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1209"/>
      <c r="AO197" s="1553"/>
      <c r="AP197" s="1553"/>
      <c r="AQ197" s="1552"/>
      <c r="AR197" s="1552"/>
      <c r="AS197" s="1553"/>
      <c r="AT197" s="1553"/>
      <c r="AU197" s="1554"/>
      <c r="AV197" s="1554"/>
      <c r="AW197" s="1554"/>
      <c r="AX197" s="1554"/>
      <c r="AY197" s="1554"/>
    </row>
    <row r="198" spans="2:51" ht="12" x14ac:dyDescent="0.3">
      <c r="B198" s="201"/>
      <c r="C198" s="68"/>
      <c r="E198" s="198" t="s">
        <v>167</v>
      </c>
      <c r="F198" s="100">
        <f>SUMIF('Diema Channels'!$F$59:$F$94,'Diema Channels'!F196,'Diema Channels'!$L$59:$L$94)</f>
        <v>0</v>
      </c>
      <c r="G198" s="143" t="str">
        <f t="shared" ref="G198:G200" si="1240">IF(ISERROR(F198/J198),"",F198/J198)</f>
        <v/>
      </c>
      <c r="H198" s="100">
        <f>SUMIF('Diema Channels'!$F$59:$F$94,'Diema Channels'!H196,'Diema Channels'!$L$59:$L$94)</f>
        <v>0</v>
      </c>
      <c r="I198" s="143" t="str">
        <f t="shared" ref="I198:I200" si="1241">IF(ISERROR(H198/J198),"",H198/J198)</f>
        <v/>
      </c>
      <c r="J198" s="199">
        <f>F198+H198</f>
        <v>0</v>
      </c>
      <c r="K198" s="168" t="str">
        <f>IF(ISERROR(J198/$J$201),"",J198/$J$201)</f>
        <v/>
      </c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1209"/>
      <c r="AO198" s="1553"/>
      <c r="AP198" s="1553"/>
      <c r="AQ198" s="1552"/>
      <c r="AR198" s="1552"/>
      <c r="AS198" s="1553"/>
      <c r="AT198" s="1553"/>
      <c r="AU198" s="1554"/>
      <c r="AV198" s="1554"/>
      <c r="AW198" s="1554"/>
      <c r="AX198" s="1554"/>
      <c r="AY198" s="1554"/>
    </row>
    <row r="199" spans="2:51" ht="12" x14ac:dyDescent="0.3">
      <c r="E199" s="198" t="s">
        <v>2</v>
      </c>
      <c r="F199" s="83">
        <f>SUMIF('Diema Channels'!$F$100:$F$124,'Diema Channels'!F196,'Diema Channels'!$L$100:$L$124)</f>
        <v>0</v>
      </c>
      <c r="G199" s="159" t="str">
        <f t="shared" si="1240"/>
        <v/>
      </c>
      <c r="H199" s="100">
        <f>SUMIF('Diema Channels'!$F$100:$F$124,'Diema Channels'!H196,'Diema Channels'!$L$100:$L$124)</f>
        <v>0</v>
      </c>
      <c r="I199" s="159" t="str">
        <f t="shared" si="1241"/>
        <v/>
      </c>
      <c r="J199" s="203">
        <f>F199+H199</f>
        <v>0</v>
      </c>
      <c r="K199" s="168" t="str">
        <f>IF(ISERROR(J199/$J$201),"",J199/$J$201)</f>
        <v/>
      </c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1209"/>
      <c r="AO199" s="1553"/>
      <c r="AP199" s="1553"/>
      <c r="AQ199" s="1552"/>
      <c r="AR199" s="1552"/>
      <c r="AS199" s="1553"/>
      <c r="AT199" s="1553"/>
      <c r="AU199" s="1554"/>
      <c r="AV199" s="1554"/>
      <c r="AW199" s="1554"/>
      <c r="AX199" s="1554"/>
      <c r="AY199" s="1554"/>
    </row>
    <row r="200" spans="2:51" ht="12.6" thickBot="1" x14ac:dyDescent="0.35">
      <c r="E200" s="198" t="s">
        <v>112</v>
      </c>
      <c r="F200" s="106">
        <f>SUMIF('Diema Channels'!$F$130:$F$151,'Diema Channels'!F196,'Diema Channels'!$L$130:$L$151)</f>
        <v>0</v>
      </c>
      <c r="G200" s="204" t="str">
        <f t="shared" si="1240"/>
        <v/>
      </c>
      <c r="H200" s="106">
        <f>SUMIF('Diema Channels'!$F$130:$F$151,'Diema Channels'!H196,'Diema Channels'!$L$130:$L$151)</f>
        <v>0</v>
      </c>
      <c r="I200" s="204" t="str">
        <f t="shared" si="1241"/>
        <v/>
      </c>
      <c r="J200" s="205">
        <f>F200+H200</f>
        <v>0</v>
      </c>
      <c r="K200" s="206" t="str">
        <f>IF(ISERROR(J200/$J$201),"",J200/$J$201)</f>
        <v/>
      </c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1209"/>
      <c r="AO200" s="1553"/>
      <c r="AP200" s="1553"/>
      <c r="AQ200" s="1552"/>
      <c r="AR200" s="1552"/>
      <c r="AS200" s="1553"/>
      <c r="AT200" s="1553"/>
      <c r="AU200" s="1554"/>
      <c r="AV200" s="1554"/>
      <c r="AW200" s="1554"/>
      <c r="AX200" s="1554"/>
      <c r="AY200" s="1554"/>
    </row>
    <row r="201" spans="2:51" ht="12.6" thickBot="1" x14ac:dyDescent="0.35">
      <c r="E201" s="207" t="s">
        <v>75</v>
      </c>
      <c r="F201" s="208">
        <f t="shared" ref="F201:K201" si="1242">SUM(F197:F200)</f>
        <v>0</v>
      </c>
      <c r="G201" s="1328"/>
      <c r="H201" s="208">
        <f t="shared" si="1242"/>
        <v>0</v>
      </c>
      <c r="I201" s="1328"/>
      <c r="J201" s="209">
        <f t="shared" si="1242"/>
        <v>0</v>
      </c>
      <c r="K201" s="210">
        <f t="shared" si="1242"/>
        <v>0</v>
      </c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1209"/>
      <c r="AO201" s="1553"/>
      <c r="AP201" s="1553"/>
      <c r="AQ201" s="1552"/>
      <c r="AR201" s="1552"/>
      <c r="AS201" s="1553"/>
      <c r="AT201" s="1553"/>
      <c r="AU201" s="1554"/>
      <c r="AV201" s="1554"/>
      <c r="AW201" s="1554"/>
      <c r="AX201" s="1554"/>
      <c r="AY201" s="1554"/>
    </row>
    <row r="202" spans="2:51" ht="12" x14ac:dyDescent="0.3"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1209"/>
      <c r="AO202" s="1553"/>
      <c r="AP202" s="1553"/>
      <c r="AQ202" s="1552"/>
      <c r="AR202" s="1552"/>
      <c r="AS202" s="1553"/>
      <c r="AT202" s="1553"/>
      <c r="AU202" s="1554"/>
      <c r="AV202" s="1554"/>
      <c r="AW202" s="1554"/>
      <c r="AX202" s="1554"/>
      <c r="AY202" s="1554"/>
    </row>
    <row r="203" spans="2:51" ht="12" x14ac:dyDescent="0.3"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1209"/>
      <c r="AO203" s="1553"/>
      <c r="AP203" s="1553"/>
      <c r="AQ203" s="1552"/>
      <c r="AR203" s="1552"/>
      <c r="AS203" s="1553"/>
      <c r="AT203" s="1553"/>
      <c r="AU203" s="1554"/>
      <c r="AV203" s="1554"/>
      <c r="AW203" s="1554"/>
      <c r="AX203" s="1554"/>
      <c r="AY203" s="1554"/>
    </row>
    <row r="204" spans="2:51" ht="12" x14ac:dyDescent="0.3">
      <c r="E204" s="132" t="s">
        <v>494</v>
      </c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1209"/>
      <c r="AO204" s="1553"/>
      <c r="AP204" s="1553"/>
      <c r="AQ204" s="1552"/>
      <c r="AR204" s="1552"/>
      <c r="AS204" s="1553"/>
      <c r="AT204" s="1553"/>
      <c r="AU204" s="1554"/>
      <c r="AV204" s="1554"/>
      <c r="AW204" s="1554"/>
      <c r="AX204" s="1554"/>
      <c r="AY204" s="1554"/>
    </row>
    <row r="205" spans="2:51" ht="12.6" thickBot="1" x14ac:dyDescent="0.35">
      <c r="D205" s="68"/>
      <c r="E205" s="186"/>
      <c r="F205" s="186"/>
      <c r="G205" s="186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1551"/>
      <c r="AO205" s="1551"/>
      <c r="AP205" s="1551"/>
      <c r="AQ205" s="1551"/>
      <c r="AR205" s="1551"/>
      <c r="AS205" s="1554"/>
      <c r="AT205" s="1554"/>
      <c r="AU205" s="1554"/>
      <c r="AV205" s="1554"/>
      <c r="AW205" s="1554"/>
      <c r="AX205" s="1554"/>
      <c r="AY205" s="1554"/>
    </row>
    <row r="206" spans="2:51" ht="12.6" thickBot="1" x14ac:dyDescent="0.35">
      <c r="D206" s="68"/>
      <c r="E206" s="196" t="s">
        <v>455</v>
      </c>
      <c r="F206" s="137" t="s">
        <v>491</v>
      </c>
      <c r="G206" s="137" t="s">
        <v>492</v>
      </c>
      <c r="H206" s="188" t="s">
        <v>75</v>
      </c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1209"/>
      <c r="AO206" s="355"/>
      <c r="AP206" s="355"/>
      <c r="AQ206" s="355"/>
      <c r="AR206" s="355"/>
      <c r="AS206" s="355"/>
      <c r="AT206" s="355"/>
      <c r="AU206" s="355"/>
      <c r="AV206" s="355"/>
      <c r="AW206" s="355"/>
      <c r="AX206" s="355"/>
      <c r="AY206" s="355"/>
    </row>
    <row r="207" spans="2:51" ht="12" x14ac:dyDescent="0.3">
      <c r="D207" s="68"/>
      <c r="E207" s="212" t="s">
        <v>72</v>
      </c>
      <c r="F207" s="101">
        <f>AN56</f>
        <v>0</v>
      </c>
      <c r="G207" s="101">
        <f>AS56</f>
        <v>0</v>
      </c>
      <c r="H207" s="213">
        <f>SUM(F207:G207)</f>
        <v>0</v>
      </c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1209"/>
      <c r="AO207" s="355"/>
      <c r="AP207" s="355"/>
      <c r="AQ207" s="355"/>
      <c r="AR207" s="355"/>
      <c r="AS207" s="355"/>
      <c r="AT207" s="355"/>
      <c r="AU207" s="355"/>
      <c r="AV207" s="355"/>
      <c r="AW207" s="355"/>
      <c r="AX207" s="355"/>
      <c r="AY207" s="355"/>
    </row>
    <row r="208" spans="2:51" ht="12" x14ac:dyDescent="0.3">
      <c r="E208" s="212" t="s">
        <v>167</v>
      </c>
      <c r="F208" s="101">
        <f>AN97</f>
        <v>0</v>
      </c>
      <c r="G208" s="101">
        <f>AS97</f>
        <v>0</v>
      </c>
      <c r="H208" s="214">
        <f t="shared" ref="H208:H211" si="1243">SUM(F208:G208)</f>
        <v>0</v>
      </c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1209"/>
      <c r="AO208" s="355"/>
      <c r="AP208" s="355"/>
      <c r="AQ208" s="355"/>
      <c r="AR208" s="355"/>
      <c r="AS208" s="355"/>
      <c r="AT208" s="355"/>
      <c r="AU208" s="355"/>
      <c r="AV208" s="355"/>
      <c r="AW208" s="355"/>
      <c r="AX208" s="355"/>
      <c r="AY208" s="355"/>
    </row>
    <row r="209" spans="4:51" ht="12" x14ac:dyDescent="0.3">
      <c r="E209" s="215" t="s">
        <v>2</v>
      </c>
      <c r="F209" s="108">
        <f>AN127</f>
        <v>0</v>
      </c>
      <c r="G209" s="108">
        <f>AS127</f>
        <v>0</v>
      </c>
      <c r="H209" s="214">
        <f t="shared" si="1243"/>
        <v>0</v>
      </c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1209"/>
      <c r="AO209" s="355"/>
      <c r="AP209" s="355"/>
      <c r="AQ209" s="355"/>
      <c r="AR209" s="355"/>
      <c r="AS209" s="355"/>
      <c r="AT209" s="355"/>
      <c r="AU209" s="355"/>
      <c r="AV209" s="355"/>
      <c r="AW209" s="355"/>
      <c r="AX209" s="355"/>
      <c r="AY209" s="355"/>
    </row>
    <row r="210" spans="4:51" ht="12.6" thickBot="1" x14ac:dyDescent="0.35">
      <c r="E210" s="212" t="s">
        <v>112</v>
      </c>
      <c r="F210" s="108">
        <f>AN153</f>
        <v>0</v>
      </c>
      <c r="G210" s="108">
        <f>AS153</f>
        <v>0</v>
      </c>
      <c r="H210" s="214">
        <f t="shared" si="1243"/>
        <v>0</v>
      </c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1209"/>
      <c r="AO210" s="355"/>
      <c r="AP210" s="355"/>
      <c r="AQ210" s="355"/>
      <c r="AR210" s="355"/>
      <c r="AS210" s="355"/>
      <c r="AT210" s="355"/>
      <c r="AU210" s="355"/>
      <c r="AV210" s="355"/>
      <c r="AW210" s="355"/>
      <c r="AX210" s="355"/>
      <c r="AY210" s="355"/>
    </row>
    <row r="211" spans="4:51" ht="12.6" thickBot="1" x14ac:dyDescent="0.35">
      <c r="E211" s="128" t="s">
        <v>75</v>
      </c>
      <c r="F211" s="175">
        <f t="shared" ref="F211" si="1244">SUM(F207:F210)</f>
        <v>0</v>
      </c>
      <c r="G211" s="175">
        <f>SUM(G207:G210)</f>
        <v>0</v>
      </c>
      <c r="H211" s="216">
        <f t="shared" si="1243"/>
        <v>0</v>
      </c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1209"/>
      <c r="AO211" s="355"/>
      <c r="AP211" s="355"/>
      <c r="AQ211" s="355"/>
      <c r="AR211" s="355"/>
      <c r="AS211" s="355"/>
      <c r="AT211" s="355"/>
      <c r="AU211" s="355"/>
      <c r="AV211" s="355"/>
      <c r="AW211" s="355"/>
      <c r="AX211" s="355"/>
      <c r="AY211" s="355"/>
    </row>
    <row r="212" spans="4:51" ht="12.6" thickBot="1" x14ac:dyDescent="0.35">
      <c r="E212" s="217" t="s">
        <v>82</v>
      </c>
      <c r="F212" s="218" t="str">
        <f>IF(ISERROR(F211/$H$211),"",F211/$H$211)</f>
        <v/>
      </c>
      <c r="G212" s="218" t="str">
        <f>IF(ISERROR(G211/$H$211),"",G211/$H$211)</f>
        <v/>
      </c>
      <c r="H212" s="1323">
        <f ca="1">SUM(F212:K212)</f>
        <v>0</v>
      </c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1209"/>
      <c r="AO212" s="355"/>
      <c r="AP212" s="355"/>
      <c r="AQ212" s="355"/>
      <c r="AR212" s="355"/>
      <c r="AS212" s="355"/>
      <c r="AT212" s="355"/>
      <c r="AU212" s="355"/>
      <c r="AV212" s="355"/>
      <c r="AW212" s="355"/>
      <c r="AX212" s="355"/>
      <c r="AY212" s="355"/>
    </row>
    <row r="213" spans="4:51" ht="12" x14ac:dyDescent="0.3"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1209"/>
      <c r="AO213" s="355"/>
      <c r="AP213" s="355"/>
      <c r="AQ213" s="355"/>
      <c r="AR213" s="355"/>
      <c r="AS213" s="355"/>
      <c r="AT213" s="355"/>
      <c r="AU213" s="355"/>
      <c r="AV213" s="355"/>
      <c r="AW213" s="355"/>
      <c r="AX213" s="355"/>
      <c r="AY213" s="355"/>
    </row>
    <row r="214" spans="4:51" ht="12" hidden="1" x14ac:dyDescent="0.3">
      <c r="E214" s="132" t="s">
        <v>456</v>
      </c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1209"/>
      <c r="AO214" s="355"/>
      <c r="AP214" s="355"/>
      <c r="AQ214" s="355"/>
      <c r="AR214" s="355"/>
      <c r="AS214" s="355"/>
      <c r="AT214" s="355"/>
      <c r="AU214" s="355"/>
      <c r="AV214" s="355"/>
      <c r="AW214" s="355"/>
      <c r="AX214" s="355"/>
      <c r="AY214" s="355"/>
    </row>
    <row r="215" spans="4:51" ht="12" hidden="1" x14ac:dyDescent="0.3"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1209"/>
      <c r="AO215" s="355"/>
      <c r="AP215" s="355"/>
      <c r="AQ215" s="355"/>
      <c r="AR215" s="355"/>
      <c r="AS215" s="355"/>
      <c r="AT215" s="355"/>
      <c r="AU215" s="355"/>
      <c r="AV215" s="355"/>
      <c r="AW215" s="355"/>
      <c r="AX215" s="355"/>
      <c r="AY215" s="355"/>
    </row>
    <row r="216" spans="4:51" ht="12.6" hidden="1" thickBot="1" x14ac:dyDescent="0.35">
      <c r="D216" s="68"/>
      <c r="E216" s="196" t="s">
        <v>455</v>
      </c>
      <c r="F216" s="137" t="s">
        <v>210</v>
      </c>
      <c r="G216" s="137" t="s">
        <v>82</v>
      </c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1209"/>
      <c r="AO216" s="355"/>
      <c r="AP216" s="355"/>
      <c r="AQ216" s="355"/>
      <c r="AR216" s="355"/>
      <c r="AS216" s="355"/>
      <c r="AT216" s="355"/>
      <c r="AU216" s="355"/>
      <c r="AV216" s="355"/>
      <c r="AW216" s="355"/>
      <c r="AX216" s="355"/>
      <c r="AY216" s="355"/>
    </row>
    <row r="217" spans="4:51" ht="12" hidden="1" x14ac:dyDescent="0.3">
      <c r="D217" s="68"/>
      <c r="E217" s="212" t="s">
        <v>72</v>
      </c>
      <c r="F217" s="9">
        <f>P54+R54+T54+V54+X54</f>
        <v>0</v>
      </c>
      <c r="G217" s="219" t="str">
        <f>IF(ISERROR(F217/$J217),"",F217/$J217)</f>
        <v/>
      </c>
    </row>
    <row r="218" spans="4:51" ht="12" hidden="1" x14ac:dyDescent="0.3">
      <c r="D218" s="68"/>
      <c r="E218" s="212" t="s">
        <v>167</v>
      </c>
      <c r="F218" s="9">
        <f>P95+R95+T95+V95+X95</f>
        <v>0</v>
      </c>
      <c r="G218" s="219" t="str">
        <f t="shared" ref="G218:G220" si="1245">IF(ISERROR(F218/$J218),"",F218/$J218)</f>
        <v/>
      </c>
    </row>
    <row r="219" spans="4:51" ht="12" hidden="1" x14ac:dyDescent="0.3">
      <c r="E219" s="212" t="s">
        <v>2</v>
      </c>
      <c r="F219" s="89">
        <f>P125+R125+T125+V125+X125</f>
        <v>0</v>
      </c>
      <c r="G219" s="219" t="str">
        <f t="shared" si="1245"/>
        <v/>
      </c>
    </row>
    <row r="220" spans="4:51" ht="12" hidden="1" x14ac:dyDescent="0.3">
      <c r="E220" s="212" t="s">
        <v>112</v>
      </c>
      <c r="F220" s="89">
        <f>P152+R152+T152+V152+X152</f>
        <v>0</v>
      </c>
      <c r="G220" s="219" t="str">
        <f t="shared" si="1245"/>
        <v/>
      </c>
    </row>
    <row r="221" spans="4:51" ht="12.6" hidden="1" thickBot="1" x14ac:dyDescent="0.35">
      <c r="E221" s="128" t="s">
        <v>75</v>
      </c>
      <c r="F221" s="220">
        <f>SUM(F217:F220)</f>
        <v>0</v>
      </c>
      <c r="G221" s="1329"/>
    </row>
    <row r="222" spans="4:51" ht="12" x14ac:dyDescent="0.3"/>
    <row r="223" spans="4:51" ht="12" x14ac:dyDescent="0.3"/>
    <row r="224" spans="4:51" ht="12" x14ac:dyDescent="0.3">
      <c r="D224" s="355"/>
      <c r="E224" s="267"/>
      <c r="F224" s="355"/>
      <c r="G224" s="355"/>
      <c r="L224" s="355"/>
    </row>
    <row r="225" spans="4:12" ht="12" x14ac:dyDescent="0.3">
      <c r="D225" s="355"/>
      <c r="E225" s="355"/>
      <c r="F225" s="355"/>
      <c r="G225" s="355"/>
      <c r="H225" s="1209"/>
      <c r="I225" s="355"/>
      <c r="J225" s="1209"/>
      <c r="K225" s="355"/>
      <c r="L225" s="355"/>
    </row>
    <row r="226" spans="4:12" ht="13.95" customHeight="1" x14ac:dyDescent="0.3">
      <c r="D226" s="355"/>
      <c r="E226" s="1210"/>
      <c r="F226" s="1209"/>
      <c r="G226" s="1209"/>
      <c r="H226" s="1209"/>
      <c r="I226" s="1209"/>
      <c r="J226" s="1209"/>
      <c r="K226" s="1209"/>
      <c r="L226" s="1209"/>
    </row>
    <row r="227" spans="4:12" ht="13.2" customHeight="1" x14ac:dyDescent="0.3">
      <c r="D227" s="355"/>
      <c r="E227" s="267"/>
      <c r="F227" s="1230"/>
      <c r="G227" s="1230"/>
      <c r="H227" s="1230"/>
      <c r="I227" s="1230"/>
      <c r="J227" s="1230"/>
      <c r="K227" s="1230"/>
      <c r="L227" s="1230"/>
    </row>
    <row r="228" spans="4:12" ht="12" customHeight="1" x14ac:dyDescent="0.3">
      <c r="D228" s="355"/>
      <c r="E228" s="267"/>
      <c r="F228" s="1230"/>
      <c r="G228" s="1230"/>
      <c r="H228" s="1230"/>
      <c r="I228" s="1230"/>
      <c r="J228" s="1230"/>
      <c r="K228" s="1230"/>
      <c r="L228" s="1230"/>
    </row>
    <row r="229" spans="4:12" ht="12" x14ac:dyDescent="0.3">
      <c r="D229" s="355"/>
      <c r="E229" s="267"/>
      <c r="F229" s="1230"/>
      <c r="G229" s="1230"/>
      <c r="H229" s="1230"/>
      <c r="I229" s="1230"/>
      <c r="J229" s="1230"/>
      <c r="K229" s="1230"/>
      <c r="L229" s="1230"/>
    </row>
    <row r="230" spans="4:12" ht="12" x14ac:dyDescent="0.3">
      <c r="D230" s="355"/>
      <c r="E230" s="267"/>
      <c r="F230" s="1231"/>
      <c r="G230" s="1231"/>
      <c r="H230" s="1231"/>
      <c r="I230" s="1231"/>
      <c r="J230" s="1231"/>
      <c r="K230" s="1231"/>
      <c r="L230" s="1231"/>
    </row>
    <row r="231" spans="4:12" ht="12" x14ac:dyDescent="0.3">
      <c r="D231" s="355"/>
      <c r="E231" s="1232"/>
      <c r="F231" s="1233"/>
      <c r="G231" s="1233"/>
      <c r="H231" s="1233"/>
      <c r="I231" s="1233"/>
      <c r="J231" s="1233"/>
      <c r="K231" s="1233"/>
      <c r="L231" s="1209"/>
    </row>
    <row r="232" spans="4:12" ht="12" x14ac:dyDescent="0.3"/>
    <row r="233" spans="4:12" ht="12" x14ac:dyDescent="0.3"/>
    <row r="234" spans="4:12" ht="12" x14ac:dyDescent="0.3"/>
    <row r="235" spans="4:12" ht="12" x14ac:dyDescent="0.3"/>
    <row r="236" spans="4:12" ht="12" x14ac:dyDescent="0.3"/>
    <row r="237" spans="4:12" ht="12" x14ac:dyDescent="0.3"/>
    <row r="238" spans="4:12" ht="12" x14ac:dyDescent="0.3"/>
    <row r="239" spans="4:12" ht="12" x14ac:dyDescent="0.3"/>
    <row r="240" spans="4:12" ht="12" x14ac:dyDescent="0.3"/>
    <row r="241" ht="12" x14ac:dyDescent="0.3"/>
    <row r="242" ht="12" x14ac:dyDescent="0.3"/>
    <row r="243" ht="12" x14ac:dyDescent="0.3"/>
    <row r="244" ht="12" x14ac:dyDescent="0.3"/>
    <row r="245" ht="12" x14ac:dyDescent="0.3"/>
    <row r="246" ht="12" x14ac:dyDescent="0.3"/>
    <row r="247" ht="12" x14ac:dyDescent="0.3"/>
    <row r="248" ht="12" x14ac:dyDescent="0.3"/>
    <row r="249" ht="12" x14ac:dyDescent="0.3"/>
    <row r="250" ht="12" x14ac:dyDescent="0.3"/>
    <row r="251" ht="12" x14ac:dyDescent="0.3"/>
    <row r="252" ht="12" x14ac:dyDescent="0.3"/>
    <row r="253" ht="12" x14ac:dyDescent="0.3"/>
    <row r="254" ht="12" x14ac:dyDescent="0.3"/>
    <row r="255" ht="12" x14ac:dyDescent="0.3"/>
    <row r="256" ht="12" hidden="1" x14ac:dyDescent="0.3"/>
    <row r="257" ht="12" hidden="1" x14ac:dyDescent="0.3"/>
    <row r="258" ht="12" hidden="1" x14ac:dyDescent="0.3"/>
    <row r="259" ht="12" hidden="1" x14ac:dyDescent="0.3"/>
    <row r="260" ht="12" x14ac:dyDescent="0.3"/>
    <row r="261" ht="12" x14ac:dyDescent="0.3"/>
    <row r="262" ht="12" x14ac:dyDescent="0.3"/>
    <row r="263" ht="12" x14ac:dyDescent="0.3"/>
    <row r="264" ht="12" hidden="1" x14ac:dyDescent="0.3"/>
    <row r="265" ht="12" hidden="1" x14ac:dyDescent="0.3"/>
    <row r="266" ht="12" hidden="1" x14ac:dyDescent="0.3"/>
    <row r="267" ht="12" hidden="1" x14ac:dyDescent="0.3"/>
    <row r="268" ht="12" hidden="1" x14ac:dyDescent="0.3"/>
    <row r="269" ht="12" hidden="1" x14ac:dyDescent="0.3"/>
    <row r="270" ht="12" x14ac:dyDescent="0.3"/>
    <row r="271" ht="12" x14ac:dyDescent="0.3"/>
    <row r="272" ht="12" x14ac:dyDescent="0.3"/>
    <row r="273" ht="12" hidden="1" x14ac:dyDescent="0.3"/>
    <row r="274" ht="12" hidden="1" x14ac:dyDescent="0.3"/>
    <row r="275" ht="12" hidden="1" x14ac:dyDescent="0.3"/>
    <row r="276" ht="12" hidden="1" x14ac:dyDescent="0.3"/>
    <row r="277" ht="12" x14ac:dyDescent="0.3"/>
    <row r="278" ht="12" x14ac:dyDescent="0.3"/>
    <row r="279" ht="12" x14ac:dyDescent="0.3"/>
    <row r="280" ht="12" x14ac:dyDescent="0.3"/>
    <row r="281" ht="12" x14ac:dyDescent="0.3"/>
    <row r="282" ht="12" x14ac:dyDescent="0.3"/>
    <row r="283" ht="12" x14ac:dyDescent="0.3"/>
    <row r="284" ht="12" x14ac:dyDescent="0.3"/>
    <row r="285" ht="12" x14ac:dyDescent="0.3"/>
    <row r="286" ht="12" x14ac:dyDescent="0.3"/>
    <row r="287" ht="12" x14ac:dyDescent="0.3"/>
    <row r="288" ht="12" hidden="1" x14ac:dyDescent="0.3"/>
    <row r="289" ht="12" hidden="1" x14ac:dyDescent="0.3"/>
    <row r="290" ht="12" x14ac:dyDescent="0.3"/>
    <row r="291" ht="12" x14ac:dyDescent="0.3"/>
    <row r="292" ht="12" x14ac:dyDescent="0.3"/>
    <row r="293" ht="12" x14ac:dyDescent="0.3"/>
    <row r="294" ht="12" x14ac:dyDescent="0.3"/>
    <row r="295" ht="12" x14ac:dyDescent="0.3"/>
    <row r="296" ht="12" x14ac:dyDescent="0.3"/>
    <row r="297" ht="12" x14ac:dyDescent="0.3"/>
    <row r="298" ht="12" x14ac:dyDescent="0.3"/>
    <row r="299" ht="12" x14ac:dyDescent="0.3"/>
    <row r="300" ht="12" x14ac:dyDescent="0.3"/>
    <row r="301" ht="12" x14ac:dyDescent="0.3"/>
    <row r="302" ht="12" x14ac:dyDescent="0.3"/>
    <row r="303" ht="12" x14ac:dyDescent="0.3"/>
    <row r="304" ht="12" x14ac:dyDescent="0.3"/>
    <row r="305" ht="12" x14ac:dyDescent="0.3"/>
    <row r="306" ht="12" x14ac:dyDescent="0.3"/>
    <row r="307" ht="12" x14ac:dyDescent="0.3"/>
    <row r="308" ht="12" x14ac:dyDescent="0.3"/>
    <row r="309" ht="12" x14ac:dyDescent="0.3"/>
    <row r="310" ht="12" x14ac:dyDescent="0.3"/>
    <row r="311" ht="12" x14ac:dyDescent="0.3"/>
    <row r="312" ht="12" x14ac:dyDescent="0.3"/>
    <row r="313" ht="12" x14ac:dyDescent="0.3"/>
    <row r="314" ht="12" x14ac:dyDescent="0.3"/>
    <row r="315" ht="12" x14ac:dyDescent="0.3"/>
    <row r="316" ht="12" x14ac:dyDescent="0.3"/>
    <row r="317" ht="12" x14ac:dyDescent="0.3"/>
    <row r="318" ht="12" x14ac:dyDescent="0.3"/>
    <row r="319" ht="12" x14ac:dyDescent="0.3"/>
    <row r="320" ht="12" x14ac:dyDescent="0.3"/>
    <row r="321" ht="12" x14ac:dyDescent="0.3"/>
    <row r="322" ht="12" x14ac:dyDescent="0.3"/>
    <row r="323" ht="12" x14ac:dyDescent="0.3"/>
    <row r="324" ht="12" x14ac:dyDescent="0.3"/>
    <row r="325" ht="12" x14ac:dyDescent="0.3"/>
    <row r="326" ht="12" x14ac:dyDescent="0.3"/>
    <row r="327" ht="12" x14ac:dyDescent="0.3"/>
    <row r="328" ht="12" x14ac:dyDescent="0.3"/>
    <row r="329" ht="12" x14ac:dyDescent="0.3"/>
    <row r="330" ht="12" x14ac:dyDescent="0.3"/>
    <row r="331" ht="12" x14ac:dyDescent="0.3"/>
    <row r="332" ht="12" x14ac:dyDescent="0.3"/>
    <row r="333" ht="12" x14ac:dyDescent="0.3"/>
    <row r="334" ht="12" x14ac:dyDescent="0.3"/>
    <row r="335" ht="12" x14ac:dyDescent="0.3"/>
    <row r="336" ht="12" x14ac:dyDescent="0.3"/>
    <row r="337" ht="12" x14ac:dyDescent="0.3"/>
    <row r="338" ht="12" x14ac:dyDescent="0.3"/>
    <row r="339" ht="12" x14ac:dyDescent="0.3"/>
    <row r="340" ht="12" x14ac:dyDescent="0.3"/>
    <row r="341" ht="12" x14ac:dyDescent="0.3"/>
    <row r="342" ht="12" x14ac:dyDescent="0.3"/>
    <row r="343" ht="12" x14ac:dyDescent="0.3"/>
    <row r="344" ht="12" x14ac:dyDescent="0.3"/>
    <row r="345" ht="12" x14ac:dyDescent="0.3"/>
    <row r="346" ht="12" x14ac:dyDescent="0.3"/>
    <row r="347" ht="12" x14ac:dyDescent="0.3"/>
    <row r="348" ht="12" x14ac:dyDescent="0.3"/>
    <row r="349" ht="12" x14ac:dyDescent="0.3"/>
    <row r="350" ht="12" x14ac:dyDescent="0.3"/>
    <row r="351" ht="12" x14ac:dyDescent="0.3"/>
    <row r="352" ht="12" x14ac:dyDescent="0.3"/>
    <row r="353" ht="12" x14ac:dyDescent="0.3"/>
    <row r="354" ht="12" x14ac:dyDescent="0.3"/>
    <row r="355" ht="12" x14ac:dyDescent="0.3"/>
    <row r="356" ht="12" x14ac:dyDescent="0.3"/>
    <row r="357" ht="12" x14ac:dyDescent="0.3"/>
    <row r="358" ht="12" x14ac:dyDescent="0.3"/>
    <row r="359" ht="12" x14ac:dyDescent="0.3"/>
    <row r="360" ht="12" x14ac:dyDescent="0.3"/>
    <row r="361" ht="12" x14ac:dyDescent="0.3"/>
    <row r="362" ht="12" x14ac:dyDescent="0.3"/>
    <row r="363" ht="12" x14ac:dyDescent="0.3"/>
    <row r="364" ht="12" x14ac:dyDescent="0.3"/>
    <row r="365" ht="12" x14ac:dyDescent="0.3"/>
    <row r="366" ht="12" x14ac:dyDescent="0.3"/>
    <row r="367" ht="12" x14ac:dyDescent="0.3"/>
    <row r="368" ht="12" x14ac:dyDescent="0.3"/>
    <row r="369" ht="12" x14ac:dyDescent="0.3"/>
    <row r="370" ht="12" x14ac:dyDescent="0.3"/>
    <row r="371" ht="12" x14ac:dyDescent="0.3"/>
    <row r="372" ht="12" x14ac:dyDescent="0.3"/>
    <row r="373" ht="12" x14ac:dyDescent="0.3"/>
    <row r="374" ht="12" x14ac:dyDescent="0.3"/>
    <row r="375" ht="12" x14ac:dyDescent="0.3"/>
    <row r="376" ht="12" x14ac:dyDescent="0.3"/>
    <row r="377" ht="12" x14ac:dyDescent="0.3"/>
    <row r="378" ht="12" x14ac:dyDescent="0.3"/>
    <row r="379" ht="12" x14ac:dyDescent="0.3"/>
    <row r="380" ht="12" x14ac:dyDescent="0.3"/>
    <row r="381" ht="12" x14ac:dyDescent="0.3"/>
    <row r="382" ht="12" x14ac:dyDescent="0.3"/>
    <row r="383" ht="12" x14ac:dyDescent="0.3"/>
    <row r="384" ht="12" x14ac:dyDescent="0.3"/>
    <row r="385" ht="12" x14ac:dyDescent="0.3"/>
    <row r="386" ht="12" x14ac:dyDescent="0.3"/>
    <row r="387" ht="12" x14ac:dyDescent="0.3"/>
    <row r="388" ht="12" x14ac:dyDescent="0.3"/>
    <row r="389" ht="12" x14ac:dyDescent="0.3"/>
    <row r="390" ht="12" x14ac:dyDescent="0.3"/>
    <row r="391" ht="12" x14ac:dyDescent="0.3"/>
    <row r="392" ht="12" x14ac:dyDescent="0.3"/>
    <row r="393" ht="12" x14ac:dyDescent="0.3"/>
    <row r="394" ht="12" x14ac:dyDescent="0.3"/>
    <row r="395" ht="12" x14ac:dyDescent="0.3"/>
    <row r="396" ht="12" x14ac:dyDescent="0.3"/>
    <row r="397" ht="12" x14ac:dyDescent="0.3"/>
    <row r="398" ht="12" x14ac:dyDescent="0.3"/>
    <row r="399" ht="12" x14ac:dyDescent="0.3"/>
    <row r="400" ht="12" x14ac:dyDescent="0.3"/>
    <row r="401" ht="12" x14ac:dyDescent="0.3"/>
    <row r="402" ht="12" x14ac:dyDescent="0.3"/>
    <row r="403" ht="12" x14ac:dyDescent="0.3"/>
    <row r="404" ht="12" x14ac:dyDescent="0.3"/>
    <row r="405" ht="12" x14ac:dyDescent="0.3"/>
    <row r="406" ht="12" x14ac:dyDescent="0.3"/>
    <row r="407" ht="12" x14ac:dyDescent="0.3"/>
    <row r="408" ht="12" x14ac:dyDescent="0.3"/>
    <row r="409" ht="12" x14ac:dyDescent="0.3"/>
    <row r="410" ht="12" x14ac:dyDescent="0.3"/>
    <row r="411" ht="12" x14ac:dyDescent="0.3"/>
    <row r="412" ht="12" x14ac:dyDescent="0.3"/>
    <row r="413" ht="12" x14ac:dyDescent="0.3"/>
    <row r="414" ht="12" x14ac:dyDescent="0.3"/>
    <row r="415" ht="12" x14ac:dyDescent="0.3"/>
    <row r="416" ht="12" x14ac:dyDescent="0.3"/>
    <row r="417" ht="12" x14ac:dyDescent="0.3"/>
    <row r="418" ht="12" x14ac:dyDescent="0.3"/>
    <row r="419" ht="12" x14ac:dyDescent="0.3"/>
    <row r="420" ht="12" x14ac:dyDescent="0.3"/>
    <row r="421" ht="12" x14ac:dyDescent="0.3"/>
    <row r="422" ht="12" x14ac:dyDescent="0.3"/>
    <row r="423" ht="12" x14ac:dyDescent="0.3"/>
    <row r="424" ht="12" x14ac:dyDescent="0.3"/>
    <row r="425" ht="12" x14ac:dyDescent="0.3"/>
    <row r="426" ht="12" x14ac:dyDescent="0.3"/>
    <row r="427" ht="12" x14ac:dyDescent="0.3"/>
    <row r="428" ht="12" x14ac:dyDescent="0.3"/>
    <row r="429" ht="12" x14ac:dyDescent="0.3"/>
    <row r="430" ht="12" x14ac:dyDescent="0.3"/>
    <row r="431" ht="12" x14ac:dyDescent="0.3"/>
    <row r="432" ht="12" x14ac:dyDescent="0.3"/>
    <row r="433" ht="12" x14ac:dyDescent="0.3"/>
    <row r="434" ht="12" x14ac:dyDescent="0.3"/>
    <row r="435" ht="12" x14ac:dyDescent="0.3"/>
    <row r="436" ht="12" x14ac:dyDescent="0.3"/>
    <row r="437" ht="12" x14ac:dyDescent="0.3"/>
    <row r="438" ht="12" x14ac:dyDescent="0.3"/>
    <row r="439" ht="12" x14ac:dyDescent="0.3"/>
    <row r="440" ht="12" x14ac:dyDescent="0.3"/>
    <row r="441" ht="12" x14ac:dyDescent="0.3"/>
    <row r="442" ht="12" x14ac:dyDescent="0.3"/>
    <row r="443" ht="12" x14ac:dyDescent="0.3"/>
    <row r="444" ht="12" x14ac:dyDescent="0.3"/>
    <row r="445" ht="12" x14ac:dyDescent="0.3"/>
    <row r="446" ht="12" x14ac:dyDescent="0.3"/>
    <row r="447" ht="12" x14ac:dyDescent="0.3"/>
    <row r="448" ht="12" x14ac:dyDescent="0.3"/>
    <row r="449" ht="12" x14ac:dyDescent="0.3"/>
    <row r="450" ht="12" x14ac:dyDescent="0.3"/>
    <row r="451" ht="12" x14ac:dyDescent="0.3"/>
    <row r="452" ht="12" x14ac:dyDescent="0.3"/>
    <row r="453" ht="12" x14ac:dyDescent="0.3"/>
    <row r="454" ht="12" x14ac:dyDescent="0.3"/>
    <row r="455" ht="12" x14ac:dyDescent="0.3"/>
    <row r="456" ht="12" x14ac:dyDescent="0.3"/>
    <row r="457" ht="12" x14ac:dyDescent="0.3"/>
    <row r="458" ht="12" x14ac:dyDescent="0.3"/>
    <row r="459" ht="12" x14ac:dyDescent="0.3"/>
    <row r="460" ht="12" x14ac:dyDescent="0.3"/>
    <row r="461" ht="12" x14ac:dyDescent="0.3"/>
    <row r="462" ht="12" x14ac:dyDescent="0.3"/>
    <row r="463" ht="12" x14ac:dyDescent="0.3"/>
    <row r="464" ht="12" x14ac:dyDescent="0.3"/>
    <row r="465" ht="12" x14ac:dyDescent="0.3"/>
    <row r="466" ht="12" x14ac:dyDescent="0.3"/>
    <row r="467" ht="12" x14ac:dyDescent="0.3"/>
    <row r="468" ht="12" x14ac:dyDescent="0.3"/>
    <row r="469" ht="12" x14ac:dyDescent="0.3"/>
    <row r="470" ht="12" x14ac:dyDescent="0.3"/>
    <row r="471" ht="12" x14ac:dyDescent="0.3"/>
    <row r="472" ht="12" x14ac:dyDescent="0.3"/>
    <row r="473" ht="12" x14ac:dyDescent="0.3"/>
    <row r="474" ht="12" x14ac:dyDescent="0.3"/>
    <row r="475" ht="12" x14ac:dyDescent="0.3"/>
    <row r="476" ht="12" x14ac:dyDescent="0.3"/>
    <row r="477" ht="12" x14ac:dyDescent="0.3"/>
    <row r="478" ht="12" x14ac:dyDescent="0.3"/>
    <row r="479" ht="12" x14ac:dyDescent="0.3"/>
    <row r="480" ht="12" x14ac:dyDescent="0.3"/>
    <row r="481" ht="12" x14ac:dyDescent="0.3"/>
    <row r="482" ht="12" x14ac:dyDescent="0.3"/>
    <row r="483" ht="12" x14ac:dyDescent="0.3"/>
    <row r="484" ht="12" x14ac:dyDescent="0.3"/>
    <row r="485" ht="12" x14ac:dyDescent="0.3"/>
    <row r="486" ht="12" x14ac:dyDescent="0.3"/>
    <row r="487" ht="12" x14ac:dyDescent="0.3"/>
    <row r="488" ht="12" x14ac:dyDescent="0.3"/>
    <row r="489" ht="12" x14ac:dyDescent="0.3"/>
    <row r="490" ht="12" x14ac:dyDescent="0.3"/>
    <row r="491" ht="12" x14ac:dyDescent="0.3"/>
    <row r="492" ht="12" x14ac:dyDescent="0.3"/>
    <row r="493" ht="12" x14ac:dyDescent="0.3"/>
    <row r="494" ht="12" x14ac:dyDescent="0.3"/>
    <row r="495" ht="12" x14ac:dyDescent="0.3"/>
    <row r="496" ht="12" x14ac:dyDescent="0.3"/>
    <row r="497" ht="12" x14ac:dyDescent="0.3"/>
    <row r="498" ht="12" x14ac:dyDescent="0.3"/>
    <row r="499" ht="12" x14ac:dyDescent="0.3"/>
    <row r="500" ht="12" x14ac:dyDescent="0.3"/>
    <row r="501" ht="12" x14ac:dyDescent="0.3"/>
    <row r="502" ht="12" x14ac:dyDescent="0.3"/>
    <row r="503" ht="12" x14ac:dyDescent="0.3"/>
    <row r="504" ht="12" x14ac:dyDescent="0.3"/>
    <row r="505" ht="12" x14ac:dyDescent="0.3"/>
    <row r="506" ht="12" x14ac:dyDescent="0.3"/>
    <row r="507" ht="12" x14ac:dyDescent="0.3"/>
    <row r="508" ht="12" x14ac:dyDescent="0.3"/>
    <row r="509" ht="12" x14ac:dyDescent="0.3"/>
    <row r="510" ht="12" x14ac:dyDescent="0.3"/>
    <row r="511" ht="12" x14ac:dyDescent="0.3"/>
    <row r="512" ht="12" x14ac:dyDescent="0.3"/>
    <row r="513" ht="12" x14ac:dyDescent="0.3"/>
    <row r="514" ht="12" x14ac:dyDescent="0.3"/>
    <row r="515" ht="12" x14ac:dyDescent="0.3"/>
    <row r="516" ht="12" x14ac:dyDescent="0.3"/>
    <row r="517" ht="12" x14ac:dyDescent="0.3"/>
    <row r="518" ht="12" x14ac:dyDescent="0.3"/>
    <row r="519" ht="12" x14ac:dyDescent="0.3"/>
    <row r="520" ht="12" x14ac:dyDescent="0.3"/>
    <row r="521" ht="12" x14ac:dyDescent="0.3"/>
    <row r="522" ht="12" x14ac:dyDescent="0.3"/>
    <row r="523" ht="12" x14ac:dyDescent="0.3"/>
    <row r="524" ht="12" x14ac:dyDescent="0.3"/>
    <row r="525" ht="12" x14ac:dyDescent="0.3"/>
    <row r="526" ht="12" x14ac:dyDescent="0.3"/>
    <row r="527" ht="12" x14ac:dyDescent="0.3"/>
    <row r="528" ht="12" x14ac:dyDescent="0.3"/>
    <row r="529" ht="12" x14ac:dyDescent="0.3"/>
    <row r="530" ht="12" x14ac:dyDescent="0.3"/>
    <row r="531" ht="12" x14ac:dyDescent="0.3"/>
    <row r="532" ht="12" x14ac:dyDescent="0.3"/>
    <row r="533" ht="12" x14ac:dyDescent="0.3"/>
    <row r="534" ht="12" x14ac:dyDescent="0.3"/>
    <row r="535" ht="12" x14ac:dyDescent="0.3"/>
    <row r="536" ht="12" x14ac:dyDescent="0.3"/>
    <row r="537" ht="12" x14ac:dyDescent="0.3"/>
    <row r="538" ht="12" x14ac:dyDescent="0.3"/>
    <row r="539" ht="12" x14ac:dyDescent="0.3"/>
    <row r="540" ht="12" x14ac:dyDescent="0.3"/>
    <row r="541" ht="12" x14ac:dyDescent="0.3"/>
    <row r="542" ht="12" x14ac:dyDescent="0.3"/>
    <row r="543" ht="12" x14ac:dyDescent="0.3"/>
    <row r="544" ht="12" x14ac:dyDescent="0.3"/>
    <row r="545" ht="12" x14ac:dyDescent="0.3"/>
    <row r="546" ht="12" x14ac:dyDescent="0.3"/>
    <row r="547" ht="12" hidden="1" x14ac:dyDescent="0.3"/>
    <row r="548" ht="12" hidden="1" x14ac:dyDescent="0.3"/>
    <row r="549" ht="12" hidden="1" x14ac:dyDescent="0.3"/>
    <row r="550" ht="12" hidden="1" x14ac:dyDescent="0.3"/>
    <row r="551" ht="12" hidden="1" x14ac:dyDescent="0.3"/>
    <row r="552" ht="12" hidden="1" x14ac:dyDescent="0.3"/>
    <row r="553" ht="12" x14ac:dyDescent="0.3"/>
    <row r="554" ht="12" x14ac:dyDescent="0.3"/>
    <row r="555" ht="12" x14ac:dyDescent="0.3"/>
    <row r="556" ht="12" x14ac:dyDescent="0.3"/>
    <row r="557" ht="12" x14ac:dyDescent="0.3"/>
    <row r="558" ht="12" x14ac:dyDescent="0.3"/>
    <row r="559" ht="12" x14ac:dyDescent="0.3"/>
    <row r="560" ht="12" x14ac:dyDescent="0.3"/>
    <row r="561" ht="12" x14ac:dyDescent="0.3"/>
    <row r="562" ht="12" x14ac:dyDescent="0.3"/>
    <row r="563" ht="12" x14ac:dyDescent="0.3"/>
    <row r="564" ht="12" x14ac:dyDescent="0.3"/>
    <row r="565" ht="12" x14ac:dyDescent="0.3"/>
    <row r="566" ht="12" x14ac:dyDescent="0.3"/>
    <row r="567" ht="12" x14ac:dyDescent="0.3"/>
    <row r="568" ht="12" x14ac:dyDescent="0.3"/>
    <row r="569" ht="12" x14ac:dyDescent="0.3"/>
    <row r="570" ht="12" x14ac:dyDescent="0.3"/>
    <row r="571" ht="12" x14ac:dyDescent="0.3"/>
    <row r="572" ht="12" x14ac:dyDescent="0.3"/>
    <row r="573" ht="12" x14ac:dyDescent="0.3"/>
    <row r="574" ht="12" x14ac:dyDescent="0.3"/>
    <row r="575" ht="12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0" hidden="1" customHeight="1" x14ac:dyDescent="0.3"/>
    <row r="714" ht="0" hidden="1" customHeight="1" x14ac:dyDescent="0.3"/>
    <row r="715" ht="0" hidden="1" customHeight="1" x14ac:dyDescent="0.3"/>
    <row r="716" ht="0" hidden="1" customHeight="1" x14ac:dyDescent="0.3"/>
    <row r="717" ht="0" hidden="1" customHeight="1" x14ac:dyDescent="0.3"/>
    <row r="718" ht="0" hidden="1" customHeight="1" x14ac:dyDescent="0.3"/>
    <row r="719" ht="0" hidden="1" customHeight="1" x14ac:dyDescent="0.3"/>
    <row r="720" ht="0" hidden="1" customHeight="1" x14ac:dyDescent="0.3"/>
    <row r="721" ht="0" hidden="1" customHeight="1" x14ac:dyDescent="0.3"/>
    <row r="722" ht="0" hidden="1" customHeight="1" x14ac:dyDescent="0.3"/>
    <row r="723" ht="0" hidden="1" customHeight="1" x14ac:dyDescent="0.3"/>
    <row r="724" ht="0" hidden="1" customHeight="1" x14ac:dyDescent="0.3"/>
    <row r="725" ht="0" hidden="1" customHeight="1" x14ac:dyDescent="0.3"/>
    <row r="726" ht="0" hidden="1" customHeight="1" x14ac:dyDescent="0.3"/>
    <row r="727" ht="0" hidden="1" customHeight="1" x14ac:dyDescent="0.3"/>
    <row r="728" ht="0" hidden="1" customHeight="1" x14ac:dyDescent="0.3"/>
    <row r="729" ht="0" hidden="1" customHeight="1" x14ac:dyDescent="0.3"/>
    <row r="730" ht="0" hidden="1" customHeight="1" x14ac:dyDescent="0.3"/>
    <row r="731" ht="0" hidden="1" customHeight="1" x14ac:dyDescent="0.3"/>
    <row r="732" ht="0" hidden="1" customHeight="1" x14ac:dyDescent="0.3"/>
  </sheetData>
  <sheetProtection algorithmName="SHA-512" hashValue="gYAThahB0dv48eUuEDBBgqeOmvNrj5gWWSVIvegLbmcQ+0JsmwiIfhs/1/7JPIee2fCxRyI8uYH3SK2Pc+M42A==" saltValue="G/KruASsxgHDIDWBZH9heg==" spinCount="100000" sheet="1" formatCells="0"/>
  <mergeCells count="235">
    <mergeCell ref="AN154:AR154"/>
    <mergeCell ref="AS154:BQ154"/>
    <mergeCell ref="AN153:AR153"/>
    <mergeCell ref="AS153:BQ153"/>
    <mergeCell ref="AN13:AR13"/>
    <mergeCell ref="AS13:BQ13"/>
    <mergeCell ref="AN55:AR55"/>
    <mergeCell ref="AS55:BQ55"/>
    <mergeCell ref="AN56:AR56"/>
    <mergeCell ref="AS56:BQ56"/>
    <mergeCell ref="AN97:AR97"/>
    <mergeCell ref="AS97:BQ97"/>
    <mergeCell ref="AS127:BQ127"/>
    <mergeCell ref="AN127:AR127"/>
    <mergeCell ref="AN96:AR96"/>
    <mergeCell ref="AS96:BQ96"/>
    <mergeCell ref="AN126:AR126"/>
    <mergeCell ref="AS126:BQ126"/>
    <mergeCell ref="FG55:FN55"/>
    <mergeCell ref="DW14:ED14"/>
    <mergeCell ref="CV14:DC14"/>
    <mergeCell ref="EF14:EM14"/>
    <mergeCell ref="EO14:EV14"/>
    <mergeCell ref="EX14:FE14"/>
    <mergeCell ref="FG14:FN14"/>
    <mergeCell ref="FP96:FW96"/>
    <mergeCell ref="FY98:GF98"/>
    <mergeCell ref="EF98:EM98"/>
    <mergeCell ref="EO98:EV98"/>
    <mergeCell ref="EX98:FE98"/>
    <mergeCell ref="FP14:FW14"/>
    <mergeCell ref="DE14:DL14"/>
    <mergeCell ref="DN14:DU14"/>
    <mergeCell ref="DE96:DL96"/>
    <mergeCell ref="CV96:DC96"/>
    <mergeCell ref="FY96:GF96"/>
    <mergeCell ref="FG96:FN96"/>
    <mergeCell ref="EX96:FE96"/>
    <mergeCell ref="EO96:EV96"/>
    <mergeCell ref="EF96:EM96"/>
    <mergeCell ref="DW96:ED96"/>
    <mergeCell ref="DN96:DU96"/>
    <mergeCell ref="FY126:GF126"/>
    <mergeCell ref="FP126:FW126"/>
    <mergeCell ref="FP55:FW55"/>
    <mergeCell ref="FY55:GF55"/>
    <mergeCell ref="FY57:GF57"/>
    <mergeCell ref="FG98:FN98"/>
    <mergeCell ref="FP98:FW98"/>
    <mergeCell ref="FY14:GF14"/>
    <mergeCell ref="CV57:DC57"/>
    <mergeCell ref="DE57:DL57"/>
    <mergeCell ref="DN57:DU57"/>
    <mergeCell ref="DW57:ED57"/>
    <mergeCell ref="EF57:EM57"/>
    <mergeCell ref="EO57:EV57"/>
    <mergeCell ref="EX57:FE57"/>
    <mergeCell ref="FG57:FN57"/>
    <mergeCell ref="FP57:FW57"/>
    <mergeCell ref="CV55:DC55"/>
    <mergeCell ref="DE55:DL55"/>
    <mergeCell ref="DN55:DU55"/>
    <mergeCell ref="DW55:ED55"/>
    <mergeCell ref="EF55:EM55"/>
    <mergeCell ref="EO55:EV55"/>
    <mergeCell ref="EX55:FE55"/>
    <mergeCell ref="AO167:AP167"/>
    <mergeCell ref="AQ167:AR167"/>
    <mergeCell ref="AS167:AT167"/>
    <mergeCell ref="CV98:DC98"/>
    <mergeCell ref="DE98:DL98"/>
    <mergeCell ref="DN98:DU98"/>
    <mergeCell ref="DW98:ED98"/>
    <mergeCell ref="AU173:AY173"/>
    <mergeCell ref="AO174:AP174"/>
    <mergeCell ref="AQ174:AR174"/>
    <mergeCell ref="AS174:AT174"/>
    <mergeCell ref="AS161:AT161"/>
    <mergeCell ref="AU161:AY161"/>
    <mergeCell ref="CV126:DC126"/>
    <mergeCell ref="DE126:DL126"/>
    <mergeCell ref="DN126:DU126"/>
    <mergeCell ref="DW126:ED126"/>
    <mergeCell ref="AU167:AY167"/>
    <mergeCell ref="AN168:AR168"/>
    <mergeCell ref="AS168:AT168"/>
    <mergeCell ref="AO162:AP162"/>
    <mergeCell ref="AQ162:AR162"/>
    <mergeCell ref="AS162:AT162"/>
    <mergeCell ref="AU162:AY162"/>
    <mergeCell ref="AS160:AT160"/>
    <mergeCell ref="AU160:AY160"/>
    <mergeCell ref="AO160:AP160"/>
    <mergeCell ref="AQ160:AR160"/>
    <mergeCell ref="AN158:AY158"/>
    <mergeCell ref="AO159:AP159"/>
    <mergeCell ref="AQ159:AR159"/>
    <mergeCell ref="AS159:AT159"/>
    <mergeCell ref="AO161:AP161"/>
    <mergeCell ref="AQ161:AR161"/>
    <mergeCell ref="EF126:EM126"/>
    <mergeCell ref="EO126:EV126"/>
    <mergeCell ref="EX126:FE126"/>
    <mergeCell ref="FG126:FN126"/>
    <mergeCell ref="AU205:AY205"/>
    <mergeCell ref="AO203:AP203"/>
    <mergeCell ref="AQ203:AR203"/>
    <mergeCell ref="AO204:AP204"/>
    <mergeCell ref="AS203:AT203"/>
    <mergeCell ref="AQ204:AR204"/>
    <mergeCell ref="AS204:AT204"/>
    <mergeCell ref="AU204:AY204"/>
    <mergeCell ref="AU203:AY203"/>
    <mergeCell ref="AN205:AR205"/>
    <mergeCell ref="AS205:AT205"/>
    <mergeCell ref="AQ202:AR202"/>
    <mergeCell ref="AO202:AP202"/>
    <mergeCell ref="AO200:AP200"/>
    <mergeCell ref="AO201:AP201"/>
    <mergeCell ref="AQ199:AR199"/>
    <mergeCell ref="AO199:AP199"/>
    <mergeCell ref="AU198:AY198"/>
    <mergeCell ref="AQ198:AR198"/>
    <mergeCell ref="AS198:AT198"/>
    <mergeCell ref="AU200:AY200"/>
    <mergeCell ref="AU199:AY199"/>
    <mergeCell ref="AS202:AT202"/>
    <mergeCell ref="AU202:AY202"/>
    <mergeCell ref="AO198:AP198"/>
    <mergeCell ref="AS200:AT200"/>
    <mergeCell ref="AQ201:AR201"/>
    <mergeCell ref="AU201:AY201"/>
    <mergeCell ref="AQ200:AR200"/>
    <mergeCell ref="AS199:AT199"/>
    <mergeCell ref="AS201:AT201"/>
    <mergeCell ref="AS197:AT197"/>
    <mergeCell ref="AO191:AP191"/>
    <mergeCell ref="AQ191:AR191"/>
    <mergeCell ref="AS191:AT191"/>
    <mergeCell ref="AS196:AT196"/>
    <mergeCell ref="AO197:AP197"/>
    <mergeCell ref="AN192:AR192"/>
    <mergeCell ref="AU197:AY197"/>
    <mergeCell ref="AQ196:AR196"/>
    <mergeCell ref="AQ197:AR197"/>
    <mergeCell ref="AU192:AY192"/>
    <mergeCell ref="AO196:AP196"/>
    <mergeCell ref="AN195:AY195"/>
    <mergeCell ref="AS192:AT192"/>
    <mergeCell ref="AS180:AT180"/>
    <mergeCell ref="AN180:AR180"/>
    <mergeCell ref="AQ183:AR183"/>
    <mergeCell ref="AO183:AP183"/>
    <mergeCell ref="AS185:AT185"/>
    <mergeCell ref="AQ186:AR186"/>
    <mergeCell ref="AS186:AT186"/>
    <mergeCell ref="AQ188:AR188"/>
    <mergeCell ref="AS189:AT189"/>
    <mergeCell ref="AQ187:AR187"/>
    <mergeCell ref="AO190:AP190"/>
    <mergeCell ref="AQ190:AR190"/>
    <mergeCell ref="AS190:AT190"/>
    <mergeCell ref="AU188:AY188"/>
    <mergeCell ref="AO189:AP189"/>
    <mergeCell ref="AU187:AY187"/>
    <mergeCell ref="AU186:AY186"/>
    <mergeCell ref="AO188:AP188"/>
    <mergeCell ref="AU185:AY185"/>
    <mergeCell ref="AO185:AP185"/>
    <mergeCell ref="AO177:AP177"/>
    <mergeCell ref="AQ177:AR177"/>
    <mergeCell ref="AO184:AP184"/>
    <mergeCell ref="AQ184:AR184"/>
    <mergeCell ref="AS183:AT183"/>
    <mergeCell ref="AN182:AY182"/>
    <mergeCell ref="AU180:AY180"/>
    <mergeCell ref="AU190:AY190"/>
    <mergeCell ref="AU191:AY191"/>
    <mergeCell ref="AQ179:AR179"/>
    <mergeCell ref="AS179:AT179"/>
    <mergeCell ref="AQ185:AR185"/>
    <mergeCell ref="AS188:AT188"/>
    <mergeCell ref="AU189:AY189"/>
    <mergeCell ref="AO187:AP187"/>
    <mergeCell ref="AS187:AT187"/>
    <mergeCell ref="AQ189:AR189"/>
    <mergeCell ref="AO186:AP186"/>
    <mergeCell ref="AS172:AT172"/>
    <mergeCell ref="AU172:AY172"/>
    <mergeCell ref="AO173:AP173"/>
    <mergeCell ref="AQ173:AR173"/>
    <mergeCell ref="AS175:AT175"/>
    <mergeCell ref="AU175:AY175"/>
    <mergeCell ref="AQ175:AR175"/>
    <mergeCell ref="AS173:AT173"/>
    <mergeCell ref="AO176:AP176"/>
    <mergeCell ref="AQ176:AR176"/>
    <mergeCell ref="AS176:AT176"/>
    <mergeCell ref="AU176:AY176"/>
    <mergeCell ref="AO163:AP163"/>
    <mergeCell ref="AQ163:AR163"/>
    <mergeCell ref="AS163:AT163"/>
    <mergeCell ref="AU163:AY163"/>
    <mergeCell ref="AO164:AP164"/>
    <mergeCell ref="AQ164:AR164"/>
    <mergeCell ref="AS164:AT164"/>
    <mergeCell ref="AU164:AY164"/>
    <mergeCell ref="AO165:AP165"/>
    <mergeCell ref="AQ165:AR165"/>
    <mergeCell ref="AS165:AT165"/>
    <mergeCell ref="AU165:AY165"/>
    <mergeCell ref="AU166:AY166"/>
    <mergeCell ref="AU168:AY168"/>
    <mergeCell ref="AS177:AT177"/>
    <mergeCell ref="AU177:AY177"/>
    <mergeCell ref="B164:C182"/>
    <mergeCell ref="AO179:AP179"/>
    <mergeCell ref="AU179:AY179"/>
    <mergeCell ref="AU184:AY184"/>
    <mergeCell ref="AU174:AY174"/>
    <mergeCell ref="AO175:AP175"/>
    <mergeCell ref="AO166:AP166"/>
    <mergeCell ref="AQ166:AR166"/>
    <mergeCell ref="AS166:AT166"/>
    <mergeCell ref="AS184:AT184"/>
    <mergeCell ref="AO178:AP178"/>
    <mergeCell ref="AQ178:AR178"/>
    <mergeCell ref="AS178:AT178"/>
    <mergeCell ref="AU178:AY178"/>
    <mergeCell ref="AN170:AY170"/>
    <mergeCell ref="AO171:AP171"/>
    <mergeCell ref="AQ171:AR171"/>
    <mergeCell ref="AS171:AT171"/>
    <mergeCell ref="AO172:AP172"/>
    <mergeCell ref="AQ172:AR172"/>
  </mergeCells>
  <conditionalFormatting sqref="AN150:BS151 BR130:BS149 AN100:BS100 AN36:BR37 AN102:BS105 AN60:BS62 AN39:BS41 AN45:BS51 AN122:BS122 AN107:BS117 AN124:BS124 AN76:BS79 AN64:BS65 AN71:BS71 AQ59:AT59 AX59:BA59 BE59:BH59 BL59:BS59 AN30:BS35 AN74:BS74 AN53:BS53">
    <cfRule type="cellIs" dxfId="29931" priority="51622" stopIfTrue="1" operator="equal">
      <formula>"f"</formula>
    </cfRule>
  </conditionalFormatting>
  <conditionalFormatting sqref="AN150:BS151 BR130:BS149 AN100:BS100 AN36:BR37 AN102:BS105 AN60:BS62 AN39:BS41 AN45:BS51 AN122:BS122 AN107:BS117 AN124:BS124 AN76:BS79 AN64:BS65 AN71:BS71 AQ59:AT59 AX59:BA59 BE59:BH59 BL59:BS59 AN30:BS35 AN74:BS74 AN53:BS53">
    <cfRule type="cellIs" dxfId="29930" priority="51620" stopIfTrue="1" operator="equal">
      <formula>"h"</formula>
    </cfRule>
    <cfRule type="cellIs" dxfId="29929" priority="51621" stopIfTrue="1" operator="equal">
      <formula>"g"</formula>
    </cfRule>
  </conditionalFormatting>
  <conditionalFormatting sqref="BS16:BS24 BS36">
    <cfRule type="cellIs" dxfId="29928" priority="42063" stopIfTrue="1" operator="equal">
      <formula>"f"</formula>
    </cfRule>
  </conditionalFormatting>
  <conditionalFormatting sqref="BS16:BS24 BS36">
    <cfRule type="cellIs" dxfId="29927" priority="42061" stopIfTrue="1" operator="equal">
      <formula>"h"</formula>
    </cfRule>
    <cfRule type="cellIs" dxfId="29926" priority="42062" stopIfTrue="1" operator="equal">
      <formula>"g"</formula>
    </cfRule>
  </conditionalFormatting>
  <conditionalFormatting sqref="BS16:BS24 BS36">
    <cfRule type="cellIs" dxfId="29925" priority="42060" stopIfTrue="1" operator="equal">
      <formula>"f"</formula>
    </cfRule>
  </conditionalFormatting>
  <conditionalFormatting sqref="BS16:BS24 BS36">
    <cfRule type="cellIs" dxfId="29924" priority="42058" stopIfTrue="1" operator="equal">
      <formula>"h"</formula>
    </cfRule>
    <cfRule type="cellIs" dxfId="29923" priority="42059" stopIfTrue="1" operator="equal">
      <formula>"g"</formula>
    </cfRule>
  </conditionalFormatting>
  <conditionalFormatting sqref="BS16:BS24 BS36">
    <cfRule type="cellIs" dxfId="29922" priority="42078" stopIfTrue="1" operator="equal">
      <formula>"f"</formula>
    </cfRule>
  </conditionalFormatting>
  <conditionalFormatting sqref="BS16:BS24 BS36">
    <cfRule type="cellIs" dxfId="29921" priority="42076" stopIfTrue="1" operator="equal">
      <formula>"h"</formula>
    </cfRule>
    <cfRule type="cellIs" dxfId="29920" priority="42077" stopIfTrue="1" operator="equal">
      <formula>"g"</formula>
    </cfRule>
  </conditionalFormatting>
  <conditionalFormatting sqref="BS16:BS24 BS36">
    <cfRule type="cellIs" dxfId="29919" priority="42081" stopIfTrue="1" operator="equal">
      <formula>"f"</formula>
    </cfRule>
  </conditionalFormatting>
  <conditionalFormatting sqref="BS16:BS24 BS36">
    <cfRule type="cellIs" dxfId="29918" priority="42079" stopIfTrue="1" operator="equal">
      <formula>"h"</formula>
    </cfRule>
    <cfRule type="cellIs" dxfId="29917" priority="42080" stopIfTrue="1" operator="equal">
      <formula>"g"</formula>
    </cfRule>
  </conditionalFormatting>
  <conditionalFormatting sqref="BS16:BS24 BS36">
    <cfRule type="cellIs" dxfId="29916" priority="42072" stopIfTrue="1" operator="equal">
      <formula>"f"</formula>
    </cfRule>
  </conditionalFormatting>
  <conditionalFormatting sqref="BS16:BS24 BS36">
    <cfRule type="cellIs" dxfId="29915" priority="42070" stopIfTrue="1" operator="equal">
      <formula>"h"</formula>
    </cfRule>
    <cfRule type="cellIs" dxfId="29914" priority="42071" stopIfTrue="1" operator="equal">
      <formula>"g"</formula>
    </cfRule>
  </conditionalFormatting>
  <conditionalFormatting sqref="BS16:BS24 BS36">
    <cfRule type="cellIs" dxfId="29913" priority="42075" stopIfTrue="1" operator="equal">
      <formula>"f"</formula>
    </cfRule>
  </conditionalFormatting>
  <conditionalFormatting sqref="BS16:BS24 BS36">
    <cfRule type="cellIs" dxfId="29912" priority="42073" stopIfTrue="1" operator="equal">
      <formula>"h"</formula>
    </cfRule>
    <cfRule type="cellIs" dxfId="29911" priority="42074" stopIfTrue="1" operator="equal">
      <formula>"g"</formula>
    </cfRule>
  </conditionalFormatting>
  <conditionalFormatting sqref="BS16:BS24 BS36">
    <cfRule type="cellIs" dxfId="29910" priority="42069" stopIfTrue="1" operator="equal">
      <formula>"f"</formula>
    </cfRule>
  </conditionalFormatting>
  <conditionalFormatting sqref="BS16:BS24 BS36">
    <cfRule type="cellIs" dxfId="29909" priority="42067" stopIfTrue="1" operator="equal">
      <formula>"h"</formula>
    </cfRule>
    <cfRule type="cellIs" dxfId="29908" priority="42068" stopIfTrue="1" operator="equal">
      <formula>"g"</formula>
    </cfRule>
  </conditionalFormatting>
  <conditionalFormatting sqref="BS16:BS24 BS36">
    <cfRule type="cellIs" dxfId="29907" priority="42066" stopIfTrue="1" operator="equal">
      <formula>"f"</formula>
    </cfRule>
  </conditionalFormatting>
  <conditionalFormatting sqref="BS16:BS24 BS36">
    <cfRule type="cellIs" dxfId="29906" priority="42064" stopIfTrue="1" operator="equal">
      <formula>"h"</formula>
    </cfRule>
    <cfRule type="cellIs" dxfId="29905" priority="42065" stopIfTrue="1" operator="equal">
      <formula>"g"</formula>
    </cfRule>
  </conditionalFormatting>
  <conditionalFormatting sqref="BS37">
    <cfRule type="cellIs" dxfId="29904" priority="36903" stopIfTrue="1" operator="equal">
      <formula>"f"</formula>
    </cfRule>
  </conditionalFormatting>
  <conditionalFormatting sqref="BS37">
    <cfRule type="cellIs" dxfId="29903" priority="36901" stopIfTrue="1" operator="equal">
      <formula>"h"</formula>
    </cfRule>
    <cfRule type="cellIs" dxfId="29902" priority="36902" stopIfTrue="1" operator="equal">
      <formula>"g"</formula>
    </cfRule>
  </conditionalFormatting>
  <conditionalFormatting sqref="BS37">
    <cfRule type="cellIs" dxfId="29901" priority="36900" stopIfTrue="1" operator="equal">
      <formula>"f"</formula>
    </cfRule>
  </conditionalFormatting>
  <conditionalFormatting sqref="BS37">
    <cfRule type="cellIs" dxfId="29900" priority="36898" stopIfTrue="1" operator="equal">
      <formula>"h"</formula>
    </cfRule>
    <cfRule type="cellIs" dxfId="29899" priority="36899" stopIfTrue="1" operator="equal">
      <formula>"g"</formula>
    </cfRule>
  </conditionalFormatting>
  <conditionalFormatting sqref="BS37">
    <cfRule type="cellIs" dxfId="29898" priority="36918" stopIfTrue="1" operator="equal">
      <formula>"f"</formula>
    </cfRule>
  </conditionalFormatting>
  <conditionalFormatting sqref="BS37">
    <cfRule type="cellIs" dxfId="29897" priority="36916" stopIfTrue="1" operator="equal">
      <formula>"h"</formula>
    </cfRule>
    <cfRule type="cellIs" dxfId="29896" priority="36917" stopIfTrue="1" operator="equal">
      <formula>"g"</formula>
    </cfRule>
  </conditionalFormatting>
  <conditionalFormatting sqref="BS37">
    <cfRule type="cellIs" dxfId="29895" priority="36921" stopIfTrue="1" operator="equal">
      <formula>"f"</formula>
    </cfRule>
  </conditionalFormatting>
  <conditionalFormatting sqref="BS37">
    <cfRule type="cellIs" dxfId="29894" priority="36919" stopIfTrue="1" operator="equal">
      <formula>"h"</formula>
    </cfRule>
    <cfRule type="cellIs" dxfId="29893" priority="36920" stopIfTrue="1" operator="equal">
      <formula>"g"</formula>
    </cfRule>
  </conditionalFormatting>
  <conditionalFormatting sqref="BS37">
    <cfRule type="cellIs" dxfId="29892" priority="36912" stopIfTrue="1" operator="equal">
      <formula>"f"</formula>
    </cfRule>
  </conditionalFormatting>
  <conditionalFormatting sqref="BS37">
    <cfRule type="cellIs" dxfId="29891" priority="36910" stopIfTrue="1" operator="equal">
      <formula>"h"</formula>
    </cfRule>
    <cfRule type="cellIs" dxfId="29890" priority="36911" stopIfTrue="1" operator="equal">
      <formula>"g"</formula>
    </cfRule>
  </conditionalFormatting>
  <conditionalFormatting sqref="BS37">
    <cfRule type="cellIs" dxfId="29889" priority="36915" stopIfTrue="1" operator="equal">
      <formula>"f"</formula>
    </cfRule>
  </conditionalFormatting>
  <conditionalFormatting sqref="BS37">
    <cfRule type="cellIs" dxfId="29888" priority="36913" stopIfTrue="1" operator="equal">
      <formula>"h"</formula>
    </cfRule>
    <cfRule type="cellIs" dxfId="29887" priority="36914" stopIfTrue="1" operator="equal">
      <formula>"g"</formula>
    </cfRule>
  </conditionalFormatting>
  <conditionalFormatting sqref="BS37">
    <cfRule type="cellIs" dxfId="29886" priority="36909" stopIfTrue="1" operator="equal">
      <formula>"f"</formula>
    </cfRule>
  </conditionalFormatting>
  <conditionalFormatting sqref="BS37">
    <cfRule type="cellIs" dxfId="29885" priority="36907" stopIfTrue="1" operator="equal">
      <formula>"h"</formula>
    </cfRule>
    <cfRule type="cellIs" dxfId="29884" priority="36908" stopIfTrue="1" operator="equal">
      <formula>"g"</formula>
    </cfRule>
  </conditionalFormatting>
  <conditionalFormatting sqref="BS37">
    <cfRule type="cellIs" dxfId="29883" priority="36906" stopIfTrue="1" operator="equal">
      <formula>"f"</formula>
    </cfRule>
  </conditionalFormatting>
  <conditionalFormatting sqref="BS37">
    <cfRule type="cellIs" dxfId="29882" priority="36904" stopIfTrue="1" operator="equal">
      <formula>"h"</formula>
    </cfRule>
    <cfRule type="cellIs" dxfId="29881" priority="36905" stopIfTrue="1" operator="equal">
      <formula>"g"</formula>
    </cfRule>
  </conditionalFormatting>
  <conditionalFormatting sqref="BR16:BR24">
    <cfRule type="cellIs" dxfId="29880" priority="30099" stopIfTrue="1" operator="equal">
      <formula>"f"</formula>
    </cfRule>
  </conditionalFormatting>
  <conditionalFormatting sqref="BR16:BR24">
    <cfRule type="cellIs" dxfId="29879" priority="30097" stopIfTrue="1" operator="equal">
      <formula>"h"</formula>
    </cfRule>
    <cfRule type="cellIs" dxfId="29878" priority="30098" stopIfTrue="1" operator="equal">
      <formula>"g"</formula>
    </cfRule>
  </conditionalFormatting>
  <conditionalFormatting sqref="BR16:BR24">
    <cfRule type="cellIs" dxfId="29877" priority="30096" stopIfTrue="1" operator="equal">
      <formula>"f"</formula>
    </cfRule>
  </conditionalFormatting>
  <conditionalFormatting sqref="BR16:BR24">
    <cfRule type="cellIs" dxfId="29876" priority="30094" stopIfTrue="1" operator="equal">
      <formula>"h"</formula>
    </cfRule>
    <cfRule type="cellIs" dxfId="29875" priority="30095" stopIfTrue="1" operator="equal">
      <formula>"g"</formula>
    </cfRule>
  </conditionalFormatting>
  <conditionalFormatting sqref="BR16:BR24">
    <cfRule type="cellIs" dxfId="29874" priority="30090" stopIfTrue="1" operator="equal">
      <formula>"f"</formula>
    </cfRule>
  </conditionalFormatting>
  <conditionalFormatting sqref="BR16:BR24">
    <cfRule type="cellIs" dxfId="29873" priority="30088" stopIfTrue="1" operator="equal">
      <formula>"h"</formula>
    </cfRule>
    <cfRule type="cellIs" dxfId="29872" priority="30089" stopIfTrue="1" operator="equal">
      <formula>"g"</formula>
    </cfRule>
  </conditionalFormatting>
  <conditionalFormatting sqref="BR16:BR24">
    <cfRule type="cellIs" dxfId="29871" priority="30093" stopIfTrue="1" operator="equal">
      <formula>"f"</formula>
    </cfRule>
  </conditionalFormatting>
  <conditionalFormatting sqref="BR16:BR24">
    <cfRule type="cellIs" dxfId="29870" priority="30091" stopIfTrue="1" operator="equal">
      <formula>"h"</formula>
    </cfRule>
    <cfRule type="cellIs" dxfId="29869" priority="30092" stopIfTrue="1" operator="equal">
      <formula>"g"</formula>
    </cfRule>
  </conditionalFormatting>
  <conditionalFormatting sqref="BR16:BR24">
    <cfRule type="cellIs" dxfId="29868" priority="30087" stopIfTrue="1" operator="equal">
      <formula>"f"</formula>
    </cfRule>
  </conditionalFormatting>
  <conditionalFormatting sqref="BR16:BR24">
    <cfRule type="cellIs" dxfId="29867" priority="30085" stopIfTrue="1" operator="equal">
      <formula>"h"</formula>
    </cfRule>
    <cfRule type="cellIs" dxfId="29866" priority="30086" stopIfTrue="1" operator="equal">
      <formula>"g"</formula>
    </cfRule>
  </conditionalFormatting>
  <conditionalFormatting sqref="BR16:BR24">
    <cfRule type="cellIs" dxfId="29865" priority="30084" stopIfTrue="1" operator="equal">
      <formula>"f"</formula>
    </cfRule>
  </conditionalFormatting>
  <conditionalFormatting sqref="BR16:BR24">
    <cfRule type="cellIs" dxfId="29864" priority="30082" stopIfTrue="1" operator="equal">
      <formula>"h"</formula>
    </cfRule>
    <cfRule type="cellIs" dxfId="29863" priority="30083" stopIfTrue="1" operator="equal">
      <formula>"g"</formula>
    </cfRule>
  </conditionalFormatting>
  <conditionalFormatting sqref="BR16:BR24">
    <cfRule type="cellIs" dxfId="29862" priority="30078" stopIfTrue="1" operator="equal">
      <formula>"f"</formula>
    </cfRule>
  </conditionalFormatting>
  <conditionalFormatting sqref="BR16:BR24">
    <cfRule type="cellIs" dxfId="29861" priority="30076" stopIfTrue="1" operator="equal">
      <formula>"h"</formula>
    </cfRule>
    <cfRule type="cellIs" dxfId="29860" priority="30077" stopIfTrue="1" operator="equal">
      <formula>"g"</formula>
    </cfRule>
  </conditionalFormatting>
  <conditionalFormatting sqref="BR16:BR24">
    <cfRule type="cellIs" dxfId="29859" priority="30081" stopIfTrue="1" operator="equal">
      <formula>"f"</formula>
    </cfRule>
  </conditionalFormatting>
  <conditionalFormatting sqref="BR16:BR24">
    <cfRule type="cellIs" dxfId="29858" priority="30079" stopIfTrue="1" operator="equal">
      <formula>"h"</formula>
    </cfRule>
    <cfRule type="cellIs" dxfId="29857" priority="30080" stopIfTrue="1" operator="equal">
      <formula>"g"</formula>
    </cfRule>
  </conditionalFormatting>
  <conditionalFormatting sqref="AO17:AP24">
    <cfRule type="cellIs" dxfId="29856" priority="30006" stopIfTrue="1" operator="equal">
      <formula>"f"</formula>
    </cfRule>
  </conditionalFormatting>
  <conditionalFormatting sqref="AO17:AP24">
    <cfRule type="cellIs" dxfId="29855" priority="30004" stopIfTrue="1" operator="equal">
      <formula>"h"</formula>
    </cfRule>
    <cfRule type="cellIs" dxfId="29854" priority="30005" stopIfTrue="1" operator="equal">
      <formula>"g"</formula>
    </cfRule>
  </conditionalFormatting>
  <conditionalFormatting sqref="AO17:AP24">
    <cfRule type="cellIs" dxfId="29853" priority="30075" stopIfTrue="1" operator="equal">
      <formula>"f"</formula>
    </cfRule>
  </conditionalFormatting>
  <conditionalFormatting sqref="AO17:AP24">
    <cfRule type="cellIs" dxfId="29852" priority="30073" stopIfTrue="1" operator="equal">
      <formula>"h"</formula>
    </cfRule>
    <cfRule type="cellIs" dxfId="29851" priority="30074" stopIfTrue="1" operator="equal">
      <formula>"g"</formula>
    </cfRule>
  </conditionalFormatting>
  <conditionalFormatting sqref="AO17:AP24">
    <cfRule type="cellIs" dxfId="29850" priority="30072" stopIfTrue="1" operator="equal">
      <formula>"f"</formula>
    </cfRule>
  </conditionalFormatting>
  <conditionalFormatting sqref="AO17:AP24">
    <cfRule type="cellIs" dxfId="29849" priority="30070" stopIfTrue="1" operator="equal">
      <formula>"h"</formula>
    </cfRule>
    <cfRule type="cellIs" dxfId="29848" priority="30071" stopIfTrue="1" operator="equal">
      <formula>"g"</formula>
    </cfRule>
  </conditionalFormatting>
  <conditionalFormatting sqref="AO17:AP24">
    <cfRule type="cellIs" dxfId="29847" priority="30069" stopIfTrue="1" operator="equal">
      <formula>"f"</formula>
    </cfRule>
  </conditionalFormatting>
  <conditionalFormatting sqref="AO17:AP24">
    <cfRule type="cellIs" dxfId="29846" priority="30067" stopIfTrue="1" operator="equal">
      <formula>"h"</formula>
    </cfRule>
    <cfRule type="cellIs" dxfId="29845" priority="30068" stopIfTrue="1" operator="equal">
      <formula>"g"</formula>
    </cfRule>
  </conditionalFormatting>
  <conditionalFormatting sqref="AO17:AP24">
    <cfRule type="cellIs" dxfId="29844" priority="30066" stopIfTrue="1" operator="equal">
      <formula>"f"</formula>
    </cfRule>
  </conditionalFormatting>
  <conditionalFormatting sqref="AO17:AP24">
    <cfRule type="cellIs" dxfId="29843" priority="30064" stopIfTrue="1" operator="equal">
      <formula>"h"</formula>
    </cfRule>
    <cfRule type="cellIs" dxfId="29842" priority="30065" stopIfTrue="1" operator="equal">
      <formula>"g"</formula>
    </cfRule>
  </conditionalFormatting>
  <conditionalFormatting sqref="AO17:AP24">
    <cfRule type="cellIs" dxfId="29841" priority="30063" stopIfTrue="1" operator="equal">
      <formula>"f"</formula>
    </cfRule>
  </conditionalFormatting>
  <conditionalFormatting sqref="AO17:AP24">
    <cfRule type="cellIs" dxfId="29840" priority="30061" stopIfTrue="1" operator="equal">
      <formula>"h"</formula>
    </cfRule>
    <cfRule type="cellIs" dxfId="29839" priority="30062" stopIfTrue="1" operator="equal">
      <formula>"g"</formula>
    </cfRule>
  </conditionalFormatting>
  <conditionalFormatting sqref="AO17:AP24">
    <cfRule type="cellIs" dxfId="29838" priority="30060" stopIfTrue="1" operator="equal">
      <formula>"f"</formula>
    </cfRule>
  </conditionalFormatting>
  <conditionalFormatting sqref="AO17:AP24">
    <cfRule type="cellIs" dxfId="29837" priority="30058" stopIfTrue="1" operator="equal">
      <formula>"h"</formula>
    </cfRule>
    <cfRule type="cellIs" dxfId="29836" priority="30059" stopIfTrue="1" operator="equal">
      <formula>"g"</formula>
    </cfRule>
  </conditionalFormatting>
  <conditionalFormatting sqref="AO17:AP24">
    <cfRule type="cellIs" dxfId="29835" priority="30057" stopIfTrue="1" operator="equal">
      <formula>"f"</formula>
    </cfRule>
  </conditionalFormatting>
  <conditionalFormatting sqref="AO17:AP24">
    <cfRule type="cellIs" dxfId="29834" priority="30055" stopIfTrue="1" operator="equal">
      <formula>"h"</formula>
    </cfRule>
    <cfRule type="cellIs" dxfId="29833" priority="30056" stopIfTrue="1" operator="equal">
      <formula>"g"</formula>
    </cfRule>
  </conditionalFormatting>
  <conditionalFormatting sqref="AO17:AP24">
    <cfRule type="cellIs" dxfId="29832" priority="30054" stopIfTrue="1" operator="equal">
      <formula>"f"</formula>
    </cfRule>
  </conditionalFormatting>
  <conditionalFormatting sqref="AO17:AP24">
    <cfRule type="cellIs" dxfId="29831" priority="30052" stopIfTrue="1" operator="equal">
      <formula>"h"</formula>
    </cfRule>
    <cfRule type="cellIs" dxfId="29830" priority="30053" stopIfTrue="1" operator="equal">
      <formula>"g"</formula>
    </cfRule>
  </conditionalFormatting>
  <conditionalFormatting sqref="AO17:AP24">
    <cfRule type="cellIs" dxfId="29829" priority="30051" stopIfTrue="1" operator="equal">
      <formula>"f"</formula>
    </cfRule>
  </conditionalFormatting>
  <conditionalFormatting sqref="AO17:AP24">
    <cfRule type="cellIs" dxfId="29828" priority="30049" stopIfTrue="1" operator="equal">
      <formula>"h"</formula>
    </cfRule>
    <cfRule type="cellIs" dxfId="29827" priority="30050" stopIfTrue="1" operator="equal">
      <formula>"g"</formula>
    </cfRule>
  </conditionalFormatting>
  <conditionalFormatting sqref="AO17:AP24">
    <cfRule type="cellIs" dxfId="29826" priority="30048" stopIfTrue="1" operator="equal">
      <formula>"f"</formula>
    </cfRule>
  </conditionalFormatting>
  <conditionalFormatting sqref="AO17:AP24">
    <cfRule type="cellIs" dxfId="29825" priority="30046" stopIfTrue="1" operator="equal">
      <formula>"h"</formula>
    </cfRule>
    <cfRule type="cellIs" dxfId="29824" priority="30047" stopIfTrue="1" operator="equal">
      <formula>"g"</formula>
    </cfRule>
  </conditionalFormatting>
  <conditionalFormatting sqref="AO17:AP24">
    <cfRule type="cellIs" dxfId="29823" priority="30045" stopIfTrue="1" operator="equal">
      <formula>"f"</formula>
    </cfRule>
  </conditionalFormatting>
  <conditionalFormatting sqref="AO17:AP24">
    <cfRule type="cellIs" dxfId="29822" priority="30043" stopIfTrue="1" operator="equal">
      <formula>"h"</formula>
    </cfRule>
    <cfRule type="cellIs" dxfId="29821" priority="30044" stopIfTrue="1" operator="equal">
      <formula>"g"</formula>
    </cfRule>
  </conditionalFormatting>
  <conditionalFormatting sqref="AO17:AP24">
    <cfRule type="cellIs" dxfId="29820" priority="30042" stopIfTrue="1" operator="equal">
      <formula>"f"</formula>
    </cfRule>
  </conditionalFormatting>
  <conditionalFormatting sqref="AO17:AP24">
    <cfRule type="cellIs" dxfId="29819" priority="30040" stopIfTrue="1" operator="equal">
      <formula>"h"</formula>
    </cfRule>
    <cfRule type="cellIs" dxfId="29818" priority="30041" stopIfTrue="1" operator="equal">
      <formula>"g"</formula>
    </cfRule>
  </conditionalFormatting>
  <conditionalFormatting sqref="AO17:AP24">
    <cfRule type="cellIs" dxfId="29817" priority="30039" stopIfTrue="1" operator="equal">
      <formula>"f"</formula>
    </cfRule>
  </conditionalFormatting>
  <conditionalFormatting sqref="AO17:AP24">
    <cfRule type="cellIs" dxfId="29816" priority="30037" stopIfTrue="1" operator="equal">
      <formula>"h"</formula>
    </cfRule>
    <cfRule type="cellIs" dxfId="29815" priority="30038" stopIfTrue="1" operator="equal">
      <formula>"g"</formula>
    </cfRule>
  </conditionalFormatting>
  <conditionalFormatting sqref="AO17:AP24">
    <cfRule type="cellIs" dxfId="29814" priority="30036" stopIfTrue="1" operator="equal">
      <formula>"f"</formula>
    </cfRule>
  </conditionalFormatting>
  <conditionalFormatting sqref="AO17:AP24">
    <cfRule type="cellIs" dxfId="29813" priority="30034" stopIfTrue="1" operator="equal">
      <formula>"h"</formula>
    </cfRule>
    <cfRule type="cellIs" dxfId="29812" priority="30035" stopIfTrue="1" operator="equal">
      <formula>"g"</formula>
    </cfRule>
  </conditionalFormatting>
  <conditionalFormatting sqref="AO17:AP24">
    <cfRule type="cellIs" dxfId="29811" priority="30033" stopIfTrue="1" operator="equal">
      <formula>"f"</formula>
    </cfRule>
  </conditionalFormatting>
  <conditionalFormatting sqref="AO17:AP24">
    <cfRule type="cellIs" dxfId="29810" priority="30031" stopIfTrue="1" operator="equal">
      <formula>"h"</formula>
    </cfRule>
    <cfRule type="cellIs" dxfId="29809" priority="30032" stopIfTrue="1" operator="equal">
      <formula>"g"</formula>
    </cfRule>
  </conditionalFormatting>
  <conditionalFormatting sqref="AO17:AP24">
    <cfRule type="cellIs" dxfId="29808" priority="30030" stopIfTrue="1" operator="equal">
      <formula>"f"</formula>
    </cfRule>
  </conditionalFormatting>
  <conditionalFormatting sqref="AO17:AP24">
    <cfRule type="cellIs" dxfId="29807" priority="30028" stopIfTrue="1" operator="equal">
      <formula>"h"</formula>
    </cfRule>
    <cfRule type="cellIs" dxfId="29806" priority="30029" stopIfTrue="1" operator="equal">
      <formula>"g"</formula>
    </cfRule>
  </conditionalFormatting>
  <conditionalFormatting sqref="AO17:AP24">
    <cfRule type="cellIs" dxfId="29805" priority="30027" stopIfTrue="1" operator="equal">
      <formula>"f"</formula>
    </cfRule>
  </conditionalFormatting>
  <conditionalFormatting sqref="AO17:AP24">
    <cfRule type="cellIs" dxfId="29804" priority="30025" stopIfTrue="1" operator="equal">
      <formula>"h"</formula>
    </cfRule>
    <cfRule type="cellIs" dxfId="29803" priority="30026" stopIfTrue="1" operator="equal">
      <formula>"g"</formula>
    </cfRule>
  </conditionalFormatting>
  <conditionalFormatting sqref="AO17:AP24">
    <cfRule type="cellIs" dxfId="29802" priority="30024" stopIfTrue="1" operator="equal">
      <formula>"f"</formula>
    </cfRule>
  </conditionalFormatting>
  <conditionalFormatting sqref="AO17:AP24">
    <cfRule type="cellIs" dxfId="29801" priority="30022" stopIfTrue="1" operator="equal">
      <formula>"h"</formula>
    </cfRule>
    <cfRule type="cellIs" dxfId="29800" priority="30023" stopIfTrue="1" operator="equal">
      <formula>"g"</formula>
    </cfRule>
  </conditionalFormatting>
  <conditionalFormatting sqref="AO17:AP24">
    <cfRule type="cellIs" dxfId="29799" priority="30018" stopIfTrue="1" operator="equal">
      <formula>"f"</formula>
    </cfRule>
  </conditionalFormatting>
  <conditionalFormatting sqref="AO17:AP24">
    <cfRule type="cellIs" dxfId="29798" priority="30016" stopIfTrue="1" operator="equal">
      <formula>"h"</formula>
    </cfRule>
    <cfRule type="cellIs" dxfId="29797" priority="30017" stopIfTrue="1" operator="equal">
      <formula>"g"</formula>
    </cfRule>
  </conditionalFormatting>
  <conditionalFormatting sqref="AO17:AP24">
    <cfRule type="cellIs" dxfId="29796" priority="30021" stopIfTrue="1" operator="equal">
      <formula>"f"</formula>
    </cfRule>
  </conditionalFormatting>
  <conditionalFormatting sqref="AO17:AP24">
    <cfRule type="cellIs" dxfId="29795" priority="30019" stopIfTrue="1" operator="equal">
      <formula>"h"</formula>
    </cfRule>
    <cfRule type="cellIs" dxfId="29794" priority="30020" stopIfTrue="1" operator="equal">
      <formula>"g"</formula>
    </cfRule>
  </conditionalFormatting>
  <conditionalFormatting sqref="AO17:AP24">
    <cfRule type="cellIs" dxfId="29793" priority="30015" stopIfTrue="1" operator="equal">
      <formula>"f"</formula>
    </cfRule>
  </conditionalFormatting>
  <conditionalFormatting sqref="AO17:AP24">
    <cfRule type="cellIs" dxfId="29792" priority="30013" stopIfTrue="1" operator="equal">
      <formula>"h"</formula>
    </cfRule>
    <cfRule type="cellIs" dxfId="29791" priority="30014" stopIfTrue="1" operator="equal">
      <formula>"g"</formula>
    </cfRule>
  </conditionalFormatting>
  <conditionalFormatting sqref="AO17:AP24">
    <cfRule type="cellIs" dxfId="29790" priority="30012" stopIfTrue="1" operator="equal">
      <formula>"f"</formula>
    </cfRule>
  </conditionalFormatting>
  <conditionalFormatting sqref="AO17:AP24">
    <cfRule type="cellIs" dxfId="29789" priority="30010" stopIfTrue="1" operator="equal">
      <formula>"h"</formula>
    </cfRule>
    <cfRule type="cellIs" dxfId="29788" priority="30011" stopIfTrue="1" operator="equal">
      <formula>"g"</formula>
    </cfRule>
  </conditionalFormatting>
  <conditionalFormatting sqref="AO17:AP24">
    <cfRule type="cellIs" dxfId="29787" priority="30009" stopIfTrue="1" operator="equal">
      <formula>"f"</formula>
    </cfRule>
  </conditionalFormatting>
  <conditionalFormatting sqref="AO17:AP24">
    <cfRule type="cellIs" dxfId="29786" priority="30007" stopIfTrue="1" operator="equal">
      <formula>"h"</formula>
    </cfRule>
    <cfRule type="cellIs" dxfId="29785" priority="30008" stopIfTrue="1" operator="equal">
      <formula>"g"</formula>
    </cfRule>
  </conditionalFormatting>
  <conditionalFormatting sqref="AN16:AN24">
    <cfRule type="cellIs" dxfId="29784" priority="29934" stopIfTrue="1" operator="equal">
      <formula>"f"</formula>
    </cfRule>
  </conditionalFormatting>
  <conditionalFormatting sqref="AN16:AN24">
    <cfRule type="cellIs" dxfId="29783" priority="29932" stopIfTrue="1" operator="equal">
      <formula>"h"</formula>
    </cfRule>
    <cfRule type="cellIs" dxfId="29782" priority="29933" stopIfTrue="1" operator="equal">
      <formula>"g"</formula>
    </cfRule>
  </conditionalFormatting>
  <conditionalFormatting sqref="AN16:AN24">
    <cfRule type="cellIs" dxfId="29781" priority="30003" stopIfTrue="1" operator="equal">
      <formula>"f"</formula>
    </cfRule>
  </conditionalFormatting>
  <conditionalFormatting sqref="AN16:AN24">
    <cfRule type="cellIs" dxfId="29780" priority="30001" stopIfTrue="1" operator="equal">
      <formula>"h"</formula>
    </cfRule>
    <cfRule type="cellIs" dxfId="29779" priority="30002" stopIfTrue="1" operator="equal">
      <formula>"g"</formula>
    </cfRule>
  </conditionalFormatting>
  <conditionalFormatting sqref="AN16:AN24">
    <cfRule type="cellIs" dxfId="29778" priority="30000" stopIfTrue="1" operator="equal">
      <formula>"f"</formula>
    </cfRule>
  </conditionalFormatting>
  <conditionalFormatting sqref="AN16:AN24">
    <cfRule type="cellIs" dxfId="29777" priority="29998" stopIfTrue="1" operator="equal">
      <formula>"h"</formula>
    </cfRule>
    <cfRule type="cellIs" dxfId="29776" priority="29999" stopIfTrue="1" operator="equal">
      <formula>"g"</formula>
    </cfRule>
  </conditionalFormatting>
  <conditionalFormatting sqref="AN16:AN24">
    <cfRule type="cellIs" dxfId="29775" priority="29997" stopIfTrue="1" operator="equal">
      <formula>"f"</formula>
    </cfRule>
  </conditionalFormatting>
  <conditionalFormatting sqref="AN16:AN24">
    <cfRule type="cellIs" dxfId="29774" priority="29995" stopIfTrue="1" operator="equal">
      <formula>"h"</formula>
    </cfRule>
    <cfRule type="cellIs" dxfId="29773" priority="29996" stopIfTrue="1" operator="equal">
      <formula>"g"</formula>
    </cfRule>
  </conditionalFormatting>
  <conditionalFormatting sqref="AN16:AN24">
    <cfRule type="cellIs" dxfId="29772" priority="29994" stopIfTrue="1" operator="equal">
      <formula>"f"</formula>
    </cfRule>
  </conditionalFormatting>
  <conditionalFormatting sqref="AN16:AN24">
    <cfRule type="cellIs" dxfId="29771" priority="29992" stopIfTrue="1" operator="equal">
      <formula>"h"</formula>
    </cfRule>
    <cfRule type="cellIs" dxfId="29770" priority="29993" stopIfTrue="1" operator="equal">
      <formula>"g"</formula>
    </cfRule>
  </conditionalFormatting>
  <conditionalFormatting sqref="AN16:AN24">
    <cfRule type="cellIs" dxfId="29769" priority="29991" stopIfTrue="1" operator="equal">
      <formula>"f"</formula>
    </cfRule>
  </conditionalFormatting>
  <conditionalFormatting sqref="AN16:AN24">
    <cfRule type="cellIs" dxfId="29768" priority="29989" stopIfTrue="1" operator="equal">
      <formula>"h"</formula>
    </cfRule>
    <cfRule type="cellIs" dxfId="29767" priority="29990" stopIfTrue="1" operator="equal">
      <formula>"g"</formula>
    </cfRule>
  </conditionalFormatting>
  <conditionalFormatting sqref="AN16:AN24">
    <cfRule type="cellIs" dxfId="29766" priority="29988" stopIfTrue="1" operator="equal">
      <formula>"f"</formula>
    </cfRule>
  </conditionalFormatting>
  <conditionalFormatting sqref="AN16:AN24">
    <cfRule type="cellIs" dxfId="29765" priority="29986" stopIfTrue="1" operator="equal">
      <formula>"h"</formula>
    </cfRule>
    <cfRule type="cellIs" dxfId="29764" priority="29987" stopIfTrue="1" operator="equal">
      <formula>"g"</formula>
    </cfRule>
  </conditionalFormatting>
  <conditionalFormatting sqref="AN16:AN24">
    <cfRule type="cellIs" dxfId="29763" priority="29985" stopIfTrue="1" operator="equal">
      <formula>"f"</formula>
    </cfRule>
  </conditionalFormatting>
  <conditionalFormatting sqref="AN16:AN24">
    <cfRule type="cellIs" dxfId="29762" priority="29983" stopIfTrue="1" operator="equal">
      <formula>"h"</formula>
    </cfRule>
    <cfRule type="cellIs" dxfId="29761" priority="29984" stopIfTrue="1" operator="equal">
      <formula>"g"</formula>
    </cfRule>
  </conditionalFormatting>
  <conditionalFormatting sqref="AN16:AN24">
    <cfRule type="cellIs" dxfId="29760" priority="29982" stopIfTrue="1" operator="equal">
      <formula>"f"</formula>
    </cfRule>
  </conditionalFormatting>
  <conditionalFormatting sqref="AN16:AN24">
    <cfRule type="cellIs" dxfId="29759" priority="29980" stopIfTrue="1" operator="equal">
      <formula>"h"</formula>
    </cfRule>
    <cfRule type="cellIs" dxfId="29758" priority="29981" stopIfTrue="1" operator="equal">
      <formula>"g"</formula>
    </cfRule>
  </conditionalFormatting>
  <conditionalFormatting sqref="AN16:AN24">
    <cfRule type="cellIs" dxfId="29757" priority="29979" stopIfTrue="1" operator="equal">
      <formula>"f"</formula>
    </cfRule>
  </conditionalFormatting>
  <conditionalFormatting sqref="AN16:AN24">
    <cfRule type="cellIs" dxfId="29756" priority="29977" stopIfTrue="1" operator="equal">
      <formula>"h"</formula>
    </cfRule>
    <cfRule type="cellIs" dxfId="29755" priority="29978" stopIfTrue="1" operator="equal">
      <formula>"g"</formula>
    </cfRule>
  </conditionalFormatting>
  <conditionalFormatting sqref="AN16:AN24">
    <cfRule type="cellIs" dxfId="29754" priority="29976" stopIfTrue="1" operator="equal">
      <formula>"f"</formula>
    </cfRule>
  </conditionalFormatting>
  <conditionalFormatting sqref="AN16:AN24">
    <cfRule type="cellIs" dxfId="29753" priority="29974" stopIfTrue="1" operator="equal">
      <formula>"h"</formula>
    </cfRule>
    <cfRule type="cellIs" dxfId="29752" priority="29975" stopIfTrue="1" operator="equal">
      <formula>"g"</formula>
    </cfRule>
  </conditionalFormatting>
  <conditionalFormatting sqref="AN16:AN24">
    <cfRule type="cellIs" dxfId="29751" priority="29973" stopIfTrue="1" operator="equal">
      <formula>"f"</formula>
    </cfRule>
  </conditionalFormatting>
  <conditionalFormatting sqref="AN16:AN24">
    <cfRule type="cellIs" dxfId="29750" priority="29971" stopIfTrue="1" operator="equal">
      <formula>"h"</formula>
    </cfRule>
    <cfRule type="cellIs" dxfId="29749" priority="29972" stopIfTrue="1" operator="equal">
      <formula>"g"</formula>
    </cfRule>
  </conditionalFormatting>
  <conditionalFormatting sqref="AN16:AN24">
    <cfRule type="cellIs" dxfId="29748" priority="29970" stopIfTrue="1" operator="equal">
      <formula>"f"</formula>
    </cfRule>
  </conditionalFormatting>
  <conditionalFormatting sqref="AN16:AN24">
    <cfRule type="cellIs" dxfId="29747" priority="29968" stopIfTrue="1" operator="equal">
      <formula>"h"</formula>
    </cfRule>
    <cfRule type="cellIs" dxfId="29746" priority="29969" stopIfTrue="1" operator="equal">
      <formula>"g"</formula>
    </cfRule>
  </conditionalFormatting>
  <conditionalFormatting sqref="AN16:AN24">
    <cfRule type="cellIs" dxfId="29745" priority="29967" stopIfTrue="1" operator="equal">
      <formula>"f"</formula>
    </cfRule>
  </conditionalFormatting>
  <conditionalFormatting sqref="AN16:AN24">
    <cfRule type="cellIs" dxfId="29744" priority="29965" stopIfTrue="1" operator="equal">
      <formula>"h"</formula>
    </cfRule>
    <cfRule type="cellIs" dxfId="29743" priority="29966" stopIfTrue="1" operator="equal">
      <formula>"g"</formula>
    </cfRule>
  </conditionalFormatting>
  <conditionalFormatting sqref="AN16:AN24">
    <cfRule type="cellIs" dxfId="29742" priority="29964" stopIfTrue="1" operator="equal">
      <formula>"f"</formula>
    </cfRule>
  </conditionalFormatting>
  <conditionalFormatting sqref="AN16:AN24">
    <cfRule type="cellIs" dxfId="29741" priority="29962" stopIfTrue="1" operator="equal">
      <formula>"h"</formula>
    </cfRule>
    <cfRule type="cellIs" dxfId="29740" priority="29963" stopIfTrue="1" operator="equal">
      <formula>"g"</formula>
    </cfRule>
  </conditionalFormatting>
  <conditionalFormatting sqref="AN16:AN24">
    <cfRule type="cellIs" dxfId="29739" priority="29961" stopIfTrue="1" operator="equal">
      <formula>"f"</formula>
    </cfRule>
  </conditionalFormatting>
  <conditionalFormatting sqref="AN16:AN24">
    <cfRule type="cellIs" dxfId="29738" priority="29959" stopIfTrue="1" operator="equal">
      <formula>"h"</formula>
    </cfRule>
    <cfRule type="cellIs" dxfId="29737" priority="29960" stopIfTrue="1" operator="equal">
      <formula>"g"</formula>
    </cfRule>
  </conditionalFormatting>
  <conditionalFormatting sqref="AN16:AN24">
    <cfRule type="cellIs" dxfId="29736" priority="29958" stopIfTrue="1" operator="equal">
      <formula>"f"</formula>
    </cfRule>
  </conditionalFormatting>
  <conditionalFormatting sqref="AN16:AN24">
    <cfRule type="cellIs" dxfId="29735" priority="29956" stopIfTrue="1" operator="equal">
      <formula>"h"</formula>
    </cfRule>
    <cfRule type="cellIs" dxfId="29734" priority="29957" stopIfTrue="1" operator="equal">
      <formula>"g"</formula>
    </cfRule>
  </conditionalFormatting>
  <conditionalFormatting sqref="AN16:AN24">
    <cfRule type="cellIs" dxfId="29733" priority="29955" stopIfTrue="1" operator="equal">
      <formula>"f"</formula>
    </cfRule>
  </conditionalFormatting>
  <conditionalFormatting sqref="AN16:AN24">
    <cfRule type="cellIs" dxfId="29732" priority="29953" stopIfTrue="1" operator="equal">
      <formula>"h"</formula>
    </cfRule>
    <cfRule type="cellIs" dxfId="29731" priority="29954" stopIfTrue="1" operator="equal">
      <formula>"g"</formula>
    </cfRule>
  </conditionalFormatting>
  <conditionalFormatting sqref="AN16:AN24">
    <cfRule type="cellIs" dxfId="29730" priority="29952" stopIfTrue="1" operator="equal">
      <formula>"f"</formula>
    </cfRule>
  </conditionalFormatting>
  <conditionalFormatting sqref="AN16:AN24">
    <cfRule type="cellIs" dxfId="29729" priority="29950" stopIfTrue="1" operator="equal">
      <formula>"h"</formula>
    </cfRule>
    <cfRule type="cellIs" dxfId="29728" priority="29951" stopIfTrue="1" operator="equal">
      <formula>"g"</formula>
    </cfRule>
  </conditionalFormatting>
  <conditionalFormatting sqref="AN16:AN24">
    <cfRule type="cellIs" dxfId="29727" priority="29946" stopIfTrue="1" operator="equal">
      <formula>"f"</formula>
    </cfRule>
  </conditionalFormatting>
  <conditionalFormatting sqref="AN16:AN24">
    <cfRule type="cellIs" dxfId="29726" priority="29944" stopIfTrue="1" operator="equal">
      <formula>"h"</formula>
    </cfRule>
    <cfRule type="cellIs" dxfId="29725" priority="29945" stopIfTrue="1" operator="equal">
      <formula>"g"</formula>
    </cfRule>
  </conditionalFormatting>
  <conditionalFormatting sqref="AN16:AN24">
    <cfRule type="cellIs" dxfId="29724" priority="29949" stopIfTrue="1" operator="equal">
      <formula>"f"</formula>
    </cfRule>
  </conditionalFormatting>
  <conditionalFormatting sqref="AN16:AN24">
    <cfRule type="cellIs" dxfId="29723" priority="29947" stopIfTrue="1" operator="equal">
      <formula>"h"</formula>
    </cfRule>
    <cfRule type="cellIs" dxfId="29722" priority="29948" stopIfTrue="1" operator="equal">
      <formula>"g"</formula>
    </cfRule>
  </conditionalFormatting>
  <conditionalFormatting sqref="AN16:AN24">
    <cfRule type="cellIs" dxfId="29721" priority="29943" stopIfTrue="1" operator="equal">
      <formula>"f"</formula>
    </cfRule>
  </conditionalFormatting>
  <conditionalFormatting sqref="AN16:AN24">
    <cfRule type="cellIs" dxfId="29720" priority="29941" stopIfTrue="1" operator="equal">
      <formula>"h"</formula>
    </cfRule>
    <cfRule type="cellIs" dxfId="29719" priority="29942" stopIfTrue="1" operator="equal">
      <formula>"g"</formula>
    </cfRule>
  </conditionalFormatting>
  <conditionalFormatting sqref="AN16:AN24">
    <cfRule type="cellIs" dxfId="29718" priority="29940" stopIfTrue="1" operator="equal">
      <formula>"f"</formula>
    </cfRule>
  </conditionalFormatting>
  <conditionalFormatting sqref="AN16:AN24">
    <cfRule type="cellIs" dxfId="29717" priority="29938" stopIfTrue="1" operator="equal">
      <formula>"h"</formula>
    </cfRule>
    <cfRule type="cellIs" dxfId="29716" priority="29939" stopIfTrue="1" operator="equal">
      <formula>"g"</formula>
    </cfRule>
  </conditionalFormatting>
  <conditionalFormatting sqref="AN16:AN24">
    <cfRule type="cellIs" dxfId="29715" priority="29937" stopIfTrue="1" operator="equal">
      <formula>"f"</formula>
    </cfRule>
  </conditionalFormatting>
  <conditionalFormatting sqref="AN16:AN24">
    <cfRule type="cellIs" dxfId="29714" priority="29935" stopIfTrue="1" operator="equal">
      <formula>"h"</formula>
    </cfRule>
    <cfRule type="cellIs" dxfId="29713" priority="29936" stopIfTrue="1" operator="equal">
      <formula>"g"</formula>
    </cfRule>
  </conditionalFormatting>
  <conditionalFormatting sqref="AQ16:AR24">
    <cfRule type="cellIs" dxfId="29712" priority="29928" stopIfTrue="1" operator="equal">
      <formula>"f"</formula>
    </cfRule>
  </conditionalFormatting>
  <conditionalFormatting sqref="AQ16:AR24">
    <cfRule type="cellIs" dxfId="29711" priority="29926" stopIfTrue="1" operator="equal">
      <formula>"h"</formula>
    </cfRule>
    <cfRule type="cellIs" dxfId="29710" priority="29927" stopIfTrue="1" operator="equal">
      <formula>"g"</formula>
    </cfRule>
  </conditionalFormatting>
  <conditionalFormatting sqref="AQ16:AR24">
    <cfRule type="cellIs" dxfId="29709" priority="29925" stopIfTrue="1" operator="equal">
      <formula>"f"</formula>
    </cfRule>
  </conditionalFormatting>
  <conditionalFormatting sqref="AQ16:AR24">
    <cfRule type="cellIs" dxfId="29708" priority="29923" stopIfTrue="1" operator="equal">
      <formula>"h"</formula>
    </cfRule>
    <cfRule type="cellIs" dxfId="29707" priority="29924" stopIfTrue="1" operator="equal">
      <formula>"g"</formula>
    </cfRule>
  </conditionalFormatting>
  <conditionalFormatting sqref="AQ16:AR24">
    <cfRule type="cellIs" dxfId="29706" priority="29913" stopIfTrue="1" operator="equal">
      <formula>"f"</formula>
    </cfRule>
  </conditionalFormatting>
  <conditionalFormatting sqref="AQ16:AR24">
    <cfRule type="cellIs" dxfId="29705" priority="29911" stopIfTrue="1" operator="equal">
      <formula>"h"</formula>
    </cfRule>
    <cfRule type="cellIs" dxfId="29704" priority="29912" stopIfTrue="1" operator="equal">
      <formula>"g"</formula>
    </cfRule>
  </conditionalFormatting>
  <conditionalFormatting sqref="AQ16:AR24">
    <cfRule type="cellIs" dxfId="29703" priority="29910" stopIfTrue="1" operator="equal">
      <formula>"f"</formula>
    </cfRule>
  </conditionalFormatting>
  <conditionalFormatting sqref="AQ16:AR24">
    <cfRule type="cellIs" dxfId="29702" priority="29908" stopIfTrue="1" operator="equal">
      <formula>"h"</formula>
    </cfRule>
    <cfRule type="cellIs" dxfId="29701" priority="29909" stopIfTrue="1" operator="equal">
      <formula>"g"</formula>
    </cfRule>
  </conditionalFormatting>
  <conditionalFormatting sqref="AQ16:AR24">
    <cfRule type="cellIs" dxfId="29700" priority="29922" stopIfTrue="1" operator="equal">
      <formula>"f"</formula>
    </cfRule>
  </conditionalFormatting>
  <conditionalFormatting sqref="AQ16:AR24">
    <cfRule type="cellIs" dxfId="29699" priority="29920" stopIfTrue="1" operator="equal">
      <formula>"h"</formula>
    </cfRule>
    <cfRule type="cellIs" dxfId="29698" priority="29921" stopIfTrue="1" operator="equal">
      <formula>"g"</formula>
    </cfRule>
  </conditionalFormatting>
  <conditionalFormatting sqref="AQ16:AR24">
    <cfRule type="cellIs" dxfId="29697" priority="29931" stopIfTrue="1" operator="equal">
      <formula>"f"</formula>
    </cfRule>
  </conditionalFormatting>
  <conditionalFormatting sqref="AQ16:AR24">
    <cfRule type="cellIs" dxfId="29696" priority="29929" stopIfTrue="1" operator="equal">
      <formula>"h"</formula>
    </cfRule>
    <cfRule type="cellIs" dxfId="29695" priority="29930" stopIfTrue="1" operator="equal">
      <formula>"g"</formula>
    </cfRule>
  </conditionalFormatting>
  <conditionalFormatting sqref="AQ16:AR24">
    <cfRule type="cellIs" dxfId="29694" priority="29919" stopIfTrue="1" operator="equal">
      <formula>"f"</formula>
    </cfRule>
  </conditionalFormatting>
  <conditionalFormatting sqref="AQ16:AR24">
    <cfRule type="cellIs" dxfId="29693" priority="29917" stopIfTrue="1" operator="equal">
      <formula>"h"</formula>
    </cfRule>
    <cfRule type="cellIs" dxfId="29692" priority="29918" stopIfTrue="1" operator="equal">
      <formula>"g"</formula>
    </cfRule>
  </conditionalFormatting>
  <conditionalFormatting sqref="AQ16:AR24">
    <cfRule type="cellIs" dxfId="29691" priority="29916" stopIfTrue="1" operator="equal">
      <formula>"f"</formula>
    </cfRule>
  </conditionalFormatting>
  <conditionalFormatting sqref="AQ16:AR24">
    <cfRule type="cellIs" dxfId="29690" priority="29914" stopIfTrue="1" operator="equal">
      <formula>"h"</formula>
    </cfRule>
    <cfRule type="cellIs" dxfId="29689" priority="29915" stopIfTrue="1" operator="equal">
      <formula>"g"</formula>
    </cfRule>
  </conditionalFormatting>
  <conditionalFormatting sqref="AS17:AT24">
    <cfRule type="cellIs" dxfId="29688" priority="29838" stopIfTrue="1" operator="equal">
      <formula>"f"</formula>
    </cfRule>
  </conditionalFormatting>
  <conditionalFormatting sqref="AS17:AT24">
    <cfRule type="cellIs" dxfId="29687" priority="29836" stopIfTrue="1" operator="equal">
      <formula>"h"</formula>
    </cfRule>
    <cfRule type="cellIs" dxfId="29686" priority="29837" stopIfTrue="1" operator="equal">
      <formula>"g"</formula>
    </cfRule>
  </conditionalFormatting>
  <conditionalFormatting sqref="AS17:AT24">
    <cfRule type="cellIs" dxfId="29685" priority="29907" stopIfTrue="1" operator="equal">
      <formula>"f"</formula>
    </cfRule>
  </conditionalFormatting>
  <conditionalFormatting sqref="AS17:AT24">
    <cfRule type="cellIs" dxfId="29684" priority="29905" stopIfTrue="1" operator="equal">
      <formula>"h"</formula>
    </cfRule>
    <cfRule type="cellIs" dxfId="29683" priority="29906" stopIfTrue="1" operator="equal">
      <formula>"g"</formula>
    </cfRule>
  </conditionalFormatting>
  <conditionalFormatting sqref="AS17:AT24">
    <cfRule type="cellIs" dxfId="29682" priority="29904" stopIfTrue="1" operator="equal">
      <formula>"f"</formula>
    </cfRule>
  </conditionalFormatting>
  <conditionalFormatting sqref="AS17:AT24">
    <cfRule type="cellIs" dxfId="29681" priority="29902" stopIfTrue="1" operator="equal">
      <formula>"h"</formula>
    </cfRule>
    <cfRule type="cellIs" dxfId="29680" priority="29903" stopIfTrue="1" operator="equal">
      <formula>"g"</formula>
    </cfRule>
  </conditionalFormatting>
  <conditionalFormatting sqref="AS17:AT24">
    <cfRule type="cellIs" dxfId="29679" priority="29901" stopIfTrue="1" operator="equal">
      <formula>"f"</formula>
    </cfRule>
  </conditionalFormatting>
  <conditionalFormatting sqref="AS17:AT24">
    <cfRule type="cellIs" dxfId="29678" priority="29899" stopIfTrue="1" operator="equal">
      <formula>"h"</formula>
    </cfRule>
    <cfRule type="cellIs" dxfId="29677" priority="29900" stopIfTrue="1" operator="equal">
      <formula>"g"</formula>
    </cfRule>
  </conditionalFormatting>
  <conditionalFormatting sqref="AS17:AT24">
    <cfRule type="cellIs" dxfId="29676" priority="29898" stopIfTrue="1" operator="equal">
      <formula>"f"</formula>
    </cfRule>
  </conditionalFormatting>
  <conditionalFormatting sqref="AS17:AT24">
    <cfRule type="cellIs" dxfId="29675" priority="29896" stopIfTrue="1" operator="equal">
      <formula>"h"</formula>
    </cfRule>
    <cfRule type="cellIs" dxfId="29674" priority="29897" stopIfTrue="1" operator="equal">
      <formula>"g"</formula>
    </cfRule>
  </conditionalFormatting>
  <conditionalFormatting sqref="AS17:AT24">
    <cfRule type="cellIs" dxfId="29673" priority="29895" stopIfTrue="1" operator="equal">
      <formula>"f"</formula>
    </cfRule>
  </conditionalFormatting>
  <conditionalFormatting sqref="AS17:AT24">
    <cfRule type="cellIs" dxfId="29672" priority="29893" stopIfTrue="1" operator="equal">
      <formula>"h"</formula>
    </cfRule>
    <cfRule type="cellIs" dxfId="29671" priority="29894" stopIfTrue="1" operator="equal">
      <formula>"g"</formula>
    </cfRule>
  </conditionalFormatting>
  <conditionalFormatting sqref="AS17:AT24">
    <cfRule type="cellIs" dxfId="29670" priority="29892" stopIfTrue="1" operator="equal">
      <formula>"f"</formula>
    </cfRule>
  </conditionalFormatting>
  <conditionalFormatting sqref="AS17:AT24">
    <cfRule type="cellIs" dxfId="29669" priority="29890" stopIfTrue="1" operator="equal">
      <formula>"h"</formula>
    </cfRule>
    <cfRule type="cellIs" dxfId="29668" priority="29891" stopIfTrue="1" operator="equal">
      <formula>"g"</formula>
    </cfRule>
  </conditionalFormatting>
  <conditionalFormatting sqref="AS17:AT24">
    <cfRule type="cellIs" dxfId="29667" priority="29889" stopIfTrue="1" operator="equal">
      <formula>"f"</formula>
    </cfRule>
  </conditionalFormatting>
  <conditionalFormatting sqref="AS17:AT24">
    <cfRule type="cellIs" dxfId="29666" priority="29887" stopIfTrue="1" operator="equal">
      <formula>"h"</formula>
    </cfRule>
    <cfRule type="cellIs" dxfId="29665" priority="29888" stopIfTrue="1" operator="equal">
      <formula>"g"</formula>
    </cfRule>
  </conditionalFormatting>
  <conditionalFormatting sqref="AS17:AT24">
    <cfRule type="cellIs" dxfId="29664" priority="29886" stopIfTrue="1" operator="equal">
      <formula>"f"</formula>
    </cfRule>
  </conditionalFormatting>
  <conditionalFormatting sqref="AS17:AT24">
    <cfRule type="cellIs" dxfId="29663" priority="29884" stopIfTrue="1" operator="equal">
      <formula>"h"</formula>
    </cfRule>
    <cfRule type="cellIs" dxfId="29662" priority="29885" stopIfTrue="1" operator="equal">
      <formula>"g"</formula>
    </cfRule>
  </conditionalFormatting>
  <conditionalFormatting sqref="AS17:AT24">
    <cfRule type="cellIs" dxfId="29661" priority="29883" stopIfTrue="1" operator="equal">
      <formula>"f"</formula>
    </cfRule>
  </conditionalFormatting>
  <conditionalFormatting sqref="AS17:AT24">
    <cfRule type="cellIs" dxfId="29660" priority="29881" stopIfTrue="1" operator="equal">
      <formula>"h"</formula>
    </cfRule>
    <cfRule type="cellIs" dxfId="29659" priority="29882" stopIfTrue="1" operator="equal">
      <formula>"g"</formula>
    </cfRule>
  </conditionalFormatting>
  <conditionalFormatting sqref="AS17:AT24">
    <cfRule type="cellIs" dxfId="29658" priority="29880" stopIfTrue="1" operator="equal">
      <formula>"f"</formula>
    </cfRule>
  </conditionalFormatting>
  <conditionalFormatting sqref="AS17:AT24">
    <cfRule type="cellIs" dxfId="29657" priority="29878" stopIfTrue="1" operator="equal">
      <formula>"h"</formula>
    </cfRule>
    <cfRule type="cellIs" dxfId="29656" priority="29879" stopIfTrue="1" operator="equal">
      <formula>"g"</formula>
    </cfRule>
  </conditionalFormatting>
  <conditionalFormatting sqref="AS17:AT24">
    <cfRule type="cellIs" dxfId="29655" priority="29877" stopIfTrue="1" operator="equal">
      <formula>"f"</formula>
    </cfRule>
  </conditionalFormatting>
  <conditionalFormatting sqref="AS17:AT24">
    <cfRule type="cellIs" dxfId="29654" priority="29875" stopIfTrue="1" operator="equal">
      <formula>"h"</formula>
    </cfRule>
    <cfRule type="cellIs" dxfId="29653" priority="29876" stopIfTrue="1" operator="equal">
      <formula>"g"</formula>
    </cfRule>
  </conditionalFormatting>
  <conditionalFormatting sqref="AS17:AT24">
    <cfRule type="cellIs" dxfId="29652" priority="29874" stopIfTrue="1" operator="equal">
      <formula>"f"</formula>
    </cfRule>
  </conditionalFormatting>
  <conditionalFormatting sqref="AS17:AT24">
    <cfRule type="cellIs" dxfId="29651" priority="29872" stopIfTrue="1" operator="equal">
      <formula>"h"</formula>
    </cfRule>
    <cfRule type="cellIs" dxfId="29650" priority="29873" stopIfTrue="1" operator="equal">
      <formula>"g"</formula>
    </cfRule>
  </conditionalFormatting>
  <conditionalFormatting sqref="AS17:AT24">
    <cfRule type="cellIs" dxfId="29649" priority="29871" stopIfTrue="1" operator="equal">
      <formula>"f"</formula>
    </cfRule>
  </conditionalFormatting>
  <conditionalFormatting sqref="AS17:AT24">
    <cfRule type="cellIs" dxfId="29648" priority="29869" stopIfTrue="1" operator="equal">
      <formula>"h"</formula>
    </cfRule>
    <cfRule type="cellIs" dxfId="29647" priority="29870" stopIfTrue="1" operator="equal">
      <formula>"g"</formula>
    </cfRule>
  </conditionalFormatting>
  <conditionalFormatting sqref="AS17:AT24">
    <cfRule type="cellIs" dxfId="29646" priority="29868" stopIfTrue="1" operator="equal">
      <formula>"f"</formula>
    </cfRule>
  </conditionalFormatting>
  <conditionalFormatting sqref="AS17:AT24">
    <cfRule type="cellIs" dxfId="29645" priority="29866" stopIfTrue="1" operator="equal">
      <formula>"h"</formula>
    </cfRule>
    <cfRule type="cellIs" dxfId="29644" priority="29867" stopIfTrue="1" operator="equal">
      <formula>"g"</formula>
    </cfRule>
  </conditionalFormatting>
  <conditionalFormatting sqref="AS17:AT24">
    <cfRule type="cellIs" dxfId="29643" priority="29865" stopIfTrue="1" operator="equal">
      <formula>"f"</formula>
    </cfRule>
  </conditionalFormatting>
  <conditionalFormatting sqref="AS17:AT24">
    <cfRule type="cellIs" dxfId="29642" priority="29863" stopIfTrue="1" operator="equal">
      <formula>"h"</formula>
    </cfRule>
    <cfRule type="cellIs" dxfId="29641" priority="29864" stopIfTrue="1" operator="equal">
      <formula>"g"</formula>
    </cfRule>
  </conditionalFormatting>
  <conditionalFormatting sqref="AS17:AT24">
    <cfRule type="cellIs" dxfId="29640" priority="29862" stopIfTrue="1" operator="equal">
      <formula>"f"</formula>
    </cfRule>
  </conditionalFormatting>
  <conditionalFormatting sqref="AS17:AT24">
    <cfRule type="cellIs" dxfId="29639" priority="29860" stopIfTrue="1" operator="equal">
      <formula>"h"</formula>
    </cfRule>
    <cfRule type="cellIs" dxfId="29638" priority="29861" stopIfTrue="1" operator="equal">
      <formula>"g"</formula>
    </cfRule>
  </conditionalFormatting>
  <conditionalFormatting sqref="AS17:AT24">
    <cfRule type="cellIs" dxfId="29637" priority="29859" stopIfTrue="1" operator="equal">
      <formula>"f"</formula>
    </cfRule>
  </conditionalFormatting>
  <conditionalFormatting sqref="AS17:AT24">
    <cfRule type="cellIs" dxfId="29636" priority="29857" stopIfTrue="1" operator="equal">
      <formula>"h"</formula>
    </cfRule>
    <cfRule type="cellIs" dxfId="29635" priority="29858" stopIfTrue="1" operator="equal">
      <formula>"g"</formula>
    </cfRule>
  </conditionalFormatting>
  <conditionalFormatting sqref="AS17:AT24">
    <cfRule type="cellIs" dxfId="29634" priority="29856" stopIfTrue="1" operator="equal">
      <formula>"f"</formula>
    </cfRule>
  </conditionalFormatting>
  <conditionalFormatting sqref="AS17:AT24">
    <cfRule type="cellIs" dxfId="29633" priority="29854" stopIfTrue="1" operator="equal">
      <formula>"h"</formula>
    </cfRule>
    <cfRule type="cellIs" dxfId="29632" priority="29855" stopIfTrue="1" operator="equal">
      <formula>"g"</formula>
    </cfRule>
  </conditionalFormatting>
  <conditionalFormatting sqref="AS17:AT24">
    <cfRule type="cellIs" dxfId="29631" priority="29850" stopIfTrue="1" operator="equal">
      <formula>"f"</formula>
    </cfRule>
  </conditionalFormatting>
  <conditionalFormatting sqref="AS17:AT24">
    <cfRule type="cellIs" dxfId="29630" priority="29848" stopIfTrue="1" operator="equal">
      <formula>"h"</formula>
    </cfRule>
    <cfRule type="cellIs" dxfId="29629" priority="29849" stopIfTrue="1" operator="equal">
      <formula>"g"</formula>
    </cfRule>
  </conditionalFormatting>
  <conditionalFormatting sqref="AS17:AT24">
    <cfRule type="cellIs" dxfId="29628" priority="29853" stopIfTrue="1" operator="equal">
      <formula>"f"</formula>
    </cfRule>
  </conditionalFormatting>
  <conditionalFormatting sqref="AS17:AT24">
    <cfRule type="cellIs" dxfId="29627" priority="29851" stopIfTrue="1" operator="equal">
      <formula>"h"</formula>
    </cfRule>
    <cfRule type="cellIs" dxfId="29626" priority="29852" stopIfTrue="1" operator="equal">
      <formula>"g"</formula>
    </cfRule>
  </conditionalFormatting>
  <conditionalFormatting sqref="AS17:AT24">
    <cfRule type="cellIs" dxfId="29625" priority="29847" stopIfTrue="1" operator="equal">
      <formula>"f"</formula>
    </cfRule>
  </conditionalFormatting>
  <conditionalFormatting sqref="AS17:AT24">
    <cfRule type="cellIs" dxfId="29624" priority="29845" stopIfTrue="1" operator="equal">
      <formula>"h"</formula>
    </cfRule>
    <cfRule type="cellIs" dxfId="29623" priority="29846" stopIfTrue="1" operator="equal">
      <formula>"g"</formula>
    </cfRule>
  </conditionalFormatting>
  <conditionalFormatting sqref="AS17:AT24">
    <cfRule type="cellIs" dxfId="29622" priority="29844" stopIfTrue="1" operator="equal">
      <formula>"f"</formula>
    </cfRule>
  </conditionalFormatting>
  <conditionalFormatting sqref="AS17:AT24">
    <cfRule type="cellIs" dxfId="29621" priority="29842" stopIfTrue="1" operator="equal">
      <formula>"h"</formula>
    </cfRule>
    <cfRule type="cellIs" dxfId="29620" priority="29843" stopIfTrue="1" operator="equal">
      <formula>"g"</formula>
    </cfRule>
  </conditionalFormatting>
  <conditionalFormatting sqref="AS17:AT24">
    <cfRule type="cellIs" dxfId="29619" priority="29841" stopIfTrue="1" operator="equal">
      <formula>"f"</formula>
    </cfRule>
  </conditionalFormatting>
  <conditionalFormatting sqref="AS17:AT24">
    <cfRule type="cellIs" dxfId="29618" priority="29839" stopIfTrue="1" operator="equal">
      <formula>"h"</formula>
    </cfRule>
    <cfRule type="cellIs" dxfId="29617" priority="29840" stopIfTrue="1" operator="equal">
      <formula>"g"</formula>
    </cfRule>
  </conditionalFormatting>
  <conditionalFormatting sqref="BP16:BQ24">
    <cfRule type="cellIs" dxfId="29616" priority="28194" stopIfTrue="1" operator="equal">
      <formula>"f"</formula>
    </cfRule>
  </conditionalFormatting>
  <conditionalFormatting sqref="BP16:BQ24">
    <cfRule type="cellIs" dxfId="29615" priority="28192" stopIfTrue="1" operator="equal">
      <formula>"h"</formula>
    </cfRule>
    <cfRule type="cellIs" dxfId="29614" priority="28193" stopIfTrue="1" operator="equal">
      <formula>"g"</formula>
    </cfRule>
  </conditionalFormatting>
  <conditionalFormatting sqref="BP16:BQ24">
    <cfRule type="cellIs" dxfId="29613" priority="28191" stopIfTrue="1" operator="equal">
      <formula>"f"</formula>
    </cfRule>
  </conditionalFormatting>
  <conditionalFormatting sqref="BP16:BQ24">
    <cfRule type="cellIs" dxfId="29612" priority="28189" stopIfTrue="1" operator="equal">
      <formula>"h"</formula>
    </cfRule>
    <cfRule type="cellIs" dxfId="29611" priority="28190" stopIfTrue="1" operator="equal">
      <formula>"g"</formula>
    </cfRule>
  </conditionalFormatting>
  <conditionalFormatting sqref="BP16:BQ24">
    <cfRule type="cellIs" dxfId="29610" priority="28188" stopIfTrue="1" operator="equal">
      <formula>"f"</formula>
    </cfRule>
  </conditionalFormatting>
  <conditionalFormatting sqref="BP16:BQ24">
    <cfRule type="cellIs" dxfId="29609" priority="28186" stopIfTrue="1" operator="equal">
      <formula>"h"</formula>
    </cfRule>
    <cfRule type="cellIs" dxfId="29608" priority="28187" stopIfTrue="1" operator="equal">
      <formula>"g"</formula>
    </cfRule>
  </conditionalFormatting>
  <conditionalFormatting sqref="BP16:BQ24">
    <cfRule type="cellIs" dxfId="29607" priority="28197" stopIfTrue="1" operator="equal">
      <formula>"f"</formula>
    </cfRule>
  </conditionalFormatting>
  <conditionalFormatting sqref="BP16:BQ24">
    <cfRule type="cellIs" dxfId="29606" priority="28195" stopIfTrue="1" operator="equal">
      <formula>"h"</formula>
    </cfRule>
    <cfRule type="cellIs" dxfId="29605" priority="28196" stopIfTrue="1" operator="equal">
      <formula>"g"</formula>
    </cfRule>
  </conditionalFormatting>
  <conditionalFormatting sqref="BP16:BQ24">
    <cfRule type="cellIs" dxfId="29604" priority="28185" stopIfTrue="1" operator="equal">
      <formula>"f"</formula>
    </cfRule>
  </conditionalFormatting>
  <conditionalFormatting sqref="BP16:BQ24">
    <cfRule type="cellIs" dxfId="29603" priority="28183" stopIfTrue="1" operator="equal">
      <formula>"h"</formula>
    </cfRule>
    <cfRule type="cellIs" dxfId="29602" priority="28184" stopIfTrue="1" operator="equal">
      <formula>"g"</formula>
    </cfRule>
  </conditionalFormatting>
  <conditionalFormatting sqref="BP16:BQ24">
    <cfRule type="cellIs" dxfId="29601" priority="28182" stopIfTrue="1" operator="equal">
      <formula>"f"</formula>
    </cfRule>
  </conditionalFormatting>
  <conditionalFormatting sqref="BP16:BQ24">
    <cfRule type="cellIs" dxfId="29600" priority="28180" stopIfTrue="1" operator="equal">
      <formula>"h"</formula>
    </cfRule>
    <cfRule type="cellIs" dxfId="29599" priority="28181" stopIfTrue="1" operator="equal">
      <formula>"g"</formula>
    </cfRule>
  </conditionalFormatting>
  <conditionalFormatting sqref="BN16:BO24">
    <cfRule type="cellIs" dxfId="29598" priority="28599" stopIfTrue="1" operator="equal">
      <formula>"f"</formula>
    </cfRule>
  </conditionalFormatting>
  <conditionalFormatting sqref="BN16:BO24">
    <cfRule type="cellIs" dxfId="29597" priority="28597" stopIfTrue="1" operator="equal">
      <formula>"h"</formula>
    </cfRule>
    <cfRule type="cellIs" dxfId="29596" priority="28598" stopIfTrue="1" operator="equal">
      <formula>"g"</formula>
    </cfRule>
  </conditionalFormatting>
  <conditionalFormatting sqref="BN16:BO24">
    <cfRule type="cellIs" dxfId="29595" priority="28596" stopIfTrue="1" operator="equal">
      <formula>"f"</formula>
    </cfRule>
  </conditionalFormatting>
  <conditionalFormatting sqref="BN16:BO24">
    <cfRule type="cellIs" dxfId="29594" priority="28594" stopIfTrue="1" operator="equal">
      <formula>"h"</formula>
    </cfRule>
    <cfRule type="cellIs" dxfId="29593" priority="28595" stopIfTrue="1" operator="equal">
      <formula>"g"</formula>
    </cfRule>
  </conditionalFormatting>
  <conditionalFormatting sqref="BN16:BO24">
    <cfRule type="cellIs" dxfId="29592" priority="28575" stopIfTrue="1" operator="equal">
      <formula>"f"</formula>
    </cfRule>
  </conditionalFormatting>
  <conditionalFormatting sqref="BN16:BO24">
    <cfRule type="cellIs" dxfId="29591" priority="28573" stopIfTrue="1" operator="equal">
      <formula>"h"</formula>
    </cfRule>
    <cfRule type="cellIs" dxfId="29590" priority="28574" stopIfTrue="1" operator="equal">
      <formula>"g"</formula>
    </cfRule>
  </conditionalFormatting>
  <conditionalFormatting sqref="BN16:BO24">
    <cfRule type="cellIs" dxfId="29589" priority="28572" stopIfTrue="1" operator="equal">
      <formula>"f"</formula>
    </cfRule>
  </conditionalFormatting>
  <conditionalFormatting sqref="BN16:BO24">
    <cfRule type="cellIs" dxfId="29588" priority="28570" stopIfTrue="1" operator="equal">
      <formula>"h"</formula>
    </cfRule>
    <cfRule type="cellIs" dxfId="29587" priority="28571" stopIfTrue="1" operator="equal">
      <formula>"g"</formula>
    </cfRule>
  </conditionalFormatting>
  <conditionalFormatting sqref="BN16:BO24">
    <cfRule type="cellIs" dxfId="29586" priority="28569" stopIfTrue="1" operator="equal">
      <formula>"f"</formula>
    </cfRule>
  </conditionalFormatting>
  <conditionalFormatting sqref="BN16:BO24">
    <cfRule type="cellIs" dxfId="29585" priority="28567" stopIfTrue="1" operator="equal">
      <formula>"h"</formula>
    </cfRule>
    <cfRule type="cellIs" dxfId="29584" priority="28568" stopIfTrue="1" operator="equal">
      <formula>"g"</formula>
    </cfRule>
  </conditionalFormatting>
  <conditionalFormatting sqref="BN16:BO24">
    <cfRule type="cellIs" dxfId="29583" priority="28563" stopIfTrue="1" operator="equal">
      <formula>"f"</formula>
    </cfRule>
  </conditionalFormatting>
  <conditionalFormatting sqref="BN16:BO24">
    <cfRule type="cellIs" dxfId="29582" priority="28561" stopIfTrue="1" operator="equal">
      <formula>"h"</formula>
    </cfRule>
    <cfRule type="cellIs" dxfId="29581" priority="28562" stopIfTrue="1" operator="equal">
      <formula>"g"</formula>
    </cfRule>
  </conditionalFormatting>
  <conditionalFormatting sqref="BN16:BO24">
    <cfRule type="cellIs" dxfId="29580" priority="28560" stopIfTrue="1" operator="equal">
      <formula>"f"</formula>
    </cfRule>
  </conditionalFormatting>
  <conditionalFormatting sqref="BN16:BO24">
    <cfRule type="cellIs" dxfId="29579" priority="28558" stopIfTrue="1" operator="equal">
      <formula>"h"</formula>
    </cfRule>
    <cfRule type="cellIs" dxfId="29578" priority="28559" stopIfTrue="1" operator="equal">
      <formula>"g"</formula>
    </cfRule>
  </conditionalFormatting>
  <conditionalFormatting sqref="BN16:BO24">
    <cfRule type="cellIs" dxfId="29577" priority="28557" stopIfTrue="1" operator="equal">
      <formula>"f"</formula>
    </cfRule>
  </conditionalFormatting>
  <conditionalFormatting sqref="BN16:BO24">
    <cfRule type="cellIs" dxfId="29576" priority="28555" stopIfTrue="1" operator="equal">
      <formula>"h"</formula>
    </cfRule>
    <cfRule type="cellIs" dxfId="29575" priority="28556" stopIfTrue="1" operator="equal">
      <formula>"g"</formula>
    </cfRule>
  </conditionalFormatting>
  <conditionalFormatting sqref="BN16:BO24">
    <cfRule type="cellIs" dxfId="29574" priority="28554" stopIfTrue="1" operator="equal">
      <formula>"f"</formula>
    </cfRule>
  </conditionalFormatting>
  <conditionalFormatting sqref="BN16:BO24">
    <cfRule type="cellIs" dxfId="29573" priority="28552" stopIfTrue="1" operator="equal">
      <formula>"h"</formula>
    </cfRule>
    <cfRule type="cellIs" dxfId="29572" priority="28553" stopIfTrue="1" operator="equal">
      <formula>"g"</formula>
    </cfRule>
  </conditionalFormatting>
  <conditionalFormatting sqref="BN16:BO24">
    <cfRule type="cellIs" dxfId="29571" priority="28605" stopIfTrue="1" operator="equal">
      <formula>"f"</formula>
    </cfRule>
  </conditionalFormatting>
  <conditionalFormatting sqref="BN16:BO24">
    <cfRule type="cellIs" dxfId="29570" priority="28603" stopIfTrue="1" operator="equal">
      <formula>"h"</formula>
    </cfRule>
    <cfRule type="cellIs" dxfId="29569" priority="28604" stopIfTrue="1" operator="equal">
      <formula>"g"</formula>
    </cfRule>
  </conditionalFormatting>
  <conditionalFormatting sqref="BN16:BO24">
    <cfRule type="cellIs" dxfId="29568" priority="28602" stopIfTrue="1" operator="equal">
      <formula>"f"</formula>
    </cfRule>
  </conditionalFormatting>
  <conditionalFormatting sqref="BN16:BO24">
    <cfRule type="cellIs" dxfId="29567" priority="28600" stopIfTrue="1" operator="equal">
      <formula>"h"</formula>
    </cfRule>
    <cfRule type="cellIs" dxfId="29566" priority="28601" stopIfTrue="1" operator="equal">
      <formula>"g"</formula>
    </cfRule>
  </conditionalFormatting>
  <conditionalFormatting sqref="BN16:BO24">
    <cfRule type="cellIs" dxfId="29565" priority="28593" stopIfTrue="1" operator="equal">
      <formula>"f"</formula>
    </cfRule>
  </conditionalFormatting>
  <conditionalFormatting sqref="BN16:BO24">
    <cfRule type="cellIs" dxfId="29564" priority="28591" stopIfTrue="1" operator="equal">
      <formula>"h"</formula>
    </cfRule>
    <cfRule type="cellIs" dxfId="29563" priority="28592" stopIfTrue="1" operator="equal">
      <formula>"g"</formula>
    </cfRule>
  </conditionalFormatting>
  <conditionalFormatting sqref="BN16:BO24">
    <cfRule type="cellIs" dxfId="29562" priority="28590" stopIfTrue="1" operator="equal">
      <formula>"f"</formula>
    </cfRule>
  </conditionalFormatting>
  <conditionalFormatting sqref="BN16:BO24">
    <cfRule type="cellIs" dxfId="29561" priority="28588" stopIfTrue="1" operator="equal">
      <formula>"h"</formula>
    </cfRule>
    <cfRule type="cellIs" dxfId="29560" priority="28589" stopIfTrue="1" operator="equal">
      <formula>"g"</formula>
    </cfRule>
  </conditionalFormatting>
  <conditionalFormatting sqref="BN16:BO24">
    <cfRule type="cellIs" dxfId="29559" priority="28587" stopIfTrue="1" operator="equal">
      <formula>"f"</formula>
    </cfRule>
  </conditionalFormatting>
  <conditionalFormatting sqref="BN16:BO24">
    <cfRule type="cellIs" dxfId="29558" priority="28585" stopIfTrue="1" operator="equal">
      <formula>"h"</formula>
    </cfRule>
    <cfRule type="cellIs" dxfId="29557" priority="28586" stopIfTrue="1" operator="equal">
      <formula>"g"</formula>
    </cfRule>
  </conditionalFormatting>
  <conditionalFormatting sqref="BN16:BO24">
    <cfRule type="cellIs" dxfId="29556" priority="28584" stopIfTrue="1" operator="equal">
      <formula>"f"</formula>
    </cfRule>
  </conditionalFormatting>
  <conditionalFormatting sqref="BN16:BO24">
    <cfRule type="cellIs" dxfId="29555" priority="28582" stopIfTrue="1" operator="equal">
      <formula>"h"</formula>
    </cfRule>
    <cfRule type="cellIs" dxfId="29554" priority="28583" stopIfTrue="1" operator="equal">
      <formula>"g"</formula>
    </cfRule>
  </conditionalFormatting>
  <conditionalFormatting sqref="BN16:BO24">
    <cfRule type="cellIs" dxfId="29553" priority="28578" stopIfTrue="1" operator="equal">
      <formula>"f"</formula>
    </cfRule>
  </conditionalFormatting>
  <conditionalFormatting sqref="BN16:BO24">
    <cfRule type="cellIs" dxfId="29552" priority="28576" stopIfTrue="1" operator="equal">
      <formula>"h"</formula>
    </cfRule>
    <cfRule type="cellIs" dxfId="29551" priority="28577" stopIfTrue="1" operator="equal">
      <formula>"g"</formula>
    </cfRule>
  </conditionalFormatting>
  <conditionalFormatting sqref="BN16:BO24">
    <cfRule type="cellIs" dxfId="29550" priority="28581" stopIfTrue="1" operator="equal">
      <formula>"f"</formula>
    </cfRule>
  </conditionalFormatting>
  <conditionalFormatting sqref="BN16:BO24">
    <cfRule type="cellIs" dxfId="29549" priority="28579" stopIfTrue="1" operator="equal">
      <formula>"h"</formula>
    </cfRule>
    <cfRule type="cellIs" dxfId="29548" priority="28580" stopIfTrue="1" operator="equal">
      <formula>"g"</formula>
    </cfRule>
  </conditionalFormatting>
  <conditionalFormatting sqref="BN16:BN24">
    <cfRule type="cellIs" dxfId="29547" priority="28536" stopIfTrue="1" operator="equal">
      <formula>"f"</formula>
    </cfRule>
  </conditionalFormatting>
  <conditionalFormatting sqref="BN16:BN24">
    <cfRule type="cellIs" dxfId="29546" priority="28534" stopIfTrue="1" operator="equal">
      <formula>"h"</formula>
    </cfRule>
    <cfRule type="cellIs" dxfId="29545" priority="28535" stopIfTrue="1" operator="equal">
      <formula>"g"</formula>
    </cfRule>
  </conditionalFormatting>
  <conditionalFormatting sqref="BN16:BN24">
    <cfRule type="cellIs" dxfId="29544" priority="28530" stopIfTrue="1" operator="equal">
      <formula>"f"</formula>
    </cfRule>
  </conditionalFormatting>
  <conditionalFormatting sqref="BN16:BN24">
    <cfRule type="cellIs" dxfId="29543" priority="28528" stopIfTrue="1" operator="equal">
      <formula>"h"</formula>
    </cfRule>
    <cfRule type="cellIs" dxfId="29542" priority="28529" stopIfTrue="1" operator="equal">
      <formula>"g"</formula>
    </cfRule>
  </conditionalFormatting>
  <conditionalFormatting sqref="BN16:BN24">
    <cfRule type="cellIs" dxfId="29541" priority="28533" stopIfTrue="1" operator="equal">
      <formula>"f"</formula>
    </cfRule>
  </conditionalFormatting>
  <conditionalFormatting sqref="BN16:BN24">
    <cfRule type="cellIs" dxfId="29540" priority="28531" stopIfTrue="1" operator="equal">
      <formula>"h"</formula>
    </cfRule>
    <cfRule type="cellIs" dxfId="29539" priority="28532" stopIfTrue="1" operator="equal">
      <formula>"g"</formula>
    </cfRule>
  </conditionalFormatting>
  <conditionalFormatting sqref="BN16:BN24">
    <cfRule type="cellIs" dxfId="29538" priority="28527" stopIfTrue="1" operator="equal">
      <formula>"f"</formula>
    </cfRule>
  </conditionalFormatting>
  <conditionalFormatting sqref="BN16:BN24">
    <cfRule type="cellIs" dxfId="29537" priority="28525" stopIfTrue="1" operator="equal">
      <formula>"h"</formula>
    </cfRule>
    <cfRule type="cellIs" dxfId="29536" priority="28526" stopIfTrue="1" operator="equal">
      <formula>"g"</formula>
    </cfRule>
  </conditionalFormatting>
  <conditionalFormatting sqref="BN16:BN24">
    <cfRule type="cellIs" dxfId="29535" priority="28524" stopIfTrue="1" operator="equal">
      <formula>"f"</formula>
    </cfRule>
  </conditionalFormatting>
  <conditionalFormatting sqref="BN16:BN24">
    <cfRule type="cellIs" dxfId="29534" priority="28522" stopIfTrue="1" operator="equal">
      <formula>"h"</formula>
    </cfRule>
    <cfRule type="cellIs" dxfId="29533" priority="28523" stopIfTrue="1" operator="equal">
      <formula>"g"</formula>
    </cfRule>
  </conditionalFormatting>
  <conditionalFormatting sqref="BN16:BN24">
    <cfRule type="cellIs" dxfId="29532" priority="28518" stopIfTrue="1" operator="equal">
      <formula>"f"</formula>
    </cfRule>
  </conditionalFormatting>
  <conditionalFormatting sqref="BN16:BN24">
    <cfRule type="cellIs" dxfId="29531" priority="28516" stopIfTrue="1" operator="equal">
      <formula>"h"</formula>
    </cfRule>
    <cfRule type="cellIs" dxfId="29530" priority="28517" stopIfTrue="1" operator="equal">
      <formula>"g"</formula>
    </cfRule>
  </conditionalFormatting>
  <conditionalFormatting sqref="BN16:BN24">
    <cfRule type="cellIs" dxfId="29529" priority="28521" stopIfTrue="1" operator="equal">
      <formula>"f"</formula>
    </cfRule>
  </conditionalFormatting>
  <conditionalFormatting sqref="BN16:BN24">
    <cfRule type="cellIs" dxfId="29528" priority="28519" stopIfTrue="1" operator="equal">
      <formula>"h"</formula>
    </cfRule>
    <cfRule type="cellIs" dxfId="29527" priority="28520" stopIfTrue="1" operator="equal">
      <formula>"g"</formula>
    </cfRule>
  </conditionalFormatting>
  <conditionalFormatting sqref="BO16:BO24">
    <cfRule type="cellIs" dxfId="29526" priority="28512" stopIfTrue="1" operator="equal">
      <formula>"f"</formula>
    </cfRule>
  </conditionalFormatting>
  <conditionalFormatting sqref="BO16:BO24">
    <cfRule type="cellIs" dxfId="29525" priority="28510" stopIfTrue="1" operator="equal">
      <formula>"h"</formula>
    </cfRule>
    <cfRule type="cellIs" dxfId="29524" priority="28511" stopIfTrue="1" operator="equal">
      <formula>"g"</formula>
    </cfRule>
  </conditionalFormatting>
  <conditionalFormatting sqref="BO16:BO24">
    <cfRule type="cellIs" dxfId="29523" priority="28515" stopIfTrue="1" operator="equal">
      <formula>"f"</formula>
    </cfRule>
  </conditionalFormatting>
  <conditionalFormatting sqref="BO16:BO24">
    <cfRule type="cellIs" dxfId="29522" priority="28513" stopIfTrue="1" operator="equal">
      <formula>"h"</formula>
    </cfRule>
    <cfRule type="cellIs" dxfId="29521" priority="28514" stopIfTrue="1" operator="equal">
      <formula>"g"</formula>
    </cfRule>
  </conditionalFormatting>
  <conditionalFormatting sqref="BN16:BO24">
    <cfRule type="cellIs" dxfId="29520" priority="28566" stopIfTrue="1" operator="equal">
      <formula>"f"</formula>
    </cfRule>
  </conditionalFormatting>
  <conditionalFormatting sqref="BN16:BO24">
    <cfRule type="cellIs" dxfId="29519" priority="28564" stopIfTrue="1" operator="equal">
      <formula>"h"</formula>
    </cfRule>
    <cfRule type="cellIs" dxfId="29518" priority="28565" stopIfTrue="1" operator="equal">
      <formula>"g"</formula>
    </cfRule>
  </conditionalFormatting>
  <conditionalFormatting sqref="BN16:BO24">
    <cfRule type="cellIs" dxfId="29517" priority="28551" stopIfTrue="1" operator="equal">
      <formula>"f"</formula>
    </cfRule>
  </conditionalFormatting>
  <conditionalFormatting sqref="BN16:BO24">
    <cfRule type="cellIs" dxfId="29516" priority="28549" stopIfTrue="1" operator="equal">
      <formula>"h"</formula>
    </cfRule>
    <cfRule type="cellIs" dxfId="29515" priority="28550" stopIfTrue="1" operator="equal">
      <formula>"g"</formula>
    </cfRule>
  </conditionalFormatting>
  <conditionalFormatting sqref="BN16:BO24">
    <cfRule type="cellIs" dxfId="29514" priority="28548" stopIfTrue="1" operator="equal">
      <formula>"f"</formula>
    </cfRule>
  </conditionalFormatting>
  <conditionalFormatting sqref="BN16:BO24">
    <cfRule type="cellIs" dxfId="29513" priority="28546" stopIfTrue="1" operator="equal">
      <formula>"h"</formula>
    </cfRule>
    <cfRule type="cellIs" dxfId="29512" priority="28547" stopIfTrue="1" operator="equal">
      <formula>"g"</formula>
    </cfRule>
  </conditionalFormatting>
  <conditionalFormatting sqref="BN16:BO24">
    <cfRule type="cellIs" dxfId="29511" priority="28545" stopIfTrue="1" operator="equal">
      <formula>"f"</formula>
    </cfRule>
  </conditionalFormatting>
  <conditionalFormatting sqref="BN16:BO24">
    <cfRule type="cellIs" dxfId="29510" priority="28543" stopIfTrue="1" operator="equal">
      <formula>"h"</formula>
    </cfRule>
    <cfRule type="cellIs" dxfId="29509" priority="28544" stopIfTrue="1" operator="equal">
      <formula>"g"</formula>
    </cfRule>
  </conditionalFormatting>
  <conditionalFormatting sqref="BN16:BO24">
    <cfRule type="cellIs" dxfId="29508" priority="28542" stopIfTrue="1" operator="equal">
      <formula>"f"</formula>
    </cfRule>
  </conditionalFormatting>
  <conditionalFormatting sqref="BN16:BO24">
    <cfRule type="cellIs" dxfId="29507" priority="28540" stopIfTrue="1" operator="equal">
      <formula>"h"</formula>
    </cfRule>
    <cfRule type="cellIs" dxfId="29506" priority="28541" stopIfTrue="1" operator="equal">
      <formula>"g"</formula>
    </cfRule>
  </conditionalFormatting>
  <conditionalFormatting sqref="BN16:BN24">
    <cfRule type="cellIs" dxfId="29505" priority="28539" stopIfTrue="1" operator="equal">
      <formula>"f"</formula>
    </cfRule>
  </conditionalFormatting>
  <conditionalFormatting sqref="BN16:BN24">
    <cfRule type="cellIs" dxfId="29504" priority="28537" stopIfTrue="1" operator="equal">
      <formula>"h"</formula>
    </cfRule>
    <cfRule type="cellIs" dxfId="29503" priority="28538" stopIfTrue="1" operator="equal">
      <formula>"g"</formula>
    </cfRule>
  </conditionalFormatting>
  <conditionalFormatting sqref="BI17:BJ24">
    <cfRule type="cellIs" dxfId="29502" priority="28440" stopIfTrue="1" operator="equal">
      <formula>"f"</formula>
    </cfRule>
  </conditionalFormatting>
  <conditionalFormatting sqref="BI17:BJ24">
    <cfRule type="cellIs" dxfId="29501" priority="28438" stopIfTrue="1" operator="equal">
      <formula>"h"</formula>
    </cfRule>
    <cfRule type="cellIs" dxfId="29500" priority="28439" stopIfTrue="1" operator="equal">
      <formula>"g"</formula>
    </cfRule>
  </conditionalFormatting>
  <conditionalFormatting sqref="BO16:BO24">
    <cfRule type="cellIs" dxfId="29499" priority="28509" stopIfTrue="1" operator="equal">
      <formula>"f"</formula>
    </cfRule>
  </conditionalFormatting>
  <conditionalFormatting sqref="BO16:BO24">
    <cfRule type="cellIs" dxfId="29498" priority="28507" stopIfTrue="1" operator="equal">
      <formula>"h"</formula>
    </cfRule>
    <cfRule type="cellIs" dxfId="29497" priority="28508" stopIfTrue="1" operator="equal">
      <formula>"g"</formula>
    </cfRule>
  </conditionalFormatting>
  <conditionalFormatting sqref="BO16:BO24">
    <cfRule type="cellIs" dxfId="29496" priority="28506" stopIfTrue="1" operator="equal">
      <formula>"f"</formula>
    </cfRule>
  </conditionalFormatting>
  <conditionalFormatting sqref="BO16:BO24">
    <cfRule type="cellIs" dxfId="29495" priority="28504" stopIfTrue="1" operator="equal">
      <formula>"h"</formula>
    </cfRule>
    <cfRule type="cellIs" dxfId="29494" priority="28505" stopIfTrue="1" operator="equal">
      <formula>"g"</formula>
    </cfRule>
  </conditionalFormatting>
  <conditionalFormatting sqref="BO16:BO24">
    <cfRule type="cellIs" dxfId="29493" priority="28503" stopIfTrue="1" operator="equal">
      <formula>"f"</formula>
    </cfRule>
  </conditionalFormatting>
  <conditionalFormatting sqref="BO16:BO24">
    <cfRule type="cellIs" dxfId="29492" priority="28501" stopIfTrue="1" operator="equal">
      <formula>"h"</formula>
    </cfRule>
    <cfRule type="cellIs" dxfId="29491" priority="28502" stopIfTrue="1" operator="equal">
      <formula>"g"</formula>
    </cfRule>
  </conditionalFormatting>
  <conditionalFormatting sqref="BO16:BO24">
    <cfRule type="cellIs" dxfId="29490" priority="28500" stopIfTrue="1" operator="equal">
      <formula>"f"</formula>
    </cfRule>
  </conditionalFormatting>
  <conditionalFormatting sqref="BO16:BO24">
    <cfRule type="cellIs" dxfId="29489" priority="28498" stopIfTrue="1" operator="equal">
      <formula>"h"</formula>
    </cfRule>
    <cfRule type="cellIs" dxfId="29488" priority="28499" stopIfTrue="1" operator="equal">
      <formula>"g"</formula>
    </cfRule>
  </conditionalFormatting>
  <conditionalFormatting sqref="BO16:BO24">
    <cfRule type="cellIs" dxfId="29487" priority="28497" stopIfTrue="1" operator="equal">
      <formula>"f"</formula>
    </cfRule>
  </conditionalFormatting>
  <conditionalFormatting sqref="BO16:BO24">
    <cfRule type="cellIs" dxfId="29486" priority="28495" stopIfTrue="1" operator="equal">
      <formula>"h"</formula>
    </cfRule>
    <cfRule type="cellIs" dxfId="29485" priority="28496" stopIfTrue="1" operator="equal">
      <formula>"g"</formula>
    </cfRule>
  </conditionalFormatting>
  <conditionalFormatting sqref="BO16:BO24">
    <cfRule type="cellIs" dxfId="29484" priority="28494" stopIfTrue="1" operator="equal">
      <formula>"f"</formula>
    </cfRule>
  </conditionalFormatting>
  <conditionalFormatting sqref="BO16:BO24">
    <cfRule type="cellIs" dxfId="29483" priority="28492" stopIfTrue="1" operator="equal">
      <formula>"h"</formula>
    </cfRule>
    <cfRule type="cellIs" dxfId="29482" priority="28493" stopIfTrue="1" operator="equal">
      <formula>"g"</formula>
    </cfRule>
  </conditionalFormatting>
  <conditionalFormatting sqref="BN16:BO24">
    <cfRule type="cellIs" dxfId="29481" priority="28491" stopIfTrue="1" operator="equal">
      <formula>"f"</formula>
    </cfRule>
  </conditionalFormatting>
  <conditionalFormatting sqref="BN16:BO24">
    <cfRule type="cellIs" dxfId="29480" priority="28489" stopIfTrue="1" operator="equal">
      <formula>"h"</formula>
    </cfRule>
    <cfRule type="cellIs" dxfId="29479" priority="28490" stopIfTrue="1" operator="equal">
      <formula>"g"</formula>
    </cfRule>
  </conditionalFormatting>
  <conditionalFormatting sqref="BN16:BO24">
    <cfRule type="cellIs" dxfId="29478" priority="28488" stopIfTrue="1" operator="equal">
      <formula>"f"</formula>
    </cfRule>
  </conditionalFormatting>
  <conditionalFormatting sqref="BN16:BO24">
    <cfRule type="cellIs" dxfId="29477" priority="28486" stopIfTrue="1" operator="equal">
      <formula>"h"</formula>
    </cfRule>
    <cfRule type="cellIs" dxfId="29476" priority="28487" stopIfTrue="1" operator="equal">
      <formula>"g"</formula>
    </cfRule>
  </conditionalFormatting>
  <conditionalFormatting sqref="BN16:BO24">
    <cfRule type="cellIs" dxfId="29475" priority="28485" stopIfTrue="1" operator="equal">
      <formula>"f"</formula>
    </cfRule>
  </conditionalFormatting>
  <conditionalFormatting sqref="BN16:BO24">
    <cfRule type="cellIs" dxfId="29474" priority="28483" stopIfTrue="1" operator="equal">
      <formula>"h"</formula>
    </cfRule>
    <cfRule type="cellIs" dxfId="29473" priority="28484" stopIfTrue="1" operator="equal">
      <formula>"g"</formula>
    </cfRule>
  </conditionalFormatting>
  <conditionalFormatting sqref="BN16:BO24">
    <cfRule type="cellIs" dxfId="29472" priority="28482" stopIfTrue="1" operator="equal">
      <formula>"f"</formula>
    </cfRule>
  </conditionalFormatting>
  <conditionalFormatting sqref="BN16:BO24">
    <cfRule type="cellIs" dxfId="29471" priority="28480" stopIfTrue="1" operator="equal">
      <formula>"h"</formula>
    </cfRule>
    <cfRule type="cellIs" dxfId="29470" priority="28481" stopIfTrue="1" operator="equal">
      <formula>"g"</formula>
    </cfRule>
  </conditionalFormatting>
  <conditionalFormatting sqref="BN16:BO24">
    <cfRule type="cellIs" dxfId="29469" priority="28479" stopIfTrue="1" operator="equal">
      <formula>"f"</formula>
    </cfRule>
  </conditionalFormatting>
  <conditionalFormatting sqref="BN16:BO24">
    <cfRule type="cellIs" dxfId="29468" priority="28477" stopIfTrue="1" operator="equal">
      <formula>"h"</formula>
    </cfRule>
    <cfRule type="cellIs" dxfId="29467" priority="28478" stopIfTrue="1" operator="equal">
      <formula>"g"</formula>
    </cfRule>
  </conditionalFormatting>
  <conditionalFormatting sqref="BN16:BO24">
    <cfRule type="cellIs" dxfId="29466" priority="28476" stopIfTrue="1" operator="equal">
      <formula>"f"</formula>
    </cfRule>
  </conditionalFormatting>
  <conditionalFormatting sqref="BN16:BO24">
    <cfRule type="cellIs" dxfId="29465" priority="28474" stopIfTrue="1" operator="equal">
      <formula>"h"</formula>
    </cfRule>
    <cfRule type="cellIs" dxfId="29464" priority="28475" stopIfTrue="1" operator="equal">
      <formula>"g"</formula>
    </cfRule>
  </conditionalFormatting>
  <conditionalFormatting sqref="BN16:BO24">
    <cfRule type="cellIs" dxfId="29463" priority="28473" stopIfTrue="1" operator="equal">
      <formula>"f"</formula>
    </cfRule>
  </conditionalFormatting>
  <conditionalFormatting sqref="BN16:BO24">
    <cfRule type="cellIs" dxfId="29462" priority="28471" stopIfTrue="1" operator="equal">
      <formula>"h"</formula>
    </cfRule>
    <cfRule type="cellIs" dxfId="29461" priority="28472" stopIfTrue="1" operator="equal">
      <formula>"g"</formula>
    </cfRule>
  </conditionalFormatting>
  <conditionalFormatting sqref="BN16:BO24">
    <cfRule type="cellIs" dxfId="29460" priority="28470" stopIfTrue="1" operator="equal">
      <formula>"f"</formula>
    </cfRule>
  </conditionalFormatting>
  <conditionalFormatting sqref="BN16:BO24">
    <cfRule type="cellIs" dxfId="29459" priority="28468" stopIfTrue="1" operator="equal">
      <formula>"h"</formula>
    </cfRule>
    <cfRule type="cellIs" dxfId="29458" priority="28469" stopIfTrue="1" operator="equal">
      <formula>"g"</formula>
    </cfRule>
  </conditionalFormatting>
  <conditionalFormatting sqref="BN16:BN24">
    <cfRule type="cellIs" dxfId="29457" priority="28467" stopIfTrue="1" operator="equal">
      <formula>"f"</formula>
    </cfRule>
  </conditionalFormatting>
  <conditionalFormatting sqref="BN16:BN24">
    <cfRule type="cellIs" dxfId="29456" priority="28465" stopIfTrue="1" operator="equal">
      <formula>"h"</formula>
    </cfRule>
    <cfRule type="cellIs" dxfId="29455" priority="28466" stopIfTrue="1" operator="equal">
      <formula>"g"</formula>
    </cfRule>
  </conditionalFormatting>
  <conditionalFormatting sqref="BN16:BN24">
    <cfRule type="cellIs" dxfId="29454" priority="28464" stopIfTrue="1" operator="equal">
      <formula>"f"</formula>
    </cfRule>
  </conditionalFormatting>
  <conditionalFormatting sqref="BN16:BN24">
    <cfRule type="cellIs" dxfId="29453" priority="28462" stopIfTrue="1" operator="equal">
      <formula>"h"</formula>
    </cfRule>
    <cfRule type="cellIs" dxfId="29452" priority="28463" stopIfTrue="1" operator="equal">
      <formula>"g"</formula>
    </cfRule>
  </conditionalFormatting>
  <conditionalFormatting sqref="BN16:BN24">
    <cfRule type="cellIs" dxfId="29451" priority="28461" stopIfTrue="1" operator="equal">
      <formula>"f"</formula>
    </cfRule>
  </conditionalFormatting>
  <conditionalFormatting sqref="BN16:BN24">
    <cfRule type="cellIs" dxfId="29450" priority="28459" stopIfTrue="1" operator="equal">
      <formula>"h"</formula>
    </cfRule>
    <cfRule type="cellIs" dxfId="29449" priority="28460" stopIfTrue="1" operator="equal">
      <formula>"g"</formula>
    </cfRule>
  </conditionalFormatting>
  <conditionalFormatting sqref="BN16:BN24">
    <cfRule type="cellIs" dxfId="29448" priority="28458" stopIfTrue="1" operator="equal">
      <formula>"f"</formula>
    </cfRule>
  </conditionalFormatting>
  <conditionalFormatting sqref="BN16:BN24">
    <cfRule type="cellIs" dxfId="29447" priority="28456" stopIfTrue="1" operator="equal">
      <formula>"h"</formula>
    </cfRule>
    <cfRule type="cellIs" dxfId="29446" priority="28457" stopIfTrue="1" operator="equal">
      <formula>"g"</formula>
    </cfRule>
  </conditionalFormatting>
  <conditionalFormatting sqref="BN16:BN24">
    <cfRule type="cellIs" dxfId="29445" priority="28452" stopIfTrue="1" operator="equal">
      <formula>"f"</formula>
    </cfRule>
  </conditionalFormatting>
  <conditionalFormatting sqref="BN16:BN24">
    <cfRule type="cellIs" dxfId="29444" priority="28450" stopIfTrue="1" operator="equal">
      <formula>"h"</formula>
    </cfRule>
    <cfRule type="cellIs" dxfId="29443" priority="28451" stopIfTrue="1" operator="equal">
      <formula>"g"</formula>
    </cfRule>
  </conditionalFormatting>
  <conditionalFormatting sqref="BN16:BN24">
    <cfRule type="cellIs" dxfId="29442" priority="28455" stopIfTrue="1" operator="equal">
      <formula>"f"</formula>
    </cfRule>
  </conditionalFormatting>
  <conditionalFormatting sqref="BN16:BN24">
    <cfRule type="cellIs" dxfId="29441" priority="28453" stopIfTrue="1" operator="equal">
      <formula>"h"</formula>
    </cfRule>
    <cfRule type="cellIs" dxfId="29440" priority="28454" stopIfTrue="1" operator="equal">
      <formula>"g"</formula>
    </cfRule>
  </conditionalFormatting>
  <conditionalFormatting sqref="BN16:BN24">
    <cfRule type="cellIs" dxfId="29439" priority="28449" stopIfTrue="1" operator="equal">
      <formula>"f"</formula>
    </cfRule>
  </conditionalFormatting>
  <conditionalFormatting sqref="BN16:BN24">
    <cfRule type="cellIs" dxfId="29438" priority="28447" stopIfTrue="1" operator="equal">
      <formula>"h"</formula>
    </cfRule>
    <cfRule type="cellIs" dxfId="29437" priority="28448" stopIfTrue="1" operator="equal">
      <formula>"g"</formula>
    </cfRule>
  </conditionalFormatting>
  <conditionalFormatting sqref="BN16:BN24">
    <cfRule type="cellIs" dxfId="29436" priority="28446" stopIfTrue="1" operator="equal">
      <formula>"f"</formula>
    </cfRule>
  </conditionalFormatting>
  <conditionalFormatting sqref="BN16:BN24">
    <cfRule type="cellIs" dxfId="29435" priority="28444" stopIfTrue="1" operator="equal">
      <formula>"h"</formula>
    </cfRule>
    <cfRule type="cellIs" dxfId="29434" priority="28445" stopIfTrue="1" operator="equal">
      <formula>"g"</formula>
    </cfRule>
  </conditionalFormatting>
  <conditionalFormatting sqref="BI17:BJ24">
    <cfRule type="cellIs" dxfId="29433" priority="28443" stopIfTrue="1" operator="equal">
      <formula>"f"</formula>
    </cfRule>
  </conditionalFormatting>
  <conditionalFormatting sqref="BI17:BJ24">
    <cfRule type="cellIs" dxfId="29432" priority="28441" stopIfTrue="1" operator="equal">
      <formula>"h"</formula>
    </cfRule>
    <cfRule type="cellIs" dxfId="29431" priority="28442" stopIfTrue="1" operator="equal">
      <formula>"g"</formula>
    </cfRule>
  </conditionalFormatting>
  <conditionalFormatting sqref="BI17:BJ24">
    <cfRule type="cellIs" dxfId="29430" priority="28434" stopIfTrue="1" operator="equal">
      <formula>"f"</formula>
    </cfRule>
  </conditionalFormatting>
  <conditionalFormatting sqref="BI17:BJ24">
    <cfRule type="cellIs" dxfId="29429" priority="28432" stopIfTrue="1" operator="equal">
      <formula>"h"</formula>
    </cfRule>
    <cfRule type="cellIs" dxfId="29428" priority="28433" stopIfTrue="1" operator="equal">
      <formula>"g"</formula>
    </cfRule>
  </conditionalFormatting>
  <conditionalFormatting sqref="BI17:BJ24">
    <cfRule type="cellIs" dxfId="29427" priority="28431" stopIfTrue="1" operator="equal">
      <formula>"f"</formula>
    </cfRule>
  </conditionalFormatting>
  <conditionalFormatting sqref="BI17:BJ24">
    <cfRule type="cellIs" dxfId="29426" priority="28429" stopIfTrue="1" operator="equal">
      <formula>"h"</formula>
    </cfRule>
    <cfRule type="cellIs" dxfId="29425" priority="28430" stopIfTrue="1" operator="equal">
      <formula>"g"</formula>
    </cfRule>
  </conditionalFormatting>
  <conditionalFormatting sqref="BK17:BM24 BL16:BM16">
    <cfRule type="cellIs" dxfId="29424" priority="28419" stopIfTrue="1" operator="equal">
      <formula>"f"</formula>
    </cfRule>
  </conditionalFormatting>
  <conditionalFormatting sqref="BK17:BM24 BL16:BM16">
    <cfRule type="cellIs" dxfId="29423" priority="28417" stopIfTrue="1" operator="equal">
      <formula>"h"</formula>
    </cfRule>
    <cfRule type="cellIs" dxfId="29422" priority="28418" stopIfTrue="1" operator="equal">
      <formula>"g"</formula>
    </cfRule>
  </conditionalFormatting>
  <conditionalFormatting sqref="BK17:BM24 BL16:BM16">
    <cfRule type="cellIs" dxfId="29421" priority="28416" stopIfTrue="1" operator="equal">
      <formula>"f"</formula>
    </cfRule>
  </conditionalFormatting>
  <conditionalFormatting sqref="BK17:BM24 BL16:BM16">
    <cfRule type="cellIs" dxfId="29420" priority="28414" stopIfTrue="1" operator="equal">
      <formula>"h"</formula>
    </cfRule>
    <cfRule type="cellIs" dxfId="29419" priority="28415" stopIfTrue="1" operator="equal">
      <formula>"g"</formula>
    </cfRule>
  </conditionalFormatting>
  <conditionalFormatting sqref="BI17:BJ24">
    <cfRule type="cellIs" dxfId="29418" priority="28428" stopIfTrue="1" operator="equal">
      <formula>"f"</formula>
    </cfRule>
  </conditionalFormatting>
  <conditionalFormatting sqref="BI17:BJ24">
    <cfRule type="cellIs" dxfId="29417" priority="28426" stopIfTrue="1" operator="equal">
      <formula>"h"</formula>
    </cfRule>
    <cfRule type="cellIs" dxfId="29416" priority="28427" stopIfTrue="1" operator="equal">
      <formula>"g"</formula>
    </cfRule>
  </conditionalFormatting>
  <conditionalFormatting sqref="BI17:BJ24">
    <cfRule type="cellIs" dxfId="29415" priority="28437" stopIfTrue="1" operator="equal">
      <formula>"f"</formula>
    </cfRule>
  </conditionalFormatting>
  <conditionalFormatting sqref="BI17:BJ24">
    <cfRule type="cellIs" dxfId="29414" priority="28435" stopIfTrue="1" operator="equal">
      <formula>"h"</formula>
    </cfRule>
    <cfRule type="cellIs" dxfId="29413" priority="28436" stopIfTrue="1" operator="equal">
      <formula>"g"</formula>
    </cfRule>
  </conditionalFormatting>
  <conditionalFormatting sqref="BI17:BJ24">
    <cfRule type="cellIs" dxfId="29412" priority="28425" stopIfTrue="1" operator="equal">
      <formula>"f"</formula>
    </cfRule>
  </conditionalFormatting>
  <conditionalFormatting sqref="BI17:BJ24">
    <cfRule type="cellIs" dxfId="29411" priority="28423" stopIfTrue="1" operator="equal">
      <formula>"h"</formula>
    </cfRule>
    <cfRule type="cellIs" dxfId="29410" priority="28424" stopIfTrue="1" operator="equal">
      <formula>"g"</formula>
    </cfRule>
  </conditionalFormatting>
  <conditionalFormatting sqref="BI17:BJ24">
    <cfRule type="cellIs" dxfId="29409" priority="28422" stopIfTrue="1" operator="equal">
      <formula>"f"</formula>
    </cfRule>
  </conditionalFormatting>
  <conditionalFormatting sqref="BI17:BJ24">
    <cfRule type="cellIs" dxfId="29408" priority="28420" stopIfTrue="1" operator="equal">
      <formula>"h"</formula>
    </cfRule>
    <cfRule type="cellIs" dxfId="29407" priority="28421" stopIfTrue="1" operator="equal">
      <formula>"g"</formula>
    </cfRule>
  </conditionalFormatting>
  <conditionalFormatting sqref="BD17:BF24 BE16:BF16">
    <cfRule type="cellIs" dxfId="29406" priority="28839" stopIfTrue="1" operator="equal">
      <formula>"f"</formula>
    </cfRule>
  </conditionalFormatting>
  <conditionalFormatting sqref="BD17:BF24 BE16:BF16">
    <cfRule type="cellIs" dxfId="29405" priority="28837" stopIfTrue="1" operator="equal">
      <formula>"h"</formula>
    </cfRule>
    <cfRule type="cellIs" dxfId="29404" priority="28838" stopIfTrue="1" operator="equal">
      <formula>"g"</formula>
    </cfRule>
  </conditionalFormatting>
  <conditionalFormatting sqref="BD17:BF24 BE16:BF16">
    <cfRule type="cellIs" dxfId="29403" priority="28836" stopIfTrue="1" operator="equal">
      <formula>"f"</formula>
    </cfRule>
  </conditionalFormatting>
  <conditionalFormatting sqref="BD17:BF24 BE16:BF16">
    <cfRule type="cellIs" dxfId="29402" priority="28834" stopIfTrue="1" operator="equal">
      <formula>"h"</formula>
    </cfRule>
    <cfRule type="cellIs" dxfId="29401" priority="28835" stopIfTrue="1" operator="equal">
      <formula>"g"</formula>
    </cfRule>
  </conditionalFormatting>
  <conditionalFormatting sqref="BD17:BF24 BE16:BF16">
    <cfRule type="cellIs" dxfId="29400" priority="28815" stopIfTrue="1" operator="equal">
      <formula>"f"</formula>
    </cfRule>
  </conditionalFormatting>
  <conditionalFormatting sqref="BD17:BF24 BE16:BF16">
    <cfRule type="cellIs" dxfId="29399" priority="28813" stopIfTrue="1" operator="equal">
      <formula>"h"</formula>
    </cfRule>
    <cfRule type="cellIs" dxfId="29398" priority="28814" stopIfTrue="1" operator="equal">
      <formula>"g"</formula>
    </cfRule>
  </conditionalFormatting>
  <conditionalFormatting sqref="BD17:BF24 BE16:BF16">
    <cfRule type="cellIs" dxfId="29397" priority="28812" stopIfTrue="1" operator="equal">
      <formula>"f"</formula>
    </cfRule>
  </conditionalFormatting>
  <conditionalFormatting sqref="BD17:BF24 BE16:BF16">
    <cfRule type="cellIs" dxfId="29396" priority="28810" stopIfTrue="1" operator="equal">
      <formula>"h"</formula>
    </cfRule>
    <cfRule type="cellIs" dxfId="29395" priority="28811" stopIfTrue="1" operator="equal">
      <formula>"g"</formula>
    </cfRule>
  </conditionalFormatting>
  <conditionalFormatting sqref="BD17:BF24 BE16:BF16">
    <cfRule type="cellIs" dxfId="29394" priority="28809" stopIfTrue="1" operator="equal">
      <formula>"f"</formula>
    </cfRule>
  </conditionalFormatting>
  <conditionalFormatting sqref="BD17:BF24 BE16:BF16">
    <cfRule type="cellIs" dxfId="29393" priority="28807" stopIfTrue="1" operator="equal">
      <formula>"h"</formula>
    </cfRule>
    <cfRule type="cellIs" dxfId="29392" priority="28808" stopIfTrue="1" operator="equal">
      <formula>"g"</formula>
    </cfRule>
  </conditionalFormatting>
  <conditionalFormatting sqref="BD17:BF24 BE16:BF16">
    <cfRule type="cellIs" dxfId="29391" priority="28803" stopIfTrue="1" operator="equal">
      <formula>"f"</formula>
    </cfRule>
  </conditionalFormatting>
  <conditionalFormatting sqref="BD17:BF24 BE16:BF16">
    <cfRule type="cellIs" dxfId="29390" priority="28801" stopIfTrue="1" operator="equal">
      <formula>"h"</formula>
    </cfRule>
    <cfRule type="cellIs" dxfId="29389" priority="28802" stopIfTrue="1" operator="equal">
      <formula>"g"</formula>
    </cfRule>
  </conditionalFormatting>
  <conditionalFormatting sqref="BD17:BF24 BE16:BF16">
    <cfRule type="cellIs" dxfId="29388" priority="28800" stopIfTrue="1" operator="equal">
      <formula>"f"</formula>
    </cfRule>
  </conditionalFormatting>
  <conditionalFormatting sqref="BD17:BF24 BE16:BF16">
    <cfRule type="cellIs" dxfId="29387" priority="28798" stopIfTrue="1" operator="equal">
      <formula>"h"</formula>
    </cfRule>
    <cfRule type="cellIs" dxfId="29386" priority="28799" stopIfTrue="1" operator="equal">
      <formula>"g"</formula>
    </cfRule>
  </conditionalFormatting>
  <conditionalFormatting sqref="BD17:BF24 BE16:BF16">
    <cfRule type="cellIs" dxfId="29385" priority="28797" stopIfTrue="1" operator="equal">
      <formula>"f"</formula>
    </cfRule>
  </conditionalFormatting>
  <conditionalFormatting sqref="BD17:BF24 BE16:BF16">
    <cfRule type="cellIs" dxfId="29384" priority="28795" stopIfTrue="1" operator="equal">
      <formula>"h"</formula>
    </cfRule>
    <cfRule type="cellIs" dxfId="29383" priority="28796" stopIfTrue="1" operator="equal">
      <formula>"g"</formula>
    </cfRule>
  </conditionalFormatting>
  <conditionalFormatting sqref="BD17:BF24 BE16:BF16">
    <cfRule type="cellIs" dxfId="29382" priority="28794" stopIfTrue="1" operator="equal">
      <formula>"f"</formula>
    </cfRule>
  </conditionalFormatting>
  <conditionalFormatting sqref="BD17:BF24 BE16:BF16">
    <cfRule type="cellIs" dxfId="29381" priority="28792" stopIfTrue="1" operator="equal">
      <formula>"h"</formula>
    </cfRule>
    <cfRule type="cellIs" dxfId="29380" priority="28793" stopIfTrue="1" operator="equal">
      <formula>"g"</formula>
    </cfRule>
  </conditionalFormatting>
  <conditionalFormatting sqref="BD17:BF24 BE16:BF16">
    <cfRule type="cellIs" dxfId="29379" priority="28845" stopIfTrue="1" operator="equal">
      <formula>"f"</formula>
    </cfRule>
  </conditionalFormatting>
  <conditionalFormatting sqref="BD17:BF24 BE16:BF16">
    <cfRule type="cellIs" dxfId="29378" priority="28843" stopIfTrue="1" operator="equal">
      <formula>"h"</formula>
    </cfRule>
    <cfRule type="cellIs" dxfId="29377" priority="28844" stopIfTrue="1" operator="equal">
      <formula>"g"</formula>
    </cfRule>
  </conditionalFormatting>
  <conditionalFormatting sqref="BD17:BF24 BE16:BF16">
    <cfRule type="cellIs" dxfId="29376" priority="28842" stopIfTrue="1" operator="equal">
      <formula>"f"</formula>
    </cfRule>
  </conditionalFormatting>
  <conditionalFormatting sqref="BD17:BF24 BE16:BF16">
    <cfRule type="cellIs" dxfId="29375" priority="28840" stopIfTrue="1" operator="equal">
      <formula>"h"</formula>
    </cfRule>
    <cfRule type="cellIs" dxfId="29374" priority="28841" stopIfTrue="1" operator="equal">
      <formula>"g"</formula>
    </cfRule>
  </conditionalFormatting>
  <conditionalFormatting sqref="BD17:BF24 BE16:BF16">
    <cfRule type="cellIs" dxfId="29373" priority="28833" stopIfTrue="1" operator="equal">
      <formula>"f"</formula>
    </cfRule>
  </conditionalFormatting>
  <conditionalFormatting sqref="BD17:BF24 BE16:BF16">
    <cfRule type="cellIs" dxfId="29372" priority="28831" stopIfTrue="1" operator="equal">
      <formula>"h"</formula>
    </cfRule>
    <cfRule type="cellIs" dxfId="29371" priority="28832" stopIfTrue="1" operator="equal">
      <formula>"g"</formula>
    </cfRule>
  </conditionalFormatting>
  <conditionalFormatting sqref="BD17:BF24 BE16:BF16">
    <cfRule type="cellIs" dxfId="29370" priority="28830" stopIfTrue="1" operator="equal">
      <formula>"f"</formula>
    </cfRule>
  </conditionalFormatting>
  <conditionalFormatting sqref="BD17:BF24 BE16:BF16">
    <cfRule type="cellIs" dxfId="29369" priority="28828" stopIfTrue="1" operator="equal">
      <formula>"h"</formula>
    </cfRule>
    <cfRule type="cellIs" dxfId="29368" priority="28829" stopIfTrue="1" operator="equal">
      <formula>"g"</formula>
    </cfRule>
  </conditionalFormatting>
  <conditionalFormatting sqref="BD17:BF24 BE16:BF16">
    <cfRule type="cellIs" dxfId="29367" priority="28827" stopIfTrue="1" operator="equal">
      <formula>"f"</formula>
    </cfRule>
  </conditionalFormatting>
  <conditionalFormatting sqref="BD17:BF24 BE16:BF16">
    <cfRule type="cellIs" dxfId="29366" priority="28825" stopIfTrue="1" operator="equal">
      <formula>"h"</formula>
    </cfRule>
    <cfRule type="cellIs" dxfId="29365" priority="28826" stopIfTrue="1" operator="equal">
      <formula>"g"</formula>
    </cfRule>
  </conditionalFormatting>
  <conditionalFormatting sqref="BD17:BF24 BE16:BF16">
    <cfRule type="cellIs" dxfId="29364" priority="28824" stopIfTrue="1" operator="equal">
      <formula>"f"</formula>
    </cfRule>
  </conditionalFormatting>
  <conditionalFormatting sqref="BD17:BF24 BE16:BF16">
    <cfRule type="cellIs" dxfId="29363" priority="28822" stopIfTrue="1" operator="equal">
      <formula>"h"</formula>
    </cfRule>
    <cfRule type="cellIs" dxfId="29362" priority="28823" stopIfTrue="1" operator="equal">
      <formula>"g"</formula>
    </cfRule>
  </conditionalFormatting>
  <conditionalFormatting sqref="BD17:BF24 BE16:BF16">
    <cfRule type="cellIs" dxfId="29361" priority="28818" stopIfTrue="1" operator="equal">
      <formula>"f"</formula>
    </cfRule>
  </conditionalFormatting>
  <conditionalFormatting sqref="BD17:BF24 BE16:BF16">
    <cfRule type="cellIs" dxfId="29360" priority="28816" stopIfTrue="1" operator="equal">
      <formula>"h"</formula>
    </cfRule>
    <cfRule type="cellIs" dxfId="29359" priority="28817" stopIfTrue="1" operator="equal">
      <formula>"g"</formula>
    </cfRule>
  </conditionalFormatting>
  <conditionalFormatting sqref="BD17:BF24 BE16:BF16">
    <cfRule type="cellIs" dxfId="29358" priority="28821" stopIfTrue="1" operator="equal">
      <formula>"f"</formula>
    </cfRule>
  </conditionalFormatting>
  <conditionalFormatting sqref="BD17:BF24 BE16:BF16">
    <cfRule type="cellIs" dxfId="29357" priority="28819" stopIfTrue="1" operator="equal">
      <formula>"h"</formula>
    </cfRule>
    <cfRule type="cellIs" dxfId="29356" priority="28820" stopIfTrue="1" operator="equal">
      <formula>"g"</formula>
    </cfRule>
  </conditionalFormatting>
  <conditionalFormatting sqref="BJ17:BK24">
    <cfRule type="cellIs" dxfId="29355" priority="28776" stopIfTrue="1" operator="equal">
      <formula>"f"</formula>
    </cfRule>
  </conditionalFormatting>
  <conditionalFormatting sqref="BJ17:BK24">
    <cfRule type="cellIs" dxfId="29354" priority="28774" stopIfTrue="1" operator="equal">
      <formula>"h"</formula>
    </cfRule>
    <cfRule type="cellIs" dxfId="29353" priority="28775" stopIfTrue="1" operator="equal">
      <formula>"g"</formula>
    </cfRule>
  </conditionalFormatting>
  <conditionalFormatting sqref="BJ17:BK24">
    <cfRule type="cellIs" dxfId="29352" priority="28770" stopIfTrue="1" operator="equal">
      <formula>"f"</formula>
    </cfRule>
  </conditionalFormatting>
  <conditionalFormatting sqref="BJ17:BK24">
    <cfRule type="cellIs" dxfId="29351" priority="28768" stopIfTrue="1" operator="equal">
      <formula>"h"</formula>
    </cfRule>
    <cfRule type="cellIs" dxfId="29350" priority="28769" stopIfTrue="1" operator="equal">
      <formula>"g"</formula>
    </cfRule>
  </conditionalFormatting>
  <conditionalFormatting sqref="BJ17:BK24">
    <cfRule type="cellIs" dxfId="29349" priority="28773" stopIfTrue="1" operator="equal">
      <formula>"f"</formula>
    </cfRule>
  </conditionalFormatting>
  <conditionalFormatting sqref="BJ17:BK24">
    <cfRule type="cellIs" dxfId="29348" priority="28771" stopIfTrue="1" operator="equal">
      <formula>"h"</formula>
    </cfRule>
    <cfRule type="cellIs" dxfId="29347" priority="28772" stopIfTrue="1" operator="equal">
      <formula>"g"</formula>
    </cfRule>
  </conditionalFormatting>
  <conditionalFormatting sqref="BJ17:BK24">
    <cfRule type="cellIs" dxfId="29346" priority="28767" stopIfTrue="1" operator="equal">
      <formula>"f"</formula>
    </cfRule>
  </conditionalFormatting>
  <conditionalFormatting sqref="BJ17:BK24">
    <cfRule type="cellIs" dxfId="29345" priority="28765" stopIfTrue="1" operator="equal">
      <formula>"h"</formula>
    </cfRule>
    <cfRule type="cellIs" dxfId="29344" priority="28766" stopIfTrue="1" operator="equal">
      <formula>"g"</formula>
    </cfRule>
  </conditionalFormatting>
  <conditionalFormatting sqref="BJ17:BK24">
    <cfRule type="cellIs" dxfId="29343" priority="28764" stopIfTrue="1" operator="equal">
      <formula>"f"</formula>
    </cfRule>
  </conditionalFormatting>
  <conditionalFormatting sqref="BJ17:BK24">
    <cfRule type="cellIs" dxfId="29342" priority="28762" stopIfTrue="1" operator="equal">
      <formula>"h"</formula>
    </cfRule>
    <cfRule type="cellIs" dxfId="29341" priority="28763" stopIfTrue="1" operator="equal">
      <formula>"g"</formula>
    </cfRule>
  </conditionalFormatting>
  <conditionalFormatting sqref="BJ17:BK24">
    <cfRule type="cellIs" dxfId="29340" priority="28758" stopIfTrue="1" operator="equal">
      <formula>"f"</formula>
    </cfRule>
  </conditionalFormatting>
  <conditionalFormatting sqref="BJ17:BK24">
    <cfRule type="cellIs" dxfId="29339" priority="28756" stopIfTrue="1" operator="equal">
      <formula>"h"</formula>
    </cfRule>
    <cfRule type="cellIs" dxfId="29338" priority="28757" stopIfTrue="1" operator="equal">
      <formula>"g"</formula>
    </cfRule>
  </conditionalFormatting>
  <conditionalFormatting sqref="BJ17:BK24">
    <cfRule type="cellIs" dxfId="29337" priority="28761" stopIfTrue="1" operator="equal">
      <formula>"f"</formula>
    </cfRule>
  </conditionalFormatting>
  <conditionalFormatting sqref="BJ17:BK24">
    <cfRule type="cellIs" dxfId="29336" priority="28759" stopIfTrue="1" operator="equal">
      <formula>"h"</formula>
    </cfRule>
    <cfRule type="cellIs" dxfId="29335" priority="28760" stopIfTrue="1" operator="equal">
      <formula>"g"</formula>
    </cfRule>
  </conditionalFormatting>
  <conditionalFormatting sqref="BJ17:BK24">
    <cfRule type="cellIs" dxfId="29334" priority="28752" stopIfTrue="1" operator="equal">
      <formula>"f"</formula>
    </cfRule>
  </conditionalFormatting>
  <conditionalFormatting sqref="BJ17:BK24">
    <cfRule type="cellIs" dxfId="29333" priority="28750" stopIfTrue="1" operator="equal">
      <formula>"h"</formula>
    </cfRule>
    <cfRule type="cellIs" dxfId="29332" priority="28751" stopIfTrue="1" operator="equal">
      <formula>"g"</formula>
    </cfRule>
  </conditionalFormatting>
  <conditionalFormatting sqref="BJ17:BK24">
    <cfRule type="cellIs" dxfId="29331" priority="28755" stopIfTrue="1" operator="equal">
      <formula>"f"</formula>
    </cfRule>
  </conditionalFormatting>
  <conditionalFormatting sqref="BJ17:BK24">
    <cfRule type="cellIs" dxfId="29330" priority="28753" stopIfTrue="1" operator="equal">
      <formula>"h"</formula>
    </cfRule>
    <cfRule type="cellIs" dxfId="29329" priority="28754" stopIfTrue="1" operator="equal">
      <formula>"g"</formula>
    </cfRule>
  </conditionalFormatting>
  <conditionalFormatting sqref="BD17:BF24 BE16:BF16">
    <cfRule type="cellIs" dxfId="29328" priority="28806" stopIfTrue="1" operator="equal">
      <formula>"f"</formula>
    </cfRule>
  </conditionalFormatting>
  <conditionalFormatting sqref="BD17:BF24 BE16:BF16">
    <cfRule type="cellIs" dxfId="29327" priority="28804" stopIfTrue="1" operator="equal">
      <formula>"h"</formula>
    </cfRule>
    <cfRule type="cellIs" dxfId="29326" priority="28805" stopIfTrue="1" operator="equal">
      <formula>"g"</formula>
    </cfRule>
  </conditionalFormatting>
  <conditionalFormatting sqref="BD17:BF24 BE16:BF16">
    <cfRule type="cellIs" dxfId="29325" priority="28791" stopIfTrue="1" operator="equal">
      <formula>"f"</formula>
    </cfRule>
  </conditionalFormatting>
  <conditionalFormatting sqref="BD17:BF24 BE16:BF16">
    <cfRule type="cellIs" dxfId="29324" priority="28789" stopIfTrue="1" operator="equal">
      <formula>"h"</formula>
    </cfRule>
    <cfRule type="cellIs" dxfId="29323" priority="28790" stopIfTrue="1" operator="equal">
      <formula>"g"</formula>
    </cfRule>
  </conditionalFormatting>
  <conditionalFormatting sqref="BD17:BF24 BE16:BF16">
    <cfRule type="cellIs" dxfId="29322" priority="28788" stopIfTrue="1" operator="equal">
      <formula>"f"</formula>
    </cfRule>
  </conditionalFormatting>
  <conditionalFormatting sqref="BD17:BF24 BE16:BF16">
    <cfRule type="cellIs" dxfId="29321" priority="28786" stopIfTrue="1" operator="equal">
      <formula>"h"</formula>
    </cfRule>
    <cfRule type="cellIs" dxfId="29320" priority="28787" stopIfTrue="1" operator="equal">
      <formula>"g"</formula>
    </cfRule>
  </conditionalFormatting>
  <conditionalFormatting sqref="BD17:BF24 BE16:BF16">
    <cfRule type="cellIs" dxfId="29319" priority="28785" stopIfTrue="1" operator="equal">
      <formula>"f"</formula>
    </cfRule>
  </conditionalFormatting>
  <conditionalFormatting sqref="BD17:BF24 BE16:BF16">
    <cfRule type="cellIs" dxfId="29318" priority="28783" stopIfTrue="1" operator="equal">
      <formula>"h"</formula>
    </cfRule>
    <cfRule type="cellIs" dxfId="29317" priority="28784" stopIfTrue="1" operator="equal">
      <formula>"g"</formula>
    </cfRule>
  </conditionalFormatting>
  <conditionalFormatting sqref="BD17:BF24 BE16:BF16">
    <cfRule type="cellIs" dxfId="29316" priority="28782" stopIfTrue="1" operator="equal">
      <formula>"f"</formula>
    </cfRule>
  </conditionalFormatting>
  <conditionalFormatting sqref="BD17:BF24 BE16:BF16">
    <cfRule type="cellIs" dxfId="29315" priority="28780" stopIfTrue="1" operator="equal">
      <formula>"h"</formula>
    </cfRule>
    <cfRule type="cellIs" dxfId="29314" priority="28781" stopIfTrue="1" operator="equal">
      <formula>"g"</formula>
    </cfRule>
  </conditionalFormatting>
  <conditionalFormatting sqref="BJ17:BK24">
    <cfRule type="cellIs" dxfId="29313" priority="28779" stopIfTrue="1" operator="equal">
      <formula>"f"</formula>
    </cfRule>
  </conditionalFormatting>
  <conditionalFormatting sqref="BJ17:BK24">
    <cfRule type="cellIs" dxfId="29312" priority="28777" stopIfTrue="1" operator="equal">
      <formula>"h"</formula>
    </cfRule>
    <cfRule type="cellIs" dxfId="29311" priority="28778" stopIfTrue="1" operator="equal">
      <formula>"g"</formula>
    </cfRule>
  </conditionalFormatting>
  <conditionalFormatting sqref="BI17:BI24">
    <cfRule type="cellIs" dxfId="29310" priority="28680" stopIfTrue="1" operator="equal">
      <formula>"f"</formula>
    </cfRule>
  </conditionalFormatting>
  <conditionalFormatting sqref="BI17:BI24">
    <cfRule type="cellIs" dxfId="29309" priority="28678" stopIfTrue="1" operator="equal">
      <formula>"h"</formula>
    </cfRule>
    <cfRule type="cellIs" dxfId="29308" priority="28679" stopIfTrue="1" operator="equal">
      <formula>"g"</formula>
    </cfRule>
  </conditionalFormatting>
  <conditionalFormatting sqref="BJ17:BK24">
    <cfRule type="cellIs" dxfId="29307" priority="28749" stopIfTrue="1" operator="equal">
      <formula>"f"</formula>
    </cfRule>
  </conditionalFormatting>
  <conditionalFormatting sqref="BJ17:BK24">
    <cfRule type="cellIs" dxfId="29306" priority="28747" stopIfTrue="1" operator="equal">
      <formula>"h"</formula>
    </cfRule>
    <cfRule type="cellIs" dxfId="29305" priority="28748" stopIfTrue="1" operator="equal">
      <formula>"g"</formula>
    </cfRule>
  </conditionalFormatting>
  <conditionalFormatting sqref="BJ17:BK24">
    <cfRule type="cellIs" dxfId="29304" priority="28746" stopIfTrue="1" operator="equal">
      <formula>"f"</formula>
    </cfRule>
  </conditionalFormatting>
  <conditionalFormatting sqref="BJ17:BK24">
    <cfRule type="cellIs" dxfId="29303" priority="28744" stopIfTrue="1" operator="equal">
      <formula>"h"</formula>
    </cfRule>
    <cfRule type="cellIs" dxfId="29302" priority="28745" stopIfTrue="1" operator="equal">
      <formula>"g"</formula>
    </cfRule>
  </conditionalFormatting>
  <conditionalFormatting sqref="BJ17:BK24">
    <cfRule type="cellIs" dxfId="29301" priority="28743" stopIfTrue="1" operator="equal">
      <formula>"f"</formula>
    </cfRule>
  </conditionalFormatting>
  <conditionalFormatting sqref="BJ17:BK24">
    <cfRule type="cellIs" dxfId="29300" priority="28741" stopIfTrue="1" operator="equal">
      <formula>"h"</formula>
    </cfRule>
    <cfRule type="cellIs" dxfId="29299" priority="28742" stopIfTrue="1" operator="equal">
      <formula>"g"</formula>
    </cfRule>
  </conditionalFormatting>
  <conditionalFormatting sqref="BJ17:BK24">
    <cfRule type="cellIs" dxfId="29298" priority="28740" stopIfTrue="1" operator="equal">
      <formula>"f"</formula>
    </cfRule>
  </conditionalFormatting>
  <conditionalFormatting sqref="BJ17:BK24">
    <cfRule type="cellIs" dxfId="29297" priority="28738" stopIfTrue="1" operator="equal">
      <formula>"h"</formula>
    </cfRule>
    <cfRule type="cellIs" dxfId="29296" priority="28739" stopIfTrue="1" operator="equal">
      <formula>"g"</formula>
    </cfRule>
  </conditionalFormatting>
  <conditionalFormatting sqref="BJ17:BK24">
    <cfRule type="cellIs" dxfId="29295" priority="28737" stopIfTrue="1" operator="equal">
      <formula>"f"</formula>
    </cfRule>
  </conditionalFormatting>
  <conditionalFormatting sqref="BJ17:BK24">
    <cfRule type="cellIs" dxfId="29294" priority="28735" stopIfTrue="1" operator="equal">
      <formula>"h"</formula>
    </cfRule>
    <cfRule type="cellIs" dxfId="29293" priority="28736" stopIfTrue="1" operator="equal">
      <formula>"g"</formula>
    </cfRule>
  </conditionalFormatting>
  <conditionalFormatting sqref="BJ17:BK24">
    <cfRule type="cellIs" dxfId="29292" priority="28734" stopIfTrue="1" operator="equal">
      <formula>"f"</formula>
    </cfRule>
  </conditionalFormatting>
  <conditionalFormatting sqref="BJ17:BK24">
    <cfRule type="cellIs" dxfId="29291" priority="28732" stopIfTrue="1" operator="equal">
      <formula>"h"</formula>
    </cfRule>
    <cfRule type="cellIs" dxfId="29290" priority="28733" stopIfTrue="1" operator="equal">
      <formula>"g"</formula>
    </cfRule>
  </conditionalFormatting>
  <conditionalFormatting sqref="BJ17:BK24">
    <cfRule type="cellIs" dxfId="29289" priority="28731" stopIfTrue="1" operator="equal">
      <formula>"f"</formula>
    </cfRule>
  </conditionalFormatting>
  <conditionalFormatting sqref="BJ17:BK24">
    <cfRule type="cellIs" dxfId="29288" priority="28729" stopIfTrue="1" operator="equal">
      <formula>"h"</formula>
    </cfRule>
    <cfRule type="cellIs" dxfId="29287" priority="28730" stopIfTrue="1" operator="equal">
      <formula>"g"</formula>
    </cfRule>
  </conditionalFormatting>
  <conditionalFormatting sqref="BJ17:BK24">
    <cfRule type="cellIs" dxfId="29286" priority="28728" stopIfTrue="1" operator="equal">
      <formula>"f"</formula>
    </cfRule>
  </conditionalFormatting>
  <conditionalFormatting sqref="BJ17:BK24">
    <cfRule type="cellIs" dxfId="29285" priority="28726" stopIfTrue="1" operator="equal">
      <formula>"h"</formula>
    </cfRule>
    <cfRule type="cellIs" dxfId="29284" priority="28727" stopIfTrue="1" operator="equal">
      <formula>"g"</formula>
    </cfRule>
  </conditionalFormatting>
  <conditionalFormatting sqref="BJ17:BK24">
    <cfRule type="cellIs" dxfId="29283" priority="28725" stopIfTrue="1" operator="equal">
      <formula>"f"</formula>
    </cfRule>
  </conditionalFormatting>
  <conditionalFormatting sqref="BJ17:BK24">
    <cfRule type="cellIs" dxfId="29282" priority="28723" stopIfTrue="1" operator="equal">
      <formula>"h"</formula>
    </cfRule>
    <cfRule type="cellIs" dxfId="29281" priority="28724" stopIfTrue="1" operator="equal">
      <formula>"g"</formula>
    </cfRule>
  </conditionalFormatting>
  <conditionalFormatting sqref="BJ17:BK24">
    <cfRule type="cellIs" dxfId="29280" priority="28722" stopIfTrue="1" operator="equal">
      <formula>"f"</formula>
    </cfRule>
  </conditionalFormatting>
  <conditionalFormatting sqref="BJ17:BK24">
    <cfRule type="cellIs" dxfId="29279" priority="28720" stopIfTrue="1" operator="equal">
      <formula>"h"</formula>
    </cfRule>
    <cfRule type="cellIs" dxfId="29278" priority="28721" stopIfTrue="1" operator="equal">
      <formula>"g"</formula>
    </cfRule>
  </conditionalFormatting>
  <conditionalFormatting sqref="BJ17:BK24">
    <cfRule type="cellIs" dxfId="29277" priority="28719" stopIfTrue="1" operator="equal">
      <formula>"f"</formula>
    </cfRule>
  </conditionalFormatting>
  <conditionalFormatting sqref="BJ17:BK24">
    <cfRule type="cellIs" dxfId="29276" priority="28717" stopIfTrue="1" operator="equal">
      <formula>"h"</formula>
    </cfRule>
    <cfRule type="cellIs" dxfId="29275" priority="28718" stopIfTrue="1" operator="equal">
      <formula>"g"</formula>
    </cfRule>
  </conditionalFormatting>
  <conditionalFormatting sqref="BJ17:BK24">
    <cfRule type="cellIs" dxfId="29274" priority="28716" stopIfTrue="1" operator="equal">
      <formula>"f"</formula>
    </cfRule>
  </conditionalFormatting>
  <conditionalFormatting sqref="BJ17:BK24">
    <cfRule type="cellIs" dxfId="29273" priority="28714" stopIfTrue="1" operator="equal">
      <formula>"h"</formula>
    </cfRule>
    <cfRule type="cellIs" dxfId="29272" priority="28715" stopIfTrue="1" operator="equal">
      <formula>"g"</formula>
    </cfRule>
  </conditionalFormatting>
  <conditionalFormatting sqref="BJ17:BK24">
    <cfRule type="cellIs" dxfId="29271" priority="28713" stopIfTrue="1" operator="equal">
      <formula>"f"</formula>
    </cfRule>
  </conditionalFormatting>
  <conditionalFormatting sqref="BJ17:BK24">
    <cfRule type="cellIs" dxfId="29270" priority="28711" stopIfTrue="1" operator="equal">
      <formula>"h"</formula>
    </cfRule>
    <cfRule type="cellIs" dxfId="29269" priority="28712" stopIfTrue="1" operator="equal">
      <formula>"g"</formula>
    </cfRule>
  </conditionalFormatting>
  <conditionalFormatting sqref="BJ17:BK24">
    <cfRule type="cellIs" dxfId="29268" priority="28710" stopIfTrue="1" operator="equal">
      <formula>"f"</formula>
    </cfRule>
  </conditionalFormatting>
  <conditionalFormatting sqref="BJ17:BK24">
    <cfRule type="cellIs" dxfId="29267" priority="28708" stopIfTrue="1" operator="equal">
      <formula>"h"</formula>
    </cfRule>
    <cfRule type="cellIs" dxfId="29266" priority="28709" stopIfTrue="1" operator="equal">
      <formula>"g"</formula>
    </cfRule>
  </conditionalFormatting>
  <conditionalFormatting sqref="BI17:BI24">
    <cfRule type="cellIs" dxfId="29265" priority="28707" stopIfTrue="1" operator="equal">
      <formula>"f"</formula>
    </cfRule>
  </conditionalFormatting>
  <conditionalFormatting sqref="BI17:BI24">
    <cfRule type="cellIs" dxfId="29264" priority="28705" stopIfTrue="1" operator="equal">
      <formula>"h"</formula>
    </cfRule>
    <cfRule type="cellIs" dxfId="29263" priority="28706" stopIfTrue="1" operator="equal">
      <formula>"g"</formula>
    </cfRule>
  </conditionalFormatting>
  <conditionalFormatting sqref="BI17:BI24">
    <cfRule type="cellIs" dxfId="29262" priority="28704" stopIfTrue="1" operator="equal">
      <formula>"f"</formula>
    </cfRule>
  </conditionalFormatting>
  <conditionalFormatting sqref="BI17:BI24">
    <cfRule type="cellIs" dxfId="29261" priority="28702" stopIfTrue="1" operator="equal">
      <formula>"h"</formula>
    </cfRule>
    <cfRule type="cellIs" dxfId="29260" priority="28703" stopIfTrue="1" operator="equal">
      <formula>"g"</formula>
    </cfRule>
  </conditionalFormatting>
  <conditionalFormatting sqref="BI17:BI24">
    <cfRule type="cellIs" dxfId="29259" priority="28701" stopIfTrue="1" operator="equal">
      <formula>"f"</formula>
    </cfRule>
  </conditionalFormatting>
  <conditionalFormatting sqref="BI17:BI24">
    <cfRule type="cellIs" dxfId="29258" priority="28699" stopIfTrue="1" operator="equal">
      <formula>"h"</formula>
    </cfRule>
    <cfRule type="cellIs" dxfId="29257" priority="28700" stopIfTrue="1" operator="equal">
      <formula>"g"</formula>
    </cfRule>
  </conditionalFormatting>
  <conditionalFormatting sqref="BI17:BI24">
    <cfRule type="cellIs" dxfId="29256" priority="28698" stopIfTrue="1" operator="equal">
      <formula>"f"</formula>
    </cfRule>
  </conditionalFormatting>
  <conditionalFormatting sqref="BI17:BI24">
    <cfRule type="cellIs" dxfId="29255" priority="28696" stopIfTrue="1" operator="equal">
      <formula>"h"</formula>
    </cfRule>
    <cfRule type="cellIs" dxfId="29254" priority="28697" stopIfTrue="1" operator="equal">
      <formula>"g"</formula>
    </cfRule>
  </conditionalFormatting>
  <conditionalFormatting sqref="BI17:BI24">
    <cfRule type="cellIs" dxfId="29253" priority="28692" stopIfTrue="1" operator="equal">
      <formula>"f"</formula>
    </cfRule>
  </conditionalFormatting>
  <conditionalFormatting sqref="BI17:BI24">
    <cfRule type="cellIs" dxfId="29252" priority="28690" stopIfTrue="1" operator="equal">
      <formula>"h"</formula>
    </cfRule>
    <cfRule type="cellIs" dxfId="29251" priority="28691" stopIfTrue="1" operator="equal">
      <formula>"g"</formula>
    </cfRule>
  </conditionalFormatting>
  <conditionalFormatting sqref="BI17:BI24">
    <cfRule type="cellIs" dxfId="29250" priority="28695" stopIfTrue="1" operator="equal">
      <formula>"f"</formula>
    </cfRule>
  </conditionalFormatting>
  <conditionalFormatting sqref="BI17:BI24">
    <cfRule type="cellIs" dxfId="29249" priority="28693" stopIfTrue="1" operator="equal">
      <formula>"h"</formula>
    </cfRule>
    <cfRule type="cellIs" dxfId="29248" priority="28694" stopIfTrue="1" operator="equal">
      <formula>"g"</formula>
    </cfRule>
  </conditionalFormatting>
  <conditionalFormatting sqref="BI17:BI24">
    <cfRule type="cellIs" dxfId="29247" priority="28689" stopIfTrue="1" operator="equal">
      <formula>"f"</formula>
    </cfRule>
  </conditionalFormatting>
  <conditionalFormatting sqref="BI17:BI24">
    <cfRule type="cellIs" dxfId="29246" priority="28687" stopIfTrue="1" operator="equal">
      <formula>"h"</formula>
    </cfRule>
    <cfRule type="cellIs" dxfId="29245" priority="28688" stopIfTrue="1" operator="equal">
      <formula>"g"</formula>
    </cfRule>
  </conditionalFormatting>
  <conditionalFormatting sqref="BI17:BI24">
    <cfRule type="cellIs" dxfId="29244" priority="28686" stopIfTrue="1" operator="equal">
      <formula>"f"</formula>
    </cfRule>
  </conditionalFormatting>
  <conditionalFormatting sqref="BI17:BI24">
    <cfRule type="cellIs" dxfId="29243" priority="28684" stopIfTrue="1" operator="equal">
      <formula>"h"</formula>
    </cfRule>
    <cfRule type="cellIs" dxfId="29242" priority="28685" stopIfTrue="1" operator="equal">
      <formula>"g"</formula>
    </cfRule>
  </conditionalFormatting>
  <conditionalFormatting sqref="BI17:BI24">
    <cfRule type="cellIs" dxfId="29241" priority="28683" stopIfTrue="1" operator="equal">
      <formula>"f"</formula>
    </cfRule>
  </conditionalFormatting>
  <conditionalFormatting sqref="BI17:BI24">
    <cfRule type="cellIs" dxfId="29240" priority="28681" stopIfTrue="1" operator="equal">
      <formula>"h"</formula>
    </cfRule>
    <cfRule type="cellIs" dxfId="29239" priority="28682" stopIfTrue="1" operator="equal">
      <formula>"g"</formula>
    </cfRule>
  </conditionalFormatting>
  <conditionalFormatting sqref="BI17:BI24">
    <cfRule type="cellIs" dxfId="29238" priority="28674" stopIfTrue="1" operator="equal">
      <formula>"f"</formula>
    </cfRule>
  </conditionalFormatting>
  <conditionalFormatting sqref="BI17:BI24">
    <cfRule type="cellIs" dxfId="29237" priority="28672" stopIfTrue="1" operator="equal">
      <formula>"h"</formula>
    </cfRule>
    <cfRule type="cellIs" dxfId="29236" priority="28673" stopIfTrue="1" operator="equal">
      <formula>"g"</formula>
    </cfRule>
  </conditionalFormatting>
  <conditionalFormatting sqref="BI17:BI24">
    <cfRule type="cellIs" dxfId="29235" priority="28671" stopIfTrue="1" operator="equal">
      <formula>"f"</formula>
    </cfRule>
  </conditionalFormatting>
  <conditionalFormatting sqref="BI17:BI24">
    <cfRule type="cellIs" dxfId="29234" priority="28669" stopIfTrue="1" operator="equal">
      <formula>"h"</formula>
    </cfRule>
    <cfRule type="cellIs" dxfId="29233" priority="28670" stopIfTrue="1" operator="equal">
      <formula>"g"</formula>
    </cfRule>
  </conditionalFormatting>
  <conditionalFormatting sqref="BI17:BI24">
    <cfRule type="cellIs" dxfId="29232" priority="28659" stopIfTrue="1" operator="equal">
      <formula>"f"</formula>
    </cfRule>
  </conditionalFormatting>
  <conditionalFormatting sqref="BI17:BI24">
    <cfRule type="cellIs" dxfId="29231" priority="28657" stopIfTrue="1" operator="equal">
      <formula>"h"</formula>
    </cfRule>
    <cfRule type="cellIs" dxfId="29230" priority="28658" stopIfTrue="1" operator="equal">
      <formula>"g"</formula>
    </cfRule>
  </conditionalFormatting>
  <conditionalFormatting sqref="BI17:BI24">
    <cfRule type="cellIs" dxfId="29229" priority="28656" stopIfTrue="1" operator="equal">
      <formula>"f"</formula>
    </cfRule>
  </conditionalFormatting>
  <conditionalFormatting sqref="BI17:BI24">
    <cfRule type="cellIs" dxfId="29228" priority="28654" stopIfTrue="1" operator="equal">
      <formula>"h"</formula>
    </cfRule>
    <cfRule type="cellIs" dxfId="29227" priority="28655" stopIfTrue="1" operator="equal">
      <formula>"g"</formula>
    </cfRule>
  </conditionalFormatting>
  <conditionalFormatting sqref="BI17:BI24">
    <cfRule type="cellIs" dxfId="29226" priority="28668" stopIfTrue="1" operator="equal">
      <formula>"f"</formula>
    </cfRule>
  </conditionalFormatting>
  <conditionalFormatting sqref="BI17:BI24">
    <cfRule type="cellIs" dxfId="29225" priority="28666" stopIfTrue="1" operator="equal">
      <formula>"h"</formula>
    </cfRule>
    <cfRule type="cellIs" dxfId="29224" priority="28667" stopIfTrue="1" operator="equal">
      <formula>"g"</formula>
    </cfRule>
  </conditionalFormatting>
  <conditionalFormatting sqref="BI17:BI24">
    <cfRule type="cellIs" dxfId="29223" priority="28677" stopIfTrue="1" operator="equal">
      <formula>"f"</formula>
    </cfRule>
  </conditionalFormatting>
  <conditionalFormatting sqref="BI17:BI24">
    <cfRule type="cellIs" dxfId="29222" priority="28675" stopIfTrue="1" operator="equal">
      <formula>"h"</formula>
    </cfRule>
    <cfRule type="cellIs" dxfId="29221" priority="28676" stopIfTrue="1" operator="equal">
      <formula>"g"</formula>
    </cfRule>
  </conditionalFormatting>
  <conditionalFormatting sqref="BI17:BI24">
    <cfRule type="cellIs" dxfId="29220" priority="28665" stopIfTrue="1" operator="equal">
      <formula>"f"</formula>
    </cfRule>
  </conditionalFormatting>
  <conditionalFormatting sqref="BI17:BI24">
    <cfRule type="cellIs" dxfId="29219" priority="28663" stopIfTrue="1" operator="equal">
      <formula>"h"</formula>
    </cfRule>
    <cfRule type="cellIs" dxfId="29218" priority="28664" stopIfTrue="1" operator="equal">
      <formula>"g"</formula>
    </cfRule>
  </conditionalFormatting>
  <conditionalFormatting sqref="BI17:BI24">
    <cfRule type="cellIs" dxfId="29217" priority="28662" stopIfTrue="1" operator="equal">
      <formula>"f"</formula>
    </cfRule>
  </conditionalFormatting>
  <conditionalFormatting sqref="BI17:BI24">
    <cfRule type="cellIs" dxfId="29216" priority="28660" stopIfTrue="1" operator="equal">
      <formula>"h"</formula>
    </cfRule>
    <cfRule type="cellIs" dxfId="29215" priority="28661" stopIfTrue="1" operator="equal">
      <formula>"g"</formula>
    </cfRule>
  </conditionalFormatting>
  <conditionalFormatting sqref="BI17:BI24">
    <cfRule type="cellIs" dxfId="29214" priority="28644" stopIfTrue="1" operator="equal">
      <formula>"f"</formula>
    </cfRule>
  </conditionalFormatting>
  <conditionalFormatting sqref="BI17:BI24">
    <cfRule type="cellIs" dxfId="29213" priority="28642" stopIfTrue="1" operator="equal">
      <formula>"h"</formula>
    </cfRule>
    <cfRule type="cellIs" dxfId="29212" priority="28643" stopIfTrue="1" operator="equal">
      <formula>"g"</formula>
    </cfRule>
  </conditionalFormatting>
  <conditionalFormatting sqref="BI17:BI24">
    <cfRule type="cellIs" dxfId="29211" priority="28641" stopIfTrue="1" operator="equal">
      <formula>"f"</formula>
    </cfRule>
  </conditionalFormatting>
  <conditionalFormatting sqref="BI17:BI24">
    <cfRule type="cellIs" dxfId="29210" priority="28639" stopIfTrue="1" operator="equal">
      <formula>"h"</formula>
    </cfRule>
    <cfRule type="cellIs" dxfId="29209" priority="28640" stopIfTrue="1" operator="equal">
      <formula>"g"</formula>
    </cfRule>
  </conditionalFormatting>
  <conditionalFormatting sqref="BL16:BM24">
    <cfRule type="cellIs" dxfId="29208" priority="28635" stopIfTrue="1" operator="equal">
      <formula>"f"</formula>
    </cfRule>
  </conditionalFormatting>
  <conditionalFormatting sqref="BL16:BM24">
    <cfRule type="cellIs" dxfId="29207" priority="28633" stopIfTrue="1" operator="equal">
      <formula>"h"</formula>
    </cfRule>
    <cfRule type="cellIs" dxfId="29206" priority="28634" stopIfTrue="1" operator="equal">
      <formula>"g"</formula>
    </cfRule>
  </conditionalFormatting>
  <conditionalFormatting sqref="BI17:BI24">
    <cfRule type="cellIs" dxfId="29205" priority="28638" stopIfTrue="1" operator="equal">
      <formula>"f"</formula>
    </cfRule>
  </conditionalFormatting>
  <conditionalFormatting sqref="BI17:BI24">
    <cfRule type="cellIs" dxfId="29204" priority="28636" stopIfTrue="1" operator="equal">
      <formula>"h"</formula>
    </cfRule>
    <cfRule type="cellIs" dxfId="29203" priority="28637" stopIfTrue="1" operator="equal">
      <formula>"g"</formula>
    </cfRule>
  </conditionalFormatting>
  <conditionalFormatting sqref="BI17:BI24">
    <cfRule type="cellIs" dxfId="29202" priority="28653" stopIfTrue="1" operator="equal">
      <formula>"f"</formula>
    </cfRule>
  </conditionalFormatting>
  <conditionalFormatting sqref="BI17:BI24">
    <cfRule type="cellIs" dxfId="29201" priority="28651" stopIfTrue="1" operator="equal">
      <formula>"h"</formula>
    </cfRule>
    <cfRule type="cellIs" dxfId="29200" priority="28652" stopIfTrue="1" operator="equal">
      <formula>"g"</formula>
    </cfRule>
  </conditionalFormatting>
  <conditionalFormatting sqref="BI17:BI24">
    <cfRule type="cellIs" dxfId="29199" priority="28647" stopIfTrue="1" operator="equal">
      <formula>"f"</formula>
    </cfRule>
  </conditionalFormatting>
  <conditionalFormatting sqref="BI17:BI24">
    <cfRule type="cellIs" dxfId="29198" priority="28645" stopIfTrue="1" operator="equal">
      <formula>"h"</formula>
    </cfRule>
    <cfRule type="cellIs" dxfId="29197" priority="28646" stopIfTrue="1" operator="equal">
      <formula>"g"</formula>
    </cfRule>
  </conditionalFormatting>
  <conditionalFormatting sqref="BI17:BI24">
    <cfRule type="cellIs" dxfId="29196" priority="28650" stopIfTrue="1" operator="equal">
      <formula>"f"</formula>
    </cfRule>
  </conditionalFormatting>
  <conditionalFormatting sqref="BI17:BI24">
    <cfRule type="cellIs" dxfId="29195" priority="28648" stopIfTrue="1" operator="equal">
      <formula>"h"</formula>
    </cfRule>
    <cfRule type="cellIs" dxfId="29194" priority="28649" stopIfTrue="1" operator="equal">
      <formula>"g"</formula>
    </cfRule>
  </conditionalFormatting>
  <conditionalFormatting sqref="BL16:BM24">
    <cfRule type="cellIs" dxfId="29193" priority="28617" stopIfTrue="1" operator="equal">
      <formula>"f"</formula>
    </cfRule>
  </conditionalFormatting>
  <conditionalFormatting sqref="BL16:BM24">
    <cfRule type="cellIs" dxfId="29192" priority="28615" stopIfTrue="1" operator="equal">
      <formula>"h"</formula>
    </cfRule>
    <cfRule type="cellIs" dxfId="29191" priority="28616" stopIfTrue="1" operator="equal">
      <formula>"g"</formula>
    </cfRule>
  </conditionalFormatting>
  <conditionalFormatting sqref="BL16:BM24">
    <cfRule type="cellIs" dxfId="29190" priority="28614" stopIfTrue="1" operator="equal">
      <formula>"f"</formula>
    </cfRule>
  </conditionalFormatting>
  <conditionalFormatting sqref="BL16:BM24">
    <cfRule type="cellIs" dxfId="29189" priority="28612" stopIfTrue="1" operator="equal">
      <formula>"h"</formula>
    </cfRule>
    <cfRule type="cellIs" dxfId="29188" priority="28613" stopIfTrue="1" operator="equal">
      <formula>"g"</formula>
    </cfRule>
  </conditionalFormatting>
  <conditionalFormatting sqref="BN16:BO24">
    <cfRule type="cellIs" dxfId="29187" priority="28611" stopIfTrue="1" operator="equal">
      <formula>"f"</formula>
    </cfRule>
  </conditionalFormatting>
  <conditionalFormatting sqref="BN16:BO24">
    <cfRule type="cellIs" dxfId="29186" priority="28609" stopIfTrue="1" operator="equal">
      <formula>"h"</formula>
    </cfRule>
    <cfRule type="cellIs" dxfId="29185" priority="28610" stopIfTrue="1" operator="equal">
      <formula>"g"</formula>
    </cfRule>
  </conditionalFormatting>
  <conditionalFormatting sqref="BL16:BM24">
    <cfRule type="cellIs" dxfId="29184" priority="28629" stopIfTrue="1" operator="equal">
      <formula>"f"</formula>
    </cfRule>
  </conditionalFormatting>
  <conditionalFormatting sqref="BL16:BM24">
    <cfRule type="cellIs" dxfId="29183" priority="28627" stopIfTrue="1" operator="equal">
      <formula>"h"</formula>
    </cfRule>
    <cfRule type="cellIs" dxfId="29182" priority="28628" stopIfTrue="1" operator="equal">
      <formula>"g"</formula>
    </cfRule>
  </conditionalFormatting>
  <conditionalFormatting sqref="BL16:BM24">
    <cfRule type="cellIs" dxfId="29181" priority="28632" stopIfTrue="1" operator="equal">
      <formula>"f"</formula>
    </cfRule>
  </conditionalFormatting>
  <conditionalFormatting sqref="BL16:BM24">
    <cfRule type="cellIs" dxfId="29180" priority="28630" stopIfTrue="1" operator="equal">
      <formula>"h"</formula>
    </cfRule>
    <cfRule type="cellIs" dxfId="29179" priority="28631" stopIfTrue="1" operator="equal">
      <formula>"g"</formula>
    </cfRule>
  </conditionalFormatting>
  <conditionalFormatting sqref="BL16:BM24">
    <cfRule type="cellIs" dxfId="29178" priority="28623" stopIfTrue="1" operator="equal">
      <formula>"f"</formula>
    </cfRule>
  </conditionalFormatting>
  <conditionalFormatting sqref="BL16:BM24">
    <cfRule type="cellIs" dxfId="29177" priority="28621" stopIfTrue="1" operator="equal">
      <formula>"h"</formula>
    </cfRule>
    <cfRule type="cellIs" dxfId="29176" priority="28622" stopIfTrue="1" operator="equal">
      <formula>"g"</formula>
    </cfRule>
  </conditionalFormatting>
  <conditionalFormatting sqref="BL16:BM24">
    <cfRule type="cellIs" dxfId="29175" priority="28626" stopIfTrue="1" operator="equal">
      <formula>"f"</formula>
    </cfRule>
  </conditionalFormatting>
  <conditionalFormatting sqref="BL16:BM24">
    <cfRule type="cellIs" dxfId="29174" priority="28624" stopIfTrue="1" operator="equal">
      <formula>"h"</formula>
    </cfRule>
    <cfRule type="cellIs" dxfId="29173" priority="28625" stopIfTrue="1" operator="equal">
      <formula>"g"</formula>
    </cfRule>
  </conditionalFormatting>
  <conditionalFormatting sqref="BL16:BM24">
    <cfRule type="cellIs" dxfId="29172" priority="28620" stopIfTrue="1" operator="equal">
      <formula>"f"</formula>
    </cfRule>
  </conditionalFormatting>
  <conditionalFormatting sqref="BL16:BM24">
    <cfRule type="cellIs" dxfId="29171" priority="28618" stopIfTrue="1" operator="equal">
      <formula>"h"</formula>
    </cfRule>
    <cfRule type="cellIs" dxfId="29170" priority="28619" stopIfTrue="1" operator="equal">
      <formula>"g"</formula>
    </cfRule>
  </conditionalFormatting>
  <conditionalFormatting sqref="BN16:BO24">
    <cfRule type="cellIs" dxfId="29169" priority="28608" stopIfTrue="1" operator="equal">
      <formula>"f"</formula>
    </cfRule>
  </conditionalFormatting>
  <conditionalFormatting sqref="BN16:BO24">
    <cfRule type="cellIs" dxfId="29168" priority="28606" stopIfTrue="1" operator="equal">
      <formula>"h"</formula>
    </cfRule>
    <cfRule type="cellIs" dxfId="29167" priority="28607" stopIfTrue="1" operator="equal">
      <formula>"g"</formula>
    </cfRule>
  </conditionalFormatting>
  <conditionalFormatting sqref="AS17:AS24">
    <cfRule type="cellIs" dxfId="29166" priority="29829" stopIfTrue="1" operator="equal">
      <formula>"f"</formula>
    </cfRule>
  </conditionalFormatting>
  <conditionalFormatting sqref="AS17:AS24">
    <cfRule type="cellIs" dxfId="29165" priority="29827" stopIfTrue="1" operator="equal">
      <formula>"h"</formula>
    </cfRule>
    <cfRule type="cellIs" dxfId="29164" priority="29828" stopIfTrue="1" operator="equal">
      <formula>"g"</formula>
    </cfRule>
  </conditionalFormatting>
  <conditionalFormatting sqref="AS17:AS24">
    <cfRule type="cellIs" dxfId="29163" priority="29826" stopIfTrue="1" operator="equal">
      <formula>"f"</formula>
    </cfRule>
  </conditionalFormatting>
  <conditionalFormatting sqref="AS17:AS24">
    <cfRule type="cellIs" dxfId="29162" priority="29824" stopIfTrue="1" operator="equal">
      <formula>"h"</formula>
    </cfRule>
    <cfRule type="cellIs" dxfId="29161" priority="29825" stopIfTrue="1" operator="equal">
      <formula>"g"</formula>
    </cfRule>
  </conditionalFormatting>
  <conditionalFormatting sqref="AT17:AT24">
    <cfRule type="cellIs" dxfId="29160" priority="29805" stopIfTrue="1" operator="equal">
      <formula>"f"</formula>
    </cfRule>
  </conditionalFormatting>
  <conditionalFormatting sqref="AT17:AT24">
    <cfRule type="cellIs" dxfId="29159" priority="29803" stopIfTrue="1" operator="equal">
      <formula>"h"</formula>
    </cfRule>
    <cfRule type="cellIs" dxfId="29158" priority="29804" stopIfTrue="1" operator="equal">
      <formula>"g"</formula>
    </cfRule>
  </conditionalFormatting>
  <conditionalFormatting sqref="AT17:AT24">
    <cfRule type="cellIs" dxfId="29157" priority="29802" stopIfTrue="1" operator="equal">
      <formula>"f"</formula>
    </cfRule>
  </conditionalFormatting>
  <conditionalFormatting sqref="AT17:AT24">
    <cfRule type="cellIs" dxfId="29156" priority="29800" stopIfTrue="1" operator="equal">
      <formula>"h"</formula>
    </cfRule>
    <cfRule type="cellIs" dxfId="29155" priority="29801" stopIfTrue="1" operator="equal">
      <formula>"g"</formula>
    </cfRule>
  </conditionalFormatting>
  <conditionalFormatting sqref="AT17:AT24">
    <cfRule type="cellIs" dxfId="29154" priority="29799" stopIfTrue="1" operator="equal">
      <formula>"f"</formula>
    </cfRule>
  </conditionalFormatting>
  <conditionalFormatting sqref="AT17:AT24">
    <cfRule type="cellIs" dxfId="29153" priority="29797" stopIfTrue="1" operator="equal">
      <formula>"h"</formula>
    </cfRule>
    <cfRule type="cellIs" dxfId="29152" priority="29798" stopIfTrue="1" operator="equal">
      <formula>"g"</formula>
    </cfRule>
  </conditionalFormatting>
  <conditionalFormatting sqref="AT17:AT24">
    <cfRule type="cellIs" dxfId="29151" priority="29793" stopIfTrue="1" operator="equal">
      <formula>"f"</formula>
    </cfRule>
  </conditionalFormatting>
  <conditionalFormatting sqref="AT17:AT24">
    <cfRule type="cellIs" dxfId="29150" priority="29791" stopIfTrue="1" operator="equal">
      <formula>"h"</formula>
    </cfRule>
    <cfRule type="cellIs" dxfId="29149" priority="29792" stopIfTrue="1" operator="equal">
      <formula>"g"</formula>
    </cfRule>
  </conditionalFormatting>
  <conditionalFormatting sqref="AT17:AT24">
    <cfRule type="cellIs" dxfId="29148" priority="29790" stopIfTrue="1" operator="equal">
      <formula>"f"</formula>
    </cfRule>
  </conditionalFormatting>
  <conditionalFormatting sqref="AT17:AT24">
    <cfRule type="cellIs" dxfId="29147" priority="29788" stopIfTrue="1" operator="equal">
      <formula>"h"</formula>
    </cfRule>
    <cfRule type="cellIs" dxfId="29146" priority="29789" stopIfTrue="1" operator="equal">
      <formula>"g"</formula>
    </cfRule>
  </conditionalFormatting>
  <conditionalFormatting sqref="AS17:AT24">
    <cfRule type="cellIs" dxfId="29145" priority="29787" stopIfTrue="1" operator="equal">
      <formula>"f"</formula>
    </cfRule>
  </conditionalFormatting>
  <conditionalFormatting sqref="AS17:AT24">
    <cfRule type="cellIs" dxfId="29144" priority="29785" stopIfTrue="1" operator="equal">
      <formula>"h"</formula>
    </cfRule>
    <cfRule type="cellIs" dxfId="29143" priority="29786" stopIfTrue="1" operator="equal">
      <formula>"g"</formula>
    </cfRule>
  </conditionalFormatting>
  <conditionalFormatting sqref="AS17:AT24">
    <cfRule type="cellIs" dxfId="29142" priority="29784" stopIfTrue="1" operator="equal">
      <formula>"f"</formula>
    </cfRule>
  </conditionalFormatting>
  <conditionalFormatting sqref="AS17:AT24">
    <cfRule type="cellIs" dxfId="29141" priority="29782" stopIfTrue="1" operator="equal">
      <formula>"h"</formula>
    </cfRule>
    <cfRule type="cellIs" dxfId="29140" priority="29783" stopIfTrue="1" operator="equal">
      <formula>"g"</formula>
    </cfRule>
  </conditionalFormatting>
  <conditionalFormatting sqref="AS17:AS24">
    <cfRule type="cellIs" dxfId="29139" priority="29835" stopIfTrue="1" operator="equal">
      <formula>"f"</formula>
    </cfRule>
  </conditionalFormatting>
  <conditionalFormatting sqref="AS17:AS24">
    <cfRule type="cellIs" dxfId="29138" priority="29833" stopIfTrue="1" operator="equal">
      <formula>"h"</formula>
    </cfRule>
    <cfRule type="cellIs" dxfId="29137" priority="29834" stopIfTrue="1" operator="equal">
      <formula>"g"</formula>
    </cfRule>
  </conditionalFormatting>
  <conditionalFormatting sqref="AS17:AS24">
    <cfRule type="cellIs" dxfId="29136" priority="29832" stopIfTrue="1" operator="equal">
      <formula>"f"</formula>
    </cfRule>
  </conditionalFormatting>
  <conditionalFormatting sqref="AS17:AS24">
    <cfRule type="cellIs" dxfId="29135" priority="29830" stopIfTrue="1" operator="equal">
      <formula>"h"</formula>
    </cfRule>
    <cfRule type="cellIs" dxfId="29134" priority="29831" stopIfTrue="1" operator="equal">
      <formula>"g"</formula>
    </cfRule>
  </conditionalFormatting>
  <conditionalFormatting sqref="AS17:AS24">
    <cfRule type="cellIs" dxfId="29133" priority="29823" stopIfTrue="1" operator="equal">
      <formula>"f"</formula>
    </cfRule>
  </conditionalFormatting>
  <conditionalFormatting sqref="AS17:AS24">
    <cfRule type="cellIs" dxfId="29132" priority="29821" stopIfTrue="1" operator="equal">
      <formula>"h"</formula>
    </cfRule>
    <cfRule type="cellIs" dxfId="29131" priority="29822" stopIfTrue="1" operator="equal">
      <formula>"g"</formula>
    </cfRule>
  </conditionalFormatting>
  <conditionalFormatting sqref="AS17:AS24">
    <cfRule type="cellIs" dxfId="29130" priority="29820" stopIfTrue="1" operator="equal">
      <formula>"f"</formula>
    </cfRule>
  </conditionalFormatting>
  <conditionalFormatting sqref="AS17:AS24">
    <cfRule type="cellIs" dxfId="29129" priority="29818" stopIfTrue="1" operator="equal">
      <formula>"h"</formula>
    </cfRule>
    <cfRule type="cellIs" dxfId="29128" priority="29819" stopIfTrue="1" operator="equal">
      <formula>"g"</formula>
    </cfRule>
  </conditionalFormatting>
  <conditionalFormatting sqref="AS17:AS24">
    <cfRule type="cellIs" dxfId="29127" priority="29817" stopIfTrue="1" operator="equal">
      <formula>"f"</formula>
    </cfRule>
  </conditionalFormatting>
  <conditionalFormatting sqref="AS17:AS24">
    <cfRule type="cellIs" dxfId="29126" priority="29815" stopIfTrue="1" operator="equal">
      <formula>"h"</formula>
    </cfRule>
    <cfRule type="cellIs" dxfId="29125" priority="29816" stopIfTrue="1" operator="equal">
      <formula>"g"</formula>
    </cfRule>
  </conditionalFormatting>
  <conditionalFormatting sqref="AS17:AS24">
    <cfRule type="cellIs" dxfId="29124" priority="29814" stopIfTrue="1" operator="equal">
      <formula>"f"</formula>
    </cfRule>
  </conditionalFormatting>
  <conditionalFormatting sqref="AS17:AS24">
    <cfRule type="cellIs" dxfId="29123" priority="29812" stopIfTrue="1" operator="equal">
      <formula>"h"</formula>
    </cfRule>
    <cfRule type="cellIs" dxfId="29122" priority="29813" stopIfTrue="1" operator="equal">
      <formula>"g"</formula>
    </cfRule>
  </conditionalFormatting>
  <conditionalFormatting sqref="AT17:AT24">
    <cfRule type="cellIs" dxfId="29121" priority="29808" stopIfTrue="1" operator="equal">
      <formula>"f"</formula>
    </cfRule>
  </conditionalFormatting>
  <conditionalFormatting sqref="AT17:AT24">
    <cfRule type="cellIs" dxfId="29120" priority="29806" stopIfTrue="1" operator="equal">
      <formula>"h"</formula>
    </cfRule>
    <cfRule type="cellIs" dxfId="29119" priority="29807" stopIfTrue="1" operator="equal">
      <formula>"g"</formula>
    </cfRule>
  </conditionalFormatting>
  <conditionalFormatting sqref="AT17:AT24">
    <cfRule type="cellIs" dxfId="29118" priority="29811" stopIfTrue="1" operator="equal">
      <formula>"f"</formula>
    </cfRule>
  </conditionalFormatting>
  <conditionalFormatting sqref="AT17:AT24">
    <cfRule type="cellIs" dxfId="29117" priority="29809" stopIfTrue="1" operator="equal">
      <formula>"h"</formula>
    </cfRule>
    <cfRule type="cellIs" dxfId="29116" priority="29810" stopIfTrue="1" operator="equal">
      <formula>"g"</formula>
    </cfRule>
  </conditionalFormatting>
  <conditionalFormatting sqref="AS17:AT24">
    <cfRule type="cellIs" dxfId="29115" priority="29766" stopIfTrue="1" operator="equal">
      <formula>"f"</formula>
    </cfRule>
  </conditionalFormatting>
  <conditionalFormatting sqref="AS17:AT24">
    <cfRule type="cellIs" dxfId="29114" priority="29764" stopIfTrue="1" operator="equal">
      <formula>"h"</formula>
    </cfRule>
    <cfRule type="cellIs" dxfId="29113" priority="29765" stopIfTrue="1" operator="equal">
      <formula>"g"</formula>
    </cfRule>
  </conditionalFormatting>
  <conditionalFormatting sqref="AS17:AS24">
    <cfRule type="cellIs" dxfId="29112" priority="29760" stopIfTrue="1" operator="equal">
      <formula>"f"</formula>
    </cfRule>
  </conditionalFormatting>
  <conditionalFormatting sqref="AS17:AS24">
    <cfRule type="cellIs" dxfId="29111" priority="29758" stopIfTrue="1" operator="equal">
      <formula>"h"</formula>
    </cfRule>
    <cfRule type="cellIs" dxfId="29110" priority="29759" stopIfTrue="1" operator="equal">
      <formula>"g"</formula>
    </cfRule>
  </conditionalFormatting>
  <conditionalFormatting sqref="AS17:AS24">
    <cfRule type="cellIs" dxfId="29109" priority="29763" stopIfTrue="1" operator="equal">
      <formula>"f"</formula>
    </cfRule>
  </conditionalFormatting>
  <conditionalFormatting sqref="AS17:AS24">
    <cfRule type="cellIs" dxfId="29108" priority="29761" stopIfTrue="1" operator="equal">
      <formula>"h"</formula>
    </cfRule>
    <cfRule type="cellIs" dxfId="29107" priority="29762" stopIfTrue="1" operator="equal">
      <formula>"g"</formula>
    </cfRule>
  </conditionalFormatting>
  <conditionalFormatting sqref="AS17:AS24">
    <cfRule type="cellIs" dxfId="29106" priority="29757" stopIfTrue="1" operator="equal">
      <formula>"f"</formula>
    </cfRule>
  </conditionalFormatting>
  <conditionalFormatting sqref="AS17:AS24">
    <cfRule type="cellIs" dxfId="29105" priority="29755" stopIfTrue="1" operator="equal">
      <formula>"h"</formula>
    </cfRule>
    <cfRule type="cellIs" dxfId="29104" priority="29756" stopIfTrue="1" operator="equal">
      <formula>"g"</formula>
    </cfRule>
  </conditionalFormatting>
  <conditionalFormatting sqref="AS17:AS24">
    <cfRule type="cellIs" dxfId="29103" priority="29754" stopIfTrue="1" operator="equal">
      <formula>"f"</formula>
    </cfRule>
  </conditionalFormatting>
  <conditionalFormatting sqref="AS17:AS24">
    <cfRule type="cellIs" dxfId="29102" priority="29752" stopIfTrue="1" operator="equal">
      <formula>"h"</formula>
    </cfRule>
    <cfRule type="cellIs" dxfId="29101" priority="29753" stopIfTrue="1" operator="equal">
      <formula>"g"</formula>
    </cfRule>
  </conditionalFormatting>
  <conditionalFormatting sqref="AS17:AS24">
    <cfRule type="cellIs" dxfId="29100" priority="29748" stopIfTrue="1" operator="equal">
      <formula>"f"</formula>
    </cfRule>
  </conditionalFormatting>
  <conditionalFormatting sqref="AS17:AS24">
    <cfRule type="cellIs" dxfId="29099" priority="29746" stopIfTrue="1" operator="equal">
      <formula>"h"</formula>
    </cfRule>
    <cfRule type="cellIs" dxfId="29098" priority="29747" stopIfTrue="1" operator="equal">
      <formula>"g"</formula>
    </cfRule>
  </conditionalFormatting>
  <conditionalFormatting sqref="AS17:AS24">
    <cfRule type="cellIs" dxfId="29097" priority="29751" stopIfTrue="1" operator="equal">
      <formula>"f"</formula>
    </cfRule>
  </conditionalFormatting>
  <conditionalFormatting sqref="AS17:AS24">
    <cfRule type="cellIs" dxfId="29096" priority="29749" stopIfTrue="1" operator="equal">
      <formula>"h"</formula>
    </cfRule>
    <cfRule type="cellIs" dxfId="29095" priority="29750" stopIfTrue="1" operator="equal">
      <formula>"g"</formula>
    </cfRule>
  </conditionalFormatting>
  <conditionalFormatting sqref="AS17:AS24">
    <cfRule type="cellIs" dxfId="29094" priority="29742" stopIfTrue="1" operator="equal">
      <formula>"f"</formula>
    </cfRule>
  </conditionalFormatting>
  <conditionalFormatting sqref="AS17:AS24">
    <cfRule type="cellIs" dxfId="29093" priority="29740" stopIfTrue="1" operator="equal">
      <formula>"h"</formula>
    </cfRule>
    <cfRule type="cellIs" dxfId="29092" priority="29741" stopIfTrue="1" operator="equal">
      <formula>"g"</formula>
    </cfRule>
  </conditionalFormatting>
  <conditionalFormatting sqref="AS17:AS24">
    <cfRule type="cellIs" dxfId="29091" priority="29745" stopIfTrue="1" operator="equal">
      <formula>"f"</formula>
    </cfRule>
  </conditionalFormatting>
  <conditionalFormatting sqref="AS17:AS24">
    <cfRule type="cellIs" dxfId="29090" priority="29743" stopIfTrue="1" operator="equal">
      <formula>"h"</formula>
    </cfRule>
    <cfRule type="cellIs" dxfId="29089" priority="29744" stopIfTrue="1" operator="equal">
      <formula>"g"</formula>
    </cfRule>
  </conditionalFormatting>
  <conditionalFormatting sqref="AT17:AT24">
    <cfRule type="cellIs" dxfId="29088" priority="29796" stopIfTrue="1" operator="equal">
      <formula>"f"</formula>
    </cfRule>
  </conditionalFormatting>
  <conditionalFormatting sqref="AT17:AT24">
    <cfRule type="cellIs" dxfId="29087" priority="29794" stopIfTrue="1" operator="equal">
      <formula>"h"</formula>
    </cfRule>
    <cfRule type="cellIs" dxfId="29086" priority="29795" stopIfTrue="1" operator="equal">
      <formula>"g"</formula>
    </cfRule>
  </conditionalFormatting>
  <conditionalFormatting sqref="AS17:AT24">
    <cfRule type="cellIs" dxfId="29085" priority="29781" stopIfTrue="1" operator="equal">
      <formula>"f"</formula>
    </cfRule>
  </conditionalFormatting>
  <conditionalFormatting sqref="AS17:AT24">
    <cfRule type="cellIs" dxfId="29084" priority="29779" stopIfTrue="1" operator="equal">
      <formula>"h"</formula>
    </cfRule>
    <cfRule type="cellIs" dxfId="29083" priority="29780" stopIfTrue="1" operator="equal">
      <formula>"g"</formula>
    </cfRule>
  </conditionalFormatting>
  <conditionalFormatting sqref="AS17:AT24">
    <cfRule type="cellIs" dxfId="29082" priority="29778" stopIfTrue="1" operator="equal">
      <formula>"f"</formula>
    </cfRule>
  </conditionalFormatting>
  <conditionalFormatting sqref="AS17:AT24">
    <cfRule type="cellIs" dxfId="29081" priority="29776" stopIfTrue="1" operator="equal">
      <formula>"h"</formula>
    </cfRule>
    <cfRule type="cellIs" dxfId="29080" priority="29777" stopIfTrue="1" operator="equal">
      <formula>"g"</formula>
    </cfRule>
  </conditionalFormatting>
  <conditionalFormatting sqref="AS17:AT24">
    <cfRule type="cellIs" dxfId="29079" priority="29775" stopIfTrue="1" operator="equal">
      <formula>"f"</formula>
    </cfRule>
  </conditionalFormatting>
  <conditionalFormatting sqref="AS17:AT24">
    <cfRule type="cellIs" dxfId="29078" priority="29773" stopIfTrue="1" operator="equal">
      <formula>"h"</formula>
    </cfRule>
    <cfRule type="cellIs" dxfId="29077" priority="29774" stopIfTrue="1" operator="equal">
      <formula>"g"</formula>
    </cfRule>
  </conditionalFormatting>
  <conditionalFormatting sqref="AS17:AT24">
    <cfRule type="cellIs" dxfId="29076" priority="29772" stopIfTrue="1" operator="equal">
      <formula>"f"</formula>
    </cfRule>
  </conditionalFormatting>
  <conditionalFormatting sqref="AS17:AT24">
    <cfRule type="cellIs" dxfId="29075" priority="29770" stopIfTrue="1" operator="equal">
      <formula>"h"</formula>
    </cfRule>
    <cfRule type="cellIs" dxfId="29074" priority="29771" stopIfTrue="1" operator="equal">
      <formula>"g"</formula>
    </cfRule>
  </conditionalFormatting>
  <conditionalFormatting sqref="AS17:AT24">
    <cfRule type="cellIs" dxfId="29073" priority="29769" stopIfTrue="1" operator="equal">
      <formula>"f"</formula>
    </cfRule>
  </conditionalFormatting>
  <conditionalFormatting sqref="AS17:AT24">
    <cfRule type="cellIs" dxfId="29072" priority="29767" stopIfTrue="1" operator="equal">
      <formula>"h"</formula>
    </cfRule>
    <cfRule type="cellIs" dxfId="29071" priority="29768" stopIfTrue="1" operator="equal">
      <formula>"g"</formula>
    </cfRule>
  </conditionalFormatting>
  <conditionalFormatting sqref="AN17:AO24 AN16">
    <cfRule type="cellIs" dxfId="29070" priority="29736" stopIfTrue="1" operator="equal">
      <formula>"f"</formula>
    </cfRule>
  </conditionalFormatting>
  <conditionalFormatting sqref="AN17:AO24 AN16">
    <cfRule type="cellIs" dxfId="29069" priority="29734" stopIfTrue="1" operator="equal">
      <formula>"h"</formula>
    </cfRule>
    <cfRule type="cellIs" dxfId="29068" priority="29735" stopIfTrue="1" operator="equal">
      <formula>"g"</formula>
    </cfRule>
  </conditionalFormatting>
  <conditionalFormatting sqref="AN17:AO24 AN16">
    <cfRule type="cellIs" dxfId="29067" priority="29733" stopIfTrue="1" operator="equal">
      <formula>"f"</formula>
    </cfRule>
  </conditionalFormatting>
  <conditionalFormatting sqref="AN17:AO24 AN16">
    <cfRule type="cellIs" dxfId="29066" priority="29731" stopIfTrue="1" operator="equal">
      <formula>"h"</formula>
    </cfRule>
    <cfRule type="cellIs" dxfId="29065" priority="29732" stopIfTrue="1" operator="equal">
      <formula>"g"</formula>
    </cfRule>
  </conditionalFormatting>
  <conditionalFormatting sqref="AN17:AO24 AN16">
    <cfRule type="cellIs" dxfId="29064" priority="29721" stopIfTrue="1" operator="equal">
      <formula>"f"</formula>
    </cfRule>
  </conditionalFormatting>
  <conditionalFormatting sqref="AN17:AO24 AN16">
    <cfRule type="cellIs" dxfId="29063" priority="29719" stopIfTrue="1" operator="equal">
      <formula>"h"</formula>
    </cfRule>
    <cfRule type="cellIs" dxfId="29062" priority="29720" stopIfTrue="1" operator="equal">
      <formula>"g"</formula>
    </cfRule>
  </conditionalFormatting>
  <conditionalFormatting sqref="AN17:AO24 AN16">
    <cfRule type="cellIs" dxfId="29061" priority="29718" stopIfTrue="1" operator="equal">
      <formula>"f"</formula>
    </cfRule>
  </conditionalFormatting>
  <conditionalFormatting sqref="AN17:AO24 AN16">
    <cfRule type="cellIs" dxfId="29060" priority="29716" stopIfTrue="1" operator="equal">
      <formula>"h"</formula>
    </cfRule>
    <cfRule type="cellIs" dxfId="29059" priority="29717" stopIfTrue="1" operator="equal">
      <formula>"g"</formula>
    </cfRule>
  </conditionalFormatting>
  <conditionalFormatting sqref="AN17:AO24 AN16">
    <cfRule type="cellIs" dxfId="29058" priority="29730" stopIfTrue="1" operator="equal">
      <formula>"f"</formula>
    </cfRule>
  </conditionalFormatting>
  <conditionalFormatting sqref="AN17:AO24 AN16">
    <cfRule type="cellIs" dxfId="29057" priority="29728" stopIfTrue="1" operator="equal">
      <formula>"h"</formula>
    </cfRule>
    <cfRule type="cellIs" dxfId="29056" priority="29729" stopIfTrue="1" operator="equal">
      <formula>"g"</formula>
    </cfRule>
  </conditionalFormatting>
  <conditionalFormatting sqref="AN17:AO24 AN16">
    <cfRule type="cellIs" dxfId="29055" priority="29739" stopIfTrue="1" operator="equal">
      <formula>"f"</formula>
    </cfRule>
  </conditionalFormatting>
  <conditionalFormatting sqref="AN17:AO24 AN16">
    <cfRule type="cellIs" dxfId="29054" priority="29737" stopIfTrue="1" operator="equal">
      <formula>"h"</formula>
    </cfRule>
    <cfRule type="cellIs" dxfId="29053" priority="29738" stopIfTrue="1" operator="equal">
      <formula>"g"</formula>
    </cfRule>
  </conditionalFormatting>
  <conditionalFormatting sqref="AN17:AO24 AN16">
    <cfRule type="cellIs" dxfId="29052" priority="29727" stopIfTrue="1" operator="equal">
      <formula>"f"</formula>
    </cfRule>
  </conditionalFormatting>
  <conditionalFormatting sqref="AN17:AO24 AN16">
    <cfRule type="cellIs" dxfId="29051" priority="29725" stopIfTrue="1" operator="equal">
      <formula>"h"</formula>
    </cfRule>
    <cfRule type="cellIs" dxfId="29050" priority="29726" stopIfTrue="1" operator="equal">
      <formula>"g"</formula>
    </cfRule>
  </conditionalFormatting>
  <conditionalFormatting sqref="AN17:AO24 AN16">
    <cfRule type="cellIs" dxfId="29049" priority="29724" stopIfTrue="1" operator="equal">
      <formula>"f"</formula>
    </cfRule>
  </conditionalFormatting>
  <conditionalFormatting sqref="AN17:AO24 AN16">
    <cfRule type="cellIs" dxfId="29048" priority="29722" stopIfTrue="1" operator="equal">
      <formula>"h"</formula>
    </cfRule>
    <cfRule type="cellIs" dxfId="29047" priority="29723" stopIfTrue="1" operator="equal">
      <formula>"g"</formula>
    </cfRule>
  </conditionalFormatting>
  <conditionalFormatting sqref="AP17:AR24 AQ16:AR16">
    <cfRule type="cellIs" dxfId="29046" priority="29646" stopIfTrue="1" operator="equal">
      <formula>"f"</formula>
    </cfRule>
  </conditionalFormatting>
  <conditionalFormatting sqref="AP17:AR24 AQ16:AR16">
    <cfRule type="cellIs" dxfId="29045" priority="29644" stopIfTrue="1" operator="equal">
      <formula>"h"</formula>
    </cfRule>
    <cfRule type="cellIs" dxfId="29044" priority="29645" stopIfTrue="1" operator="equal">
      <formula>"g"</formula>
    </cfRule>
  </conditionalFormatting>
  <conditionalFormatting sqref="AP17:AR24 AQ16:AR16">
    <cfRule type="cellIs" dxfId="29043" priority="29715" stopIfTrue="1" operator="equal">
      <formula>"f"</formula>
    </cfRule>
  </conditionalFormatting>
  <conditionalFormatting sqref="AP17:AR24 AQ16:AR16">
    <cfRule type="cellIs" dxfId="29042" priority="29713" stopIfTrue="1" operator="equal">
      <formula>"h"</formula>
    </cfRule>
    <cfRule type="cellIs" dxfId="29041" priority="29714" stopIfTrue="1" operator="equal">
      <formula>"g"</formula>
    </cfRule>
  </conditionalFormatting>
  <conditionalFormatting sqref="AP17:AR24 AQ16:AR16">
    <cfRule type="cellIs" dxfId="29040" priority="29712" stopIfTrue="1" operator="equal">
      <formula>"f"</formula>
    </cfRule>
  </conditionalFormatting>
  <conditionalFormatting sqref="AP17:AR24 AQ16:AR16">
    <cfRule type="cellIs" dxfId="29039" priority="29710" stopIfTrue="1" operator="equal">
      <formula>"h"</formula>
    </cfRule>
    <cfRule type="cellIs" dxfId="29038" priority="29711" stopIfTrue="1" operator="equal">
      <formula>"g"</formula>
    </cfRule>
  </conditionalFormatting>
  <conditionalFormatting sqref="AP17:AR24 AQ16:AR16">
    <cfRule type="cellIs" dxfId="29037" priority="29709" stopIfTrue="1" operator="equal">
      <formula>"f"</formula>
    </cfRule>
  </conditionalFormatting>
  <conditionalFormatting sqref="AP17:AR24 AQ16:AR16">
    <cfRule type="cellIs" dxfId="29036" priority="29707" stopIfTrue="1" operator="equal">
      <formula>"h"</formula>
    </cfRule>
    <cfRule type="cellIs" dxfId="29035" priority="29708" stopIfTrue="1" operator="equal">
      <formula>"g"</formula>
    </cfRule>
  </conditionalFormatting>
  <conditionalFormatting sqref="AP17:AR24 AQ16:AR16">
    <cfRule type="cellIs" dxfId="29034" priority="29706" stopIfTrue="1" operator="equal">
      <formula>"f"</formula>
    </cfRule>
  </conditionalFormatting>
  <conditionalFormatting sqref="AP17:AR24 AQ16:AR16">
    <cfRule type="cellIs" dxfId="29033" priority="29704" stopIfTrue="1" operator="equal">
      <formula>"h"</formula>
    </cfRule>
    <cfRule type="cellIs" dxfId="29032" priority="29705" stopIfTrue="1" operator="equal">
      <formula>"g"</formula>
    </cfRule>
  </conditionalFormatting>
  <conditionalFormatting sqref="AP17:AR24 AQ16:AR16">
    <cfRule type="cellIs" dxfId="29031" priority="29703" stopIfTrue="1" operator="equal">
      <formula>"f"</formula>
    </cfRule>
  </conditionalFormatting>
  <conditionalFormatting sqref="AP17:AR24 AQ16:AR16">
    <cfRule type="cellIs" dxfId="29030" priority="29701" stopIfTrue="1" operator="equal">
      <formula>"h"</formula>
    </cfRule>
    <cfRule type="cellIs" dxfId="29029" priority="29702" stopIfTrue="1" operator="equal">
      <formula>"g"</formula>
    </cfRule>
  </conditionalFormatting>
  <conditionalFormatting sqref="AP17:AR24 AQ16:AR16">
    <cfRule type="cellIs" dxfId="29028" priority="29700" stopIfTrue="1" operator="equal">
      <formula>"f"</formula>
    </cfRule>
  </conditionalFormatting>
  <conditionalFormatting sqref="AP17:AR24 AQ16:AR16">
    <cfRule type="cellIs" dxfId="29027" priority="29698" stopIfTrue="1" operator="equal">
      <formula>"h"</formula>
    </cfRule>
    <cfRule type="cellIs" dxfId="29026" priority="29699" stopIfTrue="1" operator="equal">
      <formula>"g"</formula>
    </cfRule>
  </conditionalFormatting>
  <conditionalFormatting sqref="AP17:AR24 AQ16:AR16">
    <cfRule type="cellIs" dxfId="29025" priority="29697" stopIfTrue="1" operator="equal">
      <formula>"f"</formula>
    </cfRule>
  </conditionalFormatting>
  <conditionalFormatting sqref="AP17:AR24 AQ16:AR16">
    <cfRule type="cellIs" dxfId="29024" priority="29695" stopIfTrue="1" operator="equal">
      <formula>"h"</formula>
    </cfRule>
    <cfRule type="cellIs" dxfId="29023" priority="29696" stopIfTrue="1" operator="equal">
      <formula>"g"</formula>
    </cfRule>
  </conditionalFormatting>
  <conditionalFormatting sqref="AP17:AR24 AQ16:AR16">
    <cfRule type="cellIs" dxfId="29022" priority="29694" stopIfTrue="1" operator="equal">
      <formula>"f"</formula>
    </cfRule>
  </conditionalFormatting>
  <conditionalFormatting sqref="AP17:AR24 AQ16:AR16">
    <cfRule type="cellIs" dxfId="29021" priority="29692" stopIfTrue="1" operator="equal">
      <formula>"h"</formula>
    </cfRule>
    <cfRule type="cellIs" dxfId="29020" priority="29693" stopIfTrue="1" operator="equal">
      <formula>"g"</formula>
    </cfRule>
  </conditionalFormatting>
  <conditionalFormatting sqref="AP17:AR24 AQ16:AR16">
    <cfRule type="cellIs" dxfId="29019" priority="29691" stopIfTrue="1" operator="equal">
      <formula>"f"</formula>
    </cfRule>
  </conditionalFormatting>
  <conditionalFormatting sqref="AP17:AR24 AQ16:AR16">
    <cfRule type="cellIs" dxfId="29018" priority="29689" stopIfTrue="1" operator="equal">
      <formula>"h"</formula>
    </cfRule>
    <cfRule type="cellIs" dxfId="29017" priority="29690" stopIfTrue="1" operator="equal">
      <formula>"g"</formula>
    </cfRule>
  </conditionalFormatting>
  <conditionalFormatting sqref="AP17:AR24 AQ16:AR16">
    <cfRule type="cellIs" dxfId="29016" priority="29688" stopIfTrue="1" operator="equal">
      <formula>"f"</formula>
    </cfRule>
  </conditionalFormatting>
  <conditionalFormatting sqref="AP17:AR24 AQ16:AR16">
    <cfRule type="cellIs" dxfId="29015" priority="29686" stopIfTrue="1" operator="equal">
      <formula>"h"</formula>
    </cfRule>
    <cfRule type="cellIs" dxfId="29014" priority="29687" stopIfTrue="1" operator="equal">
      <formula>"g"</formula>
    </cfRule>
  </conditionalFormatting>
  <conditionalFormatting sqref="AP17:AR24 AQ16:AR16">
    <cfRule type="cellIs" dxfId="29013" priority="29685" stopIfTrue="1" operator="equal">
      <formula>"f"</formula>
    </cfRule>
  </conditionalFormatting>
  <conditionalFormatting sqref="AP17:AR24 AQ16:AR16">
    <cfRule type="cellIs" dxfId="29012" priority="29683" stopIfTrue="1" operator="equal">
      <formula>"h"</formula>
    </cfRule>
    <cfRule type="cellIs" dxfId="29011" priority="29684" stopIfTrue="1" operator="equal">
      <formula>"g"</formula>
    </cfRule>
  </conditionalFormatting>
  <conditionalFormatting sqref="AP17:AR24 AQ16:AR16">
    <cfRule type="cellIs" dxfId="29010" priority="29682" stopIfTrue="1" operator="equal">
      <formula>"f"</formula>
    </cfRule>
  </conditionalFormatting>
  <conditionalFormatting sqref="AP17:AR24 AQ16:AR16">
    <cfRule type="cellIs" dxfId="29009" priority="29680" stopIfTrue="1" operator="equal">
      <formula>"h"</formula>
    </cfRule>
    <cfRule type="cellIs" dxfId="29008" priority="29681" stopIfTrue="1" operator="equal">
      <formula>"g"</formula>
    </cfRule>
  </conditionalFormatting>
  <conditionalFormatting sqref="AP17:AR24 AQ16:AR16">
    <cfRule type="cellIs" dxfId="29007" priority="29679" stopIfTrue="1" operator="equal">
      <formula>"f"</formula>
    </cfRule>
  </conditionalFormatting>
  <conditionalFormatting sqref="AP17:AR24 AQ16:AR16">
    <cfRule type="cellIs" dxfId="29006" priority="29677" stopIfTrue="1" operator="equal">
      <formula>"h"</formula>
    </cfRule>
    <cfRule type="cellIs" dxfId="29005" priority="29678" stopIfTrue="1" operator="equal">
      <formula>"g"</formula>
    </cfRule>
  </conditionalFormatting>
  <conditionalFormatting sqref="AP17:AR24 AQ16:AR16">
    <cfRule type="cellIs" dxfId="29004" priority="29676" stopIfTrue="1" operator="equal">
      <formula>"f"</formula>
    </cfRule>
  </conditionalFormatting>
  <conditionalFormatting sqref="AP17:AR24 AQ16:AR16">
    <cfRule type="cellIs" dxfId="29003" priority="29674" stopIfTrue="1" operator="equal">
      <formula>"h"</formula>
    </cfRule>
    <cfRule type="cellIs" dxfId="29002" priority="29675" stopIfTrue="1" operator="equal">
      <formula>"g"</formula>
    </cfRule>
  </conditionalFormatting>
  <conditionalFormatting sqref="AP17:AR24 AQ16:AR16">
    <cfRule type="cellIs" dxfId="29001" priority="29673" stopIfTrue="1" operator="equal">
      <formula>"f"</formula>
    </cfRule>
  </conditionalFormatting>
  <conditionalFormatting sqref="AP17:AR24 AQ16:AR16">
    <cfRule type="cellIs" dxfId="29000" priority="29671" stopIfTrue="1" operator="equal">
      <formula>"h"</formula>
    </cfRule>
    <cfRule type="cellIs" dxfId="28999" priority="29672" stopIfTrue="1" operator="equal">
      <formula>"g"</formula>
    </cfRule>
  </conditionalFormatting>
  <conditionalFormatting sqref="AP17:AR24 AQ16:AR16">
    <cfRule type="cellIs" dxfId="28998" priority="29670" stopIfTrue="1" operator="equal">
      <formula>"f"</formula>
    </cfRule>
  </conditionalFormatting>
  <conditionalFormatting sqref="AP17:AR24 AQ16:AR16">
    <cfRule type="cellIs" dxfId="28997" priority="29668" stopIfTrue="1" operator="equal">
      <formula>"h"</formula>
    </cfRule>
    <cfRule type="cellIs" dxfId="28996" priority="29669" stopIfTrue="1" operator="equal">
      <formula>"g"</formula>
    </cfRule>
  </conditionalFormatting>
  <conditionalFormatting sqref="AP17:AR24 AQ16:AR16">
    <cfRule type="cellIs" dxfId="28995" priority="29667" stopIfTrue="1" operator="equal">
      <formula>"f"</formula>
    </cfRule>
  </conditionalFormatting>
  <conditionalFormatting sqref="AP17:AR24 AQ16:AR16">
    <cfRule type="cellIs" dxfId="28994" priority="29665" stopIfTrue="1" operator="equal">
      <formula>"h"</formula>
    </cfRule>
    <cfRule type="cellIs" dxfId="28993" priority="29666" stopIfTrue="1" operator="equal">
      <formula>"g"</formula>
    </cfRule>
  </conditionalFormatting>
  <conditionalFormatting sqref="AP17:AR24 AQ16:AR16">
    <cfRule type="cellIs" dxfId="28992" priority="29664" stopIfTrue="1" operator="equal">
      <formula>"f"</formula>
    </cfRule>
  </conditionalFormatting>
  <conditionalFormatting sqref="AP17:AR24 AQ16:AR16">
    <cfRule type="cellIs" dxfId="28991" priority="29662" stopIfTrue="1" operator="equal">
      <formula>"h"</formula>
    </cfRule>
    <cfRule type="cellIs" dxfId="28990" priority="29663" stopIfTrue="1" operator="equal">
      <formula>"g"</formula>
    </cfRule>
  </conditionalFormatting>
  <conditionalFormatting sqref="AP17:AR24 AQ16:AR16">
    <cfRule type="cellIs" dxfId="28989" priority="29658" stopIfTrue="1" operator="equal">
      <formula>"f"</formula>
    </cfRule>
  </conditionalFormatting>
  <conditionalFormatting sqref="AP17:AR24 AQ16:AR16">
    <cfRule type="cellIs" dxfId="28988" priority="29656" stopIfTrue="1" operator="equal">
      <formula>"h"</formula>
    </cfRule>
    <cfRule type="cellIs" dxfId="28987" priority="29657" stopIfTrue="1" operator="equal">
      <formula>"g"</formula>
    </cfRule>
  </conditionalFormatting>
  <conditionalFormatting sqref="AP17:AR24 AQ16:AR16">
    <cfRule type="cellIs" dxfId="28986" priority="29661" stopIfTrue="1" operator="equal">
      <formula>"f"</formula>
    </cfRule>
  </conditionalFormatting>
  <conditionalFormatting sqref="AP17:AR24 AQ16:AR16">
    <cfRule type="cellIs" dxfId="28985" priority="29659" stopIfTrue="1" operator="equal">
      <formula>"h"</formula>
    </cfRule>
    <cfRule type="cellIs" dxfId="28984" priority="29660" stopIfTrue="1" operator="equal">
      <formula>"g"</formula>
    </cfRule>
  </conditionalFormatting>
  <conditionalFormatting sqref="AP17:AR24 AQ16:AR16">
    <cfRule type="cellIs" dxfId="28983" priority="29655" stopIfTrue="1" operator="equal">
      <formula>"f"</formula>
    </cfRule>
  </conditionalFormatting>
  <conditionalFormatting sqref="AP17:AR24 AQ16:AR16">
    <cfRule type="cellIs" dxfId="28982" priority="29653" stopIfTrue="1" operator="equal">
      <formula>"h"</formula>
    </cfRule>
    <cfRule type="cellIs" dxfId="28981" priority="29654" stopIfTrue="1" operator="equal">
      <formula>"g"</formula>
    </cfRule>
  </conditionalFormatting>
  <conditionalFormatting sqref="AP17:AR24 AQ16:AR16">
    <cfRule type="cellIs" dxfId="28980" priority="29652" stopIfTrue="1" operator="equal">
      <formula>"f"</formula>
    </cfRule>
  </conditionalFormatting>
  <conditionalFormatting sqref="AP17:AR24 AQ16:AR16">
    <cfRule type="cellIs" dxfId="28979" priority="29650" stopIfTrue="1" operator="equal">
      <formula>"h"</formula>
    </cfRule>
    <cfRule type="cellIs" dxfId="28978" priority="29651" stopIfTrue="1" operator="equal">
      <formula>"g"</formula>
    </cfRule>
  </conditionalFormatting>
  <conditionalFormatting sqref="AP17:AR24 AQ16:AR16">
    <cfRule type="cellIs" dxfId="28977" priority="29649" stopIfTrue="1" operator="equal">
      <formula>"f"</formula>
    </cfRule>
  </conditionalFormatting>
  <conditionalFormatting sqref="AP17:AR24 AQ16:AR16">
    <cfRule type="cellIs" dxfId="28976" priority="29647" stopIfTrue="1" operator="equal">
      <formula>"h"</formula>
    </cfRule>
    <cfRule type="cellIs" dxfId="28975" priority="29648" stopIfTrue="1" operator="equal">
      <formula>"g"</formula>
    </cfRule>
  </conditionalFormatting>
  <conditionalFormatting sqref="AV17:AW24">
    <cfRule type="cellIs" dxfId="28974" priority="29574" stopIfTrue="1" operator="equal">
      <formula>"f"</formula>
    </cfRule>
  </conditionalFormatting>
  <conditionalFormatting sqref="AV17:AW24">
    <cfRule type="cellIs" dxfId="28973" priority="29572" stopIfTrue="1" operator="equal">
      <formula>"h"</formula>
    </cfRule>
    <cfRule type="cellIs" dxfId="28972" priority="29573" stopIfTrue="1" operator="equal">
      <formula>"g"</formula>
    </cfRule>
  </conditionalFormatting>
  <conditionalFormatting sqref="AV17:AW24">
    <cfRule type="cellIs" dxfId="28971" priority="29643" stopIfTrue="1" operator="equal">
      <formula>"f"</formula>
    </cfRule>
  </conditionalFormatting>
  <conditionalFormatting sqref="AV17:AW24">
    <cfRule type="cellIs" dxfId="28970" priority="29641" stopIfTrue="1" operator="equal">
      <formula>"h"</formula>
    </cfRule>
    <cfRule type="cellIs" dxfId="28969" priority="29642" stopIfTrue="1" operator="equal">
      <formula>"g"</formula>
    </cfRule>
  </conditionalFormatting>
  <conditionalFormatting sqref="AV17:AW24">
    <cfRule type="cellIs" dxfId="28968" priority="29640" stopIfTrue="1" operator="equal">
      <formula>"f"</formula>
    </cfRule>
  </conditionalFormatting>
  <conditionalFormatting sqref="AV17:AW24">
    <cfRule type="cellIs" dxfId="28967" priority="29638" stopIfTrue="1" operator="equal">
      <formula>"h"</formula>
    </cfRule>
    <cfRule type="cellIs" dxfId="28966" priority="29639" stopIfTrue="1" operator="equal">
      <formula>"g"</formula>
    </cfRule>
  </conditionalFormatting>
  <conditionalFormatting sqref="AV17:AW24">
    <cfRule type="cellIs" dxfId="28965" priority="29637" stopIfTrue="1" operator="equal">
      <formula>"f"</formula>
    </cfRule>
  </conditionalFormatting>
  <conditionalFormatting sqref="AV17:AW24">
    <cfRule type="cellIs" dxfId="28964" priority="29635" stopIfTrue="1" operator="equal">
      <formula>"h"</formula>
    </cfRule>
    <cfRule type="cellIs" dxfId="28963" priority="29636" stopIfTrue="1" operator="equal">
      <formula>"g"</formula>
    </cfRule>
  </conditionalFormatting>
  <conditionalFormatting sqref="AV17:AW24">
    <cfRule type="cellIs" dxfId="28962" priority="29634" stopIfTrue="1" operator="equal">
      <formula>"f"</formula>
    </cfRule>
  </conditionalFormatting>
  <conditionalFormatting sqref="AV17:AW24">
    <cfRule type="cellIs" dxfId="28961" priority="29632" stopIfTrue="1" operator="equal">
      <formula>"h"</formula>
    </cfRule>
    <cfRule type="cellIs" dxfId="28960" priority="29633" stopIfTrue="1" operator="equal">
      <formula>"g"</formula>
    </cfRule>
  </conditionalFormatting>
  <conditionalFormatting sqref="AV17:AW24">
    <cfRule type="cellIs" dxfId="28959" priority="29631" stopIfTrue="1" operator="equal">
      <formula>"f"</formula>
    </cfRule>
  </conditionalFormatting>
  <conditionalFormatting sqref="AV17:AW24">
    <cfRule type="cellIs" dxfId="28958" priority="29629" stopIfTrue="1" operator="equal">
      <formula>"h"</formula>
    </cfRule>
    <cfRule type="cellIs" dxfId="28957" priority="29630" stopIfTrue="1" operator="equal">
      <formula>"g"</formula>
    </cfRule>
  </conditionalFormatting>
  <conditionalFormatting sqref="AV17:AW24">
    <cfRule type="cellIs" dxfId="28956" priority="29628" stopIfTrue="1" operator="equal">
      <formula>"f"</formula>
    </cfRule>
  </conditionalFormatting>
  <conditionalFormatting sqref="AV17:AW24">
    <cfRule type="cellIs" dxfId="28955" priority="29626" stopIfTrue="1" operator="equal">
      <formula>"h"</formula>
    </cfRule>
    <cfRule type="cellIs" dxfId="28954" priority="29627" stopIfTrue="1" operator="equal">
      <formula>"g"</formula>
    </cfRule>
  </conditionalFormatting>
  <conditionalFormatting sqref="AV17:AW24">
    <cfRule type="cellIs" dxfId="28953" priority="29625" stopIfTrue="1" operator="equal">
      <formula>"f"</formula>
    </cfRule>
  </conditionalFormatting>
  <conditionalFormatting sqref="AV17:AW24">
    <cfRule type="cellIs" dxfId="28952" priority="29623" stopIfTrue="1" operator="equal">
      <formula>"h"</formula>
    </cfRule>
    <cfRule type="cellIs" dxfId="28951" priority="29624" stopIfTrue="1" operator="equal">
      <formula>"g"</formula>
    </cfRule>
  </conditionalFormatting>
  <conditionalFormatting sqref="AV17:AW24">
    <cfRule type="cellIs" dxfId="28950" priority="29622" stopIfTrue="1" operator="equal">
      <formula>"f"</formula>
    </cfRule>
  </conditionalFormatting>
  <conditionalFormatting sqref="AV17:AW24">
    <cfRule type="cellIs" dxfId="28949" priority="29620" stopIfTrue="1" operator="equal">
      <formula>"h"</formula>
    </cfRule>
    <cfRule type="cellIs" dxfId="28948" priority="29621" stopIfTrue="1" operator="equal">
      <formula>"g"</formula>
    </cfRule>
  </conditionalFormatting>
  <conditionalFormatting sqref="AV17:AW24">
    <cfRule type="cellIs" dxfId="28947" priority="29619" stopIfTrue="1" operator="equal">
      <formula>"f"</formula>
    </cfRule>
  </conditionalFormatting>
  <conditionalFormatting sqref="AV17:AW24">
    <cfRule type="cellIs" dxfId="28946" priority="29617" stopIfTrue="1" operator="equal">
      <formula>"h"</formula>
    </cfRule>
    <cfRule type="cellIs" dxfId="28945" priority="29618" stopIfTrue="1" operator="equal">
      <formula>"g"</formula>
    </cfRule>
  </conditionalFormatting>
  <conditionalFormatting sqref="AV17:AW24">
    <cfRule type="cellIs" dxfId="28944" priority="29616" stopIfTrue="1" operator="equal">
      <formula>"f"</formula>
    </cfRule>
  </conditionalFormatting>
  <conditionalFormatting sqref="AV17:AW24">
    <cfRule type="cellIs" dxfId="28943" priority="29614" stopIfTrue="1" operator="equal">
      <formula>"h"</formula>
    </cfRule>
    <cfRule type="cellIs" dxfId="28942" priority="29615" stopIfTrue="1" operator="equal">
      <formula>"g"</formula>
    </cfRule>
  </conditionalFormatting>
  <conditionalFormatting sqref="AV17:AW24">
    <cfRule type="cellIs" dxfId="28941" priority="29613" stopIfTrue="1" operator="equal">
      <formula>"f"</formula>
    </cfRule>
  </conditionalFormatting>
  <conditionalFormatting sqref="AV17:AW24">
    <cfRule type="cellIs" dxfId="28940" priority="29611" stopIfTrue="1" operator="equal">
      <formula>"h"</formula>
    </cfRule>
    <cfRule type="cellIs" dxfId="28939" priority="29612" stopIfTrue="1" operator="equal">
      <formula>"g"</formula>
    </cfRule>
  </conditionalFormatting>
  <conditionalFormatting sqref="AV17:AW24">
    <cfRule type="cellIs" dxfId="28938" priority="29610" stopIfTrue="1" operator="equal">
      <formula>"f"</formula>
    </cfRule>
  </conditionalFormatting>
  <conditionalFormatting sqref="AV17:AW24">
    <cfRule type="cellIs" dxfId="28937" priority="29608" stopIfTrue="1" operator="equal">
      <formula>"h"</formula>
    </cfRule>
    <cfRule type="cellIs" dxfId="28936" priority="29609" stopIfTrue="1" operator="equal">
      <formula>"g"</formula>
    </cfRule>
  </conditionalFormatting>
  <conditionalFormatting sqref="AV17:AW24">
    <cfRule type="cellIs" dxfId="28935" priority="29607" stopIfTrue="1" operator="equal">
      <formula>"f"</formula>
    </cfRule>
  </conditionalFormatting>
  <conditionalFormatting sqref="AV17:AW24">
    <cfRule type="cellIs" dxfId="28934" priority="29605" stopIfTrue="1" operator="equal">
      <formula>"h"</formula>
    </cfRule>
    <cfRule type="cellIs" dxfId="28933" priority="29606" stopIfTrue="1" operator="equal">
      <formula>"g"</formula>
    </cfRule>
  </conditionalFormatting>
  <conditionalFormatting sqref="AV17:AW24">
    <cfRule type="cellIs" dxfId="28932" priority="29604" stopIfTrue="1" operator="equal">
      <formula>"f"</formula>
    </cfRule>
  </conditionalFormatting>
  <conditionalFormatting sqref="AV17:AW24">
    <cfRule type="cellIs" dxfId="28931" priority="29602" stopIfTrue="1" operator="equal">
      <formula>"h"</formula>
    </cfRule>
    <cfRule type="cellIs" dxfId="28930" priority="29603" stopIfTrue="1" operator="equal">
      <formula>"g"</formula>
    </cfRule>
  </conditionalFormatting>
  <conditionalFormatting sqref="AV17:AW24">
    <cfRule type="cellIs" dxfId="28929" priority="29601" stopIfTrue="1" operator="equal">
      <formula>"f"</formula>
    </cfRule>
  </conditionalFormatting>
  <conditionalFormatting sqref="AV17:AW24">
    <cfRule type="cellIs" dxfId="28928" priority="29599" stopIfTrue="1" operator="equal">
      <formula>"h"</formula>
    </cfRule>
    <cfRule type="cellIs" dxfId="28927" priority="29600" stopIfTrue="1" operator="equal">
      <formula>"g"</formula>
    </cfRule>
  </conditionalFormatting>
  <conditionalFormatting sqref="AV17:AW24">
    <cfRule type="cellIs" dxfId="28926" priority="29598" stopIfTrue="1" operator="equal">
      <formula>"f"</formula>
    </cfRule>
  </conditionalFormatting>
  <conditionalFormatting sqref="AV17:AW24">
    <cfRule type="cellIs" dxfId="28925" priority="29596" stopIfTrue="1" operator="equal">
      <formula>"h"</formula>
    </cfRule>
    <cfRule type="cellIs" dxfId="28924" priority="29597" stopIfTrue="1" operator="equal">
      <formula>"g"</formula>
    </cfRule>
  </conditionalFormatting>
  <conditionalFormatting sqref="AV17:AW24">
    <cfRule type="cellIs" dxfId="28923" priority="29595" stopIfTrue="1" operator="equal">
      <formula>"f"</formula>
    </cfRule>
  </conditionalFormatting>
  <conditionalFormatting sqref="AV17:AW24">
    <cfRule type="cellIs" dxfId="28922" priority="29593" stopIfTrue="1" operator="equal">
      <formula>"h"</formula>
    </cfRule>
    <cfRule type="cellIs" dxfId="28921" priority="29594" stopIfTrue="1" operator="equal">
      <formula>"g"</formula>
    </cfRule>
  </conditionalFormatting>
  <conditionalFormatting sqref="AV17:AW24">
    <cfRule type="cellIs" dxfId="28920" priority="29592" stopIfTrue="1" operator="equal">
      <formula>"f"</formula>
    </cfRule>
  </conditionalFormatting>
  <conditionalFormatting sqref="AV17:AW24">
    <cfRule type="cellIs" dxfId="28919" priority="29590" stopIfTrue="1" operator="equal">
      <formula>"h"</formula>
    </cfRule>
    <cfRule type="cellIs" dxfId="28918" priority="29591" stopIfTrue="1" operator="equal">
      <formula>"g"</formula>
    </cfRule>
  </conditionalFormatting>
  <conditionalFormatting sqref="AV17:AW24">
    <cfRule type="cellIs" dxfId="28917" priority="29586" stopIfTrue="1" operator="equal">
      <formula>"f"</formula>
    </cfRule>
  </conditionalFormatting>
  <conditionalFormatting sqref="AV17:AW24">
    <cfRule type="cellIs" dxfId="28916" priority="29584" stopIfTrue="1" operator="equal">
      <formula>"h"</formula>
    </cfRule>
    <cfRule type="cellIs" dxfId="28915" priority="29585" stopIfTrue="1" operator="equal">
      <formula>"g"</formula>
    </cfRule>
  </conditionalFormatting>
  <conditionalFormatting sqref="AV17:AW24">
    <cfRule type="cellIs" dxfId="28914" priority="29589" stopIfTrue="1" operator="equal">
      <formula>"f"</formula>
    </cfRule>
  </conditionalFormatting>
  <conditionalFormatting sqref="AV17:AW24">
    <cfRule type="cellIs" dxfId="28913" priority="29587" stopIfTrue="1" operator="equal">
      <formula>"h"</formula>
    </cfRule>
    <cfRule type="cellIs" dxfId="28912" priority="29588" stopIfTrue="1" operator="equal">
      <formula>"g"</formula>
    </cfRule>
  </conditionalFormatting>
  <conditionalFormatting sqref="AV17:AW24">
    <cfRule type="cellIs" dxfId="28911" priority="29583" stopIfTrue="1" operator="equal">
      <formula>"f"</formula>
    </cfRule>
  </conditionalFormatting>
  <conditionalFormatting sqref="AV17:AW24">
    <cfRule type="cellIs" dxfId="28910" priority="29581" stopIfTrue="1" operator="equal">
      <formula>"h"</formula>
    </cfRule>
    <cfRule type="cellIs" dxfId="28909" priority="29582" stopIfTrue="1" operator="equal">
      <formula>"g"</formula>
    </cfRule>
  </conditionalFormatting>
  <conditionalFormatting sqref="AV17:AW24">
    <cfRule type="cellIs" dxfId="28908" priority="29580" stopIfTrue="1" operator="equal">
      <formula>"f"</formula>
    </cfRule>
  </conditionalFormatting>
  <conditionalFormatting sqref="AV17:AW24">
    <cfRule type="cellIs" dxfId="28907" priority="29578" stopIfTrue="1" operator="equal">
      <formula>"h"</formula>
    </cfRule>
    <cfRule type="cellIs" dxfId="28906" priority="29579" stopIfTrue="1" operator="equal">
      <formula>"g"</formula>
    </cfRule>
  </conditionalFormatting>
  <conditionalFormatting sqref="AV17:AW24">
    <cfRule type="cellIs" dxfId="28905" priority="29577" stopIfTrue="1" operator="equal">
      <formula>"f"</formula>
    </cfRule>
  </conditionalFormatting>
  <conditionalFormatting sqref="AV17:AW24">
    <cfRule type="cellIs" dxfId="28904" priority="29575" stopIfTrue="1" operator="equal">
      <formula>"h"</formula>
    </cfRule>
    <cfRule type="cellIs" dxfId="28903" priority="29576" stopIfTrue="1" operator="equal">
      <formula>"g"</formula>
    </cfRule>
  </conditionalFormatting>
  <conditionalFormatting sqref="AU17:AU24">
    <cfRule type="cellIs" dxfId="28902" priority="29502" stopIfTrue="1" operator="equal">
      <formula>"f"</formula>
    </cfRule>
  </conditionalFormatting>
  <conditionalFormatting sqref="AU17:AU24">
    <cfRule type="cellIs" dxfId="28901" priority="29500" stopIfTrue="1" operator="equal">
      <formula>"h"</formula>
    </cfRule>
    <cfRule type="cellIs" dxfId="28900" priority="29501" stopIfTrue="1" operator="equal">
      <formula>"g"</formula>
    </cfRule>
  </conditionalFormatting>
  <conditionalFormatting sqref="AU17:AU24">
    <cfRule type="cellIs" dxfId="28899" priority="29571" stopIfTrue="1" operator="equal">
      <formula>"f"</formula>
    </cfRule>
  </conditionalFormatting>
  <conditionalFormatting sqref="AU17:AU24">
    <cfRule type="cellIs" dxfId="28898" priority="29569" stopIfTrue="1" operator="equal">
      <formula>"h"</formula>
    </cfRule>
    <cfRule type="cellIs" dxfId="28897" priority="29570" stopIfTrue="1" operator="equal">
      <formula>"g"</formula>
    </cfRule>
  </conditionalFormatting>
  <conditionalFormatting sqref="AU17:AU24">
    <cfRule type="cellIs" dxfId="28896" priority="29568" stopIfTrue="1" operator="equal">
      <formula>"f"</formula>
    </cfRule>
  </conditionalFormatting>
  <conditionalFormatting sqref="AU17:AU24">
    <cfRule type="cellIs" dxfId="28895" priority="29566" stopIfTrue="1" operator="equal">
      <formula>"h"</formula>
    </cfRule>
    <cfRule type="cellIs" dxfId="28894" priority="29567" stopIfTrue="1" operator="equal">
      <formula>"g"</formula>
    </cfRule>
  </conditionalFormatting>
  <conditionalFormatting sqref="AU17:AU24">
    <cfRule type="cellIs" dxfId="28893" priority="29565" stopIfTrue="1" operator="equal">
      <formula>"f"</formula>
    </cfRule>
  </conditionalFormatting>
  <conditionalFormatting sqref="AU17:AU24">
    <cfRule type="cellIs" dxfId="28892" priority="29563" stopIfTrue="1" operator="equal">
      <formula>"h"</formula>
    </cfRule>
    <cfRule type="cellIs" dxfId="28891" priority="29564" stopIfTrue="1" operator="equal">
      <formula>"g"</formula>
    </cfRule>
  </conditionalFormatting>
  <conditionalFormatting sqref="AU17:AU24">
    <cfRule type="cellIs" dxfId="28890" priority="29562" stopIfTrue="1" operator="equal">
      <formula>"f"</formula>
    </cfRule>
  </conditionalFormatting>
  <conditionalFormatting sqref="AU17:AU24">
    <cfRule type="cellIs" dxfId="28889" priority="29560" stopIfTrue="1" operator="equal">
      <formula>"h"</formula>
    </cfRule>
    <cfRule type="cellIs" dxfId="28888" priority="29561" stopIfTrue="1" operator="equal">
      <formula>"g"</formula>
    </cfRule>
  </conditionalFormatting>
  <conditionalFormatting sqref="AU17:AU24">
    <cfRule type="cellIs" dxfId="28887" priority="29559" stopIfTrue="1" operator="equal">
      <formula>"f"</formula>
    </cfRule>
  </conditionalFormatting>
  <conditionalFormatting sqref="AU17:AU24">
    <cfRule type="cellIs" dxfId="28886" priority="29557" stopIfTrue="1" operator="equal">
      <formula>"h"</formula>
    </cfRule>
    <cfRule type="cellIs" dxfId="28885" priority="29558" stopIfTrue="1" operator="equal">
      <formula>"g"</formula>
    </cfRule>
  </conditionalFormatting>
  <conditionalFormatting sqref="AU17:AU24">
    <cfRule type="cellIs" dxfId="28884" priority="29556" stopIfTrue="1" operator="equal">
      <formula>"f"</formula>
    </cfRule>
  </conditionalFormatting>
  <conditionalFormatting sqref="AU17:AU24">
    <cfRule type="cellIs" dxfId="28883" priority="29554" stopIfTrue="1" operator="equal">
      <formula>"h"</formula>
    </cfRule>
    <cfRule type="cellIs" dxfId="28882" priority="29555" stopIfTrue="1" operator="equal">
      <formula>"g"</formula>
    </cfRule>
  </conditionalFormatting>
  <conditionalFormatting sqref="AU17:AU24">
    <cfRule type="cellIs" dxfId="28881" priority="29553" stopIfTrue="1" operator="equal">
      <formula>"f"</formula>
    </cfRule>
  </conditionalFormatting>
  <conditionalFormatting sqref="AU17:AU24">
    <cfRule type="cellIs" dxfId="28880" priority="29551" stopIfTrue="1" operator="equal">
      <formula>"h"</formula>
    </cfRule>
    <cfRule type="cellIs" dxfId="28879" priority="29552" stopIfTrue="1" operator="equal">
      <formula>"g"</formula>
    </cfRule>
  </conditionalFormatting>
  <conditionalFormatting sqref="AU17:AU24">
    <cfRule type="cellIs" dxfId="28878" priority="29550" stopIfTrue="1" operator="equal">
      <formula>"f"</formula>
    </cfRule>
  </conditionalFormatting>
  <conditionalFormatting sqref="AU17:AU24">
    <cfRule type="cellIs" dxfId="28877" priority="29548" stopIfTrue="1" operator="equal">
      <formula>"h"</formula>
    </cfRule>
    <cfRule type="cellIs" dxfId="28876" priority="29549" stopIfTrue="1" operator="equal">
      <formula>"g"</formula>
    </cfRule>
  </conditionalFormatting>
  <conditionalFormatting sqref="AU17:AU24">
    <cfRule type="cellIs" dxfId="28875" priority="29547" stopIfTrue="1" operator="equal">
      <formula>"f"</formula>
    </cfRule>
  </conditionalFormatting>
  <conditionalFormatting sqref="AU17:AU24">
    <cfRule type="cellIs" dxfId="28874" priority="29545" stopIfTrue="1" operator="equal">
      <formula>"h"</formula>
    </cfRule>
    <cfRule type="cellIs" dxfId="28873" priority="29546" stopIfTrue="1" operator="equal">
      <formula>"g"</formula>
    </cfRule>
  </conditionalFormatting>
  <conditionalFormatting sqref="AU17:AU24">
    <cfRule type="cellIs" dxfId="28872" priority="29544" stopIfTrue="1" operator="equal">
      <formula>"f"</formula>
    </cfRule>
  </conditionalFormatting>
  <conditionalFormatting sqref="AU17:AU24">
    <cfRule type="cellIs" dxfId="28871" priority="29542" stopIfTrue="1" operator="equal">
      <formula>"h"</formula>
    </cfRule>
    <cfRule type="cellIs" dxfId="28870" priority="29543" stopIfTrue="1" operator="equal">
      <formula>"g"</formula>
    </cfRule>
  </conditionalFormatting>
  <conditionalFormatting sqref="AU17:AU24">
    <cfRule type="cellIs" dxfId="28869" priority="29541" stopIfTrue="1" operator="equal">
      <formula>"f"</formula>
    </cfRule>
  </conditionalFormatting>
  <conditionalFormatting sqref="AU17:AU24">
    <cfRule type="cellIs" dxfId="28868" priority="29539" stopIfTrue="1" operator="equal">
      <formula>"h"</formula>
    </cfRule>
    <cfRule type="cellIs" dxfId="28867" priority="29540" stopIfTrue="1" operator="equal">
      <formula>"g"</formula>
    </cfRule>
  </conditionalFormatting>
  <conditionalFormatting sqref="AU17:AU24">
    <cfRule type="cellIs" dxfId="28866" priority="29538" stopIfTrue="1" operator="equal">
      <formula>"f"</formula>
    </cfRule>
  </conditionalFormatting>
  <conditionalFormatting sqref="AU17:AU24">
    <cfRule type="cellIs" dxfId="28865" priority="29536" stopIfTrue="1" operator="equal">
      <formula>"h"</formula>
    </cfRule>
    <cfRule type="cellIs" dxfId="28864" priority="29537" stopIfTrue="1" operator="equal">
      <formula>"g"</formula>
    </cfRule>
  </conditionalFormatting>
  <conditionalFormatting sqref="AU17:AU24">
    <cfRule type="cellIs" dxfId="28863" priority="29535" stopIfTrue="1" operator="equal">
      <formula>"f"</formula>
    </cfRule>
  </conditionalFormatting>
  <conditionalFormatting sqref="AU17:AU24">
    <cfRule type="cellIs" dxfId="28862" priority="29533" stopIfTrue="1" operator="equal">
      <formula>"h"</formula>
    </cfRule>
    <cfRule type="cellIs" dxfId="28861" priority="29534" stopIfTrue="1" operator="equal">
      <formula>"g"</formula>
    </cfRule>
  </conditionalFormatting>
  <conditionalFormatting sqref="AU17:AU24">
    <cfRule type="cellIs" dxfId="28860" priority="29532" stopIfTrue="1" operator="equal">
      <formula>"f"</formula>
    </cfRule>
  </conditionalFormatting>
  <conditionalFormatting sqref="AU17:AU24">
    <cfRule type="cellIs" dxfId="28859" priority="29530" stopIfTrue="1" operator="equal">
      <formula>"h"</formula>
    </cfRule>
    <cfRule type="cellIs" dxfId="28858" priority="29531" stopIfTrue="1" operator="equal">
      <formula>"g"</formula>
    </cfRule>
  </conditionalFormatting>
  <conditionalFormatting sqref="AU17:AU24">
    <cfRule type="cellIs" dxfId="28857" priority="29529" stopIfTrue="1" operator="equal">
      <formula>"f"</formula>
    </cfRule>
  </conditionalFormatting>
  <conditionalFormatting sqref="AU17:AU24">
    <cfRule type="cellIs" dxfId="28856" priority="29527" stopIfTrue="1" operator="equal">
      <formula>"h"</formula>
    </cfRule>
    <cfRule type="cellIs" dxfId="28855" priority="29528" stopIfTrue="1" operator="equal">
      <formula>"g"</formula>
    </cfRule>
  </conditionalFormatting>
  <conditionalFormatting sqref="AU17:AU24">
    <cfRule type="cellIs" dxfId="28854" priority="29526" stopIfTrue="1" operator="equal">
      <formula>"f"</formula>
    </cfRule>
  </conditionalFormatting>
  <conditionalFormatting sqref="AU17:AU24">
    <cfRule type="cellIs" dxfId="28853" priority="29524" stopIfTrue="1" operator="equal">
      <formula>"h"</formula>
    </cfRule>
    <cfRule type="cellIs" dxfId="28852" priority="29525" stopIfTrue="1" operator="equal">
      <formula>"g"</formula>
    </cfRule>
  </conditionalFormatting>
  <conditionalFormatting sqref="AU17:AU24">
    <cfRule type="cellIs" dxfId="28851" priority="29523" stopIfTrue="1" operator="equal">
      <formula>"f"</formula>
    </cfRule>
  </conditionalFormatting>
  <conditionalFormatting sqref="AU17:AU24">
    <cfRule type="cellIs" dxfId="28850" priority="29521" stopIfTrue="1" operator="equal">
      <formula>"h"</formula>
    </cfRule>
    <cfRule type="cellIs" dxfId="28849" priority="29522" stopIfTrue="1" operator="equal">
      <formula>"g"</formula>
    </cfRule>
  </conditionalFormatting>
  <conditionalFormatting sqref="AU17:AU24">
    <cfRule type="cellIs" dxfId="28848" priority="29520" stopIfTrue="1" operator="equal">
      <formula>"f"</formula>
    </cfRule>
  </conditionalFormatting>
  <conditionalFormatting sqref="AU17:AU24">
    <cfRule type="cellIs" dxfId="28847" priority="29518" stopIfTrue="1" operator="equal">
      <formula>"h"</formula>
    </cfRule>
    <cfRule type="cellIs" dxfId="28846" priority="29519" stopIfTrue="1" operator="equal">
      <formula>"g"</formula>
    </cfRule>
  </conditionalFormatting>
  <conditionalFormatting sqref="AU17:AU24">
    <cfRule type="cellIs" dxfId="28845" priority="29514" stopIfTrue="1" operator="equal">
      <formula>"f"</formula>
    </cfRule>
  </conditionalFormatting>
  <conditionalFormatting sqref="AU17:AU24">
    <cfRule type="cellIs" dxfId="28844" priority="29512" stopIfTrue="1" operator="equal">
      <formula>"h"</formula>
    </cfRule>
    <cfRule type="cellIs" dxfId="28843" priority="29513" stopIfTrue="1" operator="equal">
      <formula>"g"</formula>
    </cfRule>
  </conditionalFormatting>
  <conditionalFormatting sqref="AU17:AU24">
    <cfRule type="cellIs" dxfId="28842" priority="29517" stopIfTrue="1" operator="equal">
      <formula>"f"</formula>
    </cfRule>
  </conditionalFormatting>
  <conditionalFormatting sqref="AU17:AU24">
    <cfRule type="cellIs" dxfId="28841" priority="29515" stopIfTrue="1" operator="equal">
      <formula>"h"</formula>
    </cfRule>
    <cfRule type="cellIs" dxfId="28840" priority="29516" stopIfTrue="1" operator="equal">
      <formula>"g"</formula>
    </cfRule>
  </conditionalFormatting>
  <conditionalFormatting sqref="AU17:AU24">
    <cfRule type="cellIs" dxfId="28839" priority="29511" stopIfTrue="1" operator="equal">
      <formula>"f"</formula>
    </cfRule>
  </conditionalFormatting>
  <conditionalFormatting sqref="AU17:AU24">
    <cfRule type="cellIs" dxfId="28838" priority="29509" stopIfTrue="1" operator="equal">
      <formula>"h"</formula>
    </cfRule>
    <cfRule type="cellIs" dxfId="28837" priority="29510" stopIfTrue="1" operator="equal">
      <formula>"g"</formula>
    </cfRule>
  </conditionalFormatting>
  <conditionalFormatting sqref="AU17:AU24">
    <cfRule type="cellIs" dxfId="28836" priority="29508" stopIfTrue="1" operator="equal">
      <formula>"f"</formula>
    </cfRule>
  </conditionalFormatting>
  <conditionalFormatting sqref="AU17:AU24">
    <cfRule type="cellIs" dxfId="28835" priority="29506" stopIfTrue="1" operator="equal">
      <formula>"h"</formula>
    </cfRule>
    <cfRule type="cellIs" dxfId="28834" priority="29507" stopIfTrue="1" operator="equal">
      <formula>"g"</formula>
    </cfRule>
  </conditionalFormatting>
  <conditionalFormatting sqref="AU17:AU24">
    <cfRule type="cellIs" dxfId="28833" priority="29505" stopIfTrue="1" operator="equal">
      <formula>"f"</formula>
    </cfRule>
  </conditionalFormatting>
  <conditionalFormatting sqref="AU17:AU24">
    <cfRule type="cellIs" dxfId="28832" priority="29503" stopIfTrue="1" operator="equal">
      <formula>"h"</formula>
    </cfRule>
    <cfRule type="cellIs" dxfId="28831" priority="29504" stopIfTrue="1" operator="equal">
      <formula>"g"</formula>
    </cfRule>
  </conditionalFormatting>
  <conditionalFormatting sqref="AX16:AY24">
    <cfRule type="cellIs" dxfId="28830" priority="29496" stopIfTrue="1" operator="equal">
      <formula>"f"</formula>
    </cfRule>
  </conditionalFormatting>
  <conditionalFormatting sqref="AX16:AY24">
    <cfRule type="cellIs" dxfId="28829" priority="29494" stopIfTrue="1" operator="equal">
      <formula>"h"</formula>
    </cfRule>
    <cfRule type="cellIs" dxfId="28828" priority="29495" stopIfTrue="1" operator="equal">
      <formula>"g"</formula>
    </cfRule>
  </conditionalFormatting>
  <conditionalFormatting sqref="AX16:AY24">
    <cfRule type="cellIs" dxfId="28827" priority="29493" stopIfTrue="1" operator="equal">
      <formula>"f"</formula>
    </cfRule>
  </conditionalFormatting>
  <conditionalFormatting sqref="AX16:AY24">
    <cfRule type="cellIs" dxfId="28826" priority="29491" stopIfTrue="1" operator="equal">
      <formula>"h"</formula>
    </cfRule>
    <cfRule type="cellIs" dxfId="28825" priority="29492" stopIfTrue="1" operator="equal">
      <formula>"g"</formula>
    </cfRule>
  </conditionalFormatting>
  <conditionalFormatting sqref="AX16:AY24">
    <cfRule type="cellIs" dxfId="28824" priority="29481" stopIfTrue="1" operator="equal">
      <formula>"f"</formula>
    </cfRule>
  </conditionalFormatting>
  <conditionalFormatting sqref="AX16:AY24">
    <cfRule type="cellIs" dxfId="28823" priority="29479" stopIfTrue="1" operator="equal">
      <formula>"h"</formula>
    </cfRule>
    <cfRule type="cellIs" dxfId="28822" priority="29480" stopIfTrue="1" operator="equal">
      <formula>"g"</formula>
    </cfRule>
  </conditionalFormatting>
  <conditionalFormatting sqref="AX16:AY24">
    <cfRule type="cellIs" dxfId="28821" priority="29478" stopIfTrue="1" operator="equal">
      <formula>"f"</formula>
    </cfRule>
  </conditionalFormatting>
  <conditionalFormatting sqref="AX16:AY24">
    <cfRule type="cellIs" dxfId="28820" priority="29476" stopIfTrue="1" operator="equal">
      <formula>"h"</formula>
    </cfRule>
    <cfRule type="cellIs" dxfId="28819" priority="29477" stopIfTrue="1" operator="equal">
      <formula>"g"</formula>
    </cfRule>
  </conditionalFormatting>
  <conditionalFormatting sqref="AX16:AY24">
    <cfRule type="cellIs" dxfId="28818" priority="29490" stopIfTrue="1" operator="equal">
      <formula>"f"</formula>
    </cfRule>
  </conditionalFormatting>
  <conditionalFormatting sqref="AX16:AY24">
    <cfRule type="cellIs" dxfId="28817" priority="29488" stopIfTrue="1" operator="equal">
      <formula>"h"</formula>
    </cfRule>
    <cfRule type="cellIs" dxfId="28816" priority="29489" stopIfTrue="1" operator="equal">
      <formula>"g"</formula>
    </cfRule>
  </conditionalFormatting>
  <conditionalFormatting sqref="AX16:AY24">
    <cfRule type="cellIs" dxfId="28815" priority="29499" stopIfTrue="1" operator="equal">
      <formula>"f"</formula>
    </cfRule>
  </conditionalFormatting>
  <conditionalFormatting sqref="AX16:AY24">
    <cfRule type="cellIs" dxfId="28814" priority="29497" stopIfTrue="1" operator="equal">
      <formula>"h"</formula>
    </cfRule>
    <cfRule type="cellIs" dxfId="28813" priority="29498" stopIfTrue="1" operator="equal">
      <formula>"g"</formula>
    </cfRule>
  </conditionalFormatting>
  <conditionalFormatting sqref="AX16:AY24">
    <cfRule type="cellIs" dxfId="28812" priority="29487" stopIfTrue="1" operator="equal">
      <formula>"f"</formula>
    </cfRule>
  </conditionalFormatting>
  <conditionalFormatting sqref="AX16:AY24">
    <cfRule type="cellIs" dxfId="28811" priority="29485" stopIfTrue="1" operator="equal">
      <formula>"h"</formula>
    </cfRule>
    <cfRule type="cellIs" dxfId="28810" priority="29486" stopIfTrue="1" operator="equal">
      <formula>"g"</formula>
    </cfRule>
  </conditionalFormatting>
  <conditionalFormatting sqref="AX16:AY24">
    <cfRule type="cellIs" dxfId="28809" priority="29484" stopIfTrue="1" operator="equal">
      <formula>"f"</formula>
    </cfRule>
  </conditionalFormatting>
  <conditionalFormatting sqref="AX16:AY24">
    <cfRule type="cellIs" dxfId="28808" priority="29482" stopIfTrue="1" operator="equal">
      <formula>"h"</formula>
    </cfRule>
    <cfRule type="cellIs" dxfId="28807" priority="29483" stopIfTrue="1" operator="equal">
      <formula>"g"</formula>
    </cfRule>
  </conditionalFormatting>
  <conditionalFormatting sqref="AZ16:BA24">
    <cfRule type="cellIs" dxfId="28806" priority="29406" stopIfTrue="1" operator="equal">
      <formula>"f"</formula>
    </cfRule>
  </conditionalFormatting>
  <conditionalFormatting sqref="AZ16:BA24">
    <cfRule type="cellIs" dxfId="28805" priority="29404" stopIfTrue="1" operator="equal">
      <formula>"h"</formula>
    </cfRule>
    <cfRule type="cellIs" dxfId="28804" priority="29405" stopIfTrue="1" operator="equal">
      <formula>"g"</formula>
    </cfRule>
  </conditionalFormatting>
  <conditionalFormatting sqref="AZ16:BA24">
    <cfRule type="cellIs" dxfId="28803" priority="29475" stopIfTrue="1" operator="equal">
      <formula>"f"</formula>
    </cfRule>
  </conditionalFormatting>
  <conditionalFormatting sqref="AZ16:BA24">
    <cfRule type="cellIs" dxfId="28802" priority="29473" stopIfTrue="1" operator="equal">
      <formula>"h"</formula>
    </cfRule>
    <cfRule type="cellIs" dxfId="28801" priority="29474" stopIfTrue="1" operator="equal">
      <formula>"g"</formula>
    </cfRule>
  </conditionalFormatting>
  <conditionalFormatting sqref="AZ16:BA24">
    <cfRule type="cellIs" dxfId="28800" priority="29472" stopIfTrue="1" operator="equal">
      <formula>"f"</formula>
    </cfRule>
  </conditionalFormatting>
  <conditionalFormatting sqref="AZ16:BA24">
    <cfRule type="cellIs" dxfId="28799" priority="29470" stopIfTrue="1" operator="equal">
      <formula>"h"</formula>
    </cfRule>
    <cfRule type="cellIs" dxfId="28798" priority="29471" stopIfTrue="1" operator="equal">
      <formula>"g"</formula>
    </cfRule>
  </conditionalFormatting>
  <conditionalFormatting sqref="AZ16:BA24">
    <cfRule type="cellIs" dxfId="28797" priority="29469" stopIfTrue="1" operator="equal">
      <formula>"f"</formula>
    </cfRule>
  </conditionalFormatting>
  <conditionalFormatting sqref="AZ16:BA24">
    <cfRule type="cellIs" dxfId="28796" priority="29467" stopIfTrue="1" operator="equal">
      <formula>"h"</formula>
    </cfRule>
    <cfRule type="cellIs" dxfId="28795" priority="29468" stopIfTrue="1" operator="equal">
      <formula>"g"</formula>
    </cfRule>
  </conditionalFormatting>
  <conditionalFormatting sqref="AZ16:BA24">
    <cfRule type="cellIs" dxfId="28794" priority="29466" stopIfTrue="1" operator="equal">
      <formula>"f"</formula>
    </cfRule>
  </conditionalFormatting>
  <conditionalFormatting sqref="AZ16:BA24">
    <cfRule type="cellIs" dxfId="28793" priority="29464" stopIfTrue="1" operator="equal">
      <formula>"h"</formula>
    </cfRule>
    <cfRule type="cellIs" dxfId="28792" priority="29465" stopIfTrue="1" operator="equal">
      <formula>"g"</formula>
    </cfRule>
  </conditionalFormatting>
  <conditionalFormatting sqref="AZ16:BA24">
    <cfRule type="cellIs" dxfId="28791" priority="29463" stopIfTrue="1" operator="equal">
      <formula>"f"</formula>
    </cfRule>
  </conditionalFormatting>
  <conditionalFormatting sqref="AZ16:BA24">
    <cfRule type="cellIs" dxfId="28790" priority="29461" stopIfTrue="1" operator="equal">
      <formula>"h"</formula>
    </cfRule>
    <cfRule type="cellIs" dxfId="28789" priority="29462" stopIfTrue="1" operator="equal">
      <formula>"g"</formula>
    </cfRule>
  </conditionalFormatting>
  <conditionalFormatting sqref="AZ16:BA24">
    <cfRule type="cellIs" dxfId="28788" priority="29460" stopIfTrue="1" operator="equal">
      <formula>"f"</formula>
    </cfRule>
  </conditionalFormatting>
  <conditionalFormatting sqref="AZ16:BA24">
    <cfRule type="cellIs" dxfId="28787" priority="29458" stopIfTrue="1" operator="equal">
      <formula>"h"</formula>
    </cfRule>
    <cfRule type="cellIs" dxfId="28786" priority="29459" stopIfTrue="1" operator="equal">
      <formula>"g"</formula>
    </cfRule>
  </conditionalFormatting>
  <conditionalFormatting sqref="AZ16:BA24">
    <cfRule type="cellIs" dxfId="28785" priority="29457" stopIfTrue="1" operator="equal">
      <formula>"f"</formula>
    </cfRule>
  </conditionalFormatting>
  <conditionalFormatting sqref="AZ16:BA24">
    <cfRule type="cellIs" dxfId="28784" priority="29455" stopIfTrue="1" operator="equal">
      <formula>"h"</formula>
    </cfRule>
    <cfRule type="cellIs" dxfId="28783" priority="29456" stopIfTrue="1" operator="equal">
      <formula>"g"</formula>
    </cfRule>
  </conditionalFormatting>
  <conditionalFormatting sqref="AZ16:BA24">
    <cfRule type="cellIs" dxfId="28782" priority="29454" stopIfTrue="1" operator="equal">
      <formula>"f"</formula>
    </cfRule>
  </conditionalFormatting>
  <conditionalFormatting sqref="AZ16:BA24">
    <cfRule type="cellIs" dxfId="28781" priority="29452" stopIfTrue="1" operator="equal">
      <formula>"h"</formula>
    </cfRule>
    <cfRule type="cellIs" dxfId="28780" priority="29453" stopIfTrue="1" operator="equal">
      <formula>"g"</formula>
    </cfRule>
  </conditionalFormatting>
  <conditionalFormatting sqref="AZ16:BA24">
    <cfRule type="cellIs" dxfId="28779" priority="29451" stopIfTrue="1" operator="equal">
      <formula>"f"</formula>
    </cfRule>
  </conditionalFormatting>
  <conditionalFormatting sqref="AZ16:BA24">
    <cfRule type="cellIs" dxfId="28778" priority="29449" stopIfTrue="1" operator="equal">
      <formula>"h"</formula>
    </cfRule>
    <cfRule type="cellIs" dxfId="28777" priority="29450" stopIfTrue="1" operator="equal">
      <formula>"g"</formula>
    </cfRule>
  </conditionalFormatting>
  <conditionalFormatting sqref="AZ16:BA24">
    <cfRule type="cellIs" dxfId="28776" priority="29448" stopIfTrue="1" operator="equal">
      <formula>"f"</formula>
    </cfRule>
  </conditionalFormatting>
  <conditionalFormatting sqref="AZ16:BA24">
    <cfRule type="cellIs" dxfId="28775" priority="29446" stopIfTrue="1" operator="equal">
      <formula>"h"</formula>
    </cfRule>
    <cfRule type="cellIs" dxfId="28774" priority="29447" stopIfTrue="1" operator="equal">
      <formula>"g"</formula>
    </cfRule>
  </conditionalFormatting>
  <conditionalFormatting sqref="AZ16:BA24">
    <cfRule type="cellIs" dxfId="28773" priority="29445" stopIfTrue="1" operator="equal">
      <formula>"f"</formula>
    </cfRule>
  </conditionalFormatting>
  <conditionalFormatting sqref="AZ16:BA24">
    <cfRule type="cellIs" dxfId="28772" priority="29443" stopIfTrue="1" operator="equal">
      <formula>"h"</formula>
    </cfRule>
    <cfRule type="cellIs" dxfId="28771" priority="29444" stopIfTrue="1" operator="equal">
      <formula>"g"</formula>
    </cfRule>
  </conditionalFormatting>
  <conditionalFormatting sqref="AZ16:BA24">
    <cfRule type="cellIs" dxfId="28770" priority="29442" stopIfTrue="1" operator="equal">
      <formula>"f"</formula>
    </cfRule>
  </conditionalFormatting>
  <conditionalFormatting sqref="AZ16:BA24">
    <cfRule type="cellIs" dxfId="28769" priority="29440" stopIfTrue="1" operator="equal">
      <formula>"h"</formula>
    </cfRule>
    <cfRule type="cellIs" dxfId="28768" priority="29441" stopIfTrue="1" operator="equal">
      <formula>"g"</formula>
    </cfRule>
  </conditionalFormatting>
  <conditionalFormatting sqref="AZ16:BA24">
    <cfRule type="cellIs" dxfId="28767" priority="29439" stopIfTrue="1" operator="equal">
      <formula>"f"</formula>
    </cfRule>
  </conditionalFormatting>
  <conditionalFormatting sqref="AZ16:BA24">
    <cfRule type="cellIs" dxfId="28766" priority="29437" stopIfTrue="1" operator="equal">
      <formula>"h"</formula>
    </cfRule>
    <cfRule type="cellIs" dxfId="28765" priority="29438" stopIfTrue="1" operator="equal">
      <formula>"g"</formula>
    </cfRule>
  </conditionalFormatting>
  <conditionalFormatting sqref="AZ16:BA24">
    <cfRule type="cellIs" dxfId="28764" priority="29436" stopIfTrue="1" operator="equal">
      <formula>"f"</formula>
    </cfRule>
  </conditionalFormatting>
  <conditionalFormatting sqref="AZ16:BA24">
    <cfRule type="cellIs" dxfId="28763" priority="29434" stopIfTrue="1" operator="equal">
      <formula>"h"</formula>
    </cfRule>
    <cfRule type="cellIs" dxfId="28762" priority="29435" stopIfTrue="1" operator="equal">
      <formula>"g"</formula>
    </cfRule>
  </conditionalFormatting>
  <conditionalFormatting sqref="AZ16:BA24">
    <cfRule type="cellIs" dxfId="28761" priority="29433" stopIfTrue="1" operator="equal">
      <formula>"f"</formula>
    </cfRule>
  </conditionalFormatting>
  <conditionalFormatting sqref="AZ16:BA24">
    <cfRule type="cellIs" dxfId="28760" priority="29431" stopIfTrue="1" operator="equal">
      <formula>"h"</formula>
    </cfRule>
    <cfRule type="cellIs" dxfId="28759" priority="29432" stopIfTrue="1" operator="equal">
      <formula>"g"</formula>
    </cfRule>
  </conditionalFormatting>
  <conditionalFormatting sqref="AZ16:BA24">
    <cfRule type="cellIs" dxfId="28758" priority="29430" stopIfTrue="1" operator="equal">
      <formula>"f"</formula>
    </cfRule>
  </conditionalFormatting>
  <conditionalFormatting sqref="AZ16:BA24">
    <cfRule type="cellIs" dxfId="28757" priority="29428" stopIfTrue="1" operator="equal">
      <formula>"h"</formula>
    </cfRule>
    <cfRule type="cellIs" dxfId="28756" priority="29429" stopIfTrue="1" operator="equal">
      <formula>"g"</formula>
    </cfRule>
  </conditionalFormatting>
  <conditionalFormatting sqref="AZ16:BA24">
    <cfRule type="cellIs" dxfId="28755" priority="29427" stopIfTrue="1" operator="equal">
      <formula>"f"</formula>
    </cfRule>
  </conditionalFormatting>
  <conditionalFormatting sqref="AZ16:BA24">
    <cfRule type="cellIs" dxfId="28754" priority="29425" stopIfTrue="1" operator="equal">
      <formula>"h"</formula>
    </cfRule>
    <cfRule type="cellIs" dxfId="28753" priority="29426" stopIfTrue="1" operator="equal">
      <formula>"g"</formula>
    </cfRule>
  </conditionalFormatting>
  <conditionalFormatting sqref="AZ16:BA24">
    <cfRule type="cellIs" dxfId="28752" priority="29424" stopIfTrue="1" operator="equal">
      <formula>"f"</formula>
    </cfRule>
  </conditionalFormatting>
  <conditionalFormatting sqref="AZ16:BA24">
    <cfRule type="cellIs" dxfId="28751" priority="29422" stopIfTrue="1" operator="equal">
      <formula>"h"</formula>
    </cfRule>
    <cfRule type="cellIs" dxfId="28750" priority="29423" stopIfTrue="1" operator="equal">
      <formula>"g"</formula>
    </cfRule>
  </conditionalFormatting>
  <conditionalFormatting sqref="AZ16:BA24">
    <cfRule type="cellIs" dxfId="28749" priority="29418" stopIfTrue="1" operator="equal">
      <formula>"f"</formula>
    </cfRule>
  </conditionalFormatting>
  <conditionalFormatting sqref="AZ16:BA24">
    <cfRule type="cellIs" dxfId="28748" priority="29416" stopIfTrue="1" operator="equal">
      <formula>"h"</formula>
    </cfRule>
    <cfRule type="cellIs" dxfId="28747" priority="29417" stopIfTrue="1" operator="equal">
      <formula>"g"</formula>
    </cfRule>
  </conditionalFormatting>
  <conditionalFormatting sqref="AZ16:BA24">
    <cfRule type="cellIs" dxfId="28746" priority="29421" stopIfTrue="1" operator="equal">
      <formula>"f"</formula>
    </cfRule>
  </conditionalFormatting>
  <conditionalFormatting sqref="AZ16:BA24">
    <cfRule type="cellIs" dxfId="28745" priority="29419" stopIfTrue="1" operator="equal">
      <formula>"h"</formula>
    </cfRule>
    <cfRule type="cellIs" dxfId="28744" priority="29420" stopIfTrue="1" operator="equal">
      <formula>"g"</formula>
    </cfRule>
  </conditionalFormatting>
  <conditionalFormatting sqref="AZ16:BA24">
    <cfRule type="cellIs" dxfId="28743" priority="29415" stopIfTrue="1" operator="equal">
      <formula>"f"</formula>
    </cfRule>
  </conditionalFormatting>
  <conditionalFormatting sqref="AZ16:BA24">
    <cfRule type="cellIs" dxfId="28742" priority="29413" stopIfTrue="1" operator="equal">
      <formula>"h"</formula>
    </cfRule>
    <cfRule type="cellIs" dxfId="28741" priority="29414" stopIfTrue="1" operator="equal">
      <formula>"g"</formula>
    </cfRule>
  </conditionalFormatting>
  <conditionalFormatting sqref="AZ16:BA24">
    <cfRule type="cellIs" dxfId="28740" priority="29412" stopIfTrue="1" operator="equal">
      <formula>"f"</formula>
    </cfRule>
  </conditionalFormatting>
  <conditionalFormatting sqref="AZ16:BA24">
    <cfRule type="cellIs" dxfId="28739" priority="29410" stopIfTrue="1" operator="equal">
      <formula>"h"</formula>
    </cfRule>
    <cfRule type="cellIs" dxfId="28738" priority="29411" stopIfTrue="1" operator="equal">
      <formula>"g"</formula>
    </cfRule>
  </conditionalFormatting>
  <conditionalFormatting sqref="AZ16:BA24">
    <cfRule type="cellIs" dxfId="28737" priority="29409" stopIfTrue="1" operator="equal">
      <formula>"f"</formula>
    </cfRule>
  </conditionalFormatting>
  <conditionalFormatting sqref="AZ16:BA24">
    <cfRule type="cellIs" dxfId="28736" priority="29407" stopIfTrue="1" operator="equal">
      <formula>"h"</formula>
    </cfRule>
    <cfRule type="cellIs" dxfId="28735" priority="29408" stopIfTrue="1" operator="equal">
      <formula>"g"</formula>
    </cfRule>
  </conditionalFormatting>
  <conditionalFormatting sqref="AZ16:AZ24">
    <cfRule type="cellIs" dxfId="28734" priority="29397" stopIfTrue="1" operator="equal">
      <formula>"f"</formula>
    </cfRule>
  </conditionalFormatting>
  <conditionalFormatting sqref="AZ16:AZ24">
    <cfRule type="cellIs" dxfId="28733" priority="29395" stopIfTrue="1" operator="equal">
      <formula>"h"</formula>
    </cfRule>
    <cfRule type="cellIs" dxfId="28732" priority="29396" stopIfTrue="1" operator="equal">
      <formula>"g"</formula>
    </cfRule>
  </conditionalFormatting>
  <conditionalFormatting sqref="AZ16:AZ24">
    <cfRule type="cellIs" dxfId="28731" priority="29394" stopIfTrue="1" operator="equal">
      <formula>"f"</formula>
    </cfRule>
  </conditionalFormatting>
  <conditionalFormatting sqref="AZ16:AZ24">
    <cfRule type="cellIs" dxfId="28730" priority="29392" stopIfTrue="1" operator="equal">
      <formula>"h"</formula>
    </cfRule>
    <cfRule type="cellIs" dxfId="28729" priority="29393" stopIfTrue="1" operator="equal">
      <formula>"g"</formula>
    </cfRule>
  </conditionalFormatting>
  <conditionalFormatting sqref="BA16:BA24">
    <cfRule type="cellIs" dxfId="28728" priority="29373" stopIfTrue="1" operator="equal">
      <formula>"f"</formula>
    </cfRule>
  </conditionalFormatting>
  <conditionalFormatting sqref="BA16:BA24">
    <cfRule type="cellIs" dxfId="28727" priority="29371" stopIfTrue="1" operator="equal">
      <formula>"h"</formula>
    </cfRule>
    <cfRule type="cellIs" dxfId="28726" priority="29372" stopIfTrue="1" operator="equal">
      <formula>"g"</formula>
    </cfRule>
  </conditionalFormatting>
  <conditionalFormatting sqref="BA16:BA24">
    <cfRule type="cellIs" dxfId="28725" priority="29370" stopIfTrue="1" operator="equal">
      <formula>"f"</formula>
    </cfRule>
  </conditionalFormatting>
  <conditionalFormatting sqref="BA16:BA24">
    <cfRule type="cellIs" dxfId="28724" priority="29368" stopIfTrue="1" operator="equal">
      <formula>"h"</formula>
    </cfRule>
    <cfRule type="cellIs" dxfId="28723" priority="29369" stopIfTrue="1" operator="equal">
      <formula>"g"</formula>
    </cfRule>
  </conditionalFormatting>
  <conditionalFormatting sqref="BA16:BA24">
    <cfRule type="cellIs" dxfId="28722" priority="29367" stopIfTrue="1" operator="equal">
      <formula>"f"</formula>
    </cfRule>
  </conditionalFormatting>
  <conditionalFormatting sqref="BA16:BA24">
    <cfRule type="cellIs" dxfId="28721" priority="29365" stopIfTrue="1" operator="equal">
      <formula>"h"</formula>
    </cfRule>
    <cfRule type="cellIs" dxfId="28720" priority="29366" stopIfTrue="1" operator="equal">
      <formula>"g"</formula>
    </cfRule>
  </conditionalFormatting>
  <conditionalFormatting sqref="BA16:BA24">
    <cfRule type="cellIs" dxfId="28719" priority="29361" stopIfTrue="1" operator="equal">
      <formula>"f"</formula>
    </cfRule>
  </conditionalFormatting>
  <conditionalFormatting sqref="BA16:BA24">
    <cfRule type="cellIs" dxfId="28718" priority="29359" stopIfTrue="1" operator="equal">
      <formula>"h"</formula>
    </cfRule>
    <cfRule type="cellIs" dxfId="28717" priority="29360" stopIfTrue="1" operator="equal">
      <formula>"g"</formula>
    </cfRule>
  </conditionalFormatting>
  <conditionalFormatting sqref="BA16:BA24">
    <cfRule type="cellIs" dxfId="28716" priority="29358" stopIfTrue="1" operator="equal">
      <formula>"f"</formula>
    </cfRule>
  </conditionalFormatting>
  <conditionalFormatting sqref="BA16:BA24">
    <cfRule type="cellIs" dxfId="28715" priority="29356" stopIfTrue="1" operator="equal">
      <formula>"h"</formula>
    </cfRule>
    <cfRule type="cellIs" dxfId="28714" priority="29357" stopIfTrue="1" operator="equal">
      <formula>"g"</formula>
    </cfRule>
  </conditionalFormatting>
  <conditionalFormatting sqref="AZ16:BA24">
    <cfRule type="cellIs" dxfId="28713" priority="29355" stopIfTrue="1" operator="equal">
      <formula>"f"</formula>
    </cfRule>
  </conditionalFormatting>
  <conditionalFormatting sqref="AZ16:BA24">
    <cfRule type="cellIs" dxfId="28712" priority="29353" stopIfTrue="1" operator="equal">
      <formula>"h"</formula>
    </cfRule>
    <cfRule type="cellIs" dxfId="28711" priority="29354" stopIfTrue="1" operator="equal">
      <formula>"g"</formula>
    </cfRule>
  </conditionalFormatting>
  <conditionalFormatting sqref="AZ16:BA24">
    <cfRule type="cellIs" dxfId="28710" priority="29352" stopIfTrue="1" operator="equal">
      <formula>"f"</formula>
    </cfRule>
  </conditionalFormatting>
  <conditionalFormatting sqref="AZ16:BA24">
    <cfRule type="cellIs" dxfId="28709" priority="29350" stopIfTrue="1" operator="equal">
      <formula>"h"</formula>
    </cfRule>
    <cfRule type="cellIs" dxfId="28708" priority="29351" stopIfTrue="1" operator="equal">
      <formula>"g"</formula>
    </cfRule>
  </conditionalFormatting>
  <conditionalFormatting sqref="AZ16:AZ24">
    <cfRule type="cellIs" dxfId="28707" priority="29403" stopIfTrue="1" operator="equal">
      <formula>"f"</formula>
    </cfRule>
  </conditionalFormatting>
  <conditionalFormatting sqref="AZ16:AZ24">
    <cfRule type="cellIs" dxfId="28706" priority="29401" stopIfTrue="1" operator="equal">
      <formula>"h"</formula>
    </cfRule>
    <cfRule type="cellIs" dxfId="28705" priority="29402" stopIfTrue="1" operator="equal">
      <formula>"g"</formula>
    </cfRule>
  </conditionalFormatting>
  <conditionalFormatting sqref="AZ16:AZ24">
    <cfRule type="cellIs" dxfId="28704" priority="29400" stopIfTrue="1" operator="equal">
      <formula>"f"</formula>
    </cfRule>
  </conditionalFormatting>
  <conditionalFormatting sqref="AZ16:AZ24">
    <cfRule type="cellIs" dxfId="28703" priority="29398" stopIfTrue="1" operator="equal">
      <formula>"h"</formula>
    </cfRule>
    <cfRule type="cellIs" dxfId="28702" priority="29399" stopIfTrue="1" operator="equal">
      <formula>"g"</formula>
    </cfRule>
  </conditionalFormatting>
  <conditionalFormatting sqref="AZ16:AZ24">
    <cfRule type="cellIs" dxfId="28701" priority="29391" stopIfTrue="1" operator="equal">
      <formula>"f"</formula>
    </cfRule>
  </conditionalFormatting>
  <conditionalFormatting sqref="AZ16:AZ24">
    <cfRule type="cellIs" dxfId="28700" priority="29389" stopIfTrue="1" operator="equal">
      <formula>"h"</formula>
    </cfRule>
    <cfRule type="cellIs" dxfId="28699" priority="29390" stopIfTrue="1" operator="equal">
      <formula>"g"</formula>
    </cfRule>
  </conditionalFormatting>
  <conditionalFormatting sqref="AZ16:AZ24">
    <cfRule type="cellIs" dxfId="28698" priority="29388" stopIfTrue="1" operator="equal">
      <formula>"f"</formula>
    </cfRule>
  </conditionalFormatting>
  <conditionalFormatting sqref="AZ16:AZ24">
    <cfRule type="cellIs" dxfId="28697" priority="29386" stopIfTrue="1" operator="equal">
      <formula>"h"</formula>
    </cfRule>
    <cfRule type="cellIs" dxfId="28696" priority="29387" stopIfTrue="1" operator="equal">
      <formula>"g"</formula>
    </cfRule>
  </conditionalFormatting>
  <conditionalFormatting sqref="AZ16:AZ24">
    <cfRule type="cellIs" dxfId="28695" priority="29385" stopIfTrue="1" operator="equal">
      <formula>"f"</formula>
    </cfRule>
  </conditionalFormatting>
  <conditionalFormatting sqref="AZ16:AZ24">
    <cfRule type="cellIs" dxfId="28694" priority="29383" stopIfTrue="1" operator="equal">
      <formula>"h"</formula>
    </cfRule>
    <cfRule type="cellIs" dxfId="28693" priority="29384" stopIfTrue="1" operator="equal">
      <formula>"g"</formula>
    </cfRule>
  </conditionalFormatting>
  <conditionalFormatting sqref="AZ16:AZ24">
    <cfRule type="cellIs" dxfId="28692" priority="29382" stopIfTrue="1" operator="equal">
      <formula>"f"</formula>
    </cfRule>
  </conditionalFormatting>
  <conditionalFormatting sqref="AZ16:AZ24">
    <cfRule type="cellIs" dxfId="28691" priority="29380" stopIfTrue="1" operator="equal">
      <formula>"h"</formula>
    </cfRule>
    <cfRule type="cellIs" dxfId="28690" priority="29381" stopIfTrue="1" operator="equal">
      <formula>"g"</formula>
    </cfRule>
  </conditionalFormatting>
  <conditionalFormatting sqref="BA16:BA24">
    <cfRule type="cellIs" dxfId="28689" priority="29376" stopIfTrue="1" operator="equal">
      <formula>"f"</formula>
    </cfRule>
  </conditionalFormatting>
  <conditionalFormatting sqref="BA16:BA24">
    <cfRule type="cellIs" dxfId="28688" priority="29374" stopIfTrue="1" operator="equal">
      <formula>"h"</formula>
    </cfRule>
    <cfRule type="cellIs" dxfId="28687" priority="29375" stopIfTrue="1" operator="equal">
      <formula>"g"</formula>
    </cfRule>
  </conditionalFormatting>
  <conditionalFormatting sqref="BA16:BA24">
    <cfRule type="cellIs" dxfId="28686" priority="29379" stopIfTrue="1" operator="equal">
      <formula>"f"</formula>
    </cfRule>
  </conditionalFormatting>
  <conditionalFormatting sqref="BA16:BA24">
    <cfRule type="cellIs" dxfId="28685" priority="29377" stopIfTrue="1" operator="equal">
      <formula>"h"</formula>
    </cfRule>
    <cfRule type="cellIs" dxfId="28684" priority="29378" stopIfTrue="1" operator="equal">
      <formula>"g"</formula>
    </cfRule>
  </conditionalFormatting>
  <conditionalFormatting sqref="AZ16:BA24">
    <cfRule type="cellIs" dxfId="28683" priority="29334" stopIfTrue="1" operator="equal">
      <formula>"f"</formula>
    </cfRule>
  </conditionalFormatting>
  <conditionalFormatting sqref="AZ16:BA24">
    <cfRule type="cellIs" dxfId="28682" priority="29332" stopIfTrue="1" operator="equal">
      <formula>"h"</formula>
    </cfRule>
    <cfRule type="cellIs" dxfId="28681" priority="29333" stopIfTrue="1" operator="equal">
      <formula>"g"</formula>
    </cfRule>
  </conditionalFormatting>
  <conditionalFormatting sqref="AZ16:AZ24">
    <cfRule type="cellIs" dxfId="28680" priority="29328" stopIfTrue="1" operator="equal">
      <formula>"f"</formula>
    </cfRule>
  </conditionalFormatting>
  <conditionalFormatting sqref="AZ16:AZ24">
    <cfRule type="cellIs" dxfId="28679" priority="29326" stopIfTrue="1" operator="equal">
      <formula>"h"</formula>
    </cfRule>
    <cfRule type="cellIs" dxfId="28678" priority="29327" stopIfTrue="1" operator="equal">
      <formula>"g"</formula>
    </cfRule>
  </conditionalFormatting>
  <conditionalFormatting sqref="AZ16:AZ24">
    <cfRule type="cellIs" dxfId="28677" priority="29331" stopIfTrue="1" operator="equal">
      <formula>"f"</formula>
    </cfRule>
  </conditionalFormatting>
  <conditionalFormatting sqref="AZ16:AZ24">
    <cfRule type="cellIs" dxfId="28676" priority="29329" stopIfTrue="1" operator="equal">
      <formula>"h"</formula>
    </cfRule>
    <cfRule type="cellIs" dxfId="28675" priority="29330" stopIfTrue="1" operator="equal">
      <formula>"g"</formula>
    </cfRule>
  </conditionalFormatting>
  <conditionalFormatting sqref="AZ16:AZ24">
    <cfRule type="cellIs" dxfId="28674" priority="29325" stopIfTrue="1" operator="equal">
      <formula>"f"</formula>
    </cfRule>
  </conditionalFormatting>
  <conditionalFormatting sqref="AZ16:AZ24">
    <cfRule type="cellIs" dxfId="28673" priority="29323" stopIfTrue="1" operator="equal">
      <formula>"h"</formula>
    </cfRule>
    <cfRule type="cellIs" dxfId="28672" priority="29324" stopIfTrue="1" operator="equal">
      <formula>"g"</formula>
    </cfRule>
  </conditionalFormatting>
  <conditionalFormatting sqref="AZ16:AZ24">
    <cfRule type="cellIs" dxfId="28671" priority="29322" stopIfTrue="1" operator="equal">
      <formula>"f"</formula>
    </cfRule>
  </conditionalFormatting>
  <conditionalFormatting sqref="AZ16:AZ24">
    <cfRule type="cellIs" dxfId="28670" priority="29320" stopIfTrue="1" operator="equal">
      <formula>"h"</formula>
    </cfRule>
    <cfRule type="cellIs" dxfId="28669" priority="29321" stopIfTrue="1" operator="equal">
      <formula>"g"</formula>
    </cfRule>
  </conditionalFormatting>
  <conditionalFormatting sqref="AZ16:AZ24">
    <cfRule type="cellIs" dxfId="28668" priority="29316" stopIfTrue="1" operator="equal">
      <formula>"f"</formula>
    </cfRule>
  </conditionalFormatting>
  <conditionalFormatting sqref="AZ16:AZ24">
    <cfRule type="cellIs" dxfId="28667" priority="29314" stopIfTrue="1" operator="equal">
      <formula>"h"</formula>
    </cfRule>
    <cfRule type="cellIs" dxfId="28666" priority="29315" stopIfTrue="1" operator="equal">
      <formula>"g"</formula>
    </cfRule>
  </conditionalFormatting>
  <conditionalFormatting sqref="AZ16:AZ24">
    <cfRule type="cellIs" dxfId="28665" priority="29319" stopIfTrue="1" operator="equal">
      <formula>"f"</formula>
    </cfRule>
  </conditionalFormatting>
  <conditionalFormatting sqref="AZ16:AZ24">
    <cfRule type="cellIs" dxfId="28664" priority="29317" stopIfTrue="1" operator="equal">
      <formula>"h"</formula>
    </cfRule>
    <cfRule type="cellIs" dxfId="28663" priority="29318" stopIfTrue="1" operator="equal">
      <formula>"g"</formula>
    </cfRule>
  </conditionalFormatting>
  <conditionalFormatting sqref="AZ16:AZ24">
    <cfRule type="cellIs" dxfId="28662" priority="29310" stopIfTrue="1" operator="equal">
      <formula>"f"</formula>
    </cfRule>
  </conditionalFormatting>
  <conditionalFormatting sqref="AZ16:AZ24">
    <cfRule type="cellIs" dxfId="28661" priority="29308" stopIfTrue="1" operator="equal">
      <formula>"h"</formula>
    </cfRule>
    <cfRule type="cellIs" dxfId="28660" priority="29309" stopIfTrue="1" operator="equal">
      <formula>"g"</formula>
    </cfRule>
  </conditionalFormatting>
  <conditionalFormatting sqref="AZ16:AZ24">
    <cfRule type="cellIs" dxfId="28659" priority="29313" stopIfTrue="1" operator="equal">
      <formula>"f"</formula>
    </cfRule>
  </conditionalFormatting>
  <conditionalFormatting sqref="AZ16:AZ24">
    <cfRule type="cellIs" dxfId="28658" priority="29311" stopIfTrue="1" operator="equal">
      <formula>"h"</formula>
    </cfRule>
    <cfRule type="cellIs" dxfId="28657" priority="29312" stopIfTrue="1" operator="equal">
      <formula>"g"</formula>
    </cfRule>
  </conditionalFormatting>
  <conditionalFormatting sqref="BA16:BA24">
    <cfRule type="cellIs" dxfId="28656" priority="29364" stopIfTrue="1" operator="equal">
      <formula>"f"</formula>
    </cfRule>
  </conditionalFormatting>
  <conditionalFormatting sqref="BA16:BA24">
    <cfRule type="cellIs" dxfId="28655" priority="29362" stopIfTrue="1" operator="equal">
      <formula>"h"</formula>
    </cfRule>
    <cfRule type="cellIs" dxfId="28654" priority="29363" stopIfTrue="1" operator="equal">
      <formula>"g"</formula>
    </cfRule>
  </conditionalFormatting>
  <conditionalFormatting sqref="AZ16:BA24">
    <cfRule type="cellIs" dxfId="28653" priority="29349" stopIfTrue="1" operator="equal">
      <formula>"f"</formula>
    </cfRule>
  </conditionalFormatting>
  <conditionalFormatting sqref="AZ16:BA24">
    <cfRule type="cellIs" dxfId="28652" priority="29347" stopIfTrue="1" operator="equal">
      <formula>"h"</formula>
    </cfRule>
    <cfRule type="cellIs" dxfId="28651" priority="29348" stopIfTrue="1" operator="equal">
      <formula>"g"</formula>
    </cfRule>
  </conditionalFormatting>
  <conditionalFormatting sqref="AZ16:BA24">
    <cfRule type="cellIs" dxfId="28650" priority="29346" stopIfTrue="1" operator="equal">
      <formula>"f"</formula>
    </cfRule>
  </conditionalFormatting>
  <conditionalFormatting sqref="AZ16:BA24">
    <cfRule type="cellIs" dxfId="28649" priority="29344" stopIfTrue="1" operator="equal">
      <formula>"h"</formula>
    </cfRule>
    <cfRule type="cellIs" dxfId="28648" priority="29345" stopIfTrue="1" operator="equal">
      <formula>"g"</formula>
    </cfRule>
  </conditionalFormatting>
  <conditionalFormatting sqref="AZ16:BA24">
    <cfRule type="cellIs" dxfId="28647" priority="29343" stopIfTrue="1" operator="equal">
      <formula>"f"</formula>
    </cfRule>
  </conditionalFormatting>
  <conditionalFormatting sqref="AZ16:BA24">
    <cfRule type="cellIs" dxfId="28646" priority="29341" stopIfTrue="1" operator="equal">
      <formula>"h"</formula>
    </cfRule>
    <cfRule type="cellIs" dxfId="28645" priority="29342" stopIfTrue="1" operator="equal">
      <formula>"g"</formula>
    </cfRule>
  </conditionalFormatting>
  <conditionalFormatting sqref="AZ16:BA24">
    <cfRule type="cellIs" dxfId="28644" priority="29340" stopIfTrue="1" operator="equal">
      <formula>"f"</formula>
    </cfRule>
  </conditionalFormatting>
  <conditionalFormatting sqref="AZ16:BA24">
    <cfRule type="cellIs" dxfId="28643" priority="29338" stopIfTrue="1" operator="equal">
      <formula>"h"</formula>
    </cfRule>
    <cfRule type="cellIs" dxfId="28642" priority="29339" stopIfTrue="1" operator="equal">
      <formula>"g"</formula>
    </cfRule>
  </conditionalFormatting>
  <conditionalFormatting sqref="AZ16:BA24">
    <cfRule type="cellIs" dxfId="28641" priority="29337" stopIfTrue="1" operator="equal">
      <formula>"f"</formula>
    </cfRule>
  </conditionalFormatting>
  <conditionalFormatting sqref="AZ16:BA24">
    <cfRule type="cellIs" dxfId="28640" priority="29335" stopIfTrue="1" operator="equal">
      <formula>"h"</formula>
    </cfRule>
    <cfRule type="cellIs" dxfId="28639" priority="29336" stopIfTrue="1" operator="equal">
      <formula>"g"</formula>
    </cfRule>
  </conditionalFormatting>
  <conditionalFormatting sqref="AU17:AV24">
    <cfRule type="cellIs" dxfId="28638" priority="29304" stopIfTrue="1" operator="equal">
      <formula>"f"</formula>
    </cfRule>
  </conditionalFormatting>
  <conditionalFormatting sqref="AU17:AV24">
    <cfRule type="cellIs" dxfId="28637" priority="29302" stopIfTrue="1" operator="equal">
      <formula>"h"</formula>
    </cfRule>
    <cfRule type="cellIs" dxfId="28636" priority="29303" stopIfTrue="1" operator="equal">
      <formula>"g"</formula>
    </cfRule>
  </conditionalFormatting>
  <conditionalFormatting sqref="AU17:AV24">
    <cfRule type="cellIs" dxfId="28635" priority="29301" stopIfTrue="1" operator="equal">
      <formula>"f"</formula>
    </cfRule>
  </conditionalFormatting>
  <conditionalFormatting sqref="AU17:AV24">
    <cfRule type="cellIs" dxfId="28634" priority="29299" stopIfTrue="1" operator="equal">
      <formula>"h"</formula>
    </cfRule>
    <cfRule type="cellIs" dxfId="28633" priority="29300" stopIfTrue="1" operator="equal">
      <formula>"g"</formula>
    </cfRule>
  </conditionalFormatting>
  <conditionalFormatting sqref="AU17:AV24">
    <cfRule type="cellIs" dxfId="28632" priority="29289" stopIfTrue="1" operator="equal">
      <formula>"f"</formula>
    </cfRule>
  </conditionalFormatting>
  <conditionalFormatting sqref="AU17:AV24">
    <cfRule type="cellIs" dxfId="28631" priority="29287" stopIfTrue="1" operator="equal">
      <formula>"h"</formula>
    </cfRule>
    <cfRule type="cellIs" dxfId="28630" priority="29288" stopIfTrue="1" operator="equal">
      <formula>"g"</formula>
    </cfRule>
  </conditionalFormatting>
  <conditionalFormatting sqref="AU17:AV24">
    <cfRule type="cellIs" dxfId="28629" priority="29286" stopIfTrue="1" operator="equal">
      <formula>"f"</formula>
    </cfRule>
  </conditionalFormatting>
  <conditionalFormatting sqref="AU17:AV24">
    <cfRule type="cellIs" dxfId="28628" priority="29284" stopIfTrue="1" operator="equal">
      <formula>"h"</formula>
    </cfRule>
    <cfRule type="cellIs" dxfId="28627" priority="29285" stopIfTrue="1" operator="equal">
      <formula>"g"</formula>
    </cfRule>
  </conditionalFormatting>
  <conditionalFormatting sqref="AU17:AV24">
    <cfRule type="cellIs" dxfId="28626" priority="29298" stopIfTrue="1" operator="equal">
      <formula>"f"</formula>
    </cfRule>
  </conditionalFormatting>
  <conditionalFormatting sqref="AU17:AV24">
    <cfRule type="cellIs" dxfId="28625" priority="29296" stopIfTrue="1" operator="equal">
      <formula>"h"</formula>
    </cfRule>
    <cfRule type="cellIs" dxfId="28624" priority="29297" stopIfTrue="1" operator="equal">
      <formula>"g"</formula>
    </cfRule>
  </conditionalFormatting>
  <conditionalFormatting sqref="AU17:AV24">
    <cfRule type="cellIs" dxfId="28623" priority="29307" stopIfTrue="1" operator="equal">
      <formula>"f"</formula>
    </cfRule>
  </conditionalFormatting>
  <conditionalFormatting sqref="AU17:AV24">
    <cfRule type="cellIs" dxfId="28622" priority="29305" stopIfTrue="1" operator="equal">
      <formula>"h"</formula>
    </cfRule>
    <cfRule type="cellIs" dxfId="28621" priority="29306" stopIfTrue="1" operator="equal">
      <formula>"g"</formula>
    </cfRule>
  </conditionalFormatting>
  <conditionalFormatting sqref="AU17:AV24">
    <cfRule type="cellIs" dxfId="28620" priority="29295" stopIfTrue="1" operator="equal">
      <formula>"f"</formula>
    </cfRule>
  </conditionalFormatting>
  <conditionalFormatting sqref="AU17:AV24">
    <cfRule type="cellIs" dxfId="28619" priority="29293" stopIfTrue="1" operator="equal">
      <formula>"h"</formula>
    </cfRule>
    <cfRule type="cellIs" dxfId="28618" priority="29294" stopIfTrue="1" operator="equal">
      <formula>"g"</formula>
    </cfRule>
  </conditionalFormatting>
  <conditionalFormatting sqref="AU17:AV24">
    <cfRule type="cellIs" dxfId="28617" priority="29292" stopIfTrue="1" operator="equal">
      <formula>"f"</formula>
    </cfRule>
  </conditionalFormatting>
  <conditionalFormatting sqref="AU17:AV24">
    <cfRule type="cellIs" dxfId="28616" priority="29290" stopIfTrue="1" operator="equal">
      <formula>"h"</formula>
    </cfRule>
    <cfRule type="cellIs" dxfId="28615" priority="29291" stopIfTrue="1" operator="equal">
      <formula>"g"</formula>
    </cfRule>
  </conditionalFormatting>
  <conditionalFormatting sqref="AW17:AY24 AX16:AY16">
    <cfRule type="cellIs" dxfId="28614" priority="29214" stopIfTrue="1" operator="equal">
      <formula>"f"</formula>
    </cfRule>
  </conditionalFormatting>
  <conditionalFormatting sqref="AW17:AY24 AX16:AY16">
    <cfRule type="cellIs" dxfId="28613" priority="29212" stopIfTrue="1" operator="equal">
      <formula>"h"</formula>
    </cfRule>
    <cfRule type="cellIs" dxfId="28612" priority="29213" stopIfTrue="1" operator="equal">
      <formula>"g"</formula>
    </cfRule>
  </conditionalFormatting>
  <conditionalFormatting sqref="AW17:AY24 AX16:AY16">
    <cfRule type="cellIs" dxfId="28611" priority="29283" stopIfTrue="1" operator="equal">
      <formula>"f"</formula>
    </cfRule>
  </conditionalFormatting>
  <conditionalFormatting sqref="AW17:AY24 AX16:AY16">
    <cfRule type="cellIs" dxfId="28610" priority="29281" stopIfTrue="1" operator="equal">
      <formula>"h"</formula>
    </cfRule>
    <cfRule type="cellIs" dxfId="28609" priority="29282" stopIfTrue="1" operator="equal">
      <formula>"g"</formula>
    </cfRule>
  </conditionalFormatting>
  <conditionalFormatting sqref="AW17:AY24 AX16:AY16">
    <cfRule type="cellIs" dxfId="28608" priority="29280" stopIfTrue="1" operator="equal">
      <formula>"f"</formula>
    </cfRule>
  </conditionalFormatting>
  <conditionalFormatting sqref="AW17:AY24 AX16:AY16">
    <cfRule type="cellIs" dxfId="28607" priority="29278" stopIfTrue="1" operator="equal">
      <formula>"h"</formula>
    </cfRule>
    <cfRule type="cellIs" dxfId="28606" priority="29279" stopIfTrue="1" operator="equal">
      <formula>"g"</formula>
    </cfRule>
  </conditionalFormatting>
  <conditionalFormatting sqref="AW17:AY24 AX16:AY16">
    <cfRule type="cellIs" dxfId="28605" priority="29277" stopIfTrue="1" operator="equal">
      <formula>"f"</formula>
    </cfRule>
  </conditionalFormatting>
  <conditionalFormatting sqref="AW17:AY24 AX16:AY16">
    <cfRule type="cellIs" dxfId="28604" priority="29275" stopIfTrue="1" operator="equal">
      <formula>"h"</formula>
    </cfRule>
    <cfRule type="cellIs" dxfId="28603" priority="29276" stopIfTrue="1" operator="equal">
      <formula>"g"</formula>
    </cfRule>
  </conditionalFormatting>
  <conditionalFormatting sqref="AW17:AY24 AX16:AY16">
    <cfRule type="cellIs" dxfId="28602" priority="29274" stopIfTrue="1" operator="equal">
      <formula>"f"</formula>
    </cfRule>
  </conditionalFormatting>
  <conditionalFormatting sqref="AW17:AY24 AX16:AY16">
    <cfRule type="cellIs" dxfId="28601" priority="29272" stopIfTrue="1" operator="equal">
      <formula>"h"</formula>
    </cfRule>
    <cfRule type="cellIs" dxfId="28600" priority="29273" stopIfTrue="1" operator="equal">
      <formula>"g"</formula>
    </cfRule>
  </conditionalFormatting>
  <conditionalFormatting sqref="AW17:AY24 AX16:AY16">
    <cfRule type="cellIs" dxfId="28599" priority="29271" stopIfTrue="1" operator="equal">
      <formula>"f"</formula>
    </cfRule>
  </conditionalFormatting>
  <conditionalFormatting sqref="AW17:AY24 AX16:AY16">
    <cfRule type="cellIs" dxfId="28598" priority="29269" stopIfTrue="1" operator="equal">
      <formula>"h"</formula>
    </cfRule>
    <cfRule type="cellIs" dxfId="28597" priority="29270" stopIfTrue="1" operator="equal">
      <formula>"g"</formula>
    </cfRule>
  </conditionalFormatting>
  <conditionalFormatting sqref="AW17:AY24 AX16:AY16">
    <cfRule type="cellIs" dxfId="28596" priority="29268" stopIfTrue="1" operator="equal">
      <formula>"f"</formula>
    </cfRule>
  </conditionalFormatting>
  <conditionalFormatting sqref="AW17:AY24 AX16:AY16">
    <cfRule type="cellIs" dxfId="28595" priority="29266" stopIfTrue="1" operator="equal">
      <formula>"h"</formula>
    </cfRule>
    <cfRule type="cellIs" dxfId="28594" priority="29267" stopIfTrue="1" operator="equal">
      <formula>"g"</formula>
    </cfRule>
  </conditionalFormatting>
  <conditionalFormatting sqref="AW17:AY24 AX16:AY16">
    <cfRule type="cellIs" dxfId="28593" priority="29265" stopIfTrue="1" operator="equal">
      <formula>"f"</formula>
    </cfRule>
  </conditionalFormatting>
  <conditionalFormatting sqref="AW17:AY24 AX16:AY16">
    <cfRule type="cellIs" dxfId="28592" priority="29263" stopIfTrue="1" operator="equal">
      <formula>"h"</formula>
    </cfRule>
    <cfRule type="cellIs" dxfId="28591" priority="29264" stopIfTrue="1" operator="equal">
      <formula>"g"</formula>
    </cfRule>
  </conditionalFormatting>
  <conditionalFormatting sqref="AW17:AY24 AX16:AY16">
    <cfRule type="cellIs" dxfId="28590" priority="29262" stopIfTrue="1" operator="equal">
      <formula>"f"</formula>
    </cfRule>
  </conditionalFormatting>
  <conditionalFormatting sqref="AW17:AY24 AX16:AY16">
    <cfRule type="cellIs" dxfId="28589" priority="29260" stopIfTrue="1" operator="equal">
      <formula>"h"</formula>
    </cfRule>
    <cfRule type="cellIs" dxfId="28588" priority="29261" stopIfTrue="1" operator="equal">
      <formula>"g"</formula>
    </cfRule>
  </conditionalFormatting>
  <conditionalFormatting sqref="AW17:AY24 AX16:AY16">
    <cfRule type="cellIs" dxfId="28587" priority="29259" stopIfTrue="1" operator="equal">
      <formula>"f"</formula>
    </cfRule>
  </conditionalFormatting>
  <conditionalFormatting sqref="AW17:AY24 AX16:AY16">
    <cfRule type="cellIs" dxfId="28586" priority="29257" stopIfTrue="1" operator="equal">
      <formula>"h"</formula>
    </cfRule>
    <cfRule type="cellIs" dxfId="28585" priority="29258" stopIfTrue="1" operator="equal">
      <formula>"g"</formula>
    </cfRule>
  </conditionalFormatting>
  <conditionalFormatting sqref="AW17:AY24 AX16:AY16">
    <cfRule type="cellIs" dxfId="28584" priority="29256" stopIfTrue="1" operator="equal">
      <formula>"f"</formula>
    </cfRule>
  </conditionalFormatting>
  <conditionalFormatting sqref="AW17:AY24 AX16:AY16">
    <cfRule type="cellIs" dxfId="28583" priority="29254" stopIfTrue="1" operator="equal">
      <formula>"h"</formula>
    </cfRule>
    <cfRule type="cellIs" dxfId="28582" priority="29255" stopIfTrue="1" operator="equal">
      <formula>"g"</formula>
    </cfRule>
  </conditionalFormatting>
  <conditionalFormatting sqref="AW17:AY24 AX16:AY16">
    <cfRule type="cellIs" dxfId="28581" priority="29253" stopIfTrue="1" operator="equal">
      <formula>"f"</formula>
    </cfRule>
  </conditionalFormatting>
  <conditionalFormatting sqref="AW17:AY24 AX16:AY16">
    <cfRule type="cellIs" dxfId="28580" priority="29251" stopIfTrue="1" operator="equal">
      <formula>"h"</formula>
    </cfRule>
    <cfRule type="cellIs" dxfId="28579" priority="29252" stopIfTrue="1" operator="equal">
      <formula>"g"</formula>
    </cfRule>
  </conditionalFormatting>
  <conditionalFormatting sqref="AW17:AY24 AX16:AY16">
    <cfRule type="cellIs" dxfId="28578" priority="29250" stopIfTrue="1" operator="equal">
      <formula>"f"</formula>
    </cfRule>
  </conditionalFormatting>
  <conditionalFormatting sqref="AW17:AY24 AX16:AY16">
    <cfRule type="cellIs" dxfId="28577" priority="29248" stopIfTrue="1" operator="equal">
      <formula>"h"</formula>
    </cfRule>
    <cfRule type="cellIs" dxfId="28576" priority="29249" stopIfTrue="1" operator="equal">
      <formula>"g"</formula>
    </cfRule>
  </conditionalFormatting>
  <conditionalFormatting sqref="AW17:AY24 AX16:AY16">
    <cfRule type="cellIs" dxfId="28575" priority="29247" stopIfTrue="1" operator="equal">
      <formula>"f"</formula>
    </cfRule>
  </conditionalFormatting>
  <conditionalFormatting sqref="AW17:AY24 AX16:AY16">
    <cfRule type="cellIs" dxfId="28574" priority="29245" stopIfTrue="1" operator="equal">
      <formula>"h"</formula>
    </cfRule>
    <cfRule type="cellIs" dxfId="28573" priority="29246" stopIfTrue="1" operator="equal">
      <formula>"g"</formula>
    </cfRule>
  </conditionalFormatting>
  <conditionalFormatting sqref="AW17:AY24 AX16:AY16">
    <cfRule type="cellIs" dxfId="28572" priority="29244" stopIfTrue="1" operator="equal">
      <formula>"f"</formula>
    </cfRule>
  </conditionalFormatting>
  <conditionalFormatting sqref="AW17:AY24 AX16:AY16">
    <cfRule type="cellIs" dxfId="28571" priority="29242" stopIfTrue="1" operator="equal">
      <formula>"h"</formula>
    </cfRule>
    <cfRule type="cellIs" dxfId="28570" priority="29243" stopIfTrue="1" operator="equal">
      <formula>"g"</formula>
    </cfRule>
  </conditionalFormatting>
  <conditionalFormatting sqref="AW17:AY24 AX16:AY16">
    <cfRule type="cellIs" dxfId="28569" priority="29241" stopIfTrue="1" operator="equal">
      <formula>"f"</formula>
    </cfRule>
  </conditionalFormatting>
  <conditionalFormatting sqref="AW17:AY24 AX16:AY16">
    <cfRule type="cellIs" dxfId="28568" priority="29239" stopIfTrue="1" operator="equal">
      <formula>"h"</formula>
    </cfRule>
    <cfRule type="cellIs" dxfId="28567" priority="29240" stopIfTrue="1" operator="equal">
      <formula>"g"</formula>
    </cfRule>
  </conditionalFormatting>
  <conditionalFormatting sqref="AW17:AY24 AX16:AY16">
    <cfRule type="cellIs" dxfId="28566" priority="29238" stopIfTrue="1" operator="equal">
      <formula>"f"</formula>
    </cfRule>
  </conditionalFormatting>
  <conditionalFormatting sqref="AW17:AY24 AX16:AY16">
    <cfRule type="cellIs" dxfId="28565" priority="29236" stopIfTrue="1" operator="equal">
      <formula>"h"</formula>
    </cfRule>
    <cfRule type="cellIs" dxfId="28564" priority="29237" stopIfTrue="1" operator="equal">
      <formula>"g"</formula>
    </cfRule>
  </conditionalFormatting>
  <conditionalFormatting sqref="AW17:AY24 AX16:AY16">
    <cfRule type="cellIs" dxfId="28563" priority="29235" stopIfTrue="1" operator="equal">
      <formula>"f"</formula>
    </cfRule>
  </conditionalFormatting>
  <conditionalFormatting sqref="AW17:AY24 AX16:AY16">
    <cfRule type="cellIs" dxfId="28562" priority="29233" stopIfTrue="1" operator="equal">
      <formula>"h"</formula>
    </cfRule>
    <cfRule type="cellIs" dxfId="28561" priority="29234" stopIfTrue="1" operator="equal">
      <formula>"g"</formula>
    </cfRule>
  </conditionalFormatting>
  <conditionalFormatting sqref="AW17:AY24 AX16:AY16">
    <cfRule type="cellIs" dxfId="28560" priority="29232" stopIfTrue="1" operator="equal">
      <formula>"f"</formula>
    </cfRule>
  </conditionalFormatting>
  <conditionalFormatting sqref="AW17:AY24 AX16:AY16">
    <cfRule type="cellIs" dxfId="28559" priority="29230" stopIfTrue="1" operator="equal">
      <formula>"h"</formula>
    </cfRule>
    <cfRule type="cellIs" dxfId="28558" priority="29231" stopIfTrue="1" operator="equal">
      <formula>"g"</formula>
    </cfRule>
  </conditionalFormatting>
  <conditionalFormatting sqref="AW17:AY24 AX16:AY16">
    <cfRule type="cellIs" dxfId="28557" priority="29226" stopIfTrue="1" operator="equal">
      <formula>"f"</formula>
    </cfRule>
  </conditionalFormatting>
  <conditionalFormatting sqref="AW17:AY24 AX16:AY16">
    <cfRule type="cellIs" dxfId="28556" priority="29224" stopIfTrue="1" operator="equal">
      <formula>"h"</formula>
    </cfRule>
    <cfRule type="cellIs" dxfId="28555" priority="29225" stopIfTrue="1" operator="equal">
      <formula>"g"</formula>
    </cfRule>
  </conditionalFormatting>
  <conditionalFormatting sqref="AW17:AY24 AX16:AY16">
    <cfRule type="cellIs" dxfId="28554" priority="29229" stopIfTrue="1" operator="equal">
      <formula>"f"</formula>
    </cfRule>
  </conditionalFormatting>
  <conditionalFormatting sqref="AW17:AY24 AX16:AY16">
    <cfRule type="cellIs" dxfId="28553" priority="29227" stopIfTrue="1" operator="equal">
      <formula>"h"</formula>
    </cfRule>
    <cfRule type="cellIs" dxfId="28552" priority="29228" stopIfTrue="1" operator="equal">
      <formula>"g"</formula>
    </cfRule>
  </conditionalFormatting>
  <conditionalFormatting sqref="AW17:AY24 AX16:AY16">
    <cfRule type="cellIs" dxfId="28551" priority="29223" stopIfTrue="1" operator="equal">
      <formula>"f"</formula>
    </cfRule>
  </conditionalFormatting>
  <conditionalFormatting sqref="AW17:AY24 AX16:AY16">
    <cfRule type="cellIs" dxfId="28550" priority="29221" stopIfTrue="1" operator="equal">
      <formula>"h"</formula>
    </cfRule>
    <cfRule type="cellIs" dxfId="28549" priority="29222" stopIfTrue="1" operator="equal">
      <formula>"g"</formula>
    </cfRule>
  </conditionalFormatting>
  <conditionalFormatting sqref="AW17:AY24 AX16:AY16">
    <cfRule type="cellIs" dxfId="28548" priority="29220" stopIfTrue="1" operator="equal">
      <formula>"f"</formula>
    </cfRule>
  </conditionalFormatting>
  <conditionalFormatting sqref="AW17:AY24 AX16:AY16">
    <cfRule type="cellIs" dxfId="28547" priority="29218" stopIfTrue="1" operator="equal">
      <formula>"h"</formula>
    </cfRule>
    <cfRule type="cellIs" dxfId="28546" priority="29219" stopIfTrue="1" operator="equal">
      <formula>"g"</formula>
    </cfRule>
  </conditionalFormatting>
  <conditionalFormatting sqref="AW17:AY24 AX16:AY16">
    <cfRule type="cellIs" dxfId="28545" priority="29217" stopIfTrue="1" operator="equal">
      <formula>"f"</formula>
    </cfRule>
  </conditionalFormatting>
  <conditionalFormatting sqref="AW17:AY24 AX16:AY16">
    <cfRule type="cellIs" dxfId="28544" priority="29215" stopIfTrue="1" operator="equal">
      <formula>"h"</formula>
    </cfRule>
    <cfRule type="cellIs" dxfId="28543" priority="29216" stopIfTrue="1" operator="equal">
      <formula>"g"</formula>
    </cfRule>
  </conditionalFormatting>
  <conditionalFormatting sqref="BC17:BD24">
    <cfRule type="cellIs" dxfId="28542" priority="29142" stopIfTrue="1" operator="equal">
      <formula>"f"</formula>
    </cfRule>
  </conditionalFormatting>
  <conditionalFormatting sqref="BC17:BD24">
    <cfRule type="cellIs" dxfId="28541" priority="29140" stopIfTrue="1" operator="equal">
      <formula>"h"</formula>
    </cfRule>
    <cfRule type="cellIs" dxfId="28540" priority="29141" stopIfTrue="1" operator="equal">
      <formula>"g"</formula>
    </cfRule>
  </conditionalFormatting>
  <conditionalFormatting sqref="BC17:BD24">
    <cfRule type="cellIs" dxfId="28539" priority="29211" stopIfTrue="1" operator="equal">
      <formula>"f"</formula>
    </cfRule>
  </conditionalFormatting>
  <conditionalFormatting sqref="BC17:BD24">
    <cfRule type="cellIs" dxfId="28538" priority="29209" stopIfTrue="1" operator="equal">
      <formula>"h"</formula>
    </cfRule>
    <cfRule type="cellIs" dxfId="28537" priority="29210" stopIfTrue="1" operator="equal">
      <formula>"g"</formula>
    </cfRule>
  </conditionalFormatting>
  <conditionalFormatting sqref="BC17:BD24">
    <cfRule type="cellIs" dxfId="28536" priority="29208" stopIfTrue="1" operator="equal">
      <formula>"f"</formula>
    </cfRule>
  </conditionalFormatting>
  <conditionalFormatting sqref="BC17:BD24">
    <cfRule type="cellIs" dxfId="28535" priority="29206" stopIfTrue="1" operator="equal">
      <formula>"h"</formula>
    </cfRule>
    <cfRule type="cellIs" dxfId="28534" priority="29207" stopIfTrue="1" operator="equal">
      <formula>"g"</formula>
    </cfRule>
  </conditionalFormatting>
  <conditionalFormatting sqref="BC17:BD24">
    <cfRule type="cellIs" dxfId="28533" priority="29205" stopIfTrue="1" operator="equal">
      <formula>"f"</formula>
    </cfRule>
  </conditionalFormatting>
  <conditionalFormatting sqref="BC17:BD24">
    <cfRule type="cellIs" dxfId="28532" priority="29203" stopIfTrue="1" operator="equal">
      <formula>"h"</formula>
    </cfRule>
    <cfRule type="cellIs" dxfId="28531" priority="29204" stopIfTrue="1" operator="equal">
      <formula>"g"</formula>
    </cfRule>
  </conditionalFormatting>
  <conditionalFormatting sqref="BC17:BD24">
    <cfRule type="cellIs" dxfId="28530" priority="29202" stopIfTrue="1" operator="equal">
      <formula>"f"</formula>
    </cfRule>
  </conditionalFormatting>
  <conditionalFormatting sqref="BC17:BD24">
    <cfRule type="cellIs" dxfId="28529" priority="29200" stopIfTrue="1" operator="equal">
      <formula>"h"</formula>
    </cfRule>
    <cfRule type="cellIs" dxfId="28528" priority="29201" stopIfTrue="1" operator="equal">
      <formula>"g"</formula>
    </cfRule>
  </conditionalFormatting>
  <conditionalFormatting sqref="BC17:BD24">
    <cfRule type="cellIs" dxfId="28527" priority="29199" stopIfTrue="1" operator="equal">
      <formula>"f"</formula>
    </cfRule>
  </conditionalFormatting>
  <conditionalFormatting sqref="BC17:BD24">
    <cfRule type="cellIs" dxfId="28526" priority="29197" stopIfTrue="1" operator="equal">
      <formula>"h"</formula>
    </cfRule>
    <cfRule type="cellIs" dxfId="28525" priority="29198" stopIfTrue="1" operator="equal">
      <formula>"g"</formula>
    </cfRule>
  </conditionalFormatting>
  <conditionalFormatting sqref="BC17:BD24">
    <cfRule type="cellIs" dxfId="28524" priority="29196" stopIfTrue="1" operator="equal">
      <formula>"f"</formula>
    </cfRule>
  </conditionalFormatting>
  <conditionalFormatting sqref="BC17:BD24">
    <cfRule type="cellIs" dxfId="28523" priority="29194" stopIfTrue="1" operator="equal">
      <formula>"h"</formula>
    </cfRule>
    <cfRule type="cellIs" dxfId="28522" priority="29195" stopIfTrue="1" operator="equal">
      <formula>"g"</formula>
    </cfRule>
  </conditionalFormatting>
  <conditionalFormatting sqref="BC17:BD24">
    <cfRule type="cellIs" dxfId="28521" priority="29193" stopIfTrue="1" operator="equal">
      <formula>"f"</formula>
    </cfRule>
  </conditionalFormatting>
  <conditionalFormatting sqref="BC17:BD24">
    <cfRule type="cellIs" dxfId="28520" priority="29191" stopIfTrue="1" operator="equal">
      <formula>"h"</formula>
    </cfRule>
    <cfRule type="cellIs" dxfId="28519" priority="29192" stopIfTrue="1" operator="equal">
      <formula>"g"</formula>
    </cfRule>
  </conditionalFormatting>
  <conditionalFormatting sqref="BC17:BD24">
    <cfRule type="cellIs" dxfId="28518" priority="29190" stopIfTrue="1" operator="equal">
      <formula>"f"</formula>
    </cfRule>
  </conditionalFormatting>
  <conditionalFormatting sqref="BC17:BD24">
    <cfRule type="cellIs" dxfId="28517" priority="29188" stopIfTrue="1" operator="equal">
      <formula>"h"</formula>
    </cfRule>
    <cfRule type="cellIs" dxfId="28516" priority="29189" stopIfTrue="1" operator="equal">
      <formula>"g"</formula>
    </cfRule>
  </conditionalFormatting>
  <conditionalFormatting sqref="BC17:BD24">
    <cfRule type="cellIs" dxfId="28515" priority="29187" stopIfTrue="1" operator="equal">
      <formula>"f"</formula>
    </cfRule>
  </conditionalFormatting>
  <conditionalFormatting sqref="BC17:BD24">
    <cfRule type="cellIs" dxfId="28514" priority="29185" stopIfTrue="1" operator="equal">
      <formula>"h"</formula>
    </cfRule>
    <cfRule type="cellIs" dxfId="28513" priority="29186" stopIfTrue="1" operator="equal">
      <formula>"g"</formula>
    </cfRule>
  </conditionalFormatting>
  <conditionalFormatting sqref="BC17:BD24">
    <cfRule type="cellIs" dxfId="28512" priority="29184" stopIfTrue="1" operator="equal">
      <formula>"f"</formula>
    </cfRule>
  </conditionalFormatting>
  <conditionalFormatting sqref="BC17:BD24">
    <cfRule type="cellIs" dxfId="28511" priority="29182" stopIfTrue="1" operator="equal">
      <formula>"h"</formula>
    </cfRule>
    <cfRule type="cellIs" dxfId="28510" priority="29183" stopIfTrue="1" operator="equal">
      <formula>"g"</formula>
    </cfRule>
  </conditionalFormatting>
  <conditionalFormatting sqref="BC17:BD24">
    <cfRule type="cellIs" dxfId="28509" priority="29181" stopIfTrue="1" operator="equal">
      <formula>"f"</formula>
    </cfRule>
  </conditionalFormatting>
  <conditionalFormatting sqref="BC17:BD24">
    <cfRule type="cellIs" dxfId="28508" priority="29179" stopIfTrue="1" operator="equal">
      <formula>"h"</formula>
    </cfRule>
    <cfRule type="cellIs" dxfId="28507" priority="29180" stopIfTrue="1" operator="equal">
      <formula>"g"</formula>
    </cfRule>
  </conditionalFormatting>
  <conditionalFormatting sqref="BC17:BD24">
    <cfRule type="cellIs" dxfId="28506" priority="29178" stopIfTrue="1" operator="equal">
      <formula>"f"</formula>
    </cfRule>
  </conditionalFormatting>
  <conditionalFormatting sqref="BC17:BD24">
    <cfRule type="cellIs" dxfId="28505" priority="29176" stopIfTrue="1" operator="equal">
      <formula>"h"</formula>
    </cfRule>
    <cfRule type="cellIs" dxfId="28504" priority="29177" stopIfTrue="1" operator="equal">
      <formula>"g"</formula>
    </cfRule>
  </conditionalFormatting>
  <conditionalFormatting sqref="BC17:BD24">
    <cfRule type="cellIs" dxfId="28503" priority="29175" stopIfTrue="1" operator="equal">
      <formula>"f"</formula>
    </cfRule>
  </conditionalFormatting>
  <conditionalFormatting sqref="BC17:BD24">
    <cfRule type="cellIs" dxfId="28502" priority="29173" stopIfTrue="1" operator="equal">
      <formula>"h"</formula>
    </cfRule>
    <cfRule type="cellIs" dxfId="28501" priority="29174" stopIfTrue="1" operator="equal">
      <formula>"g"</formula>
    </cfRule>
  </conditionalFormatting>
  <conditionalFormatting sqref="BC17:BD24">
    <cfRule type="cellIs" dxfId="28500" priority="29172" stopIfTrue="1" operator="equal">
      <formula>"f"</formula>
    </cfRule>
  </conditionalFormatting>
  <conditionalFormatting sqref="BC17:BD24">
    <cfRule type="cellIs" dxfId="28499" priority="29170" stopIfTrue="1" operator="equal">
      <formula>"h"</formula>
    </cfRule>
    <cfRule type="cellIs" dxfId="28498" priority="29171" stopIfTrue="1" operator="equal">
      <formula>"g"</formula>
    </cfRule>
  </conditionalFormatting>
  <conditionalFormatting sqref="BC17:BD24">
    <cfRule type="cellIs" dxfId="28497" priority="29169" stopIfTrue="1" operator="equal">
      <formula>"f"</formula>
    </cfRule>
  </conditionalFormatting>
  <conditionalFormatting sqref="BC17:BD24">
    <cfRule type="cellIs" dxfId="28496" priority="29167" stopIfTrue="1" operator="equal">
      <formula>"h"</formula>
    </cfRule>
    <cfRule type="cellIs" dxfId="28495" priority="29168" stopIfTrue="1" operator="equal">
      <formula>"g"</formula>
    </cfRule>
  </conditionalFormatting>
  <conditionalFormatting sqref="BC17:BD24">
    <cfRule type="cellIs" dxfId="28494" priority="29166" stopIfTrue="1" operator="equal">
      <formula>"f"</formula>
    </cfRule>
  </conditionalFormatting>
  <conditionalFormatting sqref="BC17:BD24">
    <cfRule type="cellIs" dxfId="28493" priority="29164" stopIfTrue="1" operator="equal">
      <formula>"h"</formula>
    </cfRule>
    <cfRule type="cellIs" dxfId="28492" priority="29165" stopIfTrue="1" operator="equal">
      <formula>"g"</formula>
    </cfRule>
  </conditionalFormatting>
  <conditionalFormatting sqref="BC17:BD24">
    <cfRule type="cellIs" dxfId="28491" priority="29163" stopIfTrue="1" operator="equal">
      <formula>"f"</formula>
    </cfRule>
  </conditionalFormatting>
  <conditionalFormatting sqref="BC17:BD24">
    <cfRule type="cellIs" dxfId="28490" priority="29161" stopIfTrue="1" operator="equal">
      <formula>"h"</formula>
    </cfRule>
    <cfRule type="cellIs" dxfId="28489" priority="29162" stopIfTrue="1" operator="equal">
      <formula>"g"</formula>
    </cfRule>
  </conditionalFormatting>
  <conditionalFormatting sqref="BC17:BD24">
    <cfRule type="cellIs" dxfId="28488" priority="29160" stopIfTrue="1" operator="equal">
      <formula>"f"</formula>
    </cfRule>
  </conditionalFormatting>
  <conditionalFormatting sqref="BC17:BD24">
    <cfRule type="cellIs" dxfId="28487" priority="29158" stopIfTrue="1" operator="equal">
      <formula>"h"</formula>
    </cfRule>
    <cfRule type="cellIs" dxfId="28486" priority="29159" stopIfTrue="1" operator="equal">
      <formula>"g"</formula>
    </cfRule>
  </conditionalFormatting>
  <conditionalFormatting sqref="BC17:BD24">
    <cfRule type="cellIs" dxfId="28485" priority="29154" stopIfTrue="1" operator="equal">
      <formula>"f"</formula>
    </cfRule>
  </conditionalFormatting>
  <conditionalFormatting sqref="BC17:BD24">
    <cfRule type="cellIs" dxfId="28484" priority="29152" stopIfTrue="1" operator="equal">
      <formula>"h"</formula>
    </cfRule>
    <cfRule type="cellIs" dxfId="28483" priority="29153" stopIfTrue="1" operator="equal">
      <formula>"g"</formula>
    </cfRule>
  </conditionalFormatting>
  <conditionalFormatting sqref="BC17:BD24">
    <cfRule type="cellIs" dxfId="28482" priority="29157" stopIfTrue="1" operator="equal">
      <formula>"f"</formula>
    </cfRule>
  </conditionalFormatting>
  <conditionalFormatting sqref="BC17:BD24">
    <cfRule type="cellIs" dxfId="28481" priority="29155" stopIfTrue="1" operator="equal">
      <formula>"h"</formula>
    </cfRule>
    <cfRule type="cellIs" dxfId="28480" priority="29156" stopIfTrue="1" operator="equal">
      <formula>"g"</formula>
    </cfRule>
  </conditionalFormatting>
  <conditionalFormatting sqref="BC17:BD24">
    <cfRule type="cellIs" dxfId="28479" priority="29151" stopIfTrue="1" operator="equal">
      <formula>"f"</formula>
    </cfRule>
  </conditionalFormatting>
  <conditionalFormatting sqref="BC17:BD24">
    <cfRule type="cellIs" dxfId="28478" priority="29149" stopIfTrue="1" operator="equal">
      <formula>"h"</formula>
    </cfRule>
    <cfRule type="cellIs" dxfId="28477" priority="29150" stopIfTrue="1" operator="equal">
      <formula>"g"</formula>
    </cfRule>
  </conditionalFormatting>
  <conditionalFormatting sqref="BC17:BD24">
    <cfRule type="cellIs" dxfId="28476" priority="29148" stopIfTrue="1" operator="equal">
      <formula>"f"</formula>
    </cfRule>
  </conditionalFormatting>
  <conditionalFormatting sqref="BC17:BD24">
    <cfRule type="cellIs" dxfId="28475" priority="29146" stopIfTrue="1" operator="equal">
      <formula>"h"</formula>
    </cfRule>
    <cfRule type="cellIs" dxfId="28474" priority="29147" stopIfTrue="1" operator="equal">
      <formula>"g"</formula>
    </cfRule>
  </conditionalFormatting>
  <conditionalFormatting sqref="BC17:BD24">
    <cfRule type="cellIs" dxfId="28473" priority="29145" stopIfTrue="1" operator="equal">
      <formula>"f"</formula>
    </cfRule>
  </conditionalFormatting>
  <conditionalFormatting sqref="BC17:BD24">
    <cfRule type="cellIs" dxfId="28472" priority="29143" stopIfTrue="1" operator="equal">
      <formula>"h"</formula>
    </cfRule>
    <cfRule type="cellIs" dxfId="28471" priority="29144" stopIfTrue="1" operator="equal">
      <formula>"g"</formula>
    </cfRule>
  </conditionalFormatting>
  <conditionalFormatting sqref="BB17:BB24">
    <cfRule type="cellIs" dxfId="28470" priority="29070" stopIfTrue="1" operator="equal">
      <formula>"f"</formula>
    </cfRule>
  </conditionalFormatting>
  <conditionalFormatting sqref="BB17:BB24">
    <cfRule type="cellIs" dxfId="28469" priority="29068" stopIfTrue="1" operator="equal">
      <formula>"h"</formula>
    </cfRule>
    <cfRule type="cellIs" dxfId="28468" priority="29069" stopIfTrue="1" operator="equal">
      <formula>"g"</formula>
    </cfRule>
  </conditionalFormatting>
  <conditionalFormatting sqref="BB17:BB24">
    <cfRule type="cellIs" dxfId="28467" priority="29139" stopIfTrue="1" operator="equal">
      <formula>"f"</formula>
    </cfRule>
  </conditionalFormatting>
  <conditionalFormatting sqref="BB17:BB24">
    <cfRule type="cellIs" dxfId="28466" priority="29137" stopIfTrue="1" operator="equal">
      <formula>"h"</formula>
    </cfRule>
    <cfRule type="cellIs" dxfId="28465" priority="29138" stopIfTrue="1" operator="equal">
      <formula>"g"</formula>
    </cfRule>
  </conditionalFormatting>
  <conditionalFormatting sqref="BB17:BB24">
    <cfRule type="cellIs" dxfId="28464" priority="29136" stopIfTrue="1" operator="equal">
      <formula>"f"</formula>
    </cfRule>
  </conditionalFormatting>
  <conditionalFormatting sqref="BB17:BB24">
    <cfRule type="cellIs" dxfId="28463" priority="29134" stopIfTrue="1" operator="equal">
      <formula>"h"</formula>
    </cfRule>
    <cfRule type="cellIs" dxfId="28462" priority="29135" stopIfTrue="1" operator="equal">
      <formula>"g"</formula>
    </cfRule>
  </conditionalFormatting>
  <conditionalFormatting sqref="BB17:BB24">
    <cfRule type="cellIs" dxfId="28461" priority="29133" stopIfTrue="1" operator="equal">
      <formula>"f"</formula>
    </cfRule>
  </conditionalFormatting>
  <conditionalFormatting sqref="BB17:BB24">
    <cfRule type="cellIs" dxfId="28460" priority="29131" stopIfTrue="1" operator="equal">
      <formula>"h"</formula>
    </cfRule>
    <cfRule type="cellIs" dxfId="28459" priority="29132" stopIfTrue="1" operator="equal">
      <formula>"g"</formula>
    </cfRule>
  </conditionalFormatting>
  <conditionalFormatting sqref="BB17:BB24">
    <cfRule type="cellIs" dxfId="28458" priority="29130" stopIfTrue="1" operator="equal">
      <formula>"f"</formula>
    </cfRule>
  </conditionalFormatting>
  <conditionalFormatting sqref="BB17:BB24">
    <cfRule type="cellIs" dxfId="28457" priority="29128" stopIfTrue="1" operator="equal">
      <formula>"h"</formula>
    </cfRule>
    <cfRule type="cellIs" dxfId="28456" priority="29129" stopIfTrue="1" operator="equal">
      <formula>"g"</formula>
    </cfRule>
  </conditionalFormatting>
  <conditionalFormatting sqref="BB17:BB24">
    <cfRule type="cellIs" dxfId="28455" priority="29127" stopIfTrue="1" operator="equal">
      <formula>"f"</formula>
    </cfRule>
  </conditionalFormatting>
  <conditionalFormatting sqref="BB17:BB24">
    <cfRule type="cellIs" dxfId="28454" priority="29125" stopIfTrue="1" operator="equal">
      <formula>"h"</formula>
    </cfRule>
    <cfRule type="cellIs" dxfId="28453" priority="29126" stopIfTrue="1" operator="equal">
      <formula>"g"</formula>
    </cfRule>
  </conditionalFormatting>
  <conditionalFormatting sqref="BB17:BB24">
    <cfRule type="cellIs" dxfId="28452" priority="29124" stopIfTrue="1" operator="equal">
      <formula>"f"</formula>
    </cfRule>
  </conditionalFormatting>
  <conditionalFormatting sqref="BB17:BB24">
    <cfRule type="cellIs" dxfId="28451" priority="29122" stopIfTrue="1" operator="equal">
      <formula>"h"</formula>
    </cfRule>
    <cfRule type="cellIs" dxfId="28450" priority="29123" stopIfTrue="1" operator="equal">
      <formula>"g"</formula>
    </cfRule>
  </conditionalFormatting>
  <conditionalFormatting sqref="BB17:BB24">
    <cfRule type="cellIs" dxfId="28449" priority="29121" stopIfTrue="1" operator="equal">
      <formula>"f"</formula>
    </cfRule>
  </conditionalFormatting>
  <conditionalFormatting sqref="BB17:BB24">
    <cfRule type="cellIs" dxfId="28448" priority="29119" stopIfTrue="1" operator="equal">
      <formula>"h"</formula>
    </cfRule>
    <cfRule type="cellIs" dxfId="28447" priority="29120" stopIfTrue="1" operator="equal">
      <formula>"g"</formula>
    </cfRule>
  </conditionalFormatting>
  <conditionalFormatting sqref="BB17:BB24">
    <cfRule type="cellIs" dxfId="28446" priority="29118" stopIfTrue="1" operator="equal">
      <formula>"f"</formula>
    </cfRule>
  </conditionalFormatting>
  <conditionalFormatting sqref="BB17:BB24">
    <cfRule type="cellIs" dxfId="28445" priority="29116" stopIfTrue="1" operator="equal">
      <formula>"h"</formula>
    </cfRule>
    <cfRule type="cellIs" dxfId="28444" priority="29117" stopIfTrue="1" operator="equal">
      <formula>"g"</formula>
    </cfRule>
  </conditionalFormatting>
  <conditionalFormatting sqref="BB17:BB24">
    <cfRule type="cellIs" dxfId="28443" priority="29115" stopIfTrue="1" operator="equal">
      <formula>"f"</formula>
    </cfRule>
  </conditionalFormatting>
  <conditionalFormatting sqref="BB17:BB24">
    <cfRule type="cellIs" dxfId="28442" priority="29113" stopIfTrue="1" operator="equal">
      <formula>"h"</formula>
    </cfRule>
    <cfRule type="cellIs" dxfId="28441" priority="29114" stopIfTrue="1" operator="equal">
      <formula>"g"</formula>
    </cfRule>
  </conditionalFormatting>
  <conditionalFormatting sqref="BB17:BB24">
    <cfRule type="cellIs" dxfId="28440" priority="29112" stopIfTrue="1" operator="equal">
      <formula>"f"</formula>
    </cfRule>
  </conditionalFormatting>
  <conditionalFormatting sqref="BB17:BB24">
    <cfRule type="cellIs" dxfId="28439" priority="29110" stopIfTrue="1" operator="equal">
      <formula>"h"</formula>
    </cfRule>
    <cfRule type="cellIs" dxfId="28438" priority="29111" stopIfTrue="1" operator="equal">
      <formula>"g"</formula>
    </cfRule>
  </conditionalFormatting>
  <conditionalFormatting sqref="BB17:BB24">
    <cfRule type="cellIs" dxfId="28437" priority="29109" stopIfTrue="1" operator="equal">
      <formula>"f"</formula>
    </cfRule>
  </conditionalFormatting>
  <conditionalFormatting sqref="BB17:BB24">
    <cfRule type="cellIs" dxfId="28436" priority="29107" stopIfTrue="1" operator="equal">
      <formula>"h"</formula>
    </cfRule>
    <cfRule type="cellIs" dxfId="28435" priority="29108" stopIfTrue="1" operator="equal">
      <formula>"g"</formula>
    </cfRule>
  </conditionalFormatting>
  <conditionalFormatting sqref="BB17:BB24">
    <cfRule type="cellIs" dxfId="28434" priority="29106" stopIfTrue="1" operator="equal">
      <formula>"f"</formula>
    </cfRule>
  </conditionalFormatting>
  <conditionalFormatting sqref="BB17:BB24">
    <cfRule type="cellIs" dxfId="28433" priority="29104" stopIfTrue="1" operator="equal">
      <formula>"h"</formula>
    </cfRule>
    <cfRule type="cellIs" dxfId="28432" priority="29105" stopIfTrue="1" operator="equal">
      <formula>"g"</formula>
    </cfRule>
  </conditionalFormatting>
  <conditionalFormatting sqref="BB17:BB24">
    <cfRule type="cellIs" dxfId="28431" priority="29103" stopIfTrue="1" operator="equal">
      <formula>"f"</formula>
    </cfRule>
  </conditionalFormatting>
  <conditionalFormatting sqref="BB17:BB24">
    <cfRule type="cellIs" dxfId="28430" priority="29101" stopIfTrue="1" operator="equal">
      <formula>"h"</formula>
    </cfRule>
    <cfRule type="cellIs" dxfId="28429" priority="29102" stopIfTrue="1" operator="equal">
      <formula>"g"</formula>
    </cfRule>
  </conditionalFormatting>
  <conditionalFormatting sqref="BB17:BB24">
    <cfRule type="cellIs" dxfId="28428" priority="29100" stopIfTrue="1" operator="equal">
      <formula>"f"</formula>
    </cfRule>
  </conditionalFormatting>
  <conditionalFormatting sqref="BB17:BB24">
    <cfRule type="cellIs" dxfId="28427" priority="29098" stopIfTrue="1" operator="equal">
      <formula>"h"</formula>
    </cfRule>
    <cfRule type="cellIs" dxfId="28426" priority="29099" stopIfTrue="1" operator="equal">
      <formula>"g"</formula>
    </cfRule>
  </conditionalFormatting>
  <conditionalFormatting sqref="BB17:BB24">
    <cfRule type="cellIs" dxfId="28425" priority="29097" stopIfTrue="1" operator="equal">
      <formula>"f"</formula>
    </cfRule>
  </conditionalFormatting>
  <conditionalFormatting sqref="BB17:BB24">
    <cfRule type="cellIs" dxfId="28424" priority="29095" stopIfTrue="1" operator="equal">
      <formula>"h"</formula>
    </cfRule>
    <cfRule type="cellIs" dxfId="28423" priority="29096" stopIfTrue="1" operator="equal">
      <formula>"g"</formula>
    </cfRule>
  </conditionalFormatting>
  <conditionalFormatting sqref="BB17:BB24">
    <cfRule type="cellIs" dxfId="28422" priority="29094" stopIfTrue="1" operator="equal">
      <formula>"f"</formula>
    </cfRule>
  </conditionalFormatting>
  <conditionalFormatting sqref="BB17:BB24">
    <cfRule type="cellIs" dxfId="28421" priority="29092" stopIfTrue="1" operator="equal">
      <formula>"h"</formula>
    </cfRule>
    <cfRule type="cellIs" dxfId="28420" priority="29093" stopIfTrue="1" operator="equal">
      <formula>"g"</formula>
    </cfRule>
  </conditionalFormatting>
  <conditionalFormatting sqref="BB17:BB24">
    <cfRule type="cellIs" dxfId="28419" priority="29091" stopIfTrue="1" operator="equal">
      <formula>"f"</formula>
    </cfRule>
  </conditionalFormatting>
  <conditionalFormatting sqref="BB17:BB24">
    <cfRule type="cellIs" dxfId="28418" priority="29089" stopIfTrue="1" operator="equal">
      <formula>"h"</formula>
    </cfRule>
    <cfRule type="cellIs" dxfId="28417" priority="29090" stopIfTrue="1" operator="equal">
      <formula>"g"</formula>
    </cfRule>
  </conditionalFormatting>
  <conditionalFormatting sqref="BB17:BB24">
    <cfRule type="cellIs" dxfId="28416" priority="29088" stopIfTrue="1" operator="equal">
      <formula>"f"</formula>
    </cfRule>
  </conditionalFormatting>
  <conditionalFormatting sqref="BB17:BB24">
    <cfRule type="cellIs" dxfId="28415" priority="29086" stopIfTrue="1" operator="equal">
      <formula>"h"</formula>
    </cfRule>
    <cfRule type="cellIs" dxfId="28414" priority="29087" stopIfTrue="1" operator="equal">
      <formula>"g"</formula>
    </cfRule>
  </conditionalFormatting>
  <conditionalFormatting sqref="BB17:BB24">
    <cfRule type="cellIs" dxfId="28413" priority="29082" stopIfTrue="1" operator="equal">
      <formula>"f"</formula>
    </cfRule>
  </conditionalFormatting>
  <conditionalFormatting sqref="BB17:BB24">
    <cfRule type="cellIs" dxfId="28412" priority="29080" stopIfTrue="1" operator="equal">
      <formula>"h"</formula>
    </cfRule>
    <cfRule type="cellIs" dxfId="28411" priority="29081" stopIfTrue="1" operator="equal">
      <formula>"g"</formula>
    </cfRule>
  </conditionalFormatting>
  <conditionalFormatting sqref="BB17:BB24">
    <cfRule type="cellIs" dxfId="28410" priority="29085" stopIfTrue="1" operator="equal">
      <formula>"f"</formula>
    </cfRule>
  </conditionalFormatting>
  <conditionalFormatting sqref="BB17:BB24">
    <cfRule type="cellIs" dxfId="28409" priority="29083" stopIfTrue="1" operator="equal">
      <formula>"h"</formula>
    </cfRule>
    <cfRule type="cellIs" dxfId="28408" priority="29084" stopIfTrue="1" operator="equal">
      <formula>"g"</formula>
    </cfRule>
  </conditionalFormatting>
  <conditionalFormatting sqref="BB17:BB24">
    <cfRule type="cellIs" dxfId="28407" priority="29079" stopIfTrue="1" operator="equal">
      <formula>"f"</formula>
    </cfRule>
  </conditionalFormatting>
  <conditionalFormatting sqref="BB17:BB24">
    <cfRule type="cellIs" dxfId="28406" priority="29077" stopIfTrue="1" operator="equal">
      <formula>"h"</formula>
    </cfRule>
    <cfRule type="cellIs" dxfId="28405" priority="29078" stopIfTrue="1" operator="equal">
      <formula>"g"</formula>
    </cfRule>
  </conditionalFormatting>
  <conditionalFormatting sqref="BB17:BB24">
    <cfRule type="cellIs" dxfId="28404" priority="29076" stopIfTrue="1" operator="equal">
      <formula>"f"</formula>
    </cfRule>
  </conditionalFormatting>
  <conditionalFormatting sqref="BB17:BB24">
    <cfRule type="cellIs" dxfId="28403" priority="29074" stopIfTrue="1" operator="equal">
      <formula>"h"</formula>
    </cfRule>
    <cfRule type="cellIs" dxfId="28402" priority="29075" stopIfTrue="1" operator="equal">
      <formula>"g"</formula>
    </cfRule>
  </conditionalFormatting>
  <conditionalFormatting sqref="BB17:BB24">
    <cfRule type="cellIs" dxfId="28401" priority="29073" stopIfTrue="1" operator="equal">
      <formula>"f"</formula>
    </cfRule>
  </conditionalFormatting>
  <conditionalFormatting sqref="BB17:BB24">
    <cfRule type="cellIs" dxfId="28400" priority="29071" stopIfTrue="1" operator="equal">
      <formula>"h"</formula>
    </cfRule>
    <cfRule type="cellIs" dxfId="28399" priority="29072" stopIfTrue="1" operator="equal">
      <formula>"g"</formula>
    </cfRule>
  </conditionalFormatting>
  <conditionalFormatting sqref="BE16:BF24">
    <cfRule type="cellIs" dxfId="28398" priority="29064" stopIfTrue="1" operator="equal">
      <formula>"f"</formula>
    </cfRule>
  </conditionalFormatting>
  <conditionalFormatting sqref="BE16:BF24">
    <cfRule type="cellIs" dxfId="28397" priority="29062" stopIfTrue="1" operator="equal">
      <formula>"h"</formula>
    </cfRule>
    <cfRule type="cellIs" dxfId="28396" priority="29063" stopIfTrue="1" operator="equal">
      <formula>"g"</formula>
    </cfRule>
  </conditionalFormatting>
  <conditionalFormatting sqref="BE16:BF24">
    <cfRule type="cellIs" dxfId="28395" priority="29061" stopIfTrue="1" operator="equal">
      <formula>"f"</formula>
    </cfRule>
  </conditionalFormatting>
  <conditionalFormatting sqref="BE16:BF24">
    <cfRule type="cellIs" dxfId="28394" priority="29059" stopIfTrue="1" operator="equal">
      <formula>"h"</formula>
    </cfRule>
    <cfRule type="cellIs" dxfId="28393" priority="29060" stopIfTrue="1" operator="equal">
      <formula>"g"</formula>
    </cfRule>
  </conditionalFormatting>
  <conditionalFormatting sqref="BE16:BF24">
    <cfRule type="cellIs" dxfId="28392" priority="29049" stopIfTrue="1" operator="equal">
      <formula>"f"</formula>
    </cfRule>
  </conditionalFormatting>
  <conditionalFormatting sqref="BE16:BF24">
    <cfRule type="cellIs" dxfId="28391" priority="29047" stopIfTrue="1" operator="equal">
      <formula>"h"</formula>
    </cfRule>
    <cfRule type="cellIs" dxfId="28390" priority="29048" stopIfTrue="1" operator="equal">
      <formula>"g"</formula>
    </cfRule>
  </conditionalFormatting>
  <conditionalFormatting sqref="BE16:BF24">
    <cfRule type="cellIs" dxfId="28389" priority="29046" stopIfTrue="1" operator="equal">
      <formula>"f"</formula>
    </cfRule>
  </conditionalFormatting>
  <conditionalFormatting sqref="BE16:BF24">
    <cfRule type="cellIs" dxfId="28388" priority="29044" stopIfTrue="1" operator="equal">
      <formula>"h"</formula>
    </cfRule>
    <cfRule type="cellIs" dxfId="28387" priority="29045" stopIfTrue="1" operator="equal">
      <formula>"g"</formula>
    </cfRule>
  </conditionalFormatting>
  <conditionalFormatting sqref="BE16:BF24">
    <cfRule type="cellIs" dxfId="28386" priority="29058" stopIfTrue="1" operator="equal">
      <formula>"f"</formula>
    </cfRule>
  </conditionalFormatting>
  <conditionalFormatting sqref="BE16:BF24">
    <cfRule type="cellIs" dxfId="28385" priority="29056" stopIfTrue="1" operator="equal">
      <formula>"h"</formula>
    </cfRule>
    <cfRule type="cellIs" dxfId="28384" priority="29057" stopIfTrue="1" operator="equal">
      <formula>"g"</formula>
    </cfRule>
  </conditionalFormatting>
  <conditionalFormatting sqref="BE16:BF24">
    <cfRule type="cellIs" dxfId="28383" priority="29067" stopIfTrue="1" operator="equal">
      <formula>"f"</formula>
    </cfRule>
  </conditionalFormatting>
  <conditionalFormatting sqref="BE16:BF24">
    <cfRule type="cellIs" dxfId="28382" priority="29065" stopIfTrue="1" operator="equal">
      <formula>"h"</formula>
    </cfRule>
    <cfRule type="cellIs" dxfId="28381" priority="29066" stopIfTrue="1" operator="equal">
      <formula>"g"</formula>
    </cfRule>
  </conditionalFormatting>
  <conditionalFormatting sqref="BE16:BF24">
    <cfRule type="cellIs" dxfId="28380" priority="29055" stopIfTrue="1" operator="equal">
      <formula>"f"</formula>
    </cfRule>
  </conditionalFormatting>
  <conditionalFormatting sqref="BE16:BF24">
    <cfRule type="cellIs" dxfId="28379" priority="29053" stopIfTrue="1" operator="equal">
      <formula>"h"</formula>
    </cfRule>
    <cfRule type="cellIs" dxfId="28378" priority="29054" stopIfTrue="1" operator="equal">
      <formula>"g"</formula>
    </cfRule>
  </conditionalFormatting>
  <conditionalFormatting sqref="BE16:BF24">
    <cfRule type="cellIs" dxfId="28377" priority="29052" stopIfTrue="1" operator="equal">
      <formula>"f"</formula>
    </cfRule>
  </conditionalFormatting>
  <conditionalFormatting sqref="BE16:BF24">
    <cfRule type="cellIs" dxfId="28376" priority="29050" stopIfTrue="1" operator="equal">
      <formula>"h"</formula>
    </cfRule>
    <cfRule type="cellIs" dxfId="28375" priority="29051" stopIfTrue="1" operator="equal">
      <formula>"g"</formula>
    </cfRule>
  </conditionalFormatting>
  <conditionalFormatting sqref="BG16:BH24">
    <cfRule type="cellIs" dxfId="28374" priority="28974" stopIfTrue="1" operator="equal">
      <formula>"f"</formula>
    </cfRule>
  </conditionalFormatting>
  <conditionalFormatting sqref="BG16:BH24">
    <cfRule type="cellIs" dxfId="28373" priority="28972" stopIfTrue="1" operator="equal">
      <formula>"h"</formula>
    </cfRule>
    <cfRule type="cellIs" dxfId="28372" priority="28973" stopIfTrue="1" operator="equal">
      <formula>"g"</formula>
    </cfRule>
  </conditionalFormatting>
  <conditionalFormatting sqref="BG16:BH24">
    <cfRule type="cellIs" dxfId="28371" priority="29043" stopIfTrue="1" operator="equal">
      <formula>"f"</formula>
    </cfRule>
  </conditionalFormatting>
  <conditionalFormatting sqref="BG16:BH24">
    <cfRule type="cellIs" dxfId="28370" priority="29041" stopIfTrue="1" operator="equal">
      <formula>"h"</formula>
    </cfRule>
    <cfRule type="cellIs" dxfId="28369" priority="29042" stopIfTrue="1" operator="equal">
      <formula>"g"</formula>
    </cfRule>
  </conditionalFormatting>
  <conditionalFormatting sqref="BG16:BH24">
    <cfRule type="cellIs" dxfId="28368" priority="29040" stopIfTrue="1" operator="equal">
      <formula>"f"</formula>
    </cfRule>
  </conditionalFormatting>
  <conditionalFormatting sqref="BG16:BH24">
    <cfRule type="cellIs" dxfId="28367" priority="29038" stopIfTrue="1" operator="equal">
      <formula>"h"</formula>
    </cfRule>
    <cfRule type="cellIs" dxfId="28366" priority="29039" stopIfTrue="1" operator="equal">
      <formula>"g"</formula>
    </cfRule>
  </conditionalFormatting>
  <conditionalFormatting sqref="BG16:BH24">
    <cfRule type="cellIs" dxfId="28365" priority="29037" stopIfTrue="1" operator="equal">
      <formula>"f"</formula>
    </cfRule>
  </conditionalFormatting>
  <conditionalFormatting sqref="BG16:BH24">
    <cfRule type="cellIs" dxfId="28364" priority="29035" stopIfTrue="1" operator="equal">
      <formula>"h"</formula>
    </cfRule>
    <cfRule type="cellIs" dxfId="28363" priority="29036" stopIfTrue="1" operator="equal">
      <formula>"g"</formula>
    </cfRule>
  </conditionalFormatting>
  <conditionalFormatting sqref="BG16:BH24">
    <cfRule type="cellIs" dxfId="28362" priority="29034" stopIfTrue="1" operator="equal">
      <formula>"f"</formula>
    </cfRule>
  </conditionalFormatting>
  <conditionalFormatting sqref="BG16:BH24">
    <cfRule type="cellIs" dxfId="28361" priority="29032" stopIfTrue="1" operator="equal">
      <formula>"h"</formula>
    </cfRule>
    <cfRule type="cellIs" dxfId="28360" priority="29033" stopIfTrue="1" operator="equal">
      <formula>"g"</formula>
    </cfRule>
  </conditionalFormatting>
  <conditionalFormatting sqref="BG16:BH24">
    <cfRule type="cellIs" dxfId="28359" priority="29031" stopIfTrue="1" operator="equal">
      <formula>"f"</formula>
    </cfRule>
  </conditionalFormatting>
  <conditionalFormatting sqref="BG16:BH24">
    <cfRule type="cellIs" dxfId="28358" priority="29029" stopIfTrue="1" operator="equal">
      <formula>"h"</formula>
    </cfRule>
    <cfRule type="cellIs" dxfId="28357" priority="29030" stopIfTrue="1" operator="equal">
      <formula>"g"</formula>
    </cfRule>
  </conditionalFormatting>
  <conditionalFormatting sqref="BG16:BH24">
    <cfRule type="cellIs" dxfId="28356" priority="29028" stopIfTrue="1" operator="equal">
      <formula>"f"</formula>
    </cfRule>
  </conditionalFormatting>
  <conditionalFormatting sqref="BG16:BH24">
    <cfRule type="cellIs" dxfId="28355" priority="29026" stopIfTrue="1" operator="equal">
      <formula>"h"</formula>
    </cfRule>
    <cfRule type="cellIs" dxfId="28354" priority="29027" stopIfTrue="1" operator="equal">
      <formula>"g"</formula>
    </cfRule>
  </conditionalFormatting>
  <conditionalFormatting sqref="BG16:BH24">
    <cfRule type="cellIs" dxfId="28353" priority="29025" stopIfTrue="1" operator="equal">
      <formula>"f"</formula>
    </cfRule>
  </conditionalFormatting>
  <conditionalFormatting sqref="BG16:BH24">
    <cfRule type="cellIs" dxfId="28352" priority="29023" stopIfTrue="1" operator="equal">
      <formula>"h"</formula>
    </cfRule>
    <cfRule type="cellIs" dxfId="28351" priority="29024" stopIfTrue="1" operator="equal">
      <formula>"g"</formula>
    </cfRule>
  </conditionalFormatting>
  <conditionalFormatting sqref="BG16:BH24">
    <cfRule type="cellIs" dxfId="28350" priority="29022" stopIfTrue="1" operator="equal">
      <formula>"f"</formula>
    </cfRule>
  </conditionalFormatting>
  <conditionalFormatting sqref="BG16:BH24">
    <cfRule type="cellIs" dxfId="28349" priority="29020" stopIfTrue="1" operator="equal">
      <formula>"h"</formula>
    </cfRule>
    <cfRule type="cellIs" dxfId="28348" priority="29021" stopIfTrue="1" operator="equal">
      <formula>"g"</formula>
    </cfRule>
  </conditionalFormatting>
  <conditionalFormatting sqref="BG16:BH24">
    <cfRule type="cellIs" dxfId="28347" priority="29019" stopIfTrue="1" operator="equal">
      <formula>"f"</formula>
    </cfRule>
  </conditionalFormatting>
  <conditionalFormatting sqref="BG16:BH24">
    <cfRule type="cellIs" dxfId="28346" priority="29017" stopIfTrue="1" operator="equal">
      <formula>"h"</formula>
    </cfRule>
    <cfRule type="cellIs" dxfId="28345" priority="29018" stopIfTrue="1" operator="equal">
      <formula>"g"</formula>
    </cfRule>
  </conditionalFormatting>
  <conditionalFormatting sqref="BG16:BH24">
    <cfRule type="cellIs" dxfId="28344" priority="29016" stopIfTrue="1" operator="equal">
      <formula>"f"</formula>
    </cfRule>
  </conditionalFormatting>
  <conditionalFormatting sqref="BG16:BH24">
    <cfRule type="cellIs" dxfId="28343" priority="29014" stopIfTrue="1" operator="equal">
      <formula>"h"</formula>
    </cfRule>
    <cfRule type="cellIs" dxfId="28342" priority="29015" stopIfTrue="1" operator="equal">
      <formula>"g"</formula>
    </cfRule>
  </conditionalFormatting>
  <conditionalFormatting sqref="BG16:BH24">
    <cfRule type="cellIs" dxfId="28341" priority="29013" stopIfTrue="1" operator="equal">
      <formula>"f"</formula>
    </cfRule>
  </conditionalFormatting>
  <conditionalFormatting sqref="BG16:BH24">
    <cfRule type="cellIs" dxfId="28340" priority="29011" stopIfTrue="1" operator="equal">
      <formula>"h"</formula>
    </cfRule>
    <cfRule type="cellIs" dxfId="28339" priority="29012" stopIfTrue="1" operator="equal">
      <formula>"g"</formula>
    </cfRule>
  </conditionalFormatting>
  <conditionalFormatting sqref="BG16:BH24">
    <cfRule type="cellIs" dxfId="28338" priority="29010" stopIfTrue="1" operator="equal">
      <formula>"f"</formula>
    </cfRule>
  </conditionalFormatting>
  <conditionalFormatting sqref="BG16:BH24">
    <cfRule type="cellIs" dxfId="28337" priority="29008" stopIfTrue="1" operator="equal">
      <formula>"h"</formula>
    </cfRule>
    <cfRule type="cellIs" dxfId="28336" priority="29009" stopIfTrue="1" operator="equal">
      <formula>"g"</formula>
    </cfRule>
  </conditionalFormatting>
  <conditionalFormatting sqref="BG16:BH24">
    <cfRule type="cellIs" dxfId="28335" priority="29007" stopIfTrue="1" operator="equal">
      <formula>"f"</formula>
    </cfRule>
  </conditionalFormatting>
  <conditionalFormatting sqref="BG16:BH24">
    <cfRule type="cellIs" dxfId="28334" priority="29005" stopIfTrue="1" operator="equal">
      <formula>"h"</formula>
    </cfRule>
    <cfRule type="cellIs" dxfId="28333" priority="29006" stopIfTrue="1" operator="equal">
      <formula>"g"</formula>
    </cfRule>
  </conditionalFormatting>
  <conditionalFormatting sqref="BG16:BH24">
    <cfRule type="cellIs" dxfId="28332" priority="29004" stopIfTrue="1" operator="equal">
      <formula>"f"</formula>
    </cfRule>
  </conditionalFormatting>
  <conditionalFormatting sqref="BG16:BH24">
    <cfRule type="cellIs" dxfId="28331" priority="29002" stopIfTrue="1" operator="equal">
      <formula>"h"</formula>
    </cfRule>
    <cfRule type="cellIs" dxfId="28330" priority="29003" stopIfTrue="1" operator="equal">
      <formula>"g"</formula>
    </cfRule>
  </conditionalFormatting>
  <conditionalFormatting sqref="BG16:BH24">
    <cfRule type="cellIs" dxfId="28329" priority="29001" stopIfTrue="1" operator="equal">
      <formula>"f"</formula>
    </cfRule>
  </conditionalFormatting>
  <conditionalFormatting sqref="BG16:BH24">
    <cfRule type="cellIs" dxfId="28328" priority="28999" stopIfTrue="1" operator="equal">
      <formula>"h"</formula>
    </cfRule>
    <cfRule type="cellIs" dxfId="28327" priority="29000" stopIfTrue="1" operator="equal">
      <formula>"g"</formula>
    </cfRule>
  </conditionalFormatting>
  <conditionalFormatting sqref="BG16:BH24">
    <cfRule type="cellIs" dxfId="28326" priority="28998" stopIfTrue="1" operator="equal">
      <formula>"f"</formula>
    </cfRule>
  </conditionalFormatting>
  <conditionalFormatting sqref="BG16:BH24">
    <cfRule type="cellIs" dxfId="28325" priority="28996" stopIfTrue="1" operator="equal">
      <formula>"h"</formula>
    </cfRule>
    <cfRule type="cellIs" dxfId="28324" priority="28997" stopIfTrue="1" operator="equal">
      <formula>"g"</formula>
    </cfRule>
  </conditionalFormatting>
  <conditionalFormatting sqref="BG16:BH24">
    <cfRule type="cellIs" dxfId="28323" priority="28995" stopIfTrue="1" operator="equal">
      <formula>"f"</formula>
    </cfRule>
  </conditionalFormatting>
  <conditionalFormatting sqref="BG16:BH24">
    <cfRule type="cellIs" dxfId="28322" priority="28993" stopIfTrue="1" operator="equal">
      <formula>"h"</formula>
    </cfRule>
    <cfRule type="cellIs" dxfId="28321" priority="28994" stopIfTrue="1" operator="equal">
      <formula>"g"</formula>
    </cfRule>
  </conditionalFormatting>
  <conditionalFormatting sqref="BG16:BH24">
    <cfRule type="cellIs" dxfId="28320" priority="28992" stopIfTrue="1" operator="equal">
      <formula>"f"</formula>
    </cfRule>
  </conditionalFormatting>
  <conditionalFormatting sqref="BG16:BH24">
    <cfRule type="cellIs" dxfId="28319" priority="28990" stopIfTrue="1" operator="equal">
      <formula>"h"</formula>
    </cfRule>
    <cfRule type="cellIs" dxfId="28318" priority="28991" stopIfTrue="1" operator="equal">
      <formula>"g"</formula>
    </cfRule>
  </conditionalFormatting>
  <conditionalFormatting sqref="BG16:BH24">
    <cfRule type="cellIs" dxfId="28317" priority="28986" stopIfTrue="1" operator="equal">
      <formula>"f"</formula>
    </cfRule>
  </conditionalFormatting>
  <conditionalFormatting sqref="BG16:BH24">
    <cfRule type="cellIs" dxfId="28316" priority="28984" stopIfTrue="1" operator="equal">
      <formula>"h"</formula>
    </cfRule>
    <cfRule type="cellIs" dxfId="28315" priority="28985" stopIfTrue="1" operator="equal">
      <formula>"g"</formula>
    </cfRule>
  </conditionalFormatting>
  <conditionalFormatting sqref="BG16:BH24">
    <cfRule type="cellIs" dxfId="28314" priority="28989" stopIfTrue="1" operator="equal">
      <formula>"f"</formula>
    </cfRule>
  </conditionalFormatting>
  <conditionalFormatting sqref="BG16:BH24">
    <cfRule type="cellIs" dxfId="28313" priority="28987" stopIfTrue="1" operator="equal">
      <formula>"h"</formula>
    </cfRule>
    <cfRule type="cellIs" dxfId="28312" priority="28988" stopIfTrue="1" operator="equal">
      <formula>"g"</formula>
    </cfRule>
  </conditionalFormatting>
  <conditionalFormatting sqref="BG16:BH24">
    <cfRule type="cellIs" dxfId="28311" priority="28983" stopIfTrue="1" operator="equal">
      <formula>"f"</formula>
    </cfRule>
  </conditionalFormatting>
  <conditionalFormatting sqref="BG16:BH24">
    <cfRule type="cellIs" dxfId="28310" priority="28981" stopIfTrue="1" operator="equal">
      <formula>"h"</formula>
    </cfRule>
    <cfRule type="cellIs" dxfId="28309" priority="28982" stopIfTrue="1" operator="equal">
      <formula>"g"</formula>
    </cfRule>
  </conditionalFormatting>
  <conditionalFormatting sqref="BG16:BH24">
    <cfRule type="cellIs" dxfId="28308" priority="28980" stopIfTrue="1" operator="equal">
      <formula>"f"</formula>
    </cfRule>
  </conditionalFormatting>
  <conditionalFormatting sqref="BG16:BH24">
    <cfRule type="cellIs" dxfId="28307" priority="28978" stopIfTrue="1" operator="equal">
      <formula>"h"</formula>
    </cfRule>
    <cfRule type="cellIs" dxfId="28306" priority="28979" stopIfTrue="1" operator="equal">
      <formula>"g"</formula>
    </cfRule>
  </conditionalFormatting>
  <conditionalFormatting sqref="BG16:BH24">
    <cfRule type="cellIs" dxfId="28305" priority="28977" stopIfTrue="1" operator="equal">
      <formula>"f"</formula>
    </cfRule>
  </conditionalFormatting>
  <conditionalFormatting sqref="BG16:BH24">
    <cfRule type="cellIs" dxfId="28304" priority="28975" stopIfTrue="1" operator="equal">
      <formula>"h"</formula>
    </cfRule>
    <cfRule type="cellIs" dxfId="28303" priority="28976" stopIfTrue="1" operator="equal">
      <formula>"g"</formula>
    </cfRule>
  </conditionalFormatting>
  <conditionalFormatting sqref="BG16:BG24">
    <cfRule type="cellIs" dxfId="28302" priority="28965" stopIfTrue="1" operator="equal">
      <formula>"f"</formula>
    </cfRule>
  </conditionalFormatting>
  <conditionalFormatting sqref="BG16:BG24">
    <cfRule type="cellIs" dxfId="28301" priority="28963" stopIfTrue="1" operator="equal">
      <formula>"h"</formula>
    </cfRule>
    <cfRule type="cellIs" dxfId="28300" priority="28964" stopIfTrue="1" operator="equal">
      <formula>"g"</formula>
    </cfRule>
  </conditionalFormatting>
  <conditionalFormatting sqref="BG16:BG24">
    <cfRule type="cellIs" dxfId="28299" priority="28962" stopIfTrue="1" operator="equal">
      <formula>"f"</formula>
    </cfRule>
  </conditionalFormatting>
  <conditionalFormatting sqref="BG16:BG24">
    <cfRule type="cellIs" dxfId="28298" priority="28960" stopIfTrue="1" operator="equal">
      <formula>"h"</formula>
    </cfRule>
    <cfRule type="cellIs" dxfId="28297" priority="28961" stopIfTrue="1" operator="equal">
      <formula>"g"</formula>
    </cfRule>
  </conditionalFormatting>
  <conditionalFormatting sqref="BH16:BH24">
    <cfRule type="cellIs" dxfId="28296" priority="28941" stopIfTrue="1" operator="equal">
      <formula>"f"</formula>
    </cfRule>
  </conditionalFormatting>
  <conditionalFormatting sqref="BH16:BH24">
    <cfRule type="cellIs" dxfId="28295" priority="28939" stopIfTrue="1" operator="equal">
      <formula>"h"</formula>
    </cfRule>
    <cfRule type="cellIs" dxfId="28294" priority="28940" stopIfTrue="1" operator="equal">
      <formula>"g"</formula>
    </cfRule>
  </conditionalFormatting>
  <conditionalFormatting sqref="BH16:BH24">
    <cfRule type="cellIs" dxfId="28293" priority="28938" stopIfTrue="1" operator="equal">
      <formula>"f"</formula>
    </cfRule>
  </conditionalFormatting>
  <conditionalFormatting sqref="BH16:BH24">
    <cfRule type="cellIs" dxfId="28292" priority="28936" stopIfTrue="1" operator="equal">
      <formula>"h"</formula>
    </cfRule>
    <cfRule type="cellIs" dxfId="28291" priority="28937" stopIfTrue="1" operator="equal">
      <formula>"g"</formula>
    </cfRule>
  </conditionalFormatting>
  <conditionalFormatting sqref="BH16:BH24">
    <cfRule type="cellIs" dxfId="28290" priority="28935" stopIfTrue="1" operator="equal">
      <formula>"f"</formula>
    </cfRule>
  </conditionalFormatting>
  <conditionalFormatting sqref="BH16:BH24">
    <cfRule type="cellIs" dxfId="28289" priority="28933" stopIfTrue="1" operator="equal">
      <formula>"h"</formula>
    </cfRule>
    <cfRule type="cellIs" dxfId="28288" priority="28934" stopIfTrue="1" operator="equal">
      <formula>"g"</formula>
    </cfRule>
  </conditionalFormatting>
  <conditionalFormatting sqref="BH16:BH24">
    <cfRule type="cellIs" dxfId="28287" priority="28929" stopIfTrue="1" operator="equal">
      <formula>"f"</formula>
    </cfRule>
  </conditionalFormatting>
  <conditionalFormatting sqref="BH16:BH24">
    <cfRule type="cellIs" dxfId="28286" priority="28927" stopIfTrue="1" operator="equal">
      <formula>"h"</formula>
    </cfRule>
    <cfRule type="cellIs" dxfId="28285" priority="28928" stopIfTrue="1" operator="equal">
      <formula>"g"</formula>
    </cfRule>
  </conditionalFormatting>
  <conditionalFormatting sqref="BH16:BH24">
    <cfRule type="cellIs" dxfId="28284" priority="28926" stopIfTrue="1" operator="equal">
      <formula>"f"</formula>
    </cfRule>
  </conditionalFormatting>
  <conditionalFormatting sqref="BH16:BH24">
    <cfRule type="cellIs" dxfId="28283" priority="28924" stopIfTrue="1" operator="equal">
      <formula>"h"</formula>
    </cfRule>
    <cfRule type="cellIs" dxfId="28282" priority="28925" stopIfTrue="1" operator="equal">
      <formula>"g"</formula>
    </cfRule>
  </conditionalFormatting>
  <conditionalFormatting sqref="BG16:BH24">
    <cfRule type="cellIs" dxfId="28281" priority="28923" stopIfTrue="1" operator="equal">
      <formula>"f"</formula>
    </cfRule>
  </conditionalFormatting>
  <conditionalFormatting sqref="BG16:BH24">
    <cfRule type="cellIs" dxfId="28280" priority="28921" stopIfTrue="1" operator="equal">
      <formula>"h"</formula>
    </cfRule>
    <cfRule type="cellIs" dxfId="28279" priority="28922" stopIfTrue="1" operator="equal">
      <formula>"g"</formula>
    </cfRule>
  </conditionalFormatting>
  <conditionalFormatting sqref="BG16:BH24">
    <cfRule type="cellIs" dxfId="28278" priority="28920" stopIfTrue="1" operator="equal">
      <formula>"f"</formula>
    </cfRule>
  </conditionalFormatting>
  <conditionalFormatting sqref="BG16:BH24">
    <cfRule type="cellIs" dxfId="28277" priority="28918" stopIfTrue="1" operator="equal">
      <formula>"h"</formula>
    </cfRule>
    <cfRule type="cellIs" dxfId="28276" priority="28919" stopIfTrue="1" operator="equal">
      <formula>"g"</formula>
    </cfRule>
  </conditionalFormatting>
  <conditionalFormatting sqref="BG16:BG24">
    <cfRule type="cellIs" dxfId="28275" priority="28971" stopIfTrue="1" operator="equal">
      <formula>"f"</formula>
    </cfRule>
  </conditionalFormatting>
  <conditionalFormatting sqref="BG16:BG24">
    <cfRule type="cellIs" dxfId="28274" priority="28969" stopIfTrue="1" operator="equal">
      <formula>"h"</formula>
    </cfRule>
    <cfRule type="cellIs" dxfId="28273" priority="28970" stopIfTrue="1" operator="equal">
      <formula>"g"</formula>
    </cfRule>
  </conditionalFormatting>
  <conditionalFormatting sqref="BG16:BG24">
    <cfRule type="cellIs" dxfId="28272" priority="28968" stopIfTrue="1" operator="equal">
      <formula>"f"</formula>
    </cfRule>
  </conditionalFormatting>
  <conditionalFormatting sqref="BG16:BG24">
    <cfRule type="cellIs" dxfId="28271" priority="28966" stopIfTrue="1" operator="equal">
      <formula>"h"</formula>
    </cfRule>
    <cfRule type="cellIs" dxfId="28270" priority="28967" stopIfTrue="1" operator="equal">
      <formula>"g"</formula>
    </cfRule>
  </conditionalFormatting>
  <conditionalFormatting sqref="BG16:BG24">
    <cfRule type="cellIs" dxfId="28269" priority="28959" stopIfTrue="1" operator="equal">
      <formula>"f"</formula>
    </cfRule>
  </conditionalFormatting>
  <conditionalFormatting sqref="BG16:BG24">
    <cfRule type="cellIs" dxfId="28268" priority="28957" stopIfTrue="1" operator="equal">
      <formula>"h"</formula>
    </cfRule>
    <cfRule type="cellIs" dxfId="28267" priority="28958" stopIfTrue="1" operator="equal">
      <formula>"g"</formula>
    </cfRule>
  </conditionalFormatting>
  <conditionalFormatting sqref="BG16:BG24">
    <cfRule type="cellIs" dxfId="28266" priority="28956" stopIfTrue="1" operator="equal">
      <formula>"f"</formula>
    </cfRule>
  </conditionalFormatting>
  <conditionalFormatting sqref="BG16:BG24">
    <cfRule type="cellIs" dxfId="28265" priority="28954" stopIfTrue="1" operator="equal">
      <formula>"h"</formula>
    </cfRule>
    <cfRule type="cellIs" dxfId="28264" priority="28955" stopIfTrue="1" operator="equal">
      <formula>"g"</formula>
    </cfRule>
  </conditionalFormatting>
  <conditionalFormatting sqref="BG16:BG24">
    <cfRule type="cellIs" dxfId="28263" priority="28953" stopIfTrue="1" operator="equal">
      <formula>"f"</formula>
    </cfRule>
  </conditionalFormatting>
  <conditionalFormatting sqref="BG16:BG24">
    <cfRule type="cellIs" dxfId="28262" priority="28951" stopIfTrue="1" operator="equal">
      <formula>"h"</formula>
    </cfRule>
    <cfRule type="cellIs" dxfId="28261" priority="28952" stopIfTrue="1" operator="equal">
      <formula>"g"</formula>
    </cfRule>
  </conditionalFormatting>
  <conditionalFormatting sqref="BG16:BG24">
    <cfRule type="cellIs" dxfId="28260" priority="28950" stopIfTrue="1" operator="equal">
      <formula>"f"</formula>
    </cfRule>
  </conditionalFormatting>
  <conditionalFormatting sqref="BG16:BG24">
    <cfRule type="cellIs" dxfId="28259" priority="28948" stopIfTrue="1" operator="equal">
      <formula>"h"</formula>
    </cfRule>
    <cfRule type="cellIs" dxfId="28258" priority="28949" stopIfTrue="1" operator="equal">
      <formula>"g"</formula>
    </cfRule>
  </conditionalFormatting>
  <conditionalFormatting sqref="BH16:BH24">
    <cfRule type="cellIs" dxfId="28257" priority="28944" stopIfTrue="1" operator="equal">
      <formula>"f"</formula>
    </cfRule>
  </conditionalFormatting>
  <conditionalFormatting sqref="BH16:BH24">
    <cfRule type="cellIs" dxfId="28256" priority="28942" stopIfTrue="1" operator="equal">
      <formula>"h"</formula>
    </cfRule>
    <cfRule type="cellIs" dxfId="28255" priority="28943" stopIfTrue="1" operator="equal">
      <formula>"g"</formula>
    </cfRule>
  </conditionalFormatting>
  <conditionalFormatting sqref="BH16:BH24">
    <cfRule type="cellIs" dxfId="28254" priority="28947" stopIfTrue="1" operator="equal">
      <formula>"f"</formula>
    </cfRule>
  </conditionalFormatting>
  <conditionalFormatting sqref="BH16:BH24">
    <cfRule type="cellIs" dxfId="28253" priority="28945" stopIfTrue="1" operator="equal">
      <formula>"h"</formula>
    </cfRule>
    <cfRule type="cellIs" dxfId="28252" priority="28946" stopIfTrue="1" operator="equal">
      <formula>"g"</formula>
    </cfRule>
  </conditionalFormatting>
  <conditionalFormatting sqref="BG16:BH24">
    <cfRule type="cellIs" dxfId="28251" priority="28902" stopIfTrue="1" operator="equal">
      <formula>"f"</formula>
    </cfRule>
  </conditionalFormatting>
  <conditionalFormatting sqref="BG16:BH24">
    <cfRule type="cellIs" dxfId="28250" priority="28900" stopIfTrue="1" operator="equal">
      <formula>"h"</formula>
    </cfRule>
    <cfRule type="cellIs" dxfId="28249" priority="28901" stopIfTrue="1" operator="equal">
      <formula>"g"</formula>
    </cfRule>
  </conditionalFormatting>
  <conditionalFormatting sqref="BG16:BG24">
    <cfRule type="cellIs" dxfId="28248" priority="28896" stopIfTrue="1" operator="equal">
      <formula>"f"</formula>
    </cfRule>
  </conditionalFormatting>
  <conditionalFormatting sqref="BG16:BG24">
    <cfRule type="cellIs" dxfId="28247" priority="28894" stopIfTrue="1" operator="equal">
      <formula>"h"</formula>
    </cfRule>
    <cfRule type="cellIs" dxfId="28246" priority="28895" stopIfTrue="1" operator="equal">
      <formula>"g"</formula>
    </cfRule>
  </conditionalFormatting>
  <conditionalFormatting sqref="BG16:BG24">
    <cfRule type="cellIs" dxfId="28245" priority="28899" stopIfTrue="1" operator="equal">
      <formula>"f"</formula>
    </cfRule>
  </conditionalFormatting>
  <conditionalFormatting sqref="BG16:BG24">
    <cfRule type="cellIs" dxfId="28244" priority="28897" stopIfTrue="1" operator="equal">
      <formula>"h"</formula>
    </cfRule>
    <cfRule type="cellIs" dxfId="28243" priority="28898" stopIfTrue="1" operator="equal">
      <formula>"g"</formula>
    </cfRule>
  </conditionalFormatting>
  <conditionalFormatting sqref="BG16:BG24">
    <cfRule type="cellIs" dxfId="28242" priority="28893" stopIfTrue="1" operator="equal">
      <formula>"f"</formula>
    </cfRule>
  </conditionalFormatting>
  <conditionalFormatting sqref="BG16:BG24">
    <cfRule type="cellIs" dxfId="28241" priority="28891" stopIfTrue="1" operator="equal">
      <formula>"h"</formula>
    </cfRule>
    <cfRule type="cellIs" dxfId="28240" priority="28892" stopIfTrue="1" operator="equal">
      <formula>"g"</formula>
    </cfRule>
  </conditionalFormatting>
  <conditionalFormatting sqref="BG16:BG24">
    <cfRule type="cellIs" dxfId="28239" priority="28890" stopIfTrue="1" operator="equal">
      <formula>"f"</formula>
    </cfRule>
  </conditionalFormatting>
  <conditionalFormatting sqref="BG16:BG24">
    <cfRule type="cellIs" dxfId="28238" priority="28888" stopIfTrue="1" operator="equal">
      <formula>"h"</formula>
    </cfRule>
    <cfRule type="cellIs" dxfId="28237" priority="28889" stopIfTrue="1" operator="equal">
      <formula>"g"</formula>
    </cfRule>
  </conditionalFormatting>
  <conditionalFormatting sqref="BG16:BG24">
    <cfRule type="cellIs" dxfId="28236" priority="28884" stopIfTrue="1" operator="equal">
      <formula>"f"</formula>
    </cfRule>
  </conditionalFormatting>
  <conditionalFormatting sqref="BG16:BG24">
    <cfRule type="cellIs" dxfId="28235" priority="28882" stopIfTrue="1" operator="equal">
      <formula>"h"</formula>
    </cfRule>
    <cfRule type="cellIs" dxfId="28234" priority="28883" stopIfTrue="1" operator="equal">
      <formula>"g"</formula>
    </cfRule>
  </conditionalFormatting>
  <conditionalFormatting sqref="BG16:BG24">
    <cfRule type="cellIs" dxfId="28233" priority="28887" stopIfTrue="1" operator="equal">
      <formula>"f"</formula>
    </cfRule>
  </conditionalFormatting>
  <conditionalFormatting sqref="BG16:BG24">
    <cfRule type="cellIs" dxfId="28232" priority="28885" stopIfTrue="1" operator="equal">
      <formula>"h"</formula>
    </cfRule>
    <cfRule type="cellIs" dxfId="28231" priority="28886" stopIfTrue="1" operator="equal">
      <formula>"g"</formula>
    </cfRule>
  </conditionalFormatting>
  <conditionalFormatting sqref="BG16:BG24">
    <cfRule type="cellIs" dxfId="28230" priority="28878" stopIfTrue="1" operator="equal">
      <formula>"f"</formula>
    </cfRule>
  </conditionalFormatting>
  <conditionalFormatting sqref="BG16:BG24">
    <cfRule type="cellIs" dxfId="28229" priority="28876" stopIfTrue="1" operator="equal">
      <formula>"h"</formula>
    </cfRule>
    <cfRule type="cellIs" dxfId="28228" priority="28877" stopIfTrue="1" operator="equal">
      <formula>"g"</formula>
    </cfRule>
  </conditionalFormatting>
  <conditionalFormatting sqref="BG16:BG24">
    <cfRule type="cellIs" dxfId="28227" priority="28881" stopIfTrue="1" operator="equal">
      <formula>"f"</formula>
    </cfRule>
  </conditionalFormatting>
  <conditionalFormatting sqref="BG16:BG24">
    <cfRule type="cellIs" dxfId="28226" priority="28879" stopIfTrue="1" operator="equal">
      <formula>"h"</formula>
    </cfRule>
    <cfRule type="cellIs" dxfId="28225" priority="28880" stopIfTrue="1" operator="equal">
      <formula>"g"</formula>
    </cfRule>
  </conditionalFormatting>
  <conditionalFormatting sqref="BH16:BH24">
    <cfRule type="cellIs" dxfId="28224" priority="28932" stopIfTrue="1" operator="equal">
      <formula>"f"</formula>
    </cfRule>
  </conditionalFormatting>
  <conditionalFormatting sqref="BH16:BH24">
    <cfRule type="cellIs" dxfId="28223" priority="28930" stopIfTrue="1" operator="equal">
      <formula>"h"</formula>
    </cfRule>
    <cfRule type="cellIs" dxfId="28222" priority="28931" stopIfTrue="1" operator="equal">
      <formula>"g"</formula>
    </cfRule>
  </conditionalFormatting>
  <conditionalFormatting sqref="BG16:BH24">
    <cfRule type="cellIs" dxfId="28221" priority="28917" stopIfTrue="1" operator="equal">
      <formula>"f"</formula>
    </cfRule>
  </conditionalFormatting>
  <conditionalFormatting sqref="BG16:BH24">
    <cfRule type="cellIs" dxfId="28220" priority="28915" stopIfTrue="1" operator="equal">
      <formula>"h"</formula>
    </cfRule>
    <cfRule type="cellIs" dxfId="28219" priority="28916" stopIfTrue="1" operator="equal">
      <formula>"g"</formula>
    </cfRule>
  </conditionalFormatting>
  <conditionalFormatting sqref="BG16:BH24">
    <cfRule type="cellIs" dxfId="28218" priority="28914" stopIfTrue="1" operator="equal">
      <formula>"f"</formula>
    </cfRule>
  </conditionalFormatting>
  <conditionalFormatting sqref="BG16:BH24">
    <cfRule type="cellIs" dxfId="28217" priority="28912" stopIfTrue="1" operator="equal">
      <formula>"h"</formula>
    </cfRule>
    <cfRule type="cellIs" dxfId="28216" priority="28913" stopIfTrue="1" operator="equal">
      <formula>"g"</formula>
    </cfRule>
  </conditionalFormatting>
  <conditionalFormatting sqref="BG16:BH24">
    <cfRule type="cellIs" dxfId="28215" priority="28911" stopIfTrue="1" operator="equal">
      <formula>"f"</formula>
    </cfRule>
  </conditionalFormatting>
  <conditionalFormatting sqref="BG16:BH24">
    <cfRule type="cellIs" dxfId="28214" priority="28909" stopIfTrue="1" operator="equal">
      <formula>"h"</formula>
    </cfRule>
    <cfRule type="cellIs" dxfId="28213" priority="28910" stopIfTrue="1" operator="equal">
      <formula>"g"</formula>
    </cfRule>
  </conditionalFormatting>
  <conditionalFormatting sqref="BG16:BH24">
    <cfRule type="cellIs" dxfId="28212" priority="28908" stopIfTrue="1" operator="equal">
      <formula>"f"</formula>
    </cfRule>
  </conditionalFormatting>
  <conditionalFormatting sqref="BG16:BH24">
    <cfRule type="cellIs" dxfId="28211" priority="28906" stopIfTrue="1" operator="equal">
      <formula>"h"</formula>
    </cfRule>
    <cfRule type="cellIs" dxfId="28210" priority="28907" stopIfTrue="1" operator="equal">
      <formula>"g"</formula>
    </cfRule>
  </conditionalFormatting>
  <conditionalFormatting sqref="BG16:BH24">
    <cfRule type="cellIs" dxfId="28209" priority="28905" stopIfTrue="1" operator="equal">
      <formula>"f"</formula>
    </cfRule>
  </conditionalFormatting>
  <conditionalFormatting sqref="BG16:BH24">
    <cfRule type="cellIs" dxfId="28208" priority="28903" stopIfTrue="1" operator="equal">
      <formula>"h"</formula>
    </cfRule>
    <cfRule type="cellIs" dxfId="28207" priority="28904" stopIfTrue="1" operator="equal">
      <formula>"g"</formula>
    </cfRule>
  </conditionalFormatting>
  <conditionalFormatting sqref="BB17:BC24">
    <cfRule type="cellIs" dxfId="28206" priority="28872" stopIfTrue="1" operator="equal">
      <formula>"f"</formula>
    </cfRule>
  </conditionalFormatting>
  <conditionalFormatting sqref="BB17:BC24">
    <cfRule type="cellIs" dxfId="28205" priority="28870" stopIfTrue="1" operator="equal">
      <formula>"h"</formula>
    </cfRule>
    <cfRule type="cellIs" dxfId="28204" priority="28871" stopIfTrue="1" operator="equal">
      <formula>"g"</formula>
    </cfRule>
  </conditionalFormatting>
  <conditionalFormatting sqref="BB17:BC24">
    <cfRule type="cellIs" dxfId="28203" priority="28869" stopIfTrue="1" operator="equal">
      <formula>"f"</formula>
    </cfRule>
  </conditionalFormatting>
  <conditionalFormatting sqref="BB17:BC24">
    <cfRule type="cellIs" dxfId="28202" priority="28867" stopIfTrue="1" operator="equal">
      <formula>"h"</formula>
    </cfRule>
    <cfRule type="cellIs" dxfId="28201" priority="28868" stopIfTrue="1" operator="equal">
      <formula>"g"</formula>
    </cfRule>
  </conditionalFormatting>
  <conditionalFormatting sqref="BB17:BC24">
    <cfRule type="cellIs" dxfId="28200" priority="28857" stopIfTrue="1" operator="equal">
      <formula>"f"</formula>
    </cfRule>
  </conditionalFormatting>
  <conditionalFormatting sqref="BB17:BC24">
    <cfRule type="cellIs" dxfId="28199" priority="28855" stopIfTrue="1" operator="equal">
      <formula>"h"</formula>
    </cfRule>
    <cfRule type="cellIs" dxfId="28198" priority="28856" stopIfTrue="1" operator="equal">
      <formula>"g"</formula>
    </cfRule>
  </conditionalFormatting>
  <conditionalFormatting sqref="BB17:BC24">
    <cfRule type="cellIs" dxfId="28197" priority="28854" stopIfTrue="1" operator="equal">
      <formula>"f"</formula>
    </cfRule>
  </conditionalFormatting>
  <conditionalFormatting sqref="BB17:BC24">
    <cfRule type="cellIs" dxfId="28196" priority="28852" stopIfTrue="1" operator="equal">
      <formula>"h"</formula>
    </cfRule>
    <cfRule type="cellIs" dxfId="28195" priority="28853" stopIfTrue="1" operator="equal">
      <formula>"g"</formula>
    </cfRule>
  </conditionalFormatting>
  <conditionalFormatting sqref="BB17:BC24">
    <cfRule type="cellIs" dxfId="28194" priority="28866" stopIfTrue="1" operator="equal">
      <formula>"f"</formula>
    </cfRule>
  </conditionalFormatting>
  <conditionalFormatting sqref="BB17:BC24">
    <cfRule type="cellIs" dxfId="28193" priority="28864" stopIfTrue="1" operator="equal">
      <formula>"h"</formula>
    </cfRule>
    <cfRule type="cellIs" dxfId="28192" priority="28865" stopIfTrue="1" operator="equal">
      <formula>"g"</formula>
    </cfRule>
  </conditionalFormatting>
  <conditionalFormatting sqref="BB17:BC24">
    <cfRule type="cellIs" dxfId="28191" priority="28875" stopIfTrue="1" operator="equal">
      <formula>"f"</formula>
    </cfRule>
  </conditionalFormatting>
  <conditionalFormatting sqref="BB17:BC24">
    <cfRule type="cellIs" dxfId="28190" priority="28873" stopIfTrue="1" operator="equal">
      <formula>"h"</formula>
    </cfRule>
    <cfRule type="cellIs" dxfId="28189" priority="28874" stopIfTrue="1" operator="equal">
      <formula>"g"</formula>
    </cfRule>
  </conditionalFormatting>
  <conditionalFormatting sqref="BB17:BC24">
    <cfRule type="cellIs" dxfId="28188" priority="28863" stopIfTrue="1" operator="equal">
      <formula>"f"</formula>
    </cfRule>
  </conditionalFormatting>
  <conditionalFormatting sqref="BB17:BC24">
    <cfRule type="cellIs" dxfId="28187" priority="28861" stopIfTrue="1" operator="equal">
      <formula>"h"</formula>
    </cfRule>
    <cfRule type="cellIs" dxfId="28186" priority="28862" stopIfTrue="1" operator="equal">
      <formula>"g"</formula>
    </cfRule>
  </conditionalFormatting>
  <conditionalFormatting sqref="BB17:BC24">
    <cfRule type="cellIs" dxfId="28185" priority="28860" stopIfTrue="1" operator="equal">
      <formula>"f"</formula>
    </cfRule>
  </conditionalFormatting>
  <conditionalFormatting sqref="BB17:BC24">
    <cfRule type="cellIs" dxfId="28184" priority="28858" stopIfTrue="1" operator="equal">
      <formula>"h"</formula>
    </cfRule>
    <cfRule type="cellIs" dxfId="28183" priority="28859" stopIfTrue="1" operator="equal">
      <formula>"g"</formula>
    </cfRule>
  </conditionalFormatting>
  <conditionalFormatting sqref="BD17:BF24 BE16:BF16">
    <cfRule type="cellIs" dxfId="28182" priority="28851" stopIfTrue="1" operator="equal">
      <formula>"f"</formula>
    </cfRule>
  </conditionalFormatting>
  <conditionalFormatting sqref="BD17:BF24 BE16:BF16">
    <cfRule type="cellIs" dxfId="28181" priority="28849" stopIfTrue="1" operator="equal">
      <formula>"h"</formula>
    </cfRule>
    <cfRule type="cellIs" dxfId="28180" priority="28850" stopIfTrue="1" operator="equal">
      <formula>"g"</formula>
    </cfRule>
  </conditionalFormatting>
  <conditionalFormatting sqref="BD17:BF24 BE16:BF16">
    <cfRule type="cellIs" dxfId="28179" priority="28848" stopIfTrue="1" operator="equal">
      <formula>"f"</formula>
    </cfRule>
  </conditionalFormatting>
  <conditionalFormatting sqref="BD17:BF24 BE16:BF16">
    <cfRule type="cellIs" dxfId="28178" priority="28846" stopIfTrue="1" operator="equal">
      <formula>"h"</formula>
    </cfRule>
    <cfRule type="cellIs" dxfId="28177" priority="28847" stopIfTrue="1" operator="equal">
      <formula>"g"</formula>
    </cfRule>
  </conditionalFormatting>
  <conditionalFormatting sqref="BK17:BM24 BL16:BM16">
    <cfRule type="cellIs" dxfId="28176" priority="28350" stopIfTrue="1" operator="equal">
      <formula>"f"</formula>
    </cfRule>
  </conditionalFormatting>
  <conditionalFormatting sqref="BK17:BM24 BL16:BM16">
    <cfRule type="cellIs" dxfId="28175" priority="28348" stopIfTrue="1" operator="equal">
      <formula>"h"</formula>
    </cfRule>
    <cfRule type="cellIs" dxfId="28174" priority="28349" stopIfTrue="1" operator="equal">
      <formula>"g"</formula>
    </cfRule>
  </conditionalFormatting>
  <conditionalFormatting sqref="BK17:BM24 BL16:BM16">
    <cfRule type="cellIs" dxfId="28173" priority="28413" stopIfTrue="1" operator="equal">
      <formula>"f"</formula>
    </cfRule>
  </conditionalFormatting>
  <conditionalFormatting sqref="BK17:BM24 BL16:BM16">
    <cfRule type="cellIs" dxfId="28172" priority="28411" stopIfTrue="1" operator="equal">
      <formula>"h"</formula>
    </cfRule>
    <cfRule type="cellIs" dxfId="28171" priority="28412" stopIfTrue="1" operator="equal">
      <formula>"g"</formula>
    </cfRule>
  </conditionalFormatting>
  <conditionalFormatting sqref="BK17:BM24 BL16:BM16">
    <cfRule type="cellIs" dxfId="28170" priority="28410" stopIfTrue="1" operator="equal">
      <formula>"f"</formula>
    </cfRule>
  </conditionalFormatting>
  <conditionalFormatting sqref="BK17:BM24 BL16:BM16">
    <cfRule type="cellIs" dxfId="28169" priority="28408" stopIfTrue="1" operator="equal">
      <formula>"h"</formula>
    </cfRule>
    <cfRule type="cellIs" dxfId="28168" priority="28409" stopIfTrue="1" operator="equal">
      <formula>"g"</formula>
    </cfRule>
  </conditionalFormatting>
  <conditionalFormatting sqref="BK17:BM24 BL16:BM16">
    <cfRule type="cellIs" dxfId="28167" priority="28407" stopIfTrue="1" operator="equal">
      <formula>"f"</formula>
    </cfRule>
  </conditionalFormatting>
  <conditionalFormatting sqref="BK17:BM24 BL16:BM16">
    <cfRule type="cellIs" dxfId="28166" priority="28405" stopIfTrue="1" operator="equal">
      <formula>"h"</formula>
    </cfRule>
    <cfRule type="cellIs" dxfId="28165" priority="28406" stopIfTrue="1" operator="equal">
      <formula>"g"</formula>
    </cfRule>
  </conditionalFormatting>
  <conditionalFormatting sqref="BK17:BM24 BL16:BM16">
    <cfRule type="cellIs" dxfId="28164" priority="28404" stopIfTrue="1" operator="equal">
      <formula>"f"</formula>
    </cfRule>
  </conditionalFormatting>
  <conditionalFormatting sqref="BK17:BM24 BL16:BM16">
    <cfRule type="cellIs" dxfId="28163" priority="28402" stopIfTrue="1" operator="equal">
      <formula>"h"</formula>
    </cfRule>
    <cfRule type="cellIs" dxfId="28162" priority="28403" stopIfTrue="1" operator="equal">
      <formula>"g"</formula>
    </cfRule>
  </conditionalFormatting>
  <conditionalFormatting sqref="BK17:BM24 BL16:BM16">
    <cfRule type="cellIs" dxfId="28161" priority="28401" stopIfTrue="1" operator="equal">
      <formula>"f"</formula>
    </cfRule>
  </conditionalFormatting>
  <conditionalFormatting sqref="BK17:BM24 BL16:BM16">
    <cfRule type="cellIs" dxfId="28160" priority="28399" stopIfTrue="1" operator="equal">
      <formula>"h"</formula>
    </cfRule>
    <cfRule type="cellIs" dxfId="28159" priority="28400" stopIfTrue="1" operator="equal">
      <formula>"g"</formula>
    </cfRule>
  </conditionalFormatting>
  <conditionalFormatting sqref="BK17:BM24 BL16:BM16">
    <cfRule type="cellIs" dxfId="28158" priority="28398" stopIfTrue="1" operator="equal">
      <formula>"f"</formula>
    </cfRule>
  </conditionalFormatting>
  <conditionalFormatting sqref="BK17:BM24 BL16:BM16">
    <cfRule type="cellIs" dxfId="28157" priority="28396" stopIfTrue="1" operator="equal">
      <formula>"h"</formula>
    </cfRule>
    <cfRule type="cellIs" dxfId="28156" priority="28397" stopIfTrue="1" operator="equal">
      <formula>"g"</formula>
    </cfRule>
  </conditionalFormatting>
  <conditionalFormatting sqref="BK17:BM24 BL16:BM16">
    <cfRule type="cellIs" dxfId="28155" priority="28395" stopIfTrue="1" operator="equal">
      <formula>"f"</formula>
    </cfRule>
  </conditionalFormatting>
  <conditionalFormatting sqref="BK17:BM24 BL16:BM16">
    <cfRule type="cellIs" dxfId="28154" priority="28393" stopIfTrue="1" operator="equal">
      <formula>"h"</formula>
    </cfRule>
    <cfRule type="cellIs" dxfId="28153" priority="28394" stopIfTrue="1" operator="equal">
      <formula>"g"</formula>
    </cfRule>
  </conditionalFormatting>
  <conditionalFormatting sqref="BK17:BM24 BL16:BM16">
    <cfRule type="cellIs" dxfId="28152" priority="28392" stopIfTrue="1" operator="equal">
      <formula>"f"</formula>
    </cfRule>
  </conditionalFormatting>
  <conditionalFormatting sqref="BK17:BM24 BL16:BM16">
    <cfRule type="cellIs" dxfId="28151" priority="28390" stopIfTrue="1" operator="equal">
      <formula>"h"</formula>
    </cfRule>
    <cfRule type="cellIs" dxfId="28150" priority="28391" stopIfTrue="1" operator="equal">
      <formula>"g"</formula>
    </cfRule>
  </conditionalFormatting>
  <conditionalFormatting sqref="BK17:BM24 BL16:BM16">
    <cfRule type="cellIs" dxfId="28149" priority="28389" stopIfTrue="1" operator="equal">
      <formula>"f"</formula>
    </cfRule>
  </conditionalFormatting>
  <conditionalFormatting sqref="BK17:BM24 BL16:BM16">
    <cfRule type="cellIs" dxfId="28148" priority="28387" stopIfTrue="1" operator="equal">
      <formula>"h"</formula>
    </cfRule>
    <cfRule type="cellIs" dxfId="28147" priority="28388" stopIfTrue="1" operator="equal">
      <formula>"g"</formula>
    </cfRule>
  </conditionalFormatting>
  <conditionalFormatting sqref="BK17:BM24 BL16:BM16">
    <cfRule type="cellIs" dxfId="28146" priority="28386" stopIfTrue="1" operator="equal">
      <formula>"f"</formula>
    </cfRule>
  </conditionalFormatting>
  <conditionalFormatting sqref="BK17:BM24 BL16:BM16">
    <cfRule type="cellIs" dxfId="28145" priority="28384" stopIfTrue="1" operator="equal">
      <formula>"h"</formula>
    </cfRule>
    <cfRule type="cellIs" dxfId="28144" priority="28385" stopIfTrue="1" operator="equal">
      <formula>"g"</formula>
    </cfRule>
  </conditionalFormatting>
  <conditionalFormatting sqref="BK17:BM24 BL16:BM16">
    <cfRule type="cellIs" dxfId="28143" priority="28383" stopIfTrue="1" operator="equal">
      <formula>"f"</formula>
    </cfRule>
  </conditionalFormatting>
  <conditionalFormatting sqref="BK17:BM24 BL16:BM16">
    <cfRule type="cellIs" dxfId="28142" priority="28381" stopIfTrue="1" operator="equal">
      <formula>"h"</formula>
    </cfRule>
    <cfRule type="cellIs" dxfId="28141" priority="28382" stopIfTrue="1" operator="equal">
      <formula>"g"</formula>
    </cfRule>
  </conditionalFormatting>
  <conditionalFormatting sqref="BK17:BM24 BL16:BM16">
    <cfRule type="cellIs" dxfId="28140" priority="28380" stopIfTrue="1" operator="equal">
      <formula>"f"</formula>
    </cfRule>
  </conditionalFormatting>
  <conditionalFormatting sqref="BK17:BM24 BL16:BM16">
    <cfRule type="cellIs" dxfId="28139" priority="28378" stopIfTrue="1" operator="equal">
      <formula>"h"</formula>
    </cfRule>
    <cfRule type="cellIs" dxfId="28138" priority="28379" stopIfTrue="1" operator="equal">
      <formula>"g"</formula>
    </cfRule>
  </conditionalFormatting>
  <conditionalFormatting sqref="BK17:BM24 BL16:BM16">
    <cfRule type="cellIs" dxfId="28137" priority="28377" stopIfTrue="1" operator="equal">
      <formula>"f"</formula>
    </cfRule>
  </conditionalFormatting>
  <conditionalFormatting sqref="BK17:BM24 BL16:BM16">
    <cfRule type="cellIs" dxfId="28136" priority="28375" stopIfTrue="1" operator="equal">
      <formula>"h"</formula>
    </cfRule>
    <cfRule type="cellIs" dxfId="28135" priority="28376" stopIfTrue="1" operator="equal">
      <formula>"g"</formula>
    </cfRule>
  </conditionalFormatting>
  <conditionalFormatting sqref="BK17:BM24 BL16:BM16">
    <cfRule type="cellIs" dxfId="28134" priority="28374" stopIfTrue="1" operator="equal">
      <formula>"f"</formula>
    </cfRule>
  </conditionalFormatting>
  <conditionalFormatting sqref="BK17:BM24 BL16:BM16">
    <cfRule type="cellIs" dxfId="28133" priority="28372" stopIfTrue="1" operator="equal">
      <formula>"h"</formula>
    </cfRule>
    <cfRule type="cellIs" dxfId="28132" priority="28373" stopIfTrue="1" operator="equal">
      <formula>"g"</formula>
    </cfRule>
  </conditionalFormatting>
  <conditionalFormatting sqref="BK17:BM24 BL16:BM16">
    <cfRule type="cellIs" dxfId="28131" priority="28371" stopIfTrue="1" operator="equal">
      <formula>"f"</formula>
    </cfRule>
  </conditionalFormatting>
  <conditionalFormatting sqref="BK17:BM24 BL16:BM16">
    <cfRule type="cellIs" dxfId="28130" priority="28369" stopIfTrue="1" operator="equal">
      <formula>"h"</formula>
    </cfRule>
    <cfRule type="cellIs" dxfId="28129" priority="28370" stopIfTrue="1" operator="equal">
      <formula>"g"</formula>
    </cfRule>
  </conditionalFormatting>
  <conditionalFormatting sqref="BK17:BM24 BL16:BM16">
    <cfRule type="cellIs" dxfId="28128" priority="28368" stopIfTrue="1" operator="equal">
      <formula>"f"</formula>
    </cfRule>
  </conditionalFormatting>
  <conditionalFormatting sqref="BK17:BM24 BL16:BM16">
    <cfRule type="cellIs" dxfId="28127" priority="28366" stopIfTrue="1" operator="equal">
      <formula>"h"</formula>
    </cfRule>
    <cfRule type="cellIs" dxfId="28126" priority="28367" stopIfTrue="1" operator="equal">
      <formula>"g"</formula>
    </cfRule>
  </conditionalFormatting>
  <conditionalFormatting sqref="BK17:BM24 BL16:BM16">
    <cfRule type="cellIs" dxfId="28125" priority="28362" stopIfTrue="1" operator="equal">
      <formula>"f"</formula>
    </cfRule>
  </conditionalFormatting>
  <conditionalFormatting sqref="BK17:BM24 BL16:BM16">
    <cfRule type="cellIs" dxfId="28124" priority="28360" stopIfTrue="1" operator="equal">
      <formula>"h"</formula>
    </cfRule>
    <cfRule type="cellIs" dxfId="28123" priority="28361" stopIfTrue="1" operator="equal">
      <formula>"g"</formula>
    </cfRule>
  </conditionalFormatting>
  <conditionalFormatting sqref="BK17:BM24 BL16:BM16">
    <cfRule type="cellIs" dxfId="28122" priority="28365" stopIfTrue="1" operator="equal">
      <formula>"f"</formula>
    </cfRule>
  </conditionalFormatting>
  <conditionalFormatting sqref="BK17:BM24 BL16:BM16">
    <cfRule type="cellIs" dxfId="28121" priority="28363" stopIfTrue="1" operator="equal">
      <formula>"h"</formula>
    </cfRule>
    <cfRule type="cellIs" dxfId="28120" priority="28364" stopIfTrue="1" operator="equal">
      <formula>"g"</formula>
    </cfRule>
  </conditionalFormatting>
  <conditionalFormatting sqref="BK17:BM24 BL16:BM16">
    <cfRule type="cellIs" dxfId="28119" priority="28359" stopIfTrue="1" operator="equal">
      <formula>"f"</formula>
    </cfRule>
  </conditionalFormatting>
  <conditionalFormatting sqref="BK17:BM24 BL16:BM16">
    <cfRule type="cellIs" dxfId="28118" priority="28357" stopIfTrue="1" operator="equal">
      <formula>"h"</formula>
    </cfRule>
    <cfRule type="cellIs" dxfId="28117" priority="28358" stopIfTrue="1" operator="equal">
      <formula>"g"</formula>
    </cfRule>
  </conditionalFormatting>
  <conditionalFormatting sqref="BK17:BM24 BL16:BM16">
    <cfRule type="cellIs" dxfId="28116" priority="28356" stopIfTrue="1" operator="equal">
      <formula>"f"</formula>
    </cfRule>
  </conditionalFormatting>
  <conditionalFormatting sqref="BK17:BM24 BL16:BM16">
    <cfRule type="cellIs" dxfId="28115" priority="28354" stopIfTrue="1" operator="equal">
      <formula>"h"</formula>
    </cfRule>
    <cfRule type="cellIs" dxfId="28114" priority="28355" stopIfTrue="1" operator="equal">
      <formula>"g"</formula>
    </cfRule>
  </conditionalFormatting>
  <conditionalFormatting sqref="BK17:BM24 BL16:BM16">
    <cfRule type="cellIs" dxfId="28113" priority="28353" stopIfTrue="1" operator="equal">
      <formula>"f"</formula>
    </cfRule>
  </conditionalFormatting>
  <conditionalFormatting sqref="BK17:BM24 BL16:BM16">
    <cfRule type="cellIs" dxfId="28112" priority="28351" stopIfTrue="1" operator="equal">
      <formula>"h"</formula>
    </cfRule>
    <cfRule type="cellIs" dxfId="28111" priority="28352" stopIfTrue="1" operator="equal">
      <formula>"g"</formula>
    </cfRule>
  </conditionalFormatting>
  <conditionalFormatting sqref="BQ16:BQ24">
    <cfRule type="cellIs" dxfId="28110" priority="28278" stopIfTrue="1" operator="equal">
      <formula>"f"</formula>
    </cfRule>
  </conditionalFormatting>
  <conditionalFormatting sqref="BQ16:BQ24">
    <cfRule type="cellIs" dxfId="28109" priority="28276" stopIfTrue="1" operator="equal">
      <formula>"h"</formula>
    </cfRule>
    <cfRule type="cellIs" dxfId="28108" priority="28277" stopIfTrue="1" operator="equal">
      <formula>"g"</formula>
    </cfRule>
  </conditionalFormatting>
  <conditionalFormatting sqref="BQ16:BQ24">
    <cfRule type="cellIs" dxfId="28107" priority="28347" stopIfTrue="1" operator="equal">
      <formula>"f"</formula>
    </cfRule>
  </conditionalFormatting>
  <conditionalFormatting sqref="BQ16:BQ24">
    <cfRule type="cellIs" dxfId="28106" priority="28345" stopIfTrue="1" operator="equal">
      <formula>"h"</formula>
    </cfRule>
    <cfRule type="cellIs" dxfId="28105" priority="28346" stopIfTrue="1" operator="equal">
      <formula>"g"</formula>
    </cfRule>
  </conditionalFormatting>
  <conditionalFormatting sqref="BQ16:BQ24">
    <cfRule type="cellIs" dxfId="28104" priority="28344" stopIfTrue="1" operator="equal">
      <formula>"f"</formula>
    </cfRule>
  </conditionalFormatting>
  <conditionalFormatting sqref="BQ16:BQ24">
    <cfRule type="cellIs" dxfId="28103" priority="28342" stopIfTrue="1" operator="equal">
      <formula>"h"</formula>
    </cfRule>
    <cfRule type="cellIs" dxfId="28102" priority="28343" stopIfTrue="1" operator="equal">
      <formula>"g"</formula>
    </cfRule>
  </conditionalFormatting>
  <conditionalFormatting sqref="BQ16:BQ24">
    <cfRule type="cellIs" dxfId="28101" priority="28341" stopIfTrue="1" operator="equal">
      <formula>"f"</formula>
    </cfRule>
  </conditionalFormatting>
  <conditionalFormatting sqref="BQ16:BQ24">
    <cfRule type="cellIs" dxfId="28100" priority="28339" stopIfTrue="1" operator="equal">
      <formula>"h"</formula>
    </cfRule>
    <cfRule type="cellIs" dxfId="28099" priority="28340" stopIfTrue="1" operator="equal">
      <formula>"g"</formula>
    </cfRule>
  </conditionalFormatting>
  <conditionalFormatting sqref="BQ16:BQ24">
    <cfRule type="cellIs" dxfId="28098" priority="28338" stopIfTrue="1" operator="equal">
      <formula>"f"</formula>
    </cfRule>
  </conditionalFormatting>
  <conditionalFormatting sqref="BQ16:BQ24">
    <cfRule type="cellIs" dxfId="28097" priority="28336" stopIfTrue="1" operator="equal">
      <formula>"h"</formula>
    </cfRule>
    <cfRule type="cellIs" dxfId="28096" priority="28337" stopIfTrue="1" operator="equal">
      <formula>"g"</formula>
    </cfRule>
  </conditionalFormatting>
  <conditionalFormatting sqref="BQ16:BQ24">
    <cfRule type="cellIs" dxfId="28095" priority="28335" stopIfTrue="1" operator="equal">
      <formula>"f"</formula>
    </cfRule>
  </conditionalFormatting>
  <conditionalFormatting sqref="BQ16:BQ24">
    <cfRule type="cellIs" dxfId="28094" priority="28333" stopIfTrue="1" operator="equal">
      <formula>"h"</formula>
    </cfRule>
    <cfRule type="cellIs" dxfId="28093" priority="28334" stopIfTrue="1" operator="equal">
      <formula>"g"</formula>
    </cfRule>
  </conditionalFormatting>
  <conditionalFormatting sqref="BQ16:BQ24">
    <cfRule type="cellIs" dxfId="28092" priority="28332" stopIfTrue="1" operator="equal">
      <formula>"f"</formula>
    </cfRule>
  </conditionalFormatting>
  <conditionalFormatting sqref="BQ16:BQ24">
    <cfRule type="cellIs" dxfId="28091" priority="28330" stopIfTrue="1" operator="equal">
      <formula>"h"</formula>
    </cfRule>
    <cfRule type="cellIs" dxfId="28090" priority="28331" stopIfTrue="1" operator="equal">
      <formula>"g"</formula>
    </cfRule>
  </conditionalFormatting>
  <conditionalFormatting sqref="BQ16:BQ24">
    <cfRule type="cellIs" dxfId="28089" priority="28329" stopIfTrue="1" operator="equal">
      <formula>"f"</formula>
    </cfRule>
  </conditionalFormatting>
  <conditionalFormatting sqref="BQ16:BQ24">
    <cfRule type="cellIs" dxfId="28088" priority="28327" stopIfTrue="1" operator="equal">
      <formula>"h"</formula>
    </cfRule>
    <cfRule type="cellIs" dxfId="28087" priority="28328" stopIfTrue="1" operator="equal">
      <formula>"g"</formula>
    </cfRule>
  </conditionalFormatting>
  <conditionalFormatting sqref="BQ16:BQ24">
    <cfRule type="cellIs" dxfId="28086" priority="28326" stopIfTrue="1" operator="equal">
      <formula>"f"</formula>
    </cfRule>
  </conditionalFormatting>
  <conditionalFormatting sqref="BQ16:BQ24">
    <cfRule type="cellIs" dxfId="28085" priority="28324" stopIfTrue="1" operator="equal">
      <formula>"h"</formula>
    </cfRule>
    <cfRule type="cellIs" dxfId="28084" priority="28325" stopIfTrue="1" operator="equal">
      <formula>"g"</formula>
    </cfRule>
  </conditionalFormatting>
  <conditionalFormatting sqref="BQ16:BQ24">
    <cfRule type="cellIs" dxfId="28083" priority="28323" stopIfTrue="1" operator="equal">
      <formula>"f"</formula>
    </cfRule>
  </conditionalFormatting>
  <conditionalFormatting sqref="BQ16:BQ24">
    <cfRule type="cellIs" dxfId="28082" priority="28321" stopIfTrue="1" operator="equal">
      <formula>"h"</formula>
    </cfRule>
    <cfRule type="cellIs" dxfId="28081" priority="28322" stopIfTrue="1" operator="equal">
      <formula>"g"</formula>
    </cfRule>
  </conditionalFormatting>
  <conditionalFormatting sqref="BQ16:BQ24">
    <cfRule type="cellIs" dxfId="28080" priority="28320" stopIfTrue="1" operator="equal">
      <formula>"f"</formula>
    </cfRule>
  </conditionalFormatting>
  <conditionalFormatting sqref="BQ16:BQ24">
    <cfRule type="cellIs" dxfId="28079" priority="28318" stopIfTrue="1" operator="equal">
      <formula>"h"</formula>
    </cfRule>
    <cfRule type="cellIs" dxfId="28078" priority="28319" stopIfTrue="1" operator="equal">
      <formula>"g"</formula>
    </cfRule>
  </conditionalFormatting>
  <conditionalFormatting sqref="BQ16:BQ24">
    <cfRule type="cellIs" dxfId="28077" priority="28317" stopIfTrue="1" operator="equal">
      <formula>"f"</formula>
    </cfRule>
  </conditionalFormatting>
  <conditionalFormatting sqref="BQ16:BQ24">
    <cfRule type="cellIs" dxfId="28076" priority="28315" stopIfTrue="1" operator="equal">
      <formula>"h"</formula>
    </cfRule>
    <cfRule type="cellIs" dxfId="28075" priority="28316" stopIfTrue="1" operator="equal">
      <formula>"g"</formula>
    </cfRule>
  </conditionalFormatting>
  <conditionalFormatting sqref="BQ16:BQ24">
    <cfRule type="cellIs" dxfId="28074" priority="28314" stopIfTrue="1" operator="equal">
      <formula>"f"</formula>
    </cfRule>
  </conditionalFormatting>
  <conditionalFormatting sqref="BQ16:BQ24">
    <cfRule type="cellIs" dxfId="28073" priority="28312" stopIfTrue="1" operator="equal">
      <formula>"h"</formula>
    </cfRule>
    <cfRule type="cellIs" dxfId="28072" priority="28313" stopIfTrue="1" operator="equal">
      <formula>"g"</formula>
    </cfRule>
  </conditionalFormatting>
  <conditionalFormatting sqref="BQ16:BQ24">
    <cfRule type="cellIs" dxfId="28071" priority="28311" stopIfTrue="1" operator="equal">
      <formula>"f"</formula>
    </cfRule>
  </conditionalFormatting>
  <conditionalFormatting sqref="BQ16:BQ24">
    <cfRule type="cellIs" dxfId="28070" priority="28309" stopIfTrue="1" operator="equal">
      <formula>"h"</formula>
    </cfRule>
    <cfRule type="cellIs" dxfId="28069" priority="28310" stopIfTrue="1" operator="equal">
      <formula>"g"</formula>
    </cfRule>
  </conditionalFormatting>
  <conditionalFormatting sqref="BQ16:BQ24">
    <cfRule type="cellIs" dxfId="28068" priority="28308" stopIfTrue="1" operator="equal">
      <formula>"f"</formula>
    </cfRule>
  </conditionalFormatting>
  <conditionalFormatting sqref="BQ16:BQ24">
    <cfRule type="cellIs" dxfId="28067" priority="28306" stopIfTrue="1" operator="equal">
      <formula>"h"</formula>
    </cfRule>
    <cfRule type="cellIs" dxfId="28066" priority="28307" stopIfTrue="1" operator="equal">
      <formula>"g"</formula>
    </cfRule>
  </conditionalFormatting>
  <conditionalFormatting sqref="BQ16:BQ24">
    <cfRule type="cellIs" dxfId="28065" priority="28305" stopIfTrue="1" operator="equal">
      <formula>"f"</formula>
    </cfRule>
  </conditionalFormatting>
  <conditionalFormatting sqref="BQ16:BQ24">
    <cfRule type="cellIs" dxfId="28064" priority="28303" stopIfTrue="1" operator="equal">
      <formula>"h"</formula>
    </cfRule>
    <cfRule type="cellIs" dxfId="28063" priority="28304" stopIfTrue="1" operator="equal">
      <formula>"g"</formula>
    </cfRule>
  </conditionalFormatting>
  <conditionalFormatting sqref="BQ16:BQ24">
    <cfRule type="cellIs" dxfId="28062" priority="28302" stopIfTrue="1" operator="equal">
      <formula>"f"</formula>
    </cfRule>
  </conditionalFormatting>
  <conditionalFormatting sqref="BQ16:BQ24">
    <cfRule type="cellIs" dxfId="28061" priority="28300" stopIfTrue="1" operator="equal">
      <formula>"h"</formula>
    </cfRule>
    <cfRule type="cellIs" dxfId="28060" priority="28301" stopIfTrue="1" operator="equal">
      <formula>"g"</formula>
    </cfRule>
  </conditionalFormatting>
  <conditionalFormatting sqref="BQ16:BQ24">
    <cfRule type="cellIs" dxfId="28059" priority="28299" stopIfTrue="1" operator="equal">
      <formula>"f"</formula>
    </cfRule>
  </conditionalFormatting>
  <conditionalFormatting sqref="BQ16:BQ24">
    <cfRule type="cellIs" dxfId="28058" priority="28297" stopIfTrue="1" operator="equal">
      <formula>"h"</formula>
    </cfRule>
    <cfRule type="cellIs" dxfId="28057" priority="28298" stopIfTrue="1" operator="equal">
      <formula>"g"</formula>
    </cfRule>
  </conditionalFormatting>
  <conditionalFormatting sqref="BQ16:BQ24">
    <cfRule type="cellIs" dxfId="28056" priority="28296" stopIfTrue="1" operator="equal">
      <formula>"f"</formula>
    </cfRule>
  </conditionalFormatting>
  <conditionalFormatting sqref="BQ16:BQ24">
    <cfRule type="cellIs" dxfId="28055" priority="28294" stopIfTrue="1" operator="equal">
      <formula>"h"</formula>
    </cfRule>
    <cfRule type="cellIs" dxfId="28054" priority="28295" stopIfTrue="1" operator="equal">
      <formula>"g"</formula>
    </cfRule>
  </conditionalFormatting>
  <conditionalFormatting sqref="BQ16:BQ24">
    <cfRule type="cellIs" dxfId="28053" priority="28290" stopIfTrue="1" operator="equal">
      <formula>"f"</formula>
    </cfRule>
  </conditionalFormatting>
  <conditionalFormatting sqref="BQ16:BQ24">
    <cfRule type="cellIs" dxfId="28052" priority="28288" stopIfTrue="1" operator="equal">
      <formula>"h"</formula>
    </cfRule>
    <cfRule type="cellIs" dxfId="28051" priority="28289" stopIfTrue="1" operator="equal">
      <formula>"g"</formula>
    </cfRule>
  </conditionalFormatting>
  <conditionalFormatting sqref="BQ16:BQ24">
    <cfRule type="cellIs" dxfId="28050" priority="28293" stopIfTrue="1" operator="equal">
      <formula>"f"</formula>
    </cfRule>
  </conditionalFormatting>
  <conditionalFormatting sqref="BQ16:BQ24">
    <cfRule type="cellIs" dxfId="28049" priority="28291" stopIfTrue="1" operator="equal">
      <formula>"h"</formula>
    </cfRule>
    <cfRule type="cellIs" dxfId="28048" priority="28292" stopIfTrue="1" operator="equal">
      <formula>"g"</formula>
    </cfRule>
  </conditionalFormatting>
  <conditionalFormatting sqref="BQ16:BQ24">
    <cfRule type="cellIs" dxfId="28047" priority="28287" stopIfTrue="1" operator="equal">
      <formula>"f"</formula>
    </cfRule>
  </conditionalFormatting>
  <conditionalFormatting sqref="BQ16:BQ24">
    <cfRule type="cellIs" dxfId="28046" priority="28285" stopIfTrue="1" operator="equal">
      <formula>"h"</formula>
    </cfRule>
    <cfRule type="cellIs" dxfId="28045" priority="28286" stopIfTrue="1" operator="equal">
      <formula>"g"</formula>
    </cfRule>
  </conditionalFormatting>
  <conditionalFormatting sqref="BQ16:BQ24">
    <cfRule type="cellIs" dxfId="28044" priority="28284" stopIfTrue="1" operator="equal">
      <formula>"f"</formula>
    </cfRule>
  </conditionalFormatting>
  <conditionalFormatting sqref="BQ16:BQ24">
    <cfRule type="cellIs" dxfId="28043" priority="28282" stopIfTrue="1" operator="equal">
      <formula>"h"</formula>
    </cfRule>
    <cfRule type="cellIs" dxfId="28042" priority="28283" stopIfTrue="1" operator="equal">
      <formula>"g"</formula>
    </cfRule>
  </conditionalFormatting>
  <conditionalFormatting sqref="BQ16:BQ24">
    <cfRule type="cellIs" dxfId="28041" priority="28281" stopIfTrue="1" operator="equal">
      <formula>"f"</formula>
    </cfRule>
  </conditionalFormatting>
  <conditionalFormatting sqref="BQ16:BQ24">
    <cfRule type="cellIs" dxfId="28040" priority="28279" stopIfTrue="1" operator="equal">
      <formula>"h"</formula>
    </cfRule>
    <cfRule type="cellIs" dxfId="28039" priority="28280" stopIfTrue="1" operator="equal">
      <formula>"g"</formula>
    </cfRule>
  </conditionalFormatting>
  <conditionalFormatting sqref="BP16:BP24">
    <cfRule type="cellIs" dxfId="28038" priority="28206" stopIfTrue="1" operator="equal">
      <formula>"f"</formula>
    </cfRule>
  </conditionalFormatting>
  <conditionalFormatting sqref="BP16:BP24">
    <cfRule type="cellIs" dxfId="28037" priority="28204" stopIfTrue="1" operator="equal">
      <formula>"h"</formula>
    </cfRule>
    <cfRule type="cellIs" dxfId="28036" priority="28205" stopIfTrue="1" operator="equal">
      <formula>"g"</formula>
    </cfRule>
  </conditionalFormatting>
  <conditionalFormatting sqref="BP16:BP24">
    <cfRule type="cellIs" dxfId="28035" priority="28275" stopIfTrue="1" operator="equal">
      <formula>"f"</formula>
    </cfRule>
  </conditionalFormatting>
  <conditionalFormatting sqref="BP16:BP24">
    <cfRule type="cellIs" dxfId="28034" priority="28273" stopIfTrue="1" operator="equal">
      <formula>"h"</formula>
    </cfRule>
    <cfRule type="cellIs" dxfId="28033" priority="28274" stopIfTrue="1" operator="equal">
      <formula>"g"</formula>
    </cfRule>
  </conditionalFormatting>
  <conditionalFormatting sqref="BP16:BP24">
    <cfRule type="cellIs" dxfId="28032" priority="28272" stopIfTrue="1" operator="equal">
      <formula>"f"</formula>
    </cfRule>
  </conditionalFormatting>
  <conditionalFormatting sqref="BP16:BP24">
    <cfRule type="cellIs" dxfId="28031" priority="28270" stopIfTrue="1" operator="equal">
      <formula>"h"</formula>
    </cfRule>
    <cfRule type="cellIs" dxfId="28030" priority="28271" stopIfTrue="1" operator="equal">
      <formula>"g"</formula>
    </cfRule>
  </conditionalFormatting>
  <conditionalFormatting sqref="BP16:BP24">
    <cfRule type="cellIs" dxfId="28029" priority="28269" stopIfTrue="1" operator="equal">
      <formula>"f"</formula>
    </cfRule>
  </conditionalFormatting>
  <conditionalFormatting sqref="BP16:BP24">
    <cfRule type="cellIs" dxfId="28028" priority="28267" stopIfTrue="1" operator="equal">
      <formula>"h"</formula>
    </cfRule>
    <cfRule type="cellIs" dxfId="28027" priority="28268" stopIfTrue="1" operator="equal">
      <formula>"g"</formula>
    </cfRule>
  </conditionalFormatting>
  <conditionalFormatting sqref="BP16:BP24">
    <cfRule type="cellIs" dxfId="28026" priority="28266" stopIfTrue="1" operator="equal">
      <formula>"f"</formula>
    </cfRule>
  </conditionalFormatting>
  <conditionalFormatting sqref="BP16:BP24">
    <cfRule type="cellIs" dxfId="28025" priority="28264" stopIfTrue="1" operator="equal">
      <formula>"h"</formula>
    </cfRule>
    <cfRule type="cellIs" dxfId="28024" priority="28265" stopIfTrue="1" operator="equal">
      <formula>"g"</formula>
    </cfRule>
  </conditionalFormatting>
  <conditionalFormatting sqref="BP16:BP24">
    <cfRule type="cellIs" dxfId="28023" priority="28263" stopIfTrue="1" operator="equal">
      <formula>"f"</formula>
    </cfRule>
  </conditionalFormatting>
  <conditionalFormatting sqref="BP16:BP24">
    <cfRule type="cellIs" dxfId="28022" priority="28261" stopIfTrue="1" operator="equal">
      <formula>"h"</formula>
    </cfRule>
    <cfRule type="cellIs" dxfId="28021" priority="28262" stopIfTrue="1" operator="equal">
      <formula>"g"</formula>
    </cfRule>
  </conditionalFormatting>
  <conditionalFormatting sqref="BP16:BP24">
    <cfRule type="cellIs" dxfId="28020" priority="28260" stopIfTrue="1" operator="equal">
      <formula>"f"</formula>
    </cfRule>
  </conditionalFormatting>
  <conditionalFormatting sqref="BP16:BP24">
    <cfRule type="cellIs" dxfId="28019" priority="28258" stopIfTrue="1" operator="equal">
      <formula>"h"</formula>
    </cfRule>
    <cfRule type="cellIs" dxfId="28018" priority="28259" stopIfTrue="1" operator="equal">
      <formula>"g"</formula>
    </cfRule>
  </conditionalFormatting>
  <conditionalFormatting sqref="BP16:BP24">
    <cfRule type="cellIs" dxfId="28017" priority="28257" stopIfTrue="1" operator="equal">
      <formula>"f"</formula>
    </cfRule>
  </conditionalFormatting>
  <conditionalFormatting sqref="BP16:BP24">
    <cfRule type="cellIs" dxfId="28016" priority="28255" stopIfTrue="1" operator="equal">
      <formula>"h"</formula>
    </cfRule>
    <cfRule type="cellIs" dxfId="28015" priority="28256" stopIfTrue="1" operator="equal">
      <formula>"g"</formula>
    </cfRule>
  </conditionalFormatting>
  <conditionalFormatting sqref="BP16:BP24">
    <cfRule type="cellIs" dxfId="28014" priority="28254" stopIfTrue="1" operator="equal">
      <formula>"f"</formula>
    </cfRule>
  </conditionalFormatting>
  <conditionalFormatting sqref="BP16:BP24">
    <cfRule type="cellIs" dxfId="28013" priority="28252" stopIfTrue="1" operator="equal">
      <formula>"h"</formula>
    </cfRule>
    <cfRule type="cellIs" dxfId="28012" priority="28253" stopIfTrue="1" operator="equal">
      <formula>"g"</formula>
    </cfRule>
  </conditionalFormatting>
  <conditionalFormatting sqref="BP16:BP24">
    <cfRule type="cellIs" dxfId="28011" priority="28251" stopIfTrue="1" operator="equal">
      <formula>"f"</formula>
    </cfRule>
  </conditionalFormatting>
  <conditionalFormatting sqref="BP16:BP24">
    <cfRule type="cellIs" dxfId="28010" priority="28249" stopIfTrue="1" operator="equal">
      <formula>"h"</formula>
    </cfRule>
    <cfRule type="cellIs" dxfId="28009" priority="28250" stopIfTrue="1" operator="equal">
      <formula>"g"</formula>
    </cfRule>
  </conditionalFormatting>
  <conditionalFormatting sqref="BP16:BP24">
    <cfRule type="cellIs" dxfId="28008" priority="28248" stopIfTrue="1" operator="equal">
      <formula>"f"</formula>
    </cfRule>
  </conditionalFormatting>
  <conditionalFormatting sqref="BP16:BP24">
    <cfRule type="cellIs" dxfId="28007" priority="28246" stopIfTrue="1" operator="equal">
      <formula>"h"</formula>
    </cfRule>
    <cfRule type="cellIs" dxfId="28006" priority="28247" stopIfTrue="1" operator="equal">
      <formula>"g"</formula>
    </cfRule>
  </conditionalFormatting>
  <conditionalFormatting sqref="BP16:BP24">
    <cfRule type="cellIs" dxfId="28005" priority="28245" stopIfTrue="1" operator="equal">
      <formula>"f"</formula>
    </cfRule>
  </conditionalFormatting>
  <conditionalFormatting sqref="BP16:BP24">
    <cfRule type="cellIs" dxfId="28004" priority="28243" stopIfTrue="1" operator="equal">
      <formula>"h"</formula>
    </cfRule>
    <cfRule type="cellIs" dxfId="28003" priority="28244" stopIfTrue="1" operator="equal">
      <formula>"g"</formula>
    </cfRule>
  </conditionalFormatting>
  <conditionalFormatting sqref="BP16:BP24">
    <cfRule type="cellIs" dxfId="28002" priority="28242" stopIfTrue="1" operator="equal">
      <formula>"f"</formula>
    </cfRule>
  </conditionalFormatting>
  <conditionalFormatting sqref="BP16:BP24">
    <cfRule type="cellIs" dxfId="28001" priority="28240" stopIfTrue="1" operator="equal">
      <formula>"h"</formula>
    </cfRule>
    <cfRule type="cellIs" dxfId="28000" priority="28241" stopIfTrue="1" operator="equal">
      <formula>"g"</formula>
    </cfRule>
  </conditionalFormatting>
  <conditionalFormatting sqref="BP16:BP24">
    <cfRule type="cellIs" dxfId="27999" priority="28239" stopIfTrue="1" operator="equal">
      <formula>"f"</formula>
    </cfRule>
  </conditionalFormatting>
  <conditionalFormatting sqref="BP16:BP24">
    <cfRule type="cellIs" dxfId="27998" priority="28237" stopIfTrue="1" operator="equal">
      <formula>"h"</formula>
    </cfRule>
    <cfRule type="cellIs" dxfId="27997" priority="28238" stopIfTrue="1" operator="equal">
      <formula>"g"</formula>
    </cfRule>
  </conditionalFormatting>
  <conditionalFormatting sqref="BP16:BP24">
    <cfRule type="cellIs" dxfId="27996" priority="28236" stopIfTrue="1" operator="equal">
      <formula>"f"</formula>
    </cfRule>
  </conditionalFormatting>
  <conditionalFormatting sqref="BP16:BP24">
    <cfRule type="cellIs" dxfId="27995" priority="28234" stopIfTrue="1" operator="equal">
      <formula>"h"</formula>
    </cfRule>
    <cfRule type="cellIs" dxfId="27994" priority="28235" stopIfTrue="1" operator="equal">
      <formula>"g"</formula>
    </cfRule>
  </conditionalFormatting>
  <conditionalFormatting sqref="BP16:BP24">
    <cfRule type="cellIs" dxfId="27993" priority="28233" stopIfTrue="1" operator="equal">
      <formula>"f"</formula>
    </cfRule>
  </conditionalFormatting>
  <conditionalFormatting sqref="BP16:BP24">
    <cfRule type="cellIs" dxfId="27992" priority="28231" stopIfTrue="1" operator="equal">
      <formula>"h"</formula>
    </cfRule>
    <cfRule type="cellIs" dxfId="27991" priority="28232" stopIfTrue="1" operator="equal">
      <formula>"g"</formula>
    </cfRule>
  </conditionalFormatting>
  <conditionalFormatting sqref="BP16:BP24">
    <cfRule type="cellIs" dxfId="27990" priority="28230" stopIfTrue="1" operator="equal">
      <formula>"f"</formula>
    </cfRule>
  </conditionalFormatting>
  <conditionalFormatting sqref="BP16:BP24">
    <cfRule type="cellIs" dxfId="27989" priority="28228" stopIfTrue="1" operator="equal">
      <formula>"h"</formula>
    </cfRule>
    <cfRule type="cellIs" dxfId="27988" priority="28229" stopIfTrue="1" operator="equal">
      <formula>"g"</formula>
    </cfRule>
  </conditionalFormatting>
  <conditionalFormatting sqref="BP16:BP24">
    <cfRule type="cellIs" dxfId="27987" priority="28227" stopIfTrue="1" operator="equal">
      <formula>"f"</formula>
    </cfRule>
  </conditionalFormatting>
  <conditionalFormatting sqref="BP16:BP24">
    <cfRule type="cellIs" dxfId="27986" priority="28225" stopIfTrue="1" operator="equal">
      <formula>"h"</formula>
    </cfRule>
    <cfRule type="cellIs" dxfId="27985" priority="28226" stopIfTrue="1" operator="equal">
      <formula>"g"</formula>
    </cfRule>
  </conditionalFormatting>
  <conditionalFormatting sqref="BP16:BP24">
    <cfRule type="cellIs" dxfId="27984" priority="28224" stopIfTrue="1" operator="equal">
      <formula>"f"</formula>
    </cfRule>
  </conditionalFormatting>
  <conditionalFormatting sqref="BP16:BP24">
    <cfRule type="cellIs" dxfId="27983" priority="28222" stopIfTrue="1" operator="equal">
      <formula>"h"</formula>
    </cfRule>
    <cfRule type="cellIs" dxfId="27982" priority="28223" stopIfTrue="1" operator="equal">
      <formula>"g"</formula>
    </cfRule>
  </conditionalFormatting>
  <conditionalFormatting sqref="BP16:BP24">
    <cfRule type="cellIs" dxfId="27981" priority="28218" stopIfTrue="1" operator="equal">
      <formula>"f"</formula>
    </cfRule>
  </conditionalFormatting>
  <conditionalFormatting sqref="BP16:BP24">
    <cfRule type="cellIs" dxfId="27980" priority="28216" stopIfTrue="1" operator="equal">
      <formula>"h"</formula>
    </cfRule>
    <cfRule type="cellIs" dxfId="27979" priority="28217" stopIfTrue="1" operator="equal">
      <formula>"g"</formula>
    </cfRule>
  </conditionalFormatting>
  <conditionalFormatting sqref="BP16:BP24">
    <cfRule type="cellIs" dxfId="27978" priority="28221" stopIfTrue="1" operator="equal">
      <formula>"f"</formula>
    </cfRule>
  </conditionalFormatting>
  <conditionalFormatting sqref="BP16:BP24">
    <cfRule type="cellIs" dxfId="27977" priority="28219" stopIfTrue="1" operator="equal">
      <formula>"h"</formula>
    </cfRule>
    <cfRule type="cellIs" dxfId="27976" priority="28220" stopIfTrue="1" operator="equal">
      <formula>"g"</formula>
    </cfRule>
  </conditionalFormatting>
  <conditionalFormatting sqref="BP16:BP24">
    <cfRule type="cellIs" dxfId="27975" priority="28215" stopIfTrue="1" operator="equal">
      <formula>"f"</formula>
    </cfRule>
  </conditionalFormatting>
  <conditionalFormatting sqref="BP16:BP24">
    <cfRule type="cellIs" dxfId="27974" priority="28213" stopIfTrue="1" operator="equal">
      <formula>"h"</formula>
    </cfRule>
    <cfRule type="cellIs" dxfId="27973" priority="28214" stopIfTrue="1" operator="equal">
      <formula>"g"</formula>
    </cfRule>
  </conditionalFormatting>
  <conditionalFormatting sqref="BP16:BP24">
    <cfRule type="cellIs" dxfId="27972" priority="28212" stopIfTrue="1" operator="equal">
      <formula>"f"</formula>
    </cfRule>
  </conditionalFormatting>
  <conditionalFormatting sqref="BP16:BP24">
    <cfRule type="cellIs" dxfId="27971" priority="28210" stopIfTrue="1" operator="equal">
      <formula>"h"</formula>
    </cfRule>
    <cfRule type="cellIs" dxfId="27970" priority="28211" stopIfTrue="1" operator="equal">
      <formula>"g"</formula>
    </cfRule>
  </conditionalFormatting>
  <conditionalFormatting sqref="BP16:BP24">
    <cfRule type="cellIs" dxfId="27969" priority="28209" stopIfTrue="1" operator="equal">
      <formula>"f"</formula>
    </cfRule>
  </conditionalFormatting>
  <conditionalFormatting sqref="BP16:BP24">
    <cfRule type="cellIs" dxfId="27968" priority="28207" stopIfTrue="1" operator="equal">
      <formula>"h"</formula>
    </cfRule>
    <cfRule type="cellIs" dxfId="27967" priority="28208" stopIfTrue="1" operator="equal">
      <formula>"g"</formula>
    </cfRule>
  </conditionalFormatting>
  <conditionalFormatting sqref="BP16:BQ24">
    <cfRule type="cellIs" dxfId="27966" priority="28200" stopIfTrue="1" operator="equal">
      <formula>"f"</formula>
    </cfRule>
  </conditionalFormatting>
  <conditionalFormatting sqref="BP16:BQ24">
    <cfRule type="cellIs" dxfId="27965" priority="28198" stopIfTrue="1" operator="equal">
      <formula>"h"</formula>
    </cfRule>
    <cfRule type="cellIs" dxfId="27964" priority="28199" stopIfTrue="1" operator="equal">
      <formula>"g"</formula>
    </cfRule>
  </conditionalFormatting>
  <conditionalFormatting sqref="BP16:BQ24">
    <cfRule type="cellIs" dxfId="27963" priority="28203" stopIfTrue="1" operator="equal">
      <formula>"f"</formula>
    </cfRule>
  </conditionalFormatting>
  <conditionalFormatting sqref="BP16:BQ24">
    <cfRule type="cellIs" dxfId="27962" priority="28201" stopIfTrue="1" operator="equal">
      <formula>"h"</formula>
    </cfRule>
    <cfRule type="cellIs" dxfId="27961" priority="28202" stopIfTrue="1" operator="equal">
      <formula>"g"</formula>
    </cfRule>
  </conditionalFormatting>
  <conditionalFormatting sqref="AO130:AP149">
    <cfRule type="cellIs" dxfId="27960" priority="24294" stopIfTrue="1" operator="equal">
      <formula>"f"</formula>
    </cfRule>
  </conditionalFormatting>
  <conditionalFormatting sqref="AO130:AP149">
    <cfRule type="cellIs" dxfId="27959" priority="24292" stopIfTrue="1" operator="equal">
      <formula>"h"</formula>
    </cfRule>
    <cfRule type="cellIs" dxfId="27958" priority="24293" stopIfTrue="1" operator="equal">
      <formula>"g"</formula>
    </cfRule>
  </conditionalFormatting>
  <conditionalFormatting sqref="AO130:AP149">
    <cfRule type="cellIs" dxfId="27957" priority="24363" stopIfTrue="1" operator="equal">
      <formula>"f"</formula>
    </cfRule>
  </conditionalFormatting>
  <conditionalFormatting sqref="AO130:AP149">
    <cfRule type="cellIs" dxfId="27956" priority="24361" stopIfTrue="1" operator="equal">
      <formula>"h"</formula>
    </cfRule>
    <cfRule type="cellIs" dxfId="27955" priority="24362" stopIfTrue="1" operator="equal">
      <formula>"g"</formula>
    </cfRule>
  </conditionalFormatting>
  <conditionalFormatting sqref="AO130:AP149">
    <cfRule type="cellIs" dxfId="27954" priority="24360" stopIfTrue="1" operator="equal">
      <formula>"f"</formula>
    </cfRule>
  </conditionalFormatting>
  <conditionalFormatting sqref="AO130:AP149">
    <cfRule type="cellIs" dxfId="27953" priority="24358" stopIfTrue="1" operator="equal">
      <formula>"h"</formula>
    </cfRule>
    <cfRule type="cellIs" dxfId="27952" priority="24359" stopIfTrue="1" operator="equal">
      <formula>"g"</formula>
    </cfRule>
  </conditionalFormatting>
  <conditionalFormatting sqref="AO130:AP149">
    <cfRule type="cellIs" dxfId="27951" priority="24357" stopIfTrue="1" operator="equal">
      <formula>"f"</formula>
    </cfRule>
  </conditionalFormatting>
  <conditionalFormatting sqref="AO130:AP149">
    <cfRule type="cellIs" dxfId="27950" priority="24355" stopIfTrue="1" operator="equal">
      <formula>"h"</formula>
    </cfRule>
    <cfRule type="cellIs" dxfId="27949" priority="24356" stopIfTrue="1" operator="equal">
      <formula>"g"</formula>
    </cfRule>
  </conditionalFormatting>
  <conditionalFormatting sqref="AO130:AP149">
    <cfRule type="cellIs" dxfId="27948" priority="24354" stopIfTrue="1" operator="equal">
      <formula>"f"</formula>
    </cfRule>
  </conditionalFormatting>
  <conditionalFormatting sqref="AO130:AP149">
    <cfRule type="cellIs" dxfId="27947" priority="24352" stopIfTrue="1" operator="equal">
      <formula>"h"</formula>
    </cfRule>
    <cfRule type="cellIs" dxfId="27946" priority="24353" stopIfTrue="1" operator="equal">
      <formula>"g"</formula>
    </cfRule>
  </conditionalFormatting>
  <conditionalFormatting sqref="AO130:AP149">
    <cfRule type="cellIs" dxfId="27945" priority="24351" stopIfTrue="1" operator="equal">
      <formula>"f"</formula>
    </cfRule>
  </conditionalFormatting>
  <conditionalFormatting sqref="AO130:AP149">
    <cfRule type="cellIs" dxfId="27944" priority="24349" stopIfTrue="1" operator="equal">
      <formula>"h"</formula>
    </cfRule>
    <cfRule type="cellIs" dxfId="27943" priority="24350" stopIfTrue="1" operator="equal">
      <formula>"g"</formula>
    </cfRule>
  </conditionalFormatting>
  <conditionalFormatting sqref="AO130:AP149">
    <cfRule type="cellIs" dxfId="27942" priority="24348" stopIfTrue="1" operator="equal">
      <formula>"f"</formula>
    </cfRule>
  </conditionalFormatting>
  <conditionalFormatting sqref="AO130:AP149">
    <cfRule type="cellIs" dxfId="27941" priority="24346" stopIfTrue="1" operator="equal">
      <formula>"h"</formula>
    </cfRule>
    <cfRule type="cellIs" dxfId="27940" priority="24347" stopIfTrue="1" operator="equal">
      <formula>"g"</formula>
    </cfRule>
  </conditionalFormatting>
  <conditionalFormatting sqref="AO130:AP149">
    <cfRule type="cellIs" dxfId="27939" priority="24345" stopIfTrue="1" operator="equal">
      <formula>"f"</formula>
    </cfRule>
  </conditionalFormatting>
  <conditionalFormatting sqref="AO130:AP149">
    <cfRule type="cellIs" dxfId="27938" priority="24343" stopIfTrue="1" operator="equal">
      <formula>"h"</formula>
    </cfRule>
    <cfRule type="cellIs" dxfId="27937" priority="24344" stopIfTrue="1" operator="equal">
      <formula>"g"</formula>
    </cfRule>
  </conditionalFormatting>
  <conditionalFormatting sqref="AO130:AP149">
    <cfRule type="cellIs" dxfId="27936" priority="24342" stopIfTrue="1" operator="equal">
      <formula>"f"</formula>
    </cfRule>
  </conditionalFormatting>
  <conditionalFormatting sqref="AO130:AP149">
    <cfRule type="cellIs" dxfId="27935" priority="24340" stopIfTrue="1" operator="equal">
      <formula>"h"</formula>
    </cfRule>
    <cfRule type="cellIs" dxfId="27934" priority="24341" stopIfTrue="1" operator="equal">
      <formula>"g"</formula>
    </cfRule>
  </conditionalFormatting>
  <conditionalFormatting sqref="AO130:AP149">
    <cfRule type="cellIs" dxfId="27933" priority="24339" stopIfTrue="1" operator="equal">
      <formula>"f"</formula>
    </cfRule>
  </conditionalFormatting>
  <conditionalFormatting sqref="AO130:AP149">
    <cfRule type="cellIs" dxfId="27932" priority="24337" stopIfTrue="1" operator="equal">
      <formula>"h"</formula>
    </cfRule>
    <cfRule type="cellIs" dxfId="27931" priority="24338" stopIfTrue="1" operator="equal">
      <formula>"g"</formula>
    </cfRule>
  </conditionalFormatting>
  <conditionalFormatting sqref="AO130:AP149">
    <cfRule type="cellIs" dxfId="27930" priority="24336" stopIfTrue="1" operator="equal">
      <formula>"f"</formula>
    </cfRule>
  </conditionalFormatting>
  <conditionalFormatting sqref="AO130:AP149">
    <cfRule type="cellIs" dxfId="27929" priority="24334" stopIfTrue="1" operator="equal">
      <formula>"h"</formula>
    </cfRule>
    <cfRule type="cellIs" dxfId="27928" priority="24335" stopIfTrue="1" operator="equal">
      <formula>"g"</formula>
    </cfRule>
  </conditionalFormatting>
  <conditionalFormatting sqref="AO130:AP149">
    <cfRule type="cellIs" dxfId="27927" priority="24333" stopIfTrue="1" operator="equal">
      <formula>"f"</formula>
    </cfRule>
  </conditionalFormatting>
  <conditionalFormatting sqref="AO130:AP149">
    <cfRule type="cellIs" dxfId="27926" priority="24331" stopIfTrue="1" operator="equal">
      <formula>"h"</formula>
    </cfRule>
    <cfRule type="cellIs" dxfId="27925" priority="24332" stopIfTrue="1" operator="equal">
      <formula>"g"</formula>
    </cfRule>
  </conditionalFormatting>
  <conditionalFormatting sqref="AO130:AP149">
    <cfRule type="cellIs" dxfId="27924" priority="24330" stopIfTrue="1" operator="equal">
      <formula>"f"</formula>
    </cfRule>
  </conditionalFormatting>
  <conditionalFormatting sqref="AO130:AP149">
    <cfRule type="cellIs" dxfId="27923" priority="24328" stopIfTrue="1" operator="equal">
      <formula>"h"</formula>
    </cfRule>
    <cfRule type="cellIs" dxfId="27922" priority="24329" stopIfTrue="1" operator="equal">
      <formula>"g"</formula>
    </cfRule>
  </conditionalFormatting>
  <conditionalFormatting sqref="AO130:AP149">
    <cfRule type="cellIs" dxfId="27921" priority="24327" stopIfTrue="1" operator="equal">
      <formula>"f"</formula>
    </cfRule>
  </conditionalFormatting>
  <conditionalFormatting sqref="AO130:AP149">
    <cfRule type="cellIs" dxfId="27920" priority="24325" stopIfTrue="1" operator="equal">
      <formula>"h"</formula>
    </cfRule>
    <cfRule type="cellIs" dxfId="27919" priority="24326" stopIfTrue="1" operator="equal">
      <formula>"g"</formula>
    </cfRule>
  </conditionalFormatting>
  <conditionalFormatting sqref="AO130:AP149">
    <cfRule type="cellIs" dxfId="27918" priority="24324" stopIfTrue="1" operator="equal">
      <formula>"f"</formula>
    </cfRule>
  </conditionalFormatting>
  <conditionalFormatting sqref="AO130:AP149">
    <cfRule type="cellIs" dxfId="27917" priority="24322" stopIfTrue="1" operator="equal">
      <formula>"h"</formula>
    </cfRule>
    <cfRule type="cellIs" dxfId="27916" priority="24323" stopIfTrue="1" operator="equal">
      <formula>"g"</formula>
    </cfRule>
  </conditionalFormatting>
  <conditionalFormatting sqref="AO130:AP149">
    <cfRule type="cellIs" dxfId="27915" priority="24321" stopIfTrue="1" operator="equal">
      <formula>"f"</formula>
    </cfRule>
  </conditionalFormatting>
  <conditionalFormatting sqref="AO130:AP149">
    <cfRule type="cellIs" dxfId="27914" priority="24319" stopIfTrue="1" operator="equal">
      <formula>"h"</formula>
    </cfRule>
    <cfRule type="cellIs" dxfId="27913" priority="24320" stopIfTrue="1" operator="equal">
      <formula>"g"</formula>
    </cfRule>
  </conditionalFormatting>
  <conditionalFormatting sqref="AO130:AP149">
    <cfRule type="cellIs" dxfId="27912" priority="24318" stopIfTrue="1" operator="equal">
      <formula>"f"</formula>
    </cfRule>
  </conditionalFormatting>
  <conditionalFormatting sqref="AO130:AP149">
    <cfRule type="cellIs" dxfId="27911" priority="24316" stopIfTrue="1" operator="equal">
      <formula>"h"</formula>
    </cfRule>
    <cfRule type="cellIs" dxfId="27910" priority="24317" stopIfTrue="1" operator="equal">
      <formula>"g"</formula>
    </cfRule>
  </conditionalFormatting>
  <conditionalFormatting sqref="AO130:AP149">
    <cfRule type="cellIs" dxfId="27909" priority="24315" stopIfTrue="1" operator="equal">
      <formula>"f"</formula>
    </cfRule>
  </conditionalFormatting>
  <conditionalFormatting sqref="AO130:AP149">
    <cfRule type="cellIs" dxfId="27908" priority="24313" stopIfTrue="1" operator="equal">
      <formula>"h"</formula>
    </cfRule>
    <cfRule type="cellIs" dxfId="27907" priority="24314" stopIfTrue="1" operator="equal">
      <formula>"g"</formula>
    </cfRule>
  </conditionalFormatting>
  <conditionalFormatting sqref="AO130:AP149">
    <cfRule type="cellIs" dxfId="27906" priority="24312" stopIfTrue="1" operator="equal">
      <formula>"f"</formula>
    </cfRule>
  </conditionalFormatting>
  <conditionalFormatting sqref="AO130:AP149">
    <cfRule type="cellIs" dxfId="27905" priority="24310" stopIfTrue="1" operator="equal">
      <formula>"h"</formula>
    </cfRule>
    <cfRule type="cellIs" dxfId="27904" priority="24311" stopIfTrue="1" operator="equal">
      <formula>"g"</formula>
    </cfRule>
  </conditionalFormatting>
  <conditionalFormatting sqref="AO130:AP149">
    <cfRule type="cellIs" dxfId="27903" priority="24306" stopIfTrue="1" operator="equal">
      <formula>"f"</formula>
    </cfRule>
  </conditionalFormatting>
  <conditionalFormatting sqref="AO130:AP149">
    <cfRule type="cellIs" dxfId="27902" priority="24304" stopIfTrue="1" operator="equal">
      <formula>"h"</formula>
    </cfRule>
    <cfRule type="cellIs" dxfId="27901" priority="24305" stopIfTrue="1" operator="equal">
      <formula>"g"</formula>
    </cfRule>
  </conditionalFormatting>
  <conditionalFormatting sqref="AO130:AP149">
    <cfRule type="cellIs" dxfId="27900" priority="24309" stopIfTrue="1" operator="equal">
      <formula>"f"</formula>
    </cfRule>
  </conditionalFormatting>
  <conditionalFormatting sqref="AO130:AP149">
    <cfRule type="cellIs" dxfId="27899" priority="24307" stopIfTrue="1" operator="equal">
      <formula>"h"</formula>
    </cfRule>
    <cfRule type="cellIs" dxfId="27898" priority="24308" stopIfTrue="1" operator="equal">
      <formula>"g"</formula>
    </cfRule>
  </conditionalFormatting>
  <conditionalFormatting sqref="AO130:AP149">
    <cfRule type="cellIs" dxfId="27897" priority="24303" stopIfTrue="1" operator="equal">
      <formula>"f"</formula>
    </cfRule>
  </conditionalFormatting>
  <conditionalFormatting sqref="AO130:AP149">
    <cfRule type="cellIs" dxfId="27896" priority="24301" stopIfTrue="1" operator="equal">
      <formula>"h"</formula>
    </cfRule>
    <cfRule type="cellIs" dxfId="27895" priority="24302" stopIfTrue="1" operator="equal">
      <formula>"g"</formula>
    </cfRule>
  </conditionalFormatting>
  <conditionalFormatting sqref="AO130:AP149">
    <cfRule type="cellIs" dxfId="27894" priority="24300" stopIfTrue="1" operator="equal">
      <formula>"f"</formula>
    </cfRule>
  </conditionalFormatting>
  <conditionalFormatting sqref="AO130:AP149">
    <cfRule type="cellIs" dxfId="27893" priority="24298" stopIfTrue="1" operator="equal">
      <formula>"h"</formula>
    </cfRule>
    <cfRule type="cellIs" dxfId="27892" priority="24299" stopIfTrue="1" operator="equal">
      <formula>"g"</formula>
    </cfRule>
  </conditionalFormatting>
  <conditionalFormatting sqref="AO130:AP149">
    <cfRule type="cellIs" dxfId="27891" priority="24297" stopIfTrue="1" operator="equal">
      <formula>"f"</formula>
    </cfRule>
  </conditionalFormatting>
  <conditionalFormatting sqref="AO130:AP149">
    <cfRule type="cellIs" dxfId="27890" priority="24295" stopIfTrue="1" operator="equal">
      <formula>"h"</formula>
    </cfRule>
    <cfRule type="cellIs" dxfId="27889" priority="24296" stopIfTrue="1" operator="equal">
      <formula>"g"</formula>
    </cfRule>
  </conditionalFormatting>
  <conditionalFormatting sqref="AN130:AN149">
    <cfRule type="cellIs" dxfId="27888" priority="24222" stopIfTrue="1" operator="equal">
      <formula>"f"</formula>
    </cfRule>
  </conditionalFormatting>
  <conditionalFormatting sqref="AN130:AN149">
    <cfRule type="cellIs" dxfId="27887" priority="24220" stopIfTrue="1" operator="equal">
      <formula>"h"</formula>
    </cfRule>
    <cfRule type="cellIs" dxfId="27886" priority="24221" stopIfTrue="1" operator="equal">
      <formula>"g"</formula>
    </cfRule>
  </conditionalFormatting>
  <conditionalFormatting sqref="AN130:AN149">
    <cfRule type="cellIs" dxfId="27885" priority="24291" stopIfTrue="1" operator="equal">
      <formula>"f"</formula>
    </cfRule>
  </conditionalFormatting>
  <conditionalFormatting sqref="AN130:AN149">
    <cfRule type="cellIs" dxfId="27884" priority="24289" stopIfTrue="1" operator="equal">
      <formula>"h"</formula>
    </cfRule>
    <cfRule type="cellIs" dxfId="27883" priority="24290" stopIfTrue="1" operator="equal">
      <formula>"g"</formula>
    </cfRule>
  </conditionalFormatting>
  <conditionalFormatting sqref="AN130:AN149">
    <cfRule type="cellIs" dxfId="27882" priority="24288" stopIfTrue="1" operator="equal">
      <formula>"f"</formula>
    </cfRule>
  </conditionalFormatting>
  <conditionalFormatting sqref="AN130:AN149">
    <cfRule type="cellIs" dxfId="27881" priority="24286" stopIfTrue="1" operator="equal">
      <formula>"h"</formula>
    </cfRule>
    <cfRule type="cellIs" dxfId="27880" priority="24287" stopIfTrue="1" operator="equal">
      <formula>"g"</formula>
    </cfRule>
  </conditionalFormatting>
  <conditionalFormatting sqref="AN130:AN149">
    <cfRule type="cellIs" dxfId="27879" priority="24285" stopIfTrue="1" operator="equal">
      <formula>"f"</formula>
    </cfRule>
  </conditionalFormatting>
  <conditionalFormatting sqref="AN130:AN149">
    <cfRule type="cellIs" dxfId="27878" priority="24283" stopIfTrue="1" operator="equal">
      <formula>"h"</formula>
    </cfRule>
    <cfRule type="cellIs" dxfId="27877" priority="24284" stopIfTrue="1" operator="equal">
      <formula>"g"</formula>
    </cfRule>
  </conditionalFormatting>
  <conditionalFormatting sqref="AN130:AN149">
    <cfRule type="cellIs" dxfId="27876" priority="24282" stopIfTrue="1" operator="equal">
      <formula>"f"</formula>
    </cfRule>
  </conditionalFormatting>
  <conditionalFormatting sqref="AN130:AN149">
    <cfRule type="cellIs" dxfId="27875" priority="24280" stopIfTrue="1" operator="equal">
      <formula>"h"</formula>
    </cfRule>
    <cfRule type="cellIs" dxfId="27874" priority="24281" stopIfTrue="1" operator="equal">
      <formula>"g"</formula>
    </cfRule>
  </conditionalFormatting>
  <conditionalFormatting sqref="AN130:AN149">
    <cfRule type="cellIs" dxfId="27873" priority="24279" stopIfTrue="1" operator="equal">
      <formula>"f"</formula>
    </cfRule>
  </conditionalFormatting>
  <conditionalFormatting sqref="AN130:AN149">
    <cfRule type="cellIs" dxfId="27872" priority="24277" stopIfTrue="1" operator="equal">
      <formula>"h"</formula>
    </cfRule>
    <cfRule type="cellIs" dxfId="27871" priority="24278" stopIfTrue="1" operator="equal">
      <formula>"g"</formula>
    </cfRule>
  </conditionalFormatting>
  <conditionalFormatting sqref="AN130:AN149">
    <cfRule type="cellIs" dxfId="27870" priority="24276" stopIfTrue="1" operator="equal">
      <formula>"f"</formula>
    </cfRule>
  </conditionalFormatting>
  <conditionalFormatting sqref="AN130:AN149">
    <cfRule type="cellIs" dxfId="27869" priority="24274" stopIfTrue="1" operator="equal">
      <formula>"h"</formula>
    </cfRule>
    <cfRule type="cellIs" dxfId="27868" priority="24275" stopIfTrue="1" operator="equal">
      <formula>"g"</formula>
    </cfRule>
  </conditionalFormatting>
  <conditionalFormatting sqref="AN130:AN149">
    <cfRule type="cellIs" dxfId="27867" priority="24273" stopIfTrue="1" operator="equal">
      <formula>"f"</formula>
    </cfRule>
  </conditionalFormatting>
  <conditionalFormatting sqref="AN130:AN149">
    <cfRule type="cellIs" dxfId="27866" priority="24271" stopIfTrue="1" operator="equal">
      <formula>"h"</formula>
    </cfRule>
    <cfRule type="cellIs" dxfId="27865" priority="24272" stopIfTrue="1" operator="equal">
      <formula>"g"</formula>
    </cfRule>
  </conditionalFormatting>
  <conditionalFormatting sqref="AN130:AN149">
    <cfRule type="cellIs" dxfId="27864" priority="24270" stopIfTrue="1" operator="equal">
      <formula>"f"</formula>
    </cfRule>
  </conditionalFormatting>
  <conditionalFormatting sqref="AN130:AN149">
    <cfRule type="cellIs" dxfId="27863" priority="24268" stopIfTrue="1" operator="equal">
      <formula>"h"</formula>
    </cfRule>
    <cfRule type="cellIs" dxfId="27862" priority="24269" stopIfTrue="1" operator="equal">
      <formula>"g"</formula>
    </cfRule>
  </conditionalFormatting>
  <conditionalFormatting sqref="AN130:AN149">
    <cfRule type="cellIs" dxfId="27861" priority="24267" stopIfTrue="1" operator="equal">
      <formula>"f"</formula>
    </cfRule>
  </conditionalFormatting>
  <conditionalFormatting sqref="AN130:AN149">
    <cfRule type="cellIs" dxfId="27860" priority="24265" stopIfTrue="1" operator="equal">
      <formula>"h"</formula>
    </cfRule>
    <cfRule type="cellIs" dxfId="27859" priority="24266" stopIfTrue="1" operator="equal">
      <formula>"g"</formula>
    </cfRule>
  </conditionalFormatting>
  <conditionalFormatting sqref="AN130:AN149">
    <cfRule type="cellIs" dxfId="27858" priority="24264" stopIfTrue="1" operator="equal">
      <formula>"f"</formula>
    </cfRule>
  </conditionalFormatting>
  <conditionalFormatting sqref="AN130:AN149">
    <cfRule type="cellIs" dxfId="27857" priority="24262" stopIfTrue="1" operator="equal">
      <formula>"h"</formula>
    </cfRule>
    <cfRule type="cellIs" dxfId="27856" priority="24263" stopIfTrue="1" operator="equal">
      <formula>"g"</formula>
    </cfRule>
  </conditionalFormatting>
  <conditionalFormatting sqref="AN130:AN149">
    <cfRule type="cellIs" dxfId="27855" priority="24261" stopIfTrue="1" operator="equal">
      <formula>"f"</formula>
    </cfRule>
  </conditionalFormatting>
  <conditionalFormatting sqref="AN130:AN149">
    <cfRule type="cellIs" dxfId="27854" priority="24259" stopIfTrue="1" operator="equal">
      <formula>"h"</formula>
    </cfRule>
    <cfRule type="cellIs" dxfId="27853" priority="24260" stopIfTrue="1" operator="equal">
      <formula>"g"</formula>
    </cfRule>
  </conditionalFormatting>
  <conditionalFormatting sqref="AN130:AN149">
    <cfRule type="cellIs" dxfId="27852" priority="24258" stopIfTrue="1" operator="equal">
      <formula>"f"</formula>
    </cfRule>
  </conditionalFormatting>
  <conditionalFormatting sqref="AN130:AN149">
    <cfRule type="cellIs" dxfId="27851" priority="24256" stopIfTrue="1" operator="equal">
      <formula>"h"</formula>
    </cfRule>
    <cfRule type="cellIs" dxfId="27850" priority="24257" stopIfTrue="1" operator="equal">
      <formula>"g"</formula>
    </cfRule>
  </conditionalFormatting>
  <conditionalFormatting sqref="AN130:AN149">
    <cfRule type="cellIs" dxfId="27849" priority="24255" stopIfTrue="1" operator="equal">
      <formula>"f"</formula>
    </cfRule>
  </conditionalFormatting>
  <conditionalFormatting sqref="AN130:AN149">
    <cfRule type="cellIs" dxfId="27848" priority="24253" stopIfTrue="1" operator="equal">
      <formula>"h"</formula>
    </cfRule>
    <cfRule type="cellIs" dxfId="27847" priority="24254" stopIfTrue="1" operator="equal">
      <formula>"g"</formula>
    </cfRule>
  </conditionalFormatting>
  <conditionalFormatting sqref="AN130:AN149">
    <cfRule type="cellIs" dxfId="27846" priority="24252" stopIfTrue="1" operator="equal">
      <formula>"f"</formula>
    </cfRule>
  </conditionalFormatting>
  <conditionalFormatting sqref="AN130:AN149">
    <cfRule type="cellIs" dxfId="27845" priority="24250" stopIfTrue="1" operator="equal">
      <formula>"h"</formula>
    </cfRule>
    <cfRule type="cellIs" dxfId="27844" priority="24251" stopIfTrue="1" operator="equal">
      <formula>"g"</formula>
    </cfRule>
  </conditionalFormatting>
  <conditionalFormatting sqref="AN130:AN149">
    <cfRule type="cellIs" dxfId="27843" priority="24249" stopIfTrue="1" operator="equal">
      <formula>"f"</formula>
    </cfRule>
  </conditionalFormatting>
  <conditionalFormatting sqref="AN130:AN149">
    <cfRule type="cellIs" dxfId="27842" priority="24247" stopIfTrue="1" operator="equal">
      <formula>"h"</formula>
    </cfRule>
    <cfRule type="cellIs" dxfId="27841" priority="24248" stopIfTrue="1" operator="equal">
      <formula>"g"</formula>
    </cfRule>
  </conditionalFormatting>
  <conditionalFormatting sqref="AN130:AN149">
    <cfRule type="cellIs" dxfId="27840" priority="24246" stopIfTrue="1" operator="equal">
      <formula>"f"</formula>
    </cfRule>
  </conditionalFormatting>
  <conditionalFormatting sqref="AN130:AN149">
    <cfRule type="cellIs" dxfId="27839" priority="24244" stopIfTrue="1" operator="equal">
      <formula>"h"</formula>
    </cfRule>
    <cfRule type="cellIs" dxfId="27838" priority="24245" stopIfTrue="1" operator="equal">
      <formula>"g"</formula>
    </cfRule>
  </conditionalFormatting>
  <conditionalFormatting sqref="AN130:AN149">
    <cfRule type="cellIs" dxfId="27837" priority="24243" stopIfTrue="1" operator="equal">
      <formula>"f"</formula>
    </cfRule>
  </conditionalFormatting>
  <conditionalFormatting sqref="AN130:AN149">
    <cfRule type="cellIs" dxfId="27836" priority="24241" stopIfTrue="1" operator="equal">
      <formula>"h"</formula>
    </cfRule>
    <cfRule type="cellIs" dxfId="27835" priority="24242" stopIfTrue="1" operator="equal">
      <formula>"g"</formula>
    </cfRule>
  </conditionalFormatting>
  <conditionalFormatting sqref="AN130:AN149">
    <cfRule type="cellIs" dxfId="27834" priority="24240" stopIfTrue="1" operator="equal">
      <formula>"f"</formula>
    </cfRule>
  </conditionalFormatting>
  <conditionalFormatting sqref="AN130:AN149">
    <cfRule type="cellIs" dxfId="27833" priority="24238" stopIfTrue="1" operator="equal">
      <formula>"h"</formula>
    </cfRule>
    <cfRule type="cellIs" dxfId="27832" priority="24239" stopIfTrue="1" operator="equal">
      <formula>"g"</formula>
    </cfRule>
  </conditionalFormatting>
  <conditionalFormatting sqref="AN130:AN149">
    <cfRule type="cellIs" dxfId="27831" priority="24234" stopIfTrue="1" operator="equal">
      <formula>"f"</formula>
    </cfRule>
  </conditionalFormatting>
  <conditionalFormatting sqref="AN130:AN149">
    <cfRule type="cellIs" dxfId="27830" priority="24232" stopIfTrue="1" operator="equal">
      <formula>"h"</formula>
    </cfRule>
    <cfRule type="cellIs" dxfId="27829" priority="24233" stopIfTrue="1" operator="equal">
      <formula>"g"</formula>
    </cfRule>
  </conditionalFormatting>
  <conditionalFormatting sqref="AN130:AN149">
    <cfRule type="cellIs" dxfId="27828" priority="24237" stopIfTrue="1" operator="equal">
      <formula>"f"</formula>
    </cfRule>
  </conditionalFormatting>
  <conditionalFormatting sqref="AN130:AN149">
    <cfRule type="cellIs" dxfId="27827" priority="24235" stopIfTrue="1" operator="equal">
      <formula>"h"</formula>
    </cfRule>
    <cfRule type="cellIs" dxfId="27826" priority="24236" stopIfTrue="1" operator="equal">
      <formula>"g"</formula>
    </cfRule>
  </conditionalFormatting>
  <conditionalFormatting sqref="AN130:AN149">
    <cfRule type="cellIs" dxfId="27825" priority="24231" stopIfTrue="1" operator="equal">
      <formula>"f"</formula>
    </cfRule>
  </conditionalFormatting>
  <conditionalFormatting sqref="AN130:AN149">
    <cfRule type="cellIs" dxfId="27824" priority="24229" stopIfTrue="1" operator="equal">
      <formula>"h"</formula>
    </cfRule>
    <cfRule type="cellIs" dxfId="27823" priority="24230" stopIfTrue="1" operator="equal">
      <formula>"g"</formula>
    </cfRule>
  </conditionalFormatting>
  <conditionalFormatting sqref="AN130:AN149">
    <cfRule type="cellIs" dxfId="27822" priority="24228" stopIfTrue="1" operator="equal">
      <formula>"f"</formula>
    </cfRule>
  </conditionalFormatting>
  <conditionalFormatting sqref="AN130:AN149">
    <cfRule type="cellIs" dxfId="27821" priority="24226" stopIfTrue="1" operator="equal">
      <formula>"h"</formula>
    </cfRule>
    <cfRule type="cellIs" dxfId="27820" priority="24227" stopIfTrue="1" operator="equal">
      <formula>"g"</formula>
    </cfRule>
  </conditionalFormatting>
  <conditionalFormatting sqref="AN130:AN149">
    <cfRule type="cellIs" dxfId="27819" priority="24225" stopIfTrue="1" operator="equal">
      <formula>"f"</formula>
    </cfRule>
  </conditionalFormatting>
  <conditionalFormatting sqref="AN130:AN149">
    <cfRule type="cellIs" dxfId="27818" priority="24223" stopIfTrue="1" operator="equal">
      <formula>"h"</formula>
    </cfRule>
    <cfRule type="cellIs" dxfId="27817" priority="24224" stopIfTrue="1" operator="equal">
      <formula>"g"</formula>
    </cfRule>
  </conditionalFormatting>
  <conditionalFormatting sqref="AQ130:AR149">
    <cfRule type="cellIs" dxfId="27816" priority="24216" stopIfTrue="1" operator="equal">
      <formula>"f"</formula>
    </cfRule>
  </conditionalFormatting>
  <conditionalFormatting sqref="AQ130:AR149">
    <cfRule type="cellIs" dxfId="27815" priority="24214" stopIfTrue="1" operator="equal">
      <formula>"h"</formula>
    </cfRule>
    <cfRule type="cellIs" dxfId="27814" priority="24215" stopIfTrue="1" operator="equal">
      <formula>"g"</formula>
    </cfRule>
  </conditionalFormatting>
  <conditionalFormatting sqref="AQ130:AR149">
    <cfRule type="cellIs" dxfId="27813" priority="24213" stopIfTrue="1" operator="equal">
      <formula>"f"</formula>
    </cfRule>
  </conditionalFormatting>
  <conditionalFormatting sqref="AQ130:AR149">
    <cfRule type="cellIs" dxfId="27812" priority="24211" stopIfTrue="1" operator="equal">
      <formula>"h"</formula>
    </cfRule>
    <cfRule type="cellIs" dxfId="27811" priority="24212" stopIfTrue="1" operator="equal">
      <formula>"g"</formula>
    </cfRule>
  </conditionalFormatting>
  <conditionalFormatting sqref="AQ130:AR149">
    <cfRule type="cellIs" dxfId="27810" priority="24201" stopIfTrue="1" operator="equal">
      <formula>"f"</formula>
    </cfRule>
  </conditionalFormatting>
  <conditionalFormatting sqref="AQ130:AR149">
    <cfRule type="cellIs" dxfId="27809" priority="24199" stopIfTrue="1" operator="equal">
      <formula>"h"</formula>
    </cfRule>
    <cfRule type="cellIs" dxfId="27808" priority="24200" stopIfTrue="1" operator="equal">
      <formula>"g"</formula>
    </cfRule>
  </conditionalFormatting>
  <conditionalFormatting sqref="AQ130:AR149">
    <cfRule type="cellIs" dxfId="27807" priority="24198" stopIfTrue="1" operator="equal">
      <formula>"f"</formula>
    </cfRule>
  </conditionalFormatting>
  <conditionalFormatting sqref="AQ130:AR149">
    <cfRule type="cellIs" dxfId="27806" priority="24196" stopIfTrue="1" operator="equal">
      <formula>"h"</formula>
    </cfRule>
    <cfRule type="cellIs" dxfId="27805" priority="24197" stopIfTrue="1" operator="equal">
      <formula>"g"</formula>
    </cfRule>
  </conditionalFormatting>
  <conditionalFormatting sqref="AQ130:AR149">
    <cfRule type="cellIs" dxfId="27804" priority="24210" stopIfTrue="1" operator="equal">
      <formula>"f"</formula>
    </cfRule>
  </conditionalFormatting>
  <conditionalFormatting sqref="AQ130:AR149">
    <cfRule type="cellIs" dxfId="27803" priority="24208" stopIfTrue="1" operator="equal">
      <formula>"h"</formula>
    </cfRule>
    <cfRule type="cellIs" dxfId="27802" priority="24209" stopIfTrue="1" operator="equal">
      <formula>"g"</formula>
    </cfRule>
  </conditionalFormatting>
  <conditionalFormatting sqref="AQ130:AR149">
    <cfRule type="cellIs" dxfId="27801" priority="24219" stopIfTrue="1" operator="equal">
      <formula>"f"</formula>
    </cfRule>
  </conditionalFormatting>
  <conditionalFormatting sqref="AQ130:AR149">
    <cfRule type="cellIs" dxfId="27800" priority="24217" stopIfTrue="1" operator="equal">
      <formula>"h"</formula>
    </cfRule>
    <cfRule type="cellIs" dxfId="27799" priority="24218" stopIfTrue="1" operator="equal">
      <formula>"g"</formula>
    </cfRule>
  </conditionalFormatting>
  <conditionalFormatting sqref="AQ130:AR149">
    <cfRule type="cellIs" dxfId="27798" priority="24207" stopIfTrue="1" operator="equal">
      <formula>"f"</formula>
    </cfRule>
  </conditionalFormatting>
  <conditionalFormatting sqref="AQ130:AR149">
    <cfRule type="cellIs" dxfId="27797" priority="24205" stopIfTrue="1" operator="equal">
      <formula>"h"</formula>
    </cfRule>
    <cfRule type="cellIs" dxfId="27796" priority="24206" stopIfTrue="1" operator="equal">
      <formula>"g"</formula>
    </cfRule>
  </conditionalFormatting>
  <conditionalFormatting sqref="AQ130:AR149">
    <cfRule type="cellIs" dxfId="27795" priority="24204" stopIfTrue="1" operator="equal">
      <formula>"f"</formula>
    </cfRule>
  </conditionalFormatting>
  <conditionalFormatting sqref="AQ130:AR149">
    <cfRule type="cellIs" dxfId="27794" priority="24202" stopIfTrue="1" operator="equal">
      <formula>"h"</formula>
    </cfRule>
    <cfRule type="cellIs" dxfId="27793" priority="24203" stopIfTrue="1" operator="equal">
      <formula>"g"</formula>
    </cfRule>
  </conditionalFormatting>
  <conditionalFormatting sqref="AS130:AT149">
    <cfRule type="cellIs" dxfId="27792" priority="24126" stopIfTrue="1" operator="equal">
      <formula>"f"</formula>
    </cfRule>
  </conditionalFormatting>
  <conditionalFormatting sqref="AS130:AT149">
    <cfRule type="cellIs" dxfId="27791" priority="24124" stopIfTrue="1" operator="equal">
      <formula>"h"</formula>
    </cfRule>
    <cfRule type="cellIs" dxfId="27790" priority="24125" stopIfTrue="1" operator="equal">
      <formula>"g"</formula>
    </cfRule>
  </conditionalFormatting>
  <conditionalFormatting sqref="AS130:AT149">
    <cfRule type="cellIs" dxfId="27789" priority="24195" stopIfTrue="1" operator="equal">
      <formula>"f"</formula>
    </cfRule>
  </conditionalFormatting>
  <conditionalFormatting sqref="AS130:AT149">
    <cfRule type="cellIs" dxfId="27788" priority="24193" stopIfTrue="1" operator="equal">
      <formula>"h"</formula>
    </cfRule>
    <cfRule type="cellIs" dxfId="27787" priority="24194" stopIfTrue="1" operator="equal">
      <formula>"g"</formula>
    </cfRule>
  </conditionalFormatting>
  <conditionalFormatting sqref="AS130:AT149">
    <cfRule type="cellIs" dxfId="27786" priority="24192" stopIfTrue="1" operator="equal">
      <formula>"f"</formula>
    </cfRule>
  </conditionalFormatting>
  <conditionalFormatting sqref="AS130:AT149">
    <cfRule type="cellIs" dxfId="27785" priority="24190" stopIfTrue="1" operator="equal">
      <formula>"h"</formula>
    </cfRule>
    <cfRule type="cellIs" dxfId="27784" priority="24191" stopIfTrue="1" operator="equal">
      <formula>"g"</formula>
    </cfRule>
  </conditionalFormatting>
  <conditionalFormatting sqref="AS130:AT149">
    <cfRule type="cellIs" dxfId="27783" priority="24189" stopIfTrue="1" operator="equal">
      <formula>"f"</formula>
    </cfRule>
  </conditionalFormatting>
  <conditionalFormatting sqref="AS130:AT149">
    <cfRule type="cellIs" dxfId="27782" priority="24187" stopIfTrue="1" operator="equal">
      <formula>"h"</formula>
    </cfRule>
    <cfRule type="cellIs" dxfId="27781" priority="24188" stopIfTrue="1" operator="equal">
      <formula>"g"</formula>
    </cfRule>
  </conditionalFormatting>
  <conditionalFormatting sqref="AS130:AT149">
    <cfRule type="cellIs" dxfId="27780" priority="24186" stopIfTrue="1" operator="equal">
      <formula>"f"</formula>
    </cfRule>
  </conditionalFormatting>
  <conditionalFormatting sqref="AS130:AT149">
    <cfRule type="cellIs" dxfId="27779" priority="24184" stopIfTrue="1" operator="equal">
      <formula>"h"</formula>
    </cfRule>
    <cfRule type="cellIs" dxfId="27778" priority="24185" stopIfTrue="1" operator="equal">
      <formula>"g"</formula>
    </cfRule>
  </conditionalFormatting>
  <conditionalFormatting sqref="AS130:AT149">
    <cfRule type="cellIs" dxfId="27777" priority="24183" stopIfTrue="1" operator="equal">
      <formula>"f"</formula>
    </cfRule>
  </conditionalFormatting>
  <conditionalFormatting sqref="AS130:AT149">
    <cfRule type="cellIs" dxfId="27776" priority="24181" stopIfTrue="1" operator="equal">
      <formula>"h"</formula>
    </cfRule>
    <cfRule type="cellIs" dxfId="27775" priority="24182" stopIfTrue="1" operator="equal">
      <formula>"g"</formula>
    </cfRule>
  </conditionalFormatting>
  <conditionalFormatting sqref="AS130:AT149">
    <cfRule type="cellIs" dxfId="27774" priority="24180" stopIfTrue="1" operator="equal">
      <formula>"f"</formula>
    </cfRule>
  </conditionalFormatting>
  <conditionalFormatting sqref="AS130:AT149">
    <cfRule type="cellIs" dxfId="27773" priority="24178" stopIfTrue="1" operator="equal">
      <formula>"h"</formula>
    </cfRule>
    <cfRule type="cellIs" dxfId="27772" priority="24179" stopIfTrue="1" operator="equal">
      <formula>"g"</formula>
    </cfRule>
  </conditionalFormatting>
  <conditionalFormatting sqref="AS130:AT149">
    <cfRule type="cellIs" dxfId="27771" priority="24177" stopIfTrue="1" operator="equal">
      <formula>"f"</formula>
    </cfRule>
  </conditionalFormatting>
  <conditionalFormatting sqref="AS130:AT149">
    <cfRule type="cellIs" dxfId="27770" priority="24175" stopIfTrue="1" operator="equal">
      <formula>"h"</formula>
    </cfRule>
    <cfRule type="cellIs" dxfId="27769" priority="24176" stopIfTrue="1" operator="equal">
      <formula>"g"</formula>
    </cfRule>
  </conditionalFormatting>
  <conditionalFormatting sqref="AS130:AT149">
    <cfRule type="cellIs" dxfId="27768" priority="24174" stopIfTrue="1" operator="equal">
      <formula>"f"</formula>
    </cfRule>
  </conditionalFormatting>
  <conditionalFormatting sqref="AS130:AT149">
    <cfRule type="cellIs" dxfId="27767" priority="24172" stopIfTrue="1" operator="equal">
      <formula>"h"</formula>
    </cfRule>
    <cfRule type="cellIs" dxfId="27766" priority="24173" stopIfTrue="1" operator="equal">
      <formula>"g"</formula>
    </cfRule>
  </conditionalFormatting>
  <conditionalFormatting sqref="AS130:AT149">
    <cfRule type="cellIs" dxfId="27765" priority="24171" stopIfTrue="1" operator="equal">
      <formula>"f"</formula>
    </cfRule>
  </conditionalFormatting>
  <conditionalFormatting sqref="AS130:AT149">
    <cfRule type="cellIs" dxfId="27764" priority="24169" stopIfTrue="1" operator="equal">
      <formula>"h"</formula>
    </cfRule>
    <cfRule type="cellIs" dxfId="27763" priority="24170" stopIfTrue="1" operator="equal">
      <formula>"g"</formula>
    </cfRule>
  </conditionalFormatting>
  <conditionalFormatting sqref="AS130:AT149">
    <cfRule type="cellIs" dxfId="27762" priority="24168" stopIfTrue="1" operator="equal">
      <formula>"f"</formula>
    </cfRule>
  </conditionalFormatting>
  <conditionalFormatting sqref="AS130:AT149">
    <cfRule type="cellIs" dxfId="27761" priority="24166" stopIfTrue="1" operator="equal">
      <formula>"h"</formula>
    </cfRule>
    <cfRule type="cellIs" dxfId="27760" priority="24167" stopIfTrue="1" operator="equal">
      <formula>"g"</formula>
    </cfRule>
  </conditionalFormatting>
  <conditionalFormatting sqref="AS130:AT149">
    <cfRule type="cellIs" dxfId="27759" priority="24165" stopIfTrue="1" operator="equal">
      <formula>"f"</formula>
    </cfRule>
  </conditionalFormatting>
  <conditionalFormatting sqref="AS130:AT149">
    <cfRule type="cellIs" dxfId="27758" priority="24163" stopIfTrue="1" operator="equal">
      <formula>"h"</formula>
    </cfRule>
    <cfRule type="cellIs" dxfId="27757" priority="24164" stopIfTrue="1" operator="equal">
      <formula>"g"</formula>
    </cfRule>
  </conditionalFormatting>
  <conditionalFormatting sqref="AS130:AT149">
    <cfRule type="cellIs" dxfId="27756" priority="24162" stopIfTrue="1" operator="equal">
      <formula>"f"</formula>
    </cfRule>
  </conditionalFormatting>
  <conditionalFormatting sqref="AS130:AT149">
    <cfRule type="cellIs" dxfId="27755" priority="24160" stopIfTrue="1" operator="equal">
      <formula>"h"</formula>
    </cfRule>
    <cfRule type="cellIs" dxfId="27754" priority="24161" stopIfTrue="1" operator="equal">
      <formula>"g"</formula>
    </cfRule>
  </conditionalFormatting>
  <conditionalFormatting sqref="AS130:AT149">
    <cfRule type="cellIs" dxfId="27753" priority="24159" stopIfTrue="1" operator="equal">
      <formula>"f"</formula>
    </cfRule>
  </conditionalFormatting>
  <conditionalFormatting sqref="AS130:AT149">
    <cfRule type="cellIs" dxfId="27752" priority="24157" stopIfTrue="1" operator="equal">
      <formula>"h"</formula>
    </cfRule>
    <cfRule type="cellIs" dxfId="27751" priority="24158" stopIfTrue="1" operator="equal">
      <formula>"g"</formula>
    </cfRule>
  </conditionalFormatting>
  <conditionalFormatting sqref="AS130:AT149">
    <cfRule type="cellIs" dxfId="27750" priority="24156" stopIfTrue="1" operator="equal">
      <formula>"f"</formula>
    </cfRule>
  </conditionalFormatting>
  <conditionalFormatting sqref="AS130:AT149">
    <cfRule type="cellIs" dxfId="27749" priority="24154" stopIfTrue="1" operator="equal">
      <formula>"h"</formula>
    </cfRule>
    <cfRule type="cellIs" dxfId="27748" priority="24155" stopIfTrue="1" operator="equal">
      <formula>"g"</formula>
    </cfRule>
  </conditionalFormatting>
  <conditionalFormatting sqref="AS130:AT149">
    <cfRule type="cellIs" dxfId="27747" priority="24153" stopIfTrue="1" operator="equal">
      <formula>"f"</formula>
    </cfRule>
  </conditionalFormatting>
  <conditionalFormatting sqref="AS130:AT149">
    <cfRule type="cellIs" dxfId="27746" priority="24151" stopIfTrue="1" operator="equal">
      <formula>"h"</formula>
    </cfRule>
    <cfRule type="cellIs" dxfId="27745" priority="24152" stopIfTrue="1" operator="equal">
      <formula>"g"</formula>
    </cfRule>
  </conditionalFormatting>
  <conditionalFormatting sqref="AS130:AT149">
    <cfRule type="cellIs" dxfId="27744" priority="24150" stopIfTrue="1" operator="equal">
      <formula>"f"</formula>
    </cfRule>
  </conditionalFormatting>
  <conditionalFormatting sqref="AS130:AT149">
    <cfRule type="cellIs" dxfId="27743" priority="24148" stopIfTrue="1" operator="equal">
      <formula>"h"</formula>
    </cfRule>
    <cfRule type="cellIs" dxfId="27742" priority="24149" stopIfTrue="1" operator="equal">
      <formula>"g"</formula>
    </cfRule>
  </conditionalFormatting>
  <conditionalFormatting sqref="AS130:AT149">
    <cfRule type="cellIs" dxfId="27741" priority="24147" stopIfTrue="1" operator="equal">
      <formula>"f"</formula>
    </cfRule>
  </conditionalFormatting>
  <conditionalFormatting sqref="AS130:AT149">
    <cfRule type="cellIs" dxfId="27740" priority="24145" stopIfTrue="1" operator="equal">
      <formula>"h"</formula>
    </cfRule>
    <cfRule type="cellIs" dxfId="27739" priority="24146" stopIfTrue="1" operator="equal">
      <formula>"g"</formula>
    </cfRule>
  </conditionalFormatting>
  <conditionalFormatting sqref="AS130:AT149">
    <cfRule type="cellIs" dxfId="27738" priority="24144" stopIfTrue="1" operator="equal">
      <formula>"f"</formula>
    </cfRule>
  </conditionalFormatting>
  <conditionalFormatting sqref="AS130:AT149">
    <cfRule type="cellIs" dxfId="27737" priority="24142" stopIfTrue="1" operator="equal">
      <formula>"h"</formula>
    </cfRule>
    <cfRule type="cellIs" dxfId="27736" priority="24143" stopIfTrue="1" operator="equal">
      <formula>"g"</formula>
    </cfRule>
  </conditionalFormatting>
  <conditionalFormatting sqref="AS130:AT149">
    <cfRule type="cellIs" dxfId="27735" priority="24138" stopIfTrue="1" operator="equal">
      <formula>"f"</formula>
    </cfRule>
  </conditionalFormatting>
  <conditionalFormatting sqref="AS130:AT149">
    <cfRule type="cellIs" dxfId="27734" priority="24136" stopIfTrue="1" operator="equal">
      <formula>"h"</formula>
    </cfRule>
    <cfRule type="cellIs" dxfId="27733" priority="24137" stopIfTrue="1" operator="equal">
      <formula>"g"</formula>
    </cfRule>
  </conditionalFormatting>
  <conditionalFormatting sqref="AS130:AT149">
    <cfRule type="cellIs" dxfId="27732" priority="24141" stopIfTrue="1" operator="equal">
      <formula>"f"</formula>
    </cfRule>
  </conditionalFormatting>
  <conditionalFormatting sqref="AS130:AT149">
    <cfRule type="cellIs" dxfId="27731" priority="24139" stopIfTrue="1" operator="equal">
      <formula>"h"</formula>
    </cfRule>
    <cfRule type="cellIs" dxfId="27730" priority="24140" stopIfTrue="1" operator="equal">
      <formula>"g"</formula>
    </cfRule>
  </conditionalFormatting>
  <conditionalFormatting sqref="AS130:AT149">
    <cfRule type="cellIs" dxfId="27729" priority="24135" stopIfTrue="1" operator="equal">
      <formula>"f"</formula>
    </cfRule>
  </conditionalFormatting>
  <conditionalFormatting sqref="AS130:AT149">
    <cfRule type="cellIs" dxfId="27728" priority="24133" stopIfTrue="1" operator="equal">
      <formula>"h"</formula>
    </cfRule>
    <cfRule type="cellIs" dxfId="27727" priority="24134" stopIfTrue="1" operator="equal">
      <formula>"g"</formula>
    </cfRule>
  </conditionalFormatting>
  <conditionalFormatting sqref="AS130:AT149">
    <cfRule type="cellIs" dxfId="27726" priority="24132" stopIfTrue="1" operator="equal">
      <formula>"f"</formula>
    </cfRule>
  </conditionalFormatting>
  <conditionalFormatting sqref="AS130:AT149">
    <cfRule type="cellIs" dxfId="27725" priority="24130" stopIfTrue="1" operator="equal">
      <formula>"h"</formula>
    </cfRule>
    <cfRule type="cellIs" dxfId="27724" priority="24131" stopIfTrue="1" operator="equal">
      <formula>"g"</formula>
    </cfRule>
  </conditionalFormatting>
  <conditionalFormatting sqref="AS130:AT149">
    <cfRule type="cellIs" dxfId="27723" priority="24129" stopIfTrue="1" operator="equal">
      <formula>"f"</formula>
    </cfRule>
  </conditionalFormatting>
  <conditionalFormatting sqref="AS130:AT149">
    <cfRule type="cellIs" dxfId="27722" priority="24127" stopIfTrue="1" operator="equal">
      <formula>"h"</formula>
    </cfRule>
    <cfRule type="cellIs" dxfId="27721" priority="24128" stopIfTrue="1" operator="equal">
      <formula>"g"</formula>
    </cfRule>
  </conditionalFormatting>
  <conditionalFormatting sqref="BP130:BQ149">
    <cfRule type="cellIs" dxfId="27720" priority="22482" stopIfTrue="1" operator="equal">
      <formula>"f"</formula>
    </cfRule>
  </conditionalFormatting>
  <conditionalFormatting sqref="BP130:BQ149">
    <cfRule type="cellIs" dxfId="27719" priority="22480" stopIfTrue="1" operator="equal">
      <formula>"h"</formula>
    </cfRule>
    <cfRule type="cellIs" dxfId="27718" priority="22481" stopIfTrue="1" operator="equal">
      <formula>"g"</formula>
    </cfRule>
  </conditionalFormatting>
  <conditionalFormatting sqref="BP130:BQ149">
    <cfRule type="cellIs" dxfId="27717" priority="22479" stopIfTrue="1" operator="equal">
      <formula>"f"</formula>
    </cfRule>
  </conditionalFormatting>
  <conditionalFormatting sqref="BP130:BQ149">
    <cfRule type="cellIs" dxfId="27716" priority="22477" stopIfTrue="1" operator="equal">
      <formula>"h"</formula>
    </cfRule>
    <cfRule type="cellIs" dxfId="27715" priority="22478" stopIfTrue="1" operator="equal">
      <formula>"g"</formula>
    </cfRule>
  </conditionalFormatting>
  <conditionalFormatting sqref="BP130:BQ149">
    <cfRule type="cellIs" dxfId="27714" priority="22476" stopIfTrue="1" operator="equal">
      <formula>"f"</formula>
    </cfRule>
  </conditionalFormatting>
  <conditionalFormatting sqref="BP130:BQ149">
    <cfRule type="cellIs" dxfId="27713" priority="22474" stopIfTrue="1" operator="equal">
      <formula>"h"</formula>
    </cfRule>
    <cfRule type="cellIs" dxfId="27712" priority="22475" stopIfTrue="1" operator="equal">
      <formula>"g"</formula>
    </cfRule>
  </conditionalFormatting>
  <conditionalFormatting sqref="BP130:BQ149">
    <cfRule type="cellIs" dxfId="27711" priority="22485" stopIfTrue="1" operator="equal">
      <formula>"f"</formula>
    </cfRule>
  </conditionalFormatting>
  <conditionalFormatting sqref="BP130:BQ149">
    <cfRule type="cellIs" dxfId="27710" priority="22483" stopIfTrue="1" operator="equal">
      <formula>"h"</formula>
    </cfRule>
    <cfRule type="cellIs" dxfId="27709" priority="22484" stopIfTrue="1" operator="equal">
      <formula>"g"</formula>
    </cfRule>
  </conditionalFormatting>
  <conditionalFormatting sqref="BP130:BQ149">
    <cfRule type="cellIs" dxfId="27708" priority="22473" stopIfTrue="1" operator="equal">
      <formula>"f"</formula>
    </cfRule>
  </conditionalFormatting>
  <conditionalFormatting sqref="BP130:BQ149">
    <cfRule type="cellIs" dxfId="27707" priority="22471" stopIfTrue="1" operator="equal">
      <formula>"h"</formula>
    </cfRule>
    <cfRule type="cellIs" dxfId="27706" priority="22472" stopIfTrue="1" operator="equal">
      <formula>"g"</formula>
    </cfRule>
  </conditionalFormatting>
  <conditionalFormatting sqref="BP130:BQ149">
    <cfRule type="cellIs" dxfId="27705" priority="22470" stopIfTrue="1" operator="equal">
      <formula>"f"</formula>
    </cfRule>
  </conditionalFormatting>
  <conditionalFormatting sqref="BP130:BQ149">
    <cfRule type="cellIs" dxfId="27704" priority="22468" stopIfTrue="1" operator="equal">
      <formula>"h"</formula>
    </cfRule>
    <cfRule type="cellIs" dxfId="27703" priority="22469" stopIfTrue="1" operator="equal">
      <formula>"g"</formula>
    </cfRule>
  </conditionalFormatting>
  <conditionalFormatting sqref="BN130:BO149">
    <cfRule type="cellIs" dxfId="27702" priority="22887" stopIfTrue="1" operator="equal">
      <formula>"f"</formula>
    </cfRule>
  </conditionalFormatting>
  <conditionalFormatting sqref="BN130:BO149">
    <cfRule type="cellIs" dxfId="27701" priority="22885" stopIfTrue="1" operator="equal">
      <formula>"h"</formula>
    </cfRule>
    <cfRule type="cellIs" dxfId="27700" priority="22886" stopIfTrue="1" operator="equal">
      <formula>"g"</formula>
    </cfRule>
  </conditionalFormatting>
  <conditionalFormatting sqref="BN130:BO149">
    <cfRule type="cellIs" dxfId="27699" priority="22884" stopIfTrue="1" operator="equal">
      <formula>"f"</formula>
    </cfRule>
  </conditionalFormatting>
  <conditionalFormatting sqref="BN130:BO149">
    <cfRule type="cellIs" dxfId="27698" priority="22882" stopIfTrue="1" operator="equal">
      <formula>"h"</formula>
    </cfRule>
    <cfRule type="cellIs" dxfId="27697" priority="22883" stopIfTrue="1" operator="equal">
      <formula>"g"</formula>
    </cfRule>
  </conditionalFormatting>
  <conditionalFormatting sqref="BN130:BO149">
    <cfRule type="cellIs" dxfId="27696" priority="22863" stopIfTrue="1" operator="equal">
      <formula>"f"</formula>
    </cfRule>
  </conditionalFormatting>
  <conditionalFormatting sqref="BN130:BO149">
    <cfRule type="cellIs" dxfId="27695" priority="22861" stopIfTrue="1" operator="equal">
      <formula>"h"</formula>
    </cfRule>
    <cfRule type="cellIs" dxfId="27694" priority="22862" stopIfTrue="1" operator="equal">
      <formula>"g"</formula>
    </cfRule>
  </conditionalFormatting>
  <conditionalFormatting sqref="BN130:BO149">
    <cfRule type="cellIs" dxfId="27693" priority="22860" stopIfTrue="1" operator="equal">
      <formula>"f"</formula>
    </cfRule>
  </conditionalFormatting>
  <conditionalFormatting sqref="BN130:BO149">
    <cfRule type="cellIs" dxfId="27692" priority="22858" stopIfTrue="1" operator="equal">
      <formula>"h"</formula>
    </cfRule>
    <cfRule type="cellIs" dxfId="27691" priority="22859" stopIfTrue="1" operator="equal">
      <formula>"g"</formula>
    </cfRule>
  </conditionalFormatting>
  <conditionalFormatting sqref="BN130:BO149">
    <cfRule type="cellIs" dxfId="27690" priority="22857" stopIfTrue="1" operator="equal">
      <formula>"f"</formula>
    </cfRule>
  </conditionalFormatting>
  <conditionalFormatting sqref="BN130:BO149">
    <cfRule type="cellIs" dxfId="27689" priority="22855" stopIfTrue="1" operator="equal">
      <formula>"h"</formula>
    </cfRule>
    <cfRule type="cellIs" dxfId="27688" priority="22856" stopIfTrue="1" operator="equal">
      <formula>"g"</formula>
    </cfRule>
  </conditionalFormatting>
  <conditionalFormatting sqref="BN130:BO149">
    <cfRule type="cellIs" dxfId="27687" priority="22851" stopIfTrue="1" operator="equal">
      <formula>"f"</formula>
    </cfRule>
  </conditionalFormatting>
  <conditionalFormatting sqref="BN130:BO149">
    <cfRule type="cellIs" dxfId="27686" priority="22849" stopIfTrue="1" operator="equal">
      <formula>"h"</formula>
    </cfRule>
    <cfRule type="cellIs" dxfId="27685" priority="22850" stopIfTrue="1" operator="equal">
      <formula>"g"</formula>
    </cfRule>
  </conditionalFormatting>
  <conditionalFormatting sqref="BN130:BO149">
    <cfRule type="cellIs" dxfId="27684" priority="22848" stopIfTrue="1" operator="equal">
      <formula>"f"</formula>
    </cfRule>
  </conditionalFormatting>
  <conditionalFormatting sqref="BN130:BO149">
    <cfRule type="cellIs" dxfId="27683" priority="22846" stopIfTrue="1" operator="equal">
      <formula>"h"</formula>
    </cfRule>
    <cfRule type="cellIs" dxfId="27682" priority="22847" stopIfTrue="1" operator="equal">
      <formula>"g"</formula>
    </cfRule>
  </conditionalFormatting>
  <conditionalFormatting sqref="BN130:BO149">
    <cfRule type="cellIs" dxfId="27681" priority="22845" stopIfTrue="1" operator="equal">
      <formula>"f"</formula>
    </cfRule>
  </conditionalFormatting>
  <conditionalFormatting sqref="BN130:BO149">
    <cfRule type="cellIs" dxfId="27680" priority="22843" stopIfTrue="1" operator="equal">
      <formula>"h"</formula>
    </cfRule>
    <cfRule type="cellIs" dxfId="27679" priority="22844" stopIfTrue="1" operator="equal">
      <formula>"g"</formula>
    </cfRule>
  </conditionalFormatting>
  <conditionalFormatting sqref="BN130:BO149">
    <cfRule type="cellIs" dxfId="27678" priority="22842" stopIfTrue="1" operator="equal">
      <formula>"f"</formula>
    </cfRule>
  </conditionalFormatting>
  <conditionalFormatting sqref="BN130:BO149">
    <cfRule type="cellIs" dxfId="27677" priority="22840" stopIfTrue="1" operator="equal">
      <formula>"h"</formula>
    </cfRule>
    <cfRule type="cellIs" dxfId="27676" priority="22841" stopIfTrue="1" operator="equal">
      <formula>"g"</formula>
    </cfRule>
  </conditionalFormatting>
  <conditionalFormatting sqref="BN130:BO149">
    <cfRule type="cellIs" dxfId="27675" priority="22893" stopIfTrue="1" operator="equal">
      <formula>"f"</formula>
    </cfRule>
  </conditionalFormatting>
  <conditionalFormatting sqref="BN130:BO149">
    <cfRule type="cellIs" dxfId="27674" priority="22891" stopIfTrue="1" operator="equal">
      <formula>"h"</formula>
    </cfRule>
    <cfRule type="cellIs" dxfId="27673" priority="22892" stopIfTrue="1" operator="equal">
      <formula>"g"</formula>
    </cfRule>
  </conditionalFormatting>
  <conditionalFormatting sqref="BN130:BO149">
    <cfRule type="cellIs" dxfId="27672" priority="22890" stopIfTrue="1" operator="equal">
      <formula>"f"</formula>
    </cfRule>
  </conditionalFormatting>
  <conditionalFormatting sqref="BN130:BO149">
    <cfRule type="cellIs" dxfId="27671" priority="22888" stopIfTrue="1" operator="equal">
      <formula>"h"</formula>
    </cfRule>
    <cfRule type="cellIs" dxfId="27670" priority="22889" stopIfTrue="1" operator="equal">
      <formula>"g"</formula>
    </cfRule>
  </conditionalFormatting>
  <conditionalFormatting sqref="BN130:BO149">
    <cfRule type="cellIs" dxfId="27669" priority="22881" stopIfTrue="1" operator="equal">
      <formula>"f"</formula>
    </cfRule>
  </conditionalFormatting>
  <conditionalFormatting sqref="BN130:BO149">
    <cfRule type="cellIs" dxfId="27668" priority="22879" stopIfTrue="1" operator="equal">
      <formula>"h"</formula>
    </cfRule>
    <cfRule type="cellIs" dxfId="27667" priority="22880" stopIfTrue="1" operator="equal">
      <formula>"g"</formula>
    </cfRule>
  </conditionalFormatting>
  <conditionalFormatting sqref="BN130:BO149">
    <cfRule type="cellIs" dxfId="27666" priority="22878" stopIfTrue="1" operator="equal">
      <formula>"f"</formula>
    </cfRule>
  </conditionalFormatting>
  <conditionalFormatting sqref="BN130:BO149">
    <cfRule type="cellIs" dxfId="27665" priority="22876" stopIfTrue="1" operator="equal">
      <formula>"h"</formula>
    </cfRule>
    <cfRule type="cellIs" dxfId="27664" priority="22877" stopIfTrue="1" operator="equal">
      <formula>"g"</formula>
    </cfRule>
  </conditionalFormatting>
  <conditionalFormatting sqref="BN130:BO149">
    <cfRule type="cellIs" dxfId="27663" priority="22875" stopIfTrue="1" operator="equal">
      <formula>"f"</formula>
    </cfRule>
  </conditionalFormatting>
  <conditionalFormatting sqref="BN130:BO149">
    <cfRule type="cellIs" dxfId="27662" priority="22873" stopIfTrue="1" operator="equal">
      <formula>"h"</formula>
    </cfRule>
    <cfRule type="cellIs" dxfId="27661" priority="22874" stopIfTrue="1" operator="equal">
      <formula>"g"</formula>
    </cfRule>
  </conditionalFormatting>
  <conditionalFormatting sqref="BN130:BO149">
    <cfRule type="cellIs" dxfId="27660" priority="22872" stopIfTrue="1" operator="equal">
      <formula>"f"</formula>
    </cfRule>
  </conditionalFormatting>
  <conditionalFormatting sqref="BN130:BO149">
    <cfRule type="cellIs" dxfId="27659" priority="22870" stopIfTrue="1" operator="equal">
      <formula>"h"</formula>
    </cfRule>
    <cfRule type="cellIs" dxfId="27658" priority="22871" stopIfTrue="1" operator="equal">
      <formula>"g"</formula>
    </cfRule>
  </conditionalFormatting>
  <conditionalFormatting sqref="BN130:BO149">
    <cfRule type="cellIs" dxfId="27657" priority="22866" stopIfTrue="1" operator="equal">
      <formula>"f"</formula>
    </cfRule>
  </conditionalFormatting>
  <conditionalFormatting sqref="BN130:BO149">
    <cfRule type="cellIs" dxfId="27656" priority="22864" stopIfTrue="1" operator="equal">
      <formula>"h"</formula>
    </cfRule>
    <cfRule type="cellIs" dxfId="27655" priority="22865" stopIfTrue="1" operator="equal">
      <formula>"g"</formula>
    </cfRule>
  </conditionalFormatting>
  <conditionalFormatting sqref="BN130:BO149">
    <cfRule type="cellIs" dxfId="27654" priority="22869" stopIfTrue="1" operator="equal">
      <formula>"f"</formula>
    </cfRule>
  </conditionalFormatting>
  <conditionalFormatting sqref="BN130:BO149">
    <cfRule type="cellIs" dxfId="27653" priority="22867" stopIfTrue="1" operator="equal">
      <formula>"h"</formula>
    </cfRule>
    <cfRule type="cellIs" dxfId="27652" priority="22868" stopIfTrue="1" operator="equal">
      <formula>"g"</formula>
    </cfRule>
  </conditionalFormatting>
  <conditionalFormatting sqref="BN130:BN149">
    <cfRule type="cellIs" dxfId="27651" priority="22824" stopIfTrue="1" operator="equal">
      <formula>"f"</formula>
    </cfRule>
  </conditionalFormatting>
  <conditionalFormatting sqref="BN130:BN149">
    <cfRule type="cellIs" dxfId="27650" priority="22822" stopIfTrue="1" operator="equal">
      <formula>"h"</formula>
    </cfRule>
    <cfRule type="cellIs" dxfId="27649" priority="22823" stopIfTrue="1" operator="equal">
      <formula>"g"</formula>
    </cfRule>
  </conditionalFormatting>
  <conditionalFormatting sqref="BN130:BN149">
    <cfRule type="cellIs" dxfId="27648" priority="22818" stopIfTrue="1" operator="equal">
      <formula>"f"</formula>
    </cfRule>
  </conditionalFormatting>
  <conditionalFormatting sqref="BN130:BN149">
    <cfRule type="cellIs" dxfId="27647" priority="22816" stopIfTrue="1" operator="equal">
      <formula>"h"</formula>
    </cfRule>
    <cfRule type="cellIs" dxfId="27646" priority="22817" stopIfTrue="1" operator="equal">
      <formula>"g"</formula>
    </cfRule>
  </conditionalFormatting>
  <conditionalFormatting sqref="BN130:BN149">
    <cfRule type="cellIs" dxfId="27645" priority="22821" stopIfTrue="1" operator="equal">
      <formula>"f"</formula>
    </cfRule>
  </conditionalFormatting>
  <conditionalFormatting sqref="BN130:BN149">
    <cfRule type="cellIs" dxfId="27644" priority="22819" stopIfTrue="1" operator="equal">
      <formula>"h"</formula>
    </cfRule>
    <cfRule type="cellIs" dxfId="27643" priority="22820" stopIfTrue="1" operator="equal">
      <formula>"g"</formula>
    </cfRule>
  </conditionalFormatting>
  <conditionalFormatting sqref="BN130:BN149">
    <cfRule type="cellIs" dxfId="27642" priority="22815" stopIfTrue="1" operator="equal">
      <formula>"f"</formula>
    </cfRule>
  </conditionalFormatting>
  <conditionalFormatting sqref="BN130:BN149">
    <cfRule type="cellIs" dxfId="27641" priority="22813" stopIfTrue="1" operator="equal">
      <formula>"h"</formula>
    </cfRule>
    <cfRule type="cellIs" dxfId="27640" priority="22814" stopIfTrue="1" operator="equal">
      <formula>"g"</formula>
    </cfRule>
  </conditionalFormatting>
  <conditionalFormatting sqref="BN130:BN149">
    <cfRule type="cellIs" dxfId="27639" priority="22812" stopIfTrue="1" operator="equal">
      <formula>"f"</formula>
    </cfRule>
  </conditionalFormatting>
  <conditionalFormatting sqref="BN130:BN149">
    <cfRule type="cellIs" dxfId="27638" priority="22810" stopIfTrue="1" operator="equal">
      <formula>"h"</formula>
    </cfRule>
    <cfRule type="cellIs" dxfId="27637" priority="22811" stopIfTrue="1" operator="equal">
      <formula>"g"</formula>
    </cfRule>
  </conditionalFormatting>
  <conditionalFormatting sqref="BN130:BN149">
    <cfRule type="cellIs" dxfId="27636" priority="22806" stopIfTrue="1" operator="equal">
      <formula>"f"</formula>
    </cfRule>
  </conditionalFormatting>
  <conditionalFormatting sqref="BN130:BN149">
    <cfRule type="cellIs" dxfId="27635" priority="22804" stopIfTrue="1" operator="equal">
      <formula>"h"</formula>
    </cfRule>
    <cfRule type="cellIs" dxfId="27634" priority="22805" stopIfTrue="1" operator="equal">
      <formula>"g"</formula>
    </cfRule>
  </conditionalFormatting>
  <conditionalFormatting sqref="BN130:BN149">
    <cfRule type="cellIs" dxfId="27633" priority="22809" stopIfTrue="1" operator="equal">
      <formula>"f"</formula>
    </cfRule>
  </conditionalFormatting>
  <conditionalFormatting sqref="BN130:BN149">
    <cfRule type="cellIs" dxfId="27632" priority="22807" stopIfTrue="1" operator="equal">
      <formula>"h"</formula>
    </cfRule>
    <cfRule type="cellIs" dxfId="27631" priority="22808" stopIfTrue="1" operator="equal">
      <formula>"g"</formula>
    </cfRule>
  </conditionalFormatting>
  <conditionalFormatting sqref="BO130:BO149">
    <cfRule type="cellIs" dxfId="27630" priority="22800" stopIfTrue="1" operator="equal">
      <formula>"f"</formula>
    </cfRule>
  </conditionalFormatting>
  <conditionalFormatting sqref="BO130:BO149">
    <cfRule type="cellIs" dxfId="27629" priority="22798" stopIfTrue="1" operator="equal">
      <formula>"h"</formula>
    </cfRule>
    <cfRule type="cellIs" dxfId="27628" priority="22799" stopIfTrue="1" operator="equal">
      <formula>"g"</formula>
    </cfRule>
  </conditionalFormatting>
  <conditionalFormatting sqref="BO130:BO149">
    <cfRule type="cellIs" dxfId="27627" priority="22803" stopIfTrue="1" operator="equal">
      <formula>"f"</formula>
    </cfRule>
  </conditionalFormatting>
  <conditionalFormatting sqref="BO130:BO149">
    <cfRule type="cellIs" dxfId="27626" priority="22801" stopIfTrue="1" operator="equal">
      <formula>"h"</formula>
    </cfRule>
    <cfRule type="cellIs" dxfId="27625" priority="22802" stopIfTrue="1" operator="equal">
      <formula>"g"</formula>
    </cfRule>
  </conditionalFormatting>
  <conditionalFormatting sqref="BN130:BO149">
    <cfRule type="cellIs" dxfId="27624" priority="22854" stopIfTrue="1" operator="equal">
      <formula>"f"</formula>
    </cfRule>
  </conditionalFormatting>
  <conditionalFormatting sqref="BN130:BO149">
    <cfRule type="cellIs" dxfId="27623" priority="22852" stopIfTrue="1" operator="equal">
      <formula>"h"</formula>
    </cfRule>
    <cfRule type="cellIs" dxfId="27622" priority="22853" stopIfTrue="1" operator="equal">
      <formula>"g"</formula>
    </cfRule>
  </conditionalFormatting>
  <conditionalFormatting sqref="BN130:BO149">
    <cfRule type="cellIs" dxfId="27621" priority="22839" stopIfTrue="1" operator="equal">
      <formula>"f"</formula>
    </cfRule>
  </conditionalFormatting>
  <conditionalFormatting sqref="BN130:BO149">
    <cfRule type="cellIs" dxfId="27620" priority="22837" stopIfTrue="1" operator="equal">
      <formula>"h"</formula>
    </cfRule>
    <cfRule type="cellIs" dxfId="27619" priority="22838" stopIfTrue="1" operator="equal">
      <formula>"g"</formula>
    </cfRule>
  </conditionalFormatting>
  <conditionalFormatting sqref="BN130:BO149">
    <cfRule type="cellIs" dxfId="27618" priority="22836" stopIfTrue="1" operator="equal">
      <formula>"f"</formula>
    </cfRule>
  </conditionalFormatting>
  <conditionalFormatting sqref="BN130:BO149">
    <cfRule type="cellIs" dxfId="27617" priority="22834" stopIfTrue="1" operator="equal">
      <formula>"h"</formula>
    </cfRule>
    <cfRule type="cellIs" dxfId="27616" priority="22835" stopIfTrue="1" operator="equal">
      <formula>"g"</formula>
    </cfRule>
  </conditionalFormatting>
  <conditionalFormatting sqref="BN130:BO149">
    <cfRule type="cellIs" dxfId="27615" priority="22833" stopIfTrue="1" operator="equal">
      <formula>"f"</formula>
    </cfRule>
  </conditionalFormatting>
  <conditionalFormatting sqref="BN130:BO149">
    <cfRule type="cellIs" dxfId="27614" priority="22831" stopIfTrue="1" operator="equal">
      <formula>"h"</formula>
    </cfRule>
    <cfRule type="cellIs" dxfId="27613" priority="22832" stopIfTrue="1" operator="equal">
      <formula>"g"</formula>
    </cfRule>
  </conditionalFormatting>
  <conditionalFormatting sqref="BN130:BO149">
    <cfRule type="cellIs" dxfId="27612" priority="22830" stopIfTrue="1" operator="equal">
      <formula>"f"</formula>
    </cfRule>
  </conditionalFormatting>
  <conditionalFormatting sqref="BN130:BO149">
    <cfRule type="cellIs" dxfId="27611" priority="22828" stopIfTrue="1" operator="equal">
      <formula>"h"</formula>
    </cfRule>
    <cfRule type="cellIs" dxfId="27610" priority="22829" stopIfTrue="1" operator="equal">
      <formula>"g"</formula>
    </cfRule>
  </conditionalFormatting>
  <conditionalFormatting sqref="BN130:BN149">
    <cfRule type="cellIs" dxfId="27609" priority="22827" stopIfTrue="1" operator="equal">
      <formula>"f"</formula>
    </cfRule>
  </conditionalFormatting>
  <conditionalFormatting sqref="BN130:BN149">
    <cfRule type="cellIs" dxfId="27608" priority="22825" stopIfTrue="1" operator="equal">
      <formula>"h"</formula>
    </cfRule>
    <cfRule type="cellIs" dxfId="27607" priority="22826" stopIfTrue="1" operator="equal">
      <formula>"g"</formula>
    </cfRule>
  </conditionalFormatting>
  <conditionalFormatting sqref="BI130:BJ149">
    <cfRule type="cellIs" dxfId="27606" priority="22728" stopIfTrue="1" operator="equal">
      <formula>"f"</formula>
    </cfRule>
  </conditionalFormatting>
  <conditionalFormatting sqref="BI130:BJ149">
    <cfRule type="cellIs" dxfId="27605" priority="22726" stopIfTrue="1" operator="equal">
      <formula>"h"</formula>
    </cfRule>
    <cfRule type="cellIs" dxfId="27604" priority="22727" stopIfTrue="1" operator="equal">
      <formula>"g"</formula>
    </cfRule>
  </conditionalFormatting>
  <conditionalFormatting sqref="BO130:BO149">
    <cfRule type="cellIs" dxfId="27603" priority="22797" stopIfTrue="1" operator="equal">
      <formula>"f"</formula>
    </cfRule>
  </conditionalFormatting>
  <conditionalFormatting sqref="BO130:BO149">
    <cfRule type="cellIs" dxfId="27602" priority="22795" stopIfTrue="1" operator="equal">
      <formula>"h"</formula>
    </cfRule>
    <cfRule type="cellIs" dxfId="27601" priority="22796" stopIfTrue="1" operator="equal">
      <formula>"g"</formula>
    </cfRule>
  </conditionalFormatting>
  <conditionalFormatting sqref="BO130:BO149">
    <cfRule type="cellIs" dxfId="27600" priority="22794" stopIfTrue="1" operator="equal">
      <formula>"f"</formula>
    </cfRule>
  </conditionalFormatting>
  <conditionalFormatting sqref="BO130:BO149">
    <cfRule type="cellIs" dxfId="27599" priority="22792" stopIfTrue="1" operator="equal">
      <formula>"h"</formula>
    </cfRule>
    <cfRule type="cellIs" dxfId="27598" priority="22793" stopIfTrue="1" operator="equal">
      <formula>"g"</formula>
    </cfRule>
  </conditionalFormatting>
  <conditionalFormatting sqref="BO130:BO149">
    <cfRule type="cellIs" dxfId="27597" priority="22791" stopIfTrue="1" operator="equal">
      <formula>"f"</formula>
    </cfRule>
  </conditionalFormatting>
  <conditionalFormatting sqref="BO130:BO149">
    <cfRule type="cellIs" dxfId="27596" priority="22789" stopIfTrue="1" operator="equal">
      <formula>"h"</formula>
    </cfRule>
    <cfRule type="cellIs" dxfId="27595" priority="22790" stopIfTrue="1" operator="equal">
      <formula>"g"</formula>
    </cfRule>
  </conditionalFormatting>
  <conditionalFormatting sqref="BO130:BO149">
    <cfRule type="cellIs" dxfId="27594" priority="22788" stopIfTrue="1" operator="equal">
      <formula>"f"</formula>
    </cfRule>
  </conditionalFormatting>
  <conditionalFormatting sqref="BO130:BO149">
    <cfRule type="cellIs" dxfId="27593" priority="22786" stopIfTrue="1" operator="equal">
      <formula>"h"</formula>
    </cfRule>
    <cfRule type="cellIs" dxfId="27592" priority="22787" stopIfTrue="1" operator="equal">
      <formula>"g"</formula>
    </cfRule>
  </conditionalFormatting>
  <conditionalFormatting sqref="BO130:BO149">
    <cfRule type="cellIs" dxfId="27591" priority="22785" stopIfTrue="1" operator="equal">
      <formula>"f"</formula>
    </cfRule>
  </conditionalFormatting>
  <conditionalFormatting sqref="BO130:BO149">
    <cfRule type="cellIs" dxfId="27590" priority="22783" stopIfTrue="1" operator="equal">
      <formula>"h"</formula>
    </cfRule>
    <cfRule type="cellIs" dxfId="27589" priority="22784" stopIfTrue="1" operator="equal">
      <formula>"g"</formula>
    </cfRule>
  </conditionalFormatting>
  <conditionalFormatting sqref="BO130:BO149">
    <cfRule type="cellIs" dxfId="27588" priority="22782" stopIfTrue="1" operator="equal">
      <formula>"f"</formula>
    </cfRule>
  </conditionalFormatting>
  <conditionalFormatting sqref="BO130:BO149">
    <cfRule type="cellIs" dxfId="27587" priority="22780" stopIfTrue="1" operator="equal">
      <formula>"h"</formula>
    </cfRule>
    <cfRule type="cellIs" dxfId="27586" priority="22781" stopIfTrue="1" operator="equal">
      <formula>"g"</formula>
    </cfRule>
  </conditionalFormatting>
  <conditionalFormatting sqref="BN130:BO149">
    <cfRule type="cellIs" dxfId="27585" priority="22779" stopIfTrue="1" operator="equal">
      <formula>"f"</formula>
    </cfRule>
  </conditionalFormatting>
  <conditionalFormatting sqref="BN130:BO149">
    <cfRule type="cellIs" dxfId="27584" priority="22777" stopIfTrue="1" operator="equal">
      <formula>"h"</formula>
    </cfRule>
    <cfRule type="cellIs" dxfId="27583" priority="22778" stopIfTrue="1" operator="equal">
      <formula>"g"</formula>
    </cfRule>
  </conditionalFormatting>
  <conditionalFormatting sqref="BN130:BO149">
    <cfRule type="cellIs" dxfId="27582" priority="22776" stopIfTrue="1" operator="equal">
      <formula>"f"</formula>
    </cfRule>
  </conditionalFormatting>
  <conditionalFormatting sqref="BN130:BO149">
    <cfRule type="cellIs" dxfId="27581" priority="22774" stopIfTrue="1" operator="equal">
      <formula>"h"</formula>
    </cfRule>
    <cfRule type="cellIs" dxfId="27580" priority="22775" stopIfTrue="1" operator="equal">
      <formula>"g"</formula>
    </cfRule>
  </conditionalFormatting>
  <conditionalFormatting sqref="BN130:BO149">
    <cfRule type="cellIs" dxfId="27579" priority="22773" stopIfTrue="1" operator="equal">
      <formula>"f"</formula>
    </cfRule>
  </conditionalFormatting>
  <conditionalFormatting sqref="BN130:BO149">
    <cfRule type="cellIs" dxfId="27578" priority="22771" stopIfTrue="1" operator="equal">
      <formula>"h"</formula>
    </cfRule>
    <cfRule type="cellIs" dxfId="27577" priority="22772" stopIfTrue="1" operator="equal">
      <formula>"g"</formula>
    </cfRule>
  </conditionalFormatting>
  <conditionalFormatting sqref="BN130:BO149">
    <cfRule type="cellIs" dxfId="27576" priority="22770" stopIfTrue="1" operator="equal">
      <formula>"f"</formula>
    </cfRule>
  </conditionalFormatting>
  <conditionalFormatting sqref="BN130:BO149">
    <cfRule type="cellIs" dxfId="27575" priority="22768" stopIfTrue="1" operator="equal">
      <formula>"h"</formula>
    </cfRule>
    <cfRule type="cellIs" dxfId="27574" priority="22769" stopIfTrue="1" operator="equal">
      <formula>"g"</formula>
    </cfRule>
  </conditionalFormatting>
  <conditionalFormatting sqref="BN130:BO149">
    <cfRule type="cellIs" dxfId="27573" priority="22767" stopIfTrue="1" operator="equal">
      <formula>"f"</formula>
    </cfRule>
  </conditionalFormatting>
  <conditionalFormatting sqref="BN130:BO149">
    <cfRule type="cellIs" dxfId="27572" priority="22765" stopIfTrue="1" operator="equal">
      <formula>"h"</formula>
    </cfRule>
    <cfRule type="cellIs" dxfId="27571" priority="22766" stopIfTrue="1" operator="equal">
      <formula>"g"</formula>
    </cfRule>
  </conditionalFormatting>
  <conditionalFormatting sqref="BN130:BO149">
    <cfRule type="cellIs" dxfId="27570" priority="22764" stopIfTrue="1" operator="equal">
      <formula>"f"</formula>
    </cfRule>
  </conditionalFormatting>
  <conditionalFormatting sqref="BN130:BO149">
    <cfRule type="cellIs" dxfId="27569" priority="22762" stopIfTrue="1" operator="equal">
      <formula>"h"</formula>
    </cfRule>
    <cfRule type="cellIs" dxfId="27568" priority="22763" stopIfTrue="1" operator="equal">
      <formula>"g"</formula>
    </cfRule>
  </conditionalFormatting>
  <conditionalFormatting sqref="BN130:BO149">
    <cfRule type="cellIs" dxfId="27567" priority="22761" stopIfTrue="1" operator="equal">
      <formula>"f"</formula>
    </cfRule>
  </conditionalFormatting>
  <conditionalFormatting sqref="BN130:BO149">
    <cfRule type="cellIs" dxfId="27566" priority="22759" stopIfTrue="1" operator="equal">
      <formula>"h"</formula>
    </cfRule>
    <cfRule type="cellIs" dxfId="27565" priority="22760" stopIfTrue="1" operator="equal">
      <formula>"g"</formula>
    </cfRule>
  </conditionalFormatting>
  <conditionalFormatting sqref="BN130:BO149">
    <cfRule type="cellIs" dxfId="27564" priority="22758" stopIfTrue="1" operator="equal">
      <formula>"f"</formula>
    </cfRule>
  </conditionalFormatting>
  <conditionalFormatting sqref="BN130:BO149">
    <cfRule type="cellIs" dxfId="27563" priority="22756" stopIfTrue="1" operator="equal">
      <formula>"h"</formula>
    </cfRule>
    <cfRule type="cellIs" dxfId="27562" priority="22757" stopIfTrue="1" operator="equal">
      <formula>"g"</formula>
    </cfRule>
  </conditionalFormatting>
  <conditionalFormatting sqref="BN130:BN149">
    <cfRule type="cellIs" dxfId="27561" priority="22755" stopIfTrue="1" operator="equal">
      <formula>"f"</formula>
    </cfRule>
  </conditionalFormatting>
  <conditionalFormatting sqref="BN130:BN149">
    <cfRule type="cellIs" dxfId="27560" priority="22753" stopIfTrue="1" operator="equal">
      <formula>"h"</formula>
    </cfRule>
    <cfRule type="cellIs" dxfId="27559" priority="22754" stopIfTrue="1" operator="equal">
      <formula>"g"</formula>
    </cfRule>
  </conditionalFormatting>
  <conditionalFormatting sqref="BN130:BN149">
    <cfRule type="cellIs" dxfId="27558" priority="22752" stopIfTrue="1" operator="equal">
      <formula>"f"</formula>
    </cfRule>
  </conditionalFormatting>
  <conditionalFormatting sqref="BN130:BN149">
    <cfRule type="cellIs" dxfId="27557" priority="22750" stopIfTrue="1" operator="equal">
      <formula>"h"</formula>
    </cfRule>
    <cfRule type="cellIs" dxfId="27556" priority="22751" stopIfTrue="1" operator="equal">
      <formula>"g"</formula>
    </cfRule>
  </conditionalFormatting>
  <conditionalFormatting sqref="BN130:BN149">
    <cfRule type="cellIs" dxfId="27555" priority="22749" stopIfTrue="1" operator="equal">
      <formula>"f"</formula>
    </cfRule>
  </conditionalFormatting>
  <conditionalFormatting sqref="BN130:BN149">
    <cfRule type="cellIs" dxfId="27554" priority="22747" stopIfTrue="1" operator="equal">
      <formula>"h"</formula>
    </cfRule>
    <cfRule type="cellIs" dxfId="27553" priority="22748" stopIfTrue="1" operator="equal">
      <formula>"g"</formula>
    </cfRule>
  </conditionalFormatting>
  <conditionalFormatting sqref="BN130:BN149">
    <cfRule type="cellIs" dxfId="27552" priority="22746" stopIfTrue="1" operator="equal">
      <formula>"f"</formula>
    </cfRule>
  </conditionalFormatting>
  <conditionalFormatting sqref="BN130:BN149">
    <cfRule type="cellIs" dxfId="27551" priority="22744" stopIfTrue="1" operator="equal">
      <formula>"h"</formula>
    </cfRule>
    <cfRule type="cellIs" dxfId="27550" priority="22745" stopIfTrue="1" operator="equal">
      <formula>"g"</formula>
    </cfRule>
  </conditionalFormatting>
  <conditionalFormatting sqref="BN130:BN149">
    <cfRule type="cellIs" dxfId="27549" priority="22740" stopIfTrue="1" operator="equal">
      <formula>"f"</formula>
    </cfRule>
  </conditionalFormatting>
  <conditionalFormatting sqref="BN130:BN149">
    <cfRule type="cellIs" dxfId="27548" priority="22738" stopIfTrue="1" operator="equal">
      <formula>"h"</formula>
    </cfRule>
    <cfRule type="cellIs" dxfId="27547" priority="22739" stopIfTrue="1" operator="equal">
      <formula>"g"</formula>
    </cfRule>
  </conditionalFormatting>
  <conditionalFormatting sqref="BN130:BN149">
    <cfRule type="cellIs" dxfId="27546" priority="22743" stopIfTrue="1" operator="equal">
      <formula>"f"</formula>
    </cfRule>
  </conditionalFormatting>
  <conditionalFormatting sqref="BN130:BN149">
    <cfRule type="cellIs" dxfId="27545" priority="22741" stopIfTrue="1" operator="equal">
      <formula>"h"</formula>
    </cfRule>
    <cfRule type="cellIs" dxfId="27544" priority="22742" stopIfTrue="1" operator="equal">
      <formula>"g"</formula>
    </cfRule>
  </conditionalFormatting>
  <conditionalFormatting sqref="BN130:BN149">
    <cfRule type="cellIs" dxfId="27543" priority="22737" stopIfTrue="1" operator="equal">
      <formula>"f"</formula>
    </cfRule>
  </conditionalFormatting>
  <conditionalFormatting sqref="BN130:BN149">
    <cfRule type="cellIs" dxfId="27542" priority="22735" stopIfTrue="1" operator="equal">
      <formula>"h"</formula>
    </cfRule>
    <cfRule type="cellIs" dxfId="27541" priority="22736" stopIfTrue="1" operator="equal">
      <formula>"g"</formula>
    </cfRule>
  </conditionalFormatting>
  <conditionalFormatting sqref="BN130:BN149">
    <cfRule type="cellIs" dxfId="27540" priority="22734" stopIfTrue="1" operator="equal">
      <formula>"f"</formula>
    </cfRule>
  </conditionalFormatting>
  <conditionalFormatting sqref="BN130:BN149">
    <cfRule type="cellIs" dxfId="27539" priority="22732" stopIfTrue="1" operator="equal">
      <formula>"h"</formula>
    </cfRule>
    <cfRule type="cellIs" dxfId="27538" priority="22733" stopIfTrue="1" operator="equal">
      <formula>"g"</formula>
    </cfRule>
  </conditionalFormatting>
  <conditionalFormatting sqref="BI130:BJ149">
    <cfRule type="cellIs" dxfId="27537" priority="22731" stopIfTrue="1" operator="equal">
      <formula>"f"</formula>
    </cfRule>
  </conditionalFormatting>
  <conditionalFormatting sqref="BI130:BJ149">
    <cfRule type="cellIs" dxfId="27536" priority="22729" stopIfTrue="1" operator="equal">
      <formula>"h"</formula>
    </cfRule>
    <cfRule type="cellIs" dxfId="27535" priority="22730" stopIfTrue="1" operator="equal">
      <formula>"g"</formula>
    </cfRule>
  </conditionalFormatting>
  <conditionalFormatting sqref="BI130:BJ149">
    <cfRule type="cellIs" dxfId="27534" priority="22722" stopIfTrue="1" operator="equal">
      <formula>"f"</formula>
    </cfRule>
  </conditionalFormatting>
  <conditionalFormatting sqref="BI130:BJ149">
    <cfRule type="cellIs" dxfId="27533" priority="22720" stopIfTrue="1" operator="equal">
      <formula>"h"</formula>
    </cfRule>
    <cfRule type="cellIs" dxfId="27532" priority="22721" stopIfTrue="1" operator="equal">
      <formula>"g"</formula>
    </cfRule>
  </conditionalFormatting>
  <conditionalFormatting sqref="BI130:BJ149">
    <cfRule type="cellIs" dxfId="27531" priority="22719" stopIfTrue="1" operator="equal">
      <formula>"f"</formula>
    </cfRule>
  </conditionalFormatting>
  <conditionalFormatting sqref="BI130:BJ149">
    <cfRule type="cellIs" dxfId="27530" priority="22717" stopIfTrue="1" operator="equal">
      <formula>"h"</formula>
    </cfRule>
    <cfRule type="cellIs" dxfId="27529" priority="22718" stopIfTrue="1" operator="equal">
      <formula>"g"</formula>
    </cfRule>
  </conditionalFormatting>
  <conditionalFormatting sqref="BK130:BM149">
    <cfRule type="cellIs" dxfId="27528" priority="22707" stopIfTrue="1" operator="equal">
      <formula>"f"</formula>
    </cfRule>
  </conditionalFormatting>
  <conditionalFormatting sqref="BK130:BM149">
    <cfRule type="cellIs" dxfId="27527" priority="22705" stopIfTrue="1" operator="equal">
      <formula>"h"</formula>
    </cfRule>
    <cfRule type="cellIs" dxfId="27526" priority="22706" stopIfTrue="1" operator="equal">
      <formula>"g"</formula>
    </cfRule>
  </conditionalFormatting>
  <conditionalFormatting sqref="BK130:BM149">
    <cfRule type="cellIs" dxfId="27525" priority="22704" stopIfTrue="1" operator="equal">
      <formula>"f"</formula>
    </cfRule>
  </conditionalFormatting>
  <conditionalFormatting sqref="BK130:BM149">
    <cfRule type="cellIs" dxfId="27524" priority="22702" stopIfTrue="1" operator="equal">
      <formula>"h"</formula>
    </cfRule>
    <cfRule type="cellIs" dxfId="27523" priority="22703" stopIfTrue="1" operator="equal">
      <formula>"g"</formula>
    </cfRule>
  </conditionalFormatting>
  <conditionalFormatting sqref="BI130:BJ149">
    <cfRule type="cellIs" dxfId="27522" priority="22716" stopIfTrue="1" operator="equal">
      <formula>"f"</formula>
    </cfRule>
  </conditionalFormatting>
  <conditionalFormatting sqref="BI130:BJ149">
    <cfRule type="cellIs" dxfId="27521" priority="22714" stopIfTrue="1" operator="equal">
      <formula>"h"</formula>
    </cfRule>
    <cfRule type="cellIs" dxfId="27520" priority="22715" stopIfTrue="1" operator="equal">
      <formula>"g"</formula>
    </cfRule>
  </conditionalFormatting>
  <conditionalFormatting sqref="BI130:BJ149">
    <cfRule type="cellIs" dxfId="27519" priority="22725" stopIfTrue="1" operator="equal">
      <formula>"f"</formula>
    </cfRule>
  </conditionalFormatting>
  <conditionalFormatting sqref="BI130:BJ149">
    <cfRule type="cellIs" dxfId="27518" priority="22723" stopIfTrue="1" operator="equal">
      <formula>"h"</formula>
    </cfRule>
    <cfRule type="cellIs" dxfId="27517" priority="22724" stopIfTrue="1" operator="equal">
      <formula>"g"</formula>
    </cfRule>
  </conditionalFormatting>
  <conditionalFormatting sqref="BI130:BJ149">
    <cfRule type="cellIs" dxfId="27516" priority="22713" stopIfTrue="1" operator="equal">
      <formula>"f"</formula>
    </cfRule>
  </conditionalFormatting>
  <conditionalFormatting sqref="BI130:BJ149">
    <cfRule type="cellIs" dxfId="27515" priority="22711" stopIfTrue="1" operator="equal">
      <formula>"h"</formula>
    </cfRule>
    <cfRule type="cellIs" dxfId="27514" priority="22712" stopIfTrue="1" operator="equal">
      <formula>"g"</formula>
    </cfRule>
  </conditionalFormatting>
  <conditionalFormatting sqref="BI130:BJ149">
    <cfRule type="cellIs" dxfId="27513" priority="22710" stopIfTrue="1" operator="equal">
      <formula>"f"</formula>
    </cfRule>
  </conditionalFormatting>
  <conditionalFormatting sqref="BI130:BJ149">
    <cfRule type="cellIs" dxfId="27512" priority="22708" stopIfTrue="1" operator="equal">
      <formula>"h"</formula>
    </cfRule>
    <cfRule type="cellIs" dxfId="27511" priority="22709" stopIfTrue="1" operator="equal">
      <formula>"g"</formula>
    </cfRule>
  </conditionalFormatting>
  <conditionalFormatting sqref="BD130:BF149">
    <cfRule type="cellIs" dxfId="27510" priority="23127" stopIfTrue="1" operator="equal">
      <formula>"f"</formula>
    </cfRule>
  </conditionalFormatting>
  <conditionalFormatting sqref="BD130:BF149">
    <cfRule type="cellIs" dxfId="27509" priority="23125" stopIfTrue="1" operator="equal">
      <formula>"h"</formula>
    </cfRule>
    <cfRule type="cellIs" dxfId="27508" priority="23126" stopIfTrue="1" operator="equal">
      <formula>"g"</formula>
    </cfRule>
  </conditionalFormatting>
  <conditionalFormatting sqref="BD130:BF149">
    <cfRule type="cellIs" dxfId="27507" priority="23124" stopIfTrue="1" operator="equal">
      <formula>"f"</formula>
    </cfRule>
  </conditionalFormatting>
  <conditionalFormatting sqref="BD130:BF149">
    <cfRule type="cellIs" dxfId="27506" priority="23122" stopIfTrue="1" operator="equal">
      <formula>"h"</formula>
    </cfRule>
    <cfRule type="cellIs" dxfId="27505" priority="23123" stopIfTrue="1" operator="equal">
      <formula>"g"</formula>
    </cfRule>
  </conditionalFormatting>
  <conditionalFormatting sqref="BD130:BF149">
    <cfRule type="cellIs" dxfId="27504" priority="23103" stopIfTrue="1" operator="equal">
      <formula>"f"</formula>
    </cfRule>
  </conditionalFormatting>
  <conditionalFormatting sqref="BD130:BF149">
    <cfRule type="cellIs" dxfId="27503" priority="23101" stopIfTrue="1" operator="equal">
      <formula>"h"</formula>
    </cfRule>
    <cfRule type="cellIs" dxfId="27502" priority="23102" stopIfTrue="1" operator="equal">
      <formula>"g"</formula>
    </cfRule>
  </conditionalFormatting>
  <conditionalFormatting sqref="BD130:BF149">
    <cfRule type="cellIs" dxfId="27501" priority="23100" stopIfTrue="1" operator="equal">
      <formula>"f"</formula>
    </cfRule>
  </conditionalFormatting>
  <conditionalFormatting sqref="BD130:BF149">
    <cfRule type="cellIs" dxfId="27500" priority="23098" stopIfTrue="1" operator="equal">
      <formula>"h"</formula>
    </cfRule>
    <cfRule type="cellIs" dxfId="27499" priority="23099" stopIfTrue="1" operator="equal">
      <formula>"g"</formula>
    </cfRule>
  </conditionalFormatting>
  <conditionalFormatting sqref="BD130:BF149">
    <cfRule type="cellIs" dxfId="27498" priority="23097" stopIfTrue="1" operator="equal">
      <formula>"f"</formula>
    </cfRule>
  </conditionalFormatting>
  <conditionalFormatting sqref="BD130:BF149">
    <cfRule type="cellIs" dxfId="27497" priority="23095" stopIfTrue="1" operator="equal">
      <formula>"h"</formula>
    </cfRule>
    <cfRule type="cellIs" dxfId="27496" priority="23096" stopIfTrue="1" operator="equal">
      <formula>"g"</formula>
    </cfRule>
  </conditionalFormatting>
  <conditionalFormatting sqref="BD130:BF149">
    <cfRule type="cellIs" dxfId="27495" priority="23091" stopIfTrue="1" operator="equal">
      <formula>"f"</formula>
    </cfRule>
  </conditionalFormatting>
  <conditionalFormatting sqref="BD130:BF149">
    <cfRule type="cellIs" dxfId="27494" priority="23089" stopIfTrue="1" operator="equal">
      <formula>"h"</formula>
    </cfRule>
    <cfRule type="cellIs" dxfId="27493" priority="23090" stopIfTrue="1" operator="equal">
      <formula>"g"</formula>
    </cfRule>
  </conditionalFormatting>
  <conditionalFormatting sqref="BD130:BF149">
    <cfRule type="cellIs" dxfId="27492" priority="23088" stopIfTrue="1" operator="equal">
      <formula>"f"</formula>
    </cfRule>
  </conditionalFormatting>
  <conditionalFormatting sqref="BD130:BF149">
    <cfRule type="cellIs" dxfId="27491" priority="23086" stopIfTrue="1" operator="equal">
      <formula>"h"</formula>
    </cfRule>
    <cfRule type="cellIs" dxfId="27490" priority="23087" stopIfTrue="1" operator="equal">
      <formula>"g"</formula>
    </cfRule>
  </conditionalFormatting>
  <conditionalFormatting sqref="BD130:BF149">
    <cfRule type="cellIs" dxfId="27489" priority="23085" stopIfTrue="1" operator="equal">
      <formula>"f"</formula>
    </cfRule>
  </conditionalFormatting>
  <conditionalFormatting sqref="BD130:BF149">
    <cfRule type="cellIs" dxfId="27488" priority="23083" stopIfTrue="1" operator="equal">
      <formula>"h"</formula>
    </cfRule>
    <cfRule type="cellIs" dxfId="27487" priority="23084" stopIfTrue="1" operator="equal">
      <formula>"g"</formula>
    </cfRule>
  </conditionalFormatting>
  <conditionalFormatting sqref="BD130:BF149">
    <cfRule type="cellIs" dxfId="27486" priority="23082" stopIfTrue="1" operator="equal">
      <formula>"f"</formula>
    </cfRule>
  </conditionalFormatting>
  <conditionalFormatting sqref="BD130:BF149">
    <cfRule type="cellIs" dxfId="27485" priority="23080" stopIfTrue="1" operator="equal">
      <formula>"h"</formula>
    </cfRule>
    <cfRule type="cellIs" dxfId="27484" priority="23081" stopIfTrue="1" operator="equal">
      <formula>"g"</formula>
    </cfRule>
  </conditionalFormatting>
  <conditionalFormatting sqref="BD130:BF149">
    <cfRule type="cellIs" dxfId="27483" priority="23133" stopIfTrue="1" operator="equal">
      <formula>"f"</formula>
    </cfRule>
  </conditionalFormatting>
  <conditionalFormatting sqref="BD130:BF149">
    <cfRule type="cellIs" dxfId="27482" priority="23131" stopIfTrue="1" operator="equal">
      <formula>"h"</formula>
    </cfRule>
    <cfRule type="cellIs" dxfId="27481" priority="23132" stopIfTrue="1" operator="equal">
      <formula>"g"</formula>
    </cfRule>
  </conditionalFormatting>
  <conditionalFormatting sqref="BD130:BF149">
    <cfRule type="cellIs" dxfId="27480" priority="23130" stopIfTrue="1" operator="equal">
      <formula>"f"</formula>
    </cfRule>
  </conditionalFormatting>
  <conditionalFormatting sqref="BD130:BF149">
    <cfRule type="cellIs" dxfId="27479" priority="23128" stopIfTrue="1" operator="equal">
      <formula>"h"</formula>
    </cfRule>
    <cfRule type="cellIs" dxfId="27478" priority="23129" stopIfTrue="1" operator="equal">
      <formula>"g"</formula>
    </cfRule>
  </conditionalFormatting>
  <conditionalFormatting sqref="BD130:BF149">
    <cfRule type="cellIs" dxfId="27477" priority="23121" stopIfTrue="1" operator="equal">
      <formula>"f"</formula>
    </cfRule>
  </conditionalFormatting>
  <conditionalFormatting sqref="BD130:BF149">
    <cfRule type="cellIs" dxfId="27476" priority="23119" stopIfTrue="1" operator="equal">
      <formula>"h"</formula>
    </cfRule>
    <cfRule type="cellIs" dxfId="27475" priority="23120" stopIfTrue="1" operator="equal">
      <formula>"g"</formula>
    </cfRule>
  </conditionalFormatting>
  <conditionalFormatting sqref="BD130:BF149">
    <cfRule type="cellIs" dxfId="27474" priority="23118" stopIfTrue="1" operator="equal">
      <formula>"f"</formula>
    </cfRule>
  </conditionalFormatting>
  <conditionalFormatting sqref="BD130:BF149">
    <cfRule type="cellIs" dxfId="27473" priority="23116" stopIfTrue="1" operator="equal">
      <formula>"h"</formula>
    </cfRule>
    <cfRule type="cellIs" dxfId="27472" priority="23117" stopIfTrue="1" operator="equal">
      <formula>"g"</formula>
    </cfRule>
  </conditionalFormatting>
  <conditionalFormatting sqref="BD130:BF149">
    <cfRule type="cellIs" dxfId="27471" priority="23115" stopIfTrue="1" operator="equal">
      <formula>"f"</formula>
    </cfRule>
  </conditionalFormatting>
  <conditionalFormatting sqref="BD130:BF149">
    <cfRule type="cellIs" dxfId="27470" priority="23113" stopIfTrue="1" operator="equal">
      <formula>"h"</formula>
    </cfRule>
    <cfRule type="cellIs" dxfId="27469" priority="23114" stopIfTrue="1" operator="equal">
      <formula>"g"</formula>
    </cfRule>
  </conditionalFormatting>
  <conditionalFormatting sqref="BD130:BF149">
    <cfRule type="cellIs" dxfId="27468" priority="23112" stopIfTrue="1" operator="equal">
      <formula>"f"</formula>
    </cfRule>
  </conditionalFormatting>
  <conditionalFormatting sqref="BD130:BF149">
    <cfRule type="cellIs" dxfId="27467" priority="23110" stopIfTrue="1" operator="equal">
      <formula>"h"</formula>
    </cfRule>
    <cfRule type="cellIs" dxfId="27466" priority="23111" stopIfTrue="1" operator="equal">
      <formula>"g"</formula>
    </cfRule>
  </conditionalFormatting>
  <conditionalFormatting sqref="BD130:BF149">
    <cfRule type="cellIs" dxfId="27465" priority="23106" stopIfTrue="1" operator="equal">
      <formula>"f"</formula>
    </cfRule>
  </conditionalFormatting>
  <conditionalFormatting sqref="BD130:BF149">
    <cfRule type="cellIs" dxfId="27464" priority="23104" stopIfTrue="1" operator="equal">
      <formula>"h"</formula>
    </cfRule>
    <cfRule type="cellIs" dxfId="27463" priority="23105" stopIfTrue="1" operator="equal">
      <formula>"g"</formula>
    </cfRule>
  </conditionalFormatting>
  <conditionalFormatting sqref="BD130:BF149">
    <cfRule type="cellIs" dxfId="27462" priority="23109" stopIfTrue="1" operator="equal">
      <formula>"f"</formula>
    </cfRule>
  </conditionalFormatting>
  <conditionalFormatting sqref="BD130:BF149">
    <cfRule type="cellIs" dxfId="27461" priority="23107" stopIfTrue="1" operator="equal">
      <formula>"h"</formula>
    </cfRule>
    <cfRule type="cellIs" dxfId="27460" priority="23108" stopIfTrue="1" operator="equal">
      <formula>"g"</formula>
    </cfRule>
  </conditionalFormatting>
  <conditionalFormatting sqref="BJ130:BK149">
    <cfRule type="cellIs" dxfId="27459" priority="23064" stopIfTrue="1" operator="equal">
      <formula>"f"</formula>
    </cfRule>
  </conditionalFormatting>
  <conditionalFormatting sqref="BJ130:BK149">
    <cfRule type="cellIs" dxfId="27458" priority="23062" stopIfTrue="1" operator="equal">
      <formula>"h"</formula>
    </cfRule>
    <cfRule type="cellIs" dxfId="27457" priority="23063" stopIfTrue="1" operator="equal">
      <formula>"g"</formula>
    </cfRule>
  </conditionalFormatting>
  <conditionalFormatting sqref="BJ130:BK149">
    <cfRule type="cellIs" dxfId="27456" priority="23058" stopIfTrue="1" operator="equal">
      <formula>"f"</formula>
    </cfRule>
  </conditionalFormatting>
  <conditionalFormatting sqref="BJ130:BK149">
    <cfRule type="cellIs" dxfId="27455" priority="23056" stopIfTrue="1" operator="equal">
      <formula>"h"</formula>
    </cfRule>
    <cfRule type="cellIs" dxfId="27454" priority="23057" stopIfTrue="1" operator="equal">
      <formula>"g"</formula>
    </cfRule>
  </conditionalFormatting>
  <conditionalFormatting sqref="BJ130:BK149">
    <cfRule type="cellIs" dxfId="27453" priority="23061" stopIfTrue="1" operator="equal">
      <formula>"f"</formula>
    </cfRule>
  </conditionalFormatting>
  <conditionalFormatting sqref="BJ130:BK149">
    <cfRule type="cellIs" dxfId="27452" priority="23059" stopIfTrue="1" operator="equal">
      <formula>"h"</formula>
    </cfRule>
    <cfRule type="cellIs" dxfId="27451" priority="23060" stopIfTrue="1" operator="equal">
      <formula>"g"</formula>
    </cfRule>
  </conditionalFormatting>
  <conditionalFormatting sqref="BJ130:BK149">
    <cfRule type="cellIs" dxfId="27450" priority="23055" stopIfTrue="1" operator="equal">
      <formula>"f"</formula>
    </cfRule>
  </conditionalFormatting>
  <conditionalFormatting sqref="BJ130:BK149">
    <cfRule type="cellIs" dxfId="27449" priority="23053" stopIfTrue="1" operator="equal">
      <formula>"h"</formula>
    </cfRule>
    <cfRule type="cellIs" dxfId="27448" priority="23054" stopIfTrue="1" operator="equal">
      <formula>"g"</formula>
    </cfRule>
  </conditionalFormatting>
  <conditionalFormatting sqref="BJ130:BK149">
    <cfRule type="cellIs" dxfId="27447" priority="23052" stopIfTrue="1" operator="equal">
      <formula>"f"</formula>
    </cfRule>
  </conditionalFormatting>
  <conditionalFormatting sqref="BJ130:BK149">
    <cfRule type="cellIs" dxfId="27446" priority="23050" stopIfTrue="1" operator="equal">
      <formula>"h"</formula>
    </cfRule>
    <cfRule type="cellIs" dxfId="27445" priority="23051" stopIfTrue="1" operator="equal">
      <formula>"g"</formula>
    </cfRule>
  </conditionalFormatting>
  <conditionalFormatting sqref="BJ130:BK149">
    <cfRule type="cellIs" dxfId="27444" priority="23046" stopIfTrue="1" operator="equal">
      <formula>"f"</formula>
    </cfRule>
  </conditionalFormatting>
  <conditionalFormatting sqref="BJ130:BK149">
    <cfRule type="cellIs" dxfId="27443" priority="23044" stopIfTrue="1" operator="equal">
      <formula>"h"</formula>
    </cfRule>
    <cfRule type="cellIs" dxfId="27442" priority="23045" stopIfTrue="1" operator="equal">
      <formula>"g"</formula>
    </cfRule>
  </conditionalFormatting>
  <conditionalFormatting sqref="BJ130:BK149">
    <cfRule type="cellIs" dxfId="27441" priority="23049" stopIfTrue="1" operator="equal">
      <formula>"f"</formula>
    </cfRule>
  </conditionalFormatting>
  <conditionalFormatting sqref="BJ130:BK149">
    <cfRule type="cellIs" dxfId="27440" priority="23047" stopIfTrue="1" operator="equal">
      <formula>"h"</formula>
    </cfRule>
    <cfRule type="cellIs" dxfId="27439" priority="23048" stopIfTrue="1" operator="equal">
      <formula>"g"</formula>
    </cfRule>
  </conditionalFormatting>
  <conditionalFormatting sqref="BJ130:BK149">
    <cfRule type="cellIs" dxfId="27438" priority="23040" stopIfTrue="1" operator="equal">
      <formula>"f"</formula>
    </cfRule>
  </conditionalFormatting>
  <conditionalFormatting sqref="BJ130:BK149">
    <cfRule type="cellIs" dxfId="27437" priority="23038" stopIfTrue="1" operator="equal">
      <formula>"h"</formula>
    </cfRule>
    <cfRule type="cellIs" dxfId="27436" priority="23039" stopIfTrue="1" operator="equal">
      <formula>"g"</formula>
    </cfRule>
  </conditionalFormatting>
  <conditionalFormatting sqref="BJ130:BK149">
    <cfRule type="cellIs" dxfId="27435" priority="23043" stopIfTrue="1" operator="equal">
      <formula>"f"</formula>
    </cfRule>
  </conditionalFormatting>
  <conditionalFormatting sqref="BJ130:BK149">
    <cfRule type="cellIs" dxfId="27434" priority="23041" stopIfTrue="1" operator="equal">
      <formula>"h"</formula>
    </cfRule>
    <cfRule type="cellIs" dxfId="27433" priority="23042" stopIfTrue="1" operator="equal">
      <formula>"g"</formula>
    </cfRule>
  </conditionalFormatting>
  <conditionalFormatting sqref="BD130:BF149">
    <cfRule type="cellIs" dxfId="27432" priority="23094" stopIfTrue="1" operator="equal">
      <formula>"f"</formula>
    </cfRule>
  </conditionalFormatting>
  <conditionalFormatting sqref="BD130:BF149">
    <cfRule type="cellIs" dxfId="27431" priority="23092" stopIfTrue="1" operator="equal">
      <formula>"h"</formula>
    </cfRule>
    <cfRule type="cellIs" dxfId="27430" priority="23093" stopIfTrue="1" operator="equal">
      <formula>"g"</formula>
    </cfRule>
  </conditionalFormatting>
  <conditionalFormatting sqref="BD130:BF149">
    <cfRule type="cellIs" dxfId="27429" priority="23079" stopIfTrue="1" operator="equal">
      <formula>"f"</formula>
    </cfRule>
  </conditionalFormatting>
  <conditionalFormatting sqref="BD130:BF149">
    <cfRule type="cellIs" dxfId="27428" priority="23077" stopIfTrue="1" operator="equal">
      <formula>"h"</formula>
    </cfRule>
    <cfRule type="cellIs" dxfId="27427" priority="23078" stopIfTrue="1" operator="equal">
      <formula>"g"</formula>
    </cfRule>
  </conditionalFormatting>
  <conditionalFormatting sqref="BD130:BF149">
    <cfRule type="cellIs" dxfId="27426" priority="23076" stopIfTrue="1" operator="equal">
      <formula>"f"</formula>
    </cfRule>
  </conditionalFormatting>
  <conditionalFormatting sqref="BD130:BF149">
    <cfRule type="cellIs" dxfId="27425" priority="23074" stopIfTrue="1" operator="equal">
      <formula>"h"</formula>
    </cfRule>
    <cfRule type="cellIs" dxfId="27424" priority="23075" stopIfTrue="1" operator="equal">
      <formula>"g"</formula>
    </cfRule>
  </conditionalFormatting>
  <conditionalFormatting sqref="BD130:BF149">
    <cfRule type="cellIs" dxfId="27423" priority="23073" stopIfTrue="1" operator="equal">
      <formula>"f"</formula>
    </cfRule>
  </conditionalFormatting>
  <conditionalFormatting sqref="BD130:BF149">
    <cfRule type="cellIs" dxfId="27422" priority="23071" stopIfTrue="1" operator="equal">
      <formula>"h"</formula>
    </cfRule>
    <cfRule type="cellIs" dxfId="27421" priority="23072" stopIfTrue="1" operator="equal">
      <formula>"g"</formula>
    </cfRule>
  </conditionalFormatting>
  <conditionalFormatting sqref="BD130:BF149">
    <cfRule type="cellIs" dxfId="27420" priority="23070" stopIfTrue="1" operator="equal">
      <formula>"f"</formula>
    </cfRule>
  </conditionalFormatting>
  <conditionalFormatting sqref="BD130:BF149">
    <cfRule type="cellIs" dxfId="27419" priority="23068" stopIfTrue="1" operator="equal">
      <formula>"h"</formula>
    </cfRule>
    <cfRule type="cellIs" dxfId="27418" priority="23069" stopIfTrue="1" operator="equal">
      <formula>"g"</formula>
    </cfRule>
  </conditionalFormatting>
  <conditionalFormatting sqref="BJ130:BK149">
    <cfRule type="cellIs" dxfId="27417" priority="23067" stopIfTrue="1" operator="equal">
      <formula>"f"</formula>
    </cfRule>
  </conditionalFormatting>
  <conditionalFormatting sqref="BJ130:BK149">
    <cfRule type="cellIs" dxfId="27416" priority="23065" stopIfTrue="1" operator="equal">
      <formula>"h"</formula>
    </cfRule>
    <cfRule type="cellIs" dxfId="27415" priority="23066" stopIfTrue="1" operator="equal">
      <formula>"g"</formula>
    </cfRule>
  </conditionalFormatting>
  <conditionalFormatting sqref="BI130:BI149">
    <cfRule type="cellIs" dxfId="27414" priority="22968" stopIfTrue="1" operator="equal">
      <formula>"f"</formula>
    </cfRule>
  </conditionalFormatting>
  <conditionalFormatting sqref="BI130:BI149">
    <cfRule type="cellIs" dxfId="27413" priority="22966" stopIfTrue="1" operator="equal">
      <formula>"h"</formula>
    </cfRule>
    <cfRule type="cellIs" dxfId="27412" priority="22967" stopIfTrue="1" operator="equal">
      <formula>"g"</formula>
    </cfRule>
  </conditionalFormatting>
  <conditionalFormatting sqref="BJ130:BK149">
    <cfRule type="cellIs" dxfId="27411" priority="23037" stopIfTrue="1" operator="equal">
      <formula>"f"</formula>
    </cfRule>
  </conditionalFormatting>
  <conditionalFormatting sqref="BJ130:BK149">
    <cfRule type="cellIs" dxfId="27410" priority="23035" stopIfTrue="1" operator="equal">
      <formula>"h"</formula>
    </cfRule>
    <cfRule type="cellIs" dxfId="27409" priority="23036" stopIfTrue="1" operator="equal">
      <formula>"g"</formula>
    </cfRule>
  </conditionalFormatting>
  <conditionalFormatting sqref="BJ130:BK149">
    <cfRule type="cellIs" dxfId="27408" priority="23034" stopIfTrue="1" operator="equal">
      <formula>"f"</formula>
    </cfRule>
  </conditionalFormatting>
  <conditionalFormatting sqref="BJ130:BK149">
    <cfRule type="cellIs" dxfId="27407" priority="23032" stopIfTrue="1" operator="equal">
      <formula>"h"</formula>
    </cfRule>
    <cfRule type="cellIs" dxfId="27406" priority="23033" stopIfTrue="1" operator="equal">
      <formula>"g"</formula>
    </cfRule>
  </conditionalFormatting>
  <conditionalFormatting sqref="BJ130:BK149">
    <cfRule type="cellIs" dxfId="27405" priority="23031" stopIfTrue="1" operator="equal">
      <formula>"f"</formula>
    </cfRule>
  </conditionalFormatting>
  <conditionalFormatting sqref="BJ130:BK149">
    <cfRule type="cellIs" dxfId="27404" priority="23029" stopIfTrue="1" operator="equal">
      <formula>"h"</formula>
    </cfRule>
    <cfRule type="cellIs" dxfId="27403" priority="23030" stopIfTrue="1" operator="equal">
      <formula>"g"</formula>
    </cfRule>
  </conditionalFormatting>
  <conditionalFormatting sqref="BJ130:BK149">
    <cfRule type="cellIs" dxfId="27402" priority="23028" stopIfTrue="1" operator="equal">
      <formula>"f"</formula>
    </cfRule>
  </conditionalFormatting>
  <conditionalFormatting sqref="BJ130:BK149">
    <cfRule type="cellIs" dxfId="27401" priority="23026" stopIfTrue="1" operator="equal">
      <formula>"h"</formula>
    </cfRule>
    <cfRule type="cellIs" dxfId="27400" priority="23027" stopIfTrue="1" operator="equal">
      <formula>"g"</formula>
    </cfRule>
  </conditionalFormatting>
  <conditionalFormatting sqref="BJ130:BK149">
    <cfRule type="cellIs" dxfId="27399" priority="23025" stopIfTrue="1" operator="equal">
      <formula>"f"</formula>
    </cfRule>
  </conditionalFormatting>
  <conditionalFormatting sqref="BJ130:BK149">
    <cfRule type="cellIs" dxfId="27398" priority="23023" stopIfTrue="1" operator="equal">
      <formula>"h"</formula>
    </cfRule>
    <cfRule type="cellIs" dxfId="27397" priority="23024" stopIfTrue="1" operator="equal">
      <formula>"g"</formula>
    </cfRule>
  </conditionalFormatting>
  <conditionalFormatting sqref="BJ130:BK149">
    <cfRule type="cellIs" dxfId="27396" priority="23022" stopIfTrue="1" operator="equal">
      <formula>"f"</formula>
    </cfRule>
  </conditionalFormatting>
  <conditionalFormatting sqref="BJ130:BK149">
    <cfRule type="cellIs" dxfId="27395" priority="23020" stopIfTrue="1" operator="equal">
      <formula>"h"</formula>
    </cfRule>
    <cfRule type="cellIs" dxfId="27394" priority="23021" stopIfTrue="1" operator="equal">
      <formula>"g"</formula>
    </cfRule>
  </conditionalFormatting>
  <conditionalFormatting sqref="BJ130:BK149">
    <cfRule type="cellIs" dxfId="27393" priority="23019" stopIfTrue="1" operator="equal">
      <formula>"f"</formula>
    </cfRule>
  </conditionalFormatting>
  <conditionalFormatting sqref="BJ130:BK149">
    <cfRule type="cellIs" dxfId="27392" priority="23017" stopIfTrue="1" operator="equal">
      <formula>"h"</formula>
    </cfRule>
    <cfRule type="cellIs" dxfId="27391" priority="23018" stopIfTrue="1" operator="equal">
      <formula>"g"</formula>
    </cfRule>
  </conditionalFormatting>
  <conditionalFormatting sqref="BJ130:BK149">
    <cfRule type="cellIs" dxfId="27390" priority="23016" stopIfTrue="1" operator="equal">
      <formula>"f"</formula>
    </cfRule>
  </conditionalFormatting>
  <conditionalFormatting sqref="BJ130:BK149">
    <cfRule type="cellIs" dxfId="27389" priority="23014" stopIfTrue="1" operator="equal">
      <formula>"h"</formula>
    </cfRule>
    <cfRule type="cellIs" dxfId="27388" priority="23015" stopIfTrue="1" operator="equal">
      <formula>"g"</formula>
    </cfRule>
  </conditionalFormatting>
  <conditionalFormatting sqref="BJ130:BK149">
    <cfRule type="cellIs" dxfId="27387" priority="23013" stopIfTrue="1" operator="equal">
      <formula>"f"</formula>
    </cfRule>
  </conditionalFormatting>
  <conditionalFormatting sqref="BJ130:BK149">
    <cfRule type="cellIs" dxfId="27386" priority="23011" stopIfTrue="1" operator="equal">
      <formula>"h"</formula>
    </cfRule>
    <cfRule type="cellIs" dxfId="27385" priority="23012" stopIfTrue="1" operator="equal">
      <formula>"g"</formula>
    </cfRule>
  </conditionalFormatting>
  <conditionalFormatting sqref="BJ130:BK149">
    <cfRule type="cellIs" dxfId="27384" priority="23010" stopIfTrue="1" operator="equal">
      <formula>"f"</formula>
    </cfRule>
  </conditionalFormatting>
  <conditionalFormatting sqref="BJ130:BK149">
    <cfRule type="cellIs" dxfId="27383" priority="23008" stopIfTrue="1" operator="equal">
      <formula>"h"</formula>
    </cfRule>
    <cfRule type="cellIs" dxfId="27382" priority="23009" stopIfTrue="1" operator="equal">
      <formula>"g"</formula>
    </cfRule>
  </conditionalFormatting>
  <conditionalFormatting sqref="BJ130:BK149">
    <cfRule type="cellIs" dxfId="27381" priority="23007" stopIfTrue="1" operator="equal">
      <formula>"f"</formula>
    </cfRule>
  </conditionalFormatting>
  <conditionalFormatting sqref="BJ130:BK149">
    <cfRule type="cellIs" dxfId="27380" priority="23005" stopIfTrue="1" operator="equal">
      <formula>"h"</formula>
    </cfRule>
    <cfRule type="cellIs" dxfId="27379" priority="23006" stopIfTrue="1" operator="equal">
      <formula>"g"</formula>
    </cfRule>
  </conditionalFormatting>
  <conditionalFormatting sqref="BJ130:BK149">
    <cfRule type="cellIs" dxfId="27378" priority="23004" stopIfTrue="1" operator="equal">
      <formula>"f"</formula>
    </cfRule>
  </conditionalFormatting>
  <conditionalFormatting sqref="BJ130:BK149">
    <cfRule type="cellIs" dxfId="27377" priority="23002" stopIfTrue="1" operator="equal">
      <formula>"h"</formula>
    </cfRule>
    <cfRule type="cellIs" dxfId="27376" priority="23003" stopIfTrue="1" operator="equal">
      <formula>"g"</formula>
    </cfRule>
  </conditionalFormatting>
  <conditionalFormatting sqref="BJ130:BK149">
    <cfRule type="cellIs" dxfId="27375" priority="23001" stopIfTrue="1" operator="equal">
      <formula>"f"</formula>
    </cfRule>
  </conditionalFormatting>
  <conditionalFormatting sqref="BJ130:BK149">
    <cfRule type="cellIs" dxfId="27374" priority="22999" stopIfTrue="1" operator="equal">
      <formula>"h"</formula>
    </cfRule>
    <cfRule type="cellIs" dxfId="27373" priority="23000" stopIfTrue="1" operator="equal">
      <formula>"g"</formula>
    </cfRule>
  </conditionalFormatting>
  <conditionalFormatting sqref="BJ130:BK149">
    <cfRule type="cellIs" dxfId="27372" priority="22998" stopIfTrue="1" operator="equal">
      <formula>"f"</formula>
    </cfRule>
  </conditionalFormatting>
  <conditionalFormatting sqref="BJ130:BK149">
    <cfRule type="cellIs" dxfId="27371" priority="22996" stopIfTrue="1" operator="equal">
      <formula>"h"</formula>
    </cfRule>
    <cfRule type="cellIs" dxfId="27370" priority="22997" stopIfTrue="1" operator="equal">
      <formula>"g"</formula>
    </cfRule>
  </conditionalFormatting>
  <conditionalFormatting sqref="BI130:BI149">
    <cfRule type="cellIs" dxfId="27369" priority="22995" stopIfTrue="1" operator="equal">
      <formula>"f"</formula>
    </cfRule>
  </conditionalFormatting>
  <conditionalFormatting sqref="BI130:BI149">
    <cfRule type="cellIs" dxfId="27368" priority="22993" stopIfTrue="1" operator="equal">
      <formula>"h"</formula>
    </cfRule>
    <cfRule type="cellIs" dxfId="27367" priority="22994" stopIfTrue="1" operator="equal">
      <formula>"g"</formula>
    </cfRule>
  </conditionalFormatting>
  <conditionalFormatting sqref="BI130:BI149">
    <cfRule type="cellIs" dxfId="27366" priority="22992" stopIfTrue="1" operator="equal">
      <formula>"f"</formula>
    </cfRule>
  </conditionalFormatting>
  <conditionalFormatting sqref="BI130:BI149">
    <cfRule type="cellIs" dxfId="27365" priority="22990" stopIfTrue="1" operator="equal">
      <formula>"h"</formula>
    </cfRule>
    <cfRule type="cellIs" dxfId="27364" priority="22991" stopIfTrue="1" operator="equal">
      <formula>"g"</formula>
    </cfRule>
  </conditionalFormatting>
  <conditionalFormatting sqref="BI130:BI149">
    <cfRule type="cellIs" dxfId="27363" priority="22989" stopIfTrue="1" operator="equal">
      <formula>"f"</formula>
    </cfRule>
  </conditionalFormatting>
  <conditionalFormatting sqref="BI130:BI149">
    <cfRule type="cellIs" dxfId="27362" priority="22987" stopIfTrue="1" operator="equal">
      <formula>"h"</formula>
    </cfRule>
    <cfRule type="cellIs" dxfId="27361" priority="22988" stopIfTrue="1" operator="equal">
      <formula>"g"</formula>
    </cfRule>
  </conditionalFormatting>
  <conditionalFormatting sqref="BI130:BI149">
    <cfRule type="cellIs" dxfId="27360" priority="22986" stopIfTrue="1" operator="equal">
      <formula>"f"</formula>
    </cfRule>
  </conditionalFormatting>
  <conditionalFormatting sqref="BI130:BI149">
    <cfRule type="cellIs" dxfId="27359" priority="22984" stopIfTrue="1" operator="equal">
      <formula>"h"</formula>
    </cfRule>
    <cfRule type="cellIs" dxfId="27358" priority="22985" stopIfTrue="1" operator="equal">
      <formula>"g"</formula>
    </cfRule>
  </conditionalFormatting>
  <conditionalFormatting sqref="BI130:BI149">
    <cfRule type="cellIs" dxfId="27357" priority="22980" stopIfTrue="1" operator="equal">
      <formula>"f"</formula>
    </cfRule>
  </conditionalFormatting>
  <conditionalFormatting sqref="BI130:BI149">
    <cfRule type="cellIs" dxfId="27356" priority="22978" stopIfTrue="1" operator="equal">
      <formula>"h"</formula>
    </cfRule>
    <cfRule type="cellIs" dxfId="27355" priority="22979" stopIfTrue="1" operator="equal">
      <formula>"g"</formula>
    </cfRule>
  </conditionalFormatting>
  <conditionalFormatting sqref="BI130:BI149">
    <cfRule type="cellIs" dxfId="27354" priority="22983" stopIfTrue="1" operator="equal">
      <formula>"f"</formula>
    </cfRule>
  </conditionalFormatting>
  <conditionalFormatting sqref="BI130:BI149">
    <cfRule type="cellIs" dxfId="27353" priority="22981" stopIfTrue="1" operator="equal">
      <formula>"h"</formula>
    </cfRule>
    <cfRule type="cellIs" dxfId="27352" priority="22982" stopIfTrue="1" operator="equal">
      <formula>"g"</formula>
    </cfRule>
  </conditionalFormatting>
  <conditionalFormatting sqref="BI130:BI149">
    <cfRule type="cellIs" dxfId="27351" priority="22977" stopIfTrue="1" operator="equal">
      <formula>"f"</formula>
    </cfRule>
  </conditionalFormatting>
  <conditionalFormatting sqref="BI130:BI149">
    <cfRule type="cellIs" dxfId="27350" priority="22975" stopIfTrue="1" operator="equal">
      <formula>"h"</formula>
    </cfRule>
    <cfRule type="cellIs" dxfId="27349" priority="22976" stopIfTrue="1" operator="equal">
      <formula>"g"</formula>
    </cfRule>
  </conditionalFormatting>
  <conditionalFormatting sqref="BI130:BI149">
    <cfRule type="cellIs" dxfId="27348" priority="22974" stopIfTrue="1" operator="equal">
      <formula>"f"</formula>
    </cfRule>
  </conditionalFormatting>
  <conditionalFormatting sqref="BI130:BI149">
    <cfRule type="cellIs" dxfId="27347" priority="22972" stopIfTrue="1" operator="equal">
      <formula>"h"</formula>
    </cfRule>
    <cfRule type="cellIs" dxfId="27346" priority="22973" stopIfTrue="1" operator="equal">
      <formula>"g"</formula>
    </cfRule>
  </conditionalFormatting>
  <conditionalFormatting sqref="BI130:BI149">
    <cfRule type="cellIs" dxfId="27345" priority="22971" stopIfTrue="1" operator="equal">
      <formula>"f"</formula>
    </cfRule>
  </conditionalFormatting>
  <conditionalFormatting sqref="BI130:BI149">
    <cfRule type="cellIs" dxfId="27344" priority="22969" stopIfTrue="1" operator="equal">
      <formula>"h"</formula>
    </cfRule>
    <cfRule type="cellIs" dxfId="27343" priority="22970" stopIfTrue="1" operator="equal">
      <formula>"g"</formula>
    </cfRule>
  </conditionalFormatting>
  <conditionalFormatting sqref="BI130:BI149">
    <cfRule type="cellIs" dxfId="27342" priority="22962" stopIfTrue="1" operator="equal">
      <formula>"f"</formula>
    </cfRule>
  </conditionalFormatting>
  <conditionalFormatting sqref="BI130:BI149">
    <cfRule type="cellIs" dxfId="27341" priority="22960" stopIfTrue="1" operator="equal">
      <formula>"h"</formula>
    </cfRule>
    <cfRule type="cellIs" dxfId="27340" priority="22961" stopIfTrue="1" operator="equal">
      <formula>"g"</formula>
    </cfRule>
  </conditionalFormatting>
  <conditionalFormatting sqref="BI130:BI149">
    <cfRule type="cellIs" dxfId="27339" priority="22959" stopIfTrue="1" operator="equal">
      <formula>"f"</formula>
    </cfRule>
  </conditionalFormatting>
  <conditionalFormatting sqref="BI130:BI149">
    <cfRule type="cellIs" dxfId="27338" priority="22957" stopIfTrue="1" operator="equal">
      <formula>"h"</formula>
    </cfRule>
    <cfRule type="cellIs" dxfId="27337" priority="22958" stopIfTrue="1" operator="equal">
      <formula>"g"</formula>
    </cfRule>
  </conditionalFormatting>
  <conditionalFormatting sqref="BI130:BI149">
    <cfRule type="cellIs" dxfId="27336" priority="22947" stopIfTrue="1" operator="equal">
      <formula>"f"</formula>
    </cfRule>
  </conditionalFormatting>
  <conditionalFormatting sqref="BI130:BI149">
    <cfRule type="cellIs" dxfId="27335" priority="22945" stopIfTrue="1" operator="equal">
      <formula>"h"</formula>
    </cfRule>
    <cfRule type="cellIs" dxfId="27334" priority="22946" stopIfTrue="1" operator="equal">
      <formula>"g"</formula>
    </cfRule>
  </conditionalFormatting>
  <conditionalFormatting sqref="BI130:BI149">
    <cfRule type="cellIs" dxfId="27333" priority="22944" stopIfTrue="1" operator="equal">
      <formula>"f"</formula>
    </cfRule>
  </conditionalFormatting>
  <conditionalFormatting sqref="BI130:BI149">
    <cfRule type="cellIs" dxfId="27332" priority="22942" stopIfTrue="1" operator="equal">
      <formula>"h"</formula>
    </cfRule>
    <cfRule type="cellIs" dxfId="27331" priority="22943" stopIfTrue="1" operator="equal">
      <formula>"g"</formula>
    </cfRule>
  </conditionalFormatting>
  <conditionalFormatting sqref="BI130:BI149">
    <cfRule type="cellIs" dxfId="27330" priority="22956" stopIfTrue="1" operator="equal">
      <formula>"f"</formula>
    </cfRule>
  </conditionalFormatting>
  <conditionalFormatting sqref="BI130:BI149">
    <cfRule type="cellIs" dxfId="27329" priority="22954" stopIfTrue="1" operator="equal">
      <formula>"h"</formula>
    </cfRule>
    <cfRule type="cellIs" dxfId="27328" priority="22955" stopIfTrue="1" operator="equal">
      <formula>"g"</formula>
    </cfRule>
  </conditionalFormatting>
  <conditionalFormatting sqref="BI130:BI149">
    <cfRule type="cellIs" dxfId="27327" priority="22965" stopIfTrue="1" operator="equal">
      <formula>"f"</formula>
    </cfRule>
  </conditionalFormatting>
  <conditionalFormatting sqref="BI130:BI149">
    <cfRule type="cellIs" dxfId="27326" priority="22963" stopIfTrue="1" operator="equal">
      <formula>"h"</formula>
    </cfRule>
    <cfRule type="cellIs" dxfId="27325" priority="22964" stopIfTrue="1" operator="equal">
      <formula>"g"</formula>
    </cfRule>
  </conditionalFormatting>
  <conditionalFormatting sqref="BI130:BI149">
    <cfRule type="cellIs" dxfId="27324" priority="22953" stopIfTrue="1" operator="equal">
      <formula>"f"</formula>
    </cfRule>
  </conditionalFormatting>
  <conditionalFormatting sqref="BI130:BI149">
    <cfRule type="cellIs" dxfId="27323" priority="22951" stopIfTrue="1" operator="equal">
      <formula>"h"</formula>
    </cfRule>
    <cfRule type="cellIs" dxfId="27322" priority="22952" stopIfTrue="1" operator="equal">
      <formula>"g"</formula>
    </cfRule>
  </conditionalFormatting>
  <conditionalFormatting sqref="BI130:BI149">
    <cfRule type="cellIs" dxfId="27321" priority="22950" stopIfTrue="1" operator="equal">
      <formula>"f"</formula>
    </cfRule>
  </conditionalFormatting>
  <conditionalFormatting sqref="BI130:BI149">
    <cfRule type="cellIs" dxfId="27320" priority="22948" stopIfTrue="1" operator="equal">
      <formula>"h"</formula>
    </cfRule>
    <cfRule type="cellIs" dxfId="27319" priority="22949" stopIfTrue="1" operator="equal">
      <formula>"g"</formula>
    </cfRule>
  </conditionalFormatting>
  <conditionalFormatting sqref="BI130:BI149">
    <cfRule type="cellIs" dxfId="27318" priority="22932" stopIfTrue="1" operator="equal">
      <formula>"f"</formula>
    </cfRule>
  </conditionalFormatting>
  <conditionalFormatting sqref="BI130:BI149">
    <cfRule type="cellIs" dxfId="27317" priority="22930" stopIfTrue="1" operator="equal">
      <formula>"h"</formula>
    </cfRule>
    <cfRule type="cellIs" dxfId="27316" priority="22931" stopIfTrue="1" operator="equal">
      <formula>"g"</formula>
    </cfRule>
  </conditionalFormatting>
  <conditionalFormatting sqref="BI130:BI149">
    <cfRule type="cellIs" dxfId="27315" priority="22929" stopIfTrue="1" operator="equal">
      <formula>"f"</formula>
    </cfRule>
  </conditionalFormatting>
  <conditionalFormatting sqref="BI130:BI149">
    <cfRule type="cellIs" dxfId="27314" priority="22927" stopIfTrue="1" operator="equal">
      <formula>"h"</formula>
    </cfRule>
    <cfRule type="cellIs" dxfId="27313" priority="22928" stopIfTrue="1" operator="equal">
      <formula>"g"</formula>
    </cfRule>
  </conditionalFormatting>
  <conditionalFormatting sqref="BL130:BM149">
    <cfRule type="cellIs" dxfId="27312" priority="22923" stopIfTrue="1" operator="equal">
      <formula>"f"</formula>
    </cfRule>
  </conditionalFormatting>
  <conditionalFormatting sqref="BL130:BM149">
    <cfRule type="cellIs" dxfId="27311" priority="22921" stopIfTrue="1" operator="equal">
      <formula>"h"</formula>
    </cfRule>
    <cfRule type="cellIs" dxfId="27310" priority="22922" stopIfTrue="1" operator="equal">
      <formula>"g"</formula>
    </cfRule>
  </conditionalFormatting>
  <conditionalFormatting sqref="BI130:BI149">
    <cfRule type="cellIs" dxfId="27309" priority="22926" stopIfTrue="1" operator="equal">
      <formula>"f"</formula>
    </cfRule>
  </conditionalFormatting>
  <conditionalFormatting sqref="BI130:BI149">
    <cfRule type="cellIs" dxfId="27308" priority="22924" stopIfTrue="1" operator="equal">
      <formula>"h"</formula>
    </cfRule>
    <cfRule type="cellIs" dxfId="27307" priority="22925" stopIfTrue="1" operator="equal">
      <formula>"g"</formula>
    </cfRule>
  </conditionalFormatting>
  <conditionalFormatting sqref="BI130:BI149">
    <cfRule type="cellIs" dxfId="27306" priority="22941" stopIfTrue="1" operator="equal">
      <formula>"f"</formula>
    </cfRule>
  </conditionalFormatting>
  <conditionalFormatting sqref="BI130:BI149">
    <cfRule type="cellIs" dxfId="27305" priority="22939" stopIfTrue="1" operator="equal">
      <formula>"h"</formula>
    </cfRule>
    <cfRule type="cellIs" dxfId="27304" priority="22940" stopIfTrue="1" operator="equal">
      <formula>"g"</formula>
    </cfRule>
  </conditionalFormatting>
  <conditionalFormatting sqref="BI130:BI149">
    <cfRule type="cellIs" dxfId="27303" priority="22935" stopIfTrue="1" operator="equal">
      <formula>"f"</formula>
    </cfRule>
  </conditionalFormatting>
  <conditionalFormatting sqref="BI130:BI149">
    <cfRule type="cellIs" dxfId="27302" priority="22933" stopIfTrue="1" operator="equal">
      <formula>"h"</formula>
    </cfRule>
    <cfRule type="cellIs" dxfId="27301" priority="22934" stopIfTrue="1" operator="equal">
      <formula>"g"</formula>
    </cfRule>
  </conditionalFormatting>
  <conditionalFormatting sqref="BI130:BI149">
    <cfRule type="cellIs" dxfId="27300" priority="22938" stopIfTrue="1" operator="equal">
      <formula>"f"</formula>
    </cfRule>
  </conditionalFormatting>
  <conditionalFormatting sqref="BI130:BI149">
    <cfRule type="cellIs" dxfId="27299" priority="22936" stopIfTrue="1" operator="equal">
      <formula>"h"</formula>
    </cfRule>
    <cfRule type="cellIs" dxfId="27298" priority="22937" stopIfTrue="1" operator="equal">
      <formula>"g"</formula>
    </cfRule>
  </conditionalFormatting>
  <conditionalFormatting sqref="BL130:BM149">
    <cfRule type="cellIs" dxfId="27297" priority="22905" stopIfTrue="1" operator="equal">
      <formula>"f"</formula>
    </cfRule>
  </conditionalFormatting>
  <conditionalFormatting sqref="BL130:BM149">
    <cfRule type="cellIs" dxfId="27296" priority="22903" stopIfTrue="1" operator="equal">
      <formula>"h"</formula>
    </cfRule>
    <cfRule type="cellIs" dxfId="27295" priority="22904" stopIfTrue="1" operator="equal">
      <formula>"g"</formula>
    </cfRule>
  </conditionalFormatting>
  <conditionalFormatting sqref="BL130:BM149">
    <cfRule type="cellIs" dxfId="27294" priority="22902" stopIfTrue="1" operator="equal">
      <formula>"f"</formula>
    </cfRule>
  </conditionalFormatting>
  <conditionalFormatting sqref="BL130:BM149">
    <cfRule type="cellIs" dxfId="27293" priority="22900" stopIfTrue="1" operator="equal">
      <formula>"h"</formula>
    </cfRule>
    <cfRule type="cellIs" dxfId="27292" priority="22901" stopIfTrue="1" operator="equal">
      <formula>"g"</formula>
    </cfRule>
  </conditionalFormatting>
  <conditionalFormatting sqref="BN130:BO149">
    <cfRule type="cellIs" dxfId="27291" priority="22899" stopIfTrue="1" operator="equal">
      <formula>"f"</formula>
    </cfRule>
  </conditionalFormatting>
  <conditionalFormatting sqref="BN130:BO149">
    <cfRule type="cellIs" dxfId="27290" priority="22897" stopIfTrue="1" operator="equal">
      <formula>"h"</formula>
    </cfRule>
    <cfRule type="cellIs" dxfId="27289" priority="22898" stopIfTrue="1" operator="equal">
      <formula>"g"</formula>
    </cfRule>
  </conditionalFormatting>
  <conditionalFormatting sqref="BL130:BM149">
    <cfRule type="cellIs" dxfId="27288" priority="22917" stopIfTrue="1" operator="equal">
      <formula>"f"</formula>
    </cfRule>
  </conditionalFormatting>
  <conditionalFormatting sqref="BL130:BM149">
    <cfRule type="cellIs" dxfId="27287" priority="22915" stopIfTrue="1" operator="equal">
      <formula>"h"</formula>
    </cfRule>
    <cfRule type="cellIs" dxfId="27286" priority="22916" stopIfTrue="1" operator="equal">
      <formula>"g"</formula>
    </cfRule>
  </conditionalFormatting>
  <conditionalFormatting sqref="BL130:BM149">
    <cfRule type="cellIs" dxfId="27285" priority="22920" stopIfTrue="1" operator="equal">
      <formula>"f"</formula>
    </cfRule>
  </conditionalFormatting>
  <conditionalFormatting sqref="BL130:BM149">
    <cfRule type="cellIs" dxfId="27284" priority="22918" stopIfTrue="1" operator="equal">
      <formula>"h"</formula>
    </cfRule>
    <cfRule type="cellIs" dxfId="27283" priority="22919" stopIfTrue="1" operator="equal">
      <formula>"g"</formula>
    </cfRule>
  </conditionalFormatting>
  <conditionalFormatting sqref="BL130:BM149">
    <cfRule type="cellIs" dxfId="27282" priority="22911" stopIfTrue="1" operator="equal">
      <formula>"f"</formula>
    </cfRule>
  </conditionalFormatting>
  <conditionalFormatting sqref="BL130:BM149">
    <cfRule type="cellIs" dxfId="27281" priority="22909" stopIfTrue="1" operator="equal">
      <formula>"h"</formula>
    </cfRule>
    <cfRule type="cellIs" dxfId="27280" priority="22910" stopIfTrue="1" operator="equal">
      <formula>"g"</formula>
    </cfRule>
  </conditionalFormatting>
  <conditionalFormatting sqref="BL130:BM149">
    <cfRule type="cellIs" dxfId="27279" priority="22914" stopIfTrue="1" operator="equal">
      <formula>"f"</formula>
    </cfRule>
  </conditionalFormatting>
  <conditionalFormatting sqref="BL130:BM149">
    <cfRule type="cellIs" dxfId="27278" priority="22912" stopIfTrue="1" operator="equal">
      <formula>"h"</formula>
    </cfRule>
    <cfRule type="cellIs" dxfId="27277" priority="22913" stopIfTrue="1" operator="equal">
      <formula>"g"</formula>
    </cfRule>
  </conditionalFormatting>
  <conditionalFormatting sqref="BL130:BM149">
    <cfRule type="cellIs" dxfId="27276" priority="22908" stopIfTrue="1" operator="equal">
      <formula>"f"</formula>
    </cfRule>
  </conditionalFormatting>
  <conditionalFormatting sqref="BL130:BM149">
    <cfRule type="cellIs" dxfId="27275" priority="22906" stopIfTrue="1" operator="equal">
      <formula>"h"</formula>
    </cfRule>
    <cfRule type="cellIs" dxfId="27274" priority="22907" stopIfTrue="1" operator="equal">
      <formula>"g"</formula>
    </cfRule>
  </conditionalFormatting>
  <conditionalFormatting sqref="BN130:BO149">
    <cfRule type="cellIs" dxfId="27273" priority="22896" stopIfTrue="1" operator="equal">
      <formula>"f"</formula>
    </cfRule>
  </conditionalFormatting>
  <conditionalFormatting sqref="BN130:BO149">
    <cfRule type="cellIs" dxfId="27272" priority="22894" stopIfTrue="1" operator="equal">
      <formula>"h"</formula>
    </cfRule>
    <cfRule type="cellIs" dxfId="27271" priority="22895" stopIfTrue="1" operator="equal">
      <formula>"g"</formula>
    </cfRule>
  </conditionalFormatting>
  <conditionalFormatting sqref="AS130:AS149">
    <cfRule type="cellIs" dxfId="27270" priority="24117" stopIfTrue="1" operator="equal">
      <formula>"f"</formula>
    </cfRule>
  </conditionalFormatting>
  <conditionalFormatting sqref="AS130:AS149">
    <cfRule type="cellIs" dxfId="27269" priority="24115" stopIfTrue="1" operator="equal">
      <formula>"h"</formula>
    </cfRule>
    <cfRule type="cellIs" dxfId="27268" priority="24116" stopIfTrue="1" operator="equal">
      <formula>"g"</formula>
    </cfRule>
  </conditionalFormatting>
  <conditionalFormatting sqref="AS130:AS149">
    <cfRule type="cellIs" dxfId="27267" priority="24114" stopIfTrue="1" operator="equal">
      <formula>"f"</formula>
    </cfRule>
  </conditionalFormatting>
  <conditionalFormatting sqref="AS130:AS149">
    <cfRule type="cellIs" dxfId="27266" priority="24112" stopIfTrue="1" operator="equal">
      <formula>"h"</formula>
    </cfRule>
    <cfRule type="cellIs" dxfId="27265" priority="24113" stopIfTrue="1" operator="equal">
      <formula>"g"</formula>
    </cfRule>
  </conditionalFormatting>
  <conditionalFormatting sqref="AT130:AT149">
    <cfRule type="cellIs" dxfId="27264" priority="24093" stopIfTrue="1" operator="equal">
      <formula>"f"</formula>
    </cfRule>
  </conditionalFormatting>
  <conditionalFormatting sqref="AT130:AT149">
    <cfRule type="cellIs" dxfId="27263" priority="24091" stopIfTrue="1" operator="equal">
      <formula>"h"</formula>
    </cfRule>
    <cfRule type="cellIs" dxfId="27262" priority="24092" stopIfTrue="1" operator="equal">
      <formula>"g"</formula>
    </cfRule>
  </conditionalFormatting>
  <conditionalFormatting sqref="AT130:AT149">
    <cfRule type="cellIs" dxfId="27261" priority="24090" stopIfTrue="1" operator="equal">
      <formula>"f"</formula>
    </cfRule>
  </conditionalFormatting>
  <conditionalFormatting sqref="AT130:AT149">
    <cfRule type="cellIs" dxfId="27260" priority="24088" stopIfTrue="1" operator="equal">
      <formula>"h"</formula>
    </cfRule>
    <cfRule type="cellIs" dxfId="27259" priority="24089" stopIfTrue="1" operator="equal">
      <formula>"g"</formula>
    </cfRule>
  </conditionalFormatting>
  <conditionalFormatting sqref="AT130:AT149">
    <cfRule type="cellIs" dxfId="27258" priority="24087" stopIfTrue="1" operator="equal">
      <formula>"f"</formula>
    </cfRule>
  </conditionalFormatting>
  <conditionalFormatting sqref="AT130:AT149">
    <cfRule type="cellIs" dxfId="27257" priority="24085" stopIfTrue="1" operator="equal">
      <formula>"h"</formula>
    </cfRule>
    <cfRule type="cellIs" dxfId="27256" priority="24086" stopIfTrue="1" operator="equal">
      <formula>"g"</formula>
    </cfRule>
  </conditionalFormatting>
  <conditionalFormatting sqref="AT130:AT149">
    <cfRule type="cellIs" dxfId="27255" priority="24081" stopIfTrue="1" operator="equal">
      <formula>"f"</formula>
    </cfRule>
  </conditionalFormatting>
  <conditionalFormatting sqref="AT130:AT149">
    <cfRule type="cellIs" dxfId="27254" priority="24079" stopIfTrue="1" operator="equal">
      <formula>"h"</formula>
    </cfRule>
    <cfRule type="cellIs" dxfId="27253" priority="24080" stopIfTrue="1" operator="equal">
      <formula>"g"</formula>
    </cfRule>
  </conditionalFormatting>
  <conditionalFormatting sqref="AT130:AT149">
    <cfRule type="cellIs" dxfId="27252" priority="24078" stopIfTrue="1" operator="equal">
      <formula>"f"</formula>
    </cfRule>
  </conditionalFormatting>
  <conditionalFormatting sqref="AT130:AT149">
    <cfRule type="cellIs" dxfId="27251" priority="24076" stopIfTrue="1" operator="equal">
      <formula>"h"</formula>
    </cfRule>
    <cfRule type="cellIs" dxfId="27250" priority="24077" stopIfTrue="1" operator="equal">
      <formula>"g"</formula>
    </cfRule>
  </conditionalFormatting>
  <conditionalFormatting sqref="AS130:AT149">
    <cfRule type="cellIs" dxfId="27249" priority="24075" stopIfTrue="1" operator="equal">
      <formula>"f"</formula>
    </cfRule>
  </conditionalFormatting>
  <conditionalFormatting sqref="AS130:AT149">
    <cfRule type="cellIs" dxfId="27248" priority="24073" stopIfTrue="1" operator="equal">
      <formula>"h"</formula>
    </cfRule>
    <cfRule type="cellIs" dxfId="27247" priority="24074" stopIfTrue="1" operator="equal">
      <formula>"g"</formula>
    </cfRule>
  </conditionalFormatting>
  <conditionalFormatting sqref="AS130:AT149">
    <cfRule type="cellIs" dxfId="27246" priority="24072" stopIfTrue="1" operator="equal">
      <formula>"f"</formula>
    </cfRule>
  </conditionalFormatting>
  <conditionalFormatting sqref="AS130:AT149">
    <cfRule type="cellIs" dxfId="27245" priority="24070" stopIfTrue="1" operator="equal">
      <formula>"h"</formula>
    </cfRule>
    <cfRule type="cellIs" dxfId="27244" priority="24071" stopIfTrue="1" operator="equal">
      <formula>"g"</formula>
    </cfRule>
  </conditionalFormatting>
  <conditionalFormatting sqref="AS130:AS149">
    <cfRule type="cellIs" dxfId="27243" priority="24123" stopIfTrue="1" operator="equal">
      <formula>"f"</formula>
    </cfRule>
  </conditionalFormatting>
  <conditionalFormatting sqref="AS130:AS149">
    <cfRule type="cellIs" dxfId="27242" priority="24121" stopIfTrue="1" operator="equal">
      <formula>"h"</formula>
    </cfRule>
    <cfRule type="cellIs" dxfId="27241" priority="24122" stopIfTrue="1" operator="equal">
      <formula>"g"</formula>
    </cfRule>
  </conditionalFormatting>
  <conditionalFormatting sqref="AS130:AS149">
    <cfRule type="cellIs" dxfId="27240" priority="24120" stopIfTrue="1" operator="equal">
      <formula>"f"</formula>
    </cfRule>
  </conditionalFormatting>
  <conditionalFormatting sqref="AS130:AS149">
    <cfRule type="cellIs" dxfId="27239" priority="24118" stopIfTrue="1" operator="equal">
      <formula>"h"</formula>
    </cfRule>
    <cfRule type="cellIs" dxfId="27238" priority="24119" stopIfTrue="1" operator="equal">
      <formula>"g"</formula>
    </cfRule>
  </conditionalFormatting>
  <conditionalFormatting sqref="AS130:AS149">
    <cfRule type="cellIs" dxfId="27237" priority="24111" stopIfTrue="1" operator="equal">
      <formula>"f"</formula>
    </cfRule>
  </conditionalFormatting>
  <conditionalFormatting sqref="AS130:AS149">
    <cfRule type="cellIs" dxfId="27236" priority="24109" stopIfTrue="1" operator="equal">
      <formula>"h"</formula>
    </cfRule>
    <cfRule type="cellIs" dxfId="27235" priority="24110" stopIfTrue="1" operator="equal">
      <formula>"g"</formula>
    </cfRule>
  </conditionalFormatting>
  <conditionalFormatting sqref="AS130:AS149">
    <cfRule type="cellIs" dxfId="27234" priority="24108" stopIfTrue="1" operator="equal">
      <formula>"f"</formula>
    </cfRule>
  </conditionalFormatting>
  <conditionalFormatting sqref="AS130:AS149">
    <cfRule type="cellIs" dxfId="27233" priority="24106" stopIfTrue="1" operator="equal">
      <formula>"h"</formula>
    </cfRule>
    <cfRule type="cellIs" dxfId="27232" priority="24107" stopIfTrue="1" operator="equal">
      <formula>"g"</formula>
    </cfRule>
  </conditionalFormatting>
  <conditionalFormatting sqref="AS130:AS149">
    <cfRule type="cellIs" dxfId="27231" priority="24105" stopIfTrue="1" operator="equal">
      <formula>"f"</formula>
    </cfRule>
  </conditionalFormatting>
  <conditionalFormatting sqref="AS130:AS149">
    <cfRule type="cellIs" dxfId="27230" priority="24103" stopIfTrue="1" operator="equal">
      <formula>"h"</formula>
    </cfRule>
    <cfRule type="cellIs" dxfId="27229" priority="24104" stopIfTrue="1" operator="equal">
      <formula>"g"</formula>
    </cfRule>
  </conditionalFormatting>
  <conditionalFormatting sqref="AS130:AS149">
    <cfRule type="cellIs" dxfId="27228" priority="24102" stopIfTrue="1" operator="equal">
      <formula>"f"</formula>
    </cfRule>
  </conditionalFormatting>
  <conditionalFormatting sqref="AS130:AS149">
    <cfRule type="cellIs" dxfId="27227" priority="24100" stopIfTrue="1" operator="equal">
      <formula>"h"</formula>
    </cfRule>
    <cfRule type="cellIs" dxfId="27226" priority="24101" stopIfTrue="1" operator="equal">
      <formula>"g"</formula>
    </cfRule>
  </conditionalFormatting>
  <conditionalFormatting sqref="AT130:AT149">
    <cfRule type="cellIs" dxfId="27225" priority="24096" stopIfTrue="1" operator="equal">
      <formula>"f"</formula>
    </cfRule>
  </conditionalFormatting>
  <conditionalFormatting sqref="AT130:AT149">
    <cfRule type="cellIs" dxfId="27224" priority="24094" stopIfTrue="1" operator="equal">
      <formula>"h"</formula>
    </cfRule>
    <cfRule type="cellIs" dxfId="27223" priority="24095" stopIfTrue="1" operator="equal">
      <formula>"g"</formula>
    </cfRule>
  </conditionalFormatting>
  <conditionalFormatting sqref="AT130:AT149">
    <cfRule type="cellIs" dxfId="27222" priority="24099" stopIfTrue="1" operator="equal">
      <formula>"f"</formula>
    </cfRule>
  </conditionalFormatting>
  <conditionalFormatting sqref="AT130:AT149">
    <cfRule type="cellIs" dxfId="27221" priority="24097" stopIfTrue="1" operator="equal">
      <formula>"h"</formula>
    </cfRule>
    <cfRule type="cellIs" dxfId="27220" priority="24098" stopIfTrue="1" operator="equal">
      <formula>"g"</formula>
    </cfRule>
  </conditionalFormatting>
  <conditionalFormatting sqref="AS130:AT149">
    <cfRule type="cellIs" dxfId="27219" priority="24054" stopIfTrue="1" operator="equal">
      <formula>"f"</formula>
    </cfRule>
  </conditionalFormatting>
  <conditionalFormatting sqref="AS130:AT149">
    <cfRule type="cellIs" dxfId="27218" priority="24052" stopIfTrue="1" operator="equal">
      <formula>"h"</formula>
    </cfRule>
    <cfRule type="cellIs" dxfId="27217" priority="24053" stopIfTrue="1" operator="equal">
      <formula>"g"</formula>
    </cfRule>
  </conditionalFormatting>
  <conditionalFormatting sqref="AS130:AS149">
    <cfRule type="cellIs" dxfId="27216" priority="24048" stopIfTrue="1" operator="equal">
      <formula>"f"</formula>
    </cfRule>
  </conditionalFormatting>
  <conditionalFormatting sqref="AS130:AS149">
    <cfRule type="cellIs" dxfId="27215" priority="24046" stopIfTrue="1" operator="equal">
      <formula>"h"</formula>
    </cfRule>
    <cfRule type="cellIs" dxfId="27214" priority="24047" stopIfTrue="1" operator="equal">
      <formula>"g"</formula>
    </cfRule>
  </conditionalFormatting>
  <conditionalFormatting sqref="AS130:AS149">
    <cfRule type="cellIs" dxfId="27213" priority="24051" stopIfTrue="1" operator="equal">
      <formula>"f"</formula>
    </cfRule>
  </conditionalFormatting>
  <conditionalFormatting sqref="AS130:AS149">
    <cfRule type="cellIs" dxfId="27212" priority="24049" stopIfTrue="1" operator="equal">
      <formula>"h"</formula>
    </cfRule>
    <cfRule type="cellIs" dxfId="27211" priority="24050" stopIfTrue="1" operator="equal">
      <formula>"g"</formula>
    </cfRule>
  </conditionalFormatting>
  <conditionalFormatting sqref="AS130:AS149">
    <cfRule type="cellIs" dxfId="27210" priority="24045" stopIfTrue="1" operator="equal">
      <formula>"f"</formula>
    </cfRule>
  </conditionalFormatting>
  <conditionalFormatting sqref="AS130:AS149">
    <cfRule type="cellIs" dxfId="27209" priority="24043" stopIfTrue="1" operator="equal">
      <formula>"h"</formula>
    </cfRule>
    <cfRule type="cellIs" dxfId="27208" priority="24044" stopIfTrue="1" operator="equal">
      <formula>"g"</formula>
    </cfRule>
  </conditionalFormatting>
  <conditionalFormatting sqref="AS130:AS149">
    <cfRule type="cellIs" dxfId="27207" priority="24042" stopIfTrue="1" operator="equal">
      <formula>"f"</formula>
    </cfRule>
  </conditionalFormatting>
  <conditionalFormatting sqref="AS130:AS149">
    <cfRule type="cellIs" dxfId="27206" priority="24040" stopIfTrue="1" operator="equal">
      <formula>"h"</formula>
    </cfRule>
    <cfRule type="cellIs" dxfId="27205" priority="24041" stopIfTrue="1" operator="equal">
      <formula>"g"</formula>
    </cfRule>
  </conditionalFormatting>
  <conditionalFormatting sqref="AS130:AS149">
    <cfRule type="cellIs" dxfId="27204" priority="24036" stopIfTrue="1" operator="equal">
      <formula>"f"</formula>
    </cfRule>
  </conditionalFormatting>
  <conditionalFormatting sqref="AS130:AS149">
    <cfRule type="cellIs" dxfId="27203" priority="24034" stopIfTrue="1" operator="equal">
      <formula>"h"</formula>
    </cfRule>
    <cfRule type="cellIs" dxfId="27202" priority="24035" stopIfTrue="1" operator="equal">
      <formula>"g"</formula>
    </cfRule>
  </conditionalFormatting>
  <conditionalFormatting sqref="AS130:AS149">
    <cfRule type="cellIs" dxfId="27201" priority="24039" stopIfTrue="1" operator="equal">
      <formula>"f"</formula>
    </cfRule>
  </conditionalFormatting>
  <conditionalFormatting sqref="AS130:AS149">
    <cfRule type="cellIs" dxfId="27200" priority="24037" stopIfTrue="1" operator="equal">
      <formula>"h"</formula>
    </cfRule>
    <cfRule type="cellIs" dxfId="27199" priority="24038" stopIfTrue="1" operator="equal">
      <formula>"g"</formula>
    </cfRule>
  </conditionalFormatting>
  <conditionalFormatting sqref="AS130:AS149">
    <cfRule type="cellIs" dxfId="27198" priority="24030" stopIfTrue="1" operator="equal">
      <formula>"f"</formula>
    </cfRule>
  </conditionalFormatting>
  <conditionalFormatting sqref="AS130:AS149">
    <cfRule type="cellIs" dxfId="27197" priority="24028" stopIfTrue="1" operator="equal">
      <formula>"h"</formula>
    </cfRule>
    <cfRule type="cellIs" dxfId="27196" priority="24029" stopIfTrue="1" operator="equal">
      <formula>"g"</formula>
    </cfRule>
  </conditionalFormatting>
  <conditionalFormatting sqref="AS130:AS149">
    <cfRule type="cellIs" dxfId="27195" priority="24033" stopIfTrue="1" operator="equal">
      <formula>"f"</formula>
    </cfRule>
  </conditionalFormatting>
  <conditionalFormatting sqref="AS130:AS149">
    <cfRule type="cellIs" dxfId="27194" priority="24031" stopIfTrue="1" operator="equal">
      <formula>"h"</formula>
    </cfRule>
    <cfRule type="cellIs" dxfId="27193" priority="24032" stopIfTrue="1" operator="equal">
      <formula>"g"</formula>
    </cfRule>
  </conditionalFormatting>
  <conditionalFormatting sqref="AT130:AT149">
    <cfRule type="cellIs" dxfId="27192" priority="24084" stopIfTrue="1" operator="equal">
      <formula>"f"</formula>
    </cfRule>
  </conditionalFormatting>
  <conditionalFormatting sqref="AT130:AT149">
    <cfRule type="cellIs" dxfId="27191" priority="24082" stopIfTrue="1" operator="equal">
      <formula>"h"</formula>
    </cfRule>
    <cfRule type="cellIs" dxfId="27190" priority="24083" stopIfTrue="1" operator="equal">
      <formula>"g"</formula>
    </cfRule>
  </conditionalFormatting>
  <conditionalFormatting sqref="AS130:AT149">
    <cfRule type="cellIs" dxfId="27189" priority="24069" stopIfTrue="1" operator="equal">
      <formula>"f"</formula>
    </cfRule>
  </conditionalFormatting>
  <conditionalFormatting sqref="AS130:AT149">
    <cfRule type="cellIs" dxfId="27188" priority="24067" stopIfTrue="1" operator="equal">
      <formula>"h"</formula>
    </cfRule>
    <cfRule type="cellIs" dxfId="27187" priority="24068" stopIfTrue="1" operator="equal">
      <formula>"g"</formula>
    </cfRule>
  </conditionalFormatting>
  <conditionalFormatting sqref="AS130:AT149">
    <cfRule type="cellIs" dxfId="27186" priority="24066" stopIfTrue="1" operator="equal">
      <formula>"f"</formula>
    </cfRule>
  </conditionalFormatting>
  <conditionalFormatting sqref="AS130:AT149">
    <cfRule type="cellIs" dxfId="27185" priority="24064" stopIfTrue="1" operator="equal">
      <formula>"h"</formula>
    </cfRule>
    <cfRule type="cellIs" dxfId="27184" priority="24065" stopIfTrue="1" operator="equal">
      <formula>"g"</formula>
    </cfRule>
  </conditionalFormatting>
  <conditionalFormatting sqref="AS130:AT149">
    <cfRule type="cellIs" dxfId="27183" priority="24063" stopIfTrue="1" operator="equal">
      <formula>"f"</formula>
    </cfRule>
  </conditionalFormatting>
  <conditionalFormatting sqref="AS130:AT149">
    <cfRule type="cellIs" dxfId="27182" priority="24061" stopIfTrue="1" operator="equal">
      <formula>"h"</formula>
    </cfRule>
    <cfRule type="cellIs" dxfId="27181" priority="24062" stopIfTrue="1" operator="equal">
      <formula>"g"</formula>
    </cfRule>
  </conditionalFormatting>
  <conditionalFormatting sqref="AS130:AT149">
    <cfRule type="cellIs" dxfId="27180" priority="24060" stopIfTrue="1" operator="equal">
      <formula>"f"</formula>
    </cfRule>
  </conditionalFormatting>
  <conditionalFormatting sqref="AS130:AT149">
    <cfRule type="cellIs" dxfId="27179" priority="24058" stopIfTrue="1" operator="equal">
      <formula>"h"</formula>
    </cfRule>
    <cfRule type="cellIs" dxfId="27178" priority="24059" stopIfTrue="1" operator="equal">
      <formula>"g"</formula>
    </cfRule>
  </conditionalFormatting>
  <conditionalFormatting sqref="AS130:AT149">
    <cfRule type="cellIs" dxfId="27177" priority="24057" stopIfTrue="1" operator="equal">
      <formula>"f"</formula>
    </cfRule>
  </conditionalFormatting>
  <conditionalFormatting sqref="AS130:AT149">
    <cfRule type="cellIs" dxfId="27176" priority="24055" stopIfTrue="1" operator="equal">
      <formula>"h"</formula>
    </cfRule>
    <cfRule type="cellIs" dxfId="27175" priority="24056" stopIfTrue="1" operator="equal">
      <formula>"g"</formula>
    </cfRule>
  </conditionalFormatting>
  <conditionalFormatting sqref="AN130:AO149">
    <cfRule type="cellIs" dxfId="27174" priority="24024" stopIfTrue="1" operator="equal">
      <formula>"f"</formula>
    </cfRule>
  </conditionalFormatting>
  <conditionalFormatting sqref="AN130:AO149">
    <cfRule type="cellIs" dxfId="27173" priority="24022" stopIfTrue="1" operator="equal">
      <formula>"h"</formula>
    </cfRule>
    <cfRule type="cellIs" dxfId="27172" priority="24023" stopIfTrue="1" operator="equal">
      <formula>"g"</formula>
    </cfRule>
  </conditionalFormatting>
  <conditionalFormatting sqref="AN130:AO149">
    <cfRule type="cellIs" dxfId="27171" priority="24021" stopIfTrue="1" operator="equal">
      <formula>"f"</formula>
    </cfRule>
  </conditionalFormatting>
  <conditionalFormatting sqref="AN130:AO149">
    <cfRule type="cellIs" dxfId="27170" priority="24019" stopIfTrue="1" operator="equal">
      <formula>"h"</formula>
    </cfRule>
    <cfRule type="cellIs" dxfId="27169" priority="24020" stopIfTrue="1" operator="equal">
      <formula>"g"</formula>
    </cfRule>
  </conditionalFormatting>
  <conditionalFormatting sqref="AN130:AO149">
    <cfRule type="cellIs" dxfId="27168" priority="24009" stopIfTrue="1" operator="equal">
      <formula>"f"</formula>
    </cfRule>
  </conditionalFormatting>
  <conditionalFormatting sqref="AN130:AO149">
    <cfRule type="cellIs" dxfId="27167" priority="24007" stopIfTrue="1" operator="equal">
      <formula>"h"</formula>
    </cfRule>
    <cfRule type="cellIs" dxfId="27166" priority="24008" stopIfTrue="1" operator="equal">
      <formula>"g"</formula>
    </cfRule>
  </conditionalFormatting>
  <conditionalFormatting sqref="AN130:AO149">
    <cfRule type="cellIs" dxfId="27165" priority="24006" stopIfTrue="1" operator="equal">
      <formula>"f"</formula>
    </cfRule>
  </conditionalFormatting>
  <conditionalFormatting sqref="AN130:AO149">
    <cfRule type="cellIs" dxfId="27164" priority="24004" stopIfTrue="1" operator="equal">
      <formula>"h"</formula>
    </cfRule>
    <cfRule type="cellIs" dxfId="27163" priority="24005" stopIfTrue="1" operator="equal">
      <formula>"g"</formula>
    </cfRule>
  </conditionalFormatting>
  <conditionalFormatting sqref="AN130:AO149">
    <cfRule type="cellIs" dxfId="27162" priority="24018" stopIfTrue="1" operator="equal">
      <formula>"f"</formula>
    </cfRule>
  </conditionalFormatting>
  <conditionalFormatting sqref="AN130:AO149">
    <cfRule type="cellIs" dxfId="27161" priority="24016" stopIfTrue="1" operator="equal">
      <formula>"h"</formula>
    </cfRule>
    <cfRule type="cellIs" dxfId="27160" priority="24017" stopIfTrue="1" operator="equal">
      <formula>"g"</formula>
    </cfRule>
  </conditionalFormatting>
  <conditionalFormatting sqref="AN130:AO149">
    <cfRule type="cellIs" dxfId="27159" priority="24027" stopIfTrue="1" operator="equal">
      <formula>"f"</formula>
    </cfRule>
  </conditionalFormatting>
  <conditionalFormatting sqref="AN130:AO149">
    <cfRule type="cellIs" dxfId="27158" priority="24025" stopIfTrue="1" operator="equal">
      <formula>"h"</formula>
    </cfRule>
    <cfRule type="cellIs" dxfId="27157" priority="24026" stopIfTrue="1" operator="equal">
      <formula>"g"</formula>
    </cfRule>
  </conditionalFormatting>
  <conditionalFormatting sqref="AN130:AO149">
    <cfRule type="cellIs" dxfId="27156" priority="24015" stopIfTrue="1" operator="equal">
      <formula>"f"</formula>
    </cfRule>
  </conditionalFormatting>
  <conditionalFormatting sqref="AN130:AO149">
    <cfRule type="cellIs" dxfId="27155" priority="24013" stopIfTrue="1" operator="equal">
      <formula>"h"</formula>
    </cfRule>
    <cfRule type="cellIs" dxfId="27154" priority="24014" stopIfTrue="1" operator="equal">
      <formula>"g"</formula>
    </cfRule>
  </conditionalFormatting>
  <conditionalFormatting sqref="AN130:AO149">
    <cfRule type="cellIs" dxfId="27153" priority="24012" stopIfTrue="1" operator="equal">
      <formula>"f"</formula>
    </cfRule>
  </conditionalFormatting>
  <conditionalFormatting sqref="AN130:AO149">
    <cfRule type="cellIs" dxfId="27152" priority="24010" stopIfTrue="1" operator="equal">
      <formula>"h"</formula>
    </cfRule>
    <cfRule type="cellIs" dxfId="27151" priority="24011" stopIfTrue="1" operator="equal">
      <formula>"g"</formula>
    </cfRule>
  </conditionalFormatting>
  <conditionalFormatting sqref="AP130:AR149">
    <cfRule type="cellIs" dxfId="27150" priority="23934" stopIfTrue="1" operator="equal">
      <formula>"f"</formula>
    </cfRule>
  </conditionalFormatting>
  <conditionalFormatting sqref="AP130:AR149">
    <cfRule type="cellIs" dxfId="27149" priority="23932" stopIfTrue="1" operator="equal">
      <formula>"h"</formula>
    </cfRule>
    <cfRule type="cellIs" dxfId="27148" priority="23933" stopIfTrue="1" operator="equal">
      <formula>"g"</formula>
    </cfRule>
  </conditionalFormatting>
  <conditionalFormatting sqref="AP130:AR149">
    <cfRule type="cellIs" dxfId="27147" priority="24003" stopIfTrue="1" operator="equal">
      <formula>"f"</formula>
    </cfRule>
  </conditionalFormatting>
  <conditionalFormatting sqref="AP130:AR149">
    <cfRule type="cellIs" dxfId="27146" priority="24001" stopIfTrue="1" operator="equal">
      <formula>"h"</formula>
    </cfRule>
    <cfRule type="cellIs" dxfId="27145" priority="24002" stopIfTrue="1" operator="equal">
      <formula>"g"</formula>
    </cfRule>
  </conditionalFormatting>
  <conditionalFormatting sqref="AP130:AR149">
    <cfRule type="cellIs" dxfId="27144" priority="24000" stopIfTrue="1" operator="equal">
      <formula>"f"</formula>
    </cfRule>
  </conditionalFormatting>
  <conditionalFormatting sqref="AP130:AR149">
    <cfRule type="cellIs" dxfId="27143" priority="23998" stopIfTrue="1" operator="equal">
      <formula>"h"</formula>
    </cfRule>
    <cfRule type="cellIs" dxfId="27142" priority="23999" stopIfTrue="1" operator="equal">
      <formula>"g"</formula>
    </cfRule>
  </conditionalFormatting>
  <conditionalFormatting sqref="AP130:AR149">
    <cfRule type="cellIs" dxfId="27141" priority="23997" stopIfTrue="1" operator="equal">
      <formula>"f"</formula>
    </cfRule>
  </conditionalFormatting>
  <conditionalFormatting sqref="AP130:AR149">
    <cfRule type="cellIs" dxfId="27140" priority="23995" stopIfTrue="1" operator="equal">
      <formula>"h"</formula>
    </cfRule>
    <cfRule type="cellIs" dxfId="27139" priority="23996" stopIfTrue="1" operator="equal">
      <formula>"g"</formula>
    </cfRule>
  </conditionalFormatting>
  <conditionalFormatting sqref="AP130:AR149">
    <cfRule type="cellIs" dxfId="27138" priority="23994" stopIfTrue="1" operator="equal">
      <formula>"f"</formula>
    </cfRule>
  </conditionalFormatting>
  <conditionalFormatting sqref="AP130:AR149">
    <cfRule type="cellIs" dxfId="27137" priority="23992" stopIfTrue="1" operator="equal">
      <formula>"h"</formula>
    </cfRule>
    <cfRule type="cellIs" dxfId="27136" priority="23993" stopIfTrue="1" operator="equal">
      <formula>"g"</formula>
    </cfRule>
  </conditionalFormatting>
  <conditionalFormatting sqref="AP130:AR149">
    <cfRule type="cellIs" dxfId="27135" priority="23991" stopIfTrue="1" operator="equal">
      <formula>"f"</formula>
    </cfRule>
  </conditionalFormatting>
  <conditionalFormatting sqref="AP130:AR149">
    <cfRule type="cellIs" dxfId="27134" priority="23989" stopIfTrue="1" operator="equal">
      <formula>"h"</formula>
    </cfRule>
    <cfRule type="cellIs" dxfId="27133" priority="23990" stopIfTrue="1" operator="equal">
      <formula>"g"</formula>
    </cfRule>
  </conditionalFormatting>
  <conditionalFormatting sqref="AP130:AR149">
    <cfRule type="cellIs" dxfId="27132" priority="23988" stopIfTrue="1" operator="equal">
      <formula>"f"</formula>
    </cfRule>
  </conditionalFormatting>
  <conditionalFormatting sqref="AP130:AR149">
    <cfRule type="cellIs" dxfId="27131" priority="23986" stopIfTrue="1" operator="equal">
      <formula>"h"</formula>
    </cfRule>
    <cfRule type="cellIs" dxfId="27130" priority="23987" stopIfTrue="1" operator="equal">
      <formula>"g"</formula>
    </cfRule>
  </conditionalFormatting>
  <conditionalFormatting sqref="AP130:AR149">
    <cfRule type="cellIs" dxfId="27129" priority="23985" stopIfTrue="1" operator="equal">
      <formula>"f"</formula>
    </cfRule>
  </conditionalFormatting>
  <conditionalFormatting sqref="AP130:AR149">
    <cfRule type="cellIs" dxfId="27128" priority="23983" stopIfTrue="1" operator="equal">
      <formula>"h"</formula>
    </cfRule>
    <cfRule type="cellIs" dxfId="27127" priority="23984" stopIfTrue="1" operator="equal">
      <formula>"g"</formula>
    </cfRule>
  </conditionalFormatting>
  <conditionalFormatting sqref="AP130:AR149">
    <cfRule type="cellIs" dxfId="27126" priority="23982" stopIfTrue="1" operator="equal">
      <formula>"f"</formula>
    </cfRule>
  </conditionalFormatting>
  <conditionalFormatting sqref="AP130:AR149">
    <cfRule type="cellIs" dxfId="27125" priority="23980" stopIfTrue="1" operator="equal">
      <formula>"h"</formula>
    </cfRule>
    <cfRule type="cellIs" dxfId="27124" priority="23981" stopIfTrue="1" operator="equal">
      <formula>"g"</formula>
    </cfRule>
  </conditionalFormatting>
  <conditionalFormatting sqref="AP130:AR149">
    <cfRule type="cellIs" dxfId="27123" priority="23979" stopIfTrue="1" operator="equal">
      <formula>"f"</formula>
    </cfRule>
  </conditionalFormatting>
  <conditionalFormatting sqref="AP130:AR149">
    <cfRule type="cellIs" dxfId="27122" priority="23977" stopIfTrue="1" operator="equal">
      <formula>"h"</formula>
    </cfRule>
    <cfRule type="cellIs" dxfId="27121" priority="23978" stopIfTrue="1" operator="equal">
      <formula>"g"</formula>
    </cfRule>
  </conditionalFormatting>
  <conditionalFormatting sqref="AP130:AR149">
    <cfRule type="cellIs" dxfId="27120" priority="23976" stopIfTrue="1" operator="equal">
      <formula>"f"</formula>
    </cfRule>
  </conditionalFormatting>
  <conditionalFormatting sqref="AP130:AR149">
    <cfRule type="cellIs" dxfId="27119" priority="23974" stopIfTrue="1" operator="equal">
      <formula>"h"</formula>
    </cfRule>
    <cfRule type="cellIs" dxfId="27118" priority="23975" stopIfTrue="1" operator="equal">
      <formula>"g"</formula>
    </cfRule>
  </conditionalFormatting>
  <conditionalFormatting sqref="AP130:AR149">
    <cfRule type="cellIs" dxfId="27117" priority="23973" stopIfTrue="1" operator="equal">
      <formula>"f"</formula>
    </cfRule>
  </conditionalFormatting>
  <conditionalFormatting sqref="AP130:AR149">
    <cfRule type="cellIs" dxfId="27116" priority="23971" stopIfTrue="1" operator="equal">
      <formula>"h"</formula>
    </cfRule>
    <cfRule type="cellIs" dxfId="27115" priority="23972" stopIfTrue="1" operator="equal">
      <formula>"g"</formula>
    </cfRule>
  </conditionalFormatting>
  <conditionalFormatting sqref="AP130:AR149">
    <cfRule type="cellIs" dxfId="27114" priority="23970" stopIfTrue="1" operator="equal">
      <formula>"f"</formula>
    </cfRule>
  </conditionalFormatting>
  <conditionalFormatting sqref="AP130:AR149">
    <cfRule type="cellIs" dxfId="27113" priority="23968" stopIfTrue="1" operator="equal">
      <formula>"h"</formula>
    </cfRule>
    <cfRule type="cellIs" dxfId="27112" priority="23969" stopIfTrue="1" operator="equal">
      <formula>"g"</formula>
    </cfRule>
  </conditionalFormatting>
  <conditionalFormatting sqref="AP130:AR149">
    <cfRule type="cellIs" dxfId="27111" priority="23967" stopIfTrue="1" operator="equal">
      <formula>"f"</formula>
    </cfRule>
  </conditionalFormatting>
  <conditionalFormatting sqref="AP130:AR149">
    <cfRule type="cellIs" dxfId="27110" priority="23965" stopIfTrue="1" operator="equal">
      <formula>"h"</formula>
    </cfRule>
    <cfRule type="cellIs" dxfId="27109" priority="23966" stopIfTrue="1" operator="equal">
      <formula>"g"</formula>
    </cfRule>
  </conditionalFormatting>
  <conditionalFormatting sqref="AP130:AR149">
    <cfRule type="cellIs" dxfId="27108" priority="23964" stopIfTrue="1" operator="equal">
      <formula>"f"</formula>
    </cfRule>
  </conditionalFormatting>
  <conditionalFormatting sqref="AP130:AR149">
    <cfRule type="cellIs" dxfId="27107" priority="23962" stopIfTrue="1" operator="equal">
      <formula>"h"</formula>
    </cfRule>
    <cfRule type="cellIs" dxfId="27106" priority="23963" stopIfTrue="1" operator="equal">
      <formula>"g"</formula>
    </cfRule>
  </conditionalFormatting>
  <conditionalFormatting sqref="AP130:AR149">
    <cfRule type="cellIs" dxfId="27105" priority="23961" stopIfTrue="1" operator="equal">
      <formula>"f"</formula>
    </cfRule>
  </conditionalFormatting>
  <conditionalFormatting sqref="AP130:AR149">
    <cfRule type="cellIs" dxfId="27104" priority="23959" stopIfTrue="1" operator="equal">
      <formula>"h"</formula>
    </cfRule>
    <cfRule type="cellIs" dxfId="27103" priority="23960" stopIfTrue="1" operator="equal">
      <formula>"g"</formula>
    </cfRule>
  </conditionalFormatting>
  <conditionalFormatting sqref="AP130:AR149">
    <cfRule type="cellIs" dxfId="27102" priority="23958" stopIfTrue="1" operator="equal">
      <formula>"f"</formula>
    </cfRule>
  </conditionalFormatting>
  <conditionalFormatting sqref="AP130:AR149">
    <cfRule type="cellIs" dxfId="27101" priority="23956" stopIfTrue="1" operator="equal">
      <formula>"h"</formula>
    </cfRule>
    <cfRule type="cellIs" dxfId="27100" priority="23957" stopIfTrue="1" operator="equal">
      <formula>"g"</formula>
    </cfRule>
  </conditionalFormatting>
  <conditionalFormatting sqref="AP130:AR149">
    <cfRule type="cellIs" dxfId="27099" priority="23955" stopIfTrue="1" operator="equal">
      <formula>"f"</formula>
    </cfRule>
  </conditionalFormatting>
  <conditionalFormatting sqref="AP130:AR149">
    <cfRule type="cellIs" dxfId="27098" priority="23953" stopIfTrue="1" operator="equal">
      <formula>"h"</formula>
    </cfRule>
    <cfRule type="cellIs" dxfId="27097" priority="23954" stopIfTrue="1" operator="equal">
      <formula>"g"</formula>
    </cfRule>
  </conditionalFormatting>
  <conditionalFormatting sqref="AP130:AR149">
    <cfRule type="cellIs" dxfId="27096" priority="23952" stopIfTrue="1" operator="equal">
      <formula>"f"</formula>
    </cfRule>
  </conditionalFormatting>
  <conditionalFormatting sqref="AP130:AR149">
    <cfRule type="cellIs" dxfId="27095" priority="23950" stopIfTrue="1" operator="equal">
      <formula>"h"</formula>
    </cfRule>
    <cfRule type="cellIs" dxfId="27094" priority="23951" stopIfTrue="1" operator="equal">
      <formula>"g"</formula>
    </cfRule>
  </conditionalFormatting>
  <conditionalFormatting sqref="AP130:AR149">
    <cfRule type="cellIs" dxfId="27093" priority="23946" stopIfTrue="1" operator="equal">
      <formula>"f"</formula>
    </cfRule>
  </conditionalFormatting>
  <conditionalFormatting sqref="AP130:AR149">
    <cfRule type="cellIs" dxfId="27092" priority="23944" stopIfTrue="1" operator="equal">
      <formula>"h"</formula>
    </cfRule>
    <cfRule type="cellIs" dxfId="27091" priority="23945" stopIfTrue="1" operator="equal">
      <formula>"g"</formula>
    </cfRule>
  </conditionalFormatting>
  <conditionalFormatting sqref="AP130:AR149">
    <cfRule type="cellIs" dxfId="27090" priority="23949" stopIfTrue="1" operator="equal">
      <formula>"f"</formula>
    </cfRule>
  </conditionalFormatting>
  <conditionalFormatting sqref="AP130:AR149">
    <cfRule type="cellIs" dxfId="27089" priority="23947" stopIfTrue="1" operator="equal">
      <formula>"h"</formula>
    </cfRule>
    <cfRule type="cellIs" dxfId="27088" priority="23948" stopIfTrue="1" operator="equal">
      <formula>"g"</formula>
    </cfRule>
  </conditionalFormatting>
  <conditionalFormatting sqref="AP130:AR149">
    <cfRule type="cellIs" dxfId="27087" priority="23943" stopIfTrue="1" operator="equal">
      <formula>"f"</formula>
    </cfRule>
  </conditionalFormatting>
  <conditionalFormatting sqref="AP130:AR149">
    <cfRule type="cellIs" dxfId="27086" priority="23941" stopIfTrue="1" operator="equal">
      <formula>"h"</formula>
    </cfRule>
    <cfRule type="cellIs" dxfId="27085" priority="23942" stopIfTrue="1" operator="equal">
      <formula>"g"</formula>
    </cfRule>
  </conditionalFormatting>
  <conditionalFormatting sqref="AP130:AR149">
    <cfRule type="cellIs" dxfId="27084" priority="23940" stopIfTrue="1" operator="equal">
      <formula>"f"</formula>
    </cfRule>
  </conditionalFormatting>
  <conditionalFormatting sqref="AP130:AR149">
    <cfRule type="cellIs" dxfId="27083" priority="23938" stopIfTrue="1" operator="equal">
      <formula>"h"</formula>
    </cfRule>
    <cfRule type="cellIs" dxfId="27082" priority="23939" stopIfTrue="1" operator="equal">
      <formula>"g"</formula>
    </cfRule>
  </conditionalFormatting>
  <conditionalFormatting sqref="AP130:AR149">
    <cfRule type="cellIs" dxfId="27081" priority="23937" stopIfTrue="1" operator="equal">
      <formula>"f"</formula>
    </cfRule>
  </conditionalFormatting>
  <conditionalFormatting sqref="AP130:AR149">
    <cfRule type="cellIs" dxfId="27080" priority="23935" stopIfTrue="1" operator="equal">
      <formula>"h"</formula>
    </cfRule>
    <cfRule type="cellIs" dxfId="27079" priority="23936" stopIfTrue="1" operator="equal">
      <formula>"g"</formula>
    </cfRule>
  </conditionalFormatting>
  <conditionalFormatting sqref="AV130:AW149">
    <cfRule type="cellIs" dxfId="27078" priority="23862" stopIfTrue="1" operator="equal">
      <formula>"f"</formula>
    </cfRule>
  </conditionalFormatting>
  <conditionalFormatting sqref="AV130:AW149">
    <cfRule type="cellIs" dxfId="27077" priority="23860" stopIfTrue="1" operator="equal">
      <formula>"h"</formula>
    </cfRule>
    <cfRule type="cellIs" dxfId="27076" priority="23861" stopIfTrue="1" operator="equal">
      <formula>"g"</formula>
    </cfRule>
  </conditionalFormatting>
  <conditionalFormatting sqref="AV130:AW149">
    <cfRule type="cellIs" dxfId="27075" priority="23931" stopIfTrue="1" operator="equal">
      <formula>"f"</formula>
    </cfRule>
  </conditionalFormatting>
  <conditionalFormatting sqref="AV130:AW149">
    <cfRule type="cellIs" dxfId="27074" priority="23929" stopIfTrue="1" operator="equal">
      <formula>"h"</formula>
    </cfRule>
    <cfRule type="cellIs" dxfId="27073" priority="23930" stopIfTrue="1" operator="equal">
      <formula>"g"</formula>
    </cfRule>
  </conditionalFormatting>
  <conditionalFormatting sqref="AV130:AW149">
    <cfRule type="cellIs" dxfId="27072" priority="23928" stopIfTrue="1" operator="equal">
      <formula>"f"</formula>
    </cfRule>
  </conditionalFormatting>
  <conditionalFormatting sqref="AV130:AW149">
    <cfRule type="cellIs" dxfId="27071" priority="23926" stopIfTrue="1" operator="equal">
      <formula>"h"</formula>
    </cfRule>
    <cfRule type="cellIs" dxfId="27070" priority="23927" stopIfTrue="1" operator="equal">
      <formula>"g"</formula>
    </cfRule>
  </conditionalFormatting>
  <conditionalFormatting sqref="AV130:AW149">
    <cfRule type="cellIs" dxfId="27069" priority="23925" stopIfTrue="1" operator="equal">
      <formula>"f"</formula>
    </cfRule>
  </conditionalFormatting>
  <conditionalFormatting sqref="AV130:AW149">
    <cfRule type="cellIs" dxfId="27068" priority="23923" stopIfTrue="1" operator="equal">
      <formula>"h"</formula>
    </cfRule>
    <cfRule type="cellIs" dxfId="27067" priority="23924" stopIfTrue="1" operator="equal">
      <formula>"g"</formula>
    </cfRule>
  </conditionalFormatting>
  <conditionalFormatting sqref="AV130:AW149">
    <cfRule type="cellIs" dxfId="27066" priority="23922" stopIfTrue="1" operator="equal">
      <formula>"f"</formula>
    </cfRule>
  </conditionalFormatting>
  <conditionalFormatting sqref="AV130:AW149">
    <cfRule type="cellIs" dxfId="27065" priority="23920" stopIfTrue="1" operator="equal">
      <formula>"h"</formula>
    </cfRule>
    <cfRule type="cellIs" dxfId="27064" priority="23921" stopIfTrue="1" operator="equal">
      <formula>"g"</formula>
    </cfRule>
  </conditionalFormatting>
  <conditionalFormatting sqref="AV130:AW149">
    <cfRule type="cellIs" dxfId="27063" priority="23919" stopIfTrue="1" operator="equal">
      <formula>"f"</formula>
    </cfRule>
  </conditionalFormatting>
  <conditionalFormatting sqref="AV130:AW149">
    <cfRule type="cellIs" dxfId="27062" priority="23917" stopIfTrue="1" operator="equal">
      <formula>"h"</formula>
    </cfRule>
    <cfRule type="cellIs" dxfId="27061" priority="23918" stopIfTrue="1" operator="equal">
      <formula>"g"</formula>
    </cfRule>
  </conditionalFormatting>
  <conditionalFormatting sqref="AV130:AW149">
    <cfRule type="cellIs" dxfId="27060" priority="23916" stopIfTrue="1" operator="equal">
      <formula>"f"</formula>
    </cfRule>
  </conditionalFormatting>
  <conditionalFormatting sqref="AV130:AW149">
    <cfRule type="cellIs" dxfId="27059" priority="23914" stopIfTrue="1" operator="equal">
      <formula>"h"</formula>
    </cfRule>
    <cfRule type="cellIs" dxfId="27058" priority="23915" stopIfTrue="1" operator="equal">
      <formula>"g"</formula>
    </cfRule>
  </conditionalFormatting>
  <conditionalFormatting sqref="AV130:AW149">
    <cfRule type="cellIs" dxfId="27057" priority="23913" stopIfTrue="1" operator="equal">
      <formula>"f"</formula>
    </cfRule>
  </conditionalFormatting>
  <conditionalFormatting sqref="AV130:AW149">
    <cfRule type="cellIs" dxfId="27056" priority="23911" stopIfTrue="1" operator="equal">
      <formula>"h"</formula>
    </cfRule>
    <cfRule type="cellIs" dxfId="27055" priority="23912" stopIfTrue="1" operator="equal">
      <formula>"g"</formula>
    </cfRule>
  </conditionalFormatting>
  <conditionalFormatting sqref="AV130:AW149">
    <cfRule type="cellIs" dxfId="27054" priority="23910" stopIfTrue="1" operator="equal">
      <formula>"f"</formula>
    </cfRule>
  </conditionalFormatting>
  <conditionalFormatting sqref="AV130:AW149">
    <cfRule type="cellIs" dxfId="27053" priority="23908" stopIfTrue="1" operator="equal">
      <formula>"h"</formula>
    </cfRule>
    <cfRule type="cellIs" dxfId="27052" priority="23909" stopIfTrue="1" operator="equal">
      <formula>"g"</formula>
    </cfRule>
  </conditionalFormatting>
  <conditionalFormatting sqref="AV130:AW149">
    <cfRule type="cellIs" dxfId="27051" priority="23907" stopIfTrue="1" operator="equal">
      <formula>"f"</formula>
    </cfRule>
  </conditionalFormatting>
  <conditionalFormatting sqref="AV130:AW149">
    <cfRule type="cellIs" dxfId="27050" priority="23905" stopIfTrue="1" operator="equal">
      <formula>"h"</formula>
    </cfRule>
    <cfRule type="cellIs" dxfId="27049" priority="23906" stopIfTrue="1" operator="equal">
      <formula>"g"</formula>
    </cfRule>
  </conditionalFormatting>
  <conditionalFormatting sqref="AV130:AW149">
    <cfRule type="cellIs" dxfId="27048" priority="23904" stopIfTrue="1" operator="equal">
      <formula>"f"</formula>
    </cfRule>
  </conditionalFormatting>
  <conditionalFormatting sqref="AV130:AW149">
    <cfRule type="cellIs" dxfId="27047" priority="23902" stopIfTrue="1" operator="equal">
      <formula>"h"</formula>
    </cfRule>
    <cfRule type="cellIs" dxfId="27046" priority="23903" stopIfTrue="1" operator="equal">
      <formula>"g"</formula>
    </cfRule>
  </conditionalFormatting>
  <conditionalFormatting sqref="AV130:AW149">
    <cfRule type="cellIs" dxfId="27045" priority="23901" stopIfTrue="1" operator="equal">
      <formula>"f"</formula>
    </cfRule>
  </conditionalFormatting>
  <conditionalFormatting sqref="AV130:AW149">
    <cfRule type="cellIs" dxfId="27044" priority="23899" stopIfTrue="1" operator="equal">
      <formula>"h"</formula>
    </cfRule>
    <cfRule type="cellIs" dxfId="27043" priority="23900" stopIfTrue="1" operator="equal">
      <formula>"g"</formula>
    </cfRule>
  </conditionalFormatting>
  <conditionalFormatting sqref="AV130:AW149">
    <cfRule type="cellIs" dxfId="27042" priority="23898" stopIfTrue="1" operator="equal">
      <formula>"f"</formula>
    </cfRule>
  </conditionalFormatting>
  <conditionalFormatting sqref="AV130:AW149">
    <cfRule type="cellIs" dxfId="27041" priority="23896" stopIfTrue="1" operator="equal">
      <formula>"h"</formula>
    </cfRule>
    <cfRule type="cellIs" dxfId="27040" priority="23897" stopIfTrue="1" operator="equal">
      <formula>"g"</formula>
    </cfRule>
  </conditionalFormatting>
  <conditionalFormatting sqref="AV130:AW149">
    <cfRule type="cellIs" dxfId="27039" priority="23895" stopIfTrue="1" operator="equal">
      <formula>"f"</formula>
    </cfRule>
  </conditionalFormatting>
  <conditionalFormatting sqref="AV130:AW149">
    <cfRule type="cellIs" dxfId="27038" priority="23893" stopIfTrue="1" operator="equal">
      <formula>"h"</formula>
    </cfRule>
    <cfRule type="cellIs" dxfId="27037" priority="23894" stopIfTrue="1" operator="equal">
      <formula>"g"</formula>
    </cfRule>
  </conditionalFormatting>
  <conditionalFormatting sqref="AV130:AW149">
    <cfRule type="cellIs" dxfId="27036" priority="23892" stopIfTrue="1" operator="equal">
      <formula>"f"</formula>
    </cfRule>
  </conditionalFormatting>
  <conditionalFormatting sqref="AV130:AW149">
    <cfRule type="cellIs" dxfId="27035" priority="23890" stopIfTrue="1" operator="equal">
      <formula>"h"</formula>
    </cfRule>
    <cfRule type="cellIs" dxfId="27034" priority="23891" stopIfTrue="1" operator="equal">
      <formula>"g"</formula>
    </cfRule>
  </conditionalFormatting>
  <conditionalFormatting sqref="AV130:AW149">
    <cfRule type="cellIs" dxfId="27033" priority="23889" stopIfTrue="1" operator="equal">
      <formula>"f"</formula>
    </cfRule>
  </conditionalFormatting>
  <conditionalFormatting sqref="AV130:AW149">
    <cfRule type="cellIs" dxfId="27032" priority="23887" stopIfTrue="1" operator="equal">
      <formula>"h"</formula>
    </cfRule>
    <cfRule type="cellIs" dxfId="27031" priority="23888" stopIfTrue="1" operator="equal">
      <formula>"g"</formula>
    </cfRule>
  </conditionalFormatting>
  <conditionalFormatting sqref="AV130:AW149">
    <cfRule type="cellIs" dxfId="27030" priority="23886" stopIfTrue="1" operator="equal">
      <formula>"f"</formula>
    </cfRule>
  </conditionalFormatting>
  <conditionalFormatting sqref="AV130:AW149">
    <cfRule type="cellIs" dxfId="27029" priority="23884" stopIfTrue="1" operator="equal">
      <formula>"h"</formula>
    </cfRule>
    <cfRule type="cellIs" dxfId="27028" priority="23885" stopIfTrue="1" operator="equal">
      <formula>"g"</formula>
    </cfRule>
  </conditionalFormatting>
  <conditionalFormatting sqref="AV130:AW149">
    <cfRule type="cellIs" dxfId="27027" priority="23883" stopIfTrue="1" operator="equal">
      <formula>"f"</formula>
    </cfRule>
  </conditionalFormatting>
  <conditionalFormatting sqref="AV130:AW149">
    <cfRule type="cellIs" dxfId="27026" priority="23881" stopIfTrue="1" operator="equal">
      <formula>"h"</formula>
    </cfRule>
    <cfRule type="cellIs" dxfId="27025" priority="23882" stopIfTrue="1" operator="equal">
      <formula>"g"</formula>
    </cfRule>
  </conditionalFormatting>
  <conditionalFormatting sqref="AV130:AW149">
    <cfRule type="cellIs" dxfId="27024" priority="23880" stopIfTrue="1" operator="equal">
      <formula>"f"</formula>
    </cfRule>
  </conditionalFormatting>
  <conditionalFormatting sqref="AV130:AW149">
    <cfRule type="cellIs" dxfId="27023" priority="23878" stopIfTrue="1" operator="equal">
      <formula>"h"</formula>
    </cfRule>
    <cfRule type="cellIs" dxfId="27022" priority="23879" stopIfTrue="1" operator="equal">
      <formula>"g"</formula>
    </cfRule>
  </conditionalFormatting>
  <conditionalFormatting sqref="AV130:AW149">
    <cfRule type="cellIs" dxfId="27021" priority="23874" stopIfTrue="1" operator="equal">
      <formula>"f"</formula>
    </cfRule>
  </conditionalFormatting>
  <conditionalFormatting sqref="AV130:AW149">
    <cfRule type="cellIs" dxfId="27020" priority="23872" stopIfTrue="1" operator="equal">
      <formula>"h"</formula>
    </cfRule>
    <cfRule type="cellIs" dxfId="27019" priority="23873" stopIfTrue="1" operator="equal">
      <formula>"g"</formula>
    </cfRule>
  </conditionalFormatting>
  <conditionalFormatting sqref="AV130:AW149">
    <cfRule type="cellIs" dxfId="27018" priority="23877" stopIfTrue="1" operator="equal">
      <formula>"f"</formula>
    </cfRule>
  </conditionalFormatting>
  <conditionalFormatting sqref="AV130:AW149">
    <cfRule type="cellIs" dxfId="27017" priority="23875" stopIfTrue="1" operator="equal">
      <formula>"h"</formula>
    </cfRule>
    <cfRule type="cellIs" dxfId="27016" priority="23876" stopIfTrue="1" operator="equal">
      <formula>"g"</formula>
    </cfRule>
  </conditionalFormatting>
  <conditionalFormatting sqref="AV130:AW149">
    <cfRule type="cellIs" dxfId="27015" priority="23871" stopIfTrue="1" operator="equal">
      <formula>"f"</formula>
    </cfRule>
  </conditionalFormatting>
  <conditionalFormatting sqref="AV130:AW149">
    <cfRule type="cellIs" dxfId="27014" priority="23869" stopIfTrue="1" operator="equal">
      <formula>"h"</formula>
    </cfRule>
    <cfRule type="cellIs" dxfId="27013" priority="23870" stopIfTrue="1" operator="equal">
      <formula>"g"</formula>
    </cfRule>
  </conditionalFormatting>
  <conditionalFormatting sqref="AV130:AW149">
    <cfRule type="cellIs" dxfId="27012" priority="23868" stopIfTrue="1" operator="equal">
      <formula>"f"</formula>
    </cfRule>
  </conditionalFormatting>
  <conditionalFormatting sqref="AV130:AW149">
    <cfRule type="cellIs" dxfId="27011" priority="23866" stopIfTrue="1" operator="equal">
      <formula>"h"</formula>
    </cfRule>
    <cfRule type="cellIs" dxfId="27010" priority="23867" stopIfTrue="1" operator="equal">
      <formula>"g"</formula>
    </cfRule>
  </conditionalFormatting>
  <conditionalFormatting sqref="AV130:AW149">
    <cfRule type="cellIs" dxfId="27009" priority="23865" stopIfTrue="1" operator="equal">
      <formula>"f"</formula>
    </cfRule>
  </conditionalFormatting>
  <conditionalFormatting sqref="AV130:AW149">
    <cfRule type="cellIs" dxfId="27008" priority="23863" stopIfTrue="1" operator="equal">
      <formula>"h"</formula>
    </cfRule>
    <cfRule type="cellIs" dxfId="27007" priority="23864" stopIfTrue="1" operator="equal">
      <formula>"g"</formula>
    </cfRule>
  </conditionalFormatting>
  <conditionalFormatting sqref="AU130:AU149">
    <cfRule type="cellIs" dxfId="27006" priority="23790" stopIfTrue="1" operator="equal">
      <formula>"f"</formula>
    </cfRule>
  </conditionalFormatting>
  <conditionalFormatting sqref="AU130:AU149">
    <cfRule type="cellIs" dxfId="27005" priority="23788" stopIfTrue="1" operator="equal">
      <formula>"h"</formula>
    </cfRule>
    <cfRule type="cellIs" dxfId="27004" priority="23789" stopIfTrue="1" operator="equal">
      <formula>"g"</formula>
    </cfRule>
  </conditionalFormatting>
  <conditionalFormatting sqref="AU130:AU149">
    <cfRule type="cellIs" dxfId="27003" priority="23859" stopIfTrue="1" operator="equal">
      <formula>"f"</formula>
    </cfRule>
  </conditionalFormatting>
  <conditionalFormatting sqref="AU130:AU149">
    <cfRule type="cellIs" dxfId="27002" priority="23857" stopIfTrue="1" operator="equal">
      <formula>"h"</formula>
    </cfRule>
    <cfRule type="cellIs" dxfId="27001" priority="23858" stopIfTrue="1" operator="equal">
      <formula>"g"</formula>
    </cfRule>
  </conditionalFormatting>
  <conditionalFormatting sqref="AU130:AU149">
    <cfRule type="cellIs" dxfId="27000" priority="23856" stopIfTrue="1" operator="equal">
      <formula>"f"</formula>
    </cfRule>
  </conditionalFormatting>
  <conditionalFormatting sqref="AU130:AU149">
    <cfRule type="cellIs" dxfId="26999" priority="23854" stopIfTrue="1" operator="equal">
      <formula>"h"</formula>
    </cfRule>
    <cfRule type="cellIs" dxfId="26998" priority="23855" stopIfTrue="1" operator="equal">
      <formula>"g"</formula>
    </cfRule>
  </conditionalFormatting>
  <conditionalFormatting sqref="AU130:AU149">
    <cfRule type="cellIs" dxfId="26997" priority="23853" stopIfTrue="1" operator="equal">
      <formula>"f"</formula>
    </cfRule>
  </conditionalFormatting>
  <conditionalFormatting sqref="AU130:AU149">
    <cfRule type="cellIs" dxfId="26996" priority="23851" stopIfTrue="1" operator="equal">
      <formula>"h"</formula>
    </cfRule>
    <cfRule type="cellIs" dxfId="26995" priority="23852" stopIfTrue="1" operator="equal">
      <formula>"g"</formula>
    </cfRule>
  </conditionalFormatting>
  <conditionalFormatting sqref="AU130:AU149">
    <cfRule type="cellIs" dxfId="26994" priority="23850" stopIfTrue="1" operator="equal">
      <formula>"f"</formula>
    </cfRule>
  </conditionalFormatting>
  <conditionalFormatting sqref="AU130:AU149">
    <cfRule type="cellIs" dxfId="26993" priority="23848" stopIfTrue="1" operator="equal">
      <formula>"h"</formula>
    </cfRule>
    <cfRule type="cellIs" dxfId="26992" priority="23849" stopIfTrue="1" operator="equal">
      <formula>"g"</formula>
    </cfRule>
  </conditionalFormatting>
  <conditionalFormatting sqref="AU130:AU149">
    <cfRule type="cellIs" dxfId="26991" priority="23847" stopIfTrue="1" operator="equal">
      <formula>"f"</formula>
    </cfRule>
  </conditionalFormatting>
  <conditionalFormatting sqref="AU130:AU149">
    <cfRule type="cellIs" dxfId="26990" priority="23845" stopIfTrue="1" operator="equal">
      <formula>"h"</formula>
    </cfRule>
    <cfRule type="cellIs" dxfId="26989" priority="23846" stopIfTrue="1" operator="equal">
      <formula>"g"</formula>
    </cfRule>
  </conditionalFormatting>
  <conditionalFormatting sqref="AU130:AU149">
    <cfRule type="cellIs" dxfId="26988" priority="23844" stopIfTrue="1" operator="equal">
      <formula>"f"</formula>
    </cfRule>
  </conditionalFormatting>
  <conditionalFormatting sqref="AU130:AU149">
    <cfRule type="cellIs" dxfId="26987" priority="23842" stopIfTrue="1" operator="equal">
      <formula>"h"</formula>
    </cfRule>
    <cfRule type="cellIs" dxfId="26986" priority="23843" stopIfTrue="1" operator="equal">
      <formula>"g"</formula>
    </cfRule>
  </conditionalFormatting>
  <conditionalFormatting sqref="AU130:AU149">
    <cfRule type="cellIs" dxfId="26985" priority="23841" stopIfTrue="1" operator="equal">
      <formula>"f"</formula>
    </cfRule>
  </conditionalFormatting>
  <conditionalFormatting sqref="AU130:AU149">
    <cfRule type="cellIs" dxfId="26984" priority="23839" stopIfTrue="1" operator="equal">
      <formula>"h"</formula>
    </cfRule>
    <cfRule type="cellIs" dxfId="26983" priority="23840" stopIfTrue="1" operator="equal">
      <formula>"g"</formula>
    </cfRule>
  </conditionalFormatting>
  <conditionalFormatting sqref="AU130:AU149">
    <cfRule type="cellIs" dxfId="26982" priority="23838" stopIfTrue="1" operator="equal">
      <formula>"f"</formula>
    </cfRule>
  </conditionalFormatting>
  <conditionalFormatting sqref="AU130:AU149">
    <cfRule type="cellIs" dxfId="26981" priority="23836" stopIfTrue="1" operator="equal">
      <formula>"h"</formula>
    </cfRule>
    <cfRule type="cellIs" dxfId="26980" priority="23837" stopIfTrue="1" operator="equal">
      <formula>"g"</formula>
    </cfRule>
  </conditionalFormatting>
  <conditionalFormatting sqref="AU130:AU149">
    <cfRule type="cellIs" dxfId="26979" priority="23835" stopIfTrue="1" operator="equal">
      <formula>"f"</formula>
    </cfRule>
  </conditionalFormatting>
  <conditionalFormatting sqref="AU130:AU149">
    <cfRule type="cellIs" dxfId="26978" priority="23833" stopIfTrue="1" operator="equal">
      <formula>"h"</formula>
    </cfRule>
    <cfRule type="cellIs" dxfId="26977" priority="23834" stopIfTrue="1" operator="equal">
      <formula>"g"</formula>
    </cfRule>
  </conditionalFormatting>
  <conditionalFormatting sqref="AU130:AU149">
    <cfRule type="cellIs" dxfId="26976" priority="23832" stopIfTrue="1" operator="equal">
      <formula>"f"</formula>
    </cfRule>
  </conditionalFormatting>
  <conditionalFormatting sqref="AU130:AU149">
    <cfRule type="cellIs" dxfId="26975" priority="23830" stopIfTrue="1" operator="equal">
      <formula>"h"</formula>
    </cfRule>
    <cfRule type="cellIs" dxfId="26974" priority="23831" stopIfTrue="1" operator="equal">
      <formula>"g"</formula>
    </cfRule>
  </conditionalFormatting>
  <conditionalFormatting sqref="AU130:AU149">
    <cfRule type="cellIs" dxfId="26973" priority="23829" stopIfTrue="1" operator="equal">
      <formula>"f"</formula>
    </cfRule>
  </conditionalFormatting>
  <conditionalFormatting sqref="AU130:AU149">
    <cfRule type="cellIs" dxfId="26972" priority="23827" stopIfTrue="1" operator="equal">
      <formula>"h"</formula>
    </cfRule>
    <cfRule type="cellIs" dxfId="26971" priority="23828" stopIfTrue="1" operator="equal">
      <formula>"g"</formula>
    </cfRule>
  </conditionalFormatting>
  <conditionalFormatting sqref="AU130:AU149">
    <cfRule type="cellIs" dxfId="26970" priority="23826" stopIfTrue="1" operator="equal">
      <formula>"f"</formula>
    </cfRule>
  </conditionalFormatting>
  <conditionalFormatting sqref="AU130:AU149">
    <cfRule type="cellIs" dxfId="26969" priority="23824" stopIfTrue="1" operator="equal">
      <formula>"h"</formula>
    </cfRule>
    <cfRule type="cellIs" dxfId="26968" priority="23825" stopIfTrue="1" operator="equal">
      <formula>"g"</formula>
    </cfRule>
  </conditionalFormatting>
  <conditionalFormatting sqref="AU130:AU149">
    <cfRule type="cellIs" dxfId="26967" priority="23823" stopIfTrue="1" operator="equal">
      <formula>"f"</formula>
    </cfRule>
  </conditionalFormatting>
  <conditionalFormatting sqref="AU130:AU149">
    <cfRule type="cellIs" dxfId="26966" priority="23821" stopIfTrue="1" operator="equal">
      <formula>"h"</formula>
    </cfRule>
    <cfRule type="cellIs" dxfId="26965" priority="23822" stopIfTrue="1" operator="equal">
      <formula>"g"</formula>
    </cfRule>
  </conditionalFormatting>
  <conditionalFormatting sqref="AU130:AU149">
    <cfRule type="cellIs" dxfId="26964" priority="23820" stopIfTrue="1" operator="equal">
      <formula>"f"</formula>
    </cfRule>
  </conditionalFormatting>
  <conditionalFormatting sqref="AU130:AU149">
    <cfRule type="cellIs" dxfId="26963" priority="23818" stopIfTrue="1" operator="equal">
      <formula>"h"</formula>
    </cfRule>
    <cfRule type="cellIs" dxfId="26962" priority="23819" stopIfTrue="1" operator="equal">
      <formula>"g"</formula>
    </cfRule>
  </conditionalFormatting>
  <conditionalFormatting sqref="AU130:AU149">
    <cfRule type="cellIs" dxfId="26961" priority="23817" stopIfTrue="1" operator="equal">
      <formula>"f"</formula>
    </cfRule>
  </conditionalFormatting>
  <conditionalFormatting sqref="AU130:AU149">
    <cfRule type="cellIs" dxfId="26960" priority="23815" stopIfTrue="1" operator="equal">
      <formula>"h"</formula>
    </cfRule>
    <cfRule type="cellIs" dxfId="26959" priority="23816" stopIfTrue="1" operator="equal">
      <formula>"g"</formula>
    </cfRule>
  </conditionalFormatting>
  <conditionalFormatting sqref="AU130:AU149">
    <cfRule type="cellIs" dxfId="26958" priority="23814" stopIfTrue="1" operator="equal">
      <formula>"f"</formula>
    </cfRule>
  </conditionalFormatting>
  <conditionalFormatting sqref="AU130:AU149">
    <cfRule type="cellIs" dxfId="26957" priority="23812" stopIfTrue="1" operator="equal">
      <formula>"h"</formula>
    </cfRule>
    <cfRule type="cellIs" dxfId="26956" priority="23813" stopIfTrue="1" operator="equal">
      <formula>"g"</formula>
    </cfRule>
  </conditionalFormatting>
  <conditionalFormatting sqref="AU130:AU149">
    <cfRule type="cellIs" dxfId="26955" priority="23811" stopIfTrue="1" operator="equal">
      <formula>"f"</formula>
    </cfRule>
  </conditionalFormatting>
  <conditionalFormatting sqref="AU130:AU149">
    <cfRule type="cellIs" dxfId="26954" priority="23809" stopIfTrue="1" operator="equal">
      <formula>"h"</formula>
    </cfRule>
    <cfRule type="cellIs" dxfId="26953" priority="23810" stopIfTrue="1" operator="equal">
      <formula>"g"</formula>
    </cfRule>
  </conditionalFormatting>
  <conditionalFormatting sqref="AU130:AU149">
    <cfRule type="cellIs" dxfId="26952" priority="23808" stopIfTrue="1" operator="equal">
      <formula>"f"</formula>
    </cfRule>
  </conditionalFormatting>
  <conditionalFormatting sqref="AU130:AU149">
    <cfRule type="cellIs" dxfId="26951" priority="23806" stopIfTrue="1" operator="equal">
      <formula>"h"</formula>
    </cfRule>
    <cfRule type="cellIs" dxfId="26950" priority="23807" stopIfTrue="1" operator="equal">
      <formula>"g"</formula>
    </cfRule>
  </conditionalFormatting>
  <conditionalFormatting sqref="AU130:AU149">
    <cfRule type="cellIs" dxfId="26949" priority="23802" stopIfTrue="1" operator="equal">
      <formula>"f"</formula>
    </cfRule>
  </conditionalFormatting>
  <conditionalFormatting sqref="AU130:AU149">
    <cfRule type="cellIs" dxfId="26948" priority="23800" stopIfTrue="1" operator="equal">
      <formula>"h"</formula>
    </cfRule>
    <cfRule type="cellIs" dxfId="26947" priority="23801" stopIfTrue="1" operator="equal">
      <formula>"g"</formula>
    </cfRule>
  </conditionalFormatting>
  <conditionalFormatting sqref="AU130:AU149">
    <cfRule type="cellIs" dxfId="26946" priority="23805" stopIfTrue="1" operator="equal">
      <formula>"f"</formula>
    </cfRule>
  </conditionalFormatting>
  <conditionalFormatting sqref="AU130:AU149">
    <cfRule type="cellIs" dxfId="26945" priority="23803" stopIfTrue="1" operator="equal">
      <formula>"h"</formula>
    </cfRule>
    <cfRule type="cellIs" dxfId="26944" priority="23804" stopIfTrue="1" operator="equal">
      <formula>"g"</formula>
    </cfRule>
  </conditionalFormatting>
  <conditionalFormatting sqref="AU130:AU149">
    <cfRule type="cellIs" dxfId="26943" priority="23799" stopIfTrue="1" operator="equal">
      <formula>"f"</formula>
    </cfRule>
  </conditionalFormatting>
  <conditionalFormatting sqref="AU130:AU149">
    <cfRule type="cellIs" dxfId="26942" priority="23797" stopIfTrue="1" operator="equal">
      <formula>"h"</formula>
    </cfRule>
    <cfRule type="cellIs" dxfId="26941" priority="23798" stopIfTrue="1" operator="equal">
      <formula>"g"</formula>
    </cfRule>
  </conditionalFormatting>
  <conditionalFormatting sqref="AU130:AU149">
    <cfRule type="cellIs" dxfId="26940" priority="23796" stopIfTrue="1" operator="equal">
      <formula>"f"</formula>
    </cfRule>
  </conditionalFormatting>
  <conditionalFormatting sqref="AU130:AU149">
    <cfRule type="cellIs" dxfId="26939" priority="23794" stopIfTrue="1" operator="equal">
      <formula>"h"</formula>
    </cfRule>
    <cfRule type="cellIs" dxfId="26938" priority="23795" stopIfTrue="1" operator="equal">
      <formula>"g"</formula>
    </cfRule>
  </conditionalFormatting>
  <conditionalFormatting sqref="AU130:AU149">
    <cfRule type="cellIs" dxfId="26937" priority="23793" stopIfTrue="1" operator="equal">
      <formula>"f"</formula>
    </cfRule>
  </conditionalFormatting>
  <conditionalFormatting sqref="AU130:AU149">
    <cfRule type="cellIs" dxfId="26936" priority="23791" stopIfTrue="1" operator="equal">
      <formula>"h"</formula>
    </cfRule>
    <cfRule type="cellIs" dxfId="26935" priority="23792" stopIfTrue="1" operator="equal">
      <formula>"g"</formula>
    </cfRule>
  </conditionalFormatting>
  <conditionalFormatting sqref="AX130:AY149">
    <cfRule type="cellIs" dxfId="26934" priority="23784" stopIfTrue="1" operator="equal">
      <formula>"f"</formula>
    </cfRule>
  </conditionalFormatting>
  <conditionalFormatting sqref="AX130:AY149">
    <cfRule type="cellIs" dxfId="26933" priority="23782" stopIfTrue="1" operator="equal">
      <formula>"h"</formula>
    </cfRule>
    <cfRule type="cellIs" dxfId="26932" priority="23783" stopIfTrue="1" operator="equal">
      <formula>"g"</formula>
    </cfRule>
  </conditionalFormatting>
  <conditionalFormatting sqref="AX130:AY149">
    <cfRule type="cellIs" dxfId="26931" priority="23781" stopIfTrue="1" operator="equal">
      <formula>"f"</formula>
    </cfRule>
  </conditionalFormatting>
  <conditionalFormatting sqref="AX130:AY149">
    <cfRule type="cellIs" dxfId="26930" priority="23779" stopIfTrue="1" operator="equal">
      <formula>"h"</formula>
    </cfRule>
    <cfRule type="cellIs" dxfId="26929" priority="23780" stopIfTrue="1" operator="equal">
      <formula>"g"</formula>
    </cfRule>
  </conditionalFormatting>
  <conditionalFormatting sqref="AX130:AY149">
    <cfRule type="cellIs" dxfId="26928" priority="23769" stopIfTrue="1" operator="equal">
      <formula>"f"</formula>
    </cfRule>
  </conditionalFormatting>
  <conditionalFormatting sqref="AX130:AY149">
    <cfRule type="cellIs" dxfId="26927" priority="23767" stopIfTrue="1" operator="equal">
      <formula>"h"</formula>
    </cfRule>
    <cfRule type="cellIs" dxfId="26926" priority="23768" stopIfTrue="1" operator="equal">
      <formula>"g"</formula>
    </cfRule>
  </conditionalFormatting>
  <conditionalFormatting sqref="AX130:AY149">
    <cfRule type="cellIs" dxfId="26925" priority="23766" stopIfTrue="1" operator="equal">
      <formula>"f"</formula>
    </cfRule>
  </conditionalFormatting>
  <conditionalFormatting sqref="AX130:AY149">
    <cfRule type="cellIs" dxfId="26924" priority="23764" stopIfTrue="1" operator="equal">
      <formula>"h"</formula>
    </cfRule>
    <cfRule type="cellIs" dxfId="26923" priority="23765" stopIfTrue="1" operator="equal">
      <formula>"g"</formula>
    </cfRule>
  </conditionalFormatting>
  <conditionalFormatting sqref="AX130:AY149">
    <cfRule type="cellIs" dxfId="26922" priority="23778" stopIfTrue="1" operator="equal">
      <formula>"f"</formula>
    </cfRule>
  </conditionalFormatting>
  <conditionalFormatting sqref="AX130:AY149">
    <cfRule type="cellIs" dxfId="26921" priority="23776" stopIfTrue="1" operator="equal">
      <formula>"h"</formula>
    </cfRule>
    <cfRule type="cellIs" dxfId="26920" priority="23777" stopIfTrue="1" operator="equal">
      <formula>"g"</formula>
    </cfRule>
  </conditionalFormatting>
  <conditionalFormatting sqref="AX130:AY149">
    <cfRule type="cellIs" dxfId="26919" priority="23787" stopIfTrue="1" operator="equal">
      <formula>"f"</formula>
    </cfRule>
  </conditionalFormatting>
  <conditionalFormatting sqref="AX130:AY149">
    <cfRule type="cellIs" dxfId="26918" priority="23785" stopIfTrue="1" operator="equal">
      <formula>"h"</formula>
    </cfRule>
    <cfRule type="cellIs" dxfId="26917" priority="23786" stopIfTrue="1" operator="equal">
      <formula>"g"</formula>
    </cfRule>
  </conditionalFormatting>
  <conditionalFormatting sqref="AX130:AY149">
    <cfRule type="cellIs" dxfId="26916" priority="23775" stopIfTrue="1" operator="equal">
      <formula>"f"</formula>
    </cfRule>
  </conditionalFormatting>
  <conditionalFormatting sqref="AX130:AY149">
    <cfRule type="cellIs" dxfId="26915" priority="23773" stopIfTrue="1" operator="equal">
      <formula>"h"</formula>
    </cfRule>
    <cfRule type="cellIs" dxfId="26914" priority="23774" stopIfTrue="1" operator="equal">
      <formula>"g"</formula>
    </cfRule>
  </conditionalFormatting>
  <conditionalFormatting sqref="AX130:AY149">
    <cfRule type="cellIs" dxfId="26913" priority="23772" stopIfTrue="1" operator="equal">
      <formula>"f"</formula>
    </cfRule>
  </conditionalFormatting>
  <conditionalFormatting sqref="AX130:AY149">
    <cfRule type="cellIs" dxfId="26912" priority="23770" stopIfTrue="1" operator="equal">
      <formula>"h"</formula>
    </cfRule>
    <cfRule type="cellIs" dxfId="26911" priority="23771" stopIfTrue="1" operator="equal">
      <formula>"g"</formula>
    </cfRule>
  </conditionalFormatting>
  <conditionalFormatting sqref="AZ130:BA149">
    <cfRule type="cellIs" dxfId="26910" priority="23694" stopIfTrue="1" operator="equal">
      <formula>"f"</formula>
    </cfRule>
  </conditionalFormatting>
  <conditionalFormatting sqref="AZ130:BA149">
    <cfRule type="cellIs" dxfId="26909" priority="23692" stopIfTrue="1" operator="equal">
      <formula>"h"</formula>
    </cfRule>
    <cfRule type="cellIs" dxfId="26908" priority="23693" stopIfTrue="1" operator="equal">
      <formula>"g"</formula>
    </cfRule>
  </conditionalFormatting>
  <conditionalFormatting sqref="AZ130:BA149">
    <cfRule type="cellIs" dxfId="26907" priority="23763" stopIfTrue="1" operator="equal">
      <formula>"f"</formula>
    </cfRule>
  </conditionalFormatting>
  <conditionalFormatting sqref="AZ130:BA149">
    <cfRule type="cellIs" dxfId="26906" priority="23761" stopIfTrue="1" operator="equal">
      <formula>"h"</formula>
    </cfRule>
    <cfRule type="cellIs" dxfId="26905" priority="23762" stopIfTrue="1" operator="equal">
      <formula>"g"</formula>
    </cfRule>
  </conditionalFormatting>
  <conditionalFormatting sqref="AZ130:BA149">
    <cfRule type="cellIs" dxfId="26904" priority="23760" stopIfTrue="1" operator="equal">
      <formula>"f"</formula>
    </cfRule>
  </conditionalFormatting>
  <conditionalFormatting sqref="AZ130:BA149">
    <cfRule type="cellIs" dxfId="26903" priority="23758" stopIfTrue="1" operator="equal">
      <formula>"h"</formula>
    </cfRule>
    <cfRule type="cellIs" dxfId="26902" priority="23759" stopIfTrue="1" operator="equal">
      <formula>"g"</formula>
    </cfRule>
  </conditionalFormatting>
  <conditionalFormatting sqref="AZ130:BA149">
    <cfRule type="cellIs" dxfId="26901" priority="23757" stopIfTrue="1" operator="equal">
      <formula>"f"</formula>
    </cfRule>
  </conditionalFormatting>
  <conditionalFormatting sqref="AZ130:BA149">
    <cfRule type="cellIs" dxfId="26900" priority="23755" stopIfTrue="1" operator="equal">
      <formula>"h"</formula>
    </cfRule>
    <cfRule type="cellIs" dxfId="26899" priority="23756" stopIfTrue="1" operator="equal">
      <formula>"g"</formula>
    </cfRule>
  </conditionalFormatting>
  <conditionalFormatting sqref="AZ130:BA149">
    <cfRule type="cellIs" dxfId="26898" priority="23754" stopIfTrue="1" operator="equal">
      <formula>"f"</formula>
    </cfRule>
  </conditionalFormatting>
  <conditionalFormatting sqref="AZ130:BA149">
    <cfRule type="cellIs" dxfId="26897" priority="23752" stopIfTrue="1" operator="equal">
      <formula>"h"</formula>
    </cfRule>
    <cfRule type="cellIs" dxfId="26896" priority="23753" stopIfTrue="1" operator="equal">
      <formula>"g"</formula>
    </cfRule>
  </conditionalFormatting>
  <conditionalFormatting sqref="AZ130:BA149">
    <cfRule type="cellIs" dxfId="26895" priority="23751" stopIfTrue="1" operator="equal">
      <formula>"f"</formula>
    </cfRule>
  </conditionalFormatting>
  <conditionalFormatting sqref="AZ130:BA149">
    <cfRule type="cellIs" dxfId="26894" priority="23749" stopIfTrue="1" operator="equal">
      <formula>"h"</formula>
    </cfRule>
    <cfRule type="cellIs" dxfId="26893" priority="23750" stopIfTrue="1" operator="equal">
      <formula>"g"</formula>
    </cfRule>
  </conditionalFormatting>
  <conditionalFormatting sqref="AZ130:BA149">
    <cfRule type="cellIs" dxfId="26892" priority="23748" stopIfTrue="1" operator="equal">
      <formula>"f"</formula>
    </cfRule>
  </conditionalFormatting>
  <conditionalFormatting sqref="AZ130:BA149">
    <cfRule type="cellIs" dxfId="26891" priority="23746" stopIfTrue="1" operator="equal">
      <formula>"h"</formula>
    </cfRule>
    <cfRule type="cellIs" dxfId="26890" priority="23747" stopIfTrue="1" operator="equal">
      <formula>"g"</formula>
    </cfRule>
  </conditionalFormatting>
  <conditionalFormatting sqref="AZ130:BA149">
    <cfRule type="cellIs" dxfId="26889" priority="23745" stopIfTrue="1" operator="equal">
      <formula>"f"</formula>
    </cfRule>
  </conditionalFormatting>
  <conditionalFormatting sqref="AZ130:BA149">
    <cfRule type="cellIs" dxfId="26888" priority="23743" stopIfTrue="1" operator="equal">
      <formula>"h"</formula>
    </cfRule>
    <cfRule type="cellIs" dxfId="26887" priority="23744" stopIfTrue="1" operator="equal">
      <formula>"g"</formula>
    </cfRule>
  </conditionalFormatting>
  <conditionalFormatting sqref="AZ130:BA149">
    <cfRule type="cellIs" dxfId="26886" priority="23742" stopIfTrue="1" operator="equal">
      <formula>"f"</formula>
    </cfRule>
  </conditionalFormatting>
  <conditionalFormatting sqref="AZ130:BA149">
    <cfRule type="cellIs" dxfId="26885" priority="23740" stopIfTrue="1" operator="equal">
      <formula>"h"</formula>
    </cfRule>
    <cfRule type="cellIs" dxfId="26884" priority="23741" stopIfTrue="1" operator="equal">
      <formula>"g"</formula>
    </cfRule>
  </conditionalFormatting>
  <conditionalFormatting sqref="AZ130:BA149">
    <cfRule type="cellIs" dxfId="26883" priority="23739" stopIfTrue="1" operator="equal">
      <formula>"f"</formula>
    </cfRule>
  </conditionalFormatting>
  <conditionalFormatting sqref="AZ130:BA149">
    <cfRule type="cellIs" dxfId="26882" priority="23737" stopIfTrue="1" operator="equal">
      <formula>"h"</formula>
    </cfRule>
    <cfRule type="cellIs" dxfId="26881" priority="23738" stopIfTrue="1" operator="equal">
      <formula>"g"</formula>
    </cfRule>
  </conditionalFormatting>
  <conditionalFormatting sqref="AZ130:BA149">
    <cfRule type="cellIs" dxfId="26880" priority="23736" stopIfTrue="1" operator="equal">
      <formula>"f"</formula>
    </cfRule>
  </conditionalFormatting>
  <conditionalFormatting sqref="AZ130:BA149">
    <cfRule type="cellIs" dxfId="26879" priority="23734" stopIfTrue="1" operator="equal">
      <formula>"h"</formula>
    </cfRule>
    <cfRule type="cellIs" dxfId="26878" priority="23735" stopIfTrue="1" operator="equal">
      <formula>"g"</formula>
    </cfRule>
  </conditionalFormatting>
  <conditionalFormatting sqref="AZ130:BA149">
    <cfRule type="cellIs" dxfId="26877" priority="23733" stopIfTrue="1" operator="equal">
      <formula>"f"</formula>
    </cfRule>
  </conditionalFormatting>
  <conditionalFormatting sqref="AZ130:BA149">
    <cfRule type="cellIs" dxfId="26876" priority="23731" stopIfTrue="1" operator="equal">
      <formula>"h"</formula>
    </cfRule>
    <cfRule type="cellIs" dxfId="26875" priority="23732" stopIfTrue="1" operator="equal">
      <formula>"g"</formula>
    </cfRule>
  </conditionalFormatting>
  <conditionalFormatting sqref="AZ130:BA149">
    <cfRule type="cellIs" dxfId="26874" priority="23730" stopIfTrue="1" operator="equal">
      <formula>"f"</formula>
    </cfRule>
  </conditionalFormatting>
  <conditionalFormatting sqref="AZ130:BA149">
    <cfRule type="cellIs" dxfId="26873" priority="23728" stopIfTrue="1" operator="equal">
      <formula>"h"</formula>
    </cfRule>
    <cfRule type="cellIs" dxfId="26872" priority="23729" stopIfTrue="1" operator="equal">
      <formula>"g"</formula>
    </cfRule>
  </conditionalFormatting>
  <conditionalFormatting sqref="AZ130:BA149">
    <cfRule type="cellIs" dxfId="26871" priority="23727" stopIfTrue="1" operator="equal">
      <formula>"f"</formula>
    </cfRule>
  </conditionalFormatting>
  <conditionalFormatting sqref="AZ130:BA149">
    <cfRule type="cellIs" dxfId="26870" priority="23725" stopIfTrue="1" operator="equal">
      <formula>"h"</formula>
    </cfRule>
    <cfRule type="cellIs" dxfId="26869" priority="23726" stopIfTrue="1" operator="equal">
      <formula>"g"</formula>
    </cfRule>
  </conditionalFormatting>
  <conditionalFormatting sqref="AZ130:BA149">
    <cfRule type="cellIs" dxfId="26868" priority="23724" stopIfTrue="1" operator="equal">
      <formula>"f"</formula>
    </cfRule>
  </conditionalFormatting>
  <conditionalFormatting sqref="AZ130:BA149">
    <cfRule type="cellIs" dxfId="26867" priority="23722" stopIfTrue="1" operator="equal">
      <formula>"h"</formula>
    </cfRule>
    <cfRule type="cellIs" dxfId="26866" priority="23723" stopIfTrue="1" operator="equal">
      <formula>"g"</formula>
    </cfRule>
  </conditionalFormatting>
  <conditionalFormatting sqref="AZ130:BA149">
    <cfRule type="cellIs" dxfId="26865" priority="23721" stopIfTrue="1" operator="equal">
      <formula>"f"</formula>
    </cfRule>
  </conditionalFormatting>
  <conditionalFormatting sqref="AZ130:BA149">
    <cfRule type="cellIs" dxfId="26864" priority="23719" stopIfTrue="1" operator="equal">
      <formula>"h"</formula>
    </cfRule>
    <cfRule type="cellIs" dxfId="26863" priority="23720" stopIfTrue="1" operator="equal">
      <formula>"g"</formula>
    </cfRule>
  </conditionalFormatting>
  <conditionalFormatting sqref="AZ130:BA149">
    <cfRule type="cellIs" dxfId="26862" priority="23718" stopIfTrue="1" operator="equal">
      <formula>"f"</formula>
    </cfRule>
  </conditionalFormatting>
  <conditionalFormatting sqref="AZ130:BA149">
    <cfRule type="cellIs" dxfId="26861" priority="23716" stopIfTrue="1" operator="equal">
      <formula>"h"</formula>
    </cfRule>
    <cfRule type="cellIs" dxfId="26860" priority="23717" stopIfTrue="1" operator="equal">
      <formula>"g"</formula>
    </cfRule>
  </conditionalFormatting>
  <conditionalFormatting sqref="AZ130:BA149">
    <cfRule type="cellIs" dxfId="26859" priority="23715" stopIfTrue="1" operator="equal">
      <formula>"f"</formula>
    </cfRule>
  </conditionalFormatting>
  <conditionalFormatting sqref="AZ130:BA149">
    <cfRule type="cellIs" dxfId="26858" priority="23713" stopIfTrue="1" operator="equal">
      <formula>"h"</formula>
    </cfRule>
    <cfRule type="cellIs" dxfId="26857" priority="23714" stopIfTrue="1" operator="equal">
      <formula>"g"</formula>
    </cfRule>
  </conditionalFormatting>
  <conditionalFormatting sqref="AZ130:BA149">
    <cfRule type="cellIs" dxfId="26856" priority="23712" stopIfTrue="1" operator="equal">
      <formula>"f"</formula>
    </cfRule>
  </conditionalFormatting>
  <conditionalFormatting sqref="AZ130:BA149">
    <cfRule type="cellIs" dxfId="26855" priority="23710" stopIfTrue="1" operator="equal">
      <formula>"h"</formula>
    </cfRule>
    <cfRule type="cellIs" dxfId="26854" priority="23711" stopIfTrue="1" operator="equal">
      <formula>"g"</formula>
    </cfRule>
  </conditionalFormatting>
  <conditionalFormatting sqref="AZ130:BA149">
    <cfRule type="cellIs" dxfId="26853" priority="23706" stopIfTrue="1" operator="equal">
      <formula>"f"</formula>
    </cfRule>
  </conditionalFormatting>
  <conditionalFormatting sqref="AZ130:BA149">
    <cfRule type="cellIs" dxfId="26852" priority="23704" stopIfTrue="1" operator="equal">
      <formula>"h"</formula>
    </cfRule>
    <cfRule type="cellIs" dxfId="26851" priority="23705" stopIfTrue="1" operator="equal">
      <formula>"g"</formula>
    </cfRule>
  </conditionalFormatting>
  <conditionalFormatting sqref="AZ130:BA149">
    <cfRule type="cellIs" dxfId="26850" priority="23709" stopIfTrue="1" operator="equal">
      <formula>"f"</formula>
    </cfRule>
  </conditionalFormatting>
  <conditionalFormatting sqref="AZ130:BA149">
    <cfRule type="cellIs" dxfId="26849" priority="23707" stopIfTrue="1" operator="equal">
      <formula>"h"</formula>
    </cfRule>
    <cfRule type="cellIs" dxfId="26848" priority="23708" stopIfTrue="1" operator="equal">
      <formula>"g"</formula>
    </cfRule>
  </conditionalFormatting>
  <conditionalFormatting sqref="AZ130:BA149">
    <cfRule type="cellIs" dxfId="26847" priority="23703" stopIfTrue="1" operator="equal">
      <formula>"f"</formula>
    </cfRule>
  </conditionalFormatting>
  <conditionalFormatting sqref="AZ130:BA149">
    <cfRule type="cellIs" dxfId="26846" priority="23701" stopIfTrue="1" operator="equal">
      <formula>"h"</formula>
    </cfRule>
    <cfRule type="cellIs" dxfId="26845" priority="23702" stopIfTrue="1" operator="equal">
      <formula>"g"</formula>
    </cfRule>
  </conditionalFormatting>
  <conditionalFormatting sqref="AZ130:BA149">
    <cfRule type="cellIs" dxfId="26844" priority="23700" stopIfTrue="1" operator="equal">
      <formula>"f"</formula>
    </cfRule>
  </conditionalFormatting>
  <conditionalFormatting sqref="AZ130:BA149">
    <cfRule type="cellIs" dxfId="26843" priority="23698" stopIfTrue="1" operator="equal">
      <formula>"h"</formula>
    </cfRule>
    <cfRule type="cellIs" dxfId="26842" priority="23699" stopIfTrue="1" operator="equal">
      <formula>"g"</formula>
    </cfRule>
  </conditionalFormatting>
  <conditionalFormatting sqref="AZ130:BA149">
    <cfRule type="cellIs" dxfId="26841" priority="23697" stopIfTrue="1" operator="equal">
      <formula>"f"</formula>
    </cfRule>
  </conditionalFormatting>
  <conditionalFormatting sqref="AZ130:BA149">
    <cfRule type="cellIs" dxfId="26840" priority="23695" stopIfTrue="1" operator="equal">
      <formula>"h"</formula>
    </cfRule>
    <cfRule type="cellIs" dxfId="26839" priority="23696" stopIfTrue="1" operator="equal">
      <formula>"g"</formula>
    </cfRule>
  </conditionalFormatting>
  <conditionalFormatting sqref="AZ130:AZ149">
    <cfRule type="cellIs" dxfId="26838" priority="23685" stopIfTrue="1" operator="equal">
      <formula>"f"</formula>
    </cfRule>
  </conditionalFormatting>
  <conditionalFormatting sqref="AZ130:AZ149">
    <cfRule type="cellIs" dxfId="26837" priority="23683" stopIfTrue="1" operator="equal">
      <formula>"h"</formula>
    </cfRule>
    <cfRule type="cellIs" dxfId="26836" priority="23684" stopIfTrue="1" operator="equal">
      <formula>"g"</formula>
    </cfRule>
  </conditionalFormatting>
  <conditionalFormatting sqref="AZ130:AZ149">
    <cfRule type="cellIs" dxfId="26835" priority="23682" stopIfTrue="1" operator="equal">
      <formula>"f"</formula>
    </cfRule>
  </conditionalFormatting>
  <conditionalFormatting sqref="AZ130:AZ149">
    <cfRule type="cellIs" dxfId="26834" priority="23680" stopIfTrue="1" operator="equal">
      <formula>"h"</formula>
    </cfRule>
    <cfRule type="cellIs" dxfId="26833" priority="23681" stopIfTrue="1" operator="equal">
      <formula>"g"</formula>
    </cfRule>
  </conditionalFormatting>
  <conditionalFormatting sqref="BA130:BA149">
    <cfRule type="cellIs" dxfId="26832" priority="23661" stopIfTrue="1" operator="equal">
      <formula>"f"</formula>
    </cfRule>
  </conditionalFormatting>
  <conditionalFormatting sqref="BA130:BA149">
    <cfRule type="cellIs" dxfId="26831" priority="23659" stopIfTrue="1" operator="equal">
      <formula>"h"</formula>
    </cfRule>
    <cfRule type="cellIs" dxfId="26830" priority="23660" stopIfTrue="1" operator="equal">
      <formula>"g"</formula>
    </cfRule>
  </conditionalFormatting>
  <conditionalFormatting sqref="BA130:BA149">
    <cfRule type="cellIs" dxfId="26829" priority="23658" stopIfTrue="1" operator="equal">
      <formula>"f"</formula>
    </cfRule>
  </conditionalFormatting>
  <conditionalFormatting sqref="BA130:BA149">
    <cfRule type="cellIs" dxfId="26828" priority="23656" stopIfTrue="1" operator="equal">
      <formula>"h"</formula>
    </cfRule>
    <cfRule type="cellIs" dxfId="26827" priority="23657" stopIfTrue="1" operator="equal">
      <formula>"g"</formula>
    </cfRule>
  </conditionalFormatting>
  <conditionalFormatting sqref="BA130:BA149">
    <cfRule type="cellIs" dxfId="26826" priority="23655" stopIfTrue="1" operator="equal">
      <formula>"f"</formula>
    </cfRule>
  </conditionalFormatting>
  <conditionalFormatting sqref="BA130:BA149">
    <cfRule type="cellIs" dxfId="26825" priority="23653" stopIfTrue="1" operator="equal">
      <formula>"h"</formula>
    </cfRule>
    <cfRule type="cellIs" dxfId="26824" priority="23654" stopIfTrue="1" operator="equal">
      <formula>"g"</formula>
    </cfRule>
  </conditionalFormatting>
  <conditionalFormatting sqref="BA130:BA149">
    <cfRule type="cellIs" dxfId="26823" priority="23649" stopIfTrue="1" operator="equal">
      <formula>"f"</formula>
    </cfRule>
  </conditionalFormatting>
  <conditionalFormatting sqref="BA130:BA149">
    <cfRule type="cellIs" dxfId="26822" priority="23647" stopIfTrue="1" operator="equal">
      <formula>"h"</formula>
    </cfRule>
    <cfRule type="cellIs" dxfId="26821" priority="23648" stopIfTrue="1" operator="equal">
      <formula>"g"</formula>
    </cfRule>
  </conditionalFormatting>
  <conditionalFormatting sqref="BA130:BA149">
    <cfRule type="cellIs" dxfId="26820" priority="23646" stopIfTrue="1" operator="equal">
      <formula>"f"</formula>
    </cfRule>
  </conditionalFormatting>
  <conditionalFormatting sqref="BA130:BA149">
    <cfRule type="cellIs" dxfId="26819" priority="23644" stopIfTrue="1" operator="equal">
      <formula>"h"</formula>
    </cfRule>
    <cfRule type="cellIs" dxfId="26818" priority="23645" stopIfTrue="1" operator="equal">
      <formula>"g"</formula>
    </cfRule>
  </conditionalFormatting>
  <conditionalFormatting sqref="AZ130:BA149">
    <cfRule type="cellIs" dxfId="26817" priority="23643" stopIfTrue="1" operator="equal">
      <formula>"f"</formula>
    </cfRule>
  </conditionalFormatting>
  <conditionalFormatting sqref="AZ130:BA149">
    <cfRule type="cellIs" dxfId="26816" priority="23641" stopIfTrue="1" operator="equal">
      <formula>"h"</formula>
    </cfRule>
    <cfRule type="cellIs" dxfId="26815" priority="23642" stopIfTrue="1" operator="equal">
      <formula>"g"</formula>
    </cfRule>
  </conditionalFormatting>
  <conditionalFormatting sqref="AZ130:BA149">
    <cfRule type="cellIs" dxfId="26814" priority="23640" stopIfTrue="1" operator="equal">
      <formula>"f"</formula>
    </cfRule>
  </conditionalFormatting>
  <conditionalFormatting sqref="AZ130:BA149">
    <cfRule type="cellIs" dxfId="26813" priority="23638" stopIfTrue="1" operator="equal">
      <formula>"h"</formula>
    </cfRule>
    <cfRule type="cellIs" dxfId="26812" priority="23639" stopIfTrue="1" operator="equal">
      <formula>"g"</formula>
    </cfRule>
  </conditionalFormatting>
  <conditionalFormatting sqref="AZ130:AZ149">
    <cfRule type="cellIs" dxfId="26811" priority="23691" stopIfTrue="1" operator="equal">
      <formula>"f"</formula>
    </cfRule>
  </conditionalFormatting>
  <conditionalFormatting sqref="AZ130:AZ149">
    <cfRule type="cellIs" dxfId="26810" priority="23689" stopIfTrue="1" operator="equal">
      <formula>"h"</formula>
    </cfRule>
    <cfRule type="cellIs" dxfId="26809" priority="23690" stopIfTrue="1" operator="equal">
      <formula>"g"</formula>
    </cfRule>
  </conditionalFormatting>
  <conditionalFormatting sqref="AZ130:AZ149">
    <cfRule type="cellIs" dxfId="26808" priority="23688" stopIfTrue="1" operator="equal">
      <formula>"f"</formula>
    </cfRule>
  </conditionalFormatting>
  <conditionalFormatting sqref="AZ130:AZ149">
    <cfRule type="cellIs" dxfId="26807" priority="23686" stopIfTrue="1" operator="equal">
      <formula>"h"</formula>
    </cfRule>
    <cfRule type="cellIs" dxfId="26806" priority="23687" stopIfTrue="1" operator="equal">
      <formula>"g"</formula>
    </cfRule>
  </conditionalFormatting>
  <conditionalFormatting sqref="AZ130:AZ149">
    <cfRule type="cellIs" dxfId="26805" priority="23679" stopIfTrue="1" operator="equal">
      <formula>"f"</formula>
    </cfRule>
  </conditionalFormatting>
  <conditionalFormatting sqref="AZ130:AZ149">
    <cfRule type="cellIs" dxfId="26804" priority="23677" stopIfTrue="1" operator="equal">
      <formula>"h"</formula>
    </cfRule>
    <cfRule type="cellIs" dxfId="26803" priority="23678" stopIfTrue="1" operator="equal">
      <formula>"g"</formula>
    </cfRule>
  </conditionalFormatting>
  <conditionalFormatting sqref="AZ130:AZ149">
    <cfRule type="cellIs" dxfId="26802" priority="23676" stopIfTrue="1" operator="equal">
      <formula>"f"</formula>
    </cfRule>
  </conditionalFormatting>
  <conditionalFormatting sqref="AZ130:AZ149">
    <cfRule type="cellIs" dxfId="26801" priority="23674" stopIfTrue="1" operator="equal">
      <formula>"h"</formula>
    </cfRule>
    <cfRule type="cellIs" dxfId="26800" priority="23675" stopIfTrue="1" operator="equal">
      <formula>"g"</formula>
    </cfRule>
  </conditionalFormatting>
  <conditionalFormatting sqref="AZ130:AZ149">
    <cfRule type="cellIs" dxfId="26799" priority="23673" stopIfTrue="1" operator="equal">
      <formula>"f"</formula>
    </cfRule>
  </conditionalFormatting>
  <conditionalFormatting sqref="AZ130:AZ149">
    <cfRule type="cellIs" dxfId="26798" priority="23671" stopIfTrue="1" operator="equal">
      <formula>"h"</formula>
    </cfRule>
    <cfRule type="cellIs" dxfId="26797" priority="23672" stopIfTrue="1" operator="equal">
      <formula>"g"</formula>
    </cfRule>
  </conditionalFormatting>
  <conditionalFormatting sqref="AZ130:AZ149">
    <cfRule type="cellIs" dxfId="26796" priority="23670" stopIfTrue="1" operator="equal">
      <formula>"f"</formula>
    </cfRule>
  </conditionalFormatting>
  <conditionalFormatting sqref="AZ130:AZ149">
    <cfRule type="cellIs" dxfId="26795" priority="23668" stopIfTrue="1" operator="equal">
      <formula>"h"</formula>
    </cfRule>
    <cfRule type="cellIs" dxfId="26794" priority="23669" stopIfTrue="1" operator="equal">
      <formula>"g"</formula>
    </cfRule>
  </conditionalFormatting>
  <conditionalFormatting sqref="BA130:BA149">
    <cfRule type="cellIs" dxfId="26793" priority="23664" stopIfTrue="1" operator="equal">
      <formula>"f"</formula>
    </cfRule>
  </conditionalFormatting>
  <conditionalFormatting sqref="BA130:BA149">
    <cfRule type="cellIs" dxfId="26792" priority="23662" stopIfTrue="1" operator="equal">
      <formula>"h"</formula>
    </cfRule>
    <cfRule type="cellIs" dxfId="26791" priority="23663" stopIfTrue="1" operator="equal">
      <formula>"g"</formula>
    </cfRule>
  </conditionalFormatting>
  <conditionalFormatting sqref="BA130:BA149">
    <cfRule type="cellIs" dxfId="26790" priority="23667" stopIfTrue="1" operator="equal">
      <formula>"f"</formula>
    </cfRule>
  </conditionalFormatting>
  <conditionalFormatting sqref="BA130:BA149">
    <cfRule type="cellIs" dxfId="26789" priority="23665" stopIfTrue="1" operator="equal">
      <formula>"h"</formula>
    </cfRule>
    <cfRule type="cellIs" dxfId="26788" priority="23666" stopIfTrue="1" operator="equal">
      <formula>"g"</formula>
    </cfRule>
  </conditionalFormatting>
  <conditionalFormatting sqref="AZ130:BA149">
    <cfRule type="cellIs" dxfId="26787" priority="23622" stopIfTrue="1" operator="equal">
      <formula>"f"</formula>
    </cfRule>
  </conditionalFormatting>
  <conditionalFormatting sqref="AZ130:BA149">
    <cfRule type="cellIs" dxfId="26786" priority="23620" stopIfTrue="1" operator="equal">
      <formula>"h"</formula>
    </cfRule>
    <cfRule type="cellIs" dxfId="26785" priority="23621" stopIfTrue="1" operator="equal">
      <formula>"g"</formula>
    </cfRule>
  </conditionalFormatting>
  <conditionalFormatting sqref="AZ130:AZ149">
    <cfRule type="cellIs" dxfId="26784" priority="23616" stopIfTrue="1" operator="equal">
      <formula>"f"</formula>
    </cfRule>
  </conditionalFormatting>
  <conditionalFormatting sqref="AZ130:AZ149">
    <cfRule type="cellIs" dxfId="26783" priority="23614" stopIfTrue="1" operator="equal">
      <formula>"h"</formula>
    </cfRule>
    <cfRule type="cellIs" dxfId="26782" priority="23615" stopIfTrue="1" operator="equal">
      <formula>"g"</formula>
    </cfRule>
  </conditionalFormatting>
  <conditionalFormatting sqref="AZ130:AZ149">
    <cfRule type="cellIs" dxfId="26781" priority="23619" stopIfTrue="1" operator="equal">
      <formula>"f"</formula>
    </cfRule>
  </conditionalFormatting>
  <conditionalFormatting sqref="AZ130:AZ149">
    <cfRule type="cellIs" dxfId="26780" priority="23617" stopIfTrue="1" operator="equal">
      <formula>"h"</formula>
    </cfRule>
    <cfRule type="cellIs" dxfId="26779" priority="23618" stopIfTrue="1" operator="equal">
      <formula>"g"</formula>
    </cfRule>
  </conditionalFormatting>
  <conditionalFormatting sqref="AZ130:AZ149">
    <cfRule type="cellIs" dxfId="26778" priority="23613" stopIfTrue="1" operator="equal">
      <formula>"f"</formula>
    </cfRule>
  </conditionalFormatting>
  <conditionalFormatting sqref="AZ130:AZ149">
    <cfRule type="cellIs" dxfId="26777" priority="23611" stopIfTrue="1" operator="equal">
      <formula>"h"</formula>
    </cfRule>
    <cfRule type="cellIs" dxfId="26776" priority="23612" stopIfTrue="1" operator="equal">
      <formula>"g"</formula>
    </cfRule>
  </conditionalFormatting>
  <conditionalFormatting sqref="AZ130:AZ149">
    <cfRule type="cellIs" dxfId="26775" priority="23610" stopIfTrue="1" operator="equal">
      <formula>"f"</formula>
    </cfRule>
  </conditionalFormatting>
  <conditionalFormatting sqref="AZ130:AZ149">
    <cfRule type="cellIs" dxfId="26774" priority="23608" stopIfTrue="1" operator="equal">
      <formula>"h"</formula>
    </cfRule>
    <cfRule type="cellIs" dxfId="26773" priority="23609" stopIfTrue="1" operator="equal">
      <formula>"g"</formula>
    </cfRule>
  </conditionalFormatting>
  <conditionalFormatting sqref="AZ130:AZ149">
    <cfRule type="cellIs" dxfId="26772" priority="23604" stopIfTrue="1" operator="equal">
      <formula>"f"</formula>
    </cfRule>
  </conditionalFormatting>
  <conditionalFormatting sqref="AZ130:AZ149">
    <cfRule type="cellIs" dxfId="26771" priority="23602" stopIfTrue="1" operator="equal">
      <formula>"h"</formula>
    </cfRule>
    <cfRule type="cellIs" dxfId="26770" priority="23603" stopIfTrue="1" operator="equal">
      <formula>"g"</formula>
    </cfRule>
  </conditionalFormatting>
  <conditionalFormatting sqref="AZ130:AZ149">
    <cfRule type="cellIs" dxfId="26769" priority="23607" stopIfTrue="1" operator="equal">
      <formula>"f"</formula>
    </cfRule>
  </conditionalFormatting>
  <conditionalFormatting sqref="AZ130:AZ149">
    <cfRule type="cellIs" dxfId="26768" priority="23605" stopIfTrue="1" operator="equal">
      <formula>"h"</formula>
    </cfRule>
    <cfRule type="cellIs" dxfId="26767" priority="23606" stopIfTrue="1" operator="equal">
      <formula>"g"</formula>
    </cfRule>
  </conditionalFormatting>
  <conditionalFormatting sqref="AZ130:AZ149">
    <cfRule type="cellIs" dxfId="26766" priority="23598" stopIfTrue="1" operator="equal">
      <formula>"f"</formula>
    </cfRule>
  </conditionalFormatting>
  <conditionalFormatting sqref="AZ130:AZ149">
    <cfRule type="cellIs" dxfId="26765" priority="23596" stopIfTrue="1" operator="equal">
      <formula>"h"</formula>
    </cfRule>
    <cfRule type="cellIs" dxfId="26764" priority="23597" stopIfTrue="1" operator="equal">
      <formula>"g"</formula>
    </cfRule>
  </conditionalFormatting>
  <conditionalFormatting sqref="AZ130:AZ149">
    <cfRule type="cellIs" dxfId="26763" priority="23601" stopIfTrue="1" operator="equal">
      <formula>"f"</formula>
    </cfRule>
  </conditionalFormatting>
  <conditionalFormatting sqref="AZ130:AZ149">
    <cfRule type="cellIs" dxfId="26762" priority="23599" stopIfTrue="1" operator="equal">
      <formula>"h"</formula>
    </cfRule>
    <cfRule type="cellIs" dxfId="26761" priority="23600" stopIfTrue="1" operator="equal">
      <formula>"g"</formula>
    </cfRule>
  </conditionalFormatting>
  <conditionalFormatting sqref="BA130:BA149">
    <cfRule type="cellIs" dxfId="26760" priority="23652" stopIfTrue="1" operator="equal">
      <formula>"f"</formula>
    </cfRule>
  </conditionalFormatting>
  <conditionalFormatting sqref="BA130:BA149">
    <cfRule type="cellIs" dxfId="26759" priority="23650" stopIfTrue="1" operator="equal">
      <formula>"h"</formula>
    </cfRule>
    <cfRule type="cellIs" dxfId="26758" priority="23651" stopIfTrue="1" operator="equal">
      <formula>"g"</formula>
    </cfRule>
  </conditionalFormatting>
  <conditionalFormatting sqref="AZ130:BA149">
    <cfRule type="cellIs" dxfId="26757" priority="23637" stopIfTrue="1" operator="equal">
      <formula>"f"</formula>
    </cfRule>
  </conditionalFormatting>
  <conditionalFormatting sqref="AZ130:BA149">
    <cfRule type="cellIs" dxfId="26756" priority="23635" stopIfTrue="1" operator="equal">
      <formula>"h"</formula>
    </cfRule>
    <cfRule type="cellIs" dxfId="26755" priority="23636" stopIfTrue="1" operator="equal">
      <formula>"g"</formula>
    </cfRule>
  </conditionalFormatting>
  <conditionalFormatting sqref="AZ130:BA149">
    <cfRule type="cellIs" dxfId="26754" priority="23634" stopIfTrue="1" operator="equal">
      <formula>"f"</formula>
    </cfRule>
  </conditionalFormatting>
  <conditionalFormatting sqref="AZ130:BA149">
    <cfRule type="cellIs" dxfId="26753" priority="23632" stopIfTrue="1" operator="equal">
      <formula>"h"</formula>
    </cfRule>
    <cfRule type="cellIs" dxfId="26752" priority="23633" stopIfTrue="1" operator="equal">
      <formula>"g"</formula>
    </cfRule>
  </conditionalFormatting>
  <conditionalFormatting sqref="AZ130:BA149">
    <cfRule type="cellIs" dxfId="26751" priority="23631" stopIfTrue="1" operator="equal">
      <formula>"f"</formula>
    </cfRule>
  </conditionalFormatting>
  <conditionalFormatting sqref="AZ130:BA149">
    <cfRule type="cellIs" dxfId="26750" priority="23629" stopIfTrue="1" operator="equal">
      <formula>"h"</formula>
    </cfRule>
    <cfRule type="cellIs" dxfId="26749" priority="23630" stopIfTrue="1" operator="equal">
      <formula>"g"</formula>
    </cfRule>
  </conditionalFormatting>
  <conditionalFormatting sqref="AZ130:BA149">
    <cfRule type="cellIs" dxfId="26748" priority="23628" stopIfTrue="1" operator="equal">
      <formula>"f"</formula>
    </cfRule>
  </conditionalFormatting>
  <conditionalFormatting sqref="AZ130:BA149">
    <cfRule type="cellIs" dxfId="26747" priority="23626" stopIfTrue="1" operator="equal">
      <formula>"h"</formula>
    </cfRule>
    <cfRule type="cellIs" dxfId="26746" priority="23627" stopIfTrue="1" operator="equal">
      <formula>"g"</formula>
    </cfRule>
  </conditionalFormatting>
  <conditionalFormatting sqref="AZ130:BA149">
    <cfRule type="cellIs" dxfId="26745" priority="23625" stopIfTrue="1" operator="equal">
      <formula>"f"</formula>
    </cfRule>
  </conditionalFormatting>
  <conditionalFormatting sqref="AZ130:BA149">
    <cfRule type="cellIs" dxfId="26744" priority="23623" stopIfTrue="1" operator="equal">
      <formula>"h"</formula>
    </cfRule>
    <cfRule type="cellIs" dxfId="26743" priority="23624" stopIfTrue="1" operator="equal">
      <formula>"g"</formula>
    </cfRule>
  </conditionalFormatting>
  <conditionalFormatting sqref="AU130:AV149">
    <cfRule type="cellIs" dxfId="26742" priority="23592" stopIfTrue="1" operator="equal">
      <formula>"f"</formula>
    </cfRule>
  </conditionalFormatting>
  <conditionalFormatting sqref="AU130:AV149">
    <cfRule type="cellIs" dxfId="26741" priority="23590" stopIfTrue="1" operator="equal">
      <formula>"h"</formula>
    </cfRule>
    <cfRule type="cellIs" dxfId="26740" priority="23591" stopIfTrue="1" operator="equal">
      <formula>"g"</formula>
    </cfRule>
  </conditionalFormatting>
  <conditionalFormatting sqref="AU130:AV149">
    <cfRule type="cellIs" dxfId="26739" priority="23589" stopIfTrue="1" operator="equal">
      <formula>"f"</formula>
    </cfRule>
  </conditionalFormatting>
  <conditionalFormatting sqref="AU130:AV149">
    <cfRule type="cellIs" dxfId="26738" priority="23587" stopIfTrue="1" operator="equal">
      <formula>"h"</formula>
    </cfRule>
    <cfRule type="cellIs" dxfId="26737" priority="23588" stopIfTrue="1" operator="equal">
      <formula>"g"</formula>
    </cfRule>
  </conditionalFormatting>
  <conditionalFormatting sqref="AU130:AV149">
    <cfRule type="cellIs" dxfId="26736" priority="23577" stopIfTrue="1" operator="equal">
      <formula>"f"</formula>
    </cfRule>
  </conditionalFormatting>
  <conditionalFormatting sqref="AU130:AV149">
    <cfRule type="cellIs" dxfId="26735" priority="23575" stopIfTrue="1" operator="equal">
      <formula>"h"</formula>
    </cfRule>
    <cfRule type="cellIs" dxfId="26734" priority="23576" stopIfTrue="1" operator="equal">
      <formula>"g"</formula>
    </cfRule>
  </conditionalFormatting>
  <conditionalFormatting sqref="AU130:AV149">
    <cfRule type="cellIs" dxfId="26733" priority="23574" stopIfTrue="1" operator="equal">
      <formula>"f"</formula>
    </cfRule>
  </conditionalFormatting>
  <conditionalFormatting sqref="AU130:AV149">
    <cfRule type="cellIs" dxfId="26732" priority="23572" stopIfTrue="1" operator="equal">
      <formula>"h"</formula>
    </cfRule>
    <cfRule type="cellIs" dxfId="26731" priority="23573" stopIfTrue="1" operator="equal">
      <formula>"g"</formula>
    </cfRule>
  </conditionalFormatting>
  <conditionalFormatting sqref="AU130:AV149">
    <cfRule type="cellIs" dxfId="26730" priority="23586" stopIfTrue="1" operator="equal">
      <formula>"f"</formula>
    </cfRule>
  </conditionalFormatting>
  <conditionalFormatting sqref="AU130:AV149">
    <cfRule type="cellIs" dxfId="26729" priority="23584" stopIfTrue="1" operator="equal">
      <formula>"h"</formula>
    </cfRule>
    <cfRule type="cellIs" dxfId="26728" priority="23585" stopIfTrue="1" operator="equal">
      <formula>"g"</formula>
    </cfRule>
  </conditionalFormatting>
  <conditionalFormatting sqref="AU130:AV149">
    <cfRule type="cellIs" dxfId="26727" priority="23595" stopIfTrue="1" operator="equal">
      <formula>"f"</formula>
    </cfRule>
  </conditionalFormatting>
  <conditionalFormatting sqref="AU130:AV149">
    <cfRule type="cellIs" dxfId="26726" priority="23593" stopIfTrue="1" operator="equal">
      <formula>"h"</formula>
    </cfRule>
    <cfRule type="cellIs" dxfId="26725" priority="23594" stopIfTrue="1" operator="equal">
      <formula>"g"</formula>
    </cfRule>
  </conditionalFormatting>
  <conditionalFormatting sqref="AU130:AV149">
    <cfRule type="cellIs" dxfId="26724" priority="23583" stopIfTrue="1" operator="equal">
      <formula>"f"</formula>
    </cfRule>
  </conditionalFormatting>
  <conditionalFormatting sqref="AU130:AV149">
    <cfRule type="cellIs" dxfId="26723" priority="23581" stopIfTrue="1" operator="equal">
      <formula>"h"</formula>
    </cfRule>
    <cfRule type="cellIs" dxfId="26722" priority="23582" stopIfTrue="1" operator="equal">
      <formula>"g"</formula>
    </cfRule>
  </conditionalFormatting>
  <conditionalFormatting sqref="AU130:AV149">
    <cfRule type="cellIs" dxfId="26721" priority="23580" stopIfTrue="1" operator="equal">
      <formula>"f"</formula>
    </cfRule>
  </conditionalFormatting>
  <conditionalFormatting sqref="AU130:AV149">
    <cfRule type="cellIs" dxfId="26720" priority="23578" stopIfTrue="1" operator="equal">
      <formula>"h"</formula>
    </cfRule>
    <cfRule type="cellIs" dxfId="26719" priority="23579" stopIfTrue="1" operator="equal">
      <formula>"g"</formula>
    </cfRule>
  </conditionalFormatting>
  <conditionalFormatting sqref="AW130:AY149">
    <cfRule type="cellIs" dxfId="26718" priority="23502" stopIfTrue="1" operator="equal">
      <formula>"f"</formula>
    </cfRule>
  </conditionalFormatting>
  <conditionalFormatting sqref="AW130:AY149">
    <cfRule type="cellIs" dxfId="26717" priority="23500" stopIfTrue="1" operator="equal">
      <formula>"h"</formula>
    </cfRule>
    <cfRule type="cellIs" dxfId="26716" priority="23501" stopIfTrue="1" operator="equal">
      <formula>"g"</formula>
    </cfRule>
  </conditionalFormatting>
  <conditionalFormatting sqref="AW130:AY149">
    <cfRule type="cellIs" dxfId="26715" priority="23571" stopIfTrue="1" operator="equal">
      <formula>"f"</formula>
    </cfRule>
  </conditionalFormatting>
  <conditionalFormatting sqref="AW130:AY149">
    <cfRule type="cellIs" dxfId="26714" priority="23569" stopIfTrue="1" operator="equal">
      <formula>"h"</formula>
    </cfRule>
    <cfRule type="cellIs" dxfId="26713" priority="23570" stopIfTrue="1" operator="equal">
      <formula>"g"</formula>
    </cfRule>
  </conditionalFormatting>
  <conditionalFormatting sqref="AW130:AY149">
    <cfRule type="cellIs" dxfId="26712" priority="23568" stopIfTrue="1" operator="equal">
      <formula>"f"</formula>
    </cfRule>
  </conditionalFormatting>
  <conditionalFormatting sqref="AW130:AY149">
    <cfRule type="cellIs" dxfId="26711" priority="23566" stopIfTrue="1" operator="equal">
      <formula>"h"</formula>
    </cfRule>
    <cfRule type="cellIs" dxfId="26710" priority="23567" stopIfTrue="1" operator="equal">
      <formula>"g"</formula>
    </cfRule>
  </conditionalFormatting>
  <conditionalFormatting sqref="AW130:AY149">
    <cfRule type="cellIs" dxfId="26709" priority="23565" stopIfTrue="1" operator="equal">
      <formula>"f"</formula>
    </cfRule>
  </conditionalFormatting>
  <conditionalFormatting sqref="AW130:AY149">
    <cfRule type="cellIs" dxfId="26708" priority="23563" stopIfTrue="1" operator="equal">
      <formula>"h"</formula>
    </cfRule>
    <cfRule type="cellIs" dxfId="26707" priority="23564" stopIfTrue="1" operator="equal">
      <formula>"g"</formula>
    </cfRule>
  </conditionalFormatting>
  <conditionalFormatting sqref="AW130:AY149">
    <cfRule type="cellIs" dxfId="26706" priority="23562" stopIfTrue="1" operator="equal">
      <formula>"f"</formula>
    </cfRule>
  </conditionalFormatting>
  <conditionalFormatting sqref="AW130:AY149">
    <cfRule type="cellIs" dxfId="26705" priority="23560" stopIfTrue="1" operator="equal">
      <formula>"h"</formula>
    </cfRule>
    <cfRule type="cellIs" dxfId="26704" priority="23561" stopIfTrue="1" operator="equal">
      <formula>"g"</formula>
    </cfRule>
  </conditionalFormatting>
  <conditionalFormatting sqref="AW130:AY149">
    <cfRule type="cellIs" dxfId="26703" priority="23559" stopIfTrue="1" operator="equal">
      <formula>"f"</formula>
    </cfRule>
  </conditionalFormatting>
  <conditionalFormatting sqref="AW130:AY149">
    <cfRule type="cellIs" dxfId="26702" priority="23557" stopIfTrue="1" operator="equal">
      <formula>"h"</formula>
    </cfRule>
    <cfRule type="cellIs" dxfId="26701" priority="23558" stopIfTrue="1" operator="equal">
      <formula>"g"</formula>
    </cfRule>
  </conditionalFormatting>
  <conditionalFormatting sqref="AW130:AY149">
    <cfRule type="cellIs" dxfId="26700" priority="23556" stopIfTrue="1" operator="equal">
      <formula>"f"</formula>
    </cfRule>
  </conditionalFormatting>
  <conditionalFormatting sqref="AW130:AY149">
    <cfRule type="cellIs" dxfId="26699" priority="23554" stopIfTrue="1" operator="equal">
      <formula>"h"</formula>
    </cfRule>
    <cfRule type="cellIs" dxfId="26698" priority="23555" stopIfTrue="1" operator="equal">
      <formula>"g"</formula>
    </cfRule>
  </conditionalFormatting>
  <conditionalFormatting sqref="AW130:AY149">
    <cfRule type="cellIs" dxfId="26697" priority="23553" stopIfTrue="1" operator="equal">
      <formula>"f"</formula>
    </cfRule>
  </conditionalFormatting>
  <conditionalFormatting sqref="AW130:AY149">
    <cfRule type="cellIs" dxfId="26696" priority="23551" stopIfTrue="1" operator="equal">
      <formula>"h"</formula>
    </cfRule>
    <cfRule type="cellIs" dxfId="26695" priority="23552" stopIfTrue="1" operator="equal">
      <formula>"g"</formula>
    </cfRule>
  </conditionalFormatting>
  <conditionalFormatting sqref="AW130:AY149">
    <cfRule type="cellIs" dxfId="26694" priority="23550" stopIfTrue="1" operator="equal">
      <formula>"f"</formula>
    </cfRule>
  </conditionalFormatting>
  <conditionalFormatting sqref="AW130:AY149">
    <cfRule type="cellIs" dxfId="26693" priority="23548" stopIfTrue="1" operator="equal">
      <formula>"h"</formula>
    </cfRule>
    <cfRule type="cellIs" dxfId="26692" priority="23549" stopIfTrue="1" operator="equal">
      <formula>"g"</formula>
    </cfRule>
  </conditionalFormatting>
  <conditionalFormatting sqref="AW130:AY149">
    <cfRule type="cellIs" dxfId="26691" priority="23547" stopIfTrue="1" operator="equal">
      <formula>"f"</formula>
    </cfRule>
  </conditionalFormatting>
  <conditionalFormatting sqref="AW130:AY149">
    <cfRule type="cellIs" dxfId="26690" priority="23545" stopIfTrue="1" operator="equal">
      <formula>"h"</formula>
    </cfRule>
    <cfRule type="cellIs" dxfId="26689" priority="23546" stopIfTrue="1" operator="equal">
      <formula>"g"</formula>
    </cfRule>
  </conditionalFormatting>
  <conditionalFormatting sqref="AW130:AY149">
    <cfRule type="cellIs" dxfId="26688" priority="23544" stopIfTrue="1" operator="equal">
      <formula>"f"</formula>
    </cfRule>
  </conditionalFormatting>
  <conditionalFormatting sqref="AW130:AY149">
    <cfRule type="cellIs" dxfId="26687" priority="23542" stopIfTrue="1" operator="equal">
      <formula>"h"</formula>
    </cfRule>
    <cfRule type="cellIs" dxfId="26686" priority="23543" stopIfTrue="1" operator="equal">
      <formula>"g"</formula>
    </cfRule>
  </conditionalFormatting>
  <conditionalFormatting sqref="AW130:AY149">
    <cfRule type="cellIs" dxfId="26685" priority="23541" stopIfTrue="1" operator="equal">
      <formula>"f"</formula>
    </cfRule>
  </conditionalFormatting>
  <conditionalFormatting sqref="AW130:AY149">
    <cfRule type="cellIs" dxfId="26684" priority="23539" stopIfTrue="1" operator="equal">
      <formula>"h"</formula>
    </cfRule>
    <cfRule type="cellIs" dxfId="26683" priority="23540" stopIfTrue="1" operator="equal">
      <formula>"g"</formula>
    </cfRule>
  </conditionalFormatting>
  <conditionalFormatting sqref="AW130:AY149">
    <cfRule type="cellIs" dxfId="26682" priority="23538" stopIfTrue="1" operator="equal">
      <formula>"f"</formula>
    </cfRule>
  </conditionalFormatting>
  <conditionalFormatting sqref="AW130:AY149">
    <cfRule type="cellIs" dxfId="26681" priority="23536" stopIfTrue="1" operator="equal">
      <formula>"h"</formula>
    </cfRule>
    <cfRule type="cellIs" dxfId="26680" priority="23537" stopIfTrue="1" operator="equal">
      <formula>"g"</formula>
    </cfRule>
  </conditionalFormatting>
  <conditionalFormatting sqref="AW130:AY149">
    <cfRule type="cellIs" dxfId="26679" priority="23535" stopIfTrue="1" operator="equal">
      <formula>"f"</formula>
    </cfRule>
  </conditionalFormatting>
  <conditionalFormatting sqref="AW130:AY149">
    <cfRule type="cellIs" dxfId="26678" priority="23533" stopIfTrue="1" operator="equal">
      <formula>"h"</formula>
    </cfRule>
    <cfRule type="cellIs" dxfId="26677" priority="23534" stopIfTrue="1" operator="equal">
      <formula>"g"</formula>
    </cfRule>
  </conditionalFormatting>
  <conditionalFormatting sqref="AW130:AY149">
    <cfRule type="cellIs" dxfId="26676" priority="23532" stopIfTrue="1" operator="equal">
      <formula>"f"</formula>
    </cfRule>
  </conditionalFormatting>
  <conditionalFormatting sqref="AW130:AY149">
    <cfRule type="cellIs" dxfId="26675" priority="23530" stopIfTrue="1" operator="equal">
      <formula>"h"</formula>
    </cfRule>
    <cfRule type="cellIs" dxfId="26674" priority="23531" stopIfTrue="1" operator="equal">
      <formula>"g"</formula>
    </cfRule>
  </conditionalFormatting>
  <conditionalFormatting sqref="AW130:AY149">
    <cfRule type="cellIs" dxfId="26673" priority="23529" stopIfTrue="1" operator="equal">
      <formula>"f"</formula>
    </cfRule>
  </conditionalFormatting>
  <conditionalFormatting sqref="AW130:AY149">
    <cfRule type="cellIs" dxfId="26672" priority="23527" stopIfTrue="1" operator="equal">
      <formula>"h"</formula>
    </cfRule>
    <cfRule type="cellIs" dxfId="26671" priority="23528" stopIfTrue="1" operator="equal">
      <formula>"g"</formula>
    </cfRule>
  </conditionalFormatting>
  <conditionalFormatting sqref="AW130:AY149">
    <cfRule type="cellIs" dxfId="26670" priority="23526" stopIfTrue="1" operator="equal">
      <formula>"f"</formula>
    </cfRule>
  </conditionalFormatting>
  <conditionalFormatting sqref="AW130:AY149">
    <cfRule type="cellIs" dxfId="26669" priority="23524" stopIfTrue="1" operator="equal">
      <formula>"h"</formula>
    </cfRule>
    <cfRule type="cellIs" dxfId="26668" priority="23525" stopIfTrue="1" operator="equal">
      <formula>"g"</formula>
    </cfRule>
  </conditionalFormatting>
  <conditionalFormatting sqref="AW130:AY149">
    <cfRule type="cellIs" dxfId="26667" priority="23523" stopIfTrue="1" operator="equal">
      <formula>"f"</formula>
    </cfRule>
  </conditionalFormatting>
  <conditionalFormatting sqref="AW130:AY149">
    <cfRule type="cellIs" dxfId="26666" priority="23521" stopIfTrue="1" operator="equal">
      <formula>"h"</formula>
    </cfRule>
    <cfRule type="cellIs" dxfId="26665" priority="23522" stopIfTrue="1" operator="equal">
      <formula>"g"</formula>
    </cfRule>
  </conditionalFormatting>
  <conditionalFormatting sqref="AW130:AY149">
    <cfRule type="cellIs" dxfId="26664" priority="23520" stopIfTrue="1" operator="equal">
      <formula>"f"</formula>
    </cfRule>
  </conditionalFormatting>
  <conditionalFormatting sqref="AW130:AY149">
    <cfRule type="cellIs" dxfId="26663" priority="23518" stopIfTrue="1" operator="equal">
      <formula>"h"</formula>
    </cfRule>
    <cfRule type="cellIs" dxfId="26662" priority="23519" stopIfTrue="1" operator="equal">
      <formula>"g"</formula>
    </cfRule>
  </conditionalFormatting>
  <conditionalFormatting sqref="AW130:AY149">
    <cfRule type="cellIs" dxfId="26661" priority="23514" stopIfTrue="1" operator="equal">
      <formula>"f"</formula>
    </cfRule>
  </conditionalFormatting>
  <conditionalFormatting sqref="AW130:AY149">
    <cfRule type="cellIs" dxfId="26660" priority="23512" stopIfTrue="1" operator="equal">
      <formula>"h"</formula>
    </cfRule>
    <cfRule type="cellIs" dxfId="26659" priority="23513" stopIfTrue="1" operator="equal">
      <formula>"g"</formula>
    </cfRule>
  </conditionalFormatting>
  <conditionalFormatting sqref="AW130:AY149">
    <cfRule type="cellIs" dxfId="26658" priority="23517" stopIfTrue="1" operator="equal">
      <formula>"f"</formula>
    </cfRule>
  </conditionalFormatting>
  <conditionalFormatting sqref="AW130:AY149">
    <cfRule type="cellIs" dxfId="26657" priority="23515" stopIfTrue="1" operator="equal">
      <formula>"h"</formula>
    </cfRule>
    <cfRule type="cellIs" dxfId="26656" priority="23516" stopIfTrue="1" operator="equal">
      <formula>"g"</formula>
    </cfRule>
  </conditionalFormatting>
  <conditionalFormatting sqref="AW130:AY149">
    <cfRule type="cellIs" dxfId="26655" priority="23511" stopIfTrue="1" operator="equal">
      <formula>"f"</formula>
    </cfRule>
  </conditionalFormatting>
  <conditionalFormatting sqref="AW130:AY149">
    <cfRule type="cellIs" dxfId="26654" priority="23509" stopIfTrue="1" operator="equal">
      <formula>"h"</formula>
    </cfRule>
    <cfRule type="cellIs" dxfId="26653" priority="23510" stopIfTrue="1" operator="equal">
      <formula>"g"</formula>
    </cfRule>
  </conditionalFormatting>
  <conditionalFormatting sqref="AW130:AY149">
    <cfRule type="cellIs" dxfId="26652" priority="23508" stopIfTrue="1" operator="equal">
      <formula>"f"</formula>
    </cfRule>
  </conditionalFormatting>
  <conditionalFormatting sqref="AW130:AY149">
    <cfRule type="cellIs" dxfId="26651" priority="23506" stopIfTrue="1" operator="equal">
      <formula>"h"</formula>
    </cfRule>
    <cfRule type="cellIs" dxfId="26650" priority="23507" stopIfTrue="1" operator="equal">
      <formula>"g"</formula>
    </cfRule>
  </conditionalFormatting>
  <conditionalFormatting sqref="AW130:AY149">
    <cfRule type="cellIs" dxfId="26649" priority="23505" stopIfTrue="1" operator="equal">
      <formula>"f"</formula>
    </cfRule>
  </conditionalFormatting>
  <conditionalFormatting sqref="AW130:AY149">
    <cfRule type="cellIs" dxfId="26648" priority="23503" stopIfTrue="1" operator="equal">
      <formula>"h"</formula>
    </cfRule>
    <cfRule type="cellIs" dxfId="26647" priority="23504" stopIfTrue="1" operator="equal">
      <formula>"g"</formula>
    </cfRule>
  </conditionalFormatting>
  <conditionalFormatting sqref="BC130:BD149">
    <cfRule type="cellIs" dxfId="26646" priority="23430" stopIfTrue="1" operator="equal">
      <formula>"f"</formula>
    </cfRule>
  </conditionalFormatting>
  <conditionalFormatting sqref="BC130:BD149">
    <cfRule type="cellIs" dxfId="26645" priority="23428" stopIfTrue="1" operator="equal">
      <formula>"h"</formula>
    </cfRule>
    <cfRule type="cellIs" dxfId="26644" priority="23429" stopIfTrue="1" operator="equal">
      <formula>"g"</formula>
    </cfRule>
  </conditionalFormatting>
  <conditionalFormatting sqref="BC130:BD149">
    <cfRule type="cellIs" dxfId="26643" priority="23499" stopIfTrue="1" operator="equal">
      <formula>"f"</formula>
    </cfRule>
  </conditionalFormatting>
  <conditionalFormatting sqref="BC130:BD149">
    <cfRule type="cellIs" dxfId="26642" priority="23497" stopIfTrue="1" operator="equal">
      <formula>"h"</formula>
    </cfRule>
    <cfRule type="cellIs" dxfId="26641" priority="23498" stopIfTrue="1" operator="equal">
      <formula>"g"</formula>
    </cfRule>
  </conditionalFormatting>
  <conditionalFormatting sqref="BC130:BD149">
    <cfRule type="cellIs" dxfId="26640" priority="23496" stopIfTrue="1" operator="equal">
      <formula>"f"</formula>
    </cfRule>
  </conditionalFormatting>
  <conditionalFormatting sqref="BC130:BD149">
    <cfRule type="cellIs" dxfId="26639" priority="23494" stopIfTrue="1" operator="equal">
      <formula>"h"</formula>
    </cfRule>
    <cfRule type="cellIs" dxfId="26638" priority="23495" stopIfTrue="1" operator="equal">
      <formula>"g"</formula>
    </cfRule>
  </conditionalFormatting>
  <conditionalFormatting sqref="BC130:BD149">
    <cfRule type="cellIs" dxfId="26637" priority="23493" stopIfTrue="1" operator="equal">
      <formula>"f"</formula>
    </cfRule>
  </conditionalFormatting>
  <conditionalFormatting sqref="BC130:BD149">
    <cfRule type="cellIs" dxfId="26636" priority="23491" stopIfTrue="1" operator="equal">
      <formula>"h"</formula>
    </cfRule>
    <cfRule type="cellIs" dxfId="26635" priority="23492" stopIfTrue="1" operator="equal">
      <formula>"g"</formula>
    </cfRule>
  </conditionalFormatting>
  <conditionalFormatting sqref="BC130:BD149">
    <cfRule type="cellIs" dxfId="26634" priority="23490" stopIfTrue="1" operator="equal">
      <formula>"f"</formula>
    </cfRule>
  </conditionalFormatting>
  <conditionalFormatting sqref="BC130:BD149">
    <cfRule type="cellIs" dxfId="26633" priority="23488" stopIfTrue="1" operator="equal">
      <formula>"h"</formula>
    </cfRule>
    <cfRule type="cellIs" dxfId="26632" priority="23489" stopIfTrue="1" operator="equal">
      <formula>"g"</formula>
    </cfRule>
  </conditionalFormatting>
  <conditionalFormatting sqref="BC130:BD149">
    <cfRule type="cellIs" dxfId="26631" priority="23487" stopIfTrue="1" operator="equal">
      <formula>"f"</formula>
    </cfRule>
  </conditionalFormatting>
  <conditionalFormatting sqref="BC130:BD149">
    <cfRule type="cellIs" dxfId="26630" priority="23485" stopIfTrue="1" operator="equal">
      <formula>"h"</formula>
    </cfRule>
    <cfRule type="cellIs" dxfId="26629" priority="23486" stopIfTrue="1" operator="equal">
      <formula>"g"</formula>
    </cfRule>
  </conditionalFormatting>
  <conditionalFormatting sqref="BC130:BD149">
    <cfRule type="cellIs" dxfId="26628" priority="23484" stopIfTrue="1" operator="equal">
      <formula>"f"</formula>
    </cfRule>
  </conditionalFormatting>
  <conditionalFormatting sqref="BC130:BD149">
    <cfRule type="cellIs" dxfId="26627" priority="23482" stopIfTrue="1" operator="equal">
      <formula>"h"</formula>
    </cfRule>
    <cfRule type="cellIs" dxfId="26626" priority="23483" stopIfTrue="1" operator="equal">
      <formula>"g"</formula>
    </cfRule>
  </conditionalFormatting>
  <conditionalFormatting sqref="BC130:BD149">
    <cfRule type="cellIs" dxfId="26625" priority="23481" stopIfTrue="1" operator="equal">
      <formula>"f"</formula>
    </cfRule>
  </conditionalFormatting>
  <conditionalFormatting sqref="BC130:BD149">
    <cfRule type="cellIs" dxfId="26624" priority="23479" stopIfTrue="1" operator="equal">
      <formula>"h"</formula>
    </cfRule>
    <cfRule type="cellIs" dxfId="26623" priority="23480" stopIfTrue="1" operator="equal">
      <formula>"g"</formula>
    </cfRule>
  </conditionalFormatting>
  <conditionalFormatting sqref="BC130:BD149">
    <cfRule type="cellIs" dxfId="26622" priority="23478" stopIfTrue="1" operator="equal">
      <formula>"f"</formula>
    </cfRule>
  </conditionalFormatting>
  <conditionalFormatting sqref="BC130:BD149">
    <cfRule type="cellIs" dxfId="26621" priority="23476" stopIfTrue="1" operator="equal">
      <formula>"h"</formula>
    </cfRule>
    <cfRule type="cellIs" dxfId="26620" priority="23477" stopIfTrue="1" operator="equal">
      <formula>"g"</formula>
    </cfRule>
  </conditionalFormatting>
  <conditionalFormatting sqref="BC130:BD149">
    <cfRule type="cellIs" dxfId="26619" priority="23475" stopIfTrue="1" operator="equal">
      <formula>"f"</formula>
    </cfRule>
  </conditionalFormatting>
  <conditionalFormatting sqref="BC130:BD149">
    <cfRule type="cellIs" dxfId="26618" priority="23473" stopIfTrue="1" operator="equal">
      <formula>"h"</formula>
    </cfRule>
    <cfRule type="cellIs" dxfId="26617" priority="23474" stopIfTrue="1" operator="equal">
      <formula>"g"</formula>
    </cfRule>
  </conditionalFormatting>
  <conditionalFormatting sqref="BC130:BD149">
    <cfRule type="cellIs" dxfId="26616" priority="23472" stopIfTrue="1" operator="equal">
      <formula>"f"</formula>
    </cfRule>
  </conditionalFormatting>
  <conditionalFormatting sqref="BC130:BD149">
    <cfRule type="cellIs" dxfId="26615" priority="23470" stopIfTrue="1" operator="equal">
      <formula>"h"</formula>
    </cfRule>
    <cfRule type="cellIs" dxfId="26614" priority="23471" stopIfTrue="1" operator="equal">
      <formula>"g"</formula>
    </cfRule>
  </conditionalFormatting>
  <conditionalFormatting sqref="BC130:BD149">
    <cfRule type="cellIs" dxfId="26613" priority="23469" stopIfTrue="1" operator="equal">
      <formula>"f"</formula>
    </cfRule>
  </conditionalFormatting>
  <conditionalFormatting sqref="BC130:BD149">
    <cfRule type="cellIs" dxfId="26612" priority="23467" stopIfTrue="1" operator="equal">
      <formula>"h"</formula>
    </cfRule>
    <cfRule type="cellIs" dxfId="26611" priority="23468" stopIfTrue="1" operator="equal">
      <formula>"g"</formula>
    </cfRule>
  </conditionalFormatting>
  <conditionalFormatting sqref="BC130:BD149">
    <cfRule type="cellIs" dxfId="26610" priority="23466" stopIfTrue="1" operator="equal">
      <formula>"f"</formula>
    </cfRule>
  </conditionalFormatting>
  <conditionalFormatting sqref="BC130:BD149">
    <cfRule type="cellIs" dxfId="26609" priority="23464" stopIfTrue="1" operator="equal">
      <formula>"h"</formula>
    </cfRule>
    <cfRule type="cellIs" dxfId="26608" priority="23465" stopIfTrue="1" operator="equal">
      <formula>"g"</formula>
    </cfRule>
  </conditionalFormatting>
  <conditionalFormatting sqref="BC130:BD149">
    <cfRule type="cellIs" dxfId="26607" priority="23463" stopIfTrue="1" operator="equal">
      <formula>"f"</formula>
    </cfRule>
  </conditionalFormatting>
  <conditionalFormatting sqref="BC130:BD149">
    <cfRule type="cellIs" dxfId="26606" priority="23461" stopIfTrue="1" operator="equal">
      <formula>"h"</formula>
    </cfRule>
    <cfRule type="cellIs" dxfId="26605" priority="23462" stopIfTrue="1" operator="equal">
      <formula>"g"</formula>
    </cfRule>
  </conditionalFormatting>
  <conditionalFormatting sqref="BC130:BD149">
    <cfRule type="cellIs" dxfId="26604" priority="23460" stopIfTrue="1" operator="equal">
      <formula>"f"</formula>
    </cfRule>
  </conditionalFormatting>
  <conditionalFormatting sqref="BC130:BD149">
    <cfRule type="cellIs" dxfId="26603" priority="23458" stopIfTrue="1" operator="equal">
      <formula>"h"</formula>
    </cfRule>
    <cfRule type="cellIs" dxfId="26602" priority="23459" stopIfTrue="1" operator="equal">
      <formula>"g"</formula>
    </cfRule>
  </conditionalFormatting>
  <conditionalFormatting sqref="BC130:BD149">
    <cfRule type="cellIs" dxfId="26601" priority="23457" stopIfTrue="1" operator="equal">
      <formula>"f"</formula>
    </cfRule>
  </conditionalFormatting>
  <conditionalFormatting sqref="BC130:BD149">
    <cfRule type="cellIs" dxfId="26600" priority="23455" stopIfTrue="1" operator="equal">
      <formula>"h"</formula>
    </cfRule>
    <cfRule type="cellIs" dxfId="26599" priority="23456" stopIfTrue="1" operator="equal">
      <formula>"g"</formula>
    </cfRule>
  </conditionalFormatting>
  <conditionalFormatting sqref="BC130:BD149">
    <cfRule type="cellIs" dxfId="26598" priority="23454" stopIfTrue="1" operator="equal">
      <formula>"f"</formula>
    </cfRule>
  </conditionalFormatting>
  <conditionalFormatting sqref="BC130:BD149">
    <cfRule type="cellIs" dxfId="26597" priority="23452" stopIfTrue="1" operator="equal">
      <formula>"h"</formula>
    </cfRule>
    <cfRule type="cellIs" dxfId="26596" priority="23453" stopIfTrue="1" operator="equal">
      <formula>"g"</formula>
    </cfRule>
  </conditionalFormatting>
  <conditionalFormatting sqref="BC130:BD149">
    <cfRule type="cellIs" dxfId="26595" priority="23451" stopIfTrue="1" operator="equal">
      <formula>"f"</formula>
    </cfRule>
  </conditionalFormatting>
  <conditionalFormatting sqref="BC130:BD149">
    <cfRule type="cellIs" dxfId="26594" priority="23449" stopIfTrue="1" operator="equal">
      <formula>"h"</formula>
    </cfRule>
    <cfRule type="cellIs" dxfId="26593" priority="23450" stopIfTrue="1" operator="equal">
      <formula>"g"</formula>
    </cfRule>
  </conditionalFormatting>
  <conditionalFormatting sqref="BC130:BD149">
    <cfRule type="cellIs" dxfId="26592" priority="23448" stopIfTrue="1" operator="equal">
      <formula>"f"</formula>
    </cfRule>
  </conditionalFormatting>
  <conditionalFormatting sqref="BC130:BD149">
    <cfRule type="cellIs" dxfId="26591" priority="23446" stopIfTrue="1" operator="equal">
      <formula>"h"</formula>
    </cfRule>
    <cfRule type="cellIs" dxfId="26590" priority="23447" stopIfTrue="1" operator="equal">
      <formula>"g"</formula>
    </cfRule>
  </conditionalFormatting>
  <conditionalFormatting sqref="BC130:BD149">
    <cfRule type="cellIs" dxfId="26589" priority="23442" stopIfTrue="1" operator="equal">
      <formula>"f"</formula>
    </cfRule>
  </conditionalFormatting>
  <conditionalFormatting sqref="BC130:BD149">
    <cfRule type="cellIs" dxfId="26588" priority="23440" stopIfTrue="1" operator="equal">
      <formula>"h"</formula>
    </cfRule>
    <cfRule type="cellIs" dxfId="26587" priority="23441" stopIfTrue="1" operator="equal">
      <formula>"g"</formula>
    </cfRule>
  </conditionalFormatting>
  <conditionalFormatting sqref="BC130:BD149">
    <cfRule type="cellIs" dxfId="26586" priority="23445" stopIfTrue="1" operator="equal">
      <formula>"f"</formula>
    </cfRule>
  </conditionalFormatting>
  <conditionalFormatting sqref="BC130:BD149">
    <cfRule type="cellIs" dxfId="26585" priority="23443" stopIfTrue="1" operator="equal">
      <formula>"h"</formula>
    </cfRule>
    <cfRule type="cellIs" dxfId="26584" priority="23444" stopIfTrue="1" operator="equal">
      <formula>"g"</formula>
    </cfRule>
  </conditionalFormatting>
  <conditionalFormatting sqref="BC130:BD149">
    <cfRule type="cellIs" dxfId="26583" priority="23439" stopIfTrue="1" operator="equal">
      <formula>"f"</formula>
    </cfRule>
  </conditionalFormatting>
  <conditionalFormatting sqref="BC130:BD149">
    <cfRule type="cellIs" dxfId="26582" priority="23437" stopIfTrue="1" operator="equal">
      <formula>"h"</formula>
    </cfRule>
    <cfRule type="cellIs" dxfId="26581" priority="23438" stopIfTrue="1" operator="equal">
      <formula>"g"</formula>
    </cfRule>
  </conditionalFormatting>
  <conditionalFormatting sqref="BC130:BD149">
    <cfRule type="cellIs" dxfId="26580" priority="23436" stopIfTrue="1" operator="equal">
      <formula>"f"</formula>
    </cfRule>
  </conditionalFormatting>
  <conditionalFormatting sqref="BC130:BD149">
    <cfRule type="cellIs" dxfId="26579" priority="23434" stopIfTrue="1" operator="equal">
      <formula>"h"</formula>
    </cfRule>
    <cfRule type="cellIs" dxfId="26578" priority="23435" stopIfTrue="1" operator="equal">
      <formula>"g"</formula>
    </cfRule>
  </conditionalFormatting>
  <conditionalFormatting sqref="BC130:BD149">
    <cfRule type="cellIs" dxfId="26577" priority="23433" stopIfTrue="1" operator="equal">
      <formula>"f"</formula>
    </cfRule>
  </conditionalFormatting>
  <conditionalFormatting sqref="BC130:BD149">
    <cfRule type="cellIs" dxfId="26576" priority="23431" stopIfTrue="1" operator="equal">
      <formula>"h"</formula>
    </cfRule>
    <cfRule type="cellIs" dxfId="26575" priority="23432" stopIfTrue="1" operator="equal">
      <formula>"g"</formula>
    </cfRule>
  </conditionalFormatting>
  <conditionalFormatting sqref="BB130:BB149">
    <cfRule type="cellIs" dxfId="26574" priority="23358" stopIfTrue="1" operator="equal">
      <formula>"f"</formula>
    </cfRule>
  </conditionalFormatting>
  <conditionalFormatting sqref="BB130:BB149">
    <cfRule type="cellIs" dxfId="26573" priority="23356" stopIfTrue="1" operator="equal">
      <formula>"h"</formula>
    </cfRule>
    <cfRule type="cellIs" dxfId="26572" priority="23357" stopIfTrue="1" operator="equal">
      <formula>"g"</formula>
    </cfRule>
  </conditionalFormatting>
  <conditionalFormatting sqref="BB130:BB149">
    <cfRule type="cellIs" dxfId="26571" priority="23427" stopIfTrue="1" operator="equal">
      <formula>"f"</formula>
    </cfRule>
  </conditionalFormatting>
  <conditionalFormatting sqref="BB130:BB149">
    <cfRule type="cellIs" dxfId="26570" priority="23425" stopIfTrue="1" operator="equal">
      <formula>"h"</formula>
    </cfRule>
    <cfRule type="cellIs" dxfId="26569" priority="23426" stopIfTrue="1" operator="equal">
      <formula>"g"</formula>
    </cfRule>
  </conditionalFormatting>
  <conditionalFormatting sqref="BB130:BB149">
    <cfRule type="cellIs" dxfId="26568" priority="23424" stopIfTrue="1" operator="equal">
      <formula>"f"</formula>
    </cfRule>
  </conditionalFormatting>
  <conditionalFormatting sqref="BB130:BB149">
    <cfRule type="cellIs" dxfId="26567" priority="23422" stopIfTrue="1" operator="equal">
      <formula>"h"</formula>
    </cfRule>
    <cfRule type="cellIs" dxfId="26566" priority="23423" stopIfTrue="1" operator="equal">
      <formula>"g"</formula>
    </cfRule>
  </conditionalFormatting>
  <conditionalFormatting sqref="BB130:BB149">
    <cfRule type="cellIs" dxfId="26565" priority="23421" stopIfTrue="1" operator="equal">
      <formula>"f"</formula>
    </cfRule>
  </conditionalFormatting>
  <conditionalFormatting sqref="BB130:BB149">
    <cfRule type="cellIs" dxfId="26564" priority="23419" stopIfTrue="1" operator="equal">
      <formula>"h"</formula>
    </cfRule>
    <cfRule type="cellIs" dxfId="26563" priority="23420" stopIfTrue="1" operator="equal">
      <formula>"g"</formula>
    </cfRule>
  </conditionalFormatting>
  <conditionalFormatting sqref="BB130:BB149">
    <cfRule type="cellIs" dxfId="26562" priority="23418" stopIfTrue="1" operator="equal">
      <formula>"f"</formula>
    </cfRule>
  </conditionalFormatting>
  <conditionalFormatting sqref="BB130:BB149">
    <cfRule type="cellIs" dxfId="26561" priority="23416" stopIfTrue="1" operator="equal">
      <formula>"h"</formula>
    </cfRule>
    <cfRule type="cellIs" dxfId="26560" priority="23417" stopIfTrue="1" operator="equal">
      <formula>"g"</formula>
    </cfRule>
  </conditionalFormatting>
  <conditionalFormatting sqref="BB130:BB149">
    <cfRule type="cellIs" dxfId="26559" priority="23415" stopIfTrue="1" operator="equal">
      <formula>"f"</formula>
    </cfRule>
  </conditionalFormatting>
  <conditionalFormatting sqref="BB130:BB149">
    <cfRule type="cellIs" dxfId="26558" priority="23413" stopIfTrue="1" operator="equal">
      <formula>"h"</formula>
    </cfRule>
    <cfRule type="cellIs" dxfId="26557" priority="23414" stopIfTrue="1" operator="equal">
      <formula>"g"</formula>
    </cfRule>
  </conditionalFormatting>
  <conditionalFormatting sqref="BB130:BB149">
    <cfRule type="cellIs" dxfId="26556" priority="23412" stopIfTrue="1" operator="equal">
      <formula>"f"</formula>
    </cfRule>
  </conditionalFormatting>
  <conditionalFormatting sqref="BB130:BB149">
    <cfRule type="cellIs" dxfId="26555" priority="23410" stopIfTrue="1" operator="equal">
      <formula>"h"</formula>
    </cfRule>
    <cfRule type="cellIs" dxfId="26554" priority="23411" stopIfTrue="1" operator="equal">
      <formula>"g"</formula>
    </cfRule>
  </conditionalFormatting>
  <conditionalFormatting sqref="BB130:BB149">
    <cfRule type="cellIs" dxfId="26553" priority="23409" stopIfTrue="1" operator="equal">
      <formula>"f"</formula>
    </cfRule>
  </conditionalFormatting>
  <conditionalFormatting sqref="BB130:BB149">
    <cfRule type="cellIs" dxfId="26552" priority="23407" stopIfTrue="1" operator="equal">
      <formula>"h"</formula>
    </cfRule>
    <cfRule type="cellIs" dxfId="26551" priority="23408" stopIfTrue="1" operator="equal">
      <formula>"g"</formula>
    </cfRule>
  </conditionalFormatting>
  <conditionalFormatting sqref="BB130:BB149">
    <cfRule type="cellIs" dxfId="26550" priority="23406" stopIfTrue="1" operator="equal">
      <formula>"f"</formula>
    </cfRule>
  </conditionalFormatting>
  <conditionalFormatting sqref="BB130:BB149">
    <cfRule type="cellIs" dxfId="26549" priority="23404" stopIfTrue="1" operator="equal">
      <formula>"h"</formula>
    </cfRule>
    <cfRule type="cellIs" dxfId="26548" priority="23405" stopIfTrue="1" operator="equal">
      <formula>"g"</formula>
    </cfRule>
  </conditionalFormatting>
  <conditionalFormatting sqref="BB130:BB149">
    <cfRule type="cellIs" dxfId="26547" priority="23403" stopIfTrue="1" operator="equal">
      <formula>"f"</formula>
    </cfRule>
  </conditionalFormatting>
  <conditionalFormatting sqref="BB130:BB149">
    <cfRule type="cellIs" dxfId="26546" priority="23401" stopIfTrue="1" operator="equal">
      <formula>"h"</formula>
    </cfRule>
    <cfRule type="cellIs" dxfId="26545" priority="23402" stopIfTrue="1" operator="equal">
      <formula>"g"</formula>
    </cfRule>
  </conditionalFormatting>
  <conditionalFormatting sqref="BB130:BB149">
    <cfRule type="cellIs" dxfId="26544" priority="23400" stopIfTrue="1" operator="equal">
      <formula>"f"</formula>
    </cfRule>
  </conditionalFormatting>
  <conditionalFormatting sqref="BB130:BB149">
    <cfRule type="cellIs" dxfId="26543" priority="23398" stopIfTrue="1" operator="equal">
      <formula>"h"</formula>
    </cfRule>
    <cfRule type="cellIs" dxfId="26542" priority="23399" stopIfTrue="1" operator="equal">
      <formula>"g"</formula>
    </cfRule>
  </conditionalFormatting>
  <conditionalFormatting sqref="BB130:BB149">
    <cfRule type="cellIs" dxfId="26541" priority="23397" stopIfTrue="1" operator="equal">
      <formula>"f"</formula>
    </cfRule>
  </conditionalFormatting>
  <conditionalFormatting sqref="BB130:BB149">
    <cfRule type="cellIs" dxfId="26540" priority="23395" stopIfTrue="1" operator="equal">
      <formula>"h"</formula>
    </cfRule>
    <cfRule type="cellIs" dxfId="26539" priority="23396" stopIfTrue="1" operator="equal">
      <formula>"g"</formula>
    </cfRule>
  </conditionalFormatting>
  <conditionalFormatting sqref="BB130:BB149">
    <cfRule type="cellIs" dxfId="26538" priority="23394" stopIfTrue="1" operator="equal">
      <formula>"f"</formula>
    </cfRule>
  </conditionalFormatting>
  <conditionalFormatting sqref="BB130:BB149">
    <cfRule type="cellIs" dxfId="26537" priority="23392" stopIfTrue="1" operator="equal">
      <formula>"h"</formula>
    </cfRule>
    <cfRule type="cellIs" dxfId="26536" priority="23393" stopIfTrue="1" operator="equal">
      <formula>"g"</formula>
    </cfRule>
  </conditionalFormatting>
  <conditionalFormatting sqref="BB130:BB149">
    <cfRule type="cellIs" dxfId="26535" priority="23391" stopIfTrue="1" operator="equal">
      <formula>"f"</formula>
    </cfRule>
  </conditionalFormatting>
  <conditionalFormatting sqref="BB130:BB149">
    <cfRule type="cellIs" dxfId="26534" priority="23389" stopIfTrue="1" operator="equal">
      <formula>"h"</formula>
    </cfRule>
    <cfRule type="cellIs" dxfId="26533" priority="23390" stopIfTrue="1" operator="equal">
      <formula>"g"</formula>
    </cfRule>
  </conditionalFormatting>
  <conditionalFormatting sqref="BB130:BB149">
    <cfRule type="cellIs" dxfId="26532" priority="23388" stopIfTrue="1" operator="equal">
      <formula>"f"</formula>
    </cfRule>
  </conditionalFormatting>
  <conditionalFormatting sqref="BB130:BB149">
    <cfRule type="cellIs" dxfId="26531" priority="23386" stopIfTrue="1" operator="equal">
      <formula>"h"</formula>
    </cfRule>
    <cfRule type="cellIs" dxfId="26530" priority="23387" stopIfTrue="1" operator="equal">
      <formula>"g"</formula>
    </cfRule>
  </conditionalFormatting>
  <conditionalFormatting sqref="BB130:BB149">
    <cfRule type="cellIs" dxfId="26529" priority="23385" stopIfTrue="1" operator="equal">
      <formula>"f"</formula>
    </cfRule>
  </conditionalFormatting>
  <conditionalFormatting sqref="BB130:BB149">
    <cfRule type="cellIs" dxfId="26528" priority="23383" stopIfTrue="1" operator="equal">
      <formula>"h"</formula>
    </cfRule>
    <cfRule type="cellIs" dxfId="26527" priority="23384" stopIfTrue="1" operator="equal">
      <formula>"g"</formula>
    </cfRule>
  </conditionalFormatting>
  <conditionalFormatting sqref="BB130:BB149">
    <cfRule type="cellIs" dxfId="26526" priority="23382" stopIfTrue="1" operator="equal">
      <formula>"f"</formula>
    </cfRule>
  </conditionalFormatting>
  <conditionalFormatting sqref="BB130:BB149">
    <cfRule type="cellIs" dxfId="26525" priority="23380" stopIfTrue="1" operator="equal">
      <formula>"h"</formula>
    </cfRule>
    <cfRule type="cellIs" dxfId="26524" priority="23381" stopIfTrue="1" operator="equal">
      <formula>"g"</formula>
    </cfRule>
  </conditionalFormatting>
  <conditionalFormatting sqref="BB130:BB149">
    <cfRule type="cellIs" dxfId="26523" priority="23379" stopIfTrue="1" operator="equal">
      <formula>"f"</formula>
    </cfRule>
  </conditionalFormatting>
  <conditionalFormatting sqref="BB130:BB149">
    <cfRule type="cellIs" dxfId="26522" priority="23377" stopIfTrue="1" operator="equal">
      <formula>"h"</formula>
    </cfRule>
    <cfRule type="cellIs" dxfId="26521" priority="23378" stopIfTrue="1" operator="equal">
      <formula>"g"</formula>
    </cfRule>
  </conditionalFormatting>
  <conditionalFormatting sqref="BB130:BB149">
    <cfRule type="cellIs" dxfId="26520" priority="23376" stopIfTrue="1" operator="equal">
      <formula>"f"</formula>
    </cfRule>
  </conditionalFormatting>
  <conditionalFormatting sqref="BB130:BB149">
    <cfRule type="cellIs" dxfId="26519" priority="23374" stopIfTrue="1" operator="equal">
      <formula>"h"</formula>
    </cfRule>
    <cfRule type="cellIs" dxfId="26518" priority="23375" stopIfTrue="1" operator="equal">
      <formula>"g"</formula>
    </cfRule>
  </conditionalFormatting>
  <conditionalFormatting sqref="BB130:BB149">
    <cfRule type="cellIs" dxfId="26517" priority="23370" stopIfTrue="1" operator="equal">
      <formula>"f"</formula>
    </cfRule>
  </conditionalFormatting>
  <conditionalFormatting sqref="BB130:BB149">
    <cfRule type="cellIs" dxfId="26516" priority="23368" stopIfTrue="1" operator="equal">
      <formula>"h"</formula>
    </cfRule>
    <cfRule type="cellIs" dxfId="26515" priority="23369" stopIfTrue="1" operator="equal">
      <formula>"g"</formula>
    </cfRule>
  </conditionalFormatting>
  <conditionalFormatting sqref="BB130:BB149">
    <cfRule type="cellIs" dxfId="26514" priority="23373" stopIfTrue="1" operator="equal">
      <formula>"f"</formula>
    </cfRule>
  </conditionalFormatting>
  <conditionalFormatting sqref="BB130:BB149">
    <cfRule type="cellIs" dxfId="26513" priority="23371" stopIfTrue="1" operator="equal">
      <formula>"h"</formula>
    </cfRule>
    <cfRule type="cellIs" dxfId="26512" priority="23372" stopIfTrue="1" operator="equal">
      <formula>"g"</formula>
    </cfRule>
  </conditionalFormatting>
  <conditionalFormatting sqref="BB130:BB149">
    <cfRule type="cellIs" dxfId="26511" priority="23367" stopIfTrue="1" operator="equal">
      <formula>"f"</formula>
    </cfRule>
  </conditionalFormatting>
  <conditionalFormatting sqref="BB130:BB149">
    <cfRule type="cellIs" dxfId="26510" priority="23365" stopIfTrue="1" operator="equal">
      <formula>"h"</formula>
    </cfRule>
    <cfRule type="cellIs" dxfId="26509" priority="23366" stopIfTrue="1" operator="equal">
      <formula>"g"</formula>
    </cfRule>
  </conditionalFormatting>
  <conditionalFormatting sqref="BB130:BB149">
    <cfRule type="cellIs" dxfId="26508" priority="23364" stopIfTrue="1" operator="equal">
      <formula>"f"</formula>
    </cfRule>
  </conditionalFormatting>
  <conditionalFormatting sqref="BB130:BB149">
    <cfRule type="cellIs" dxfId="26507" priority="23362" stopIfTrue="1" operator="equal">
      <formula>"h"</formula>
    </cfRule>
    <cfRule type="cellIs" dxfId="26506" priority="23363" stopIfTrue="1" operator="equal">
      <formula>"g"</formula>
    </cfRule>
  </conditionalFormatting>
  <conditionalFormatting sqref="BB130:BB149">
    <cfRule type="cellIs" dxfId="26505" priority="23361" stopIfTrue="1" operator="equal">
      <formula>"f"</formula>
    </cfRule>
  </conditionalFormatting>
  <conditionalFormatting sqref="BB130:BB149">
    <cfRule type="cellIs" dxfId="26504" priority="23359" stopIfTrue="1" operator="equal">
      <formula>"h"</formula>
    </cfRule>
    <cfRule type="cellIs" dxfId="26503" priority="23360" stopIfTrue="1" operator="equal">
      <formula>"g"</formula>
    </cfRule>
  </conditionalFormatting>
  <conditionalFormatting sqref="BE130:BF149">
    <cfRule type="cellIs" dxfId="26502" priority="23352" stopIfTrue="1" operator="equal">
      <formula>"f"</formula>
    </cfRule>
  </conditionalFormatting>
  <conditionalFormatting sqref="BE130:BF149">
    <cfRule type="cellIs" dxfId="26501" priority="23350" stopIfTrue="1" operator="equal">
      <formula>"h"</formula>
    </cfRule>
    <cfRule type="cellIs" dxfId="26500" priority="23351" stopIfTrue="1" operator="equal">
      <formula>"g"</formula>
    </cfRule>
  </conditionalFormatting>
  <conditionalFormatting sqref="BE130:BF149">
    <cfRule type="cellIs" dxfId="26499" priority="23349" stopIfTrue="1" operator="equal">
      <formula>"f"</formula>
    </cfRule>
  </conditionalFormatting>
  <conditionalFormatting sqref="BE130:BF149">
    <cfRule type="cellIs" dxfId="26498" priority="23347" stopIfTrue="1" operator="equal">
      <formula>"h"</formula>
    </cfRule>
    <cfRule type="cellIs" dxfId="26497" priority="23348" stopIfTrue="1" operator="equal">
      <formula>"g"</formula>
    </cfRule>
  </conditionalFormatting>
  <conditionalFormatting sqref="BE130:BF149">
    <cfRule type="cellIs" dxfId="26496" priority="23337" stopIfTrue="1" operator="equal">
      <formula>"f"</formula>
    </cfRule>
  </conditionalFormatting>
  <conditionalFormatting sqref="BE130:BF149">
    <cfRule type="cellIs" dxfId="26495" priority="23335" stopIfTrue="1" operator="equal">
      <formula>"h"</formula>
    </cfRule>
    <cfRule type="cellIs" dxfId="26494" priority="23336" stopIfTrue="1" operator="equal">
      <formula>"g"</formula>
    </cfRule>
  </conditionalFormatting>
  <conditionalFormatting sqref="BE130:BF149">
    <cfRule type="cellIs" dxfId="26493" priority="23334" stopIfTrue="1" operator="equal">
      <formula>"f"</formula>
    </cfRule>
  </conditionalFormatting>
  <conditionalFormatting sqref="BE130:BF149">
    <cfRule type="cellIs" dxfId="26492" priority="23332" stopIfTrue="1" operator="equal">
      <formula>"h"</formula>
    </cfRule>
    <cfRule type="cellIs" dxfId="26491" priority="23333" stopIfTrue="1" operator="equal">
      <formula>"g"</formula>
    </cfRule>
  </conditionalFormatting>
  <conditionalFormatting sqref="BE130:BF149">
    <cfRule type="cellIs" dxfId="26490" priority="23346" stopIfTrue="1" operator="equal">
      <formula>"f"</formula>
    </cfRule>
  </conditionalFormatting>
  <conditionalFormatting sqref="BE130:BF149">
    <cfRule type="cellIs" dxfId="26489" priority="23344" stopIfTrue="1" operator="equal">
      <formula>"h"</formula>
    </cfRule>
    <cfRule type="cellIs" dxfId="26488" priority="23345" stopIfTrue="1" operator="equal">
      <formula>"g"</formula>
    </cfRule>
  </conditionalFormatting>
  <conditionalFormatting sqref="BE130:BF149">
    <cfRule type="cellIs" dxfId="26487" priority="23355" stopIfTrue="1" operator="equal">
      <formula>"f"</formula>
    </cfRule>
  </conditionalFormatting>
  <conditionalFormatting sqref="BE130:BF149">
    <cfRule type="cellIs" dxfId="26486" priority="23353" stopIfTrue="1" operator="equal">
      <formula>"h"</formula>
    </cfRule>
    <cfRule type="cellIs" dxfId="26485" priority="23354" stopIfTrue="1" operator="equal">
      <formula>"g"</formula>
    </cfRule>
  </conditionalFormatting>
  <conditionalFormatting sqref="BE130:BF149">
    <cfRule type="cellIs" dxfId="26484" priority="23343" stopIfTrue="1" operator="equal">
      <formula>"f"</formula>
    </cfRule>
  </conditionalFormatting>
  <conditionalFormatting sqref="BE130:BF149">
    <cfRule type="cellIs" dxfId="26483" priority="23341" stopIfTrue="1" operator="equal">
      <formula>"h"</formula>
    </cfRule>
    <cfRule type="cellIs" dxfId="26482" priority="23342" stopIfTrue="1" operator="equal">
      <formula>"g"</formula>
    </cfRule>
  </conditionalFormatting>
  <conditionalFormatting sqref="BE130:BF149">
    <cfRule type="cellIs" dxfId="26481" priority="23340" stopIfTrue="1" operator="equal">
      <formula>"f"</formula>
    </cfRule>
  </conditionalFormatting>
  <conditionalFormatting sqref="BE130:BF149">
    <cfRule type="cellIs" dxfId="26480" priority="23338" stopIfTrue="1" operator="equal">
      <formula>"h"</formula>
    </cfRule>
    <cfRule type="cellIs" dxfId="26479" priority="23339" stopIfTrue="1" operator="equal">
      <formula>"g"</formula>
    </cfRule>
  </conditionalFormatting>
  <conditionalFormatting sqref="BG130:BH149">
    <cfRule type="cellIs" dxfId="26478" priority="23262" stopIfTrue="1" operator="equal">
      <formula>"f"</formula>
    </cfRule>
  </conditionalFormatting>
  <conditionalFormatting sqref="BG130:BH149">
    <cfRule type="cellIs" dxfId="26477" priority="23260" stopIfTrue="1" operator="equal">
      <formula>"h"</formula>
    </cfRule>
    <cfRule type="cellIs" dxfId="26476" priority="23261" stopIfTrue="1" operator="equal">
      <formula>"g"</formula>
    </cfRule>
  </conditionalFormatting>
  <conditionalFormatting sqref="BG130:BH149">
    <cfRule type="cellIs" dxfId="26475" priority="23331" stopIfTrue="1" operator="equal">
      <formula>"f"</formula>
    </cfRule>
  </conditionalFormatting>
  <conditionalFormatting sqref="BG130:BH149">
    <cfRule type="cellIs" dxfId="26474" priority="23329" stopIfTrue="1" operator="equal">
      <formula>"h"</formula>
    </cfRule>
    <cfRule type="cellIs" dxfId="26473" priority="23330" stopIfTrue="1" operator="equal">
      <formula>"g"</formula>
    </cfRule>
  </conditionalFormatting>
  <conditionalFormatting sqref="BG130:BH149">
    <cfRule type="cellIs" dxfId="26472" priority="23328" stopIfTrue="1" operator="equal">
      <formula>"f"</formula>
    </cfRule>
  </conditionalFormatting>
  <conditionalFormatting sqref="BG130:BH149">
    <cfRule type="cellIs" dxfId="26471" priority="23326" stopIfTrue="1" operator="equal">
      <formula>"h"</formula>
    </cfRule>
    <cfRule type="cellIs" dxfId="26470" priority="23327" stopIfTrue="1" operator="equal">
      <formula>"g"</formula>
    </cfRule>
  </conditionalFormatting>
  <conditionalFormatting sqref="BG130:BH149">
    <cfRule type="cellIs" dxfId="26469" priority="23325" stopIfTrue="1" operator="equal">
      <formula>"f"</formula>
    </cfRule>
  </conditionalFormatting>
  <conditionalFormatting sqref="BG130:BH149">
    <cfRule type="cellIs" dxfId="26468" priority="23323" stopIfTrue="1" operator="equal">
      <formula>"h"</formula>
    </cfRule>
    <cfRule type="cellIs" dxfId="26467" priority="23324" stopIfTrue="1" operator="equal">
      <formula>"g"</formula>
    </cfRule>
  </conditionalFormatting>
  <conditionalFormatting sqref="BG130:BH149">
    <cfRule type="cellIs" dxfId="26466" priority="23322" stopIfTrue="1" operator="equal">
      <formula>"f"</formula>
    </cfRule>
  </conditionalFormatting>
  <conditionalFormatting sqref="BG130:BH149">
    <cfRule type="cellIs" dxfId="26465" priority="23320" stopIfTrue="1" operator="equal">
      <formula>"h"</formula>
    </cfRule>
    <cfRule type="cellIs" dxfId="26464" priority="23321" stopIfTrue="1" operator="equal">
      <formula>"g"</formula>
    </cfRule>
  </conditionalFormatting>
  <conditionalFormatting sqref="BG130:BH149">
    <cfRule type="cellIs" dxfId="26463" priority="23319" stopIfTrue="1" operator="equal">
      <formula>"f"</formula>
    </cfRule>
  </conditionalFormatting>
  <conditionalFormatting sqref="BG130:BH149">
    <cfRule type="cellIs" dxfId="26462" priority="23317" stopIfTrue="1" operator="equal">
      <formula>"h"</formula>
    </cfRule>
    <cfRule type="cellIs" dxfId="26461" priority="23318" stopIfTrue="1" operator="equal">
      <formula>"g"</formula>
    </cfRule>
  </conditionalFormatting>
  <conditionalFormatting sqref="BG130:BH149">
    <cfRule type="cellIs" dxfId="26460" priority="23316" stopIfTrue="1" operator="equal">
      <formula>"f"</formula>
    </cfRule>
  </conditionalFormatting>
  <conditionalFormatting sqref="BG130:BH149">
    <cfRule type="cellIs" dxfId="26459" priority="23314" stopIfTrue="1" operator="equal">
      <formula>"h"</formula>
    </cfRule>
    <cfRule type="cellIs" dxfId="26458" priority="23315" stopIfTrue="1" operator="equal">
      <formula>"g"</formula>
    </cfRule>
  </conditionalFormatting>
  <conditionalFormatting sqref="BG130:BH149">
    <cfRule type="cellIs" dxfId="26457" priority="23313" stopIfTrue="1" operator="equal">
      <formula>"f"</formula>
    </cfRule>
  </conditionalFormatting>
  <conditionalFormatting sqref="BG130:BH149">
    <cfRule type="cellIs" dxfId="26456" priority="23311" stopIfTrue="1" operator="equal">
      <formula>"h"</formula>
    </cfRule>
    <cfRule type="cellIs" dxfId="26455" priority="23312" stopIfTrue="1" operator="equal">
      <formula>"g"</formula>
    </cfRule>
  </conditionalFormatting>
  <conditionalFormatting sqref="BG130:BH149">
    <cfRule type="cellIs" dxfId="26454" priority="23310" stopIfTrue="1" operator="equal">
      <formula>"f"</formula>
    </cfRule>
  </conditionalFormatting>
  <conditionalFormatting sqref="BG130:BH149">
    <cfRule type="cellIs" dxfId="26453" priority="23308" stopIfTrue="1" operator="equal">
      <formula>"h"</formula>
    </cfRule>
    <cfRule type="cellIs" dxfId="26452" priority="23309" stopIfTrue="1" operator="equal">
      <formula>"g"</formula>
    </cfRule>
  </conditionalFormatting>
  <conditionalFormatting sqref="BG130:BH149">
    <cfRule type="cellIs" dxfId="26451" priority="23307" stopIfTrue="1" operator="equal">
      <formula>"f"</formula>
    </cfRule>
  </conditionalFormatting>
  <conditionalFormatting sqref="BG130:BH149">
    <cfRule type="cellIs" dxfId="26450" priority="23305" stopIfTrue="1" operator="equal">
      <formula>"h"</formula>
    </cfRule>
    <cfRule type="cellIs" dxfId="26449" priority="23306" stopIfTrue="1" operator="equal">
      <formula>"g"</formula>
    </cfRule>
  </conditionalFormatting>
  <conditionalFormatting sqref="BG130:BH149">
    <cfRule type="cellIs" dxfId="26448" priority="23304" stopIfTrue="1" operator="equal">
      <formula>"f"</formula>
    </cfRule>
  </conditionalFormatting>
  <conditionalFormatting sqref="BG130:BH149">
    <cfRule type="cellIs" dxfId="26447" priority="23302" stopIfTrue="1" operator="equal">
      <formula>"h"</formula>
    </cfRule>
    <cfRule type="cellIs" dxfId="26446" priority="23303" stopIfTrue="1" operator="equal">
      <formula>"g"</formula>
    </cfRule>
  </conditionalFormatting>
  <conditionalFormatting sqref="BG130:BH149">
    <cfRule type="cellIs" dxfId="26445" priority="23301" stopIfTrue="1" operator="equal">
      <formula>"f"</formula>
    </cfRule>
  </conditionalFormatting>
  <conditionalFormatting sqref="BG130:BH149">
    <cfRule type="cellIs" dxfId="26444" priority="23299" stopIfTrue="1" operator="equal">
      <formula>"h"</formula>
    </cfRule>
    <cfRule type="cellIs" dxfId="26443" priority="23300" stopIfTrue="1" operator="equal">
      <formula>"g"</formula>
    </cfRule>
  </conditionalFormatting>
  <conditionalFormatting sqref="BG130:BH149">
    <cfRule type="cellIs" dxfId="26442" priority="23298" stopIfTrue="1" operator="equal">
      <formula>"f"</formula>
    </cfRule>
  </conditionalFormatting>
  <conditionalFormatting sqref="BG130:BH149">
    <cfRule type="cellIs" dxfId="26441" priority="23296" stopIfTrue="1" operator="equal">
      <formula>"h"</formula>
    </cfRule>
    <cfRule type="cellIs" dxfId="26440" priority="23297" stopIfTrue="1" operator="equal">
      <formula>"g"</formula>
    </cfRule>
  </conditionalFormatting>
  <conditionalFormatting sqref="BG130:BH149">
    <cfRule type="cellIs" dxfId="26439" priority="23295" stopIfTrue="1" operator="equal">
      <formula>"f"</formula>
    </cfRule>
  </conditionalFormatting>
  <conditionalFormatting sqref="BG130:BH149">
    <cfRule type="cellIs" dxfId="26438" priority="23293" stopIfTrue="1" operator="equal">
      <formula>"h"</formula>
    </cfRule>
    <cfRule type="cellIs" dxfId="26437" priority="23294" stopIfTrue="1" operator="equal">
      <formula>"g"</formula>
    </cfRule>
  </conditionalFormatting>
  <conditionalFormatting sqref="BG130:BH149">
    <cfRule type="cellIs" dxfId="26436" priority="23292" stopIfTrue="1" operator="equal">
      <formula>"f"</formula>
    </cfRule>
  </conditionalFormatting>
  <conditionalFormatting sqref="BG130:BH149">
    <cfRule type="cellIs" dxfId="26435" priority="23290" stopIfTrue="1" operator="equal">
      <formula>"h"</formula>
    </cfRule>
    <cfRule type="cellIs" dxfId="26434" priority="23291" stopIfTrue="1" operator="equal">
      <formula>"g"</formula>
    </cfRule>
  </conditionalFormatting>
  <conditionalFormatting sqref="BG130:BH149">
    <cfRule type="cellIs" dxfId="26433" priority="23289" stopIfTrue="1" operator="equal">
      <formula>"f"</formula>
    </cfRule>
  </conditionalFormatting>
  <conditionalFormatting sqref="BG130:BH149">
    <cfRule type="cellIs" dxfId="26432" priority="23287" stopIfTrue="1" operator="equal">
      <formula>"h"</formula>
    </cfRule>
    <cfRule type="cellIs" dxfId="26431" priority="23288" stopIfTrue="1" operator="equal">
      <formula>"g"</formula>
    </cfRule>
  </conditionalFormatting>
  <conditionalFormatting sqref="BG130:BH149">
    <cfRule type="cellIs" dxfId="26430" priority="23286" stopIfTrue="1" operator="equal">
      <formula>"f"</formula>
    </cfRule>
  </conditionalFormatting>
  <conditionalFormatting sqref="BG130:BH149">
    <cfRule type="cellIs" dxfId="26429" priority="23284" stopIfTrue="1" operator="equal">
      <formula>"h"</formula>
    </cfRule>
    <cfRule type="cellIs" dxfId="26428" priority="23285" stopIfTrue="1" operator="equal">
      <formula>"g"</formula>
    </cfRule>
  </conditionalFormatting>
  <conditionalFormatting sqref="BG130:BH149">
    <cfRule type="cellIs" dxfId="26427" priority="23283" stopIfTrue="1" operator="equal">
      <formula>"f"</formula>
    </cfRule>
  </conditionalFormatting>
  <conditionalFormatting sqref="BG130:BH149">
    <cfRule type="cellIs" dxfId="26426" priority="23281" stopIfTrue="1" operator="equal">
      <formula>"h"</formula>
    </cfRule>
    <cfRule type="cellIs" dxfId="26425" priority="23282" stopIfTrue="1" operator="equal">
      <formula>"g"</formula>
    </cfRule>
  </conditionalFormatting>
  <conditionalFormatting sqref="BG130:BH149">
    <cfRule type="cellIs" dxfId="26424" priority="23280" stopIfTrue="1" operator="equal">
      <formula>"f"</formula>
    </cfRule>
  </conditionalFormatting>
  <conditionalFormatting sqref="BG130:BH149">
    <cfRule type="cellIs" dxfId="26423" priority="23278" stopIfTrue="1" operator="equal">
      <formula>"h"</formula>
    </cfRule>
    <cfRule type="cellIs" dxfId="26422" priority="23279" stopIfTrue="1" operator="equal">
      <formula>"g"</formula>
    </cfRule>
  </conditionalFormatting>
  <conditionalFormatting sqref="BG130:BH149">
    <cfRule type="cellIs" dxfId="26421" priority="23274" stopIfTrue="1" operator="equal">
      <formula>"f"</formula>
    </cfRule>
  </conditionalFormatting>
  <conditionalFormatting sqref="BG130:BH149">
    <cfRule type="cellIs" dxfId="26420" priority="23272" stopIfTrue="1" operator="equal">
      <formula>"h"</formula>
    </cfRule>
    <cfRule type="cellIs" dxfId="26419" priority="23273" stopIfTrue="1" operator="equal">
      <formula>"g"</formula>
    </cfRule>
  </conditionalFormatting>
  <conditionalFormatting sqref="BG130:BH149">
    <cfRule type="cellIs" dxfId="26418" priority="23277" stopIfTrue="1" operator="equal">
      <formula>"f"</formula>
    </cfRule>
  </conditionalFormatting>
  <conditionalFormatting sqref="BG130:BH149">
    <cfRule type="cellIs" dxfId="26417" priority="23275" stopIfTrue="1" operator="equal">
      <formula>"h"</formula>
    </cfRule>
    <cfRule type="cellIs" dxfId="26416" priority="23276" stopIfTrue="1" operator="equal">
      <formula>"g"</formula>
    </cfRule>
  </conditionalFormatting>
  <conditionalFormatting sqref="BG130:BH149">
    <cfRule type="cellIs" dxfId="26415" priority="23271" stopIfTrue="1" operator="equal">
      <formula>"f"</formula>
    </cfRule>
  </conditionalFormatting>
  <conditionalFormatting sqref="BG130:BH149">
    <cfRule type="cellIs" dxfId="26414" priority="23269" stopIfTrue="1" operator="equal">
      <formula>"h"</formula>
    </cfRule>
    <cfRule type="cellIs" dxfId="26413" priority="23270" stopIfTrue="1" operator="equal">
      <formula>"g"</formula>
    </cfRule>
  </conditionalFormatting>
  <conditionalFormatting sqref="BG130:BH149">
    <cfRule type="cellIs" dxfId="26412" priority="23268" stopIfTrue="1" operator="equal">
      <formula>"f"</formula>
    </cfRule>
  </conditionalFormatting>
  <conditionalFormatting sqref="BG130:BH149">
    <cfRule type="cellIs" dxfId="26411" priority="23266" stopIfTrue="1" operator="equal">
      <formula>"h"</formula>
    </cfRule>
    <cfRule type="cellIs" dxfId="26410" priority="23267" stopIfTrue="1" operator="equal">
      <formula>"g"</formula>
    </cfRule>
  </conditionalFormatting>
  <conditionalFormatting sqref="BG130:BH149">
    <cfRule type="cellIs" dxfId="26409" priority="23265" stopIfTrue="1" operator="equal">
      <formula>"f"</formula>
    </cfRule>
  </conditionalFormatting>
  <conditionalFormatting sqref="BG130:BH149">
    <cfRule type="cellIs" dxfId="26408" priority="23263" stopIfTrue="1" operator="equal">
      <formula>"h"</formula>
    </cfRule>
    <cfRule type="cellIs" dxfId="26407" priority="23264" stopIfTrue="1" operator="equal">
      <formula>"g"</formula>
    </cfRule>
  </conditionalFormatting>
  <conditionalFormatting sqref="BG130:BG149">
    <cfRule type="cellIs" dxfId="26406" priority="23253" stopIfTrue="1" operator="equal">
      <formula>"f"</formula>
    </cfRule>
  </conditionalFormatting>
  <conditionalFormatting sqref="BG130:BG149">
    <cfRule type="cellIs" dxfId="26405" priority="23251" stopIfTrue="1" operator="equal">
      <formula>"h"</formula>
    </cfRule>
    <cfRule type="cellIs" dxfId="26404" priority="23252" stopIfTrue="1" operator="equal">
      <formula>"g"</formula>
    </cfRule>
  </conditionalFormatting>
  <conditionalFormatting sqref="BG130:BG149">
    <cfRule type="cellIs" dxfId="26403" priority="23250" stopIfTrue="1" operator="equal">
      <formula>"f"</formula>
    </cfRule>
  </conditionalFormatting>
  <conditionalFormatting sqref="BG130:BG149">
    <cfRule type="cellIs" dxfId="26402" priority="23248" stopIfTrue="1" operator="equal">
      <formula>"h"</formula>
    </cfRule>
    <cfRule type="cellIs" dxfId="26401" priority="23249" stopIfTrue="1" operator="equal">
      <formula>"g"</formula>
    </cfRule>
  </conditionalFormatting>
  <conditionalFormatting sqref="BH130:BH149">
    <cfRule type="cellIs" dxfId="26400" priority="23229" stopIfTrue="1" operator="equal">
      <formula>"f"</formula>
    </cfRule>
  </conditionalFormatting>
  <conditionalFormatting sqref="BH130:BH149">
    <cfRule type="cellIs" dxfId="26399" priority="23227" stopIfTrue="1" operator="equal">
      <formula>"h"</formula>
    </cfRule>
    <cfRule type="cellIs" dxfId="26398" priority="23228" stopIfTrue="1" operator="equal">
      <formula>"g"</formula>
    </cfRule>
  </conditionalFormatting>
  <conditionalFormatting sqref="BH130:BH149">
    <cfRule type="cellIs" dxfId="26397" priority="23226" stopIfTrue="1" operator="equal">
      <formula>"f"</formula>
    </cfRule>
  </conditionalFormatting>
  <conditionalFormatting sqref="BH130:BH149">
    <cfRule type="cellIs" dxfId="26396" priority="23224" stopIfTrue="1" operator="equal">
      <formula>"h"</formula>
    </cfRule>
    <cfRule type="cellIs" dxfId="26395" priority="23225" stopIfTrue="1" operator="equal">
      <formula>"g"</formula>
    </cfRule>
  </conditionalFormatting>
  <conditionalFormatting sqref="BH130:BH149">
    <cfRule type="cellIs" dxfId="26394" priority="23223" stopIfTrue="1" operator="equal">
      <formula>"f"</formula>
    </cfRule>
  </conditionalFormatting>
  <conditionalFormatting sqref="BH130:BH149">
    <cfRule type="cellIs" dxfId="26393" priority="23221" stopIfTrue="1" operator="equal">
      <formula>"h"</formula>
    </cfRule>
    <cfRule type="cellIs" dxfId="26392" priority="23222" stopIfTrue="1" operator="equal">
      <formula>"g"</formula>
    </cfRule>
  </conditionalFormatting>
  <conditionalFormatting sqref="BH130:BH149">
    <cfRule type="cellIs" dxfId="26391" priority="23217" stopIfTrue="1" operator="equal">
      <formula>"f"</formula>
    </cfRule>
  </conditionalFormatting>
  <conditionalFormatting sqref="BH130:BH149">
    <cfRule type="cellIs" dxfId="26390" priority="23215" stopIfTrue="1" operator="equal">
      <formula>"h"</formula>
    </cfRule>
    <cfRule type="cellIs" dxfId="26389" priority="23216" stopIfTrue="1" operator="equal">
      <formula>"g"</formula>
    </cfRule>
  </conditionalFormatting>
  <conditionalFormatting sqref="BH130:BH149">
    <cfRule type="cellIs" dxfId="26388" priority="23214" stopIfTrue="1" operator="equal">
      <formula>"f"</formula>
    </cfRule>
  </conditionalFormatting>
  <conditionalFormatting sqref="BH130:BH149">
    <cfRule type="cellIs" dxfId="26387" priority="23212" stopIfTrue="1" operator="equal">
      <formula>"h"</formula>
    </cfRule>
    <cfRule type="cellIs" dxfId="26386" priority="23213" stopIfTrue="1" operator="equal">
      <formula>"g"</formula>
    </cfRule>
  </conditionalFormatting>
  <conditionalFormatting sqref="BG130:BH149">
    <cfRule type="cellIs" dxfId="26385" priority="23211" stopIfTrue="1" operator="equal">
      <formula>"f"</formula>
    </cfRule>
  </conditionalFormatting>
  <conditionalFormatting sqref="BG130:BH149">
    <cfRule type="cellIs" dxfId="26384" priority="23209" stopIfTrue="1" operator="equal">
      <formula>"h"</formula>
    </cfRule>
    <cfRule type="cellIs" dxfId="26383" priority="23210" stopIfTrue="1" operator="equal">
      <formula>"g"</formula>
    </cfRule>
  </conditionalFormatting>
  <conditionalFormatting sqref="BG130:BH149">
    <cfRule type="cellIs" dxfId="26382" priority="23208" stopIfTrue="1" operator="equal">
      <formula>"f"</formula>
    </cfRule>
  </conditionalFormatting>
  <conditionalFormatting sqref="BG130:BH149">
    <cfRule type="cellIs" dxfId="26381" priority="23206" stopIfTrue="1" operator="equal">
      <formula>"h"</formula>
    </cfRule>
    <cfRule type="cellIs" dxfId="26380" priority="23207" stopIfTrue="1" operator="equal">
      <formula>"g"</formula>
    </cfRule>
  </conditionalFormatting>
  <conditionalFormatting sqref="BG130:BG149">
    <cfRule type="cellIs" dxfId="26379" priority="23259" stopIfTrue="1" operator="equal">
      <formula>"f"</formula>
    </cfRule>
  </conditionalFormatting>
  <conditionalFormatting sqref="BG130:BG149">
    <cfRule type="cellIs" dxfId="26378" priority="23257" stopIfTrue="1" operator="equal">
      <formula>"h"</formula>
    </cfRule>
    <cfRule type="cellIs" dxfId="26377" priority="23258" stopIfTrue="1" operator="equal">
      <formula>"g"</formula>
    </cfRule>
  </conditionalFormatting>
  <conditionalFormatting sqref="BG130:BG149">
    <cfRule type="cellIs" dxfId="26376" priority="23256" stopIfTrue="1" operator="equal">
      <formula>"f"</formula>
    </cfRule>
  </conditionalFormatting>
  <conditionalFormatting sqref="BG130:BG149">
    <cfRule type="cellIs" dxfId="26375" priority="23254" stopIfTrue="1" operator="equal">
      <formula>"h"</formula>
    </cfRule>
    <cfRule type="cellIs" dxfId="26374" priority="23255" stopIfTrue="1" operator="equal">
      <formula>"g"</formula>
    </cfRule>
  </conditionalFormatting>
  <conditionalFormatting sqref="BG130:BG149">
    <cfRule type="cellIs" dxfId="26373" priority="23247" stopIfTrue="1" operator="equal">
      <formula>"f"</formula>
    </cfRule>
  </conditionalFormatting>
  <conditionalFormatting sqref="BG130:BG149">
    <cfRule type="cellIs" dxfId="26372" priority="23245" stopIfTrue="1" operator="equal">
      <formula>"h"</formula>
    </cfRule>
    <cfRule type="cellIs" dxfId="26371" priority="23246" stopIfTrue="1" operator="equal">
      <formula>"g"</formula>
    </cfRule>
  </conditionalFormatting>
  <conditionalFormatting sqref="BG130:BG149">
    <cfRule type="cellIs" dxfId="26370" priority="23244" stopIfTrue="1" operator="equal">
      <formula>"f"</formula>
    </cfRule>
  </conditionalFormatting>
  <conditionalFormatting sqref="BG130:BG149">
    <cfRule type="cellIs" dxfId="26369" priority="23242" stopIfTrue="1" operator="equal">
      <formula>"h"</formula>
    </cfRule>
    <cfRule type="cellIs" dxfId="26368" priority="23243" stopIfTrue="1" operator="equal">
      <formula>"g"</formula>
    </cfRule>
  </conditionalFormatting>
  <conditionalFormatting sqref="BG130:BG149">
    <cfRule type="cellIs" dxfId="26367" priority="23241" stopIfTrue="1" operator="equal">
      <formula>"f"</formula>
    </cfRule>
  </conditionalFormatting>
  <conditionalFormatting sqref="BG130:BG149">
    <cfRule type="cellIs" dxfId="26366" priority="23239" stopIfTrue="1" operator="equal">
      <formula>"h"</formula>
    </cfRule>
    <cfRule type="cellIs" dxfId="26365" priority="23240" stopIfTrue="1" operator="equal">
      <formula>"g"</formula>
    </cfRule>
  </conditionalFormatting>
  <conditionalFormatting sqref="BG130:BG149">
    <cfRule type="cellIs" dxfId="26364" priority="23238" stopIfTrue="1" operator="equal">
      <formula>"f"</formula>
    </cfRule>
  </conditionalFormatting>
  <conditionalFormatting sqref="BG130:BG149">
    <cfRule type="cellIs" dxfId="26363" priority="23236" stopIfTrue="1" operator="equal">
      <formula>"h"</formula>
    </cfRule>
    <cfRule type="cellIs" dxfId="26362" priority="23237" stopIfTrue="1" operator="equal">
      <formula>"g"</formula>
    </cfRule>
  </conditionalFormatting>
  <conditionalFormatting sqref="BH130:BH149">
    <cfRule type="cellIs" dxfId="26361" priority="23232" stopIfTrue="1" operator="equal">
      <formula>"f"</formula>
    </cfRule>
  </conditionalFormatting>
  <conditionalFormatting sqref="BH130:BH149">
    <cfRule type="cellIs" dxfId="26360" priority="23230" stopIfTrue="1" operator="equal">
      <formula>"h"</formula>
    </cfRule>
    <cfRule type="cellIs" dxfId="26359" priority="23231" stopIfTrue="1" operator="equal">
      <formula>"g"</formula>
    </cfRule>
  </conditionalFormatting>
  <conditionalFormatting sqref="BH130:BH149">
    <cfRule type="cellIs" dxfId="26358" priority="23235" stopIfTrue="1" operator="equal">
      <formula>"f"</formula>
    </cfRule>
  </conditionalFormatting>
  <conditionalFormatting sqref="BH130:BH149">
    <cfRule type="cellIs" dxfId="26357" priority="23233" stopIfTrue="1" operator="equal">
      <formula>"h"</formula>
    </cfRule>
    <cfRule type="cellIs" dxfId="26356" priority="23234" stopIfTrue="1" operator="equal">
      <formula>"g"</formula>
    </cfRule>
  </conditionalFormatting>
  <conditionalFormatting sqref="BG130:BH149">
    <cfRule type="cellIs" dxfId="26355" priority="23190" stopIfTrue="1" operator="equal">
      <formula>"f"</formula>
    </cfRule>
  </conditionalFormatting>
  <conditionalFormatting sqref="BG130:BH149">
    <cfRule type="cellIs" dxfId="26354" priority="23188" stopIfTrue="1" operator="equal">
      <formula>"h"</formula>
    </cfRule>
    <cfRule type="cellIs" dxfId="26353" priority="23189" stopIfTrue="1" operator="equal">
      <formula>"g"</formula>
    </cfRule>
  </conditionalFormatting>
  <conditionalFormatting sqref="BG130:BG149">
    <cfRule type="cellIs" dxfId="26352" priority="23184" stopIfTrue="1" operator="equal">
      <formula>"f"</formula>
    </cfRule>
  </conditionalFormatting>
  <conditionalFormatting sqref="BG130:BG149">
    <cfRule type="cellIs" dxfId="26351" priority="23182" stopIfTrue="1" operator="equal">
      <formula>"h"</formula>
    </cfRule>
    <cfRule type="cellIs" dxfId="26350" priority="23183" stopIfTrue="1" operator="equal">
      <formula>"g"</formula>
    </cfRule>
  </conditionalFormatting>
  <conditionalFormatting sqref="BG130:BG149">
    <cfRule type="cellIs" dxfId="26349" priority="23187" stopIfTrue="1" operator="equal">
      <formula>"f"</formula>
    </cfRule>
  </conditionalFormatting>
  <conditionalFormatting sqref="BG130:BG149">
    <cfRule type="cellIs" dxfId="26348" priority="23185" stopIfTrue="1" operator="equal">
      <formula>"h"</formula>
    </cfRule>
    <cfRule type="cellIs" dxfId="26347" priority="23186" stopIfTrue="1" operator="equal">
      <formula>"g"</formula>
    </cfRule>
  </conditionalFormatting>
  <conditionalFormatting sqref="BG130:BG149">
    <cfRule type="cellIs" dxfId="26346" priority="23181" stopIfTrue="1" operator="equal">
      <formula>"f"</formula>
    </cfRule>
  </conditionalFormatting>
  <conditionalFormatting sqref="BG130:BG149">
    <cfRule type="cellIs" dxfId="26345" priority="23179" stopIfTrue="1" operator="equal">
      <formula>"h"</formula>
    </cfRule>
    <cfRule type="cellIs" dxfId="26344" priority="23180" stopIfTrue="1" operator="equal">
      <formula>"g"</formula>
    </cfRule>
  </conditionalFormatting>
  <conditionalFormatting sqref="BG130:BG149">
    <cfRule type="cellIs" dxfId="26343" priority="23178" stopIfTrue="1" operator="equal">
      <formula>"f"</formula>
    </cfRule>
  </conditionalFormatting>
  <conditionalFormatting sqref="BG130:BG149">
    <cfRule type="cellIs" dxfId="26342" priority="23176" stopIfTrue="1" operator="equal">
      <formula>"h"</formula>
    </cfRule>
    <cfRule type="cellIs" dxfId="26341" priority="23177" stopIfTrue="1" operator="equal">
      <formula>"g"</formula>
    </cfRule>
  </conditionalFormatting>
  <conditionalFormatting sqref="BG130:BG149">
    <cfRule type="cellIs" dxfId="26340" priority="23172" stopIfTrue="1" operator="equal">
      <formula>"f"</formula>
    </cfRule>
  </conditionalFormatting>
  <conditionalFormatting sqref="BG130:BG149">
    <cfRule type="cellIs" dxfId="26339" priority="23170" stopIfTrue="1" operator="equal">
      <formula>"h"</formula>
    </cfRule>
    <cfRule type="cellIs" dxfId="26338" priority="23171" stopIfTrue="1" operator="equal">
      <formula>"g"</formula>
    </cfRule>
  </conditionalFormatting>
  <conditionalFormatting sqref="BG130:BG149">
    <cfRule type="cellIs" dxfId="26337" priority="23175" stopIfTrue="1" operator="equal">
      <formula>"f"</formula>
    </cfRule>
  </conditionalFormatting>
  <conditionalFormatting sqref="BG130:BG149">
    <cfRule type="cellIs" dxfId="26336" priority="23173" stopIfTrue="1" operator="equal">
      <formula>"h"</formula>
    </cfRule>
    <cfRule type="cellIs" dxfId="26335" priority="23174" stopIfTrue="1" operator="equal">
      <formula>"g"</formula>
    </cfRule>
  </conditionalFormatting>
  <conditionalFormatting sqref="BG130:BG149">
    <cfRule type="cellIs" dxfId="26334" priority="23166" stopIfTrue="1" operator="equal">
      <formula>"f"</formula>
    </cfRule>
  </conditionalFormatting>
  <conditionalFormatting sqref="BG130:BG149">
    <cfRule type="cellIs" dxfId="26333" priority="23164" stopIfTrue="1" operator="equal">
      <formula>"h"</formula>
    </cfRule>
    <cfRule type="cellIs" dxfId="26332" priority="23165" stopIfTrue="1" operator="equal">
      <formula>"g"</formula>
    </cfRule>
  </conditionalFormatting>
  <conditionalFormatting sqref="BG130:BG149">
    <cfRule type="cellIs" dxfId="26331" priority="23169" stopIfTrue="1" operator="equal">
      <formula>"f"</formula>
    </cfRule>
  </conditionalFormatting>
  <conditionalFormatting sqref="BG130:BG149">
    <cfRule type="cellIs" dxfId="26330" priority="23167" stopIfTrue="1" operator="equal">
      <formula>"h"</formula>
    </cfRule>
    <cfRule type="cellIs" dxfId="26329" priority="23168" stopIfTrue="1" operator="equal">
      <formula>"g"</formula>
    </cfRule>
  </conditionalFormatting>
  <conditionalFormatting sqref="BH130:BH149">
    <cfRule type="cellIs" dxfId="26328" priority="23220" stopIfTrue="1" operator="equal">
      <formula>"f"</formula>
    </cfRule>
  </conditionalFormatting>
  <conditionalFormatting sqref="BH130:BH149">
    <cfRule type="cellIs" dxfId="26327" priority="23218" stopIfTrue="1" operator="equal">
      <formula>"h"</formula>
    </cfRule>
    <cfRule type="cellIs" dxfId="26326" priority="23219" stopIfTrue="1" operator="equal">
      <formula>"g"</formula>
    </cfRule>
  </conditionalFormatting>
  <conditionalFormatting sqref="BG130:BH149">
    <cfRule type="cellIs" dxfId="26325" priority="23205" stopIfTrue="1" operator="equal">
      <formula>"f"</formula>
    </cfRule>
  </conditionalFormatting>
  <conditionalFormatting sqref="BG130:BH149">
    <cfRule type="cellIs" dxfId="26324" priority="23203" stopIfTrue="1" operator="equal">
      <formula>"h"</formula>
    </cfRule>
    <cfRule type="cellIs" dxfId="26323" priority="23204" stopIfTrue="1" operator="equal">
      <formula>"g"</formula>
    </cfRule>
  </conditionalFormatting>
  <conditionalFormatting sqref="BG130:BH149">
    <cfRule type="cellIs" dxfId="26322" priority="23202" stopIfTrue="1" operator="equal">
      <formula>"f"</formula>
    </cfRule>
  </conditionalFormatting>
  <conditionalFormatting sqref="BG130:BH149">
    <cfRule type="cellIs" dxfId="26321" priority="23200" stopIfTrue="1" operator="equal">
      <formula>"h"</formula>
    </cfRule>
    <cfRule type="cellIs" dxfId="26320" priority="23201" stopIfTrue="1" operator="equal">
      <formula>"g"</formula>
    </cfRule>
  </conditionalFormatting>
  <conditionalFormatting sqref="BG130:BH149">
    <cfRule type="cellIs" dxfId="26319" priority="23199" stopIfTrue="1" operator="equal">
      <formula>"f"</formula>
    </cfRule>
  </conditionalFormatting>
  <conditionalFormatting sqref="BG130:BH149">
    <cfRule type="cellIs" dxfId="26318" priority="23197" stopIfTrue="1" operator="equal">
      <formula>"h"</formula>
    </cfRule>
    <cfRule type="cellIs" dxfId="26317" priority="23198" stopIfTrue="1" operator="equal">
      <formula>"g"</formula>
    </cfRule>
  </conditionalFormatting>
  <conditionalFormatting sqref="BG130:BH149">
    <cfRule type="cellIs" dxfId="26316" priority="23196" stopIfTrue="1" operator="equal">
      <formula>"f"</formula>
    </cfRule>
  </conditionalFormatting>
  <conditionalFormatting sqref="BG130:BH149">
    <cfRule type="cellIs" dxfId="26315" priority="23194" stopIfTrue="1" operator="equal">
      <formula>"h"</formula>
    </cfRule>
    <cfRule type="cellIs" dxfId="26314" priority="23195" stopIfTrue="1" operator="equal">
      <formula>"g"</formula>
    </cfRule>
  </conditionalFormatting>
  <conditionalFormatting sqref="BG130:BH149">
    <cfRule type="cellIs" dxfId="26313" priority="23193" stopIfTrue="1" operator="equal">
      <formula>"f"</formula>
    </cfRule>
  </conditionalFormatting>
  <conditionalFormatting sqref="BG130:BH149">
    <cfRule type="cellIs" dxfId="26312" priority="23191" stopIfTrue="1" operator="equal">
      <formula>"h"</formula>
    </cfRule>
    <cfRule type="cellIs" dxfId="26311" priority="23192" stopIfTrue="1" operator="equal">
      <formula>"g"</formula>
    </cfRule>
  </conditionalFormatting>
  <conditionalFormatting sqref="BB130:BC149">
    <cfRule type="cellIs" dxfId="26310" priority="23160" stopIfTrue="1" operator="equal">
      <formula>"f"</formula>
    </cfRule>
  </conditionalFormatting>
  <conditionalFormatting sqref="BB130:BC149">
    <cfRule type="cellIs" dxfId="26309" priority="23158" stopIfTrue="1" operator="equal">
      <formula>"h"</formula>
    </cfRule>
    <cfRule type="cellIs" dxfId="26308" priority="23159" stopIfTrue="1" operator="equal">
      <formula>"g"</formula>
    </cfRule>
  </conditionalFormatting>
  <conditionalFormatting sqref="BB130:BC149">
    <cfRule type="cellIs" dxfId="26307" priority="23157" stopIfTrue="1" operator="equal">
      <formula>"f"</formula>
    </cfRule>
  </conditionalFormatting>
  <conditionalFormatting sqref="BB130:BC149">
    <cfRule type="cellIs" dxfId="26306" priority="23155" stopIfTrue="1" operator="equal">
      <formula>"h"</formula>
    </cfRule>
    <cfRule type="cellIs" dxfId="26305" priority="23156" stopIfTrue="1" operator="equal">
      <formula>"g"</formula>
    </cfRule>
  </conditionalFormatting>
  <conditionalFormatting sqref="BB130:BC149">
    <cfRule type="cellIs" dxfId="26304" priority="23145" stopIfTrue="1" operator="equal">
      <formula>"f"</formula>
    </cfRule>
  </conditionalFormatting>
  <conditionalFormatting sqref="BB130:BC149">
    <cfRule type="cellIs" dxfId="26303" priority="23143" stopIfTrue="1" operator="equal">
      <formula>"h"</formula>
    </cfRule>
    <cfRule type="cellIs" dxfId="26302" priority="23144" stopIfTrue="1" operator="equal">
      <formula>"g"</formula>
    </cfRule>
  </conditionalFormatting>
  <conditionalFormatting sqref="BB130:BC149">
    <cfRule type="cellIs" dxfId="26301" priority="23142" stopIfTrue="1" operator="equal">
      <formula>"f"</formula>
    </cfRule>
  </conditionalFormatting>
  <conditionalFormatting sqref="BB130:BC149">
    <cfRule type="cellIs" dxfId="26300" priority="23140" stopIfTrue="1" operator="equal">
      <formula>"h"</formula>
    </cfRule>
    <cfRule type="cellIs" dxfId="26299" priority="23141" stopIfTrue="1" operator="equal">
      <formula>"g"</formula>
    </cfRule>
  </conditionalFormatting>
  <conditionalFormatting sqref="BB130:BC149">
    <cfRule type="cellIs" dxfId="26298" priority="23154" stopIfTrue="1" operator="equal">
      <formula>"f"</formula>
    </cfRule>
  </conditionalFormatting>
  <conditionalFormatting sqref="BB130:BC149">
    <cfRule type="cellIs" dxfId="26297" priority="23152" stopIfTrue="1" operator="equal">
      <formula>"h"</formula>
    </cfRule>
    <cfRule type="cellIs" dxfId="26296" priority="23153" stopIfTrue="1" operator="equal">
      <formula>"g"</formula>
    </cfRule>
  </conditionalFormatting>
  <conditionalFormatting sqref="BB130:BC149">
    <cfRule type="cellIs" dxfId="26295" priority="23163" stopIfTrue="1" operator="equal">
      <formula>"f"</formula>
    </cfRule>
  </conditionalFormatting>
  <conditionalFormatting sqref="BB130:BC149">
    <cfRule type="cellIs" dxfId="26294" priority="23161" stopIfTrue="1" operator="equal">
      <formula>"h"</formula>
    </cfRule>
    <cfRule type="cellIs" dxfId="26293" priority="23162" stopIfTrue="1" operator="equal">
      <formula>"g"</formula>
    </cfRule>
  </conditionalFormatting>
  <conditionalFormatting sqref="BB130:BC149">
    <cfRule type="cellIs" dxfId="26292" priority="23151" stopIfTrue="1" operator="equal">
      <formula>"f"</formula>
    </cfRule>
  </conditionalFormatting>
  <conditionalFormatting sqref="BB130:BC149">
    <cfRule type="cellIs" dxfId="26291" priority="23149" stopIfTrue="1" operator="equal">
      <formula>"h"</formula>
    </cfRule>
    <cfRule type="cellIs" dxfId="26290" priority="23150" stopIfTrue="1" operator="equal">
      <formula>"g"</formula>
    </cfRule>
  </conditionalFormatting>
  <conditionalFormatting sqref="BB130:BC149">
    <cfRule type="cellIs" dxfId="26289" priority="23148" stopIfTrue="1" operator="equal">
      <formula>"f"</formula>
    </cfRule>
  </conditionalFormatting>
  <conditionalFormatting sqref="BB130:BC149">
    <cfRule type="cellIs" dxfId="26288" priority="23146" stopIfTrue="1" operator="equal">
      <formula>"h"</formula>
    </cfRule>
    <cfRule type="cellIs" dxfId="26287" priority="23147" stopIfTrue="1" operator="equal">
      <formula>"g"</formula>
    </cfRule>
  </conditionalFormatting>
  <conditionalFormatting sqref="BD130:BF149">
    <cfRule type="cellIs" dxfId="26286" priority="23139" stopIfTrue="1" operator="equal">
      <formula>"f"</formula>
    </cfRule>
  </conditionalFormatting>
  <conditionalFormatting sqref="BD130:BF149">
    <cfRule type="cellIs" dxfId="26285" priority="23137" stopIfTrue="1" operator="equal">
      <formula>"h"</formula>
    </cfRule>
    <cfRule type="cellIs" dxfId="26284" priority="23138" stopIfTrue="1" operator="equal">
      <formula>"g"</formula>
    </cfRule>
  </conditionalFormatting>
  <conditionalFormatting sqref="BD130:BF149">
    <cfRule type="cellIs" dxfId="26283" priority="23136" stopIfTrue="1" operator="equal">
      <formula>"f"</formula>
    </cfRule>
  </conditionalFormatting>
  <conditionalFormatting sqref="BD130:BF149">
    <cfRule type="cellIs" dxfId="26282" priority="23134" stopIfTrue="1" operator="equal">
      <formula>"h"</formula>
    </cfRule>
    <cfRule type="cellIs" dxfId="26281" priority="23135" stopIfTrue="1" operator="equal">
      <formula>"g"</formula>
    </cfRule>
  </conditionalFormatting>
  <conditionalFormatting sqref="BK130:BM149">
    <cfRule type="cellIs" dxfId="26280" priority="22638" stopIfTrue="1" operator="equal">
      <formula>"f"</formula>
    </cfRule>
  </conditionalFormatting>
  <conditionalFormatting sqref="BK130:BM149">
    <cfRule type="cellIs" dxfId="26279" priority="22636" stopIfTrue="1" operator="equal">
      <formula>"h"</formula>
    </cfRule>
    <cfRule type="cellIs" dxfId="26278" priority="22637" stopIfTrue="1" operator="equal">
      <formula>"g"</formula>
    </cfRule>
  </conditionalFormatting>
  <conditionalFormatting sqref="BK130:BM149">
    <cfRule type="cellIs" dxfId="26277" priority="22701" stopIfTrue="1" operator="equal">
      <formula>"f"</formula>
    </cfRule>
  </conditionalFormatting>
  <conditionalFormatting sqref="BK130:BM149">
    <cfRule type="cellIs" dxfId="26276" priority="22699" stopIfTrue="1" operator="equal">
      <formula>"h"</formula>
    </cfRule>
    <cfRule type="cellIs" dxfId="26275" priority="22700" stopIfTrue="1" operator="equal">
      <formula>"g"</formula>
    </cfRule>
  </conditionalFormatting>
  <conditionalFormatting sqref="BK130:BM149">
    <cfRule type="cellIs" dxfId="26274" priority="22698" stopIfTrue="1" operator="equal">
      <formula>"f"</formula>
    </cfRule>
  </conditionalFormatting>
  <conditionalFormatting sqref="BK130:BM149">
    <cfRule type="cellIs" dxfId="26273" priority="22696" stopIfTrue="1" operator="equal">
      <formula>"h"</formula>
    </cfRule>
    <cfRule type="cellIs" dxfId="26272" priority="22697" stopIfTrue="1" operator="equal">
      <formula>"g"</formula>
    </cfRule>
  </conditionalFormatting>
  <conditionalFormatting sqref="BK130:BM149">
    <cfRule type="cellIs" dxfId="26271" priority="22695" stopIfTrue="1" operator="equal">
      <formula>"f"</formula>
    </cfRule>
  </conditionalFormatting>
  <conditionalFormatting sqref="BK130:BM149">
    <cfRule type="cellIs" dxfId="26270" priority="22693" stopIfTrue="1" operator="equal">
      <formula>"h"</formula>
    </cfRule>
    <cfRule type="cellIs" dxfId="26269" priority="22694" stopIfTrue="1" operator="equal">
      <formula>"g"</formula>
    </cfRule>
  </conditionalFormatting>
  <conditionalFormatting sqref="BK130:BM149">
    <cfRule type="cellIs" dxfId="26268" priority="22692" stopIfTrue="1" operator="equal">
      <formula>"f"</formula>
    </cfRule>
  </conditionalFormatting>
  <conditionalFormatting sqref="BK130:BM149">
    <cfRule type="cellIs" dxfId="26267" priority="22690" stopIfTrue="1" operator="equal">
      <formula>"h"</formula>
    </cfRule>
    <cfRule type="cellIs" dxfId="26266" priority="22691" stopIfTrue="1" operator="equal">
      <formula>"g"</formula>
    </cfRule>
  </conditionalFormatting>
  <conditionalFormatting sqref="BK130:BM149">
    <cfRule type="cellIs" dxfId="26265" priority="22689" stopIfTrue="1" operator="equal">
      <formula>"f"</formula>
    </cfRule>
  </conditionalFormatting>
  <conditionalFormatting sqref="BK130:BM149">
    <cfRule type="cellIs" dxfId="26264" priority="22687" stopIfTrue="1" operator="equal">
      <formula>"h"</formula>
    </cfRule>
    <cfRule type="cellIs" dxfId="26263" priority="22688" stopIfTrue="1" operator="equal">
      <formula>"g"</formula>
    </cfRule>
  </conditionalFormatting>
  <conditionalFormatting sqref="BK130:BM149">
    <cfRule type="cellIs" dxfId="26262" priority="22686" stopIfTrue="1" operator="equal">
      <formula>"f"</formula>
    </cfRule>
  </conditionalFormatting>
  <conditionalFormatting sqref="BK130:BM149">
    <cfRule type="cellIs" dxfId="26261" priority="22684" stopIfTrue="1" operator="equal">
      <formula>"h"</formula>
    </cfRule>
    <cfRule type="cellIs" dxfId="26260" priority="22685" stopIfTrue="1" operator="equal">
      <formula>"g"</formula>
    </cfRule>
  </conditionalFormatting>
  <conditionalFormatting sqref="BK130:BM149">
    <cfRule type="cellIs" dxfId="26259" priority="22683" stopIfTrue="1" operator="equal">
      <formula>"f"</formula>
    </cfRule>
  </conditionalFormatting>
  <conditionalFormatting sqref="BK130:BM149">
    <cfRule type="cellIs" dxfId="26258" priority="22681" stopIfTrue="1" operator="equal">
      <formula>"h"</formula>
    </cfRule>
    <cfRule type="cellIs" dxfId="26257" priority="22682" stopIfTrue="1" operator="equal">
      <formula>"g"</formula>
    </cfRule>
  </conditionalFormatting>
  <conditionalFormatting sqref="BK130:BM149">
    <cfRule type="cellIs" dxfId="26256" priority="22680" stopIfTrue="1" operator="equal">
      <formula>"f"</formula>
    </cfRule>
  </conditionalFormatting>
  <conditionalFormatting sqref="BK130:BM149">
    <cfRule type="cellIs" dxfId="26255" priority="22678" stopIfTrue="1" operator="equal">
      <formula>"h"</formula>
    </cfRule>
    <cfRule type="cellIs" dxfId="26254" priority="22679" stopIfTrue="1" operator="equal">
      <formula>"g"</formula>
    </cfRule>
  </conditionalFormatting>
  <conditionalFormatting sqref="BK130:BM149">
    <cfRule type="cellIs" dxfId="26253" priority="22677" stopIfTrue="1" operator="equal">
      <formula>"f"</formula>
    </cfRule>
  </conditionalFormatting>
  <conditionalFormatting sqref="BK130:BM149">
    <cfRule type="cellIs" dxfId="26252" priority="22675" stopIfTrue="1" operator="equal">
      <formula>"h"</formula>
    </cfRule>
    <cfRule type="cellIs" dxfId="26251" priority="22676" stopIfTrue="1" operator="equal">
      <formula>"g"</formula>
    </cfRule>
  </conditionalFormatting>
  <conditionalFormatting sqref="BK130:BM149">
    <cfRule type="cellIs" dxfId="26250" priority="22674" stopIfTrue="1" operator="equal">
      <formula>"f"</formula>
    </cfRule>
  </conditionalFormatting>
  <conditionalFormatting sqref="BK130:BM149">
    <cfRule type="cellIs" dxfId="26249" priority="22672" stopIfTrue="1" operator="equal">
      <formula>"h"</formula>
    </cfRule>
    <cfRule type="cellIs" dxfId="26248" priority="22673" stopIfTrue="1" operator="equal">
      <formula>"g"</formula>
    </cfRule>
  </conditionalFormatting>
  <conditionalFormatting sqref="BK130:BM149">
    <cfRule type="cellIs" dxfId="26247" priority="22671" stopIfTrue="1" operator="equal">
      <formula>"f"</formula>
    </cfRule>
  </conditionalFormatting>
  <conditionalFormatting sqref="BK130:BM149">
    <cfRule type="cellIs" dxfId="26246" priority="22669" stopIfTrue="1" operator="equal">
      <formula>"h"</formula>
    </cfRule>
    <cfRule type="cellIs" dxfId="26245" priority="22670" stopIfTrue="1" operator="equal">
      <formula>"g"</formula>
    </cfRule>
  </conditionalFormatting>
  <conditionalFormatting sqref="BK130:BM149">
    <cfRule type="cellIs" dxfId="26244" priority="22668" stopIfTrue="1" operator="equal">
      <formula>"f"</formula>
    </cfRule>
  </conditionalFormatting>
  <conditionalFormatting sqref="BK130:BM149">
    <cfRule type="cellIs" dxfId="26243" priority="22666" stopIfTrue="1" operator="equal">
      <formula>"h"</formula>
    </cfRule>
    <cfRule type="cellIs" dxfId="26242" priority="22667" stopIfTrue="1" operator="equal">
      <formula>"g"</formula>
    </cfRule>
  </conditionalFormatting>
  <conditionalFormatting sqref="BK130:BM149">
    <cfRule type="cellIs" dxfId="26241" priority="22665" stopIfTrue="1" operator="equal">
      <formula>"f"</formula>
    </cfRule>
  </conditionalFormatting>
  <conditionalFormatting sqref="BK130:BM149">
    <cfRule type="cellIs" dxfId="26240" priority="22663" stopIfTrue="1" operator="equal">
      <formula>"h"</formula>
    </cfRule>
    <cfRule type="cellIs" dxfId="26239" priority="22664" stopIfTrue="1" operator="equal">
      <formula>"g"</formula>
    </cfRule>
  </conditionalFormatting>
  <conditionalFormatting sqref="BK130:BM149">
    <cfRule type="cellIs" dxfId="26238" priority="22662" stopIfTrue="1" operator="equal">
      <formula>"f"</formula>
    </cfRule>
  </conditionalFormatting>
  <conditionalFormatting sqref="BK130:BM149">
    <cfRule type="cellIs" dxfId="26237" priority="22660" stopIfTrue="1" operator="equal">
      <formula>"h"</formula>
    </cfRule>
    <cfRule type="cellIs" dxfId="26236" priority="22661" stopIfTrue="1" operator="equal">
      <formula>"g"</formula>
    </cfRule>
  </conditionalFormatting>
  <conditionalFormatting sqref="BK130:BM149">
    <cfRule type="cellIs" dxfId="26235" priority="22659" stopIfTrue="1" operator="equal">
      <formula>"f"</formula>
    </cfRule>
  </conditionalFormatting>
  <conditionalFormatting sqref="BK130:BM149">
    <cfRule type="cellIs" dxfId="26234" priority="22657" stopIfTrue="1" operator="equal">
      <formula>"h"</formula>
    </cfRule>
    <cfRule type="cellIs" dxfId="26233" priority="22658" stopIfTrue="1" operator="equal">
      <formula>"g"</formula>
    </cfRule>
  </conditionalFormatting>
  <conditionalFormatting sqref="BK130:BM149">
    <cfRule type="cellIs" dxfId="26232" priority="22656" stopIfTrue="1" operator="equal">
      <formula>"f"</formula>
    </cfRule>
  </conditionalFormatting>
  <conditionalFormatting sqref="BK130:BM149">
    <cfRule type="cellIs" dxfId="26231" priority="22654" stopIfTrue="1" operator="equal">
      <formula>"h"</formula>
    </cfRule>
    <cfRule type="cellIs" dxfId="26230" priority="22655" stopIfTrue="1" operator="equal">
      <formula>"g"</formula>
    </cfRule>
  </conditionalFormatting>
  <conditionalFormatting sqref="BK130:BM149">
    <cfRule type="cellIs" dxfId="26229" priority="22650" stopIfTrue="1" operator="equal">
      <formula>"f"</formula>
    </cfRule>
  </conditionalFormatting>
  <conditionalFormatting sqref="BK130:BM149">
    <cfRule type="cellIs" dxfId="26228" priority="22648" stopIfTrue="1" operator="equal">
      <formula>"h"</formula>
    </cfRule>
    <cfRule type="cellIs" dxfId="26227" priority="22649" stopIfTrue="1" operator="equal">
      <formula>"g"</formula>
    </cfRule>
  </conditionalFormatting>
  <conditionalFormatting sqref="BK130:BM149">
    <cfRule type="cellIs" dxfId="26226" priority="22653" stopIfTrue="1" operator="equal">
      <formula>"f"</formula>
    </cfRule>
  </conditionalFormatting>
  <conditionalFormatting sqref="BK130:BM149">
    <cfRule type="cellIs" dxfId="26225" priority="22651" stopIfTrue="1" operator="equal">
      <formula>"h"</formula>
    </cfRule>
    <cfRule type="cellIs" dxfId="26224" priority="22652" stopIfTrue="1" operator="equal">
      <formula>"g"</formula>
    </cfRule>
  </conditionalFormatting>
  <conditionalFormatting sqref="BK130:BM149">
    <cfRule type="cellIs" dxfId="26223" priority="22647" stopIfTrue="1" operator="equal">
      <formula>"f"</formula>
    </cfRule>
  </conditionalFormatting>
  <conditionalFormatting sqref="BK130:BM149">
    <cfRule type="cellIs" dxfId="26222" priority="22645" stopIfTrue="1" operator="equal">
      <formula>"h"</formula>
    </cfRule>
    <cfRule type="cellIs" dxfId="26221" priority="22646" stopIfTrue="1" operator="equal">
      <formula>"g"</formula>
    </cfRule>
  </conditionalFormatting>
  <conditionalFormatting sqref="BK130:BM149">
    <cfRule type="cellIs" dxfId="26220" priority="22644" stopIfTrue="1" operator="equal">
      <formula>"f"</formula>
    </cfRule>
  </conditionalFormatting>
  <conditionalFormatting sqref="BK130:BM149">
    <cfRule type="cellIs" dxfId="26219" priority="22642" stopIfTrue="1" operator="equal">
      <formula>"h"</formula>
    </cfRule>
    <cfRule type="cellIs" dxfId="26218" priority="22643" stopIfTrue="1" operator="equal">
      <formula>"g"</formula>
    </cfRule>
  </conditionalFormatting>
  <conditionalFormatting sqref="BK130:BM149">
    <cfRule type="cellIs" dxfId="26217" priority="22641" stopIfTrue="1" operator="equal">
      <formula>"f"</formula>
    </cfRule>
  </conditionalFormatting>
  <conditionalFormatting sqref="BK130:BM149">
    <cfRule type="cellIs" dxfId="26216" priority="22639" stopIfTrue="1" operator="equal">
      <formula>"h"</formula>
    </cfRule>
    <cfRule type="cellIs" dxfId="26215" priority="22640" stopIfTrue="1" operator="equal">
      <formula>"g"</formula>
    </cfRule>
  </conditionalFormatting>
  <conditionalFormatting sqref="BQ130:BQ149">
    <cfRule type="cellIs" dxfId="26214" priority="22566" stopIfTrue="1" operator="equal">
      <formula>"f"</formula>
    </cfRule>
  </conditionalFormatting>
  <conditionalFormatting sqref="BQ130:BQ149">
    <cfRule type="cellIs" dxfId="26213" priority="22564" stopIfTrue="1" operator="equal">
      <formula>"h"</formula>
    </cfRule>
    <cfRule type="cellIs" dxfId="26212" priority="22565" stopIfTrue="1" operator="equal">
      <formula>"g"</formula>
    </cfRule>
  </conditionalFormatting>
  <conditionalFormatting sqref="BQ130:BQ149">
    <cfRule type="cellIs" dxfId="26211" priority="22635" stopIfTrue="1" operator="equal">
      <formula>"f"</formula>
    </cfRule>
  </conditionalFormatting>
  <conditionalFormatting sqref="BQ130:BQ149">
    <cfRule type="cellIs" dxfId="26210" priority="22633" stopIfTrue="1" operator="equal">
      <formula>"h"</formula>
    </cfRule>
    <cfRule type="cellIs" dxfId="26209" priority="22634" stopIfTrue="1" operator="equal">
      <formula>"g"</formula>
    </cfRule>
  </conditionalFormatting>
  <conditionalFormatting sqref="BQ130:BQ149">
    <cfRule type="cellIs" dxfId="26208" priority="22632" stopIfTrue="1" operator="equal">
      <formula>"f"</formula>
    </cfRule>
  </conditionalFormatting>
  <conditionalFormatting sqref="BQ130:BQ149">
    <cfRule type="cellIs" dxfId="26207" priority="22630" stopIfTrue="1" operator="equal">
      <formula>"h"</formula>
    </cfRule>
    <cfRule type="cellIs" dxfId="26206" priority="22631" stopIfTrue="1" operator="equal">
      <formula>"g"</formula>
    </cfRule>
  </conditionalFormatting>
  <conditionalFormatting sqref="BQ130:BQ149">
    <cfRule type="cellIs" dxfId="26205" priority="22629" stopIfTrue="1" operator="equal">
      <formula>"f"</formula>
    </cfRule>
  </conditionalFormatting>
  <conditionalFormatting sqref="BQ130:BQ149">
    <cfRule type="cellIs" dxfId="26204" priority="22627" stopIfTrue="1" operator="equal">
      <formula>"h"</formula>
    </cfRule>
    <cfRule type="cellIs" dxfId="26203" priority="22628" stopIfTrue="1" operator="equal">
      <formula>"g"</formula>
    </cfRule>
  </conditionalFormatting>
  <conditionalFormatting sqref="BQ130:BQ149">
    <cfRule type="cellIs" dxfId="26202" priority="22626" stopIfTrue="1" operator="equal">
      <formula>"f"</formula>
    </cfRule>
  </conditionalFormatting>
  <conditionalFormatting sqref="BQ130:BQ149">
    <cfRule type="cellIs" dxfId="26201" priority="22624" stopIfTrue="1" operator="equal">
      <formula>"h"</formula>
    </cfRule>
    <cfRule type="cellIs" dxfId="26200" priority="22625" stopIfTrue="1" operator="equal">
      <formula>"g"</formula>
    </cfRule>
  </conditionalFormatting>
  <conditionalFormatting sqref="BQ130:BQ149">
    <cfRule type="cellIs" dxfId="26199" priority="22623" stopIfTrue="1" operator="equal">
      <formula>"f"</formula>
    </cfRule>
  </conditionalFormatting>
  <conditionalFormatting sqref="BQ130:BQ149">
    <cfRule type="cellIs" dxfId="26198" priority="22621" stopIfTrue="1" operator="equal">
      <formula>"h"</formula>
    </cfRule>
    <cfRule type="cellIs" dxfId="26197" priority="22622" stopIfTrue="1" operator="equal">
      <formula>"g"</formula>
    </cfRule>
  </conditionalFormatting>
  <conditionalFormatting sqref="BQ130:BQ149">
    <cfRule type="cellIs" dxfId="26196" priority="22620" stopIfTrue="1" operator="equal">
      <formula>"f"</formula>
    </cfRule>
  </conditionalFormatting>
  <conditionalFormatting sqref="BQ130:BQ149">
    <cfRule type="cellIs" dxfId="26195" priority="22618" stopIfTrue="1" operator="equal">
      <formula>"h"</formula>
    </cfRule>
    <cfRule type="cellIs" dxfId="26194" priority="22619" stopIfTrue="1" operator="equal">
      <formula>"g"</formula>
    </cfRule>
  </conditionalFormatting>
  <conditionalFormatting sqref="BQ130:BQ149">
    <cfRule type="cellIs" dxfId="26193" priority="22617" stopIfTrue="1" operator="equal">
      <formula>"f"</formula>
    </cfRule>
  </conditionalFormatting>
  <conditionalFormatting sqref="BQ130:BQ149">
    <cfRule type="cellIs" dxfId="26192" priority="22615" stopIfTrue="1" operator="equal">
      <formula>"h"</formula>
    </cfRule>
    <cfRule type="cellIs" dxfId="26191" priority="22616" stopIfTrue="1" operator="equal">
      <formula>"g"</formula>
    </cfRule>
  </conditionalFormatting>
  <conditionalFormatting sqref="BQ130:BQ149">
    <cfRule type="cellIs" dxfId="26190" priority="22614" stopIfTrue="1" operator="equal">
      <formula>"f"</formula>
    </cfRule>
  </conditionalFormatting>
  <conditionalFormatting sqref="BQ130:BQ149">
    <cfRule type="cellIs" dxfId="26189" priority="22612" stopIfTrue="1" operator="equal">
      <formula>"h"</formula>
    </cfRule>
    <cfRule type="cellIs" dxfId="26188" priority="22613" stopIfTrue="1" operator="equal">
      <formula>"g"</formula>
    </cfRule>
  </conditionalFormatting>
  <conditionalFormatting sqref="BQ130:BQ149">
    <cfRule type="cellIs" dxfId="26187" priority="22611" stopIfTrue="1" operator="equal">
      <formula>"f"</formula>
    </cfRule>
  </conditionalFormatting>
  <conditionalFormatting sqref="BQ130:BQ149">
    <cfRule type="cellIs" dxfId="26186" priority="22609" stopIfTrue="1" operator="equal">
      <formula>"h"</formula>
    </cfRule>
    <cfRule type="cellIs" dxfId="26185" priority="22610" stopIfTrue="1" operator="equal">
      <formula>"g"</formula>
    </cfRule>
  </conditionalFormatting>
  <conditionalFormatting sqref="BQ130:BQ149">
    <cfRule type="cellIs" dxfId="26184" priority="22608" stopIfTrue="1" operator="equal">
      <formula>"f"</formula>
    </cfRule>
  </conditionalFormatting>
  <conditionalFormatting sqref="BQ130:BQ149">
    <cfRule type="cellIs" dxfId="26183" priority="22606" stopIfTrue="1" operator="equal">
      <formula>"h"</formula>
    </cfRule>
    <cfRule type="cellIs" dxfId="26182" priority="22607" stopIfTrue="1" operator="equal">
      <formula>"g"</formula>
    </cfRule>
  </conditionalFormatting>
  <conditionalFormatting sqref="BQ130:BQ149">
    <cfRule type="cellIs" dxfId="26181" priority="22605" stopIfTrue="1" operator="equal">
      <formula>"f"</formula>
    </cfRule>
  </conditionalFormatting>
  <conditionalFormatting sqref="BQ130:BQ149">
    <cfRule type="cellIs" dxfId="26180" priority="22603" stopIfTrue="1" operator="equal">
      <formula>"h"</formula>
    </cfRule>
    <cfRule type="cellIs" dxfId="26179" priority="22604" stopIfTrue="1" operator="equal">
      <formula>"g"</formula>
    </cfRule>
  </conditionalFormatting>
  <conditionalFormatting sqref="BQ130:BQ149">
    <cfRule type="cellIs" dxfId="26178" priority="22602" stopIfTrue="1" operator="equal">
      <formula>"f"</formula>
    </cfRule>
  </conditionalFormatting>
  <conditionalFormatting sqref="BQ130:BQ149">
    <cfRule type="cellIs" dxfId="26177" priority="22600" stopIfTrue="1" operator="equal">
      <formula>"h"</formula>
    </cfRule>
    <cfRule type="cellIs" dxfId="26176" priority="22601" stopIfTrue="1" operator="equal">
      <formula>"g"</formula>
    </cfRule>
  </conditionalFormatting>
  <conditionalFormatting sqref="BQ130:BQ149">
    <cfRule type="cellIs" dxfId="26175" priority="22599" stopIfTrue="1" operator="equal">
      <formula>"f"</formula>
    </cfRule>
  </conditionalFormatting>
  <conditionalFormatting sqref="BQ130:BQ149">
    <cfRule type="cellIs" dxfId="26174" priority="22597" stopIfTrue="1" operator="equal">
      <formula>"h"</formula>
    </cfRule>
    <cfRule type="cellIs" dxfId="26173" priority="22598" stopIfTrue="1" operator="equal">
      <formula>"g"</formula>
    </cfRule>
  </conditionalFormatting>
  <conditionalFormatting sqref="BQ130:BQ149">
    <cfRule type="cellIs" dxfId="26172" priority="22596" stopIfTrue="1" operator="equal">
      <formula>"f"</formula>
    </cfRule>
  </conditionalFormatting>
  <conditionalFormatting sqref="BQ130:BQ149">
    <cfRule type="cellIs" dxfId="26171" priority="22594" stopIfTrue="1" operator="equal">
      <formula>"h"</formula>
    </cfRule>
    <cfRule type="cellIs" dxfId="26170" priority="22595" stopIfTrue="1" operator="equal">
      <formula>"g"</formula>
    </cfRule>
  </conditionalFormatting>
  <conditionalFormatting sqref="BQ130:BQ149">
    <cfRule type="cellIs" dxfId="26169" priority="22593" stopIfTrue="1" operator="equal">
      <formula>"f"</formula>
    </cfRule>
  </conditionalFormatting>
  <conditionalFormatting sqref="BQ130:BQ149">
    <cfRule type="cellIs" dxfId="26168" priority="22591" stopIfTrue="1" operator="equal">
      <formula>"h"</formula>
    </cfRule>
    <cfRule type="cellIs" dxfId="26167" priority="22592" stopIfTrue="1" operator="equal">
      <formula>"g"</formula>
    </cfRule>
  </conditionalFormatting>
  <conditionalFormatting sqref="BQ130:BQ149">
    <cfRule type="cellIs" dxfId="26166" priority="22590" stopIfTrue="1" operator="equal">
      <formula>"f"</formula>
    </cfRule>
  </conditionalFormatting>
  <conditionalFormatting sqref="BQ130:BQ149">
    <cfRule type="cellIs" dxfId="26165" priority="22588" stopIfTrue="1" operator="equal">
      <formula>"h"</formula>
    </cfRule>
    <cfRule type="cellIs" dxfId="26164" priority="22589" stopIfTrue="1" operator="equal">
      <formula>"g"</formula>
    </cfRule>
  </conditionalFormatting>
  <conditionalFormatting sqref="BQ130:BQ149">
    <cfRule type="cellIs" dxfId="26163" priority="22587" stopIfTrue="1" operator="equal">
      <formula>"f"</formula>
    </cfRule>
  </conditionalFormatting>
  <conditionalFormatting sqref="BQ130:BQ149">
    <cfRule type="cellIs" dxfId="26162" priority="22585" stopIfTrue="1" operator="equal">
      <formula>"h"</formula>
    </cfRule>
    <cfRule type="cellIs" dxfId="26161" priority="22586" stopIfTrue="1" operator="equal">
      <formula>"g"</formula>
    </cfRule>
  </conditionalFormatting>
  <conditionalFormatting sqref="BQ130:BQ149">
    <cfRule type="cellIs" dxfId="26160" priority="22584" stopIfTrue="1" operator="equal">
      <formula>"f"</formula>
    </cfRule>
  </conditionalFormatting>
  <conditionalFormatting sqref="BQ130:BQ149">
    <cfRule type="cellIs" dxfId="26159" priority="22582" stopIfTrue="1" operator="equal">
      <formula>"h"</formula>
    </cfRule>
    <cfRule type="cellIs" dxfId="26158" priority="22583" stopIfTrue="1" operator="equal">
      <formula>"g"</formula>
    </cfRule>
  </conditionalFormatting>
  <conditionalFormatting sqref="BQ130:BQ149">
    <cfRule type="cellIs" dxfId="26157" priority="22578" stopIfTrue="1" operator="equal">
      <formula>"f"</formula>
    </cfRule>
  </conditionalFormatting>
  <conditionalFormatting sqref="BQ130:BQ149">
    <cfRule type="cellIs" dxfId="26156" priority="22576" stopIfTrue="1" operator="equal">
      <formula>"h"</formula>
    </cfRule>
    <cfRule type="cellIs" dxfId="26155" priority="22577" stopIfTrue="1" operator="equal">
      <formula>"g"</formula>
    </cfRule>
  </conditionalFormatting>
  <conditionalFormatting sqref="BQ130:BQ149">
    <cfRule type="cellIs" dxfId="26154" priority="22581" stopIfTrue="1" operator="equal">
      <formula>"f"</formula>
    </cfRule>
  </conditionalFormatting>
  <conditionalFormatting sqref="BQ130:BQ149">
    <cfRule type="cellIs" dxfId="26153" priority="22579" stopIfTrue="1" operator="equal">
      <formula>"h"</formula>
    </cfRule>
    <cfRule type="cellIs" dxfId="26152" priority="22580" stopIfTrue="1" operator="equal">
      <formula>"g"</formula>
    </cfRule>
  </conditionalFormatting>
  <conditionalFormatting sqref="BQ130:BQ149">
    <cfRule type="cellIs" dxfId="26151" priority="22575" stopIfTrue="1" operator="equal">
      <formula>"f"</formula>
    </cfRule>
  </conditionalFormatting>
  <conditionalFormatting sqref="BQ130:BQ149">
    <cfRule type="cellIs" dxfId="26150" priority="22573" stopIfTrue="1" operator="equal">
      <formula>"h"</formula>
    </cfRule>
    <cfRule type="cellIs" dxfId="26149" priority="22574" stopIfTrue="1" operator="equal">
      <formula>"g"</formula>
    </cfRule>
  </conditionalFormatting>
  <conditionalFormatting sqref="BQ130:BQ149">
    <cfRule type="cellIs" dxfId="26148" priority="22572" stopIfTrue="1" operator="equal">
      <formula>"f"</formula>
    </cfRule>
  </conditionalFormatting>
  <conditionalFormatting sqref="BQ130:BQ149">
    <cfRule type="cellIs" dxfId="26147" priority="22570" stopIfTrue="1" operator="equal">
      <formula>"h"</formula>
    </cfRule>
    <cfRule type="cellIs" dxfId="26146" priority="22571" stopIfTrue="1" operator="equal">
      <formula>"g"</formula>
    </cfRule>
  </conditionalFormatting>
  <conditionalFormatting sqref="BQ130:BQ149">
    <cfRule type="cellIs" dxfId="26145" priority="22569" stopIfTrue="1" operator="equal">
      <formula>"f"</formula>
    </cfRule>
  </conditionalFormatting>
  <conditionalFormatting sqref="BQ130:BQ149">
    <cfRule type="cellIs" dxfId="26144" priority="22567" stopIfTrue="1" operator="equal">
      <formula>"h"</formula>
    </cfRule>
    <cfRule type="cellIs" dxfId="26143" priority="22568" stopIfTrue="1" operator="equal">
      <formula>"g"</formula>
    </cfRule>
  </conditionalFormatting>
  <conditionalFormatting sqref="BP130:BP149">
    <cfRule type="cellIs" dxfId="26142" priority="22494" stopIfTrue="1" operator="equal">
      <formula>"f"</formula>
    </cfRule>
  </conditionalFormatting>
  <conditionalFormatting sqref="BP130:BP149">
    <cfRule type="cellIs" dxfId="26141" priority="22492" stopIfTrue="1" operator="equal">
      <formula>"h"</formula>
    </cfRule>
    <cfRule type="cellIs" dxfId="26140" priority="22493" stopIfTrue="1" operator="equal">
      <formula>"g"</formula>
    </cfRule>
  </conditionalFormatting>
  <conditionalFormatting sqref="BP130:BP149">
    <cfRule type="cellIs" dxfId="26139" priority="22563" stopIfTrue="1" operator="equal">
      <formula>"f"</formula>
    </cfRule>
  </conditionalFormatting>
  <conditionalFormatting sqref="BP130:BP149">
    <cfRule type="cellIs" dxfId="26138" priority="22561" stopIfTrue="1" operator="equal">
      <formula>"h"</formula>
    </cfRule>
    <cfRule type="cellIs" dxfId="26137" priority="22562" stopIfTrue="1" operator="equal">
      <formula>"g"</formula>
    </cfRule>
  </conditionalFormatting>
  <conditionalFormatting sqref="BP130:BP149">
    <cfRule type="cellIs" dxfId="26136" priority="22560" stopIfTrue="1" operator="equal">
      <formula>"f"</formula>
    </cfRule>
  </conditionalFormatting>
  <conditionalFormatting sqref="BP130:BP149">
    <cfRule type="cellIs" dxfId="26135" priority="22558" stopIfTrue="1" operator="equal">
      <formula>"h"</formula>
    </cfRule>
    <cfRule type="cellIs" dxfId="26134" priority="22559" stopIfTrue="1" operator="equal">
      <formula>"g"</formula>
    </cfRule>
  </conditionalFormatting>
  <conditionalFormatting sqref="BP130:BP149">
    <cfRule type="cellIs" dxfId="26133" priority="22557" stopIfTrue="1" operator="equal">
      <formula>"f"</formula>
    </cfRule>
  </conditionalFormatting>
  <conditionalFormatting sqref="BP130:BP149">
    <cfRule type="cellIs" dxfId="26132" priority="22555" stopIfTrue="1" operator="equal">
      <formula>"h"</formula>
    </cfRule>
    <cfRule type="cellIs" dxfId="26131" priority="22556" stopIfTrue="1" operator="equal">
      <formula>"g"</formula>
    </cfRule>
  </conditionalFormatting>
  <conditionalFormatting sqref="BP130:BP149">
    <cfRule type="cellIs" dxfId="26130" priority="22554" stopIfTrue="1" operator="equal">
      <formula>"f"</formula>
    </cfRule>
  </conditionalFormatting>
  <conditionalFormatting sqref="BP130:BP149">
    <cfRule type="cellIs" dxfId="26129" priority="22552" stopIfTrue="1" operator="equal">
      <formula>"h"</formula>
    </cfRule>
    <cfRule type="cellIs" dxfId="26128" priority="22553" stopIfTrue="1" operator="equal">
      <formula>"g"</formula>
    </cfRule>
  </conditionalFormatting>
  <conditionalFormatting sqref="BP130:BP149">
    <cfRule type="cellIs" dxfId="26127" priority="22551" stopIfTrue="1" operator="equal">
      <formula>"f"</formula>
    </cfRule>
  </conditionalFormatting>
  <conditionalFormatting sqref="BP130:BP149">
    <cfRule type="cellIs" dxfId="26126" priority="22549" stopIfTrue="1" operator="equal">
      <formula>"h"</formula>
    </cfRule>
    <cfRule type="cellIs" dxfId="26125" priority="22550" stopIfTrue="1" operator="equal">
      <formula>"g"</formula>
    </cfRule>
  </conditionalFormatting>
  <conditionalFormatting sqref="BP130:BP149">
    <cfRule type="cellIs" dxfId="26124" priority="22548" stopIfTrue="1" operator="equal">
      <formula>"f"</formula>
    </cfRule>
  </conditionalFormatting>
  <conditionalFormatting sqref="BP130:BP149">
    <cfRule type="cellIs" dxfId="26123" priority="22546" stopIfTrue="1" operator="equal">
      <formula>"h"</formula>
    </cfRule>
    <cfRule type="cellIs" dxfId="26122" priority="22547" stopIfTrue="1" operator="equal">
      <formula>"g"</formula>
    </cfRule>
  </conditionalFormatting>
  <conditionalFormatting sqref="BP130:BP149">
    <cfRule type="cellIs" dxfId="26121" priority="22545" stopIfTrue="1" operator="equal">
      <formula>"f"</formula>
    </cfRule>
  </conditionalFormatting>
  <conditionalFormatting sqref="BP130:BP149">
    <cfRule type="cellIs" dxfId="26120" priority="22543" stopIfTrue="1" operator="equal">
      <formula>"h"</formula>
    </cfRule>
    <cfRule type="cellIs" dxfId="26119" priority="22544" stopIfTrue="1" operator="equal">
      <formula>"g"</formula>
    </cfRule>
  </conditionalFormatting>
  <conditionalFormatting sqref="BP130:BP149">
    <cfRule type="cellIs" dxfId="26118" priority="22542" stopIfTrue="1" operator="equal">
      <formula>"f"</formula>
    </cfRule>
  </conditionalFormatting>
  <conditionalFormatting sqref="BP130:BP149">
    <cfRule type="cellIs" dxfId="26117" priority="22540" stopIfTrue="1" operator="equal">
      <formula>"h"</formula>
    </cfRule>
    <cfRule type="cellIs" dxfId="26116" priority="22541" stopIfTrue="1" operator="equal">
      <formula>"g"</formula>
    </cfRule>
  </conditionalFormatting>
  <conditionalFormatting sqref="BP130:BP149">
    <cfRule type="cellIs" dxfId="26115" priority="22539" stopIfTrue="1" operator="equal">
      <formula>"f"</formula>
    </cfRule>
  </conditionalFormatting>
  <conditionalFormatting sqref="BP130:BP149">
    <cfRule type="cellIs" dxfId="26114" priority="22537" stopIfTrue="1" operator="equal">
      <formula>"h"</formula>
    </cfRule>
    <cfRule type="cellIs" dxfId="26113" priority="22538" stopIfTrue="1" operator="equal">
      <formula>"g"</formula>
    </cfRule>
  </conditionalFormatting>
  <conditionalFormatting sqref="BP130:BP149">
    <cfRule type="cellIs" dxfId="26112" priority="22536" stopIfTrue="1" operator="equal">
      <formula>"f"</formula>
    </cfRule>
  </conditionalFormatting>
  <conditionalFormatting sqref="BP130:BP149">
    <cfRule type="cellIs" dxfId="26111" priority="22534" stopIfTrue="1" operator="equal">
      <formula>"h"</formula>
    </cfRule>
    <cfRule type="cellIs" dxfId="26110" priority="22535" stopIfTrue="1" operator="equal">
      <formula>"g"</formula>
    </cfRule>
  </conditionalFormatting>
  <conditionalFormatting sqref="BP130:BP149">
    <cfRule type="cellIs" dxfId="26109" priority="22533" stopIfTrue="1" operator="equal">
      <formula>"f"</formula>
    </cfRule>
  </conditionalFormatting>
  <conditionalFormatting sqref="BP130:BP149">
    <cfRule type="cellIs" dxfId="26108" priority="22531" stopIfTrue="1" operator="equal">
      <formula>"h"</formula>
    </cfRule>
    <cfRule type="cellIs" dxfId="26107" priority="22532" stopIfTrue="1" operator="equal">
      <formula>"g"</formula>
    </cfRule>
  </conditionalFormatting>
  <conditionalFormatting sqref="BP130:BP149">
    <cfRule type="cellIs" dxfId="26106" priority="22530" stopIfTrue="1" operator="equal">
      <formula>"f"</formula>
    </cfRule>
  </conditionalFormatting>
  <conditionalFormatting sqref="BP130:BP149">
    <cfRule type="cellIs" dxfId="26105" priority="22528" stopIfTrue="1" operator="equal">
      <formula>"h"</formula>
    </cfRule>
    <cfRule type="cellIs" dxfId="26104" priority="22529" stopIfTrue="1" operator="equal">
      <formula>"g"</formula>
    </cfRule>
  </conditionalFormatting>
  <conditionalFormatting sqref="BP130:BP149">
    <cfRule type="cellIs" dxfId="26103" priority="22527" stopIfTrue="1" operator="equal">
      <formula>"f"</formula>
    </cfRule>
  </conditionalFormatting>
  <conditionalFormatting sqref="BP130:BP149">
    <cfRule type="cellIs" dxfId="26102" priority="22525" stopIfTrue="1" operator="equal">
      <formula>"h"</formula>
    </cfRule>
    <cfRule type="cellIs" dxfId="26101" priority="22526" stopIfTrue="1" operator="equal">
      <formula>"g"</formula>
    </cfRule>
  </conditionalFormatting>
  <conditionalFormatting sqref="BP130:BP149">
    <cfRule type="cellIs" dxfId="26100" priority="22524" stopIfTrue="1" operator="equal">
      <formula>"f"</formula>
    </cfRule>
  </conditionalFormatting>
  <conditionalFormatting sqref="BP130:BP149">
    <cfRule type="cellIs" dxfId="26099" priority="22522" stopIfTrue="1" operator="equal">
      <formula>"h"</formula>
    </cfRule>
    <cfRule type="cellIs" dxfId="26098" priority="22523" stopIfTrue="1" operator="equal">
      <formula>"g"</formula>
    </cfRule>
  </conditionalFormatting>
  <conditionalFormatting sqref="BP130:BP149">
    <cfRule type="cellIs" dxfId="26097" priority="22521" stopIfTrue="1" operator="equal">
      <formula>"f"</formula>
    </cfRule>
  </conditionalFormatting>
  <conditionalFormatting sqref="BP130:BP149">
    <cfRule type="cellIs" dxfId="26096" priority="22519" stopIfTrue="1" operator="equal">
      <formula>"h"</formula>
    </cfRule>
    <cfRule type="cellIs" dxfId="26095" priority="22520" stopIfTrue="1" operator="equal">
      <formula>"g"</formula>
    </cfRule>
  </conditionalFormatting>
  <conditionalFormatting sqref="BP130:BP149">
    <cfRule type="cellIs" dxfId="26094" priority="22518" stopIfTrue="1" operator="equal">
      <formula>"f"</formula>
    </cfRule>
  </conditionalFormatting>
  <conditionalFormatting sqref="BP130:BP149">
    <cfRule type="cellIs" dxfId="26093" priority="22516" stopIfTrue="1" operator="equal">
      <formula>"h"</formula>
    </cfRule>
    <cfRule type="cellIs" dxfId="26092" priority="22517" stopIfTrue="1" operator="equal">
      <formula>"g"</formula>
    </cfRule>
  </conditionalFormatting>
  <conditionalFormatting sqref="BP130:BP149">
    <cfRule type="cellIs" dxfId="26091" priority="22515" stopIfTrue="1" operator="equal">
      <formula>"f"</formula>
    </cfRule>
  </conditionalFormatting>
  <conditionalFormatting sqref="BP130:BP149">
    <cfRule type="cellIs" dxfId="26090" priority="22513" stopIfTrue="1" operator="equal">
      <formula>"h"</formula>
    </cfRule>
    <cfRule type="cellIs" dxfId="26089" priority="22514" stopIfTrue="1" operator="equal">
      <formula>"g"</formula>
    </cfRule>
  </conditionalFormatting>
  <conditionalFormatting sqref="BP130:BP149">
    <cfRule type="cellIs" dxfId="26088" priority="22512" stopIfTrue="1" operator="equal">
      <formula>"f"</formula>
    </cfRule>
  </conditionalFormatting>
  <conditionalFormatting sqref="BP130:BP149">
    <cfRule type="cellIs" dxfId="26087" priority="22510" stopIfTrue="1" operator="equal">
      <formula>"h"</formula>
    </cfRule>
    <cfRule type="cellIs" dxfId="26086" priority="22511" stopIfTrue="1" operator="equal">
      <formula>"g"</formula>
    </cfRule>
  </conditionalFormatting>
  <conditionalFormatting sqref="BP130:BP149">
    <cfRule type="cellIs" dxfId="26085" priority="22506" stopIfTrue="1" operator="equal">
      <formula>"f"</formula>
    </cfRule>
  </conditionalFormatting>
  <conditionalFormatting sqref="BP130:BP149">
    <cfRule type="cellIs" dxfId="26084" priority="22504" stopIfTrue="1" operator="equal">
      <formula>"h"</formula>
    </cfRule>
    <cfRule type="cellIs" dxfId="26083" priority="22505" stopIfTrue="1" operator="equal">
      <formula>"g"</formula>
    </cfRule>
  </conditionalFormatting>
  <conditionalFormatting sqref="BP130:BP149">
    <cfRule type="cellIs" dxfId="26082" priority="22509" stopIfTrue="1" operator="equal">
      <formula>"f"</formula>
    </cfRule>
  </conditionalFormatting>
  <conditionalFormatting sqref="BP130:BP149">
    <cfRule type="cellIs" dxfId="26081" priority="22507" stopIfTrue="1" operator="equal">
      <formula>"h"</formula>
    </cfRule>
    <cfRule type="cellIs" dxfId="26080" priority="22508" stopIfTrue="1" operator="equal">
      <formula>"g"</formula>
    </cfRule>
  </conditionalFormatting>
  <conditionalFormatting sqref="BP130:BP149">
    <cfRule type="cellIs" dxfId="26079" priority="22503" stopIfTrue="1" operator="equal">
      <formula>"f"</formula>
    </cfRule>
  </conditionalFormatting>
  <conditionalFormatting sqref="BP130:BP149">
    <cfRule type="cellIs" dxfId="26078" priority="22501" stopIfTrue="1" operator="equal">
      <formula>"h"</formula>
    </cfRule>
    <cfRule type="cellIs" dxfId="26077" priority="22502" stopIfTrue="1" operator="equal">
      <formula>"g"</formula>
    </cfRule>
  </conditionalFormatting>
  <conditionalFormatting sqref="BP130:BP149">
    <cfRule type="cellIs" dxfId="26076" priority="22500" stopIfTrue="1" operator="equal">
      <formula>"f"</formula>
    </cfRule>
  </conditionalFormatting>
  <conditionalFormatting sqref="BP130:BP149">
    <cfRule type="cellIs" dxfId="26075" priority="22498" stopIfTrue="1" operator="equal">
      <formula>"h"</formula>
    </cfRule>
    <cfRule type="cellIs" dxfId="26074" priority="22499" stopIfTrue="1" operator="equal">
      <formula>"g"</formula>
    </cfRule>
  </conditionalFormatting>
  <conditionalFormatting sqref="BP130:BP149">
    <cfRule type="cellIs" dxfId="26073" priority="22497" stopIfTrue="1" operator="equal">
      <formula>"f"</formula>
    </cfRule>
  </conditionalFormatting>
  <conditionalFormatting sqref="BP130:BP149">
    <cfRule type="cellIs" dxfId="26072" priority="22495" stopIfTrue="1" operator="equal">
      <formula>"h"</formula>
    </cfRule>
    <cfRule type="cellIs" dxfId="26071" priority="22496" stopIfTrue="1" operator="equal">
      <formula>"g"</formula>
    </cfRule>
  </conditionalFormatting>
  <conditionalFormatting sqref="BP130:BQ149">
    <cfRule type="cellIs" dxfId="26070" priority="22488" stopIfTrue="1" operator="equal">
      <formula>"f"</formula>
    </cfRule>
  </conditionalFormatting>
  <conditionalFormatting sqref="BP130:BQ149">
    <cfRule type="cellIs" dxfId="26069" priority="22486" stopIfTrue="1" operator="equal">
      <formula>"h"</formula>
    </cfRule>
    <cfRule type="cellIs" dxfId="26068" priority="22487" stopIfTrue="1" operator="equal">
      <formula>"g"</formula>
    </cfRule>
  </conditionalFormatting>
  <conditionalFormatting sqref="BP130:BQ149">
    <cfRule type="cellIs" dxfId="26067" priority="22491" stopIfTrue="1" operator="equal">
      <formula>"f"</formula>
    </cfRule>
  </conditionalFormatting>
  <conditionalFormatting sqref="BP130:BQ149">
    <cfRule type="cellIs" dxfId="26066" priority="22489" stopIfTrue="1" operator="equal">
      <formula>"h"</formula>
    </cfRule>
    <cfRule type="cellIs" dxfId="26065" priority="22490" stopIfTrue="1" operator="equal">
      <formula>"g"</formula>
    </cfRule>
  </conditionalFormatting>
  <conditionalFormatting sqref="AT16">
    <cfRule type="cellIs" dxfId="26064" priority="16680" stopIfTrue="1" operator="equal">
      <formula>"f"</formula>
    </cfRule>
  </conditionalFormatting>
  <conditionalFormatting sqref="AT16">
    <cfRule type="cellIs" dxfId="26063" priority="16678" stopIfTrue="1" operator="equal">
      <formula>"h"</formula>
    </cfRule>
    <cfRule type="cellIs" dxfId="26062" priority="16679" stopIfTrue="1" operator="equal">
      <formula>"g"</formula>
    </cfRule>
  </conditionalFormatting>
  <conditionalFormatting sqref="AT16">
    <cfRule type="cellIs" dxfId="26061" priority="16611" stopIfTrue="1" operator="equal">
      <formula>"f"</formula>
    </cfRule>
  </conditionalFormatting>
  <conditionalFormatting sqref="AT16">
    <cfRule type="cellIs" dxfId="26060" priority="16609" stopIfTrue="1" operator="equal">
      <formula>"h"</formula>
    </cfRule>
    <cfRule type="cellIs" dxfId="26059" priority="16610" stopIfTrue="1" operator="equal">
      <formula>"g"</formula>
    </cfRule>
  </conditionalFormatting>
  <conditionalFormatting sqref="AT16">
    <cfRule type="cellIs" dxfId="26058" priority="16677" stopIfTrue="1" operator="equal">
      <formula>"f"</formula>
    </cfRule>
  </conditionalFormatting>
  <conditionalFormatting sqref="AT16">
    <cfRule type="cellIs" dxfId="26057" priority="16675" stopIfTrue="1" operator="equal">
      <formula>"h"</formula>
    </cfRule>
    <cfRule type="cellIs" dxfId="26056" priority="16676" stopIfTrue="1" operator="equal">
      <formula>"g"</formula>
    </cfRule>
  </conditionalFormatting>
  <conditionalFormatting sqref="AT16">
    <cfRule type="cellIs" dxfId="26055" priority="16674" stopIfTrue="1" operator="equal">
      <formula>"f"</formula>
    </cfRule>
  </conditionalFormatting>
  <conditionalFormatting sqref="AT16">
    <cfRule type="cellIs" dxfId="26054" priority="16672" stopIfTrue="1" operator="equal">
      <formula>"h"</formula>
    </cfRule>
    <cfRule type="cellIs" dxfId="26053" priority="16673" stopIfTrue="1" operator="equal">
      <formula>"g"</formula>
    </cfRule>
  </conditionalFormatting>
  <conditionalFormatting sqref="AT16">
    <cfRule type="cellIs" dxfId="26052" priority="16671" stopIfTrue="1" operator="equal">
      <formula>"f"</formula>
    </cfRule>
  </conditionalFormatting>
  <conditionalFormatting sqref="AT16">
    <cfRule type="cellIs" dxfId="26051" priority="16669" stopIfTrue="1" operator="equal">
      <formula>"h"</formula>
    </cfRule>
    <cfRule type="cellIs" dxfId="26050" priority="16670" stopIfTrue="1" operator="equal">
      <formula>"g"</formula>
    </cfRule>
  </conditionalFormatting>
  <conditionalFormatting sqref="AT16">
    <cfRule type="cellIs" dxfId="26049" priority="16668" stopIfTrue="1" operator="equal">
      <formula>"f"</formula>
    </cfRule>
  </conditionalFormatting>
  <conditionalFormatting sqref="AT16">
    <cfRule type="cellIs" dxfId="26048" priority="16666" stopIfTrue="1" operator="equal">
      <formula>"h"</formula>
    </cfRule>
    <cfRule type="cellIs" dxfId="26047" priority="16667" stopIfTrue="1" operator="equal">
      <formula>"g"</formula>
    </cfRule>
  </conditionalFormatting>
  <conditionalFormatting sqref="AT16">
    <cfRule type="cellIs" dxfId="26046" priority="16665" stopIfTrue="1" operator="equal">
      <formula>"f"</formula>
    </cfRule>
  </conditionalFormatting>
  <conditionalFormatting sqref="AT16">
    <cfRule type="cellIs" dxfId="26045" priority="16663" stopIfTrue="1" operator="equal">
      <formula>"h"</formula>
    </cfRule>
    <cfRule type="cellIs" dxfId="26044" priority="16664" stopIfTrue="1" operator="equal">
      <formula>"g"</formula>
    </cfRule>
  </conditionalFormatting>
  <conditionalFormatting sqref="AT16">
    <cfRule type="cellIs" dxfId="26043" priority="16662" stopIfTrue="1" operator="equal">
      <formula>"f"</formula>
    </cfRule>
  </conditionalFormatting>
  <conditionalFormatting sqref="AT16">
    <cfRule type="cellIs" dxfId="26042" priority="16660" stopIfTrue="1" operator="equal">
      <formula>"h"</formula>
    </cfRule>
    <cfRule type="cellIs" dxfId="26041" priority="16661" stopIfTrue="1" operator="equal">
      <formula>"g"</formula>
    </cfRule>
  </conditionalFormatting>
  <conditionalFormatting sqref="AT16">
    <cfRule type="cellIs" dxfId="26040" priority="16659" stopIfTrue="1" operator="equal">
      <formula>"f"</formula>
    </cfRule>
  </conditionalFormatting>
  <conditionalFormatting sqref="AT16">
    <cfRule type="cellIs" dxfId="26039" priority="16657" stopIfTrue="1" operator="equal">
      <formula>"h"</formula>
    </cfRule>
    <cfRule type="cellIs" dxfId="26038" priority="16658" stopIfTrue="1" operator="equal">
      <formula>"g"</formula>
    </cfRule>
  </conditionalFormatting>
  <conditionalFormatting sqref="AT16">
    <cfRule type="cellIs" dxfId="26037" priority="16656" stopIfTrue="1" operator="equal">
      <formula>"f"</formula>
    </cfRule>
  </conditionalFormatting>
  <conditionalFormatting sqref="AT16">
    <cfRule type="cellIs" dxfId="26036" priority="16654" stopIfTrue="1" operator="equal">
      <formula>"h"</formula>
    </cfRule>
    <cfRule type="cellIs" dxfId="26035" priority="16655" stopIfTrue="1" operator="equal">
      <formula>"g"</formula>
    </cfRule>
  </conditionalFormatting>
  <conditionalFormatting sqref="AT16">
    <cfRule type="cellIs" dxfId="26034" priority="16653" stopIfTrue="1" operator="equal">
      <formula>"f"</formula>
    </cfRule>
  </conditionalFormatting>
  <conditionalFormatting sqref="AT16">
    <cfRule type="cellIs" dxfId="26033" priority="16651" stopIfTrue="1" operator="equal">
      <formula>"h"</formula>
    </cfRule>
    <cfRule type="cellIs" dxfId="26032" priority="16652" stopIfTrue="1" operator="equal">
      <formula>"g"</formula>
    </cfRule>
  </conditionalFormatting>
  <conditionalFormatting sqref="AT16">
    <cfRule type="cellIs" dxfId="26031" priority="16650" stopIfTrue="1" operator="equal">
      <formula>"f"</formula>
    </cfRule>
  </conditionalFormatting>
  <conditionalFormatting sqref="AT16">
    <cfRule type="cellIs" dxfId="26030" priority="16648" stopIfTrue="1" operator="equal">
      <formula>"h"</formula>
    </cfRule>
    <cfRule type="cellIs" dxfId="26029" priority="16649" stopIfTrue="1" operator="equal">
      <formula>"g"</formula>
    </cfRule>
  </conditionalFormatting>
  <conditionalFormatting sqref="AT16">
    <cfRule type="cellIs" dxfId="26028" priority="16647" stopIfTrue="1" operator="equal">
      <formula>"f"</formula>
    </cfRule>
  </conditionalFormatting>
  <conditionalFormatting sqref="AT16">
    <cfRule type="cellIs" dxfId="26027" priority="16645" stopIfTrue="1" operator="equal">
      <formula>"h"</formula>
    </cfRule>
    <cfRule type="cellIs" dxfId="26026" priority="16646" stopIfTrue="1" operator="equal">
      <formula>"g"</formula>
    </cfRule>
  </conditionalFormatting>
  <conditionalFormatting sqref="AT16">
    <cfRule type="cellIs" dxfId="26025" priority="16644" stopIfTrue="1" operator="equal">
      <formula>"f"</formula>
    </cfRule>
  </conditionalFormatting>
  <conditionalFormatting sqref="AT16">
    <cfRule type="cellIs" dxfId="26024" priority="16642" stopIfTrue="1" operator="equal">
      <formula>"h"</formula>
    </cfRule>
    <cfRule type="cellIs" dxfId="26023" priority="16643" stopIfTrue="1" operator="equal">
      <formula>"g"</formula>
    </cfRule>
  </conditionalFormatting>
  <conditionalFormatting sqref="AT16">
    <cfRule type="cellIs" dxfId="26022" priority="16641" stopIfTrue="1" operator="equal">
      <formula>"f"</formula>
    </cfRule>
  </conditionalFormatting>
  <conditionalFormatting sqref="AT16">
    <cfRule type="cellIs" dxfId="26021" priority="16639" stopIfTrue="1" operator="equal">
      <formula>"h"</formula>
    </cfRule>
    <cfRule type="cellIs" dxfId="26020" priority="16640" stopIfTrue="1" operator="equal">
      <formula>"g"</formula>
    </cfRule>
  </conditionalFormatting>
  <conditionalFormatting sqref="AT16">
    <cfRule type="cellIs" dxfId="26019" priority="16638" stopIfTrue="1" operator="equal">
      <formula>"f"</formula>
    </cfRule>
  </conditionalFormatting>
  <conditionalFormatting sqref="AT16">
    <cfRule type="cellIs" dxfId="26018" priority="16636" stopIfTrue="1" operator="equal">
      <formula>"h"</formula>
    </cfRule>
    <cfRule type="cellIs" dxfId="26017" priority="16637" stopIfTrue="1" operator="equal">
      <formula>"g"</formula>
    </cfRule>
  </conditionalFormatting>
  <conditionalFormatting sqref="AT16">
    <cfRule type="cellIs" dxfId="26016" priority="16635" stopIfTrue="1" operator="equal">
      <formula>"f"</formula>
    </cfRule>
  </conditionalFormatting>
  <conditionalFormatting sqref="AT16">
    <cfRule type="cellIs" dxfId="26015" priority="16633" stopIfTrue="1" operator="equal">
      <formula>"h"</formula>
    </cfRule>
    <cfRule type="cellIs" dxfId="26014" priority="16634" stopIfTrue="1" operator="equal">
      <formula>"g"</formula>
    </cfRule>
  </conditionalFormatting>
  <conditionalFormatting sqref="AT16">
    <cfRule type="cellIs" dxfId="26013" priority="16632" stopIfTrue="1" operator="equal">
      <formula>"f"</formula>
    </cfRule>
  </conditionalFormatting>
  <conditionalFormatting sqref="AT16">
    <cfRule type="cellIs" dxfId="26012" priority="16630" stopIfTrue="1" operator="equal">
      <formula>"h"</formula>
    </cfRule>
    <cfRule type="cellIs" dxfId="26011" priority="16631" stopIfTrue="1" operator="equal">
      <formula>"g"</formula>
    </cfRule>
  </conditionalFormatting>
  <conditionalFormatting sqref="AT16">
    <cfRule type="cellIs" dxfId="26010" priority="16629" stopIfTrue="1" operator="equal">
      <formula>"f"</formula>
    </cfRule>
  </conditionalFormatting>
  <conditionalFormatting sqref="AT16">
    <cfRule type="cellIs" dxfId="26009" priority="16627" stopIfTrue="1" operator="equal">
      <formula>"h"</formula>
    </cfRule>
    <cfRule type="cellIs" dxfId="26008" priority="16628" stopIfTrue="1" operator="equal">
      <formula>"g"</formula>
    </cfRule>
  </conditionalFormatting>
  <conditionalFormatting sqref="AT16">
    <cfRule type="cellIs" dxfId="26007" priority="16623" stopIfTrue="1" operator="equal">
      <formula>"f"</formula>
    </cfRule>
  </conditionalFormatting>
  <conditionalFormatting sqref="AT16">
    <cfRule type="cellIs" dxfId="26006" priority="16621" stopIfTrue="1" operator="equal">
      <formula>"h"</formula>
    </cfRule>
    <cfRule type="cellIs" dxfId="26005" priority="16622" stopIfTrue="1" operator="equal">
      <formula>"g"</formula>
    </cfRule>
  </conditionalFormatting>
  <conditionalFormatting sqref="AT16">
    <cfRule type="cellIs" dxfId="26004" priority="16626" stopIfTrue="1" operator="equal">
      <formula>"f"</formula>
    </cfRule>
  </conditionalFormatting>
  <conditionalFormatting sqref="AT16">
    <cfRule type="cellIs" dxfId="26003" priority="16624" stopIfTrue="1" operator="equal">
      <formula>"h"</formula>
    </cfRule>
    <cfRule type="cellIs" dxfId="26002" priority="16625" stopIfTrue="1" operator="equal">
      <formula>"g"</formula>
    </cfRule>
  </conditionalFormatting>
  <conditionalFormatting sqref="AT16">
    <cfRule type="cellIs" dxfId="26001" priority="16620" stopIfTrue="1" operator="equal">
      <formula>"f"</formula>
    </cfRule>
  </conditionalFormatting>
  <conditionalFormatting sqref="AT16">
    <cfRule type="cellIs" dxfId="26000" priority="16618" stopIfTrue="1" operator="equal">
      <formula>"h"</formula>
    </cfRule>
    <cfRule type="cellIs" dxfId="25999" priority="16619" stopIfTrue="1" operator="equal">
      <formula>"g"</formula>
    </cfRule>
  </conditionalFormatting>
  <conditionalFormatting sqref="AT16">
    <cfRule type="cellIs" dxfId="25998" priority="16617" stopIfTrue="1" operator="equal">
      <formula>"f"</formula>
    </cfRule>
  </conditionalFormatting>
  <conditionalFormatting sqref="AT16">
    <cfRule type="cellIs" dxfId="25997" priority="16615" stopIfTrue="1" operator="equal">
      <formula>"h"</formula>
    </cfRule>
    <cfRule type="cellIs" dxfId="25996" priority="16616" stopIfTrue="1" operator="equal">
      <formula>"g"</formula>
    </cfRule>
  </conditionalFormatting>
  <conditionalFormatting sqref="AT16">
    <cfRule type="cellIs" dxfId="25995" priority="16614" stopIfTrue="1" operator="equal">
      <formula>"f"</formula>
    </cfRule>
  </conditionalFormatting>
  <conditionalFormatting sqref="AT16">
    <cfRule type="cellIs" dxfId="25994" priority="16612" stopIfTrue="1" operator="equal">
      <formula>"h"</formula>
    </cfRule>
    <cfRule type="cellIs" dxfId="25993" priority="16613" stopIfTrue="1" operator="equal">
      <formula>"g"</formula>
    </cfRule>
  </conditionalFormatting>
  <conditionalFormatting sqref="AS16">
    <cfRule type="cellIs" dxfId="25992" priority="16539" stopIfTrue="1" operator="equal">
      <formula>"f"</formula>
    </cfRule>
  </conditionalFormatting>
  <conditionalFormatting sqref="AS16">
    <cfRule type="cellIs" dxfId="25991" priority="16537" stopIfTrue="1" operator="equal">
      <formula>"h"</formula>
    </cfRule>
    <cfRule type="cellIs" dxfId="25990" priority="16538" stopIfTrue="1" operator="equal">
      <formula>"g"</formula>
    </cfRule>
  </conditionalFormatting>
  <conditionalFormatting sqref="AS16">
    <cfRule type="cellIs" dxfId="25989" priority="16608" stopIfTrue="1" operator="equal">
      <formula>"f"</formula>
    </cfRule>
  </conditionalFormatting>
  <conditionalFormatting sqref="AS16">
    <cfRule type="cellIs" dxfId="25988" priority="16606" stopIfTrue="1" operator="equal">
      <formula>"h"</formula>
    </cfRule>
    <cfRule type="cellIs" dxfId="25987" priority="16607" stopIfTrue="1" operator="equal">
      <formula>"g"</formula>
    </cfRule>
  </conditionalFormatting>
  <conditionalFormatting sqref="AS16">
    <cfRule type="cellIs" dxfId="25986" priority="16605" stopIfTrue="1" operator="equal">
      <formula>"f"</formula>
    </cfRule>
  </conditionalFormatting>
  <conditionalFormatting sqref="AS16">
    <cfRule type="cellIs" dxfId="25985" priority="16603" stopIfTrue="1" operator="equal">
      <formula>"h"</formula>
    </cfRule>
    <cfRule type="cellIs" dxfId="25984" priority="16604" stopIfTrue="1" operator="equal">
      <formula>"g"</formula>
    </cfRule>
  </conditionalFormatting>
  <conditionalFormatting sqref="AS16">
    <cfRule type="cellIs" dxfId="25983" priority="16602" stopIfTrue="1" operator="equal">
      <formula>"f"</formula>
    </cfRule>
  </conditionalFormatting>
  <conditionalFormatting sqref="AS16">
    <cfRule type="cellIs" dxfId="25982" priority="16600" stopIfTrue="1" operator="equal">
      <formula>"h"</formula>
    </cfRule>
    <cfRule type="cellIs" dxfId="25981" priority="16601" stopIfTrue="1" operator="equal">
      <formula>"g"</formula>
    </cfRule>
  </conditionalFormatting>
  <conditionalFormatting sqref="AS16">
    <cfRule type="cellIs" dxfId="25980" priority="16599" stopIfTrue="1" operator="equal">
      <formula>"f"</formula>
    </cfRule>
  </conditionalFormatting>
  <conditionalFormatting sqref="AS16">
    <cfRule type="cellIs" dxfId="25979" priority="16597" stopIfTrue="1" operator="equal">
      <formula>"h"</formula>
    </cfRule>
    <cfRule type="cellIs" dxfId="25978" priority="16598" stopIfTrue="1" operator="equal">
      <formula>"g"</formula>
    </cfRule>
  </conditionalFormatting>
  <conditionalFormatting sqref="AS16">
    <cfRule type="cellIs" dxfId="25977" priority="16596" stopIfTrue="1" operator="equal">
      <formula>"f"</formula>
    </cfRule>
  </conditionalFormatting>
  <conditionalFormatting sqref="AS16">
    <cfRule type="cellIs" dxfId="25976" priority="16594" stopIfTrue="1" operator="equal">
      <formula>"h"</formula>
    </cfRule>
    <cfRule type="cellIs" dxfId="25975" priority="16595" stopIfTrue="1" operator="equal">
      <formula>"g"</formula>
    </cfRule>
  </conditionalFormatting>
  <conditionalFormatting sqref="AS16">
    <cfRule type="cellIs" dxfId="25974" priority="16593" stopIfTrue="1" operator="equal">
      <formula>"f"</formula>
    </cfRule>
  </conditionalFormatting>
  <conditionalFormatting sqref="AS16">
    <cfRule type="cellIs" dxfId="25973" priority="16591" stopIfTrue="1" operator="equal">
      <formula>"h"</formula>
    </cfRule>
    <cfRule type="cellIs" dxfId="25972" priority="16592" stopIfTrue="1" operator="equal">
      <formula>"g"</formula>
    </cfRule>
  </conditionalFormatting>
  <conditionalFormatting sqref="AS16">
    <cfRule type="cellIs" dxfId="25971" priority="16590" stopIfTrue="1" operator="equal">
      <formula>"f"</formula>
    </cfRule>
  </conditionalFormatting>
  <conditionalFormatting sqref="AS16">
    <cfRule type="cellIs" dxfId="25970" priority="16588" stopIfTrue="1" operator="equal">
      <formula>"h"</formula>
    </cfRule>
    <cfRule type="cellIs" dxfId="25969" priority="16589" stopIfTrue="1" operator="equal">
      <formula>"g"</formula>
    </cfRule>
  </conditionalFormatting>
  <conditionalFormatting sqref="AS16">
    <cfRule type="cellIs" dxfId="25968" priority="16587" stopIfTrue="1" operator="equal">
      <formula>"f"</formula>
    </cfRule>
  </conditionalFormatting>
  <conditionalFormatting sqref="AS16">
    <cfRule type="cellIs" dxfId="25967" priority="16585" stopIfTrue="1" operator="equal">
      <formula>"h"</formula>
    </cfRule>
    <cfRule type="cellIs" dxfId="25966" priority="16586" stopIfTrue="1" operator="equal">
      <formula>"g"</formula>
    </cfRule>
  </conditionalFormatting>
  <conditionalFormatting sqref="AS16">
    <cfRule type="cellIs" dxfId="25965" priority="16584" stopIfTrue="1" operator="equal">
      <formula>"f"</formula>
    </cfRule>
  </conditionalFormatting>
  <conditionalFormatting sqref="AS16">
    <cfRule type="cellIs" dxfId="25964" priority="16582" stopIfTrue="1" operator="equal">
      <formula>"h"</formula>
    </cfRule>
    <cfRule type="cellIs" dxfId="25963" priority="16583" stopIfTrue="1" operator="equal">
      <formula>"g"</formula>
    </cfRule>
  </conditionalFormatting>
  <conditionalFormatting sqref="AS16">
    <cfRule type="cellIs" dxfId="25962" priority="16581" stopIfTrue="1" operator="equal">
      <formula>"f"</formula>
    </cfRule>
  </conditionalFormatting>
  <conditionalFormatting sqref="AS16">
    <cfRule type="cellIs" dxfId="25961" priority="16579" stopIfTrue="1" operator="equal">
      <formula>"h"</formula>
    </cfRule>
    <cfRule type="cellIs" dxfId="25960" priority="16580" stopIfTrue="1" operator="equal">
      <formula>"g"</formula>
    </cfRule>
  </conditionalFormatting>
  <conditionalFormatting sqref="AS16">
    <cfRule type="cellIs" dxfId="25959" priority="16578" stopIfTrue="1" operator="equal">
      <formula>"f"</formula>
    </cfRule>
  </conditionalFormatting>
  <conditionalFormatting sqref="AS16">
    <cfRule type="cellIs" dxfId="25958" priority="16576" stopIfTrue="1" operator="equal">
      <formula>"h"</formula>
    </cfRule>
    <cfRule type="cellIs" dxfId="25957" priority="16577" stopIfTrue="1" operator="equal">
      <formula>"g"</formula>
    </cfRule>
  </conditionalFormatting>
  <conditionalFormatting sqref="AS16">
    <cfRule type="cellIs" dxfId="25956" priority="16575" stopIfTrue="1" operator="equal">
      <formula>"f"</formula>
    </cfRule>
  </conditionalFormatting>
  <conditionalFormatting sqref="AS16">
    <cfRule type="cellIs" dxfId="25955" priority="16573" stopIfTrue="1" operator="equal">
      <formula>"h"</formula>
    </cfRule>
    <cfRule type="cellIs" dxfId="25954" priority="16574" stopIfTrue="1" operator="equal">
      <formula>"g"</formula>
    </cfRule>
  </conditionalFormatting>
  <conditionalFormatting sqref="AS16">
    <cfRule type="cellIs" dxfId="25953" priority="16572" stopIfTrue="1" operator="equal">
      <formula>"f"</formula>
    </cfRule>
  </conditionalFormatting>
  <conditionalFormatting sqref="AS16">
    <cfRule type="cellIs" dxfId="25952" priority="16570" stopIfTrue="1" operator="equal">
      <formula>"h"</formula>
    </cfRule>
    <cfRule type="cellIs" dxfId="25951" priority="16571" stopIfTrue="1" operator="equal">
      <formula>"g"</formula>
    </cfRule>
  </conditionalFormatting>
  <conditionalFormatting sqref="AS16">
    <cfRule type="cellIs" dxfId="25950" priority="16569" stopIfTrue="1" operator="equal">
      <formula>"f"</formula>
    </cfRule>
  </conditionalFormatting>
  <conditionalFormatting sqref="AS16">
    <cfRule type="cellIs" dxfId="25949" priority="16567" stopIfTrue="1" operator="equal">
      <formula>"h"</formula>
    </cfRule>
    <cfRule type="cellIs" dxfId="25948" priority="16568" stopIfTrue="1" operator="equal">
      <formula>"g"</formula>
    </cfRule>
  </conditionalFormatting>
  <conditionalFormatting sqref="AS16">
    <cfRule type="cellIs" dxfId="25947" priority="16566" stopIfTrue="1" operator="equal">
      <formula>"f"</formula>
    </cfRule>
  </conditionalFormatting>
  <conditionalFormatting sqref="AS16">
    <cfRule type="cellIs" dxfId="25946" priority="16564" stopIfTrue="1" operator="equal">
      <formula>"h"</formula>
    </cfRule>
    <cfRule type="cellIs" dxfId="25945" priority="16565" stopIfTrue="1" operator="equal">
      <formula>"g"</formula>
    </cfRule>
  </conditionalFormatting>
  <conditionalFormatting sqref="AS16">
    <cfRule type="cellIs" dxfId="25944" priority="16563" stopIfTrue="1" operator="equal">
      <formula>"f"</formula>
    </cfRule>
  </conditionalFormatting>
  <conditionalFormatting sqref="AS16">
    <cfRule type="cellIs" dxfId="25943" priority="16561" stopIfTrue="1" operator="equal">
      <formula>"h"</formula>
    </cfRule>
    <cfRule type="cellIs" dxfId="25942" priority="16562" stopIfTrue="1" operator="equal">
      <formula>"g"</formula>
    </cfRule>
  </conditionalFormatting>
  <conditionalFormatting sqref="AS16">
    <cfRule type="cellIs" dxfId="25941" priority="16560" stopIfTrue="1" operator="equal">
      <formula>"f"</formula>
    </cfRule>
  </conditionalFormatting>
  <conditionalFormatting sqref="AS16">
    <cfRule type="cellIs" dxfId="25940" priority="16558" stopIfTrue="1" operator="equal">
      <formula>"h"</formula>
    </cfRule>
    <cfRule type="cellIs" dxfId="25939" priority="16559" stopIfTrue="1" operator="equal">
      <formula>"g"</formula>
    </cfRule>
  </conditionalFormatting>
  <conditionalFormatting sqref="AS16">
    <cfRule type="cellIs" dxfId="25938" priority="16557" stopIfTrue="1" operator="equal">
      <formula>"f"</formula>
    </cfRule>
  </conditionalFormatting>
  <conditionalFormatting sqref="AS16">
    <cfRule type="cellIs" dxfId="25937" priority="16555" stopIfTrue="1" operator="equal">
      <formula>"h"</formula>
    </cfRule>
    <cfRule type="cellIs" dxfId="25936" priority="16556" stopIfTrue="1" operator="equal">
      <formula>"g"</formula>
    </cfRule>
  </conditionalFormatting>
  <conditionalFormatting sqref="AS16">
    <cfRule type="cellIs" dxfId="25935" priority="16551" stopIfTrue="1" operator="equal">
      <formula>"f"</formula>
    </cfRule>
  </conditionalFormatting>
  <conditionalFormatting sqref="AS16">
    <cfRule type="cellIs" dxfId="25934" priority="16549" stopIfTrue="1" operator="equal">
      <formula>"h"</formula>
    </cfRule>
    <cfRule type="cellIs" dxfId="25933" priority="16550" stopIfTrue="1" operator="equal">
      <formula>"g"</formula>
    </cfRule>
  </conditionalFormatting>
  <conditionalFormatting sqref="AS16">
    <cfRule type="cellIs" dxfId="25932" priority="16554" stopIfTrue="1" operator="equal">
      <formula>"f"</formula>
    </cfRule>
  </conditionalFormatting>
  <conditionalFormatting sqref="AS16">
    <cfRule type="cellIs" dxfId="25931" priority="16552" stopIfTrue="1" operator="equal">
      <formula>"h"</formula>
    </cfRule>
    <cfRule type="cellIs" dxfId="25930" priority="16553" stopIfTrue="1" operator="equal">
      <formula>"g"</formula>
    </cfRule>
  </conditionalFormatting>
  <conditionalFormatting sqref="AS16">
    <cfRule type="cellIs" dxfId="25929" priority="16548" stopIfTrue="1" operator="equal">
      <formula>"f"</formula>
    </cfRule>
  </conditionalFormatting>
  <conditionalFormatting sqref="AS16">
    <cfRule type="cellIs" dxfId="25928" priority="16546" stopIfTrue="1" operator="equal">
      <formula>"h"</formula>
    </cfRule>
    <cfRule type="cellIs" dxfId="25927" priority="16547" stopIfTrue="1" operator="equal">
      <formula>"g"</formula>
    </cfRule>
  </conditionalFormatting>
  <conditionalFormatting sqref="AS16">
    <cfRule type="cellIs" dxfId="25926" priority="16545" stopIfTrue="1" operator="equal">
      <formula>"f"</formula>
    </cfRule>
  </conditionalFormatting>
  <conditionalFormatting sqref="AS16">
    <cfRule type="cellIs" dxfId="25925" priority="16543" stopIfTrue="1" operator="equal">
      <formula>"h"</formula>
    </cfRule>
    <cfRule type="cellIs" dxfId="25924" priority="16544" stopIfTrue="1" operator="equal">
      <formula>"g"</formula>
    </cfRule>
  </conditionalFormatting>
  <conditionalFormatting sqref="AS16">
    <cfRule type="cellIs" dxfId="25923" priority="16542" stopIfTrue="1" operator="equal">
      <formula>"f"</formula>
    </cfRule>
  </conditionalFormatting>
  <conditionalFormatting sqref="AS16">
    <cfRule type="cellIs" dxfId="25922" priority="16540" stopIfTrue="1" operator="equal">
      <formula>"h"</formula>
    </cfRule>
    <cfRule type="cellIs" dxfId="25921" priority="16541" stopIfTrue="1" operator="equal">
      <formula>"g"</formula>
    </cfRule>
  </conditionalFormatting>
  <conditionalFormatting sqref="AS16:AT16">
    <cfRule type="cellIs" dxfId="25920" priority="16533" stopIfTrue="1" operator="equal">
      <formula>"f"</formula>
    </cfRule>
  </conditionalFormatting>
  <conditionalFormatting sqref="AS16:AT16">
    <cfRule type="cellIs" dxfId="25919" priority="16531" stopIfTrue="1" operator="equal">
      <formula>"h"</formula>
    </cfRule>
    <cfRule type="cellIs" dxfId="25918" priority="16532" stopIfTrue="1" operator="equal">
      <formula>"g"</formula>
    </cfRule>
  </conditionalFormatting>
  <conditionalFormatting sqref="AS16:AT16">
    <cfRule type="cellIs" dxfId="25917" priority="16530" stopIfTrue="1" operator="equal">
      <formula>"f"</formula>
    </cfRule>
  </conditionalFormatting>
  <conditionalFormatting sqref="AS16:AT16">
    <cfRule type="cellIs" dxfId="25916" priority="16528" stopIfTrue="1" operator="equal">
      <formula>"h"</formula>
    </cfRule>
    <cfRule type="cellIs" dxfId="25915" priority="16529" stopIfTrue="1" operator="equal">
      <formula>"g"</formula>
    </cfRule>
  </conditionalFormatting>
  <conditionalFormatting sqref="AS16:AT16">
    <cfRule type="cellIs" dxfId="25914" priority="16518" stopIfTrue="1" operator="equal">
      <formula>"f"</formula>
    </cfRule>
  </conditionalFormatting>
  <conditionalFormatting sqref="AS16:AT16">
    <cfRule type="cellIs" dxfId="25913" priority="16516" stopIfTrue="1" operator="equal">
      <formula>"h"</formula>
    </cfRule>
    <cfRule type="cellIs" dxfId="25912" priority="16517" stopIfTrue="1" operator="equal">
      <formula>"g"</formula>
    </cfRule>
  </conditionalFormatting>
  <conditionalFormatting sqref="AS16:AT16">
    <cfRule type="cellIs" dxfId="25911" priority="16515" stopIfTrue="1" operator="equal">
      <formula>"f"</formula>
    </cfRule>
  </conditionalFormatting>
  <conditionalFormatting sqref="AS16:AT16">
    <cfRule type="cellIs" dxfId="25910" priority="16513" stopIfTrue="1" operator="equal">
      <formula>"h"</formula>
    </cfRule>
    <cfRule type="cellIs" dxfId="25909" priority="16514" stopIfTrue="1" operator="equal">
      <formula>"g"</formula>
    </cfRule>
  </conditionalFormatting>
  <conditionalFormatting sqref="AS16:AT16">
    <cfRule type="cellIs" dxfId="25908" priority="16527" stopIfTrue="1" operator="equal">
      <formula>"f"</formula>
    </cfRule>
  </conditionalFormatting>
  <conditionalFormatting sqref="AS16:AT16">
    <cfRule type="cellIs" dxfId="25907" priority="16525" stopIfTrue="1" operator="equal">
      <formula>"h"</formula>
    </cfRule>
    <cfRule type="cellIs" dxfId="25906" priority="16526" stopIfTrue="1" operator="equal">
      <formula>"g"</formula>
    </cfRule>
  </conditionalFormatting>
  <conditionalFormatting sqref="AS16:AT16">
    <cfRule type="cellIs" dxfId="25905" priority="16536" stopIfTrue="1" operator="equal">
      <formula>"f"</formula>
    </cfRule>
  </conditionalFormatting>
  <conditionalFormatting sqref="AS16:AT16">
    <cfRule type="cellIs" dxfId="25904" priority="16534" stopIfTrue="1" operator="equal">
      <formula>"h"</formula>
    </cfRule>
    <cfRule type="cellIs" dxfId="25903" priority="16535" stopIfTrue="1" operator="equal">
      <formula>"g"</formula>
    </cfRule>
  </conditionalFormatting>
  <conditionalFormatting sqref="AS16:AT16">
    <cfRule type="cellIs" dxfId="25902" priority="16524" stopIfTrue="1" operator="equal">
      <formula>"f"</formula>
    </cfRule>
  </conditionalFormatting>
  <conditionalFormatting sqref="AS16:AT16">
    <cfRule type="cellIs" dxfId="25901" priority="16522" stopIfTrue="1" operator="equal">
      <formula>"h"</formula>
    </cfRule>
    <cfRule type="cellIs" dxfId="25900" priority="16523" stopIfTrue="1" operator="equal">
      <formula>"g"</formula>
    </cfRule>
  </conditionalFormatting>
  <conditionalFormatting sqref="AS16:AT16">
    <cfRule type="cellIs" dxfId="25899" priority="16521" stopIfTrue="1" operator="equal">
      <formula>"f"</formula>
    </cfRule>
  </conditionalFormatting>
  <conditionalFormatting sqref="AS16:AT16">
    <cfRule type="cellIs" dxfId="25898" priority="16519" stopIfTrue="1" operator="equal">
      <formula>"h"</formula>
    </cfRule>
    <cfRule type="cellIs" dxfId="25897" priority="16520" stopIfTrue="1" operator="equal">
      <formula>"g"</formula>
    </cfRule>
  </conditionalFormatting>
  <conditionalFormatting sqref="AN106:BS106">
    <cfRule type="cellIs" dxfId="25896" priority="12663" stopIfTrue="1" operator="equal">
      <formula>"f"</formula>
    </cfRule>
  </conditionalFormatting>
  <conditionalFormatting sqref="AN106:BS106">
    <cfRule type="cellIs" dxfId="25895" priority="12661" stopIfTrue="1" operator="equal">
      <formula>"h"</formula>
    </cfRule>
    <cfRule type="cellIs" dxfId="25894" priority="12662" stopIfTrue="1" operator="equal">
      <formula>"g"</formula>
    </cfRule>
  </conditionalFormatting>
  <conditionalFormatting sqref="BS29">
    <cfRule type="cellIs" dxfId="25893" priority="12633" stopIfTrue="1" operator="equal">
      <formula>"f"</formula>
    </cfRule>
  </conditionalFormatting>
  <conditionalFormatting sqref="BS29">
    <cfRule type="cellIs" dxfId="25892" priority="12631" stopIfTrue="1" operator="equal">
      <formula>"h"</formula>
    </cfRule>
    <cfRule type="cellIs" dxfId="25891" priority="12632" stopIfTrue="1" operator="equal">
      <formula>"g"</formula>
    </cfRule>
  </conditionalFormatting>
  <conditionalFormatting sqref="BS29">
    <cfRule type="cellIs" dxfId="25890" priority="12630" stopIfTrue="1" operator="equal">
      <formula>"f"</formula>
    </cfRule>
  </conditionalFormatting>
  <conditionalFormatting sqref="BS29">
    <cfRule type="cellIs" dxfId="25889" priority="12628" stopIfTrue="1" operator="equal">
      <formula>"h"</formula>
    </cfRule>
    <cfRule type="cellIs" dxfId="25888" priority="12629" stopIfTrue="1" operator="equal">
      <formula>"g"</formula>
    </cfRule>
  </conditionalFormatting>
  <conditionalFormatting sqref="BS29">
    <cfRule type="cellIs" dxfId="25887" priority="12627" stopIfTrue="1" operator="equal">
      <formula>"f"</formula>
    </cfRule>
  </conditionalFormatting>
  <conditionalFormatting sqref="BS29">
    <cfRule type="cellIs" dxfId="25886" priority="12625" stopIfTrue="1" operator="equal">
      <formula>"h"</formula>
    </cfRule>
    <cfRule type="cellIs" dxfId="25885" priority="12626" stopIfTrue="1" operator="equal">
      <formula>"g"</formula>
    </cfRule>
  </conditionalFormatting>
  <conditionalFormatting sqref="BS29">
    <cfRule type="cellIs" dxfId="25884" priority="12618" stopIfTrue="1" operator="equal">
      <formula>"f"</formula>
    </cfRule>
  </conditionalFormatting>
  <conditionalFormatting sqref="BS29">
    <cfRule type="cellIs" dxfId="25883" priority="12616" stopIfTrue="1" operator="equal">
      <formula>"h"</formula>
    </cfRule>
    <cfRule type="cellIs" dxfId="25882" priority="12617" stopIfTrue="1" operator="equal">
      <formula>"g"</formula>
    </cfRule>
  </conditionalFormatting>
  <conditionalFormatting sqref="BS29">
    <cfRule type="cellIs" dxfId="25881" priority="12615" stopIfTrue="1" operator="equal">
      <formula>"f"</formula>
    </cfRule>
  </conditionalFormatting>
  <conditionalFormatting sqref="BS29">
    <cfRule type="cellIs" dxfId="25880" priority="12613" stopIfTrue="1" operator="equal">
      <formula>"h"</formula>
    </cfRule>
    <cfRule type="cellIs" dxfId="25879" priority="12614" stopIfTrue="1" operator="equal">
      <formula>"g"</formula>
    </cfRule>
  </conditionalFormatting>
  <conditionalFormatting sqref="BS29">
    <cfRule type="cellIs" dxfId="25878" priority="12612" stopIfTrue="1" operator="equal">
      <formula>"f"</formula>
    </cfRule>
  </conditionalFormatting>
  <conditionalFormatting sqref="BS29">
    <cfRule type="cellIs" dxfId="25877" priority="12610" stopIfTrue="1" operator="equal">
      <formula>"h"</formula>
    </cfRule>
    <cfRule type="cellIs" dxfId="25876" priority="12611" stopIfTrue="1" operator="equal">
      <formula>"g"</formula>
    </cfRule>
  </conditionalFormatting>
  <conditionalFormatting sqref="BR29">
    <cfRule type="cellIs" dxfId="25875" priority="12609" stopIfTrue="1" operator="equal">
      <formula>"f"</formula>
    </cfRule>
  </conditionalFormatting>
  <conditionalFormatting sqref="BR29">
    <cfRule type="cellIs" dxfId="25874" priority="12607" stopIfTrue="1" operator="equal">
      <formula>"h"</formula>
    </cfRule>
    <cfRule type="cellIs" dxfId="25873" priority="12608" stopIfTrue="1" operator="equal">
      <formula>"g"</formula>
    </cfRule>
  </conditionalFormatting>
  <conditionalFormatting sqref="BS29">
    <cfRule type="cellIs" dxfId="25872" priority="12624" stopIfTrue="1" operator="equal">
      <formula>"f"</formula>
    </cfRule>
  </conditionalFormatting>
  <conditionalFormatting sqref="BS29">
    <cfRule type="cellIs" dxfId="25871" priority="12622" stopIfTrue="1" operator="equal">
      <formula>"h"</formula>
    </cfRule>
    <cfRule type="cellIs" dxfId="25870" priority="12623" stopIfTrue="1" operator="equal">
      <formula>"g"</formula>
    </cfRule>
  </conditionalFormatting>
  <conditionalFormatting sqref="BS29">
    <cfRule type="cellIs" dxfId="25869" priority="12621" stopIfTrue="1" operator="equal">
      <formula>"f"</formula>
    </cfRule>
  </conditionalFormatting>
  <conditionalFormatting sqref="BS29">
    <cfRule type="cellIs" dxfId="25868" priority="12619" stopIfTrue="1" operator="equal">
      <formula>"h"</formula>
    </cfRule>
    <cfRule type="cellIs" dxfId="25867" priority="12620" stopIfTrue="1" operator="equal">
      <formula>"g"</formula>
    </cfRule>
  </conditionalFormatting>
  <conditionalFormatting sqref="BR29">
    <cfRule type="cellIs" dxfId="25866" priority="12588" stopIfTrue="1" operator="equal">
      <formula>"f"</formula>
    </cfRule>
  </conditionalFormatting>
  <conditionalFormatting sqref="BR29">
    <cfRule type="cellIs" dxfId="25865" priority="12586" stopIfTrue="1" operator="equal">
      <formula>"h"</formula>
    </cfRule>
    <cfRule type="cellIs" dxfId="25864" priority="12587" stopIfTrue="1" operator="equal">
      <formula>"g"</formula>
    </cfRule>
  </conditionalFormatting>
  <conditionalFormatting sqref="AO29:AP29">
    <cfRule type="cellIs" dxfId="25863" priority="12585" stopIfTrue="1" operator="equal">
      <formula>"f"</formula>
    </cfRule>
  </conditionalFormatting>
  <conditionalFormatting sqref="AO29:AP29">
    <cfRule type="cellIs" dxfId="25862" priority="12583" stopIfTrue="1" operator="equal">
      <formula>"h"</formula>
    </cfRule>
    <cfRule type="cellIs" dxfId="25861" priority="12584" stopIfTrue="1" operator="equal">
      <formula>"g"</formula>
    </cfRule>
  </conditionalFormatting>
  <conditionalFormatting sqref="BR29">
    <cfRule type="cellIs" dxfId="25860" priority="12603" stopIfTrue="1" operator="equal">
      <formula>"f"</formula>
    </cfRule>
  </conditionalFormatting>
  <conditionalFormatting sqref="BR29">
    <cfRule type="cellIs" dxfId="25859" priority="12601" stopIfTrue="1" operator="equal">
      <formula>"h"</formula>
    </cfRule>
    <cfRule type="cellIs" dxfId="25858" priority="12602" stopIfTrue="1" operator="equal">
      <formula>"g"</formula>
    </cfRule>
  </conditionalFormatting>
  <conditionalFormatting sqref="BR29">
    <cfRule type="cellIs" dxfId="25857" priority="12606" stopIfTrue="1" operator="equal">
      <formula>"f"</formula>
    </cfRule>
  </conditionalFormatting>
  <conditionalFormatting sqref="BR29">
    <cfRule type="cellIs" dxfId="25856" priority="12604" stopIfTrue="1" operator="equal">
      <formula>"h"</formula>
    </cfRule>
    <cfRule type="cellIs" dxfId="25855" priority="12605" stopIfTrue="1" operator="equal">
      <formula>"g"</formula>
    </cfRule>
  </conditionalFormatting>
  <conditionalFormatting sqref="BR29">
    <cfRule type="cellIs" dxfId="25854" priority="12597" stopIfTrue="1" operator="equal">
      <formula>"f"</formula>
    </cfRule>
  </conditionalFormatting>
  <conditionalFormatting sqref="BR29">
    <cfRule type="cellIs" dxfId="25853" priority="12595" stopIfTrue="1" operator="equal">
      <formula>"h"</formula>
    </cfRule>
    <cfRule type="cellIs" dxfId="25852" priority="12596" stopIfTrue="1" operator="equal">
      <formula>"g"</formula>
    </cfRule>
  </conditionalFormatting>
  <conditionalFormatting sqref="BR29">
    <cfRule type="cellIs" dxfId="25851" priority="12600" stopIfTrue="1" operator="equal">
      <formula>"f"</formula>
    </cfRule>
  </conditionalFormatting>
  <conditionalFormatting sqref="BR29">
    <cfRule type="cellIs" dxfId="25850" priority="12598" stopIfTrue="1" operator="equal">
      <formula>"h"</formula>
    </cfRule>
    <cfRule type="cellIs" dxfId="25849" priority="12599" stopIfTrue="1" operator="equal">
      <formula>"g"</formula>
    </cfRule>
  </conditionalFormatting>
  <conditionalFormatting sqref="BR29">
    <cfRule type="cellIs" dxfId="25848" priority="12594" stopIfTrue="1" operator="equal">
      <formula>"f"</formula>
    </cfRule>
  </conditionalFormatting>
  <conditionalFormatting sqref="BR29">
    <cfRule type="cellIs" dxfId="25847" priority="12592" stopIfTrue="1" operator="equal">
      <formula>"h"</formula>
    </cfRule>
    <cfRule type="cellIs" dxfId="25846" priority="12593" stopIfTrue="1" operator="equal">
      <formula>"g"</formula>
    </cfRule>
  </conditionalFormatting>
  <conditionalFormatting sqref="BR29">
    <cfRule type="cellIs" dxfId="25845" priority="12591" stopIfTrue="1" operator="equal">
      <formula>"f"</formula>
    </cfRule>
  </conditionalFormatting>
  <conditionalFormatting sqref="BR29">
    <cfRule type="cellIs" dxfId="25844" priority="12589" stopIfTrue="1" operator="equal">
      <formula>"h"</formula>
    </cfRule>
    <cfRule type="cellIs" dxfId="25843" priority="12590" stopIfTrue="1" operator="equal">
      <formula>"g"</formula>
    </cfRule>
  </conditionalFormatting>
  <conditionalFormatting sqref="AO29:AP29">
    <cfRule type="cellIs" dxfId="25842" priority="12582" stopIfTrue="1" operator="equal">
      <formula>"f"</formula>
    </cfRule>
  </conditionalFormatting>
  <conditionalFormatting sqref="AO29:AP29">
    <cfRule type="cellIs" dxfId="25841" priority="12580" stopIfTrue="1" operator="equal">
      <formula>"h"</formula>
    </cfRule>
    <cfRule type="cellIs" dxfId="25840" priority="12581" stopIfTrue="1" operator="equal">
      <formula>"g"</formula>
    </cfRule>
  </conditionalFormatting>
  <conditionalFormatting sqref="AO29:AP29">
    <cfRule type="cellIs" dxfId="25839" priority="12516" stopIfTrue="1" operator="equal">
      <formula>"f"</formula>
    </cfRule>
  </conditionalFormatting>
  <conditionalFormatting sqref="AO29:AP29">
    <cfRule type="cellIs" dxfId="25838" priority="12514" stopIfTrue="1" operator="equal">
      <formula>"h"</formula>
    </cfRule>
    <cfRule type="cellIs" dxfId="25837" priority="12515" stopIfTrue="1" operator="equal">
      <formula>"g"</formula>
    </cfRule>
  </conditionalFormatting>
  <conditionalFormatting sqref="AO29:AP29">
    <cfRule type="cellIs" dxfId="25836" priority="12579" stopIfTrue="1" operator="equal">
      <formula>"f"</formula>
    </cfRule>
  </conditionalFormatting>
  <conditionalFormatting sqref="AO29:AP29">
    <cfRule type="cellIs" dxfId="25835" priority="12577" stopIfTrue="1" operator="equal">
      <formula>"h"</formula>
    </cfRule>
    <cfRule type="cellIs" dxfId="25834" priority="12578" stopIfTrue="1" operator="equal">
      <formula>"g"</formula>
    </cfRule>
  </conditionalFormatting>
  <conditionalFormatting sqref="AO29:AP29">
    <cfRule type="cellIs" dxfId="25833" priority="12576" stopIfTrue="1" operator="equal">
      <formula>"f"</formula>
    </cfRule>
  </conditionalFormatting>
  <conditionalFormatting sqref="AO29:AP29">
    <cfRule type="cellIs" dxfId="25832" priority="12574" stopIfTrue="1" operator="equal">
      <formula>"h"</formula>
    </cfRule>
    <cfRule type="cellIs" dxfId="25831" priority="12575" stopIfTrue="1" operator="equal">
      <formula>"g"</formula>
    </cfRule>
  </conditionalFormatting>
  <conditionalFormatting sqref="AO29:AP29">
    <cfRule type="cellIs" dxfId="25830" priority="12573" stopIfTrue="1" operator="equal">
      <formula>"f"</formula>
    </cfRule>
  </conditionalFormatting>
  <conditionalFormatting sqref="AO29:AP29">
    <cfRule type="cellIs" dxfId="25829" priority="12571" stopIfTrue="1" operator="equal">
      <formula>"h"</formula>
    </cfRule>
    <cfRule type="cellIs" dxfId="25828" priority="12572" stopIfTrue="1" operator="equal">
      <formula>"g"</formula>
    </cfRule>
  </conditionalFormatting>
  <conditionalFormatting sqref="AO29:AP29">
    <cfRule type="cellIs" dxfId="25827" priority="12570" stopIfTrue="1" operator="equal">
      <formula>"f"</formula>
    </cfRule>
  </conditionalFormatting>
  <conditionalFormatting sqref="AO29:AP29">
    <cfRule type="cellIs" dxfId="25826" priority="12568" stopIfTrue="1" operator="equal">
      <formula>"h"</formula>
    </cfRule>
    <cfRule type="cellIs" dxfId="25825" priority="12569" stopIfTrue="1" operator="equal">
      <formula>"g"</formula>
    </cfRule>
  </conditionalFormatting>
  <conditionalFormatting sqref="AO29:AP29">
    <cfRule type="cellIs" dxfId="25824" priority="12567" stopIfTrue="1" operator="equal">
      <formula>"f"</formula>
    </cfRule>
  </conditionalFormatting>
  <conditionalFormatting sqref="AO29:AP29">
    <cfRule type="cellIs" dxfId="25823" priority="12565" stopIfTrue="1" operator="equal">
      <formula>"h"</formula>
    </cfRule>
    <cfRule type="cellIs" dxfId="25822" priority="12566" stopIfTrue="1" operator="equal">
      <formula>"g"</formula>
    </cfRule>
  </conditionalFormatting>
  <conditionalFormatting sqref="AO29:AP29">
    <cfRule type="cellIs" dxfId="25821" priority="12564" stopIfTrue="1" operator="equal">
      <formula>"f"</formula>
    </cfRule>
  </conditionalFormatting>
  <conditionalFormatting sqref="AO29:AP29">
    <cfRule type="cellIs" dxfId="25820" priority="12562" stopIfTrue="1" operator="equal">
      <formula>"h"</formula>
    </cfRule>
    <cfRule type="cellIs" dxfId="25819" priority="12563" stopIfTrue="1" operator="equal">
      <formula>"g"</formula>
    </cfRule>
  </conditionalFormatting>
  <conditionalFormatting sqref="AO29:AP29">
    <cfRule type="cellIs" dxfId="25818" priority="12561" stopIfTrue="1" operator="equal">
      <formula>"f"</formula>
    </cfRule>
  </conditionalFormatting>
  <conditionalFormatting sqref="AO29:AP29">
    <cfRule type="cellIs" dxfId="25817" priority="12559" stopIfTrue="1" operator="equal">
      <formula>"h"</formula>
    </cfRule>
    <cfRule type="cellIs" dxfId="25816" priority="12560" stopIfTrue="1" operator="equal">
      <formula>"g"</formula>
    </cfRule>
  </conditionalFormatting>
  <conditionalFormatting sqref="AO29:AP29">
    <cfRule type="cellIs" dxfId="25815" priority="12558" stopIfTrue="1" operator="equal">
      <formula>"f"</formula>
    </cfRule>
  </conditionalFormatting>
  <conditionalFormatting sqref="AO29:AP29">
    <cfRule type="cellIs" dxfId="25814" priority="12556" stopIfTrue="1" operator="equal">
      <formula>"h"</formula>
    </cfRule>
    <cfRule type="cellIs" dxfId="25813" priority="12557" stopIfTrue="1" operator="equal">
      <formula>"g"</formula>
    </cfRule>
  </conditionalFormatting>
  <conditionalFormatting sqref="AO29:AP29">
    <cfRule type="cellIs" dxfId="25812" priority="12555" stopIfTrue="1" operator="equal">
      <formula>"f"</formula>
    </cfRule>
  </conditionalFormatting>
  <conditionalFormatting sqref="AO29:AP29">
    <cfRule type="cellIs" dxfId="25811" priority="12553" stopIfTrue="1" operator="equal">
      <formula>"h"</formula>
    </cfRule>
    <cfRule type="cellIs" dxfId="25810" priority="12554" stopIfTrue="1" operator="equal">
      <formula>"g"</formula>
    </cfRule>
  </conditionalFormatting>
  <conditionalFormatting sqref="AO29:AP29">
    <cfRule type="cellIs" dxfId="25809" priority="12552" stopIfTrue="1" operator="equal">
      <formula>"f"</formula>
    </cfRule>
  </conditionalFormatting>
  <conditionalFormatting sqref="AO29:AP29">
    <cfRule type="cellIs" dxfId="25808" priority="12550" stopIfTrue="1" operator="equal">
      <formula>"h"</formula>
    </cfRule>
    <cfRule type="cellIs" dxfId="25807" priority="12551" stopIfTrue="1" operator="equal">
      <formula>"g"</formula>
    </cfRule>
  </conditionalFormatting>
  <conditionalFormatting sqref="AO29:AP29">
    <cfRule type="cellIs" dxfId="25806" priority="12549" stopIfTrue="1" operator="equal">
      <formula>"f"</formula>
    </cfRule>
  </conditionalFormatting>
  <conditionalFormatting sqref="AO29:AP29">
    <cfRule type="cellIs" dxfId="25805" priority="12547" stopIfTrue="1" operator="equal">
      <formula>"h"</formula>
    </cfRule>
    <cfRule type="cellIs" dxfId="25804" priority="12548" stopIfTrue="1" operator="equal">
      <formula>"g"</formula>
    </cfRule>
  </conditionalFormatting>
  <conditionalFormatting sqref="AO29:AP29">
    <cfRule type="cellIs" dxfId="25803" priority="12546" stopIfTrue="1" operator="equal">
      <formula>"f"</formula>
    </cfRule>
  </conditionalFormatting>
  <conditionalFormatting sqref="AO29:AP29">
    <cfRule type="cellIs" dxfId="25802" priority="12544" stopIfTrue="1" operator="equal">
      <formula>"h"</formula>
    </cfRule>
    <cfRule type="cellIs" dxfId="25801" priority="12545" stopIfTrue="1" operator="equal">
      <formula>"g"</formula>
    </cfRule>
  </conditionalFormatting>
  <conditionalFormatting sqref="AO29:AP29">
    <cfRule type="cellIs" dxfId="25800" priority="12543" stopIfTrue="1" operator="equal">
      <formula>"f"</formula>
    </cfRule>
  </conditionalFormatting>
  <conditionalFormatting sqref="AO29:AP29">
    <cfRule type="cellIs" dxfId="25799" priority="12541" stopIfTrue="1" operator="equal">
      <formula>"h"</formula>
    </cfRule>
    <cfRule type="cellIs" dxfId="25798" priority="12542" stopIfTrue="1" operator="equal">
      <formula>"g"</formula>
    </cfRule>
  </conditionalFormatting>
  <conditionalFormatting sqref="AO29:AP29">
    <cfRule type="cellIs" dxfId="25797" priority="12540" stopIfTrue="1" operator="equal">
      <formula>"f"</formula>
    </cfRule>
  </conditionalFormatting>
  <conditionalFormatting sqref="AO29:AP29">
    <cfRule type="cellIs" dxfId="25796" priority="12538" stopIfTrue="1" operator="equal">
      <formula>"h"</formula>
    </cfRule>
    <cfRule type="cellIs" dxfId="25795" priority="12539" stopIfTrue="1" operator="equal">
      <formula>"g"</formula>
    </cfRule>
  </conditionalFormatting>
  <conditionalFormatting sqref="AO29:AP29">
    <cfRule type="cellIs" dxfId="25794" priority="12537" stopIfTrue="1" operator="equal">
      <formula>"f"</formula>
    </cfRule>
  </conditionalFormatting>
  <conditionalFormatting sqref="AO29:AP29">
    <cfRule type="cellIs" dxfId="25793" priority="12535" stopIfTrue="1" operator="equal">
      <formula>"h"</formula>
    </cfRule>
    <cfRule type="cellIs" dxfId="25792" priority="12536" stopIfTrue="1" operator="equal">
      <formula>"g"</formula>
    </cfRule>
  </conditionalFormatting>
  <conditionalFormatting sqref="AO29:AP29">
    <cfRule type="cellIs" dxfId="25791" priority="12534" stopIfTrue="1" operator="equal">
      <formula>"f"</formula>
    </cfRule>
  </conditionalFormatting>
  <conditionalFormatting sqref="AO29:AP29">
    <cfRule type="cellIs" dxfId="25790" priority="12532" stopIfTrue="1" operator="equal">
      <formula>"h"</formula>
    </cfRule>
    <cfRule type="cellIs" dxfId="25789" priority="12533" stopIfTrue="1" operator="equal">
      <formula>"g"</formula>
    </cfRule>
  </conditionalFormatting>
  <conditionalFormatting sqref="AO29:AP29">
    <cfRule type="cellIs" dxfId="25788" priority="12528" stopIfTrue="1" operator="equal">
      <formula>"f"</formula>
    </cfRule>
  </conditionalFormatting>
  <conditionalFormatting sqref="AO29:AP29">
    <cfRule type="cellIs" dxfId="25787" priority="12526" stopIfTrue="1" operator="equal">
      <formula>"h"</formula>
    </cfRule>
    <cfRule type="cellIs" dxfId="25786" priority="12527" stopIfTrue="1" operator="equal">
      <formula>"g"</formula>
    </cfRule>
  </conditionalFormatting>
  <conditionalFormatting sqref="AO29:AP29">
    <cfRule type="cellIs" dxfId="25785" priority="12531" stopIfTrue="1" operator="equal">
      <formula>"f"</formula>
    </cfRule>
  </conditionalFormatting>
  <conditionalFormatting sqref="AO29:AP29">
    <cfRule type="cellIs" dxfId="25784" priority="12529" stopIfTrue="1" operator="equal">
      <formula>"h"</formula>
    </cfRule>
    <cfRule type="cellIs" dxfId="25783" priority="12530" stopIfTrue="1" operator="equal">
      <formula>"g"</formula>
    </cfRule>
  </conditionalFormatting>
  <conditionalFormatting sqref="AO29:AP29">
    <cfRule type="cellIs" dxfId="25782" priority="12525" stopIfTrue="1" operator="equal">
      <formula>"f"</formula>
    </cfRule>
  </conditionalFormatting>
  <conditionalFormatting sqref="AO29:AP29">
    <cfRule type="cellIs" dxfId="25781" priority="12523" stopIfTrue="1" operator="equal">
      <formula>"h"</formula>
    </cfRule>
    <cfRule type="cellIs" dxfId="25780" priority="12524" stopIfTrue="1" operator="equal">
      <formula>"g"</formula>
    </cfRule>
  </conditionalFormatting>
  <conditionalFormatting sqref="AO29:AP29">
    <cfRule type="cellIs" dxfId="25779" priority="12522" stopIfTrue="1" operator="equal">
      <formula>"f"</formula>
    </cfRule>
  </conditionalFormatting>
  <conditionalFormatting sqref="AO29:AP29">
    <cfRule type="cellIs" dxfId="25778" priority="12520" stopIfTrue="1" operator="equal">
      <formula>"h"</formula>
    </cfRule>
    <cfRule type="cellIs" dxfId="25777" priority="12521" stopIfTrue="1" operator="equal">
      <formula>"g"</formula>
    </cfRule>
  </conditionalFormatting>
  <conditionalFormatting sqref="AO29:AP29">
    <cfRule type="cellIs" dxfId="25776" priority="12519" stopIfTrue="1" operator="equal">
      <formula>"f"</formula>
    </cfRule>
  </conditionalFormatting>
  <conditionalFormatting sqref="AO29:AP29">
    <cfRule type="cellIs" dxfId="25775" priority="12517" stopIfTrue="1" operator="equal">
      <formula>"h"</formula>
    </cfRule>
    <cfRule type="cellIs" dxfId="25774" priority="12518" stopIfTrue="1" operator="equal">
      <formula>"g"</formula>
    </cfRule>
  </conditionalFormatting>
  <conditionalFormatting sqref="AN29">
    <cfRule type="cellIs" dxfId="25773" priority="12444" stopIfTrue="1" operator="equal">
      <formula>"f"</formula>
    </cfRule>
  </conditionalFormatting>
  <conditionalFormatting sqref="AN29">
    <cfRule type="cellIs" dxfId="25772" priority="12442" stopIfTrue="1" operator="equal">
      <formula>"h"</formula>
    </cfRule>
    <cfRule type="cellIs" dxfId="25771" priority="12443" stopIfTrue="1" operator="equal">
      <formula>"g"</formula>
    </cfRule>
  </conditionalFormatting>
  <conditionalFormatting sqref="AN29">
    <cfRule type="cellIs" dxfId="25770" priority="12513" stopIfTrue="1" operator="equal">
      <formula>"f"</formula>
    </cfRule>
  </conditionalFormatting>
  <conditionalFormatting sqref="AN29">
    <cfRule type="cellIs" dxfId="25769" priority="12511" stopIfTrue="1" operator="equal">
      <formula>"h"</formula>
    </cfRule>
    <cfRule type="cellIs" dxfId="25768" priority="12512" stopIfTrue="1" operator="equal">
      <formula>"g"</formula>
    </cfRule>
  </conditionalFormatting>
  <conditionalFormatting sqref="AN29">
    <cfRule type="cellIs" dxfId="25767" priority="12510" stopIfTrue="1" operator="equal">
      <formula>"f"</formula>
    </cfRule>
  </conditionalFormatting>
  <conditionalFormatting sqref="AN29">
    <cfRule type="cellIs" dxfId="25766" priority="12508" stopIfTrue="1" operator="equal">
      <formula>"h"</formula>
    </cfRule>
    <cfRule type="cellIs" dxfId="25765" priority="12509" stopIfTrue="1" operator="equal">
      <formula>"g"</formula>
    </cfRule>
  </conditionalFormatting>
  <conditionalFormatting sqref="AN29">
    <cfRule type="cellIs" dxfId="25764" priority="12507" stopIfTrue="1" operator="equal">
      <formula>"f"</formula>
    </cfRule>
  </conditionalFormatting>
  <conditionalFormatting sqref="AN29">
    <cfRule type="cellIs" dxfId="25763" priority="12505" stopIfTrue="1" operator="equal">
      <formula>"h"</formula>
    </cfRule>
    <cfRule type="cellIs" dxfId="25762" priority="12506" stopIfTrue="1" operator="equal">
      <formula>"g"</formula>
    </cfRule>
  </conditionalFormatting>
  <conditionalFormatting sqref="AN29">
    <cfRule type="cellIs" dxfId="25761" priority="12504" stopIfTrue="1" operator="equal">
      <formula>"f"</formula>
    </cfRule>
  </conditionalFormatting>
  <conditionalFormatting sqref="AN29">
    <cfRule type="cellIs" dxfId="25760" priority="12502" stopIfTrue="1" operator="equal">
      <formula>"h"</formula>
    </cfRule>
    <cfRule type="cellIs" dxfId="25759" priority="12503" stopIfTrue="1" operator="equal">
      <formula>"g"</formula>
    </cfRule>
  </conditionalFormatting>
  <conditionalFormatting sqref="AN29">
    <cfRule type="cellIs" dxfId="25758" priority="12501" stopIfTrue="1" operator="equal">
      <formula>"f"</formula>
    </cfRule>
  </conditionalFormatting>
  <conditionalFormatting sqref="AN29">
    <cfRule type="cellIs" dxfId="25757" priority="12499" stopIfTrue="1" operator="equal">
      <formula>"h"</formula>
    </cfRule>
    <cfRule type="cellIs" dxfId="25756" priority="12500" stopIfTrue="1" operator="equal">
      <formula>"g"</formula>
    </cfRule>
  </conditionalFormatting>
  <conditionalFormatting sqref="AN29">
    <cfRule type="cellIs" dxfId="25755" priority="12498" stopIfTrue="1" operator="equal">
      <formula>"f"</formula>
    </cfRule>
  </conditionalFormatting>
  <conditionalFormatting sqref="AN29">
    <cfRule type="cellIs" dxfId="25754" priority="12496" stopIfTrue="1" operator="equal">
      <formula>"h"</formula>
    </cfRule>
    <cfRule type="cellIs" dxfId="25753" priority="12497" stopIfTrue="1" operator="equal">
      <formula>"g"</formula>
    </cfRule>
  </conditionalFormatting>
  <conditionalFormatting sqref="AN29">
    <cfRule type="cellIs" dxfId="25752" priority="12495" stopIfTrue="1" operator="equal">
      <formula>"f"</formula>
    </cfRule>
  </conditionalFormatting>
  <conditionalFormatting sqref="AN29">
    <cfRule type="cellIs" dxfId="25751" priority="12493" stopIfTrue="1" operator="equal">
      <formula>"h"</formula>
    </cfRule>
    <cfRule type="cellIs" dxfId="25750" priority="12494" stopIfTrue="1" operator="equal">
      <formula>"g"</formula>
    </cfRule>
  </conditionalFormatting>
  <conditionalFormatting sqref="AN29">
    <cfRule type="cellIs" dxfId="25749" priority="12492" stopIfTrue="1" operator="equal">
      <formula>"f"</formula>
    </cfRule>
  </conditionalFormatting>
  <conditionalFormatting sqref="AN29">
    <cfRule type="cellIs" dxfId="25748" priority="12490" stopIfTrue="1" operator="equal">
      <formula>"h"</formula>
    </cfRule>
    <cfRule type="cellIs" dxfId="25747" priority="12491" stopIfTrue="1" operator="equal">
      <formula>"g"</formula>
    </cfRule>
  </conditionalFormatting>
  <conditionalFormatting sqref="AN29">
    <cfRule type="cellIs" dxfId="25746" priority="12489" stopIfTrue="1" operator="equal">
      <formula>"f"</formula>
    </cfRule>
  </conditionalFormatting>
  <conditionalFormatting sqref="AN29">
    <cfRule type="cellIs" dxfId="25745" priority="12487" stopIfTrue="1" operator="equal">
      <formula>"h"</formula>
    </cfRule>
    <cfRule type="cellIs" dxfId="25744" priority="12488" stopIfTrue="1" operator="equal">
      <formula>"g"</formula>
    </cfRule>
  </conditionalFormatting>
  <conditionalFormatting sqref="AN29">
    <cfRule type="cellIs" dxfId="25743" priority="12486" stopIfTrue="1" operator="equal">
      <formula>"f"</formula>
    </cfRule>
  </conditionalFormatting>
  <conditionalFormatting sqref="AN29">
    <cfRule type="cellIs" dxfId="25742" priority="12484" stopIfTrue="1" operator="equal">
      <formula>"h"</formula>
    </cfRule>
    <cfRule type="cellIs" dxfId="25741" priority="12485" stopIfTrue="1" operator="equal">
      <formula>"g"</formula>
    </cfRule>
  </conditionalFormatting>
  <conditionalFormatting sqref="AN29">
    <cfRule type="cellIs" dxfId="25740" priority="12483" stopIfTrue="1" operator="equal">
      <formula>"f"</formula>
    </cfRule>
  </conditionalFormatting>
  <conditionalFormatting sqref="AN29">
    <cfRule type="cellIs" dxfId="25739" priority="12481" stopIfTrue="1" operator="equal">
      <formula>"h"</formula>
    </cfRule>
    <cfRule type="cellIs" dxfId="25738" priority="12482" stopIfTrue="1" operator="equal">
      <formula>"g"</formula>
    </cfRule>
  </conditionalFormatting>
  <conditionalFormatting sqref="AN29">
    <cfRule type="cellIs" dxfId="25737" priority="12480" stopIfTrue="1" operator="equal">
      <formula>"f"</formula>
    </cfRule>
  </conditionalFormatting>
  <conditionalFormatting sqref="AN29">
    <cfRule type="cellIs" dxfId="25736" priority="12478" stopIfTrue="1" operator="equal">
      <formula>"h"</formula>
    </cfRule>
    <cfRule type="cellIs" dxfId="25735" priority="12479" stopIfTrue="1" operator="equal">
      <formula>"g"</formula>
    </cfRule>
  </conditionalFormatting>
  <conditionalFormatting sqref="AN29">
    <cfRule type="cellIs" dxfId="25734" priority="12477" stopIfTrue="1" operator="equal">
      <formula>"f"</formula>
    </cfRule>
  </conditionalFormatting>
  <conditionalFormatting sqref="AN29">
    <cfRule type="cellIs" dxfId="25733" priority="12475" stopIfTrue="1" operator="equal">
      <formula>"h"</formula>
    </cfRule>
    <cfRule type="cellIs" dxfId="25732" priority="12476" stopIfTrue="1" operator="equal">
      <formula>"g"</formula>
    </cfRule>
  </conditionalFormatting>
  <conditionalFormatting sqref="AN29">
    <cfRule type="cellIs" dxfId="25731" priority="12474" stopIfTrue="1" operator="equal">
      <formula>"f"</formula>
    </cfRule>
  </conditionalFormatting>
  <conditionalFormatting sqref="AN29">
    <cfRule type="cellIs" dxfId="25730" priority="12472" stopIfTrue="1" operator="equal">
      <formula>"h"</formula>
    </cfRule>
    <cfRule type="cellIs" dxfId="25729" priority="12473" stopIfTrue="1" operator="equal">
      <formula>"g"</formula>
    </cfRule>
  </conditionalFormatting>
  <conditionalFormatting sqref="AN29">
    <cfRule type="cellIs" dxfId="25728" priority="12471" stopIfTrue="1" operator="equal">
      <formula>"f"</formula>
    </cfRule>
  </conditionalFormatting>
  <conditionalFormatting sqref="AN29">
    <cfRule type="cellIs" dxfId="25727" priority="12469" stopIfTrue="1" operator="equal">
      <formula>"h"</formula>
    </cfRule>
    <cfRule type="cellIs" dxfId="25726" priority="12470" stopIfTrue="1" operator="equal">
      <formula>"g"</formula>
    </cfRule>
  </conditionalFormatting>
  <conditionalFormatting sqref="AN29">
    <cfRule type="cellIs" dxfId="25725" priority="12468" stopIfTrue="1" operator="equal">
      <formula>"f"</formula>
    </cfRule>
  </conditionalFormatting>
  <conditionalFormatting sqref="AN29">
    <cfRule type="cellIs" dxfId="25724" priority="12466" stopIfTrue="1" operator="equal">
      <formula>"h"</formula>
    </cfRule>
    <cfRule type="cellIs" dxfId="25723" priority="12467" stopIfTrue="1" operator="equal">
      <formula>"g"</formula>
    </cfRule>
  </conditionalFormatting>
  <conditionalFormatting sqref="AN29">
    <cfRule type="cellIs" dxfId="25722" priority="12465" stopIfTrue="1" operator="equal">
      <formula>"f"</formula>
    </cfRule>
  </conditionalFormatting>
  <conditionalFormatting sqref="AN29">
    <cfRule type="cellIs" dxfId="25721" priority="12463" stopIfTrue="1" operator="equal">
      <formula>"h"</formula>
    </cfRule>
    <cfRule type="cellIs" dxfId="25720" priority="12464" stopIfTrue="1" operator="equal">
      <formula>"g"</formula>
    </cfRule>
  </conditionalFormatting>
  <conditionalFormatting sqref="AN29">
    <cfRule type="cellIs" dxfId="25719" priority="12462" stopIfTrue="1" operator="equal">
      <formula>"f"</formula>
    </cfRule>
  </conditionalFormatting>
  <conditionalFormatting sqref="AN29">
    <cfRule type="cellIs" dxfId="25718" priority="12460" stopIfTrue="1" operator="equal">
      <formula>"h"</formula>
    </cfRule>
    <cfRule type="cellIs" dxfId="25717" priority="12461" stopIfTrue="1" operator="equal">
      <formula>"g"</formula>
    </cfRule>
  </conditionalFormatting>
  <conditionalFormatting sqref="AN29">
    <cfRule type="cellIs" dxfId="25716" priority="12456" stopIfTrue="1" operator="equal">
      <formula>"f"</formula>
    </cfRule>
  </conditionalFormatting>
  <conditionalFormatting sqref="AN29">
    <cfRule type="cellIs" dxfId="25715" priority="12454" stopIfTrue="1" operator="equal">
      <formula>"h"</formula>
    </cfRule>
    <cfRule type="cellIs" dxfId="25714" priority="12455" stopIfTrue="1" operator="equal">
      <formula>"g"</formula>
    </cfRule>
  </conditionalFormatting>
  <conditionalFormatting sqref="AN29">
    <cfRule type="cellIs" dxfId="25713" priority="12459" stopIfTrue="1" operator="equal">
      <formula>"f"</formula>
    </cfRule>
  </conditionalFormatting>
  <conditionalFormatting sqref="AN29">
    <cfRule type="cellIs" dxfId="25712" priority="12457" stopIfTrue="1" operator="equal">
      <formula>"h"</formula>
    </cfRule>
    <cfRule type="cellIs" dxfId="25711" priority="12458" stopIfTrue="1" operator="equal">
      <formula>"g"</formula>
    </cfRule>
  </conditionalFormatting>
  <conditionalFormatting sqref="AN29">
    <cfRule type="cellIs" dxfId="25710" priority="12453" stopIfTrue="1" operator="equal">
      <formula>"f"</formula>
    </cfRule>
  </conditionalFormatting>
  <conditionalFormatting sqref="AN29">
    <cfRule type="cellIs" dxfId="25709" priority="12451" stopIfTrue="1" operator="equal">
      <formula>"h"</formula>
    </cfRule>
    <cfRule type="cellIs" dxfId="25708" priority="12452" stopIfTrue="1" operator="equal">
      <formula>"g"</formula>
    </cfRule>
  </conditionalFormatting>
  <conditionalFormatting sqref="AN29">
    <cfRule type="cellIs" dxfId="25707" priority="12450" stopIfTrue="1" operator="equal">
      <formula>"f"</formula>
    </cfRule>
  </conditionalFormatting>
  <conditionalFormatting sqref="AN29">
    <cfRule type="cellIs" dxfId="25706" priority="12448" stopIfTrue="1" operator="equal">
      <formula>"h"</formula>
    </cfRule>
    <cfRule type="cellIs" dxfId="25705" priority="12449" stopIfTrue="1" operator="equal">
      <formula>"g"</formula>
    </cfRule>
  </conditionalFormatting>
  <conditionalFormatting sqref="AN29">
    <cfRule type="cellIs" dxfId="25704" priority="12447" stopIfTrue="1" operator="equal">
      <formula>"f"</formula>
    </cfRule>
  </conditionalFormatting>
  <conditionalFormatting sqref="AN29">
    <cfRule type="cellIs" dxfId="25703" priority="12445" stopIfTrue="1" operator="equal">
      <formula>"h"</formula>
    </cfRule>
    <cfRule type="cellIs" dxfId="25702" priority="12446" stopIfTrue="1" operator="equal">
      <formula>"g"</formula>
    </cfRule>
  </conditionalFormatting>
  <conditionalFormatting sqref="AQ29:AR29">
    <cfRule type="cellIs" dxfId="25701" priority="12438" stopIfTrue="1" operator="equal">
      <formula>"f"</formula>
    </cfRule>
  </conditionalFormatting>
  <conditionalFormatting sqref="AQ29:AR29">
    <cfRule type="cellIs" dxfId="25700" priority="12436" stopIfTrue="1" operator="equal">
      <formula>"h"</formula>
    </cfRule>
    <cfRule type="cellIs" dxfId="25699" priority="12437" stopIfTrue="1" operator="equal">
      <formula>"g"</formula>
    </cfRule>
  </conditionalFormatting>
  <conditionalFormatting sqref="AQ29:AR29">
    <cfRule type="cellIs" dxfId="25698" priority="12435" stopIfTrue="1" operator="equal">
      <formula>"f"</formula>
    </cfRule>
  </conditionalFormatting>
  <conditionalFormatting sqref="AQ29:AR29">
    <cfRule type="cellIs" dxfId="25697" priority="12433" stopIfTrue="1" operator="equal">
      <formula>"h"</formula>
    </cfRule>
    <cfRule type="cellIs" dxfId="25696" priority="12434" stopIfTrue="1" operator="equal">
      <formula>"g"</formula>
    </cfRule>
  </conditionalFormatting>
  <conditionalFormatting sqref="AQ29:AR29">
    <cfRule type="cellIs" dxfId="25695" priority="12423" stopIfTrue="1" operator="equal">
      <formula>"f"</formula>
    </cfRule>
  </conditionalFormatting>
  <conditionalFormatting sqref="AQ29:AR29">
    <cfRule type="cellIs" dxfId="25694" priority="12421" stopIfTrue="1" operator="equal">
      <formula>"h"</formula>
    </cfRule>
    <cfRule type="cellIs" dxfId="25693" priority="12422" stopIfTrue="1" operator="equal">
      <formula>"g"</formula>
    </cfRule>
  </conditionalFormatting>
  <conditionalFormatting sqref="AQ29:AR29">
    <cfRule type="cellIs" dxfId="25692" priority="12420" stopIfTrue="1" operator="equal">
      <formula>"f"</formula>
    </cfRule>
  </conditionalFormatting>
  <conditionalFormatting sqref="AQ29:AR29">
    <cfRule type="cellIs" dxfId="25691" priority="12418" stopIfTrue="1" operator="equal">
      <formula>"h"</formula>
    </cfRule>
    <cfRule type="cellIs" dxfId="25690" priority="12419" stopIfTrue="1" operator="equal">
      <formula>"g"</formula>
    </cfRule>
  </conditionalFormatting>
  <conditionalFormatting sqref="AQ29:AR29">
    <cfRule type="cellIs" dxfId="25689" priority="12432" stopIfTrue="1" operator="equal">
      <formula>"f"</formula>
    </cfRule>
  </conditionalFormatting>
  <conditionalFormatting sqref="AQ29:AR29">
    <cfRule type="cellIs" dxfId="25688" priority="12430" stopIfTrue="1" operator="equal">
      <formula>"h"</formula>
    </cfRule>
    <cfRule type="cellIs" dxfId="25687" priority="12431" stopIfTrue="1" operator="equal">
      <formula>"g"</formula>
    </cfRule>
  </conditionalFormatting>
  <conditionalFormatting sqref="AQ29:AR29">
    <cfRule type="cellIs" dxfId="25686" priority="12441" stopIfTrue="1" operator="equal">
      <formula>"f"</formula>
    </cfRule>
  </conditionalFormatting>
  <conditionalFormatting sqref="AQ29:AR29">
    <cfRule type="cellIs" dxfId="25685" priority="12439" stopIfTrue="1" operator="equal">
      <formula>"h"</formula>
    </cfRule>
    <cfRule type="cellIs" dxfId="25684" priority="12440" stopIfTrue="1" operator="equal">
      <formula>"g"</formula>
    </cfRule>
  </conditionalFormatting>
  <conditionalFormatting sqref="AQ29:AR29">
    <cfRule type="cellIs" dxfId="25683" priority="12429" stopIfTrue="1" operator="equal">
      <formula>"f"</formula>
    </cfRule>
  </conditionalFormatting>
  <conditionalFormatting sqref="AQ29:AR29">
    <cfRule type="cellIs" dxfId="25682" priority="12427" stopIfTrue="1" operator="equal">
      <formula>"h"</formula>
    </cfRule>
    <cfRule type="cellIs" dxfId="25681" priority="12428" stopIfTrue="1" operator="equal">
      <formula>"g"</formula>
    </cfRule>
  </conditionalFormatting>
  <conditionalFormatting sqref="AQ29:AR29">
    <cfRule type="cellIs" dxfId="25680" priority="12426" stopIfTrue="1" operator="equal">
      <formula>"f"</formula>
    </cfRule>
  </conditionalFormatting>
  <conditionalFormatting sqref="AQ29:AR29">
    <cfRule type="cellIs" dxfId="25679" priority="12424" stopIfTrue="1" operator="equal">
      <formula>"h"</formula>
    </cfRule>
    <cfRule type="cellIs" dxfId="25678" priority="12425" stopIfTrue="1" operator="equal">
      <formula>"g"</formula>
    </cfRule>
  </conditionalFormatting>
  <conditionalFormatting sqref="AS29:AT29">
    <cfRule type="cellIs" dxfId="25677" priority="12348" stopIfTrue="1" operator="equal">
      <formula>"f"</formula>
    </cfRule>
  </conditionalFormatting>
  <conditionalFormatting sqref="AS29:AT29">
    <cfRule type="cellIs" dxfId="25676" priority="12346" stopIfTrue="1" operator="equal">
      <formula>"h"</formula>
    </cfRule>
    <cfRule type="cellIs" dxfId="25675" priority="12347" stopIfTrue="1" operator="equal">
      <formula>"g"</formula>
    </cfRule>
  </conditionalFormatting>
  <conditionalFormatting sqref="AS29:AT29">
    <cfRule type="cellIs" dxfId="25674" priority="12417" stopIfTrue="1" operator="equal">
      <formula>"f"</formula>
    </cfRule>
  </conditionalFormatting>
  <conditionalFormatting sqref="AS29:AT29">
    <cfRule type="cellIs" dxfId="25673" priority="12415" stopIfTrue="1" operator="equal">
      <formula>"h"</formula>
    </cfRule>
    <cfRule type="cellIs" dxfId="25672" priority="12416" stopIfTrue="1" operator="equal">
      <formula>"g"</formula>
    </cfRule>
  </conditionalFormatting>
  <conditionalFormatting sqref="AS29:AT29">
    <cfRule type="cellIs" dxfId="25671" priority="12414" stopIfTrue="1" operator="equal">
      <formula>"f"</formula>
    </cfRule>
  </conditionalFormatting>
  <conditionalFormatting sqref="AS29:AT29">
    <cfRule type="cellIs" dxfId="25670" priority="12412" stopIfTrue="1" operator="equal">
      <formula>"h"</formula>
    </cfRule>
    <cfRule type="cellIs" dxfId="25669" priority="12413" stopIfTrue="1" operator="equal">
      <formula>"g"</formula>
    </cfRule>
  </conditionalFormatting>
  <conditionalFormatting sqref="AS29:AT29">
    <cfRule type="cellIs" dxfId="25668" priority="12411" stopIfTrue="1" operator="equal">
      <formula>"f"</formula>
    </cfRule>
  </conditionalFormatting>
  <conditionalFormatting sqref="AS29:AT29">
    <cfRule type="cellIs" dxfId="25667" priority="12409" stopIfTrue="1" operator="equal">
      <formula>"h"</formula>
    </cfRule>
    <cfRule type="cellIs" dxfId="25666" priority="12410" stopIfTrue="1" operator="equal">
      <formula>"g"</formula>
    </cfRule>
  </conditionalFormatting>
  <conditionalFormatting sqref="AS29:AT29">
    <cfRule type="cellIs" dxfId="25665" priority="12408" stopIfTrue="1" operator="equal">
      <formula>"f"</formula>
    </cfRule>
  </conditionalFormatting>
  <conditionalFormatting sqref="AS29:AT29">
    <cfRule type="cellIs" dxfId="25664" priority="12406" stopIfTrue="1" operator="equal">
      <formula>"h"</formula>
    </cfRule>
    <cfRule type="cellIs" dxfId="25663" priority="12407" stopIfTrue="1" operator="equal">
      <formula>"g"</formula>
    </cfRule>
  </conditionalFormatting>
  <conditionalFormatting sqref="AS29:AT29">
    <cfRule type="cellIs" dxfId="25662" priority="12405" stopIfTrue="1" operator="equal">
      <formula>"f"</formula>
    </cfRule>
  </conditionalFormatting>
  <conditionalFormatting sqref="AS29:AT29">
    <cfRule type="cellIs" dxfId="25661" priority="12403" stopIfTrue="1" operator="equal">
      <formula>"h"</formula>
    </cfRule>
    <cfRule type="cellIs" dxfId="25660" priority="12404" stopIfTrue="1" operator="equal">
      <formula>"g"</formula>
    </cfRule>
  </conditionalFormatting>
  <conditionalFormatting sqref="AS29:AT29">
    <cfRule type="cellIs" dxfId="25659" priority="12402" stopIfTrue="1" operator="equal">
      <formula>"f"</formula>
    </cfRule>
  </conditionalFormatting>
  <conditionalFormatting sqref="AS29:AT29">
    <cfRule type="cellIs" dxfId="25658" priority="12400" stopIfTrue="1" operator="equal">
      <formula>"h"</formula>
    </cfRule>
    <cfRule type="cellIs" dxfId="25657" priority="12401" stopIfTrue="1" operator="equal">
      <formula>"g"</formula>
    </cfRule>
  </conditionalFormatting>
  <conditionalFormatting sqref="AS29:AT29">
    <cfRule type="cellIs" dxfId="25656" priority="12399" stopIfTrue="1" operator="equal">
      <formula>"f"</formula>
    </cfRule>
  </conditionalFormatting>
  <conditionalFormatting sqref="AS29:AT29">
    <cfRule type="cellIs" dxfId="25655" priority="12397" stopIfTrue="1" operator="equal">
      <formula>"h"</formula>
    </cfRule>
    <cfRule type="cellIs" dxfId="25654" priority="12398" stopIfTrue="1" operator="equal">
      <formula>"g"</formula>
    </cfRule>
  </conditionalFormatting>
  <conditionalFormatting sqref="AS29:AT29">
    <cfRule type="cellIs" dxfId="25653" priority="12396" stopIfTrue="1" operator="equal">
      <formula>"f"</formula>
    </cfRule>
  </conditionalFormatting>
  <conditionalFormatting sqref="AS29:AT29">
    <cfRule type="cellIs" dxfId="25652" priority="12394" stopIfTrue="1" operator="equal">
      <formula>"h"</formula>
    </cfRule>
    <cfRule type="cellIs" dxfId="25651" priority="12395" stopIfTrue="1" operator="equal">
      <formula>"g"</formula>
    </cfRule>
  </conditionalFormatting>
  <conditionalFormatting sqref="AS29:AT29">
    <cfRule type="cellIs" dxfId="25650" priority="12393" stopIfTrue="1" operator="equal">
      <formula>"f"</formula>
    </cfRule>
  </conditionalFormatting>
  <conditionalFormatting sqref="AS29:AT29">
    <cfRule type="cellIs" dxfId="25649" priority="12391" stopIfTrue="1" operator="equal">
      <formula>"h"</formula>
    </cfRule>
    <cfRule type="cellIs" dxfId="25648" priority="12392" stopIfTrue="1" operator="equal">
      <formula>"g"</formula>
    </cfRule>
  </conditionalFormatting>
  <conditionalFormatting sqref="AS29:AT29">
    <cfRule type="cellIs" dxfId="25647" priority="12390" stopIfTrue="1" operator="equal">
      <formula>"f"</formula>
    </cfRule>
  </conditionalFormatting>
  <conditionalFormatting sqref="AS29:AT29">
    <cfRule type="cellIs" dxfId="25646" priority="12388" stopIfTrue="1" operator="equal">
      <formula>"h"</formula>
    </cfRule>
    <cfRule type="cellIs" dxfId="25645" priority="12389" stopIfTrue="1" operator="equal">
      <formula>"g"</formula>
    </cfRule>
  </conditionalFormatting>
  <conditionalFormatting sqref="AS29:AT29">
    <cfRule type="cellIs" dxfId="25644" priority="12387" stopIfTrue="1" operator="equal">
      <formula>"f"</formula>
    </cfRule>
  </conditionalFormatting>
  <conditionalFormatting sqref="AS29:AT29">
    <cfRule type="cellIs" dxfId="25643" priority="12385" stopIfTrue="1" operator="equal">
      <formula>"h"</formula>
    </cfRule>
    <cfRule type="cellIs" dxfId="25642" priority="12386" stopIfTrue="1" operator="equal">
      <formula>"g"</formula>
    </cfRule>
  </conditionalFormatting>
  <conditionalFormatting sqref="AS29:AT29">
    <cfRule type="cellIs" dxfId="25641" priority="12384" stopIfTrue="1" operator="equal">
      <formula>"f"</formula>
    </cfRule>
  </conditionalFormatting>
  <conditionalFormatting sqref="AS29:AT29">
    <cfRule type="cellIs" dxfId="25640" priority="12382" stopIfTrue="1" operator="equal">
      <formula>"h"</formula>
    </cfRule>
    <cfRule type="cellIs" dxfId="25639" priority="12383" stopIfTrue="1" operator="equal">
      <formula>"g"</formula>
    </cfRule>
  </conditionalFormatting>
  <conditionalFormatting sqref="AS29:AT29">
    <cfRule type="cellIs" dxfId="25638" priority="12381" stopIfTrue="1" operator="equal">
      <formula>"f"</formula>
    </cfRule>
  </conditionalFormatting>
  <conditionalFormatting sqref="AS29:AT29">
    <cfRule type="cellIs" dxfId="25637" priority="12379" stopIfTrue="1" operator="equal">
      <formula>"h"</formula>
    </cfRule>
    <cfRule type="cellIs" dxfId="25636" priority="12380" stopIfTrue="1" operator="equal">
      <formula>"g"</formula>
    </cfRule>
  </conditionalFormatting>
  <conditionalFormatting sqref="AS29:AT29">
    <cfRule type="cellIs" dxfId="25635" priority="12378" stopIfTrue="1" operator="equal">
      <formula>"f"</formula>
    </cfRule>
  </conditionalFormatting>
  <conditionalFormatting sqref="AS29:AT29">
    <cfRule type="cellIs" dxfId="25634" priority="12376" stopIfTrue="1" operator="equal">
      <formula>"h"</formula>
    </cfRule>
    <cfRule type="cellIs" dxfId="25633" priority="12377" stopIfTrue="1" operator="equal">
      <formula>"g"</formula>
    </cfRule>
  </conditionalFormatting>
  <conditionalFormatting sqref="AS29:AT29">
    <cfRule type="cellIs" dxfId="25632" priority="12375" stopIfTrue="1" operator="equal">
      <formula>"f"</formula>
    </cfRule>
  </conditionalFormatting>
  <conditionalFormatting sqref="AS29:AT29">
    <cfRule type="cellIs" dxfId="25631" priority="12373" stopIfTrue="1" operator="equal">
      <formula>"h"</formula>
    </cfRule>
    <cfRule type="cellIs" dxfId="25630" priority="12374" stopIfTrue="1" operator="equal">
      <formula>"g"</formula>
    </cfRule>
  </conditionalFormatting>
  <conditionalFormatting sqref="AS29:AT29">
    <cfRule type="cellIs" dxfId="25629" priority="12372" stopIfTrue="1" operator="equal">
      <formula>"f"</formula>
    </cfRule>
  </conditionalFormatting>
  <conditionalFormatting sqref="AS29:AT29">
    <cfRule type="cellIs" dxfId="25628" priority="12370" stopIfTrue="1" operator="equal">
      <formula>"h"</formula>
    </cfRule>
    <cfRule type="cellIs" dxfId="25627" priority="12371" stopIfTrue="1" operator="equal">
      <formula>"g"</formula>
    </cfRule>
  </conditionalFormatting>
  <conditionalFormatting sqref="AS29:AT29">
    <cfRule type="cellIs" dxfId="25626" priority="12369" stopIfTrue="1" operator="equal">
      <formula>"f"</formula>
    </cfRule>
  </conditionalFormatting>
  <conditionalFormatting sqref="AS29:AT29">
    <cfRule type="cellIs" dxfId="25625" priority="12367" stopIfTrue="1" operator="equal">
      <formula>"h"</formula>
    </cfRule>
    <cfRule type="cellIs" dxfId="25624" priority="12368" stopIfTrue="1" operator="equal">
      <formula>"g"</formula>
    </cfRule>
  </conditionalFormatting>
  <conditionalFormatting sqref="AS29:AT29">
    <cfRule type="cellIs" dxfId="25623" priority="12366" stopIfTrue="1" operator="equal">
      <formula>"f"</formula>
    </cfRule>
  </conditionalFormatting>
  <conditionalFormatting sqref="AS29:AT29">
    <cfRule type="cellIs" dxfId="25622" priority="12364" stopIfTrue="1" operator="equal">
      <formula>"h"</formula>
    </cfRule>
    <cfRule type="cellIs" dxfId="25621" priority="12365" stopIfTrue="1" operator="equal">
      <formula>"g"</formula>
    </cfRule>
  </conditionalFormatting>
  <conditionalFormatting sqref="AS29:AT29">
    <cfRule type="cellIs" dxfId="25620" priority="12360" stopIfTrue="1" operator="equal">
      <formula>"f"</formula>
    </cfRule>
  </conditionalFormatting>
  <conditionalFormatting sqref="AS29:AT29">
    <cfRule type="cellIs" dxfId="25619" priority="12358" stopIfTrue="1" operator="equal">
      <formula>"h"</formula>
    </cfRule>
    <cfRule type="cellIs" dxfId="25618" priority="12359" stopIfTrue="1" operator="equal">
      <formula>"g"</formula>
    </cfRule>
  </conditionalFormatting>
  <conditionalFormatting sqref="AS29:AT29">
    <cfRule type="cellIs" dxfId="25617" priority="12363" stopIfTrue="1" operator="equal">
      <formula>"f"</formula>
    </cfRule>
  </conditionalFormatting>
  <conditionalFormatting sqref="AS29:AT29">
    <cfRule type="cellIs" dxfId="25616" priority="12361" stopIfTrue="1" operator="equal">
      <formula>"h"</formula>
    </cfRule>
    <cfRule type="cellIs" dxfId="25615" priority="12362" stopIfTrue="1" operator="equal">
      <formula>"g"</formula>
    </cfRule>
  </conditionalFormatting>
  <conditionalFormatting sqref="AS29:AT29">
    <cfRule type="cellIs" dxfId="25614" priority="12357" stopIfTrue="1" operator="equal">
      <formula>"f"</formula>
    </cfRule>
  </conditionalFormatting>
  <conditionalFormatting sqref="AS29:AT29">
    <cfRule type="cellIs" dxfId="25613" priority="12355" stopIfTrue="1" operator="equal">
      <formula>"h"</formula>
    </cfRule>
    <cfRule type="cellIs" dxfId="25612" priority="12356" stopIfTrue="1" operator="equal">
      <formula>"g"</formula>
    </cfRule>
  </conditionalFormatting>
  <conditionalFormatting sqref="AS29:AT29">
    <cfRule type="cellIs" dxfId="25611" priority="12354" stopIfTrue="1" operator="equal">
      <formula>"f"</formula>
    </cfRule>
  </conditionalFormatting>
  <conditionalFormatting sqref="AS29:AT29">
    <cfRule type="cellIs" dxfId="25610" priority="12352" stopIfTrue="1" operator="equal">
      <formula>"h"</formula>
    </cfRule>
    <cfRule type="cellIs" dxfId="25609" priority="12353" stopIfTrue="1" operator="equal">
      <formula>"g"</formula>
    </cfRule>
  </conditionalFormatting>
  <conditionalFormatting sqref="AS29:AT29">
    <cfRule type="cellIs" dxfId="25608" priority="12351" stopIfTrue="1" operator="equal">
      <formula>"f"</formula>
    </cfRule>
  </conditionalFormatting>
  <conditionalFormatting sqref="AS29:AT29">
    <cfRule type="cellIs" dxfId="25607" priority="12349" stopIfTrue="1" operator="equal">
      <formula>"h"</formula>
    </cfRule>
    <cfRule type="cellIs" dxfId="25606" priority="12350" stopIfTrue="1" operator="equal">
      <formula>"g"</formula>
    </cfRule>
  </conditionalFormatting>
  <conditionalFormatting sqref="BP29:BQ29">
    <cfRule type="cellIs" dxfId="25605" priority="10704" stopIfTrue="1" operator="equal">
      <formula>"f"</formula>
    </cfRule>
  </conditionalFormatting>
  <conditionalFormatting sqref="BP29:BQ29">
    <cfRule type="cellIs" dxfId="25604" priority="10702" stopIfTrue="1" operator="equal">
      <formula>"h"</formula>
    </cfRule>
    <cfRule type="cellIs" dxfId="25603" priority="10703" stopIfTrue="1" operator="equal">
      <formula>"g"</formula>
    </cfRule>
  </conditionalFormatting>
  <conditionalFormatting sqref="BP29:BQ29">
    <cfRule type="cellIs" dxfId="25602" priority="10701" stopIfTrue="1" operator="equal">
      <formula>"f"</formula>
    </cfRule>
  </conditionalFormatting>
  <conditionalFormatting sqref="BP29:BQ29">
    <cfRule type="cellIs" dxfId="25601" priority="10699" stopIfTrue="1" operator="equal">
      <formula>"h"</formula>
    </cfRule>
    <cfRule type="cellIs" dxfId="25600" priority="10700" stopIfTrue="1" operator="equal">
      <formula>"g"</formula>
    </cfRule>
  </conditionalFormatting>
  <conditionalFormatting sqref="BP29:BQ29">
    <cfRule type="cellIs" dxfId="25599" priority="10698" stopIfTrue="1" operator="equal">
      <formula>"f"</formula>
    </cfRule>
  </conditionalFormatting>
  <conditionalFormatting sqref="BP29:BQ29">
    <cfRule type="cellIs" dxfId="25598" priority="10696" stopIfTrue="1" operator="equal">
      <formula>"h"</formula>
    </cfRule>
    <cfRule type="cellIs" dxfId="25597" priority="10697" stopIfTrue="1" operator="equal">
      <formula>"g"</formula>
    </cfRule>
  </conditionalFormatting>
  <conditionalFormatting sqref="BP29:BQ29">
    <cfRule type="cellIs" dxfId="25596" priority="10707" stopIfTrue="1" operator="equal">
      <formula>"f"</formula>
    </cfRule>
  </conditionalFormatting>
  <conditionalFormatting sqref="BP29:BQ29">
    <cfRule type="cellIs" dxfId="25595" priority="10705" stopIfTrue="1" operator="equal">
      <formula>"h"</formula>
    </cfRule>
    <cfRule type="cellIs" dxfId="25594" priority="10706" stopIfTrue="1" operator="equal">
      <formula>"g"</formula>
    </cfRule>
  </conditionalFormatting>
  <conditionalFormatting sqref="BP29:BQ29">
    <cfRule type="cellIs" dxfId="25593" priority="10695" stopIfTrue="1" operator="equal">
      <formula>"f"</formula>
    </cfRule>
  </conditionalFormatting>
  <conditionalFormatting sqref="BP29:BQ29">
    <cfRule type="cellIs" dxfId="25592" priority="10693" stopIfTrue="1" operator="equal">
      <formula>"h"</formula>
    </cfRule>
    <cfRule type="cellIs" dxfId="25591" priority="10694" stopIfTrue="1" operator="equal">
      <formula>"g"</formula>
    </cfRule>
  </conditionalFormatting>
  <conditionalFormatting sqref="BP29:BQ29">
    <cfRule type="cellIs" dxfId="25590" priority="10692" stopIfTrue="1" operator="equal">
      <formula>"f"</formula>
    </cfRule>
  </conditionalFormatting>
  <conditionalFormatting sqref="BP29:BQ29">
    <cfRule type="cellIs" dxfId="25589" priority="10690" stopIfTrue="1" operator="equal">
      <formula>"h"</formula>
    </cfRule>
    <cfRule type="cellIs" dxfId="25588" priority="10691" stopIfTrue="1" operator="equal">
      <formula>"g"</formula>
    </cfRule>
  </conditionalFormatting>
  <conditionalFormatting sqref="BN29:BO29">
    <cfRule type="cellIs" dxfId="25587" priority="11109" stopIfTrue="1" operator="equal">
      <formula>"f"</formula>
    </cfRule>
  </conditionalFormatting>
  <conditionalFormatting sqref="BN29:BO29">
    <cfRule type="cellIs" dxfId="25586" priority="11107" stopIfTrue="1" operator="equal">
      <formula>"h"</formula>
    </cfRule>
    <cfRule type="cellIs" dxfId="25585" priority="11108" stopIfTrue="1" operator="equal">
      <formula>"g"</formula>
    </cfRule>
  </conditionalFormatting>
  <conditionalFormatting sqref="BN29:BO29">
    <cfRule type="cellIs" dxfId="25584" priority="11106" stopIfTrue="1" operator="equal">
      <formula>"f"</formula>
    </cfRule>
  </conditionalFormatting>
  <conditionalFormatting sqref="BN29:BO29">
    <cfRule type="cellIs" dxfId="25583" priority="11104" stopIfTrue="1" operator="equal">
      <formula>"h"</formula>
    </cfRule>
    <cfRule type="cellIs" dxfId="25582" priority="11105" stopIfTrue="1" operator="equal">
      <formula>"g"</formula>
    </cfRule>
  </conditionalFormatting>
  <conditionalFormatting sqref="BN29:BO29">
    <cfRule type="cellIs" dxfId="25581" priority="11085" stopIfTrue="1" operator="equal">
      <formula>"f"</formula>
    </cfRule>
  </conditionalFormatting>
  <conditionalFormatting sqref="BN29:BO29">
    <cfRule type="cellIs" dxfId="25580" priority="11083" stopIfTrue="1" operator="equal">
      <formula>"h"</formula>
    </cfRule>
    <cfRule type="cellIs" dxfId="25579" priority="11084" stopIfTrue="1" operator="equal">
      <formula>"g"</formula>
    </cfRule>
  </conditionalFormatting>
  <conditionalFormatting sqref="BN29:BO29">
    <cfRule type="cellIs" dxfId="25578" priority="11082" stopIfTrue="1" operator="equal">
      <formula>"f"</formula>
    </cfRule>
  </conditionalFormatting>
  <conditionalFormatting sqref="BN29:BO29">
    <cfRule type="cellIs" dxfId="25577" priority="11080" stopIfTrue="1" operator="equal">
      <formula>"h"</formula>
    </cfRule>
    <cfRule type="cellIs" dxfId="25576" priority="11081" stopIfTrue="1" operator="equal">
      <formula>"g"</formula>
    </cfRule>
  </conditionalFormatting>
  <conditionalFormatting sqref="BN29:BO29">
    <cfRule type="cellIs" dxfId="25575" priority="11079" stopIfTrue="1" operator="equal">
      <formula>"f"</formula>
    </cfRule>
  </conditionalFormatting>
  <conditionalFormatting sqref="BN29:BO29">
    <cfRule type="cellIs" dxfId="25574" priority="11077" stopIfTrue="1" operator="equal">
      <formula>"h"</formula>
    </cfRule>
    <cfRule type="cellIs" dxfId="25573" priority="11078" stopIfTrue="1" operator="equal">
      <formula>"g"</formula>
    </cfRule>
  </conditionalFormatting>
  <conditionalFormatting sqref="BN29:BO29">
    <cfRule type="cellIs" dxfId="25572" priority="11073" stopIfTrue="1" operator="equal">
      <formula>"f"</formula>
    </cfRule>
  </conditionalFormatting>
  <conditionalFormatting sqref="BN29:BO29">
    <cfRule type="cellIs" dxfId="25571" priority="11071" stopIfTrue="1" operator="equal">
      <formula>"h"</formula>
    </cfRule>
    <cfRule type="cellIs" dxfId="25570" priority="11072" stopIfTrue="1" operator="equal">
      <formula>"g"</formula>
    </cfRule>
  </conditionalFormatting>
  <conditionalFormatting sqref="BN29:BO29">
    <cfRule type="cellIs" dxfId="25569" priority="11070" stopIfTrue="1" operator="equal">
      <formula>"f"</formula>
    </cfRule>
  </conditionalFormatting>
  <conditionalFormatting sqref="BN29:BO29">
    <cfRule type="cellIs" dxfId="25568" priority="11068" stopIfTrue="1" operator="equal">
      <formula>"h"</formula>
    </cfRule>
    <cfRule type="cellIs" dxfId="25567" priority="11069" stopIfTrue="1" operator="equal">
      <formula>"g"</formula>
    </cfRule>
  </conditionalFormatting>
  <conditionalFormatting sqref="BN29:BO29">
    <cfRule type="cellIs" dxfId="25566" priority="11067" stopIfTrue="1" operator="equal">
      <formula>"f"</formula>
    </cfRule>
  </conditionalFormatting>
  <conditionalFormatting sqref="BN29:BO29">
    <cfRule type="cellIs" dxfId="25565" priority="11065" stopIfTrue="1" operator="equal">
      <formula>"h"</formula>
    </cfRule>
    <cfRule type="cellIs" dxfId="25564" priority="11066" stopIfTrue="1" operator="equal">
      <formula>"g"</formula>
    </cfRule>
  </conditionalFormatting>
  <conditionalFormatting sqref="BN29:BO29">
    <cfRule type="cellIs" dxfId="25563" priority="11064" stopIfTrue="1" operator="equal">
      <formula>"f"</formula>
    </cfRule>
  </conditionalFormatting>
  <conditionalFormatting sqref="BN29:BO29">
    <cfRule type="cellIs" dxfId="25562" priority="11062" stopIfTrue="1" operator="equal">
      <formula>"h"</formula>
    </cfRule>
    <cfRule type="cellIs" dxfId="25561" priority="11063" stopIfTrue="1" operator="equal">
      <formula>"g"</formula>
    </cfRule>
  </conditionalFormatting>
  <conditionalFormatting sqref="BN29:BO29">
    <cfRule type="cellIs" dxfId="25560" priority="11115" stopIfTrue="1" operator="equal">
      <formula>"f"</formula>
    </cfRule>
  </conditionalFormatting>
  <conditionalFormatting sqref="BN29:BO29">
    <cfRule type="cellIs" dxfId="25559" priority="11113" stopIfTrue="1" operator="equal">
      <formula>"h"</formula>
    </cfRule>
    <cfRule type="cellIs" dxfId="25558" priority="11114" stopIfTrue="1" operator="equal">
      <formula>"g"</formula>
    </cfRule>
  </conditionalFormatting>
  <conditionalFormatting sqref="BN29:BO29">
    <cfRule type="cellIs" dxfId="25557" priority="11112" stopIfTrue="1" operator="equal">
      <formula>"f"</formula>
    </cfRule>
  </conditionalFormatting>
  <conditionalFormatting sqref="BN29:BO29">
    <cfRule type="cellIs" dxfId="25556" priority="11110" stopIfTrue="1" operator="equal">
      <formula>"h"</formula>
    </cfRule>
    <cfRule type="cellIs" dxfId="25555" priority="11111" stopIfTrue="1" operator="equal">
      <formula>"g"</formula>
    </cfRule>
  </conditionalFormatting>
  <conditionalFormatting sqref="BN29:BO29">
    <cfRule type="cellIs" dxfId="25554" priority="11103" stopIfTrue="1" operator="equal">
      <formula>"f"</formula>
    </cfRule>
  </conditionalFormatting>
  <conditionalFormatting sqref="BN29:BO29">
    <cfRule type="cellIs" dxfId="25553" priority="11101" stopIfTrue="1" operator="equal">
      <formula>"h"</formula>
    </cfRule>
    <cfRule type="cellIs" dxfId="25552" priority="11102" stopIfTrue="1" operator="equal">
      <formula>"g"</formula>
    </cfRule>
  </conditionalFormatting>
  <conditionalFormatting sqref="BN29:BO29">
    <cfRule type="cellIs" dxfId="25551" priority="11100" stopIfTrue="1" operator="equal">
      <formula>"f"</formula>
    </cfRule>
  </conditionalFormatting>
  <conditionalFormatting sqref="BN29:BO29">
    <cfRule type="cellIs" dxfId="25550" priority="11098" stopIfTrue="1" operator="equal">
      <formula>"h"</formula>
    </cfRule>
    <cfRule type="cellIs" dxfId="25549" priority="11099" stopIfTrue="1" operator="equal">
      <formula>"g"</formula>
    </cfRule>
  </conditionalFormatting>
  <conditionalFormatting sqref="BN29:BO29">
    <cfRule type="cellIs" dxfId="25548" priority="11097" stopIfTrue="1" operator="equal">
      <formula>"f"</formula>
    </cfRule>
  </conditionalFormatting>
  <conditionalFormatting sqref="BN29:BO29">
    <cfRule type="cellIs" dxfId="25547" priority="11095" stopIfTrue="1" operator="equal">
      <formula>"h"</formula>
    </cfRule>
    <cfRule type="cellIs" dxfId="25546" priority="11096" stopIfTrue="1" operator="equal">
      <formula>"g"</formula>
    </cfRule>
  </conditionalFormatting>
  <conditionalFormatting sqref="BN29:BO29">
    <cfRule type="cellIs" dxfId="25545" priority="11094" stopIfTrue="1" operator="equal">
      <formula>"f"</formula>
    </cfRule>
  </conditionalFormatting>
  <conditionalFormatting sqref="BN29:BO29">
    <cfRule type="cellIs" dxfId="25544" priority="11092" stopIfTrue="1" operator="equal">
      <formula>"h"</formula>
    </cfRule>
    <cfRule type="cellIs" dxfId="25543" priority="11093" stopIfTrue="1" operator="equal">
      <formula>"g"</formula>
    </cfRule>
  </conditionalFormatting>
  <conditionalFormatting sqref="BN29:BO29">
    <cfRule type="cellIs" dxfId="25542" priority="11088" stopIfTrue="1" operator="equal">
      <formula>"f"</formula>
    </cfRule>
  </conditionalFormatting>
  <conditionalFormatting sqref="BN29:BO29">
    <cfRule type="cellIs" dxfId="25541" priority="11086" stopIfTrue="1" operator="equal">
      <formula>"h"</formula>
    </cfRule>
    <cfRule type="cellIs" dxfId="25540" priority="11087" stopIfTrue="1" operator="equal">
      <formula>"g"</formula>
    </cfRule>
  </conditionalFormatting>
  <conditionalFormatting sqref="BN29:BO29">
    <cfRule type="cellIs" dxfId="25539" priority="11091" stopIfTrue="1" operator="equal">
      <formula>"f"</formula>
    </cfRule>
  </conditionalFormatting>
  <conditionalFormatting sqref="BN29:BO29">
    <cfRule type="cellIs" dxfId="25538" priority="11089" stopIfTrue="1" operator="equal">
      <formula>"h"</formula>
    </cfRule>
    <cfRule type="cellIs" dxfId="25537" priority="11090" stopIfTrue="1" operator="equal">
      <formula>"g"</formula>
    </cfRule>
  </conditionalFormatting>
  <conditionalFormatting sqref="BN29">
    <cfRule type="cellIs" dxfId="25536" priority="11046" stopIfTrue="1" operator="equal">
      <formula>"f"</formula>
    </cfRule>
  </conditionalFormatting>
  <conditionalFormatting sqref="BN29">
    <cfRule type="cellIs" dxfId="25535" priority="11044" stopIfTrue="1" operator="equal">
      <formula>"h"</formula>
    </cfRule>
    <cfRule type="cellIs" dxfId="25534" priority="11045" stopIfTrue="1" operator="equal">
      <formula>"g"</formula>
    </cfRule>
  </conditionalFormatting>
  <conditionalFormatting sqref="BN29">
    <cfRule type="cellIs" dxfId="25533" priority="11040" stopIfTrue="1" operator="equal">
      <formula>"f"</formula>
    </cfRule>
  </conditionalFormatting>
  <conditionalFormatting sqref="BN29">
    <cfRule type="cellIs" dxfId="25532" priority="11038" stopIfTrue="1" operator="equal">
      <formula>"h"</formula>
    </cfRule>
    <cfRule type="cellIs" dxfId="25531" priority="11039" stopIfTrue="1" operator="equal">
      <formula>"g"</formula>
    </cfRule>
  </conditionalFormatting>
  <conditionalFormatting sqref="BN29">
    <cfRule type="cellIs" dxfId="25530" priority="11043" stopIfTrue="1" operator="equal">
      <formula>"f"</formula>
    </cfRule>
  </conditionalFormatting>
  <conditionalFormatting sqref="BN29">
    <cfRule type="cellIs" dxfId="25529" priority="11041" stopIfTrue="1" operator="equal">
      <formula>"h"</formula>
    </cfRule>
    <cfRule type="cellIs" dxfId="25528" priority="11042" stopIfTrue="1" operator="equal">
      <formula>"g"</formula>
    </cfRule>
  </conditionalFormatting>
  <conditionalFormatting sqref="BN29">
    <cfRule type="cellIs" dxfId="25527" priority="11037" stopIfTrue="1" operator="equal">
      <formula>"f"</formula>
    </cfRule>
  </conditionalFormatting>
  <conditionalFormatting sqref="BN29">
    <cfRule type="cellIs" dxfId="25526" priority="11035" stopIfTrue="1" operator="equal">
      <formula>"h"</formula>
    </cfRule>
    <cfRule type="cellIs" dxfId="25525" priority="11036" stopIfTrue="1" operator="equal">
      <formula>"g"</formula>
    </cfRule>
  </conditionalFormatting>
  <conditionalFormatting sqref="BN29">
    <cfRule type="cellIs" dxfId="25524" priority="11034" stopIfTrue="1" operator="equal">
      <formula>"f"</formula>
    </cfRule>
  </conditionalFormatting>
  <conditionalFormatting sqref="BN29">
    <cfRule type="cellIs" dxfId="25523" priority="11032" stopIfTrue="1" operator="equal">
      <formula>"h"</formula>
    </cfRule>
    <cfRule type="cellIs" dxfId="25522" priority="11033" stopIfTrue="1" operator="equal">
      <formula>"g"</formula>
    </cfRule>
  </conditionalFormatting>
  <conditionalFormatting sqref="BN29">
    <cfRule type="cellIs" dxfId="25521" priority="11028" stopIfTrue="1" operator="equal">
      <formula>"f"</formula>
    </cfRule>
  </conditionalFormatting>
  <conditionalFormatting sqref="BN29">
    <cfRule type="cellIs" dxfId="25520" priority="11026" stopIfTrue="1" operator="equal">
      <formula>"h"</formula>
    </cfRule>
    <cfRule type="cellIs" dxfId="25519" priority="11027" stopIfTrue="1" operator="equal">
      <formula>"g"</formula>
    </cfRule>
  </conditionalFormatting>
  <conditionalFormatting sqref="BN29">
    <cfRule type="cellIs" dxfId="25518" priority="11031" stopIfTrue="1" operator="equal">
      <formula>"f"</formula>
    </cfRule>
  </conditionalFormatting>
  <conditionalFormatting sqref="BN29">
    <cfRule type="cellIs" dxfId="25517" priority="11029" stopIfTrue="1" operator="equal">
      <formula>"h"</formula>
    </cfRule>
    <cfRule type="cellIs" dxfId="25516" priority="11030" stopIfTrue="1" operator="equal">
      <formula>"g"</formula>
    </cfRule>
  </conditionalFormatting>
  <conditionalFormatting sqref="BO29">
    <cfRule type="cellIs" dxfId="25515" priority="11022" stopIfTrue="1" operator="equal">
      <formula>"f"</formula>
    </cfRule>
  </conditionalFormatting>
  <conditionalFormatting sqref="BO29">
    <cfRule type="cellIs" dxfId="25514" priority="11020" stopIfTrue="1" operator="equal">
      <formula>"h"</formula>
    </cfRule>
    <cfRule type="cellIs" dxfId="25513" priority="11021" stopIfTrue="1" operator="equal">
      <formula>"g"</formula>
    </cfRule>
  </conditionalFormatting>
  <conditionalFormatting sqref="BO29">
    <cfRule type="cellIs" dxfId="25512" priority="11025" stopIfTrue="1" operator="equal">
      <formula>"f"</formula>
    </cfRule>
  </conditionalFormatting>
  <conditionalFormatting sqref="BO29">
    <cfRule type="cellIs" dxfId="25511" priority="11023" stopIfTrue="1" operator="equal">
      <formula>"h"</formula>
    </cfRule>
    <cfRule type="cellIs" dxfId="25510" priority="11024" stopIfTrue="1" operator="equal">
      <formula>"g"</formula>
    </cfRule>
  </conditionalFormatting>
  <conditionalFormatting sqref="BN29:BO29">
    <cfRule type="cellIs" dxfId="25509" priority="11076" stopIfTrue="1" operator="equal">
      <formula>"f"</formula>
    </cfRule>
  </conditionalFormatting>
  <conditionalFormatting sqref="BN29:BO29">
    <cfRule type="cellIs" dxfId="25508" priority="11074" stopIfTrue="1" operator="equal">
      <formula>"h"</formula>
    </cfRule>
    <cfRule type="cellIs" dxfId="25507" priority="11075" stopIfTrue="1" operator="equal">
      <formula>"g"</formula>
    </cfRule>
  </conditionalFormatting>
  <conditionalFormatting sqref="BN29:BO29">
    <cfRule type="cellIs" dxfId="25506" priority="11061" stopIfTrue="1" operator="equal">
      <formula>"f"</formula>
    </cfRule>
  </conditionalFormatting>
  <conditionalFormatting sqref="BN29:BO29">
    <cfRule type="cellIs" dxfId="25505" priority="11059" stopIfTrue="1" operator="equal">
      <formula>"h"</formula>
    </cfRule>
    <cfRule type="cellIs" dxfId="25504" priority="11060" stopIfTrue="1" operator="equal">
      <formula>"g"</formula>
    </cfRule>
  </conditionalFormatting>
  <conditionalFormatting sqref="BN29:BO29">
    <cfRule type="cellIs" dxfId="25503" priority="11058" stopIfTrue="1" operator="equal">
      <formula>"f"</formula>
    </cfRule>
  </conditionalFormatting>
  <conditionalFormatting sqref="BN29:BO29">
    <cfRule type="cellIs" dxfId="25502" priority="11056" stopIfTrue="1" operator="equal">
      <formula>"h"</formula>
    </cfRule>
    <cfRule type="cellIs" dxfId="25501" priority="11057" stopIfTrue="1" operator="equal">
      <formula>"g"</formula>
    </cfRule>
  </conditionalFormatting>
  <conditionalFormatting sqref="BN29:BO29">
    <cfRule type="cellIs" dxfId="25500" priority="11055" stopIfTrue="1" operator="equal">
      <formula>"f"</formula>
    </cfRule>
  </conditionalFormatting>
  <conditionalFormatting sqref="BN29:BO29">
    <cfRule type="cellIs" dxfId="25499" priority="11053" stopIfTrue="1" operator="equal">
      <formula>"h"</formula>
    </cfRule>
    <cfRule type="cellIs" dxfId="25498" priority="11054" stopIfTrue="1" operator="equal">
      <formula>"g"</formula>
    </cfRule>
  </conditionalFormatting>
  <conditionalFormatting sqref="BN29:BO29">
    <cfRule type="cellIs" dxfId="25497" priority="11052" stopIfTrue="1" operator="equal">
      <formula>"f"</formula>
    </cfRule>
  </conditionalFormatting>
  <conditionalFormatting sqref="BN29:BO29">
    <cfRule type="cellIs" dxfId="25496" priority="11050" stopIfTrue="1" operator="equal">
      <formula>"h"</formula>
    </cfRule>
    <cfRule type="cellIs" dxfId="25495" priority="11051" stopIfTrue="1" operator="equal">
      <formula>"g"</formula>
    </cfRule>
  </conditionalFormatting>
  <conditionalFormatting sqref="BN29">
    <cfRule type="cellIs" dxfId="25494" priority="11049" stopIfTrue="1" operator="equal">
      <formula>"f"</formula>
    </cfRule>
  </conditionalFormatting>
  <conditionalFormatting sqref="BN29">
    <cfRule type="cellIs" dxfId="25493" priority="11047" stopIfTrue="1" operator="equal">
      <formula>"h"</formula>
    </cfRule>
    <cfRule type="cellIs" dxfId="25492" priority="11048" stopIfTrue="1" operator="equal">
      <formula>"g"</formula>
    </cfRule>
  </conditionalFormatting>
  <conditionalFormatting sqref="BI29:BJ29">
    <cfRule type="cellIs" dxfId="25491" priority="10950" stopIfTrue="1" operator="equal">
      <formula>"f"</formula>
    </cfRule>
  </conditionalFormatting>
  <conditionalFormatting sqref="BI29:BJ29">
    <cfRule type="cellIs" dxfId="25490" priority="10948" stopIfTrue="1" operator="equal">
      <formula>"h"</formula>
    </cfRule>
    <cfRule type="cellIs" dxfId="25489" priority="10949" stopIfTrue="1" operator="equal">
      <formula>"g"</formula>
    </cfRule>
  </conditionalFormatting>
  <conditionalFormatting sqref="BO29">
    <cfRule type="cellIs" dxfId="25488" priority="11019" stopIfTrue="1" operator="equal">
      <formula>"f"</formula>
    </cfRule>
  </conditionalFormatting>
  <conditionalFormatting sqref="BO29">
    <cfRule type="cellIs" dxfId="25487" priority="11017" stopIfTrue="1" operator="equal">
      <formula>"h"</formula>
    </cfRule>
    <cfRule type="cellIs" dxfId="25486" priority="11018" stopIfTrue="1" operator="equal">
      <formula>"g"</formula>
    </cfRule>
  </conditionalFormatting>
  <conditionalFormatting sqref="BO29">
    <cfRule type="cellIs" dxfId="25485" priority="11016" stopIfTrue="1" operator="equal">
      <formula>"f"</formula>
    </cfRule>
  </conditionalFormatting>
  <conditionalFormatting sqref="BO29">
    <cfRule type="cellIs" dxfId="25484" priority="11014" stopIfTrue="1" operator="equal">
      <formula>"h"</formula>
    </cfRule>
    <cfRule type="cellIs" dxfId="25483" priority="11015" stopIfTrue="1" operator="equal">
      <formula>"g"</formula>
    </cfRule>
  </conditionalFormatting>
  <conditionalFormatting sqref="BO29">
    <cfRule type="cellIs" dxfId="25482" priority="11013" stopIfTrue="1" operator="equal">
      <formula>"f"</formula>
    </cfRule>
  </conditionalFormatting>
  <conditionalFormatting sqref="BO29">
    <cfRule type="cellIs" dxfId="25481" priority="11011" stopIfTrue="1" operator="equal">
      <formula>"h"</formula>
    </cfRule>
    <cfRule type="cellIs" dxfId="25480" priority="11012" stopIfTrue="1" operator="equal">
      <formula>"g"</formula>
    </cfRule>
  </conditionalFormatting>
  <conditionalFormatting sqref="BO29">
    <cfRule type="cellIs" dxfId="25479" priority="11010" stopIfTrue="1" operator="equal">
      <formula>"f"</formula>
    </cfRule>
  </conditionalFormatting>
  <conditionalFormatting sqref="BO29">
    <cfRule type="cellIs" dxfId="25478" priority="11008" stopIfTrue="1" operator="equal">
      <formula>"h"</formula>
    </cfRule>
    <cfRule type="cellIs" dxfId="25477" priority="11009" stopIfTrue="1" operator="equal">
      <formula>"g"</formula>
    </cfRule>
  </conditionalFormatting>
  <conditionalFormatting sqref="BO29">
    <cfRule type="cellIs" dxfId="25476" priority="11007" stopIfTrue="1" operator="equal">
      <formula>"f"</formula>
    </cfRule>
  </conditionalFormatting>
  <conditionalFormatting sqref="BO29">
    <cfRule type="cellIs" dxfId="25475" priority="11005" stopIfTrue="1" operator="equal">
      <formula>"h"</formula>
    </cfRule>
    <cfRule type="cellIs" dxfId="25474" priority="11006" stopIfTrue="1" operator="equal">
      <formula>"g"</formula>
    </cfRule>
  </conditionalFormatting>
  <conditionalFormatting sqref="BO29">
    <cfRule type="cellIs" dxfId="25473" priority="11004" stopIfTrue="1" operator="equal">
      <formula>"f"</formula>
    </cfRule>
  </conditionalFormatting>
  <conditionalFormatting sqref="BO29">
    <cfRule type="cellIs" dxfId="25472" priority="11002" stopIfTrue="1" operator="equal">
      <formula>"h"</formula>
    </cfRule>
    <cfRule type="cellIs" dxfId="25471" priority="11003" stopIfTrue="1" operator="equal">
      <formula>"g"</formula>
    </cfRule>
  </conditionalFormatting>
  <conditionalFormatting sqref="BN29:BO29">
    <cfRule type="cellIs" dxfId="25470" priority="11001" stopIfTrue="1" operator="equal">
      <formula>"f"</formula>
    </cfRule>
  </conditionalFormatting>
  <conditionalFormatting sqref="BN29:BO29">
    <cfRule type="cellIs" dxfId="25469" priority="10999" stopIfTrue="1" operator="equal">
      <formula>"h"</formula>
    </cfRule>
    <cfRule type="cellIs" dxfId="25468" priority="11000" stopIfTrue="1" operator="equal">
      <formula>"g"</formula>
    </cfRule>
  </conditionalFormatting>
  <conditionalFormatting sqref="BN29:BO29">
    <cfRule type="cellIs" dxfId="25467" priority="10998" stopIfTrue="1" operator="equal">
      <formula>"f"</formula>
    </cfRule>
  </conditionalFormatting>
  <conditionalFormatting sqref="BN29:BO29">
    <cfRule type="cellIs" dxfId="25466" priority="10996" stopIfTrue="1" operator="equal">
      <formula>"h"</formula>
    </cfRule>
    <cfRule type="cellIs" dxfId="25465" priority="10997" stopIfTrue="1" operator="equal">
      <formula>"g"</formula>
    </cfRule>
  </conditionalFormatting>
  <conditionalFormatting sqref="BN29:BO29">
    <cfRule type="cellIs" dxfId="25464" priority="10995" stopIfTrue="1" operator="equal">
      <formula>"f"</formula>
    </cfRule>
  </conditionalFormatting>
  <conditionalFormatting sqref="BN29:BO29">
    <cfRule type="cellIs" dxfId="25463" priority="10993" stopIfTrue="1" operator="equal">
      <formula>"h"</formula>
    </cfRule>
    <cfRule type="cellIs" dxfId="25462" priority="10994" stopIfTrue="1" operator="equal">
      <formula>"g"</formula>
    </cfRule>
  </conditionalFormatting>
  <conditionalFormatting sqref="BN29:BO29">
    <cfRule type="cellIs" dxfId="25461" priority="10992" stopIfTrue="1" operator="equal">
      <formula>"f"</formula>
    </cfRule>
  </conditionalFormatting>
  <conditionalFormatting sqref="BN29:BO29">
    <cfRule type="cellIs" dxfId="25460" priority="10990" stopIfTrue="1" operator="equal">
      <formula>"h"</formula>
    </cfRule>
    <cfRule type="cellIs" dxfId="25459" priority="10991" stopIfTrue="1" operator="equal">
      <formula>"g"</formula>
    </cfRule>
  </conditionalFormatting>
  <conditionalFormatting sqref="BN29:BO29">
    <cfRule type="cellIs" dxfId="25458" priority="10989" stopIfTrue="1" operator="equal">
      <formula>"f"</formula>
    </cfRule>
  </conditionalFormatting>
  <conditionalFormatting sqref="BN29:BO29">
    <cfRule type="cellIs" dxfId="25457" priority="10987" stopIfTrue="1" operator="equal">
      <formula>"h"</formula>
    </cfRule>
    <cfRule type="cellIs" dxfId="25456" priority="10988" stopIfTrue="1" operator="equal">
      <formula>"g"</formula>
    </cfRule>
  </conditionalFormatting>
  <conditionalFormatting sqref="BN29:BO29">
    <cfRule type="cellIs" dxfId="25455" priority="10986" stopIfTrue="1" operator="equal">
      <formula>"f"</formula>
    </cfRule>
  </conditionalFormatting>
  <conditionalFormatting sqref="BN29:BO29">
    <cfRule type="cellIs" dxfId="25454" priority="10984" stopIfTrue="1" operator="equal">
      <formula>"h"</formula>
    </cfRule>
    <cfRule type="cellIs" dxfId="25453" priority="10985" stopIfTrue="1" operator="equal">
      <formula>"g"</formula>
    </cfRule>
  </conditionalFormatting>
  <conditionalFormatting sqref="BN29:BO29">
    <cfRule type="cellIs" dxfId="25452" priority="10983" stopIfTrue="1" operator="equal">
      <formula>"f"</formula>
    </cfRule>
  </conditionalFormatting>
  <conditionalFormatting sqref="BN29:BO29">
    <cfRule type="cellIs" dxfId="25451" priority="10981" stopIfTrue="1" operator="equal">
      <formula>"h"</formula>
    </cfRule>
    <cfRule type="cellIs" dxfId="25450" priority="10982" stopIfTrue="1" operator="equal">
      <formula>"g"</formula>
    </cfRule>
  </conditionalFormatting>
  <conditionalFormatting sqref="BN29:BO29">
    <cfRule type="cellIs" dxfId="25449" priority="10980" stopIfTrue="1" operator="equal">
      <formula>"f"</formula>
    </cfRule>
  </conditionalFormatting>
  <conditionalFormatting sqref="BN29:BO29">
    <cfRule type="cellIs" dxfId="25448" priority="10978" stopIfTrue="1" operator="equal">
      <formula>"h"</formula>
    </cfRule>
    <cfRule type="cellIs" dxfId="25447" priority="10979" stopIfTrue="1" operator="equal">
      <formula>"g"</formula>
    </cfRule>
  </conditionalFormatting>
  <conditionalFormatting sqref="BN29">
    <cfRule type="cellIs" dxfId="25446" priority="10977" stopIfTrue="1" operator="equal">
      <formula>"f"</formula>
    </cfRule>
  </conditionalFormatting>
  <conditionalFormatting sqref="BN29">
    <cfRule type="cellIs" dxfId="25445" priority="10975" stopIfTrue="1" operator="equal">
      <formula>"h"</formula>
    </cfRule>
    <cfRule type="cellIs" dxfId="25444" priority="10976" stopIfTrue="1" operator="equal">
      <formula>"g"</formula>
    </cfRule>
  </conditionalFormatting>
  <conditionalFormatting sqref="BN29">
    <cfRule type="cellIs" dxfId="25443" priority="10974" stopIfTrue="1" operator="equal">
      <formula>"f"</formula>
    </cfRule>
  </conditionalFormatting>
  <conditionalFormatting sqref="BN29">
    <cfRule type="cellIs" dxfId="25442" priority="10972" stopIfTrue="1" operator="equal">
      <formula>"h"</formula>
    </cfRule>
    <cfRule type="cellIs" dxfId="25441" priority="10973" stopIfTrue="1" operator="equal">
      <formula>"g"</formula>
    </cfRule>
  </conditionalFormatting>
  <conditionalFormatting sqref="BN29">
    <cfRule type="cellIs" dxfId="25440" priority="10971" stopIfTrue="1" operator="equal">
      <formula>"f"</formula>
    </cfRule>
  </conditionalFormatting>
  <conditionalFormatting sqref="BN29">
    <cfRule type="cellIs" dxfId="25439" priority="10969" stopIfTrue="1" operator="equal">
      <formula>"h"</formula>
    </cfRule>
    <cfRule type="cellIs" dxfId="25438" priority="10970" stopIfTrue="1" operator="equal">
      <formula>"g"</formula>
    </cfRule>
  </conditionalFormatting>
  <conditionalFormatting sqref="BN29">
    <cfRule type="cellIs" dxfId="25437" priority="10968" stopIfTrue="1" operator="equal">
      <formula>"f"</formula>
    </cfRule>
  </conditionalFormatting>
  <conditionalFormatting sqref="BN29">
    <cfRule type="cellIs" dxfId="25436" priority="10966" stopIfTrue="1" operator="equal">
      <formula>"h"</formula>
    </cfRule>
    <cfRule type="cellIs" dxfId="25435" priority="10967" stopIfTrue="1" operator="equal">
      <formula>"g"</formula>
    </cfRule>
  </conditionalFormatting>
  <conditionalFormatting sqref="BN29">
    <cfRule type="cellIs" dxfId="25434" priority="10962" stopIfTrue="1" operator="equal">
      <formula>"f"</formula>
    </cfRule>
  </conditionalFormatting>
  <conditionalFormatting sqref="BN29">
    <cfRule type="cellIs" dxfId="25433" priority="10960" stopIfTrue="1" operator="equal">
      <formula>"h"</formula>
    </cfRule>
    <cfRule type="cellIs" dxfId="25432" priority="10961" stopIfTrue="1" operator="equal">
      <formula>"g"</formula>
    </cfRule>
  </conditionalFormatting>
  <conditionalFormatting sqref="BN29">
    <cfRule type="cellIs" dxfId="25431" priority="10965" stopIfTrue="1" operator="equal">
      <formula>"f"</formula>
    </cfRule>
  </conditionalFormatting>
  <conditionalFormatting sqref="BN29">
    <cfRule type="cellIs" dxfId="25430" priority="10963" stopIfTrue="1" operator="equal">
      <formula>"h"</formula>
    </cfRule>
    <cfRule type="cellIs" dxfId="25429" priority="10964" stopIfTrue="1" operator="equal">
      <formula>"g"</formula>
    </cfRule>
  </conditionalFormatting>
  <conditionalFormatting sqref="BN29">
    <cfRule type="cellIs" dxfId="25428" priority="10959" stopIfTrue="1" operator="equal">
      <formula>"f"</formula>
    </cfRule>
  </conditionalFormatting>
  <conditionalFormatting sqref="BN29">
    <cfRule type="cellIs" dxfId="25427" priority="10957" stopIfTrue="1" operator="equal">
      <formula>"h"</formula>
    </cfRule>
    <cfRule type="cellIs" dxfId="25426" priority="10958" stopIfTrue="1" operator="equal">
      <formula>"g"</formula>
    </cfRule>
  </conditionalFormatting>
  <conditionalFormatting sqref="BN29">
    <cfRule type="cellIs" dxfId="25425" priority="10956" stopIfTrue="1" operator="equal">
      <formula>"f"</formula>
    </cfRule>
  </conditionalFormatting>
  <conditionalFormatting sqref="BN29">
    <cfRule type="cellIs" dxfId="25424" priority="10954" stopIfTrue="1" operator="equal">
      <formula>"h"</formula>
    </cfRule>
    <cfRule type="cellIs" dxfId="25423" priority="10955" stopIfTrue="1" operator="equal">
      <formula>"g"</formula>
    </cfRule>
  </conditionalFormatting>
  <conditionalFormatting sqref="BI29:BJ29">
    <cfRule type="cellIs" dxfId="25422" priority="10953" stopIfTrue="1" operator="equal">
      <formula>"f"</formula>
    </cfRule>
  </conditionalFormatting>
  <conditionalFormatting sqref="BI29:BJ29">
    <cfRule type="cellIs" dxfId="25421" priority="10951" stopIfTrue="1" operator="equal">
      <formula>"h"</formula>
    </cfRule>
    <cfRule type="cellIs" dxfId="25420" priority="10952" stopIfTrue="1" operator="equal">
      <formula>"g"</formula>
    </cfRule>
  </conditionalFormatting>
  <conditionalFormatting sqref="BI29:BJ29">
    <cfRule type="cellIs" dxfId="25419" priority="10944" stopIfTrue="1" operator="equal">
      <formula>"f"</formula>
    </cfRule>
  </conditionalFormatting>
  <conditionalFormatting sqref="BI29:BJ29">
    <cfRule type="cellIs" dxfId="25418" priority="10942" stopIfTrue="1" operator="equal">
      <formula>"h"</formula>
    </cfRule>
    <cfRule type="cellIs" dxfId="25417" priority="10943" stopIfTrue="1" operator="equal">
      <formula>"g"</formula>
    </cfRule>
  </conditionalFormatting>
  <conditionalFormatting sqref="BI29:BJ29">
    <cfRule type="cellIs" dxfId="25416" priority="10941" stopIfTrue="1" operator="equal">
      <formula>"f"</formula>
    </cfRule>
  </conditionalFormatting>
  <conditionalFormatting sqref="BI29:BJ29">
    <cfRule type="cellIs" dxfId="25415" priority="10939" stopIfTrue="1" operator="equal">
      <formula>"h"</formula>
    </cfRule>
    <cfRule type="cellIs" dxfId="25414" priority="10940" stopIfTrue="1" operator="equal">
      <formula>"g"</formula>
    </cfRule>
  </conditionalFormatting>
  <conditionalFormatting sqref="BK29:BM29">
    <cfRule type="cellIs" dxfId="25413" priority="10929" stopIfTrue="1" operator="equal">
      <formula>"f"</formula>
    </cfRule>
  </conditionalFormatting>
  <conditionalFormatting sqref="BK29:BM29">
    <cfRule type="cellIs" dxfId="25412" priority="10927" stopIfTrue="1" operator="equal">
      <formula>"h"</formula>
    </cfRule>
    <cfRule type="cellIs" dxfId="25411" priority="10928" stopIfTrue="1" operator="equal">
      <formula>"g"</formula>
    </cfRule>
  </conditionalFormatting>
  <conditionalFormatting sqref="BK29:BM29">
    <cfRule type="cellIs" dxfId="25410" priority="10926" stopIfTrue="1" operator="equal">
      <formula>"f"</formula>
    </cfRule>
  </conditionalFormatting>
  <conditionalFormatting sqref="BK29:BM29">
    <cfRule type="cellIs" dxfId="25409" priority="10924" stopIfTrue="1" operator="equal">
      <formula>"h"</formula>
    </cfRule>
    <cfRule type="cellIs" dxfId="25408" priority="10925" stopIfTrue="1" operator="equal">
      <formula>"g"</formula>
    </cfRule>
  </conditionalFormatting>
  <conditionalFormatting sqref="BI29:BJ29">
    <cfRule type="cellIs" dxfId="25407" priority="10938" stopIfTrue="1" operator="equal">
      <formula>"f"</formula>
    </cfRule>
  </conditionalFormatting>
  <conditionalFormatting sqref="BI29:BJ29">
    <cfRule type="cellIs" dxfId="25406" priority="10936" stopIfTrue="1" operator="equal">
      <formula>"h"</formula>
    </cfRule>
    <cfRule type="cellIs" dxfId="25405" priority="10937" stopIfTrue="1" operator="equal">
      <formula>"g"</formula>
    </cfRule>
  </conditionalFormatting>
  <conditionalFormatting sqref="BI29:BJ29">
    <cfRule type="cellIs" dxfId="25404" priority="10947" stopIfTrue="1" operator="equal">
      <formula>"f"</formula>
    </cfRule>
  </conditionalFormatting>
  <conditionalFormatting sqref="BI29:BJ29">
    <cfRule type="cellIs" dxfId="25403" priority="10945" stopIfTrue="1" operator="equal">
      <formula>"h"</formula>
    </cfRule>
    <cfRule type="cellIs" dxfId="25402" priority="10946" stopIfTrue="1" operator="equal">
      <formula>"g"</formula>
    </cfRule>
  </conditionalFormatting>
  <conditionalFormatting sqref="BI29:BJ29">
    <cfRule type="cellIs" dxfId="25401" priority="10935" stopIfTrue="1" operator="equal">
      <formula>"f"</formula>
    </cfRule>
  </conditionalFormatting>
  <conditionalFormatting sqref="BI29:BJ29">
    <cfRule type="cellIs" dxfId="25400" priority="10933" stopIfTrue="1" operator="equal">
      <formula>"h"</formula>
    </cfRule>
    <cfRule type="cellIs" dxfId="25399" priority="10934" stopIfTrue="1" operator="equal">
      <formula>"g"</formula>
    </cfRule>
  </conditionalFormatting>
  <conditionalFormatting sqref="BI29:BJ29">
    <cfRule type="cellIs" dxfId="25398" priority="10932" stopIfTrue="1" operator="equal">
      <formula>"f"</formula>
    </cfRule>
  </conditionalFormatting>
  <conditionalFormatting sqref="BI29:BJ29">
    <cfRule type="cellIs" dxfId="25397" priority="10930" stopIfTrue="1" operator="equal">
      <formula>"h"</formula>
    </cfRule>
    <cfRule type="cellIs" dxfId="25396" priority="10931" stopIfTrue="1" operator="equal">
      <formula>"g"</formula>
    </cfRule>
  </conditionalFormatting>
  <conditionalFormatting sqref="BD29:BF29">
    <cfRule type="cellIs" dxfId="25395" priority="11349" stopIfTrue="1" operator="equal">
      <formula>"f"</formula>
    </cfRule>
  </conditionalFormatting>
  <conditionalFormatting sqref="BD29:BF29">
    <cfRule type="cellIs" dxfId="25394" priority="11347" stopIfTrue="1" operator="equal">
      <formula>"h"</formula>
    </cfRule>
    <cfRule type="cellIs" dxfId="25393" priority="11348" stopIfTrue="1" operator="equal">
      <formula>"g"</formula>
    </cfRule>
  </conditionalFormatting>
  <conditionalFormatting sqref="BD29:BF29">
    <cfRule type="cellIs" dxfId="25392" priority="11346" stopIfTrue="1" operator="equal">
      <formula>"f"</formula>
    </cfRule>
  </conditionalFormatting>
  <conditionalFormatting sqref="BD29:BF29">
    <cfRule type="cellIs" dxfId="25391" priority="11344" stopIfTrue="1" operator="equal">
      <formula>"h"</formula>
    </cfRule>
    <cfRule type="cellIs" dxfId="25390" priority="11345" stopIfTrue="1" operator="equal">
      <formula>"g"</formula>
    </cfRule>
  </conditionalFormatting>
  <conditionalFormatting sqref="BD29:BF29">
    <cfRule type="cellIs" dxfId="25389" priority="11325" stopIfTrue="1" operator="equal">
      <formula>"f"</formula>
    </cfRule>
  </conditionalFormatting>
  <conditionalFormatting sqref="BD29:BF29">
    <cfRule type="cellIs" dxfId="25388" priority="11323" stopIfTrue="1" operator="equal">
      <formula>"h"</formula>
    </cfRule>
    <cfRule type="cellIs" dxfId="25387" priority="11324" stopIfTrue="1" operator="equal">
      <formula>"g"</formula>
    </cfRule>
  </conditionalFormatting>
  <conditionalFormatting sqref="BD29:BF29">
    <cfRule type="cellIs" dxfId="25386" priority="11322" stopIfTrue="1" operator="equal">
      <formula>"f"</formula>
    </cfRule>
  </conditionalFormatting>
  <conditionalFormatting sqref="BD29:BF29">
    <cfRule type="cellIs" dxfId="25385" priority="11320" stopIfTrue="1" operator="equal">
      <formula>"h"</formula>
    </cfRule>
    <cfRule type="cellIs" dxfId="25384" priority="11321" stopIfTrue="1" operator="equal">
      <formula>"g"</formula>
    </cfRule>
  </conditionalFormatting>
  <conditionalFormatting sqref="BD29:BF29">
    <cfRule type="cellIs" dxfId="25383" priority="11319" stopIfTrue="1" operator="equal">
      <formula>"f"</formula>
    </cfRule>
  </conditionalFormatting>
  <conditionalFormatting sqref="BD29:BF29">
    <cfRule type="cellIs" dxfId="25382" priority="11317" stopIfTrue="1" operator="equal">
      <formula>"h"</formula>
    </cfRule>
    <cfRule type="cellIs" dxfId="25381" priority="11318" stopIfTrue="1" operator="equal">
      <formula>"g"</formula>
    </cfRule>
  </conditionalFormatting>
  <conditionalFormatting sqref="BD29:BF29">
    <cfRule type="cellIs" dxfId="25380" priority="11313" stopIfTrue="1" operator="equal">
      <formula>"f"</formula>
    </cfRule>
  </conditionalFormatting>
  <conditionalFormatting sqref="BD29:BF29">
    <cfRule type="cellIs" dxfId="25379" priority="11311" stopIfTrue="1" operator="equal">
      <formula>"h"</formula>
    </cfRule>
    <cfRule type="cellIs" dxfId="25378" priority="11312" stopIfTrue="1" operator="equal">
      <formula>"g"</formula>
    </cfRule>
  </conditionalFormatting>
  <conditionalFormatting sqref="BD29:BF29">
    <cfRule type="cellIs" dxfId="25377" priority="11310" stopIfTrue="1" operator="equal">
      <formula>"f"</formula>
    </cfRule>
  </conditionalFormatting>
  <conditionalFormatting sqref="BD29:BF29">
    <cfRule type="cellIs" dxfId="25376" priority="11308" stopIfTrue="1" operator="equal">
      <formula>"h"</formula>
    </cfRule>
    <cfRule type="cellIs" dxfId="25375" priority="11309" stopIfTrue="1" operator="equal">
      <formula>"g"</formula>
    </cfRule>
  </conditionalFormatting>
  <conditionalFormatting sqref="BD29:BF29">
    <cfRule type="cellIs" dxfId="25374" priority="11307" stopIfTrue="1" operator="equal">
      <formula>"f"</formula>
    </cfRule>
  </conditionalFormatting>
  <conditionalFormatting sqref="BD29:BF29">
    <cfRule type="cellIs" dxfId="25373" priority="11305" stopIfTrue="1" operator="equal">
      <formula>"h"</formula>
    </cfRule>
    <cfRule type="cellIs" dxfId="25372" priority="11306" stopIfTrue="1" operator="equal">
      <formula>"g"</formula>
    </cfRule>
  </conditionalFormatting>
  <conditionalFormatting sqref="BD29:BF29">
    <cfRule type="cellIs" dxfId="25371" priority="11304" stopIfTrue="1" operator="equal">
      <formula>"f"</formula>
    </cfRule>
  </conditionalFormatting>
  <conditionalFormatting sqref="BD29:BF29">
    <cfRule type="cellIs" dxfId="25370" priority="11302" stopIfTrue="1" operator="equal">
      <formula>"h"</formula>
    </cfRule>
    <cfRule type="cellIs" dxfId="25369" priority="11303" stopIfTrue="1" operator="equal">
      <formula>"g"</formula>
    </cfRule>
  </conditionalFormatting>
  <conditionalFormatting sqref="BD29:BF29">
    <cfRule type="cellIs" dxfId="25368" priority="11355" stopIfTrue="1" operator="equal">
      <formula>"f"</formula>
    </cfRule>
  </conditionalFormatting>
  <conditionalFormatting sqref="BD29:BF29">
    <cfRule type="cellIs" dxfId="25367" priority="11353" stopIfTrue="1" operator="equal">
      <formula>"h"</formula>
    </cfRule>
    <cfRule type="cellIs" dxfId="25366" priority="11354" stopIfTrue="1" operator="equal">
      <formula>"g"</formula>
    </cfRule>
  </conditionalFormatting>
  <conditionalFormatting sqref="BD29:BF29">
    <cfRule type="cellIs" dxfId="25365" priority="11352" stopIfTrue="1" operator="equal">
      <formula>"f"</formula>
    </cfRule>
  </conditionalFormatting>
  <conditionalFormatting sqref="BD29:BF29">
    <cfRule type="cellIs" dxfId="25364" priority="11350" stopIfTrue="1" operator="equal">
      <formula>"h"</formula>
    </cfRule>
    <cfRule type="cellIs" dxfId="25363" priority="11351" stopIfTrue="1" operator="equal">
      <formula>"g"</formula>
    </cfRule>
  </conditionalFormatting>
  <conditionalFormatting sqref="BD29:BF29">
    <cfRule type="cellIs" dxfId="25362" priority="11343" stopIfTrue="1" operator="equal">
      <formula>"f"</formula>
    </cfRule>
  </conditionalFormatting>
  <conditionalFormatting sqref="BD29:BF29">
    <cfRule type="cellIs" dxfId="25361" priority="11341" stopIfTrue="1" operator="equal">
      <formula>"h"</formula>
    </cfRule>
    <cfRule type="cellIs" dxfId="25360" priority="11342" stopIfTrue="1" operator="equal">
      <formula>"g"</formula>
    </cfRule>
  </conditionalFormatting>
  <conditionalFormatting sqref="BD29:BF29">
    <cfRule type="cellIs" dxfId="25359" priority="11340" stopIfTrue="1" operator="equal">
      <formula>"f"</formula>
    </cfRule>
  </conditionalFormatting>
  <conditionalFormatting sqref="BD29:BF29">
    <cfRule type="cellIs" dxfId="25358" priority="11338" stopIfTrue="1" operator="equal">
      <formula>"h"</formula>
    </cfRule>
    <cfRule type="cellIs" dxfId="25357" priority="11339" stopIfTrue="1" operator="equal">
      <formula>"g"</formula>
    </cfRule>
  </conditionalFormatting>
  <conditionalFormatting sqref="BD29:BF29">
    <cfRule type="cellIs" dxfId="25356" priority="11337" stopIfTrue="1" operator="equal">
      <formula>"f"</formula>
    </cfRule>
  </conditionalFormatting>
  <conditionalFormatting sqref="BD29:BF29">
    <cfRule type="cellIs" dxfId="25355" priority="11335" stopIfTrue="1" operator="equal">
      <formula>"h"</formula>
    </cfRule>
    <cfRule type="cellIs" dxfId="25354" priority="11336" stopIfTrue="1" operator="equal">
      <formula>"g"</formula>
    </cfRule>
  </conditionalFormatting>
  <conditionalFormatting sqref="BD29:BF29">
    <cfRule type="cellIs" dxfId="25353" priority="11334" stopIfTrue="1" operator="equal">
      <formula>"f"</formula>
    </cfRule>
  </conditionalFormatting>
  <conditionalFormatting sqref="BD29:BF29">
    <cfRule type="cellIs" dxfId="25352" priority="11332" stopIfTrue="1" operator="equal">
      <formula>"h"</formula>
    </cfRule>
    <cfRule type="cellIs" dxfId="25351" priority="11333" stopIfTrue="1" operator="equal">
      <formula>"g"</formula>
    </cfRule>
  </conditionalFormatting>
  <conditionalFormatting sqref="BD29:BF29">
    <cfRule type="cellIs" dxfId="25350" priority="11328" stopIfTrue="1" operator="equal">
      <formula>"f"</formula>
    </cfRule>
  </conditionalFormatting>
  <conditionalFormatting sqref="BD29:BF29">
    <cfRule type="cellIs" dxfId="25349" priority="11326" stopIfTrue="1" operator="equal">
      <formula>"h"</formula>
    </cfRule>
    <cfRule type="cellIs" dxfId="25348" priority="11327" stopIfTrue="1" operator="equal">
      <formula>"g"</formula>
    </cfRule>
  </conditionalFormatting>
  <conditionalFormatting sqref="BD29:BF29">
    <cfRule type="cellIs" dxfId="25347" priority="11331" stopIfTrue="1" operator="equal">
      <formula>"f"</formula>
    </cfRule>
  </conditionalFormatting>
  <conditionalFormatting sqref="BD29:BF29">
    <cfRule type="cellIs" dxfId="25346" priority="11329" stopIfTrue="1" operator="equal">
      <formula>"h"</formula>
    </cfRule>
    <cfRule type="cellIs" dxfId="25345" priority="11330" stopIfTrue="1" operator="equal">
      <formula>"g"</formula>
    </cfRule>
  </conditionalFormatting>
  <conditionalFormatting sqref="BJ29:BK29">
    <cfRule type="cellIs" dxfId="25344" priority="11286" stopIfTrue="1" operator="equal">
      <formula>"f"</formula>
    </cfRule>
  </conditionalFormatting>
  <conditionalFormatting sqref="BJ29:BK29">
    <cfRule type="cellIs" dxfId="25343" priority="11284" stopIfTrue="1" operator="equal">
      <formula>"h"</formula>
    </cfRule>
    <cfRule type="cellIs" dxfId="25342" priority="11285" stopIfTrue="1" operator="equal">
      <formula>"g"</formula>
    </cfRule>
  </conditionalFormatting>
  <conditionalFormatting sqref="BJ29:BK29">
    <cfRule type="cellIs" dxfId="25341" priority="11280" stopIfTrue="1" operator="equal">
      <formula>"f"</formula>
    </cfRule>
  </conditionalFormatting>
  <conditionalFormatting sqref="BJ29:BK29">
    <cfRule type="cellIs" dxfId="25340" priority="11278" stopIfTrue="1" operator="equal">
      <formula>"h"</formula>
    </cfRule>
    <cfRule type="cellIs" dxfId="25339" priority="11279" stopIfTrue="1" operator="equal">
      <formula>"g"</formula>
    </cfRule>
  </conditionalFormatting>
  <conditionalFormatting sqref="BJ29:BK29">
    <cfRule type="cellIs" dxfId="25338" priority="11283" stopIfTrue="1" operator="equal">
      <formula>"f"</formula>
    </cfRule>
  </conditionalFormatting>
  <conditionalFormatting sqref="BJ29:BK29">
    <cfRule type="cellIs" dxfId="25337" priority="11281" stopIfTrue="1" operator="equal">
      <formula>"h"</formula>
    </cfRule>
    <cfRule type="cellIs" dxfId="25336" priority="11282" stopIfTrue="1" operator="equal">
      <formula>"g"</formula>
    </cfRule>
  </conditionalFormatting>
  <conditionalFormatting sqref="BJ29:BK29">
    <cfRule type="cellIs" dxfId="25335" priority="11277" stopIfTrue="1" operator="equal">
      <formula>"f"</formula>
    </cfRule>
  </conditionalFormatting>
  <conditionalFormatting sqref="BJ29:BK29">
    <cfRule type="cellIs" dxfId="25334" priority="11275" stopIfTrue="1" operator="equal">
      <formula>"h"</formula>
    </cfRule>
    <cfRule type="cellIs" dxfId="25333" priority="11276" stopIfTrue="1" operator="equal">
      <formula>"g"</formula>
    </cfRule>
  </conditionalFormatting>
  <conditionalFormatting sqref="BJ29:BK29">
    <cfRule type="cellIs" dxfId="25332" priority="11274" stopIfTrue="1" operator="equal">
      <formula>"f"</formula>
    </cfRule>
  </conditionalFormatting>
  <conditionalFormatting sqref="BJ29:BK29">
    <cfRule type="cellIs" dxfId="25331" priority="11272" stopIfTrue="1" operator="equal">
      <formula>"h"</formula>
    </cfRule>
    <cfRule type="cellIs" dxfId="25330" priority="11273" stopIfTrue="1" operator="equal">
      <formula>"g"</formula>
    </cfRule>
  </conditionalFormatting>
  <conditionalFormatting sqref="BJ29:BK29">
    <cfRule type="cellIs" dxfId="25329" priority="11268" stopIfTrue="1" operator="equal">
      <formula>"f"</formula>
    </cfRule>
  </conditionalFormatting>
  <conditionalFormatting sqref="BJ29:BK29">
    <cfRule type="cellIs" dxfId="25328" priority="11266" stopIfTrue="1" operator="equal">
      <formula>"h"</formula>
    </cfRule>
    <cfRule type="cellIs" dxfId="25327" priority="11267" stopIfTrue="1" operator="equal">
      <formula>"g"</formula>
    </cfRule>
  </conditionalFormatting>
  <conditionalFormatting sqref="BJ29:BK29">
    <cfRule type="cellIs" dxfId="25326" priority="11271" stopIfTrue="1" operator="equal">
      <formula>"f"</formula>
    </cfRule>
  </conditionalFormatting>
  <conditionalFormatting sqref="BJ29:BK29">
    <cfRule type="cellIs" dxfId="25325" priority="11269" stopIfTrue="1" operator="equal">
      <formula>"h"</formula>
    </cfRule>
    <cfRule type="cellIs" dxfId="25324" priority="11270" stopIfTrue="1" operator="equal">
      <formula>"g"</formula>
    </cfRule>
  </conditionalFormatting>
  <conditionalFormatting sqref="BJ29:BK29">
    <cfRule type="cellIs" dxfId="25323" priority="11262" stopIfTrue="1" operator="equal">
      <formula>"f"</formula>
    </cfRule>
  </conditionalFormatting>
  <conditionalFormatting sqref="BJ29:BK29">
    <cfRule type="cellIs" dxfId="25322" priority="11260" stopIfTrue="1" operator="equal">
      <formula>"h"</formula>
    </cfRule>
    <cfRule type="cellIs" dxfId="25321" priority="11261" stopIfTrue="1" operator="equal">
      <formula>"g"</formula>
    </cfRule>
  </conditionalFormatting>
  <conditionalFormatting sqref="BJ29:BK29">
    <cfRule type="cellIs" dxfId="25320" priority="11265" stopIfTrue="1" operator="equal">
      <formula>"f"</formula>
    </cfRule>
  </conditionalFormatting>
  <conditionalFormatting sqref="BJ29:BK29">
    <cfRule type="cellIs" dxfId="25319" priority="11263" stopIfTrue="1" operator="equal">
      <formula>"h"</formula>
    </cfRule>
    <cfRule type="cellIs" dxfId="25318" priority="11264" stopIfTrue="1" operator="equal">
      <formula>"g"</formula>
    </cfRule>
  </conditionalFormatting>
  <conditionalFormatting sqref="BD29:BF29">
    <cfRule type="cellIs" dxfId="25317" priority="11316" stopIfTrue="1" operator="equal">
      <formula>"f"</formula>
    </cfRule>
  </conditionalFormatting>
  <conditionalFormatting sqref="BD29:BF29">
    <cfRule type="cellIs" dxfId="25316" priority="11314" stopIfTrue="1" operator="equal">
      <formula>"h"</formula>
    </cfRule>
    <cfRule type="cellIs" dxfId="25315" priority="11315" stopIfTrue="1" operator="equal">
      <formula>"g"</formula>
    </cfRule>
  </conditionalFormatting>
  <conditionalFormatting sqref="BD29:BF29">
    <cfRule type="cellIs" dxfId="25314" priority="11301" stopIfTrue="1" operator="equal">
      <formula>"f"</formula>
    </cfRule>
  </conditionalFormatting>
  <conditionalFormatting sqref="BD29:BF29">
    <cfRule type="cellIs" dxfId="25313" priority="11299" stopIfTrue="1" operator="equal">
      <formula>"h"</formula>
    </cfRule>
    <cfRule type="cellIs" dxfId="25312" priority="11300" stopIfTrue="1" operator="equal">
      <formula>"g"</formula>
    </cfRule>
  </conditionalFormatting>
  <conditionalFormatting sqref="BD29:BF29">
    <cfRule type="cellIs" dxfId="25311" priority="11298" stopIfTrue="1" operator="equal">
      <formula>"f"</formula>
    </cfRule>
  </conditionalFormatting>
  <conditionalFormatting sqref="BD29:BF29">
    <cfRule type="cellIs" dxfId="25310" priority="11296" stopIfTrue="1" operator="equal">
      <formula>"h"</formula>
    </cfRule>
    <cfRule type="cellIs" dxfId="25309" priority="11297" stopIfTrue="1" operator="equal">
      <formula>"g"</formula>
    </cfRule>
  </conditionalFormatting>
  <conditionalFormatting sqref="BD29:BF29">
    <cfRule type="cellIs" dxfId="25308" priority="11295" stopIfTrue="1" operator="equal">
      <formula>"f"</formula>
    </cfRule>
  </conditionalFormatting>
  <conditionalFormatting sqref="BD29:BF29">
    <cfRule type="cellIs" dxfId="25307" priority="11293" stopIfTrue="1" operator="equal">
      <formula>"h"</formula>
    </cfRule>
    <cfRule type="cellIs" dxfId="25306" priority="11294" stopIfTrue="1" operator="equal">
      <formula>"g"</formula>
    </cfRule>
  </conditionalFormatting>
  <conditionalFormatting sqref="BD29:BF29">
    <cfRule type="cellIs" dxfId="25305" priority="11292" stopIfTrue="1" operator="equal">
      <formula>"f"</formula>
    </cfRule>
  </conditionalFormatting>
  <conditionalFormatting sqref="BD29:BF29">
    <cfRule type="cellIs" dxfId="25304" priority="11290" stopIfTrue="1" operator="equal">
      <formula>"h"</formula>
    </cfRule>
    <cfRule type="cellIs" dxfId="25303" priority="11291" stopIfTrue="1" operator="equal">
      <formula>"g"</formula>
    </cfRule>
  </conditionalFormatting>
  <conditionalFormatting sqref="BJ29:BK29">
    <cfRule type="cellIs" dxfId="25302" priority="11289" stopIfTrue="1" operator="equal">
      <formula>"f"</formula>
    </cfRule>
  </conditionalFormatting>
  <conditionalFormatting sqref="BJ29:BK29">
    <cfRule type="cellIs" dxfId="25301" priority="11287" stopIfTrue="1" operator="equal">
      <formula>"h"</formula>
    </cfRule>
    <cfRule type="cellIs" dxfId="25300" priority="11288" stopIfTrue="1" operator="equal">
      <formula>"g"</formula>
    </cfRule>
  </conditionalFormatting>
  <conditionalFormatting sqref="BI29">
    <cfRule type="cellIs" dxfId="25299" priority="11190" stopIfTrue="1" operator="equal">
      <formula>"f"</formula>
    </cfRule>
  </conditionalFormatting>
  <conditionalFormatting sqref="BI29">
    <cfRule type="cellIs" dxfId="25298" priority="11188" stopIfTrue="1" operator="equal">
      <formula>"h"</formula>
    </cfRule>
    <cfRule type="cellIs" dxfId="25297" priority="11189" stopIfTrue="1" operator="equal">
      <formula>"g"</formula>
    </cfRule>
  </conditionalFormatting>
  <conditionalFormatting sqref="BJ29:BK29">
    <cfRule type="cellIs" dxfId="25296" priority="11259" stopIfTrue="1" operator="equal">
      <formula>"f"</formula>
    </cfRule>
  </conditionalFormatting>
  <conditionalFormatting sqref="BJ29:BK29">
    <cfRule type="cellIs" dxfId="25295" priority="11257" stopIfTrue="1" operator="equal">
      <formula>"h"</formula>
    </cfRule>
    <cfRule type="cellIs" dxfId="25294" priority="11258" stopIfTrue="1" operator="equal">
      <formula>"g"</formula>
    </cfRule>
  </conditionalFormatting>
  <conditionalFormatting sqref="BJ29:BK29">
    <cfRule type="cellIs" dxfId="25293" priority="11256" stopIfTrue="1" operator="equal">
      <formula>"f"</formula>
    </cfRule>
  </conditionalFormatting>
  <conditionalFormatting sqref="BJ29:BK29">
    <cfRule type="cellIs" dxfId="25292" priority="11254" stopIfTrue="1" operator="equal">
      <formula>"h"</formula>
    </cfRule>
    <cfRule type="cellIs" dxfId="25291" priority="11255" stopIfTrue="1" operator="equal">
      <formula>"g"</formula>
    </cfRule>
  </conditionalFormatting>
  <conditionalFormatting sqref="BJ29:BK29">
    <cfRule type="cellIs" dxfId="25290" priority="11253" stopIfTrue="1" operator="equal">
      <formula>"f"</formula>
    </cfRule>
  </conditionalFormatting>
  <conditionalFormatting sqref="BJ29:BK29">
    <cfRule type="cellIs" dxfId="25289" priority="11251" stopIfTrue="1" operator="equal">
      <formula>"h"</formula>
    </cfRule>
    <cfRule type="cellIs" dxfId="25288" priority="11252" stopIfTrue="1" operator="equal">
      <formula>"g"</formula>
    </cfRule>
  </conditionalFormatting>
  <conditionalFormatting sqref="BJ29:BK29">
    <cfRule type="cellIs" dxfId="25287" priority="11250" stopIfTrue="1" operator="equal">
      <formula>"f"</formula>
    </cfRule>
  </conditionalFormatting>
  <conditionalFormatting sqref="BJ29:BK29">
    <cfRule type="cellIs" dxfId="25286" priority="11248" stopIfTrue="1" operator="equal">
      <formula>"h"</formula>
    </cfRule>
    <cfRule type="cellIs" dxfId="25285" priority="11249" stopIfTrue="1" operator="equal">
      <formula>"g"</formula>
    </cfRule>
  </conditionalFormatting>
  <conditionalFormatting sqref="BJ29:BK29">
    <cfRule type="cellIs" dxfId="25284" priority="11247" stopIfTrue="1" operator="equal">
      <formula>"f"</formula>
    </cfRule>
  </conditionalFormatting>
  <conditionalFormatting sqref="BJ29:BK29">
    <cfRule type="cellIs" dxfId="25283" priority="11245" stopIfTrue="1" operator="equal">
      <formula>"h"</formula>
    </cfRule>
    <cfRule type="cellIs" dxfId="25282" priority="11246" stopIfTrue="1" operator="equal">
      <formula>"g"</formula>
    </cfRule>
  </conditionalFormatting>
  <conditionalFormatting sqref="BJ29:BK29">
    <cfRule type="cellIs" dxfId="25281" priority="11244" stopIfTrue="1" operator="equal">
      <formula>"f"</formula>
    </cfRule>
  </conditionalFormatting>
  <conditionalFormatting sqref="BJ29:BK29">
    <cfRule type="cellIs" dxfId="25280" priority="11242" stopIfTrue="1" operator="equal">
      <formula>"h"</formula>
    </cfRule>
    <cfRule type="cellIs" dxfId="25279" priority="11243" stopIfTrue="1" operator="equal">
      <formula>"g"</formula>
    </cfRule>
  </conditionalFormatting>
  <conditionalFormatting sqref="BJ29:BK29">
    <cfRule type="cellIs" dxfId="25278" priority="11241" stopIfTrue="1" operator="equal">
      <formula>"f"</formula>
    </cfRule>
  </conditionalFormatting>
  <conditionalFormatting sqref="BJ29:BK29">
    <cfRule type="cellIs" dxfId="25277" priority="11239" stopIfTrue="1" operator="equal">
      <formula>"h"</formula>
    </cfRule>
    <cfRule type="cellIs" dxfId="25276" priority="11240" stopIfTrue="1" operator="equal">
      <formula>"g"</formula>
    </cfRule>
  </conditionalFormatting>
  <conditionalFormatting sqref="BJ29:BK29">
    <cfRule type="cellIs" dxfId="25275" priority="11238" stopIfTrue="1" operator="equal">
      <formula>"f"</formula>
    </cfRule>
  </conditionalFormatting>
  <conditionalFormatting sqref="BJ29:BK29">
    <cfRule type="cellIs" dxfId="25274" priority="11236" stopIfTrue="1" operator="equal">
      <formula>"h"</formula>
    </cfRule>
    <cfRule type="cellIs" dxfId="25273" priority="11237" stopIfTrue="1" operator="equal">
      <formula>"g"</formula>
    </cfRule>
  </conditionalFormatting>
  <conditionalFormatting sqref="BJ29:BK29">
    <cfRule type="cellIs" dxfId="25272" priority="11235" stopIfTrue="1" operator="equal">
      <formula>"f"</formula>
    </cfRule>
  </conditionalFormatting>
  <conditionalFormatting sqref="BJ29:BK29">
    <cfRule type="cellIs" dxfId="25271" priority="11233" stopIfTrue="1" operator="equal">
      <formula>"h"</formula>
    </cfRule>
    <cfRule type="cellIs" dxfId="25270" priority="11234" stopIfTrue="1" operator="equal">
      <formula>"g"</formula>
    </cfRule>
  </conditionalFormatting>
  <conditionalFormatting sqref="BJ29:BK29">
    <cfRule type="cellIs" dxfId="25269" priority="11232" stopIfTrue="1" operator="equal">
      <formula>"f"</formula>
    </cfRule>
  </conditionalFormatting>
  <conditionalFormatting sqref="BJ29:BK29">
    <cfRule type="cellIs" dxfId="25268" priority="11230" stopIfTrue="1" operator="equal">
      <formula>"h"</formula>
    </cfRule>
    <cfRule type="cellIs" dxfId="25267" priority="11231" stopIfTrue="1" operator="equal">
      <formula>"g"</formula>
    </cfRule>
  </conditionalFormatting>
  <conditionalFormatting sqref="BJ29:BK29">
    <cfRule type="cellIs" dxfId="25266" priority="11229" stopIfTrue="1" operator="equal">
      <formula>"f"</formula>
    </cfRule>
  </conditionalFormatting>
  <conditionalFormatting sqref="BJ29:BK29">
    <cfRule type="cellIs" dxfId="25265" priority="11227" stopIfTrue="1" operator="equal">
      <formula>"h"</formula>
    </cfRule>
    <cfRule type="cellIs" dxfId="25264" priority="11228" stopIfTrue="1" operator="equal">
      <formula>"g"</formula>
    </cfRule>
  </conditionalFormatting>
  <conditionalFormatting sqref="BJ29:BK29">
    <cfRule type="cellIs" dxfId="25263" priority="11226" stopIfTrue="1" operator="equal">
      <formula>"f"</formula>
    </cfRule>
  </conditionalFormatting>
  <conditionalFormatting sqref="BJ29:BK29">
    <cfRule type="cellIs" dxfId="25262" priority="11224" stopIfTrue="1" operator="equal">
      <formula>"h"</formula>
    </cfRule>
    <cfRule type="cellIs" dxfId="25261" priority="11225" stopIfTrue="1" operator="equal">
      <formula>"g"</formula>
    </cfRule>
  </conditionalFormatting>
  <conditionalFormatting sqref="BJ29:BK29">
    <cfRule type="cellIs" dxfId="25260" priority="11223" stopIfTrue="1" operator="equal">
      <formula>"f"</formula>
    </cfRule>
  </conditionalFormatting>
  <conditionalFormatting sqref="BJ29:BK29">
    <cfRule type="cellIs" dxfId="25259" priority="11221" stopIfTrue="1" operator="equal">
      <formula>"h"</formula>
    </cfRule>
    <cfRule type="cellIs" dxfId="25258" priority="11222" stopIfTrue="1" operator="equal">
      <formula>"g"</formula>
    </cfRule>
  </conditionalFormatting>
  <conditionalFormatting sqref="BJ29:BK29">
    <cfRule type="cellIs" dxfId="25257" priority="11220" stopIfTrue="1" operator="equal">
      <formula>"f"</formula>
    </cfRule>
  </conditionalFormatting>
  <conditionalFormatting sqref="BJ29:BK29">
    <cfRule type="cellIs" dxfId="25256" priority="11218" stopIfTrue="1" operator="equal">
      <formula>"h"</formula>
    </cfRule>
    <cfRule type="cellIs" dxfId="25255" priority="11219" stopIfTrue="1" operator="equal">
      <formula>"g"</formula>
    </cfRule>
  </conditionalFormatting>
  <conditionalFormatting sqref="BI29">
    <cfRule type="cellIs" dxfId="25254" priority="11217" stopIfTrue="1" operator="equal">
      <formula>"f"</formula>
    </cfRule>
  </conditionalFormatting>
  <conditionalFormatting sqref="BI29">
    <cfRule type="cellIs" dxfId="25253" priority="11215" stopIfTrue="1" operator="equal">
      <formula>"h"</formula>
    </cfRule>
    <cfRule type="cellIs" dxfId="25252" priority="11216" stopIfTrue="1" operator="equal">
      <formula>"g"</formula>
    </cfRule>
  </conditionalFormatting>
  <conditionalFormatting sqref="BI29">
    <cfRule type="cellIs" dxfId="25251" priority="11214" stopIfTrue="1" operator="equal">
      <formula>"f"</formula>
    </cfRule>
  </conditionalFormatting>
  <conditionalFormatting sqref="BI29">
    <cfRule type="cellIs" dxfId="25250" priority="11212" stopIfTrue="1" operator="equal">
      <formula>"h"</formula>
    </cfRule>
    <cfRule type="cellIs" dxfId="25249" priority="11213" stopIfTrue="1" operator="equal">
      <formula>"g"</formula>
    </cfRule>
  </conditionalFormatting>
  <conditionalFormatting sqref="BI29">
    <cfRule type="cellIs" dxfId="25248" priority="11211" stopIfTrue="1" operator="equal">
      <formula>"f"</formula>
    </cfRule>
  </conditionalFormatting>
  <conditionalFormatting sqref="BI29">
    <cfRule type="cellIs" dxfId="25247" priority="11209" stopIfTrue="1" operator="equal">
      <formula>"h"</formula>
    </cfRule>
    <cfRule type="cellIs" dxfId="25246" priority="11210" stopIfTrue="1" operator="equal">
      <formula>"g"</formula>
    </cfRule>
  </conditionalFormatting>
  <conditionalFormatting sqref="BI29">
    <cfRule type="cellIs" dxfId="25245" priority="11208" stopIfTrue="1" operator="equal">
      <formula>"f"</formula>
    </cfRule>
  </conditionalFormatting>
  <conditionalFormatting sqref="BI29">
    <cfRule type="cellIs" dxfId="25244" priority="11206" stopIfTrue="1" operator="equal">
      <formula>"h"</formula>
    </cfRule>
    <cfRule type="cellIs" dxfId="25243" priority="11207" stopIfTrue="1" operator="equal">
      <formula>"g"</formula>
    </cfRule>
  </conditionalFormatting>
  <conditionalFormatting sqref="BI29">
    <cfRule type="cellIs" dxfId="25242" priority="11202" stopIfTrue="1" operator="equal">
      <formula>"f"</formula>
    </cfRule>
  </conditionalFormatting>
  <conditionalFormatting sqref="BI29">
    <cfRule type="cellIs" dxfId="25241" priority="11200" stopIfTrue="1" operator="equal">
      <formula>"h"</formula>
    </cfRule>
    <cfRule type="cellIs" dxfId="25240" priority="11201" stopIfTrue="1" operator="equal">
      <formula>"g"</formula>
    </cfRule>
  </conditionalFormatting>
  <conditionalFormatting sqref="BI29">
    <cfRule type="cellIs" dxfId="25239" priority="11205" stopIfTrue="1" operator="equal">
      <formula>"f"</formula>
    </cfRule>
  </conditionalFormatting>
  <conditionalFormatting sqref="BI29">
    <cfRule type="cellIs" dxfId="25238" priority="11203" stopIfTrue="1" operator="equal">
      <formula>"h"</formula>
    </cfRule>
    <cfRule type="cellIs" dxfId="25237" priority="11204" stopIfTrue="1" operator="equal">
      <formula>"g"</formula>
    </cfRule>
  </conditionalFormatting>
  <conditionalFormatting sqref="BI29">
    <cfRule type="cellIs" dxfId="25236" priority="11199" stopIfTrue="1" operator="equal">
      <formula>"f"</formula>
    </cfRule>
  </conditionalFormatting>
  <conditionalFormatting sqref="BI29">
    <cfRule type="cellIs" dxfId="25235" priority="11197" stopIfTrue="1" operator="equal">
      <formula>"h"</formula>
    </cfRule>
    <cfRule type="cellIs" dxfId="25234" priority="11198" stopIfTrue="1" operator="equal">
      <formula>"g"</formula>
    </cfRule>
  </conditionalFormatting>
  <conditionalFormatting sqref="BI29">
    <cfRule type="cellIs" dxfId="25233" priority="11196" stopIfTrue="1" operator="equal">
      <formula>"f"</formula>
    </cfRule>
  </conditionalFormatting>
  <conditionalFormatting sqref="BI29">
    <cfRule type="cellIs" dxfId="25232" priority="11194" stopIfTrue="1" operator="equal">
      <formula>"h"</formula>
    </cfRule>
    <cfRule type="cellIs" dxfId="25231" priority="11195" stopIfTrue="1" operator="equal">
      <formula>"g"</formula>
    </cfRule>
  </conditionalFormatting>
  <conditionalFormatting sqref="BI29">
    <cfRule type="cellIs" dxfId="25230" priority="11193" stopIfTrue="1" operator="equal">
      <formula>"f"</formula>
    </cfRule>
  </conditionalFormatting>
  <conditionalFormatting sqref="BI29">
    <cfRule type="cellIs" dxfId="25229" priority="11191" stopIfTrue="1" operator="equal">
      <formula>"h"</formula>
    </cfRule>
    <cfRule type="cellIs" dxfId="25228" priority="11192" stopIfTrue="1" operator="equal">
      <formula>"g"</formula>
    </cfRule>
  </conditionalFormatting>
  <conditionalFormatting sqref="BI29">
    <cfRule type="cellIs" dxfId="25227" priority="11184" stopIfTrue="1" operator="equal">
      <formula>"f"</formula>
    </cfRule>
  </conditionalFormatting>
  <conditionalFormatting sqref="BI29">
    <cfRule type="cellIs" dxfId="25226" priority="11182" stopIfTrue="1" operator="equal">
      <formula>"h"</formula>
    </cfRule>
    <cfRule type="cellIs" dxfId="25225" priority="11183" stopIfTrue="1" operator="equal">
      <formula>"g"</formula>
    </cfRule>
  </conditionalFormatting>
  <conditionalFormatting sqref="BI29">
    <cfRule type="cellIs" dxfId="25224" priority="11181" stopIfTrue="1" operator="equal">
      <formula>"f"</formula>
    </cfRule>
  </conditionalFormatting>
  <conditionalFormatting sqref="BI29">
    <cfRule type="cellIs" dxfId="25223" priority="11179" stopIfTrue="1" operator="equal">
      <formula>"h"</formula>
    </cfRule>
    <cfRule type="cellIs" dxfId="25222" priority="11180" stopIfTrue="1" operator="equal">
      <formula>"g"</formula>
    </cfRule>
  </conditionalFormatting>
  <conditionalFormatting sqref="BI29">
    <cfRule type="cellIs" dxfId="25221" priority="11169" stopIfTrue="1" operator="equal">
      <formula>"f"</formula>
    </cfRule>
  </conditionalFormatting>
  <conditionalFormatting sqref="BI29">
    <cfRule type="cellIs" dxfId="25220" priority="11167" stopIfTrue="1" operator="equal">
      <formula>"h"</formula>
    </cfRule>
    <cfRule type="cellIs" dxfId="25219" priority="11168" stopIfTrue="1" operator="equal">
      <formula>"g"</formula>
    </cfRule>
  </conditionalFormatting>
  <conditionalFormatting sqref="BI29">
    <cfRule type="cellIs" dxfId="25218" priority="11166" stopIfTrue="1" operator="equal">
      <formula>"f"</formula>
    </cfRule>
  </conditionalFormatting>
  <conditionalFormatting sqref="BI29">
    <cfRule type="cellIs" dxfId="25217" priority="11164" stopIfTrue="1" operator="equal">
      <formula>"h"</formula>
    </cfRule>
    <cfRule type="cellIs" dxfId="25216" priority="11165" stopIfTrue="1" operator="equal">
      <formula>"g"</formula>
    </cfRule>
  </conditionalFormatting>
  <conditionalFormatting sqref="BI29">
    <cfRule type="cellIs" dxfId="25215" priority="11178" stopIfTrue="1" operator="equal">
      <formula>"f"</formula>
    </cfRule>
  </conditionalFormatting>
  <conditionalFormatting sqref="BI29">
    <cfRule type="cellIs" dxfId="25214" priority="11176" stopIfTrue="1" operator="equal">
      <formula>"h"</formula>
    </cfRule>
    <cfRule type="cellIs" dxfId="25213" priority="11177" stopIfTrue="1" operator="equal">
      <formula>"g"</formula>
    </cfRule>
  </conditionalFormatting>
  <conditionalFormatting sqref="BI29">
    <cfRule type="cellIs" dxfId="25212" priority="11187" stopIfTrue="1" operator="equal">
      <formula>"f"</formula>
    </cfRule>
  </conditionalFormatting>
  <conditionalFormatting sqref="BI29">
    <cfRule type="cellIs" dxfId="25211" priority="11185" stopIfTrue="1" operator="equal">
      <formula>"h"</formula>
    </cfRule>
    <cfRule type="cellIs" dxfId="25210" priority="11186" stopIfTrue="1" operator="equal">
      <formula>"g"</formula>
    </cfRule>
  </conditionalFormatting>
  <conditionalFormatting sqref="BI29">
    <cfRule type="cellIs" dxfId="25209" priority="11175" stopIfTrue="1" operator="equal">
      <formula>"f"</formula>
    </cfRule>
  </conditionalFormatting>
  <conditionalFormatting sqref="BI29">
    <cfRule type="cellIs" dxfId="25208" priority="11173" stopIfTrue="1" operator="equal">
      <formula>"h"</formula>
    </cfRule>
    <cfRule type="cellIs" dxfId="25207" priority="11174" stopIfTrue="1" operator="equal">
      <formula>"g"</formula>
    </cfRule>
  </conditionalFormatting>
  <conditionalFormatting sqref="BI29">
    <cfRule type="cellIs" dxfId="25206" priority="11172" stopIfTrue="1" operator="equal">
      <formula>"f"</formula>
    </cfRule>
  </conditionalFormatting>
  <conditionalFormatting sqref="BI29">
    <cfRule type="cellIs" dxfId="25205" priority="11170" stopIfTrue="1" operator="equal">
      <formula>"h"</formula>
    </cfRule>
    <cfRule type="cellIs" dxfId="25204" priority="11171" stopIfTrue="1" operator="equal">
      <formula>"g"</formula>
    </cfRule>
  </conditionalFormatting>
  <conditionalFormatting sqref="BI29">
    <cfRule type="cellIs" dxfId="25203" priority="11154" stopIfTrue="1" operator="equal">
      <formula>"f"</formula>
    </cfRule>
  </conditionalFormatting>
  <conditionalFormatting sqref="BI29">
    <cfRule type="cellIs" dxfId="25202" priority="11152" stopIfTrue="1" operator="equal">
      <formula>"h"</formula>
    </cfRule>
    <cfRule type="cellIs" dxfId="25201" priority="11153" stopIfTrue="1" operator="equal">
      <formula>"g"</formula>
    </cfRule>
  </conditionalFormatting>
  <conditionalFormatting sqref="BI29">
    <cfRule type="cellIs" dxfId="25200" priority="11151" stopIfTrue="1" operator="equal">
      <formula>"f"</formula>
    </cfRule>
  </conditionalFormatting>
  <conditionalFormatting sqref="BI29">
    <cfRule type="cellIs" dxfId="25199" priority="11149" stopIfTrue="1" operator="equal">
      <formula>"h"</formula>
    </cfRule>
    <cfRule type="cellIs" dxfId="25198" priority="11150" stopIfTrue="1" operator="equal">
      <formula>"g"</formula>
    </cfRule>
  </conditionalFormatting>
  <conditionalFormatting sqref="BL29:BM29">
    <cfRule type="cellIs" dxfId="25197" priority="11145" stopIfTrue="1" operator="equal">
      <formula>"f"</formula>
    </cfRule>
  </conditionalFormatting>
  <conditionalFormatting sqref="BL29:BM29">
    <cfRule type="cellIs" dxfId="25196" priority="11143" stopIfTrue="1" operator="equal">
      <formula>"h"</formula>
    </cfRule>
    <cfRule type="cellIs" dxfId="25195" priority="11144" stopIfTrue="1" operator="equal">
      <formula>"g"</formula>
    </cfRule>
  </conditionalFormatting>
  <conditionalFormatting sqref="BI29">
    <cfRule type="cellIs" dxfId="25194" priority="11148" stopIfTrue="1" operator="equal">
      <formula>"f"</formula>
    </cfRule>
  </conditionalFormatting>
  <conditionalFormatting sqref="BI29">
    <cfRule type="cellIs" dxfId="25193" priority="11146" stopIfTrue="1" operator="equal">
      <formula>"h"</formula>
    </cfRule>
    <cfRule type="cellIs" dxfId="25192" priority="11147" stopIfTrue="1" operator="equal">
      <formula>"g"</formula>
    </cfRule>
  </conditionalFormatting>
  <conditionalFormatting sqref="BI29">
    <cfRule type="cellIs" dxfId="25191" priority="11163" stopIfTrue="1" operator="equal">
      <formula>"f"</formula>
    </cfRule>
  </conditionalFormatting>
  <conditionalFormatting sqref="BI29">
    <cfRule type="cellIs" dxfId="25190" priority="11161" stopIfTrue="1" operator="equal">
      <formula>"h"</formula>
    </cfRule>
    <cfRule type="cellIs" dxfId="25189" priority="11162" stopIfTrue="1" operator="equal">
      <formula>"g"</formula>
    </cfRule>
  </conditionalFormatting>
  <conditionalFormatting sqref="BI29">
    <cfRule type="cellIs" dxfId="25188" priority="11157" stopIfTrue="1" operator="equal">
      <formula>"f"</formula>
    </cfRule>
  </conditionalFormatting>
  <conditionalFormatting sqref="BI29">
    <cfRule type="cellIs" dxfId="25187" priority="11155" stopIfTrue="1" operator="equal">
      <formula>"h"</formula>
    </cfRule>
    <cfRule type="cellIs" dxfId="25186" priority="11156" stopIfTrue="1" operator="equal">
      <formula>"g"</formula>
    </cfRule>
  </conditionalFormatting>
  <conditionalFormatting sqref="BI29">
    <cfRule type="cellIs" dxfId="25185" priority="11160" stopIfTrue="1" operator="equal">
      <formula>"f"</formula>
    </cfRule>
  </conditionalFormatting>
  <conditionalFormatting sqref="BI29">
    <cfRule type="cellIs" dxfId="25184" priority="11158" stopIfTrue="1" operator="equal">
      <formula>"h"</formula>
    </cfRule>
    <cfRule type="cellIs" dxfId="25183" priority="11159" stopIfTrue="1" operator="equal">
      <formula>"g"</formula>
    </cfRule>
  </conditionalFormatting>
  <conditionalFormatting sqref="BL29:BM29">
    <cfRule type="cellIs" dxfId="25182" priority="11127" stopIfTrue="1" operator="equal">
      <formula>"f"</formula>
    </cfRule>
  </conditionalFormatting>
  <conditionalFormatting sqref="BL29:BM29">
    <cfRule type="cellIs" dxfId="25181" priority="11125" stopIfTrue="1" operator="equal">
      <formula>"h"</formula>
    </cfRule>
    <cfRule type="cellIs" dxfId="25180" priority="11126" stopIfTrue="1" operator="equal">
      <formula>"g"</formula>
    </cfRule>
  </conditionalFormatting>
  <conditionalFormatting sqref="BL29:BM29">
    <cfRule type="cellIs" dxfId="25179" priority="11124" stopIfTrue="1" operator="equal">
      <formula>"f"</formula>
    </cfRule>
  </conditionalFormatting>
  <conditionalFormatting sqref="BL29:BM29">
    <cfRule type="cellIs" dxfId="25178" priority="11122" stopIfTrue="1" operator="equal">
      <formula>"h"</formula>
    </cfRule>
    <cfRule type="cellIs" dxfId="25177" priority="11123" stopIfTrue="1" operator="equal">
      <formula>"g"</formula>
    </cfRule>
  </conditionalFormatting>
  <conditionalFormatting sqref="BN29:BO29">
    <cfRule type="cellIs" dxfId="25176" priority="11121" stopIfTrue="1" operator="equal">
      <formula>"f"</formula>
    </cfRule>
  </conditionalFormatting>
  <conditionalFormatting sqref="BN29:BO29">
    <cfRule type="cellIs" dxfId="25175" priority="11119" stopIfTrue="1" operator="equal">
      <formula>"h"</formula>
    </cfRule>
    <cfRule type="cellIs" dxfId="25174" priority="11120" stopIfTrue="1" operator="equal">
      <formula>"g"</formula>
    </cfRule>
  </conditionalFormatting>
  <conditionalFormatting sqref="BL29:BM29">
    <cfRule type="cellIs" dxfId="25173" priority="11139" stopIfTrue="1" operator="equal">
      <formula>"f"</formula>
    </cfRule>
  </conditionalFormatting>
  <conditionalFormatting sqref="BL29:BM29">
    <cfRule type="cellIs" dxfId="25172" priority="11137" stopIfTrue="1" operator="equal">
      <formula>"h"</formula>
    </cfRule>
    <cfRule type="cellIs" dxfId="25171" priority="11138" stopIfTrue="1" operator="equal">
      <formula>"g"</formula>
    </cfRule>
  </conditionalFormatting>
  <conditionalFormatting sqref="BL29:BM29">
    <cfRule type="cellIs" dxfId="25170" priority="11142" stopIfTrue="1" operator="equal">
      <formula>"f"</formula>
    </cfRule>
  </conditionalFormatting>
  <conditionalFormatting sqref="BL29:BM29">
    <cfRule type="cellIs" dxfId="25169" priority="11140" stopIfTrue="1" operator="equal">
      <formula>"h"</formula>
    </cfRule>
    <cfRule type="cellIs" dxfId="25168" priority="11141" stopIfTrue="1" operator="equal">
      <formula>"g"</formula>
    </cfRule>
  </conditionalFormatting>
  <conditionalFormatting sqref="BL29:BM29">
    <cfRule type="cellIs" dxfId="25167" priority="11133" stopIfTrue="1" operator="equal">
      <formula>"f"</formula>
    </cfRule>
  </conditionalFormatting>
  <conditionalFormatting sqref="BL29:BM29">
    <cfRule type="cellIs" dxfId="25166" priority="11131" stopIfTrue="1" operator="equal">
      <formula>"h"</formula>
    </cfRule>
    <cfRule type="cellIs" dxfId="25165" priority="11132" stopIfTrue="1" operator="equal">
      <formula>"g"</formula>
    </cfRule>
  </conditionalFormatting>
  <conditionalFormatting sqref="BL29:BM29">
    <cfRule type="cellIs" dxfId="25164" priority="11136" stopIfTrue="1" operator="equal">
      <formula>"f"</formula>
    </cfRule>
  </conditionalFormatting>
  <conditionalFormatting sqref="BL29:BM29">
    <cfRule type="cellIs" dxfId="25163" priority="11134" stopIfTrue="1" operator="equal">
      <formula>"h"</formula>
    </cfRule>
    <cfRule type="cellIs" dxfId="25162" priority="11135" stopIfTrue="1" operator="equal">
      <formula>"g"</formula>
    </cfRule>
  </conditionalFormatting>
  <conditionalFormatting sqref="BL29:BM29">
    <cfRule type="cellIs" dxfId="25161" priority="11130" stopIfTrue="1" operator="equal">
      <formula>"f"</formula>
    </cfRule>
  </conditionalFormatting>
  <conditionalFormatting sqref="BL29:BM29">
    <cfRule type="cellIs" dxfId="25160" priority="11128" stopIfTrue="1" operator="equal">
      <formula>"h"</formula>
    </cfRule>
    <cfRule type="cellIs" dxfId="25159" priority="11129" stopIfTrue="1" operator="equal">
      <formula>"g"</formula>
    </cfRule>
  </conditionalFormatting>
  <conditionalFormatting sqref="BN29:BO29">
    <cfRule type="cellIs" dxfId="25158" priority="11118" stopIfTrue="1" operator="equal">
      <formula>"f"</formula>
    </cfRule>
  </conditionalFormatting>
  <conditionalFormatting sqref="BN29:BO29">
    <cfRule type="cellIs" dxfId="25157" priority="11116" stopIfTrue="1" operator="equal">
      <formula>"h"</formula>
    </cfRule>
    <cfRule type="cellIs" dxfId="25156" priority="11117" stopIfTrue="1" operator="equal">
      <formula>"g"</formula>
    </cfRule>
  </conditionalFormatting>
  <conditionalFormatting sqref="AS29">
    <cfRule type="cellIs" dxfId="25155" priority="12339" stopIfTrue="1" operator="equal">
      <formula>"f"</formula>
    </cfRule>
  </conditionalFormatting>
  <conditionalFormatting sqref="AS29">
    <cfRule type="cellIs" dxfId="25154" priority="12337" stopIfTrue="1" operator="equal">
      <formula>"h"</formula>
    </cfRule>
    <cfRule type="cellIs" dxfId="25153" priority="12338" stopIfTrue="1" operator="equal">
      <formula>"g"</formula>
    </cfRule>
  </conditionalFormatting>
  <conditionalFormatting sqref="AS29">
    <cfRule type="cellIs" dxfId="25152" priority="12336" stopIfTrue="1" operator="equal">
      <formula>"f"</formula>
    </cfRule>
  </conditionalFormatting>
  <conditionalFormatting sqref="AS29">
    <cfRule type="cellIs" dxfId="25151" priority="12334" stopIfTrue="1" operator="equal">
      <formula>"h"</formula>
    </cfRule>
    <cfRule type="cellIs" dxfId="25150" priority="12335" stopIfTrue="1" operator="equal">
      <formula>"g"</formula>
    </cfRule>
  </conditionalFormatting>
  <conditionalFormatting sqref="AT29">
    <cfRule type="cellIs" dxfId="25149" priority="12315" stopIfTrue="1" operator="equal">
      <formula>"f"</formula>
    </cfRule>
  </conditionalFormatting>
  <conditionalFormatting sqref="AT29">
    <cfRule type="cellIs" dxfId="25148" priority="12313" stopIfTrue="1" operator="equal">
      <formula>"h"</formula>
    </cfRule>
    <cfRule type="cellIs" dxfId="25147" priority="12314" stopIfTrue="1" operator="equal">
      <formula>"g"</formula>
    </cfRule>
  </conditionalFormatting>
  <conditionalFormatting sqref="AT29">
    <cfRule type="cellIs" dxfId="25146" priority="12312" stopIfTrue="1" operator="equal">
      <formula>"f"</formula>
    </cfRule>
  </conditionalFormatting>
  <conditionalFormatting sqref="AT29">
    <cfRule type="cellIs" dxfId="25145" priority="12310" stopIfTrue="1" operator="equal">
      <formula>"h"</formula>
    </cfRule>
    <cfRule type="cellIs" dxfId="25144" priority="12311" stopIfTrue="1" operator="equal">
      <formula>"g"</formula>
    </cfRule>
  </conditionalFormatting>
  <conditionalFormatting sqref="AT29">
    <cfRule type="cellIs" dxfId="25143" priority="12309" stopIfTrue="1" operator="equal">
      <formula>"f"</formula>
    </cfRule>
  </conditionalFormatting>
  <conditionalFormatting sqref="AT29">
    <cfRule type="cellIs" dxfId="25142" priority="12307" stopIfTrue="1" operator="equal">
      <formula>"h"</formula>
    </cfRule>
    <cfRule type="cellIs" dxfId="25141" priority="12308" stopIfTrue="1" operator="equal">
      <formula>"g"</formula>
    </cfRule>
  </conditionalFormatting>
  <conditionalFormatting sqref="AT29">
    <cfRule type="cellIs" dxfId="25140" priority="12303" stopIfTrue="1" operator="equal">
      <formula>"f"</formula>
    </cfRule>
  </conditionalFormatting>
  <conditionalFormatting sqref="AT29">
    <cfRule type="cellIs" dxfId="25139" priority="12301" stopIfTrue="1" operator="equal">
      <formula>"h"</formula>
    </cfRule>
    <cfRule type="cellIs" dxfId="25138" priority="12302" stopIfTrue="1" operator="equal">
      <formula>"g"</formula>
    </cfRule>
  </conditionalFormatting>
  <conditionalFormatting sqref="AT29">
    <cfRule type="cellIs" dxfId="25137" priority="12300" stopIfTrue="1" operator="equal">
      <formula>"f"</formula>
    </cfRule>
  </conditionalFormatting>
  <conditionalFormatting sqref="AT29">
    <cfRule type="cellIs" dxfId="25136" priority="12298" stopIfTrue="1" operator="equal">
      <formula>"h"</formula>
    </cfRule>
    <cfRule type="cellIs" dxfId="25135" priority="12299" stopIfTrue="1" operator="equal">
      <formula>"g"</formula>
    </cfRule>
  </conditionalFormatting>
  <conditionalFormatting sqref="AS29:AT29">
    <cfRule type="cellIs" dxfId="25134" priority="12297" stopIfTrue="1" operator="equal">
      <formula>"f"</formula>
    </cfRule>
  </conditionalFormatting>
  <conditionalFormatting sqref="AS29:AT29">
    <cfRule type="cellIs" dxfId="25133" priority="12295" stopIfTrue="1" operator="equal">
      <formula>"h"</formula>
    </cfRule>
    <cfRule type="cellIs" dxfId="25132" priority="12296" stopIfTrue="1" operator="equal">
      <formula>"g"</formula>
    </cfRule>
  </conditionalFormatting>
  <conditionalFormatting sqref="AS29:AT29">
    <cfRule type="cellIs" dxfId="25131" priority="12294" stopIfTrue="1" operator="equal">
      <formula>"f"</formula>
    </cfRule>
  </conditionalFormatting>
  <conditionalFormatting sqref="AS29:AT29">
    <cfRule type="cellIs" dxfId="25130" priority="12292" stopIfTrue="1" operator="equal">
      <formula>"h"</formula>
    </cfRule>
    <cfRule type="cellIs" dxfId="25129" priority="12293" stopIfTrue="1" operator="equal">
      <formula>"g"</formula>
    </cfRule>
  </conditionalFormatting>
  <conditionalFormatting sqref="AS29">
    <cfRule type="cellIs" dxfId="25128" priority="12345" stopIfTrue="1" operator="equal">
      <formula>"f"</formula>
    </cfRule>
  </conditionalFormatting>
  <conditionalFormatting sqref="AS29">
    <cfRule type="cellIs" dxfId="25127" priority="12343" stopIfTrue="1" operator="equal">
      <formula>"h"</formula>
    </cfRule>
    <cfRule type="cellIs" dxfId="25126" priority="12344" stopIfTrue="1" operator="equal">
      <formula>"g"</formula>
    </cfRule>
  </conditionalFormatting>
  <conditionalFormatting sqref="AS29">
    <cfRule type="cellIs" dxfId="25125" priority="12342" stopIfTrue="1" operator="equal">
      <formula>"f"</formula>
    </cfRule>
  </conditionalFormatting>
  <conditionalFormatting sqref="AS29">
    <cfRule type="cellIs" dxfId="25124" priority="12340" stopIfTrue="1" operator="equal">
      <formula>"h"</formula>
    </cfRule>
    <cfRule type="cellIs" dxfId="25123" priority="12341" stopIfTrue="1" operator="equal">
      <formula>"g"</formula>
    </cfRule>
  </conditionalFormatting>
  <conditionalFormatting sqref="AS29">
    <cfRule type="cellIs" dxfId="25122" priority="12333" stopIfTrue="1" operator="equal">
      <formula>"f"</formula>
    </cfRule>
  </conditionalFormatting>
  <conditionalFormatting sqref="AS29">
    <cfRule type="cellIs" dxfId="25121" priority="12331" stopIfTrue="1" operator="equal">
      <formula>"h"</formula>
    </cfRule>
    <cfRule type="cellIs" dxfId="25120" priority="12332" stopIfTrue="1" operator="equal">
      <formula>"g"</formula>
    </cfRule>
  </conditionalFormatting>
  <conditionalFormatting sqref="AS29">
    <cfRule type="cellIs" dxfId="25119" priority="12330" stopIfTrue="1" operator="equal">
      <formula>"f"</formula>
    </cfRule>
  </conditionalFormatting>
  <conditionalFormatting sqref="AS29">
    <cfRule type="cellIs" dxfId="25118" priority="12328" stopIfTrue="1" operator="equal">
      <formula>"h"</formula>
    </cfRule>
    <cfRule type="cellIs" dxfId="25117" priority="12329" stopIfTrue="1" operator="equal">
      <formula>"g"</formula>
    </cfRule>
  </conditionalFormatting>
  <conditionalFormatting sqref="AS29">
    <cfRule type="cellIs" dxfId="25116" priority="12327" stopIfTrue="1" operator="equal">
      <formula>"f"</formula>
    </cfRule>
  </conditionalFormatting>
  <conditionalFormatting sqref="AS29">
    <cfRule type="cellIs" dxfId="25115" priority="12325" stopIfTrue="1" operator="equal">
      <formula>"h"</formula>
    </cfRule>
    <cfRule type="cellIs" dxfId="25114" priority="12326" stopIfTrue="1" operator="equal">
      <formula>"g"</formula>
    </cfRule>
  </conditionalFormatting>
  <conditionalFormatting sqref="AS29">
    <cfRule type="cellIs" dxfId="25113" priority="12324" stopIfTrue="1" operator="equal">
      <formula>"f"</formula>
    </cfRule>
  </conditionalFormatting>
  <conditionalFormatting sqref="AS29">
    <cfRule type="cellIs" dxfId="25112" priority="12322" stopIfTrue="1" operator="equal">
      <formula>"h"</formula>
    </cfRule>
    <cfRule type="cellIs" dxfId="25111" priority="12323" stopIfTrue="1" operator="equal">
      <formula>"g"</formula>
    </cfRule>
  </conditionalFormatting>
  <conditionalFormatting sqref="AT29">
    <cfRule type="cellIs" dxfId="25110" priority="12318" stopIfTrue="1" operator="equal">
      <formula>"f"</formula>
    </cfRule>
  </conditionalFormatting>
  <conditionalFormatting sqref="AT29">
    <cfRule type="cellIs" dxfId="25109" priority="12316" stopIfTrue="1" operator="equal">
      <formula>"h"</formula>
    </cfRule>
    <cfRule type="cellIs" dxfId="25108" priority="12317" stopIfTrue="1" operator="equal">
      <formula>"g"</formula>
    </cfRule>
  </conditionalFormatting>
  <conditionalFormatting sqref="AT29">
    <cfRule type="cellIs" dxfId="25107" priority="12321" stopIfTrue="1" operator="equal">
      <formula>"f"</formula>
    </cfRule>
  </conditionalFormatting>
  <conditionalFormatting sqref="AT29">
    <cfRule type="cellIs" dxfId="25106" priority="12319" stopIfTrue="1" operator="equal">
      <formula>"h"</formula>
    </cfRule>
    <cfRule type="cellIs" dxfId="25105" priority="12320" stopIfTrue="1" operator="equal">
      <formula>"g"</formula>
    </cfRule>
  </conditionalFormatting>
  <conditionalFormatting sqref="AS29:AT29">
    <cfRule type="cellIs" dxfId="25104" priority="12276" stopIfTrue="1" operator="equal">
      <formula>"f"</formula>
    </cfRule>
  </conditionalFormatting>
  <conditionalFormatting sqref="AS29:AT29">
    <cfRule type="cellIs" dxfId="25103" priority="12274" stopIfTrue="1" operator="equal">
      <formula>"h"</formula>
    </cfRule>
    <cfRule type="cellIs" dxfId="25102" priority="12275" stopIfTrue="1" operator="equal">
      <formula>"g"</formula>
    </cfRule>
  </conditionalFormatting>
  <conditionalFormatting sqref="AS29">
    <cfRule type="cellIs" dxfId="25101" priority="12270" stopIfTrue="1" operator="equal">
      <formula>"f"</formula>
    </cfRule>
  </conditionalFormatting>
  <conditionalFormatting sqref="AS29">
    <cfRule type="cellIs" dxfId="25100" priority="12268" stopIfTrue="1" operator="equal">
      <formula>"h"</formula>
    </cfRule>
    <cfRule type="cellIs" dxfId="25099" priority="12269" stopIfTrue="1" operator="equal">
      <formula>"g"</formula>
    </cfRule>
  </conditionalFormatting>
  <conditionalFormatting sqref="AS29">
    <cfRule type="cellIs" dxfId="25098" priority="12273" stopIfTrue="1" operator="equal">
      <formula>"f"</formula>
    </cfRule>
  </conditionalFormatting>
  <conditionalFormatting sqref="AS29">
    <cfRule type="cellIs" dxfId="25097" priority="12271" stopIfTrue="1" operator="equal">
      <formula>"h"</formula>
    </cfRule>
    <cfRule type="cellIs" dxfId="25096" priority="12272" stopIfTrue="1" operator="equal">
      <formula>"g"</formula>
    </cfRule>
  </conditionalFormatting>
  <conditionalFormatting sqref="AS29">
    <cfRule type="cellIs" dxfId="25095" priority="12267" stopIfTrue="1" operator="equal">
      <formula>"f"</formula>
    </cfRule>
  </conditionalFormatting>
  <conditionalFormatting sqref="AS29">
    <cfRule type="cellIs" dxfId="25094" priority="12265" stopIfTrue="1" operator="equal">
      <formula>"h"</formula>
    </cfRule>
    <cfRule type="cellIs" dxfId="25093" priority="12266" stopIfTrue="1" operator="equal">
      <formula>"g"</formula>
    </cfRule>
  </conditionalFormatting>
  <conditionalFormatting sqref="AS29">
    <cfRule type="cellIs" dxfId="25092" priority="12264" stopIfTrue="1" operator="equal">
      <formula>"f"</formula>
    </cfRule>
  </conditionalFormatting>
  <conditionalFormatting sqref="AS29">
    <cfRule type="cellIs" dxfId="25091" priority="12262" stopIfTrue="1" operator="equal">
      <formula>"h"</formula>
    </cfRule>
    <cfRule type="cellIs" dxfId="25090" priority="12263" stopIfTrue="1" operator="equal">
      <formula>"g"</formula>
    </cfRule>
  </conditionalFormatting>
  <conditionalFormatting sqref="AS29">
    <cfRule type="cellIs" dxfId="25089" priority="12258" stopIfTrue="1" operator="equal">
      <formula>"f"</formula>
    </cfRule>
  </conditionalFormatting>
  <conditionalFormatting sqref="AS29">
    <cfRule type="cellIs" dxfId="25088" priority="12256" stopIfTrue="1" operator="equal">
      <formula>"h"</formula>
    </cfRule>
    <cfRule type="cellIs" dxfId="25087" priority="12257" stopIfTrue="1" operator="equal">
      <formula>"g"</formula>
    </cfRule>
  </conditionalFormatting>
  <conditionalFormatting sqref="AS29">
    <cfRule type="cellIs" dxfId="25086" priority="12261" stopIfTrue="1" operator="equal">
      <formula>"f"</formula>
    </cfRule>
  </conditionalFormatting>
  <conditionalFormatting sqref="AS29">
    <cfRule type="cellIs" dxfId="25085" priority="12259" stopIfTrue="1" operator="equal">
      <formula>"h"</formula>
    </cfRule>
    <cfRule type="cellIs" dxfId="25084" priority="12260" stopIfTrue="1" operator="equal">
      <formula>"g"</formula>
    </cfRule>
  </conditionalFormatting>
  <conditionalFormatting sqref="AS29">
    <cfRule type="cellIs" dxfId="25083" priority="12252" stopIfTrue="1" operator="equal">
      <formula>"f"</formula>
    </cfRule>
  </conditionalFormatting>
  <conditionalFormatting sqref="AS29">
    <cfRule type="cellIs" dxfId="25082" priority="12250" stopIfTrue="1" operator="equal">
      <formula>"h"</formula>
    </cfRule>
    <cfRule type="cellIs" dxfId="25081" priority="12251" stopIfTrue="1" operator="equal">
      <formula>"g"</formula>
    </cfRule>
  </conditionalFormatting>
  <conditionalFormatting sqref="AS29">
    <cfRule type="cellIs" dxfId="25080" priority="12255" stopIfTrue="1" operator="equal">
      <formula>"f"</formula>
    </cfRule>
  </conditionalFormatting>
  <conditionalFormatting sqref="AS29">
    <cfRule type="cellIs" dxfId="25079" priority="12253" stopIfTrue="1" operator="equal">
      <formula>"h"</formula>
    </cfRule>
    <cfRule type="cellIs" dxfId="25078" priority="12254" stopIfTrue="1" operator="equal">
      <formula>"g"</formula>
    </cfRule>
  </conditionalFormatting>
  <conditionalFormatting sqref="AT29">
    <cfRule type="cellIs" dxfId="25077" priority="12306" stopIfTrue="1" operator="equal">
      <formula>"f"</formula>
    </cfRule>
  </conditionalFormatting>
  <conditionalFormatting sqref="AT29">
    <cfRule type="cellIs" dxfId="25076" priority="12304" stopIfTrue="1" operator="equal">
      <formula>"h"</formula>
    </cfRule>
    <cfRule type="cellIs" dxfId="25075" priority="12305" stopIfTrue="1" operator="equal">
      <formula>"g"</formula>
    </cfRule>
  </conditionalFormatting>
  <conditionalFormatting sqref="AS29:AT29">
    <cfRule type="cellIs" dxfId="25074" priority="12291" stopIfTrue="1" operator="equal">
      <formula>"f"</formula>
    </cfRule>
  </conditionalFormatting>
  <conditionalFormatting sqref="AS29:AT29">
    <cfRule type="cellIs" dxfId="25073" priority="12289" stopIfTrue="1" operator="equal">
      <formula>"h"</formula>
    </cfRule>
    <cfRule type="cellIs" dxfId="25072" priority="12290" stopIfTrue="1" operator="equal">
      <formula>"g"</formula>
    </cfRule>
  </conditionalFormatting>
  <conditionalFormatting sqref="AS29:AT29">
    <cfRule type="cellIs" dxfId="25071" priority="12288" stopIfTrue="1" operator="equal">
      <formula>"f"</formula>
    </cfRule>
  </conditionalFormatting>
  <conditionalFormatting sqref="AS29:AT29">
    <cfRule type="cellIs" dxfId="25070" priority="12286" stopIfTrue="1" operator="equal">
      <formula>"h"</formula>
    </cfRule>
    <cfRule type="cellIs" dxfId="25069" priority="12287" stopIfTrue="1" operator="equal">
      <formula>"g"</formula>
    </cfRule>
  </conditionalFormatting>
  <conditionalFormatting sqref="AS29:AT29">
    <cfRule type="cellIs" dxfId="25068" priority="12285" stopIfTrue="1" operator="equal">
      <formula>"f"</formula>
    </cfRule>
  </conditionalFormatting>
  <conditionalFormatting sqref="AS29:AT29">
    <cfRule type="cellIs" dxfId="25067" priority="12283" stopIfTrue="1" operator="equal">
      <formula>"h"</formula>
    </cfRule>
    <cfRule type="cellIs" dxfId="25066" priority="12284" stopIfTrue="1" operator="equal">
      <formula>"g"</formula>
    </cfRule>
  </conditionalFormatting>
  <conditionalFormatting sqref="AS29:AT29">
    <cfRule type="cellIs" dxfId="25065" priority="12282" stopIfTrue="1" operator="equal">
      <formula>"f"</formula>
    </cfRule>
  </conditionalFormatting>
  <conditionalFormatting sqref="AS29:AT29">
    <cfRule type="cellIs" dxfId="25064" priority="12280" stopIfTrue="1" operator="equal">
      <formula>"h"</formula>
    </cfRule>
    <cfRule type="cellIs" dxfId="25063" priority="12281" stopIfTrue="1" operator="equal">
      <formula>"g"</formula>
    </cfRule>
  </conditionalFormatting>
  <conditionalFormatting sqref="AS29:AT29">
    <cfRule type="cellIs" dxfId="25062" priority="12279" stopIfTrue="1" operator="equal">
      <formula>"f"</formula>
    </cfRule>
  </conditionalFormatting>
  <conditionalFormatting sqref="AS29:AT29">
    <cfRule type="cellIs" dxfId="25061" priority="12277" stopIfTrue="1" operator="equal">
      <formula>"h"</formula>
    </cfRule>
    <cfRule type="cellIs" dxfId="25060" priority="12278" stopIfTrue="1" operator="equal">
      <formula>"g"</formula>
    </cfRule>
  </conditionalFormatting>
  <conditionalFormatting sqref="AN29:AO29">
    <cfRule type="cellIs" dxfId="25059" priority="12246" stopIfTrue="1" operator="equal">
      <formula>"f"</formula>
    </cfRule>
  </conditionalFormatting>
  <conditionalFormatting sqref="AN29:AO29">
    <cfRule type="cellIs" dxfId="25058" priority="12244" stopIfTrue="1" operator="equal">
      <formula>"h"</formula>
    </cfRule>
    <cfRule type="cellIs" dxfId="25057" priority="12245" stopIfTrue="1" operator="equal">
      <formula>"g"</formula>
    </cfRule>
  </conditionalFormatting>
  <conditionalFormatting sqref="AN29:AO29">
    <cfRule type="cellIs" dxfId="25056" priority="12243" stopIfTrue="1" operator="equal">
      <formula>"f"</formula>
    </cfRule>
  </conditionalFormatting>
  <conditionalFormatting sqref="AN29:AO29">
    <cfRule type="cellIs" dxfId="25055" priority="12241" stopIfTrue="1" operator="equal">
      <formula>"h"</formula>
    </cfRule>
    <cfRule type="cellIs" dxfId="25054" priority="12242" stopIfTrue="1" operator="equal">
      <formula>"g"</formula>
    </cfRule>
  </conditionalFormatting>
  <conditionalFormatting sqref="AN29:AO29">
    <cfRule type="cellIs" dxfId="25053" priority="12231" stopIfTrue="1" operator="equal">
      <formula>"f"</formula>
    </cfRule>
  </conditionalFormatting>
  <conditionalFormatting sqref="AN29:AO29">
    <cfRule type="cellIs" dxfId="25052" priority="12229" stopIfTrue="1" operator="equal">
      <formula>"h"</formula>
    </cfRule>
    <cfRule type="cellIs" dxfId="25051" priority="12230" stopIfTrue="1" operator="equal">
      <formula>"g"</formula>
    </cfRule>
  </conditionalFormatting>
  <conditionalFormatting sqref="AN29:AO29">
    <cfRule type="cellIs" dxfId="25050" priority="12228" stopIfTrue="1" operator="equal">
      <formula>"f"</formula>
    </cfRule>
  </conditionalFormatting>
  <conditionalFormatting sqref="AN29:AO29">
    <cfRule type="cellIs" dxfId="25049" priority="12226" stopIfTrue="1" operator="equal">
      <formula>"h"</formula>
    </cfRule>
    <cfRule type="cellIs" dxfId="25048" priority="12227" stopIfTrue="1" operator="equal">
      <formula>"g"</formula>
    </cfRule>
  </conditionalFormatting>
  <conditionalFormatting sqref="AN29:AO29">
    <cfRule type="cellIs" dxfId="25047" priority="12240" stopIfTrue="1" operator="equal">
      <formula>"f"</formula>
    </cfRule>
  </conditionalFormatting>
  <conditionalFormatting sqref="AN29:AO29">
    <cfRule type="cellIs" dxfId="25046" priority="12238" stopIfTrue="1" operator="equal">
      <formula>"h"</formula>
    </cfRule>
    <cfRule type="cellIs" dxfId="25045" priority="12239" stopIfTrue="1" operator="equal">
      <formula>"g"</formula>
    </cfRule>
  </conditionalFormatting>
  <conditionalFormatting sqref="AN29:AO29">
    <cfRule type="cellIs" dxfId="25044" priority="12249" stopIfTrue="1" operator="equal">
      <formula>"f"</formula>
    </cfRule>
  </conditionalFormatting>
  <conditionalFormatting sqref="AN29:AO29">
    <cfRule type="cellIs" dxfId="25043" priority="12247" stopIfTrue="1" operator="equal">
      <formula>"h"</formula>
    </cfRule>
    <cfRule type="cellIs" dxfId="25042" priority="12248" stopIfTrue="1" operator="equal">
      <formula>"g"</formula>
    </cfRule>
  </conditionalFormatting>
  <conditionalFormatting sqref="AN29:AO29">
    <cfRule type="cellIs" dxfId="25041" priority="12237" stopIfTrue="1" operator="equal">
      <formula>"f"</formula>
    </cfRule>
  </conditionalFormatting>
  <conditionalFormatting sqref="AN29:AO29">
    <cfRule type="cellIs" dxfId="25040" priority="12235" stopIfTrue="1" operator="equal">
      <formula>"h"</formula>
    </cfRule>
    <cfRule type="cellIs" dxfId="25039" priority="12236" stopIfTrue="1" operator="equal">
      <formula>"g"</formula>
    </cfRule>
  </conditionalFormatting>
  <conditionalFormatting sqref="AN29:AO29">
    <cfRule type="cellIs" dxfId="25038" priority="12234" stopIfTrue="1" operator="equal">
      <formula>"f"</formula>
    </cfRule>
  </conditionalFormatting>
  <conditionalFormatting sqref="AN29:AO29">
    <cfRule type="cellIs" dxfId="25037" priority="12232" stopIfTrue="1" operator="equal">
      <formula>"h"</formula>
    </cfRule>
    <cfRule type="cellIs" dxfId="25036" priority="12233" stopIfTrue="1" operator="equal">
      <formula>"g"</formula>
    </cfRule>
  </conditionalFormatting>
  <conditionalFormatting sqref="AP29:AR29">
    <cfRule type="cellIs" dxfId="25035" priority="12156" stopIfTrue="1" operator="equal">
      <formula>"f"</formula>
    </cfRule>
  </conditionalFormatting>
  <conditionalFormatting sqref="AP29:AR29">
    <cfRule type="cellIs" dxfId="25034" priority="12154" stopIfTrue="1" operator="equal">
      <formula>"h"</formula>
    </cfRule>
    <cfRule type="cellIs" dxfId="25033" priority="12155" stopIfTrue="1" operator="equal">
      <formula>"g"</formula>
    </cfRule>
  </conditionalFormatting>
  <conditionalFormatting sqref="AP29:AR29">
    <cfRule type="cellIs" dxfId="25032" priority="12225" stopIfTrue="1" operator="equal">
      <formula>"f"</formula>
    </cfRule>
  </conditionalFormatting>
  <conditionalFormatting sqref="AP29:AR29">
    <cfRule type="cellIs" dxfId="25031" priority="12223" stopIfTrue="1" operator="equal">
      <formula>"h"</formula>
    </cfRule>
    <cfRule type="cellIs" dxfId="25030" priority="12224" stopIfTrue="1" operator="equal">
      <formula>"g"</formula>
    </cfRule>
  </conditionalFormatting>
  <conditionalFormatting sqref="AP29:AR29">
    <cfRule type="cellIs" dxfId="25029" priority="12222" stopIfTrue="1" operator="equal">
      <formula>"f"</formula>
    </cfRule>
  </conditionalFormatting>
  <conditionalFormatting sqref="AP29:AR29">
    <cfRule type="cellIs" dxfId="25028" priority="12220" stopIfTrue="1" operator="equal">
      <formula>"h"</formula>
    </cfRule>
    <cfRule type="cellIs" dxfId="25027" priority="12221" stopIfTrue="1" operator="equal">
      <formula>"g"</formula>
    </cfRule>
  </conditionalFormatting>
  <conditionalFormatting sqref="AP29:AR29">
    <cfRule type="cellIs" dxfId="25026" priority="12219" stopIfTrue="1" operator="equal">
      <formula>"f"</formula>
    </cfRule>
  </conditionalFormatting>
  <conditionalFormatting sqref="AP29:AR29">
    <cfRule type="cellIs" dxfId="25025" priority="12217" stopIfTrue="1" operator="equal">
      <formula>"h"</formula>
    </cfRule>
    <cfRule type="cellIs" dxfId="25024" priority="12218" stopIfTrue="1" operator="equal">
      <formula>"g"</formula>
    </cfRule>
  </conditionalFormatting>
  <conditionalFormatting sqref="AP29:AR29">
    <cfRule type="cellIs" dxfId="25023" priority="12216" stopIfTrue="1" operator="equal">
      <formula>"f"</formula>
    </cfRule>
  </conditionalFormatting>
  <conditionalFormatting sqref="AP29:AR29">
    <cfRule type="cellIs" dxfId="25022" priority="12214" stopIfTrue="1" operator="equal">
      <formula>"h"</formula>
    </cfRule>
    <cfRule type="cellIs" dxfId="25021" priority="12215" stopIfTrue="1" operator="equal">
      <formula>"g"</formula>
    </cfRule>
  </conditionalFormatting>
  <conditionalFormatting sqref="AP29:AR29">
    <cfRule type="cellIs" dxfId="25020" priority="12213" stopIfTrue="1" operator="equal">
      <formula>"f"</formula>
    </cfRule>
  </conditionalFormatting>
  <conditionalFormatting sqref="AP29:AR29">
    <cfRule type="cellIs" dxfId="25019" priority="12211" stopIfTrue="1" operator="equal">
      <formula>"h"</formula>
    </cfRule>
    <cfRule type="cellIs" dxfId="25018" priority="12212" stopIfTrue="1" operator="equal">
      <formula>"g"</formula>
    </cfRule>
  </conditionalFormatting>
  <conditionalFormatting sqref="AP29:AR29">
    <cfRule type="cellIs" dxfId="25017" priority="12210" stopIfTrue="1" operator="equal">
      <formula>"f"</formula>
    </cfRule>
  </conditionalFormatting>
  <conditionalFormatting sqref="AP29:AR29">
    <cfRule type="cellIs" dxfId="25016" priority="12208" stopIfTrue="1" operator="equal">
      <formula>"h"</formula>
    </cfRule>
    <cfRule type="cellIs" dxfId="25015" priority="12209" stopIfTrue="1" operator="equal">
      <formula>"g"</formula>
    </cfRule>
  </conditionalFormatting>
  <conditionalFormatting sqref="AP29:AR29">
    <cfRule type="cellIs" dxfId="25014" priority="12207" stopIfTrue="1" operator="equal">
      <formula>"f"</formula>
    </cfRule>
  </conditionalFormatting>
  <conditionalFormatting sqref="AP29:AR29">
    <cfRule type="cellIs" dxfId="25013" priority="12205" stopIfTrue="1" operator="equal">
      <formula>"h"</formula>
    </cfRule>
    <cfRule type="cellIs" dxfId="25012" priority="12206" stopIfTrue="1" operator="equal">
      <formula>"g"</formula>
    </cfRule>
  </conditionalFormatting>
  <conditionalFormatting sqref="AP29:AR29">
    <cfRule type="cellIs" dxfId="25011" priority="12204" stopIfTrue="1" operator="equal">
      <formula>"f"</formula>
    </cfRule>
  </conditionalFormatting>
  <conditionalFormatting sqref="AP29:AR29">
    <cfRule type="cellIs" dxfId="25010" priority="12202" stopIfTrue="1" operator="equal">
      <formula>"h"</formula>
    </cfRule>
    <cfRule type="cellIs" dxfId="25009" priority="12203" stopIfTrue="1" operator="equal">
      <formula>"g"</formula>
    </cfRule>
  </conditionalFormatting>
  <conditionalFormatting sqref="AP29:AR29">
    <cfRule type="cellIs" dxfId="25008" priority="12201" stopIfTrue="1" operator="equal">
      <formula>"f"</formula>
    </cfRule>
  </conditionalFormatting>
  <conditionalFormatting sqref="AP29:AR29">
    <cfRule type="cellIs" dxfId="25007" priority="12199" stopIfTrue="1" operator="equal">
      <formula>"h"</formula>
    </cfRule>
    <cfRule type="cellIs" dxfId="25006" priority="12200" stopIfTrue="1" operator="equal">
      <formula>"g"</formula>
    </cfRule>
  </conditionalFormatting>
  <conditionalFormatting sqref="AP29:AR29">
    <cfRule type="cellIs" dxfId="25005" priority="12198" stopIfTrue="1" operator="equal">
      <formula>"f"</formula>
    </cfRule>
  </conditionalFormatting>
  <conditionalFormatting sqref="AP29:AR29">
    <cfRule type="cellIs" dxfId="25004" priority="12196" stopIfTrue="1" operator="equal">
      <formula>"h"</formula>
    </cfRule>
    <cfRule type="cellIs" dxfId="25003" priority="12197" stopIfTrue="1" operator="equal">
      <formula>"g"</formula>
    </cfRule>
  </conditionalFormatting>
  <conditionalFormatting sqref="AP29:AR29">
    <cfRule type="cellIs" dxfId="25002" priority="12195" stopIfTrue="1" operator="equal">
      <formula>"f"</formula>
    </cfRule>
  </conditionalFormatting>
  <conditionalFormatting sqref="AP29:AR29">
    <cfRule type="cellIs" dxfId="25001" priority="12193" stopIfTrue="1" operator="equal">
      <formula>"h"</formula>
    </cfRule>
    <cfRule type="cellIs" dxfId="25000" priority="12194" stopIfTrue="1" operator="equal">
      <formula>"g"</formula>
    </cfRule>
  </conditionalFormatting>
  <conditionalFormatting sqref="AP29:AR29">
    <cfRule type="cellIs" dxfId="24999" priority="12192" stopIfTrue="1" operator="equal">
      <formula>"f"</formula>
    </cfRule>
  </conditionalFormatting>
  <conditionalFormatting sqref="AP29:AR29">
    <cfRule type="cellIs" dxfId="24998" priority="12190" stopIfTrue="1" operator="equal">
      <formula>"h"</formula>
    </cfRule>
    <cfRule type="cellIs" dxfId="24997" priority="12191" stopIfTrue="1" operator="equal">
      <formula>"g"</formula>
    </cfRule>
  </conditionalFormatting>
  <conditionalFormatting sqref="AP29:AR29">
    <cfRule type="cellIs" dxfId="24996" priority="12189" stopIfTrue="1" operator="equal">
      <formula>"f"</formula>
    </cfRule>
  </conditionalFormatting>
  <conditionalFormatting sqref="AP29:AR29">
    <cfRule type="cellIs" dxfId="24995" priority="12187" stopIfTrue="1" operator="equal">
      <formula>"h"</formula>
    </cfRule>
    <cfRule type="cellIs" dxfId="24994" priority="12188" stopIfTrue="1" operator="equal">
      <formula>"g"</formula>
    </cfRule>
  </conditionalFormatting>
  <conditionalFormatting sqref="AP29:AR29">
    <cfRule type="cellIs" dxfId="24993" priority="12186" stopIfTrue="1" operator="equal">
      <formula>"f"</formula>
    </cfRule>
  </conditionalFormatting>
  <conditionalFormatting sqref="AP29:AR29">
    <cfRule type="cellIs" dxfId="24992" priority="12184" stopIfTrue="1" operator="equal">
      <formula>"h"</formula>
    </cfRule>
    <cfRule type="cellIs" dxfId="24991" priority="12185" stopIfTrue="1" operator="equal">
      <formula>"g"</formula>
    </cfRule>
  </conditionalFormatting>
  <conditionalFormatting sqref="AP29:AR29">
    <cfRule type="cellIs" dxfId="24990" priority="12183" stopIfTrue="1" operator="equal">
      <formula>"f"</formula>
    </cfRule>
  </conditionalFormatting>
  <conditionalFormatting sqref="AP29:AR29">
    <cfRule type="cellIs" dxfId="24989" priority="12181" stopIfTrue="1" operator="equal">
      <formula>"h"</formula>
    </cfRule>
    <cfRule type="cellIs" dxfId="24988" priority="12182" stopIfTrue="1" operator="equal">
      <formula>"g"</formula>
    </cfRule>
  </conditionalFormatting>
  <conditionalFormatting sqref="AP29:AR29">
    <cfRule type="cellIs" dxfId="24987" priority="12180" stopIfTrue="1" operator="equal">
      <formula>"f"</formula>
    </cfRule>
  </conditionalFormatting>
  <conditionalFormatting sqref="AP29:AR29">
    <cfRule type="cellIs" dxfId="24986" priority="12178" stopIfTrue="1" operator="equal">
      <formula>"h"</formula>
    </cfRule>
    <cfRule type="cellIs" dxfId="24985" priority="12179" stopIfTrue="1" operator="equal">
      <formula>"g"</formula>
    </cfRule>
  </conditionalFormatting>
  <conditionalFormatting sqref="AP29:AR29">
    <cfRule type="cellIs" dxfId="24984" priority="12177" stopIfTrue="1" operator="equal">
      <formula>"f"</formula>
    </cfRule>
  </conditionalFormatting>
  <conditionalFormatting sqref="AP29:AR29">
    <cfRule type="cellIs" dxfId="24983" priority="12175" stopIfTrue="1" operator="equal">
      <formula>"h"</formula>
    </cfRule>
    <cfRule type="cellIs" dxfId="24982" priority="12176" stopIfTrue="1" operator="equal">
      <formula>"g"</formula>
    </cfRule>
  </conditionalFormatting>
  <conditionalFormatting sqref="AP29:AR29">
    <cfRule type="cellIs" dxfId="24981" priority="12174" stopIfTrue="1" operator="equal">
      <formula>"f"</formula>
    </cfRule>
  </conditionalFormatting>
  <conditionalFormatting sqref="AP29:AR29">
    <cfRule type="cellIs" dxfId="24980" priority="12172" stopIfTrue="1" operator="equal">
      <formula>"h"</formula>
    </cfRule>
    <cfRule type="cellIs" dxfId="24979" priority="12173" stopIfTrue="1" operator="equal">
      <formula>"g"</formula>
    </cfRule>
  </conditionalFormatting>
  <conditionalFormatting sqref="AP29:AR29">
    <cfRule type="cellIs" dxfId="24978" priority="12168" stopIfTrue="1" operator="equal">
      <formula>"f"</formula>
    </cfRule>
  </conditionalFormatting>
  <conditionalFormatting sqref="AP29:AR29">
    <cfRule type="cellIs" dxfId="24977" priority="12166" stopIfTrue="1" operator="equal">
      <formula>"h"</formula>
    </cfRule>
    <cfRule type="cellIs" dxfId="24976" priority="12167" stopIfTrue="1" operator="equal">
      <formula>"g"</formula>
    </cfRule>
  </conditionalFormatting>
  <conditionalFormatting sqref="AP29:AR29">
    <cfRule type="cellIs" dxfId="24975" priority="12171" stopIfTrue="1" operator="equal">
      <formula>"f"</formula>
    </cfRule>
  </conditionalFormatting>
  <conditionalFormatting sqref="AP29:AR29">
    <cfRule type="cellIs" dxfId="24974" priority="12169" stopIfTrue="1" operator="equal">
      <formula>"h"</formula>
    </cfRule>
    <cfRule type="cellIs" dxfId="24973" priority="12170" stopIfTrue="1" operator="equal">
      <formula>"g"</formula>
    </cfRule>
  </conditionalFormatting>
  <conditionalFormatting sqref="AP29:AR29">
    <cfRule type="cellIs" dxfId="24972" priority="12165" stopIfTrue="1" operator="equal">
      <formula>"f"</formula>
    </cfRule>
  </conditionalFormatting>
  <conditionalFormatting sqref="AP29:AR29">
    <cfRule type="cellIs" dxfId="24971" priority="12163" stopIfTrue="1" operator="equal">
      <formula>"h"</formula>
    </cfRule>
    <cfRule type="cellIs" dxfId="24970" priority="12164" stopIfTrue="1" operator="equal">
      <formula>"g"</formula>
    </cfRule>
  </conditionalFormatting>
  <conditionalFormatting sqref="AP29:AR29">
    <cfRule type="cellIs" dxfId="24969" priority="12162" stopIfTrue="1" operator="equal">
      <formula>"f"</formula>
    </cfRule>
  </conditionalFormatting>
  <conditionalFormatting sqref="AP29:AR29">
    <cfRule type="cellIs" dxfId="24968" priority="12160" stopIfTrue="1" operator="equal">
      <formula>"h"</formula>
    </cfRule>
    <cfRule type="cellIs" dxfId="24967" priority="12161" stopIfTrue="1" operator="equal">
      <formula>"g"</formula>
    </cfRule>
  </conditionalFormatting>
  <conditionalFormatting sqref="AP29:AR29">
    <cfRule type="cellIs" dxfId="24966" priority="12159" stopIfTrue="1" operator="equal">
      <formula>"f"</formula>
    </cfRule>
  </conditionalFormatting>
  <conditionalFormatting sqref="AP29:AR29">
    <cfRule type="cellIs" dxfId="24965" priority="12157" stopIfTrue="1" operator="equal">
      <formula>"h"</formula>
    </cfRule>
    <cfRule type="cellIs" dxfId="24964" priority="12158" stopIfTrue="1" operator="equal">
      <formula>"g"</formula>
    </cfRule>
  </conditionalFormatting>
  <conditionalFormatting sqref="AV29:AW29">
    <cfRule type="cellIs" dxfId="24963" priority="12084" stopIfTrue="1" operator="equal">
      <formula>"f"</formula>
    </cfRule>
  </conditionalFormatting>
  <conditionalFormatting sqref="AV29:AW29">
    <cfRule type="cellIs" dxfId="24962" priority="12082" stopIfTrue="1" operator="equal">
      <formula>"h"</formula>
    </cfRule>
    <cfRule type="cellIs" dxfId="24961" priority="12083" stopIfTrue="1" operator="equal">
      <formula>"g"</formula>
    </cfRule>
  </conditionalFormatting>
  <conditionalFormatting sqref="AV29:AW29">
    <cfRule type="cellIs" dxfId="24960" priority="12153" stopIfTrue="1" operator="equal">
      <formula>"f"</formula>
    </cfRule>
  </conditionalFormatting>
  <conditionalFormatting sqref="AV29:AW29">
    <cfRule type="cellIs" dxfId="24959" priority="12151" stopIfTrue="1" operator="equal">
      <formula>"h"</formula>
    </cfRule>
    <cfRule type="cellIs" dxfId="24958" priority="12152" stopIfTrue="1" operator="equal">
      <formula>"g"</formula>
    </cfRule>
  </conditionalFormatting>
  <conditionalFormatting sqref="AV29:AW29">
    <cfRule type="cellIs" dxfId="24957" priority="12150" stopIfTrue="1" operator="equal">
      <formula>"f"</formula>
    </cfRule>
  </conditionalFormatting>
  <conditionalFormatting sqref="AV29:AW29">
    <cfRule type="cellIs" dxfId="24956" priority="12148" stopIfTrue="1" operator="equal">
      <formula>"h"</formula>
    </cfRule>
    <cfRule type="cellIs" dxfId="24955" priority="12149" stopIfTrue="1" operator="equal">
      <formula>"g"</formula>
    </cfRule>
  </conditionalFormatting>
  <conditionalFormatting sqref="AV29:AW29">
    <cfRule type="cellIs" dxfId="24954" priority="12147" stopIfTrue="1" operator="equal">
      <formula>"f"</formula>
    </cfRule>
  </conditionalFormatting>
  <conditionalFormatting sqref="AV29:AW29">
    <cfRule type="cellIs" dxfId="24953" priority="12145" stopIfTrue="1" operator="equal">
      <formula>"h"</formula>
    </cfRule>
    <cfRule type="cellIs" dxfId="24952" priority="12146" stopIfTrue="1" operator="equal">
      <formula>"g"</formula>
    </cfRule>
  </conditionalFormatting>
  <conditionalFormatting sqref="AV29:AW29">
    <cfRule type="cellIs" dxfId="24951" priority="12144" stopIfTrue="1" operator="equal">
      <formula>"f"</formula>
    </cfRule>
  </conditionalFormatting>
  <conditionalFormatting sqref="AV29:AW29">
    <cfRule type="cellIs" dxfId="24950" priority="12142" stopIfTrue="1" operator="equal">
      <formula>"h"</formula>
    </cfRule>
    <cfRule type="cellIs" dxfId="24949" priority="12143" stopIfTrue="1" operator="equal">
      <formula>"g"</formula>
    </cfRule>
  </conditionalFormatting>
  <conditionalFormatting sqref="AV29:AW29">
    <cfRule type="cellIs" dxfId="24948" priority="12141" stopIfTrue="1" operator="equal">
      <formula>"f"</formula>
    </cfRule>
  </conditionalFormatting>
  <conditionalFormatting sqref="AV29:AW29">
    <cfRule type="cellIs" dxfId="24947" priority="12139" stopIfTrue="1" operator="equal">
      <formula>"h"</formula>
    </cfRule>
    <cfRule type="cellIs" dxfId="24946" priority="12140" stopIfTrue="1" operator="equal">
      <formula>"g"</formula>
    </cfRule>
  </conditionalFormatting>
  <conditionalFormatting sqref="AV29:AW29">
    <cfRule type="cellIs" dxfId="24945" priority="12138" stopIfTrue="1" operator="equal">
      <formula>"f"</formula>
    </cfRule>
  </conditionalFormatting>
  <conditionalFormatting sqref="AV29:AW29">
    <cfRule type="cellIs" dxfId="24944" priority="12136" stopIfTrue="1" operator="equal">
      <formula>"h"</formula>
    </cfRule>
    <cfRule type="cellIs" dxfId="24943" priority="12137" stopIfTrue="1" operator="equal">
      <formula>"g"</formula>
    </cfRule>
  </conditionalFormatting>
  <conditionalFormatting sqref="AV29:AW29">
    <cfRule type="cellIs" dxfId="24942" priority="12135" stopIfTrue="1" operator="equal">
      <formula>"f"</formula>
    </cfRule>
  </conditionalFormatting>
  <conditionalFormatting sqref="AV29:AW29">
    <cfRule type="cellIs" dxfId="24941" priority="12133" stopIfTrue="1" operator="equal">
      <formula>"h"</formula>
    </cfRule>
    <cfRule type="cellIs" dxfId="24940" priority="12134" stopIfTrue="1" operator="equal">
      <formula>"g"</formula>
    </cfRule>
  </conditionalFormatting>
  <conditionalFormatting sqref="AV29:AW29">
    <cfRule type="cellIs" dxfId="24939" priority="12132" stopIfTrue="1" operator="equal">
      <formula>"f"</formula>
    </cfRule>
  </conditionalFormatting>
  <conditionalFormatting sqref="AV29:AW29">
    <cfRule type="cellIs" dxfId="24938" priority="12130" stopIfTrue="1" operator="equal">
      <formula>"h"</formula>
    </cfRule>
    <cfRule type="cellIs" dxfId="24937" priority="12131" stopIfTrue="1" operator="equal">
      <formula>"g"</formula>
    </cfRule>
  </conditionalFormatting>
  <conditionalFormatting sqref="AV29:AW29">
    <cfRule type="cellIs" dxfId="24936" priority="12129" stopIfTrue="1" operator="equal">
      <formula>"f"</formula>
    </cfRule>
  </conditionalFormatting>
  <conditionalFormatting sqref="AV29:AW29">
    <cfRule type="cellIs" dxfId="24935" priority="12127" stopIfTrue="1" operator="equal">
      <formula>"h"</formula>
    </cfRule>
    <cfRule type="cellIs" dxfId="24934" priority="12128" stopIfTrue="1" operator="equal">
      <formula>"g"</formula>
    </cfRule>
  </conditionalFormatting>
  <conditionalFormatting sqref="AV29:AW29">
    <cfRule type="cellIs" dxfId="24933" priority="12126" stopIfTrue="1" operator="equal">
      <formula>"f"</formula>
    </cfRule>
  </conditionalFormatting>
  <conditionalFormatting sqref="AV29:AW29">
    <cfRule type="cellIs" dxfId="24932" priority="12124" stopIfTrue="1" operator="equal">
      <formula>"h"</formula>
    </cfRule>
    <cfRule type="cellIs" dxfId="24931" priority="12125" stopIfTrue="1" operator="equal">
      <formula>"g"</formula>
    </cfRule>
  </conditionalFormatting>
  <conditionalFormatting sqref="AV29:AW29">
    <cfRule type="cellIs" dxfId="24930" priority="12123" stopIfTrue="1" operator="equal">
      <formula>"f"</formula>
    </cfRule>
  </conditionalFormatting>
  <conditionalFormatting sqref="AV29:AW29">
    <cfRule type="cellIs" dxfId="24929" priority="12121" stopIfTrue="1" operator="equal">
      <formula>"h"</formula>
    </cfRule>
    <cfRule type="cellIs" dxfId="24928" priority="12122" stopIfTrue="1" operator="equal">
      <formula>"g"</formula>
    </cfRule>
  </conditionalFormatting>
  <conditionalFormatting sqref="AV29:AW29">
    <cfRule type="cellIs" dxfId="24927" priority="12120" stopIfTrue="1" operator="equal">
      <formula>"f"</formula>
    </cfRule>
  </conditionalFormatting>
  <conditionalFormatting sqref="AV29:AW29">
    <cfRule type="cellIs" dxfId="24926" priority="12118" stopIfTrue="1" operator="equal">
      <formula>"h"</formula>
    </cfRule>
    <cfRule type="cellIs" dxfId="24925" priority="12119" stopIfTrue="1" operator="equal">
      <formula>"g"</formula>
    </cfRule>
  </conditionalFormatting>
  <conditionalFormatting sqref="AV29:AW29">
    <cfRule type="cellIs" dxfId="24924" priority="12117" stopIfTrue="1" operator="equal">
      <formula>"f"</formula>
    </cfRule>
  </conditionalFormatting>
  <conditionalFormatting sqref="AV29:AW29">
    <cfRule type="cellIs" dxfId="24923" priority="12115" stopIfTrue="1" operator="equal">
      <formula>"h"</formula>
    </cfRule>
    <cfRule type="cellIs" dxfId="24922" priority="12116" stopIfTrue="1" operator="equal">
      <formula>"g"</formula>
    </cfRule>
  </conditionalFormatting>
  <conditionalFormatting sqref="AV29:AW29">
    <cfRule type="cellIs" dxfId="24921" priority="12114" stopIfTrue="1" operator="equal">
      <formula>"f"</formula>
    </cfRule>
  </conditionalFormatting>
  <conditionalFormatting sqref="AV29:AW29">
    <cfRule type="cellIs" dxfId="24920" priority="12112" stopIfTrue="1" operator="equal">
      <formula>"h"</formula>
    </cfRule>
    <cfRule type="cellIs" dxfId="24919" priority="12113" stopIfTrue="1" operator="equal">
      <formula>"g"</formula>
    </cfRule>
  </conditionalFormatting>
  <conditionalFormatting sqref="AV29:AW29">
    <cfRule type="cellIs" dxfId="24918" priority="12111" stopIfTrue="1" operator="equal">
      <formula>"f"</formula>
    </cfRule>
  </conditionalFormatting>
  <conditionalFormatting sqref="AV29:AW29">
    <cfRule type="cellIs" dxfId="24917" priority="12109" stopIfTrue="1" operator="equal">
      <formula>"h"</formula>
    </cfRule>
    <cfRule type="cellIs" dxfId="24916" priority="12110" stopIfTrue="1" operator="equal">
      <formula>"g"</formula>
    </cfRule>
  </conditionalFormatting>
  <conditionalFormatting sqref="AV29:AW29">
    <cfRule type="cellIs" dxfId="24915" priority="12108" stopIfTrue="1" operator="equal">
      <formula>"f"</formula>
    </cfRule>
  </conditionalFormatting>
  <conditionalFormatting sqref="AV29:AW29">
    <cfRule type="cellIs" dxfId="24914" priority="12106" stopIfTrue="1" operator="equal">
      <formula>"h"</formula>
    </cfRule>
    <cfRule type="cellIs" dxfId="24913" priority="12107" stopIfTrue="1" operator="equal">
      <formula>"g"</formula>
    </cfRule>
  </conditionalFormatting>
  <conditionalFormatting sqref="AV29:AW29">
    <cfRule type="cellIs" dxfId="24912" priority="12105" stopIfTrue="1" operator="equal">
      <formula>"f"</formula>
    </cfRule>
  </conditionalFormatting>
  <conditionalFormatting sqref="AV29:AW29">
    <cfRule type="cellIs" dxfId="24911" priority="12103" stopIfTrue="1" operator="equal">
      <formula>"h"</formula>
    </cfRule>
    <cfRule type="cellIs" dxfId="24910" priority="12104" stopIfTrue="1" operator="equal">
      <formula>"g"</formula>
    </cfRule>
  </conditionalFormatting>
  <conditionalFormatting sqref="AV29:AW29">
    <cfRule type="cellIs" dxfId="24909" priority="12102" stopIfTrue="1" operator="equal">
      <formula>"f"</formula>
    </cfRule>
  </conditionalFormatting>
  <conditionalFormatting sqref="AV29:AW29">
    <cfRule type="cellIs" dxfId="24908" priority="12100" stopIfTrue="1" operator="equal">
      <formula>"h"</formula>
    </cfRule>
    <cfRule type="cellIs" dxfId="24907" priority="12101" stopIfTrue="1" operator="equal">
      <formula>"g"</formula>
    </cfRule>
  </conditionalFormatting>
  <conditionalFormatting sqref="AV29:AW29">
    <cfRule type="cellIs" dxfId="24906" priority="12096" stopIfTrue="1" operator="equal">
      <formula>"f"</formula>
    </cfRule>
  </conditionalFormatting>
  <conditionalFormatting sqref="AV29:AW29">
    <cfRule type="cellIs" dxfId="24905" priority="12094" stopIfTrue="1" operator="equal">
      <formula>"h"</formula>
    </cfRule>
    <cfRule type="cellIs" dxfId="24904" priority="12095" stopIfTrue="1" operator="equal">
      <formula>"g"</formula>
    </cfRule>
  </conditionalFormatting>
  <conditionalFormatting sqref="AV29:AW29">
    <cfRule type="cellIs" dxfId="24903" priority="12099" stopIfTrue="1" operator="equal">
      <formula>"f"</formula>
    </cfRule>
  </conditionalFormatting>
  <conditionalFormatting sqref="AV29:AW29">
    <cfRule type="cellIs" dxfId="24902" priority="12097" stopIfTrue="1" operator="equal">
      <formula>"h"</formula>
    </cfRule>
    <cfRule type="cellIs" dxfId="24901" priority="12098" stopIfTrue="1" operator="equal">
      <formula>"g"</formula>
    </cfRule>
  </conditionalFormatting>
  <conditionalFormatting sqref="AV29:AW29">
    <cfRule type="cellIs" dxfId="24900" priority="12093" stopIfTrue="1" operator="equal">
      <formula>"f"</formula>
    </cfRule>
  </conditionalFormatting>
  <conditionalFormatting sqref="AV29:AW29">
    <cfRule type="cellIs" dxfId="24899" priority="12091" stopIfTrue="1" operator="equal">
      <formula>"h"</formula>
    </cfRule>
    <cfRule type="cellIs" dxfId="24898" priority="12092" stopIfTrue="1" operator="equal">
      <formula>"g"</formula>
    </cfRule>
  </conditionalFormatting>
  <conditionalFormatting sqref="AV29:AW29">
    <cfRule type="cellIs" dxfId="24897" priority="12090" stopIfTrue="1" operator="equal">
      <formula>"f"</formula>
    </cfRule>
  </conditionalFormatting>
  <conditionalFormatting sqref="AV29:AW29">
    <cfRule type="cellIs" dxfId="24896" priority="12088" stopIfTrue="1" operator="equal">
      <formula>"h"</formula>
    </cfRule>
    <cfRule type="cellIs" dxfId="24895" priority="12089" stopIfTrue="1" operator="equal">
      <formula>"g"</formula>
    </cfRule>
  </conditionalFormatting>
  <conditionalFormatting sqref="AV29:AW29">
    <cfRule type="cellIs" dxfId="24894" priority="12087" stopIfTrue="1" operator="equal">
      <formula>"f"</formula>
    </cfRule>
  </conditionalFormatting>
  <conditionalFormatting sqref="AV29:AW29">
    <cfRule type="cellIs" dxfId="24893" priority="12085" stopIfTrue="1" operator="equal">
      <formula>"h"</formula>
    </cfRule>
    <cfRule type="cellIs" dxfId="24892" priority="12086" stopIfTrue="1" operator="equal">
      <formula>"g"</formula>
    </cfRule>
  </conditionalFormatting>
  <conditionalFormatting sqref="AU29">
    <cfRule type="cellIs" dxfId="24891" priority="12012" stopIfTrue="1" operator="equal">
      <formula>"f"</formula>
    </cfRule>
  </conditionalFormatting>
  <conditionalFormatting sqref="AU29">
    <cfRule type="cellIs" dxfId="24890" priority="12010" stopIfTrue="1" operator="equal">
      <formula>"h"</formula>
    </cfRule>
    <cfRule type="cellIs" dxfId="24889" priority="12011" stopIfTrue="1" operator="equal">
      <formula>"g"</formula>
    </cfRule>
  </conditionalFormatting>
  <conditionalFormatting sqref="AU29">
    <cfRule type="cellIs" dxfId="24888" priority="12081" stopIfTrue="1" operator="equal">
      <formula>"f"</formula>
    </cfRule>
  </conditionalFormatting>
  <conditionalFormatting sqref="AU29">
    <cfRule type="cellIs" dxfId="24887" priority="12079" stopIfTrue="1" operator="equal">
      <formula>"h"</formula>
    </cfRule>
    <cfRule type="cellIs" dxfId="24886" priority="12080" stopIfTrue="1" operator="equal">
      <formula>"g"</formula>
    </cfRule>
  </conditionalFormatting>
  <conditionalFormatting sqref="AU29">
    <cfRule type="cellIs" dxfId="24885" priority="12078" stopIfTrue="1" operator="equal">
      <formula>"f"</formula>
    </cfRule>
  </conditionalFormatting>
  <conditionalFormatting sqref="AU29">
    <cfRule type="cellIs" dxfId="24884" priority="12076" stopIfTrue="1" operator="equal">
      <formula>"h"</formula>
    </cfRule>
    <cfRule type="cellIs" dxfId="24883" priority="12077" stopIfTrue="1" operator="equal">
      <formula>"g"</formula>
    </cfRule>
  </conditionalFormatting>
  <conditionalFormatting sqref="AU29">
    <cfRule type="cellIs" dxfId="24882" priority="12075" stopIfTrue="1" operator="equal">
      <formula>"f"</formula>
    </cfRule>
  </conditionalFormatting>
  <conditionalFormatting sqref="AU29">
    <cfRule type="cellIs" dxfId="24881" priority="12073" stopIfTrue="1" operator="equal">
      <formula>"h"</formula>
    </cfRule>
    <cfRule type="cellIs" dxfId="24880" priority="12074" stopIfTrue="1" operator="equal">
      <formula>"g"</formula>
    </cfRule>
  </conditionalFormatting>
  <conditionalFormatting sqref="AU29">
    <cfRule type="cellIs" dxfId="24879" priority="12072" stopIfTrue="1" operator="equal">
      <formula>"f"</formula>
    </cfRule>
  </conditionalFormatting>
  <conditionalFormatting sqref="AU29">
    <cfRule type="cellIs" dxfId="24878" priority="12070" stopIfTrue="1" operator="equal">
      <formula>"h"</formula>
    </cfRule>
    <cfRule type="cellIs" dxfId="24877" priority="12071" stopIfTrue="1" operator="equal">
      <formula>"g"</formula>
    </cfRule>
  </conditionalFormatting>
  <conditionalFormatting sqref="AU29">
    <cfRule type="cellIs" dxfId="24876" priority="12069" stopIfTrue="1" operator="equal">
      <formula>"f"</formula>
    </cfRule>
  </conditionalFormatting>
  <conditionalFormatting sqref="AU29">
    <cfRule type="cellIs" dxfId="24875" priority="12067" stopIfTrue="1" operator="equal">
      <formula>"h"</formula>
    </cfRule>
    <cfRule type="cellIs" dxfId="24874" priority="12068" stopIfTrue="1" operator="equal">
      <formula>"g"</formula>
    </cfRule>
  </conditionalFormatting>
  <conditionalFormatting sqref="AU29">
    <cfRule type="cellIs" dxfId="24873" priority="12066" stopIfTrue="1" operator="equal">
      <formula>"f"</formula>
    </cfRule>
  </conditionalFormatting>
  <conditionalFormatting sqref="AU29">
    <cfRule type="cellIs" dxfId="24872" priority="12064" stopIfTrue="1" operator="equal">
      <formula>"h"</formula>
    </cfRule>
    <cfRule type="cellIs" dxfId="24871" priority="12065" stopIfTrue="1" operator="equal">
      <formula>"g"</formula>
    </cfRule>
  </conditionalFormatting>
  <conditionalFormatting sqref="AU29">
    <cfRule type="cellIs" dxfId="24870" priority="12063" stopIfTrue="1" operator="equal">
      <formula>"f"</formula>
    </cfRule>
  </conditionalFormatting>
  <conditionalFormatting sqref="AU29">
    <cfRule type="cellIs" dxfId="24869" priority="12061" stopIfTrue="1" operator="equal">
      <formula>"h"</formula>
    </cfRule>
    <cfRule type="cellIs" dxfId="24868" priority="12062" stopIfTrue="1" operator="equal">
      <formula>"g"</formula>
    </cfRule>
  </conditionalFormatting>
  <conditionalFormatting sqref="AU29">
    <cfRule type="cellIs" dxfId="24867" priority="12060" stopIfTrue="1" operator="equal">
      <formula>"f"</formula>
    </cfRule>
  </conditionalFormatting>
  <conditionalFormatting sqref="AU29">
    <cfRule type="cellIs" dxfId="24866" priority="12058" stopIfTrue="1" operator="equal">
      <formula>"h"</formula>
    </cfRule>
    <cfRule type="cellIs" dxfId="24865" priority="12059" stopIfTrue="1" operator="equal">
      <formula>"g"</formula>
    </cfRule>
  </conditionalFormatting>
  <conditionalFormatting sqref="AU29">
    <cfRule type="cellIs" dxfId="24864" priority="12057" stopIfTrue="1" operator="equal">
      <formula>"f"</formula>
    </cfRule>
  </conditionalFormatting>
  <conditionalFormatting sqref="AU29">
    <cfRule type="cellIs" dxfId="24863" priority="12055" stopIfTrue="1" operator="equal">
      <formula>"h"</formula>
    </cfRule>
    <cfRule type="cellIs" dxfId="24862" priority="12056" stopIfTrue="1" operator="equal">
      <formula>"g"</formula>
    </cfRule>
  </conditionalFormatting>
  <conditionalFormatting sqref="AU29">
    <cfRule type="cellIs" dxfId="24861" priority="12054" stopIfTrue="1" operator="equal">
      <formula>"f"</formula>
    </cfRule>
  </conditionalFormatting>
  <conditionalFormatting sqref="AU29">
    <cfRule type="cellIs" dxfId="24860" priority="12052" stopIfTrue="1" operator="equal">
      <formula>"h"</formula>
    </cfRule>
    <cfRule type="cellIs" dxfId="24859" priority="12053" stopIfTrue="1" operator="equal">
      <formula>"g"</formula>
    </cfRule>
  </conditionalFormatting>
  <conditionalFormatting sqref="AU29">
    <cfRule type="cellIs" dxfId="24858" priority="12051" stopIfTrue="1" operator="equal">
      <formula>"f"</formula>
    </cfRule>
  </conditionalFormatting>
  <conditionalFormatting sqref="AU29">
    <cfRule type="cellIs" dxfId="24857" priority="12049" stopIfTrue="1" operator="equal">
      <formula>"h"</formula>
    </cfRule>
    <cfRule type="cellIs" dxfId="24856" priority="12050" stopIfTrue="1" operator="equal">
      <formula>"g"</formula>
    </cfRule>
  </conditionalFormatting>
  <conditionalFormatting sqref="AU29">
    <cfRule type="cellIs" dxfId="24855" priority="12048" stopIfTrue="1" operator="equal">
      <formula>"f"</formula>
    </cfRule>
  </conditionalFormatting>
  <conditionalFormatting sqref="AU29">
    <cfRule type="cellIs" dxfId="24854" priority="12046" stopIfTrue="1" operator="equal">
      <formula>"h"</formula>
    </cfRule>
    <cfRule type="cellIs" dxfId="24853" priority="12047" stopIfTrue="1" operator="equal">
      <formula>"g"</formula>
    </cfRule>
  </conditionalFormatting>
  <conditionalFormatting sqref="AU29">
    <cfRule type="cellIs" dxfId="24852" priority="12045" stopIfTrue="1" operator="equal">
      <formula>"f"</formula>
    </cfRule>
  </conditionalFormatting>
  <conditionalFormatting sqref="AU29">
    <cfRule type="cellIs" dxfId="24851" priority="12043" stopIfTrue="1" operator="equal">
      <formula>"h"</formula>
    </cfRule>
    <cfRule type="cellIs" dxfId="24850" priority="12044" stopIfTrue="1" operator="equal">
      <formula>"g"</formula>
    </cfRule>
  </conditionalFormatting>
  <conditionalFormatting sqref="AU29">
    <cfRule type="cellIs" dxfId="24849" priority="12042" stopIfTrue="1" operator="equal">
      <formula>"f"</formula>
    </cfRule>
  </conditionalFormatting>
  <conditionalFormatting sqref="AU29">
    <cfRule type="cellIs" dxfId="24848" priority="12040" stopIfTrue="1" operator="equal">
      <formula>"h"</formula>
    </cfRule>
    <cfRule type="cellIs" dxfId="24847" priority="12041" stopIfTrue="1" operator="equal">
      <formula>"g"</formula>
    </cfRule>
  </conditionalFormatting>
  <conditionalFormatting sqref="AU29">
    <cfRule type="cellIs" dxfId="24846" priority="12039" stopIfTrue="1" operator="equal">
      <formula>"f"</formula>
    </cfRule>
  </conditionalFormatting>
  <conditionalFormatting sqref="AU29">
    <cfRule type="cellIs" dxfId="24845" priority="12037" stopIfTrue="1" operator="equal">
      <formula>"h"</formula>
    </cfRule>
    <cfRule type="cellIs" dxfId="24844" priority="12038" stopIfTrue="1" operator="equal">
      <formula>"g"</formula>
    </cfRule>
  </conditionalFormatting>
  <conditionalFormatting sqref="AU29">
    <cfRule type="cellIs" dxfId="24843" priority="12036" stopIfTrue="1" operator="equal">
      <formula>"f"</formula>
    </cfRule>
  </conditionalFormatting>
  <conditionalFormatting sqref="AU29">
    <cfRule type="cellIs" dxfId="24842" priority="12034" stopIfTrue="1" operator="equal">
      <formula>"h"</formula>
    </cfRule>
    <cfRule type="cellIs" dxfId="24841" priority="12035" stopIfTrue="1" operator="equal">
      <formula>"g"</formula>
    </cfRule>
  </conditionalFormatting>
  <conditionalFormatting sqref="AU29">
    <cfRule type="cellIs" dxfId="24840" priority="12033" stopIfTrue="1" operator="equal">
      <formula>"f"</formula>
    </cfRule>
  </conditionalFormatting>
  <conditionalFormatting sqref="AU29">
    <cfRule type="cellIs" dxfId="24839" priority="12031" stopIfTrue="1" operator="equal">
      <formula>"h"</formula>
    </cfRule>
    <cfRule type="cellIs" dxfId="24838" priority="12032" stopIfTrue="1" operator="equal">
      <formula>"g"</formula>
    </cfRule>
  </conditionalFormatting>
  <conditionalFormatting sqref="AU29">
    <cfRule type="cellIs" dxfId="24837" priority="12030" stopIfTrue="1" operator="equal">
      <formula>"f"</formula>
    </cfRule>
  </conditionalFormatting>
  <conditionalFormatting sqref="AU29">
    <cfRule type="cellIs" dxfId="24836" priority="12028" stopIfTrue="1" operator="equal">
      <formula>"h"</formula>
    </cfRule>
    <cfRule type="cellIs" dxfId="24835" priority="12029" stopIfTrue="1" operator="equal">
      <formula>"g"</formula>
    </cfRule>
  </conditionalFormatting>
  <conditionalFormatting sqref="AU29">
    <cfRule type="cellIs" dxfId="24834" priority="12024" stopIfTrue="1" operator="equal">
      <formula>"f"</formula>
    </cfRule>
  </conditionalFormatting>
  <conditionalFormatting sqref="AU29">
    <cfRule type="cellIs" dxfId="24833" priority="12022" stopIfTrue="1" operator="equal">
      <formula>"h"</formula>
    </cfRule>
    <cfRule type="cellIs" dxfId="24832" priority="12023" stopIfTrue="1" operator="equal">
      <formula>"g"</formula>
    </cfRule>
  </conditionalFormatting>
  <conditionalFormatting sqref="AU29">
    <cfRule type="cellIs" dxfId="24831" priority="12027" stopIfTrue="1" operator="equal">
      <formula>"f"</formula>
    </cfRule>
  </conditionalFormatting>
  <conditionalFormatting sqref="AU29">
    <cfRule type="cellIs" dxfId="24830" priority="12025" stopIfTrue="1" operator="equal">
      <formula>"h"</formula>
    </cfRule>
    <cfRule type="cellIs" dxfId="24829" priority="12026" stopIfTrue="1" operator="equal">
      <formula>"g"</formula>
    </cfRule>
  </conditionalFormatting>
  <conditionalFormatting sqref="AU29">
    <cfRule type="cellIs" dxfId="24828" priority="12021" stopIfTrue="1" operator="equal">
      <formula>"f"</formula>
    </cfRule>
  </conditionalFormatting>
  <conditionalFormatting sqref="AU29">
    <cfRule type="cellIs" dxfId="24827" priority="12019" stopIfTrue="1" operator="equal">
      <formula>"h"</formula>
    </cfRule>
    <cfRule type="cellIs" dxfId="24826" priority="12020" stopIfTrue="1" operator="equal">
      <formula>"g"</formula>
    </cfRule>
  </conditionalFormatting>
  <conditionalFormatting sqref="AU29">
    <cfRule type="cellIs" dxfId="24825" priority="12018" stopIfTrue="1" operator="equal">
      <formula>"f"</formula>
    </cfRule>
  </conditionalFormatting>
  <conditionalFormatting sqref="AU29">
    <cfRule type="cellIs" dxfId="24824" priority="12016" stopIfTrue="1" operator="equal">
      <formula>"h"</formula>
    </cfRule>
    <cfRule type="cellIs" dxfId="24823" priority="12017" stopIfTrue="1" operator="equal">
      <formula>"g"</formula>
    </cfRule>
  </conditionalFormatting>
  <conditionalFormatting sqref="AU29">
    <cfRule type="cellIs" dxfId="24822" priority="12015" stopIfTrue="1" operator="equal">
      <formula>"f"</formula>
    </cfRule>
  </conditionalFormatting>
  <conditionalFormatting sqref="AU29">
    <cfRule type="cellIs" dxfId="24821" priority="12013" stopIfTrue="1" operator="equal">
      <formula>"h"</formula>
    </cfRule>
    <cfRule type="cellIs" dxfId="24820" priority="12014" stopIfTrue="1" operator="equal">
      <formula>"g"</formula>
    </cfRule>
  </conditionalFormatting>
  <conditionalFormatting sqref="AX29:AY29">
    <cfRule type="cellIs" dxfId="24819" priority="12006" stopIfTrue="1" operator="equal">
      <formula>"f"</formula>
    </cfRule>
  </conditionalFormatting>
  <conditionalFormatting sqref="AX29:AY29">
    <cfRule type="cellIs" dxfId="24818" priority="12004" stopIfTrue="1" operator="equal">
      <formula>"h"</formula>
    </cfRule>
    <cfRule type="cellIs" dxfId="24817" priority="12005" stopIfTrue="1" operator="equal">
      <formula>"g"</formula>
    </cfRule>
  </conditionalFormatting>
  <conditionalFormatting sqref="AX29:AY29">
    <cfRule type="cellIs" dxfId="24816" priority="12003" stopIfTrue="1" operator="equal">
      <formula>"f"</formula>
    </cfRule>
  </conditionalFormatting>
  <conditionalFormatting sqref="AX29:AY29">
    <cfRule type="cellIs" dxfId="24815" priority="12001" stopIfTrue="1" operator="equal">
      <formula>"h"</formula>
    </cfRule>
    <cfRule type="cellIs" dxfId="24814" priority="12002" stopIfTrue="1" operator="equal">
      <formula>"g"</formula>
    </cfRule>
  </conditionalFormatting>
  <conditionalFormatting sqref="AX29:AY29">
    <cfRule type="cellIs" dxfId="24813" priority="11991" stopIfTrue="1" operator="equal">
      <formula>"f"</formula>
    </cfRule>
  </conditionalFormatting>
  <conditionalFormatting sqref="AX29:AY29">
    <cfRule type="cellIs" dxfId="24812" priority="11989" stopIfTrue="1" operator="equal">
      <formula>"h"</formula>
    </cfRule>
    <cfRule type="cellIs" dxfId="24811" priority="11990" stopIfTrue="1" operator="equal">
      <formula>"g"</formula>
    </cfRule>
  </conditionalFormatting>
  <conditionalFormatting sqref="AX29:AY29">
    <cfRule type="cellIs" dxfId="24810" priority="11988" stopIfTrue="1" operator="equal">
      <formula>"f"</formula>
    </cfRule>
  </conditionalFormatting>
  <conditionalFormatting sqref="AX29:AY29">
    <cfRule type="cellIs" dxfId="24809" priority="11986" stopIfTrue="1" operator="equal">
      <formula>"h"</formula>
    </cfRule>
    <cfRule type="cellIs" dxfId="24808" priority="11987" stopIfTrue="1" operator="equal">
      <formula>"g"</formula>
    </cfRule>
  </conditionalFormatting>
  <conditionalFormatting sqref="AX29:AY29">
    <cfRule type="cellIs" dxfId="24807" priority="12000" stopIfTrue="1" operator="equal">
      <formula>"f"</formula>
    </cfRule>
  </conditionalFormatting>
  <conditionalFormatting sqref="AX29:AY29">
    <cfRule type="cellIs" dxfId="24806" priority="11998" stopIfTrue="1" operator="equal">
      <formula>"h"</formula>
    </cfRule>
    <cfRule type="cellIs" dxfId="24805" priority="11999" stopIfTrue="1" operator="equal">
      <formula>"g"</formula>
    </cfRule>
  </conditionalFormatting>
  <conditionalFormatting sqref="AX29:AY29">
    <cfRule type="cellIs" dxfId="24804" priority="12009" stopIfTrue="1" operator="equal">
      <formula>"f"</formula>
    </cfRule>
  </conditionalFormatting>
  <conditionalFormatting sqref="AX29:AY29">
    <cfRule type="cellIs" dxfId="24803" priority="12007" stopIfTrue="1" operator="equal">
      <formula>"h"</formula>
    </cfRule>
    <cfRule type="cellIs" dxfId="24802" priority="12008" stopIfTrue="1" operator="equal">
      <formula>"g"</formula>
    </cfRule>
  </conditionalFormatting>
  <conditionalFormatting sqref="AX29:AY29">
    <cfRule type="cellIs" dxfId="24801" priority="11997" stopIfTrue="1" operator="equal">
      <formula>"f"</formula>
    </cfRule>
  </conditionalFormatting>
  <conditionalFormatting sqref="AX29:AY29">
    <cfRule type="cellIs" dxfId="24800" priority="11995" stopIfTrue="1" operator="equal">
      <formula>"h"</formula>
    </cfRule>
    <cfRule type="cellIs" dxfId="24799" priority="11996" stopIfTrue="1" operator="equal">
      <formula>"g"</formula>
    </cfRule>
  </conditionalFormatting>
  <conditionalFormatting sqref="AX29:AY29">
    <cfRule type="cellIs" dxfId="24798" priority="11994" stopIfTrue="1" operator="equal">
      <formula>"f"</formula>
    </cfRule>
  </conditionalFormatting>
  <conditionalFormatting sqref="AX29:AY29">
    <cfRule type="cellIs" dxfId="24797" priority="11992" stopIfTrue="1" operator="equal">
      <formula>"h"</formula>
    </cfRule>
    <cfRule type="cellIs" dxfId="24796" priority="11993" stopIfTrue="1" operator="equal">
      <formula>"g"</formula>
    </cfRule>
  </conditionalFormatting>
  <conditionalFormatting sqref="AZ29:BA29">
    <cfRule type="cellIs" dxfId="24795" priority="11916" stopIfTrue="1" operator="equal">
      <formula>"f"</formula>
    </cfRule>
  </conditionalFormatting>
  <conditionalFormatting sqref="AZ29:BA29">
    <cfRule type="cellIs" dxfId="24794" priority="11914" stopIfTrue="1" operator="equal">
      <formula>"h"</formula>
    </cfRule>
    <cfRule type="cellIs" dxfId="24793" priority="11915" stopIfTrue="1" operator="equal">
      <formula>"g"</formula>
    </cfRule>
  </conditionalFormatting>
  <conditionalFormatting sqref="AZ29:BA29">
    <cfRule type="cellIs" dxfId="24792" priority="11985" stopIfTrue="1" operator="equal">
      <formula>"f"</formula>
    </cfRule>
  </conditionalFormatting>
  <conditionalFormatting sqref="AZ29:BA29">
    <cfRule type="cellIs" dxfId="24791" priority="11983" stopIfTrue="1" operator="equal">
      <formula>"h"</formula>
    </cfRule>
    <cfRule type="cellIs" dxfId="24790" priority="11984" stopIfTrue="1" operator="equal">
      <formula>"g"</formula>
    </cfRule>
  </conditionalFormatting>
  <conditionalFormatting sqref="AZ29:BA29">
    <cfRule type="cellIs" dxfId="24789" priority="11982" stopIfTrue="1" operator="equal">
      <formula>"f"</formula>
    </cfRule>
  </conditionalFormatting>
  <conditionalFormatting sqref="AZ29:BA29">
    <cfRule type="cellIs" dxfId="24788" priority="11980" stopIfTrue="1" operator="equal">
      <formula>"h"</formula>
    </cfRule>
    <cfRule type="cellIs" dxfId="24787" priority="11981" stopIfTrue="1" operator="equal">
      <formula>"g"</formula>
    </cfRule>
  </conditionalFormatting>
  <conditionalFormatting sqref="AZ29:BA29">
    <cfRule type="cellIs" dxfId="24786" priority="11979" stopIfTrue="1" operator="equal">
      <formula>"f"</formula>
    </cfRule>
  </conditionalFormatting>
  <conditionalFormatting sqref="AZ29:BA29">
    <cfRule type="cellIs" dxfId="24785" priority="11977" stopIfTrue="1" operator="equal">
      <formula>"h"</formula>
    </cfRule>
    <cfRule type="cellIs" dxfId="24784" priority="11978" stopIfTrue="1" operator="equal">
      <formula>"g"</formula>
    </cfRule>
  </conditionalFormatting>
  <conditionalFormatting sqref="AZ29:BA29">
    <cfRule type="cellIs" dxfId="24783" priority="11976" stopIfTrue="1" operator="equal">
      <formula>"f"</formula>
    </cfRule>
  </conditionalFormatting>
  <conditionalFormatting sqref="AZ29:BA29">
    <cfRule type="cellIs" dxfId="24782" priority="11974" stopIfTrue="1" operator="equal">
      <formula>"h"</formula>
    </cfRule>
    <cfRule type="cellIs" dxfId="24781" priority="11975" stopIfTrue="1" operator="equal">
      <formula>"g"</formula>
    </cfRule>
  </conditionalFormatting>
  <conditionalFormatting sqref="AZ29:BA29">
    <cfRule type="cellIs" dxfId="24780" priority="11973" stopIfTrue="1" operator="equal">
      <formula>"f"</formula>
    </cfRule>
  </conditionalFormatting>
  <conditionalFormatting sqref="AZ29:BA29">
    <cfRule type="cellIs" dxfId="24779" priority="11971" stopIfTrue="1" operator="equal">
      <formula>"h"</formula>
    </cfRule>
    <cfRule type="cellIs" dxfId="24778" priority="11972" stopIfTrue="1" operator="equal">
      <formula>"g"</formula>
    </cfRule>
  </conditionalFormatting>
  <conditionalFormatting sqref="AZ29:BA29">
    <cfRule type="cellIs" dxfId="24777" priority="11970" stopIfTrue="1" operator="equal">
      <formula>"f"</formula>
    </cfRule>
  </conditionalFormatting>
  <conditionalFormatting sqref="AZ29:BA29">
    <cfRule type="cellIs" dxfId="24776" priority="11968" stopIfTrue="1" operator="equal">
      <formula>"h"</formula>
    </cfRule>
    <cfRule type="cellIs" dxfId="24775" priority="11969" stopIfTrue="1" operator="equal">
      <formula>"g"</formula>
    </cfRule>
  </conditionalFormatting>
  <conditionalFormatting sqref="AZ29:BA29">
    <cfRule type="cellIs" dxfId="24774" priority="11967" stopIfTrue="1" operator="equal">
      <formula>"f"</formula>
    </cfRule>
  </conditionalFormatting>
  <conditionalFormatting sqref="AZ29:BA29">
    <cfRule type="cellIs" dxfId="24773" priority="11965" stopIfTrue="1" operator="equal">
      <formula>"h"</formula>
    </cfRule>
    <cfRule type="cellIs" dxfId="24772" priority="11966" stopIfTrue="1" operator="equal">
      <formula>"g"</formula>
    </cfRule>
  </conditionalFormatting>
  <conditionalFormatting sqref="AZ29:BA29">
    <cfRule type="cellIs" dxfId="24771" priority="11964" stopIfTrue="1" operator="equal">
      <formula>"f"</formula>
    </cfRule>
  </conditionalFormatting>
  <conditionalFormatting sqref="AZ29:BA29">
    <cfRule type="cellIs" dxfId="24770" priority="11962" stopIfTrue="1" operator="equal">
      <formula>"h"</formula>
    </cfRule>
    <cfRule type="cellIs" dxfId="24769" priority="11963" stopIfTrue="1" operator="equal">
      <formula>"g"</formula>
    </cfRule>
  </conditionalFormatting>
  <conditionalFormatting sqref="AZ29:BA29">
    <cfRule type="cellIs" dxfId="24768" priority="11961" stopIfTrue="1" operator="equal">
      <formula>"f"</formula>
    </cfRule>
  </conditionalFormatting>
  <conditionalFormatting sqref="AZ29:BA29">
    <cfRule type="cellIs" dxfId="24767" priority="11959" stopIfTrue="1" operator="equal">
      <formula>"h"</formula>
    </cfRule>
    <cfRule type="cellIs" dxfId="24766" priority="11960" stopIfTrue="1" operator="equal">
      <formula>"g"</formula>
    </cfRule>
  </conditionalFormatting>
  <conditionalFormatting sqref="AZ29:BA29">
    <cfRule type="cellIs" dxfId="24765" priority="11958" stopIfTrue="1" operator="equal">
      <formula>"f"</formula>
    </cfRule>
  </conditionalFormatting>
  <conditionalFormatting sqref="AZ29:BA29">
    <cfRule type="cellIs" dxfId="24764" priority="11956" stopIfTrue="1" operator="equal">
      <formula>"h"</formula>
    </cfRule>
    <cfRule type="cellIs" dxfId="24763" priority="11957" stopIfTrue="1" operator="equal">
      <formula>"g"</formula>
    </cfRule>
  </conditionalFormatting>
  <conditionalFormatting sqref="AZ29:BA29">
    <cfRule type="cellIs" dxfId="24762" priority="11955" stopIfTrue="1" operator="equal">
      <formula>"f"</formula>
    </cfRule>
  </conditionalFormatting>
  <conditionalFormatting sqref="AZ29:BA29">
    <cfRule type="cellIs" dxfId="24761" priority="11953" stopIfTrue="1" operator="equal">
      <formula>"h"</formula>
    </cfRule>
    <cfRule type="cellIs" dxfId="24760" priority="11954" stopIfTrue="1" operator="equal">
      <formula>"g"</formula>
    </cfRule>
  </conditionalFormatting>
  <conditionalFormatting sqref="AZ29:BA29">
    <cfRule type="cellIs" dxfId="24759" priority="11952" stopIfTrue="1" operator="equal">
      <formula>"f"</formula>
    </cfRule>
  </conditionalFormatting>
  <conditionalFormatting sqref="AZ29:BA29">
    <cfRule type="cellIs" dxfId="24758" priority="11950" stopIfTrue="1" operator="equal">
      <formula>"h"</formula>
    </cfRule>
    <cfRule type="cellIs" dxfId="24757" priority="11951" stopIfTrue="1" operator="equal">
      <formula>"g"</formula>
    </cfRule>
  </conditionalFormatting>
  <conditionalFormatting sqref="AZ29:BA29">
    <cfRule type="cellIs" dxfId="24756" priority="11949" stopIfTrue="1" operator="equal">
      <formula>"f"</formula>
    </cfRule>
  </conditionalFormatting>
  <conditionalFormatting sqref="AZ29:BA29">
    <cfRule type="cellIs" dxfId="24755" priority="11947" stopIfTrue="1" operator="equal">
      <formula>"h"</formula>
    </cfRule>
    <cfRule type="cellIs" dxfId="24754" priority="11948" stopIfTrue="1" operator="equal">
      <formula>"g"</formula>
    </cfRule>
  </conditionalFormatting>
  <conditionalFormatting sqref="AZ29:BA29">
    <cfRule type="cellIs" dxfId="24753" priority="11946" stopIfTrue="1" operator="equal">
      <formula>"f"</formula>
    </cfRule>
  </conditionalFormatting>
  <conditionalFormatting sqref="AZ29:BA29">
    <cfRule type="cellIs" dxfId="24752" priority="11944" stopIfTrue="1" operator="equal">
      <formula>"h"</formula>
    </cfRule>
    <cfRule type="cellIs" dxfId="24751" priority="11945" stopIfTrue="1" operator="equal">
      <formula>"g"</formula>
    </cfRule>
  </conditionalFormatting>
  <conditionalFormatting sqref="AZ29:BA29">
    <cfRule type="cellIs" dxfId="24750" priority="11943" stopIfTrue="1" operator="equal">
      <formula>"f"</formula>
    </cfRule>
  </conditionalFormatting>
  <conditionalFormatting sqref="AZ29:BA29">
    <cfRule type="cellIs" dxfId="24749" priority="11941" stopIfTrue="1" operator="equal">
      <formula>"h"</formula>
    </cfRule>
    <cfRule type="cellIs" dxfId="24748" priority="11942" stopIfTrue="1" operator="equal">
      <formula>"g"</formula>
    </cfRule>
  </conditionalFormatting>
  <conditionalFormatting sqref="AZ29:BA29">
    <cfRule type="cellIs" dxfId="24747" priority="11940" stopIfTrue="1" operator="equal">
      <formula>"f"</formula>
    </cfRule>
  </conditionalFormatting>
  <conditionalFormatting sqref="AZ29:BA29">
    <cfRule type="cellIs" dxfId="24746" priority="11938" stopIfTrue="1" operator="equal">
      <formula>"h"</formula>
    </cfRule>
    <cfRule type="cellIs" dxfId="24745" priority="11939" stopIfTrue="1" operator="equal">
      <formula>"g"</formula>
    </cfRule>
  </conditionalFormatting>
  <conditionalFormatting sqref="AZ29:BA29">
    <cfRule type="cellIs" dxfId="24744" priority="11937" stopIfTrue="1" operator="equal">
      <formula>"f"</formula>
    </cfRule>
  </conditionalFormatting>
  <conditionalFormatting sqref="AZ29:BA29">
    <cfRule type="cellIs" dxfId="24743" priority="11935" stopIfTrue="1" operator="equal">
      <formula>"h"</formula>
    </cfRule>
    <cfRule type="cellIs" dxfId="24742" priority="11936" stopIfTrue="1" operator="equal">
      <formula>"g"</formula>
    </cfRule>
  </conditionalFormatting>
  <conditionalFormatting sqref="AZ29:BA29">
    <cfRule type="cellIs" dxfId="24741" priority="11934" stopIfTrue="1" operator="equal">
      <formula>"f"</formula>
    </cfRule>
  </conditionalFormatting>
  <conditionalFormatting sqref="AZ29:BA29">
    <cfRule type="cellIs" dxfId="24740" priority="11932" stopIfTrue="1" operator="equal">
      <formula>"h"</formula>
    </cfRule>
    <cfRule type="cellIs" dxfId="24739" priority="11933" stopIfTrue="1" operator="equal">
      <formula>"g"</formula>
    </cfRule>
  </conditionalFormatting>
  <conditionalFormatting sqref="AZ29:BA29">
    <cfRule type="cellIs" dxfId="24738" priority="11928" stopIfTrue="1" operator="equal">
      <formula>"f"</formula>
    </cfRule>
  </conditionalFormatting>
  <conditionalFormatting sqref="AZ29:BA29">
    <cfRule type="cellIs" dxfId="24737" priority="11926" stopIfTrue="1" operator="equal">
      <formula>"h"</formula>
    </cfRule>
    <cfRule type="cellIs" dxfId="24736" priority="11927" stopIfTrue="1" operator="equal">
      <formula>"g"</formula>
    </cfRule>
  </conditionalFormatting>
  <conditionalFormatting sqref="AZ29:BA29">
    <cfRule type="cellIs" dxfId="24735" priority="11931" stopIfTrue="1" operator="equal">
      <formula>"f"</formula>
    </cfRule>
  </conditionalFormatting>
  <conditionalFormatting sqref="AZ29:BA29">
    <cfRule type="cellIs" dxfId="24734" priority="11929" stopIfTrue="1" operator="equal">
      <formula>"h"</formula>
    </cfRule>
    <cfRule type="cellIs" dxfId="24733" priority="11930" stopIfTrue="1" operator="equal">
      <formula>"g"</formula>
    </cfRule>
  </conditionalFormatting>
  <conditionalFormatting sqref="AZ29:BA29">
    <cfRule type="cellIs" dxfId="24732" priority="11925" stopIfTrue="1" operator="equal">
      <formula>"f"</formula>
    </cfRule>
  </conditionalFormatting>
  <conditionalFormatting sqref="AZ29:BA29">
    <cfRule type="cellIs" dxfId="24731" priority="11923" stopIfTrue="1" operator="equal">
      <formula>"h"</formula>
    </cfRule>
    <cfRule type="cellIs" dxfId="24730" priority="11924" stopIfTrue="1" operator="equal">
      <formula>"g"</formula>
    </cfRule>
  </conditionalFormatting>
  <conditionalFormatting sqref="AZ29:BA29">
    <cfRule type="cellIs" dxfId="24729" priority="11922" stopIfTrue="1" operator="equal">
      <formula>"f"</formula>
    </cfRule>
  </conditionalFormatting>
  <conditionalFormatting sqref="AZ29:BA29">
    <cfRule type="cellIs" dxfId="24728" priority="11920" stopIfTrue="1" operator="equal">
      <formula>"h"</formula>
    </cfRule>
    <cfRule type="cellIs" dxfId="24727" priority="11921" stopIfTrue="1" operator="equal">
      <formula>"g"</formula>
    </cfRule>
  </conditionalFormatting>
  <conditionalFormatting sqref="AZ29:BA29">
    <cfRule type="cellIs" dxfId="24726" priority="11919" stopIfTrue="1" operator="equal">
      <formula>"f"</formula>
    </cfRule>
  </conditionalFormatting>
  <conditionalFormatting sqref="AZ29:BA29">
    <cfRule type="cellIs" dxfId="24725" priority="11917" stopIfTrue="1" operator="equal">
      <formula>"h"</formula>
    </cfRule>
    <cfRule type="cellIs" dxfId="24724" priority="11918" stopIfTrue="1" operator="equal">
      <formula>"g"</formula>
    </cfRule>
  </conditionalFormatting>
  <conditionalFormatting sqref="AZ29">
    <cfRule type="cellIs" dxfId="24723" priority="11907" stopIfTrue="1" operator="equal">
      <formula>"f"</formula>
    </cfRule>
  </conditionalFormatting>
  <conditionalFormatting sqref="AZ29">
    <cfRule type="cellIs" dxfId="24722" priority="11905" stopIfTrue="1" operator="equal">
      <formula>"h"</formula>
    </cfRule>
    <cfRule type="cellIs" dxfId="24721" priority="11906" stopIfTrue="1" operator="equal">
      <formula>"g"</formula>
    </cfRule>
  </conditionalFormatting>
  <conditionalFormatting sqref="AZ29">
    <cfRule type="cellIs" dxfId="24720" priority="11904" stopIfTrue="1" operator="equal">
      <formula>"f"</formula>
    </cfRule>
  </conditionalFormatting>
  <conditionalFormatting sqref="AZ29">
    <cfRule type="cellIs" dxfId="24719" priority="11902" stopIfTrue="1" operator="equal">
      <formula>"h"</formula>
    </cfRule>
    <cfRule type="cellIs" dxfId="24718" priority="11903" stopIfTrue="1" operator="equal">
      <formula>"g"</formula>
    </cfRule>
  </conditionalFormatting>
  <conditionalFormatting sqref="BA29">
    <cfRule type="cellIs" dxfId="24717" priority="11883" stopIfTrue="1" operator="equal">
      <formula>"f"</formula>
    </cfRule>
  </conditionalFormatting>
  <conditionalFormatting sqref="BA29">
    <cfRule type="cellIs" dxfId="24716" priority="11881" stopIfTrue="1" operator="equal">
      <formula>"h"</formula>
    </cfRule>
    <cfRule type="cellIs" dxfId="24715" priority="11882" stopIfTrue="1" operator="equal">
      <formula>"g"</formula>
    </cfRule>
  </conditionalFormatting>
  <conditionalFormatting sqref="BA29">
    <cfRule type="cellIs" dxfId="24714" priority="11880" stopIfTrue="1" operator="equal">
      <formula>"f"</formula>
    </cfRule>
  </conditionalFormatting>
  <conditionalFormatting sqref="BA29">
    <cfRule type="cellIs" dxfId="24713" priority="11878" stopIfTrue="1" operator="equal">
      <formula>"h"</formula>
    </cfRule>
    <cfRule type="cellIs" dxfId="24712" priority="11879" stopIfTrue="1" operator="equal">
      <formula>"g"</formula>
    </cfRule>
  </conditionalFormatting>
  <conditionalFormatting sqref="BA29">
    <cfRule type="cellIs" dxfId="24711" priority="11877" stopIfTrue="1" operator="equal">
      <formula>"f"</formula>
    </cfRule>
  </conditionalFormatting>
  <conditionalFormatting sqref="BA29">
    <cfRule type="cellIs" dxfId="24710" priority="11875" stopIfTrue="1" operator="equal">
      <formula>"h"</formula>
    </cfRule>
    <cfRule type="cellIs" dxfId="24709" priority="11876" stopIfTrue="1" operator="equal">
      <formula>"g"</formula>
    </cfRule>
  </conditionalFormatting>
  <conditionalFormatting sqref="BA29">
    <cfRule type="cellIs" dxfId="24708" priority="11871" stopIfTrue="1" operator="equal">
      <formula>"f"</formula>
    </cfRule>
  </conditionalFormatting>
  <conditionalFormatting sqref="BA29">
    <cfRule type="cellIs" dxfId="24707" priority="11869" stopIfTrue="1" operator="equal">
      <formula>"h"</formula>
    </cfRule>
    <cfRule type="cellIs" dxfId="24706" priority="11870" stopIfTrue="1" operator="equal">
      <formula>"g"</formula>
    </cfRule>
  </conditionalFormatting>
  <conditionalFormatting sqref="BA29">
    <cfRule type="cellIs" dxfId="24705" priority="11868" stopIfTrue="1" operator="equal">
      <formula>"f"</formula>
    </cfRule>
  </conditionalFormatting>
  <conditionalFormatting sqref="BA29">
    <cfRule type="cellIs" dxfId="24704" priority="11866" stopIfTrue="1" operator="equal">
      <formula>"h"</formula>
    </cfRule>
    <cfRule type="cellIs" dxfId="24703" priority="11867" stopIfTrue="1" operator="equal">
      <formula>"g"</formula>
    </cfRule>
  </conditionalFormatting>
  <conditionalFormatting sqref="AZ29:BA29">
    <cfRule type="cellIs" dxfId="24702" priority="11865" stopIfTrue="1" operator="equal">
      <formula>"f"</formula>
    </cfRule>
  </conditionalFormatting>
  <conditionalFormatting sqref="AZ29:BA29">
    <cfRule type="cellIs" dxfId="24701" priority="11863" stopIfTrue="1" operator="equal">
      <formula>"h"</formula>
    </cfRule>
    <cfRule type="cellIs" dxfId="24700" priority="11864" stopIfTrue="1" operator="equal">
      <formula>"g"</formula>
    </cfRule>
  </conditionalFormatting>
  <conditionalFormatting sqref="AZ29:BA29">
    <cfRule type="cellIs" dxfId="24699" priority="11862" stopIfTrue="1" operator="equal">
      <formula>"f"</formula>
    </cfRule>
  </conditionalFormatting>
  <conditionalFormatting sqref="AZ29:BA29">
    <cfRule type="cellIs" dxfId="24698" priority="11860" stopIfTrue="1" operator="equal">
      <formula>"h"</formula>
    </cfRule>
    <cfRule type="cellIs" dxfId="24697" priority="11861" stopIfTrue="1" operator="equal">
      <formula>"g"</formula>
    </cfRule>
  </conditionalFormatting>
  <conditionalFormatting sqref="AZ29">
    <cfRule type="cellIs" dxfId="24696" priority="11913" stopIfTrue="1" operator="equal">
      <formula>"f"</formula>
    </cfRule>
  </conditionalFormatting>
  <conditionalFormatting sqref="AZ29">
    <cfRule type="cellIs" dxfId="24695" priority="11911" stopIfTrue="1" operator="equal">
      <formula>"h"</formula>
    </cfRule>
    <cfRule type="cellIs" dxfId="24694" priority="11912" stopIfTrue="1" operator="equal">
      <formula>"g"</formula>
    </cfRule>
  </conditionalFormatting>
  <conditionalFormatting sqref="AZ29">
    <cfRule type="cellIs" dxfId="24693" priority="11910" stopIfTrue="1" operator="equal">
      <formula>"f"</formula>
    </cfRule>
  </conditionalFormatting>
  <conditionalFormatting sqref="AZ29">
    <cfRule type="cellIs" dxfId="24692" priority="11908" stopIfTrue="1" operator="equal">
      <formula>"h"</formula>
    </cfRule>
    <cfRule type="cellIs" dxfId="24691" priority="11909" stopIfTrue="1" operator="equal">
      <formula>"g"</formula>
    </cfRule>
  </conditionalFormatting>
  <conditionalFormatting sqref="AZ29">
    <cfRule type="cellIs" dxfId="24690" priority="11901" stopIfTrue="1" operator="equal">
      <formula>"f"</formula>
    </cfRule>
  </conditionalFormatting>
  <conditionalFormatting sqref="AZ29">
    <cfRule type="cellIs" dxfId="24689" priority="11899" stopIfTrue="1" operator="equal">
      <formula>"h"</formula>
    </cfRule>
    <cfRule type="cellIs" dxfId="24688" priority="11900" stopIfTrue="1" operator="equal">
      <formula>"g"</formula>
    </cfRule>
  </conditionalFormatting>
  <conditionalFormatting sqref="AZ29">
    <cfRule type="cellIs" dxfId="24687" priority="11898" stopIfTrue="1" operator="equal">
      <formula>"f"</formula>
    </cfRule>
  </conditionalFormatting>
  <conditionalFormatting sqref="AZ29">
    <cfRule type="cellIs" dxfId="24686" priority="11896" stopIfTrue="1" operator="equal">
      <formula>"h"</formula>
    </cfRule>
    <cfRule type="cellIs" dxfId="24685" priority="11897" stopIfTrue="1" operator="equal">
      <formula>"g"</formula>
    </cfRule>
  </conditionalFormatting>
  <conditionalFormatting sqref="AZ29">
    <cfRule type="cellIs" dxfId="24684" priority="11895" stopIfTrue="1" operator="equal">
      <formula>"f"</formula>
    </cfRule>
  </conditionalFormatting>
  <conditionalFormatting sqref="AZ29">
    <cfRule type="cellIs" dxfId="24683" priority="11893" stopIfTrue="1" operator="equal">
      <formula>"h"</formula>
    </cfRule>
    <cfRule type="cellIs" dxfId="24682" priority="11894" stopIfTrue="1" operator="equal">
      <formula>"g"</formula>
    </cfRule>
  </conditionalFormatting>
  <conditionalFormatting sqref="AZ29">
    <cfRule type="cellIs" dxfId="24681" priority="11892" stopIfTrue="1" operator="equal">
      <formula>"f"</formula>
    </cfRule>
  </conditionalFormatting>
  <conditionalFormatting sqref="AZ29">
    <cfRule type="cellIs" dxfId="24680" priority="11890" stopIfTrue="1" operator="equal">
      <formula>"h"</formula>
    </cfRule>
    <cfRule type="cellIs" dxfId="24679" priority="11891" stopIfTrue="1" operator="equal">
      <formula>"g"</formula>
    </cfRule>
  </conditionalFormatting>
  <conditionalFormatting sqref="BA29">
    <cfRule type="cellIs" dxfId="24678" priority="11886" stopIfTrue="1" operator="equal">
      <formula>"f"</formula>
    </cfRule>
  </conditionalFormatting>
  <conditionalFormatting sqref="BA29">
    <cfRule type="cellIs" dxfId="24677" priority="11884" stopIfTrue="1" operator="equal">
      <formula>"h"</formula>
    </cfRule>
    <cfRule type="cellIs" dxfId="24676" priority="11885" stopIfTrue="1" operator="equal">
      <formula>"g"</formula>
    </cfRule>
  </conditionalFormatting>
  <conditionalFormatting sqref="BA29">
    <cfRule type="cellIs" dxfId="24675" priority="11889" stopIfTrue="1" operator="equal">
      <formula>"f"</formula>
    </cfRule>
  </conditionalFormatting>
  <conditionalFormatting sqref="BA29">
    <cfRule type="cellIs" dxfId="24674" priority="11887" stopIfTrue="1" operator="equal">
      <formula>"h"</formula>
    </cfRule>
    <cfRule type="cellIs" dxfId="24673" priority="11888" stopIfTrue="1" operator="equal">
      <formula>"g"</formula>
    </cfRule>
  </conditionalFormatting>
  <conditionalFormatting sqref="AZ29:BA29">
    <cfRule type="cellIs" dxfId="24672" priority="11844" stopIfTrue="1" operator="equal">
      <formula>"f"</formula>
    </cfRule>
  </conditionalFormatting>
  <conditionalFormatting sqref="AZ29:BA29">
    <cfRule type="cellIs" dxfId="24671" priority="11842" stopIfTrue="1" operator="equal">
      <formula>"h"</formula>
    </cfRule>
    <cfRule type="cellIs" dxfId="24670" priority="11843" stopIfTrue="1" operator="equal">
      <formula>"g"</formula>
    </cfRule>
  </conditionalFormatting>
  <conditionalFormatting sqref="AZ29">
    <cfRule type="cellIs" dxfId="24669" priority="11838" stopIfTrue="1" operator="equal">
      <formula>"f"</formula>
    </cfRule>
  </conditionalFormatting>
  <conditionalFormatting sqref="AZ29">
    <cfRule type="cellIs" dxfId="24668" priority="11836" stopIfTrue="1" operator="equal">
      <formula>"h"</formula>
    </cfRule>
    <cfRule type="cellIs" dxfId="24667" priority="11837" stopIfTrue="1" operator="equal">
      <formula>"g"</formula>
    </cfRule>
  </conditionalFormatting>
  <conditionalFormatting sqref="AZ29">
    <cfRule type="cellIs" dxfId="24666" priority="11841" stopIfTrue="1" operator="equal">
      <formula>"f"</formula>
    </cfRule>
  </conditionalFormatting>
  <conditionalFormatting sqref="AZ29">
    <cfRule type="cellIs" dxfId="24665" priority="11839" stopIfTrue="1" operator="equal">
      <formula>"h"</formula>
    </cfRule>
    <cfRule type="cellIs" dxfId="24664" priority="11840" stopIfTrue="1" operator="equal">
      <formula>"g"</formula>
    </cfRule>
  </conditionalFormatting>
  <conditionalFormatting sqref="AZ29">
    <cfRule type="cellIs" dxfId="24663" priority="11835" stopIfTrue="1" operator="equal">
      <formula>"f"</formula>
    </cfRule>
  </conditionalFormatting>
  <conditionalFormatting sqref="AZ29">
    <cfRule type="cellIs" dxfId="24662" priority="11833" stopIfTrue="1" operator="equal">
      <formula>"h"</formula>
    </cfRule>
    <cfRule type="cellIs" dxfId="24661" priority="11834" stopIfTrue="1" operator="equal">
      <formula>"g"</formula>
    </cfRule>
  </conditionalFormatting>
  <conditionalFormatting sqref="AZ29">
    <cfRule type="cellIs" dxfId="24660" priority="11832" stopIfTrue="1" operator="equal">
      <formula>"f"</formula>
    </cfRule>
  </conditionalFormatting>
  <conditionalFormatting sqref="AZ29">
    <cfRule type="cellIs" dxfId="24659" priority="11830" stopIfTrue="1" operator="equal">
      <formula>"h"</formula>
    </cfRule>
    <cfRule type="cellIs" dxfId="24658" priority="11831" stopIfTrue="1" operator="equal">
      <formula>"g"</formula>
    </cfRule>
  </conditionalFormatting>
  <conditionalFormatting sqref="AZ29">
    <cfRule type="cellIs" dxfId="24657" priority="11826" stopIfTrue="1" operator="equal">
      <formula>"f"</formula>
    </cfRule>
  </conditionalFormatting>
  <conditionalFormatting sqref="AZ29">
    <cfRule type="cellIs" dxfId="24656" priority="11824" stopIfTrue="1" operator="equal">
      <formula>"h"</formula>
    </cfRule>
    <cfRule type="cellIs" dxfId="24655" priority="11825" stopIfTrue="1" operator="equal">
      <formula>"g"</formula>
    </cfRule>
  </conditionalFormatting>
  <conditionalFormatting sqref="AZ29">
    <cfRule type="cellIs" dxfId="24654" priority="11829" stopIfTrue="1" operator="equal">
      <formula>"f"</formula>
    </cfRule>
  </conditionalFormatting>
  <conditionalFormatting sqref="AZ29">
    <cfRule type="cellIs" dxfId="24653" priority="11827" stopIfTrue="1" operator="equal">
      <formula>"h"</formula>
    </cfRule>
    <cfRule type="cellIs" dxfId="24652" priority="11828" stopIfTrue="1" operator="equal">
      <formula>"g"</formula>
    </cfRule>
  </conditionalFormatting>
  <conditionalFormatting sqref="AZ29">
    <cfRule type="cellIs" dxfId="24651" priority="11820" stopIfTrue="1" operator="equal">
      <formula>"f"</formula>
    </cfRule>
  </conditionalFormatting>
  <conditionalFormatting sqref="AZ29">
    <cfRule type="cellIs" dxfId="24650" priority="11818" stopIfTrue="1" operator="equal">
      <formula>"h"</formula>
    </cfRule>
    <cfRule type="cellIs" dxfId="24649" priority="11819" stopIfTrue="1" operator="equal">
      <formula>"g"</formula>
    </cfRule>
  </conditionalFormatting>
  <conditionalFormatting sqref="AZ29">
    <cfRule type="cellIs" dxfId="24648" priority="11823" stopIfTrue="1" operator="equal">
      <formula>"f"</formula>
    </cfRule>
  </conditionalFormatting>
  <conditionalFormatting sqref="AZ29">
    <cfRule type="cellIs" dxfId="24647" priority="11821" stopIfTrue="1" operator="equal">
      <formula>"h"</formula>
    </cfRule>
    <cfRule type="cellIs" dxfId="24646" priority="11822" stopIfTrue="1" operator="equal">
      <formula>"g"</formula>
    </cfRule>
  </conditionalFormatting>
  <conditionalFormatting sqref="BA29">
    <cfRule type="cellIs" dxfId="24645" priority="11874" stopIfTrue="1" operator="equal">
      <formula>"f"</formula>
    </cfRule>
  </conditionalFormatting>
  <conditionalFormatting sqref="BA29">
    <cfRule type="cellIs" dxfId="24644" priority="11872" stopIfTrue="1" operator="equal">
      <formula>"h"</formula>
    </cfRule>
    <cfRule type="cellIs" dxfId="24643" priority="11873" stopIfTrue="1" operator="equal">
      <formula>"g"</formula>
    </cfRule>
  </conditionalFormatting>
  <conditionalFormatting sqref="AZ29:BA29">
    <cfRule type="cellIs" dxfId="24642" priority="11859" stopIfTrue="1" operator="equal">
      <formula>"f"</formula>
    </cfRule>
  </conditionalFormatting>
  <conditionalFormatting sqref="AZ29:BA29">
    <cfRule type="cellIs" dxfId="24641" priority="11857" stopIfTrue="1" operator="equal">
      <formula>"h"</formula>
    </cfRule>
    <cfRule type="cellIs" dxfId="24640" priority="11858" stopIfTrue="1" operator="equal">
      <formula>"g"</formula>
    </cfRule>
  </conditionalFormatting>
  <conditionalFormatting sqref="AZ29:BA29">
    <cfRule type="cellIs" dxfId="24639" priority="11856" stopIfTrue="1" operator="equal">
      <formula>"f"</formula>
    </cfRule>
  </conditionalFormatting>
  <conditionalFormatting sqref="AZ29:BA29">
    <cfRule type="cellIs" dxfId="24638" priority="11854" stopIfTrue="1" operator="equal">
      <formula>"h"</formula>
    </cfRule>
    <cfRule type="cellIs" dxfId="24637" priority="11855" stopIfTrue="1" operator="equal">
      <formula>"g"</formula>
    </cfRule>
  </conditionalFormatting>
  <conditionalFormatting sqref="AZ29:BA29">
    <cfRule type="cellIs" dxfId="24636" priority="11853" stopIfTrue="1" operator="equal">
      <formula>"f"</formula>
    </cfRule>
  </conditionalFormatting>
  <conditionalFormatting sqref="AZ29:BA29">
    <cfRule type="cellIs" dxfId="24635" priority="11851" stopIfTrue="1" operator="equal">
      <formula>"h"</formula>
    </cfRule>
    <cfRule type="cellIs" dxfId="24634" priority="11852" stopIfTrue="1" operator="equal">
      <formula>"g"</formula>
    </cfRule>
  </conditionalFormatting>
  <conditionalFormatting sqref="AZ29:BA29">
    <cfRule type="cellIs" dxfId="24633" priority="11850" stopIfTrue="1" operator="equal">
      <formula>"f"</formula>
    </cfRule>
  </conditionalFormatting>
  <conditionalFormatting sqref="AZ29:BA29">
    <cfRule type="cellIs" dxfId="24632" priority="11848" stopIfTrue="1" operator="equal">
      <formula>"h"</formula>
    </cfRule>
    <cfRule type="cellIs" dxfId="24631" priority="11849" stopIfTrue="1" operator="equal">
      <formula>"g"</formula>
    </cfRule>
  </conditionalFormatting>
  <conditionalFormatting sqref="AZ29:BA29">
    <cfRule type="cellIs" dxfId="24630" priority="11847" stopIfTrue="1" operator="equal">
      <formula>"f"</formula>
    </cfRule>
  </conditionalFormatting>
  <conditionalFormatting sqref="AZ29:BA29">
    <cfRule type="cellIs" dxfId="24629" priority="11845" stopIfTrue="1" operator="equal">
      <formula>"h"</formula>
    </cfRule>
    <cfRule type="cellIs" dxfId="24628" priority="11846" stopIfTrue="1" operator="equal">
      <formula>"g"</formula>
    </cfRule>
  </conditionalFormatting>
  <conditionalFormatting sqref="AU29:AV29">
    <cfRule type="cellIs" dxfId="24627" priority="11814" stopIfTrue="1" operator="equal">
      <formula>"f"</formula>
    </cfRule>
  </conditionalFormatting>
  <conditionalFormatting sqref="AU29:AV29">
    <cfRule type="cellIs" dxfId="24626" priority="11812" stopIfTrue="1" operator="equal">
      <formula>"h"</formula>
    </cfRule>
    <cfRule type="cellIs" dxfId="24625" priority="11813" stopIfTrue="1" operator="equal">
      <formula>"g"</formula>
    </cfRule>
  </conditionalFormatting>
  <conditionalFormatting sqref="AU29:AV29">
    <cfRule type="cellIs" dxfId="24624" priority="11811" stopIfTrue="1" operator="equal">
      <formula>"f"</formula>
    </cfRule>
  </conditionalFormatting>
  <conditionalFormatting sqref="AU29:AV29">
    <cfRule type="cellIs" dxfId="24623" priority="11809" stopIfTrue="1" operator="equal">
      <formula>"h"</formula>
    </cfRule>
    <cfRule type="cellIs" dxfId="24622" priority="11810" stopIfTrue="1" operator="equal">
      <formula>"g"</formula>
    </cfRule>
  </conditionalFormatting>
  <conditionalFormatting sqref="AU29:AV29">
    <cfRule type="cellIs" dxfId="24621" priority="11799" stopIfTrue="1" operator="equal">
      <formula>"f"</formula>
    </cfRule>
  </conditionalFormatting>
  <conditionalFormatting sqref="AU29:AV29">
    <cfRule type="cellIs" dxfId="24620" priority="11797" stopIfTrue="1" operator="equal">
      <formula>"h"</formula>
    </cfRule>
    <cfRule type="cellIs" dxfId="24619" priority="11798" stopIfTrue="1" operator="equal">
      <formula>"g"</formula>
    </cfRule>
  </conditionalFormatting>
  <conditionalFormatting sqref="AU29:AV29">
    <cfRule type="cellIs" dxfId="24618" priority="11796" stopIfTrue="1" operator="equal">
      <formula>"f"</formula>
    </cfRule>
  </conditionalFormatting>
  <conditionalFormatting sqref="AU29:AV29">
    <cfRule type="cellIs" dxfId="24617" priority="11794" stopIfTrue="1" operator="equal">
      <formula>"h"</formula>
    </cfRule>
    <cfRule type="cellIs" dxfId="24616" priority="11795" stopIfTrue="1" operator="equal">
      <formula>"g"</formula>
    </cfRule>
  </conditionalFormatting>
  <conditionalFormatting sqref="AU29:AV29">
    <cfRule type="cellIs" dxfId="24615" priority="11808" stopIfTrue="1" operator="equal">
      <formula>"f"</formula>
    </cfRule>
  </conditionalFormatting>
  <conditionalFormatting sqref="AU29:AV29">
    <cfRule type="cellIs" dxfId="24614" priority="11806" stopIfTrue="1" operator="equal">
      <formula>"h"</formula>
    </cfRule>
    <cfRule type="cellIs" dxfId="24613" priority="11807" stopIfTrue="1" operator="equal">
      <formula>"g"</formula>
    </cfRule>
  </conditionalFormatting>
  <conditionalFormatting sqref="AU29:AV29">
    <cfRule type="cellIs" dxfId="24612" priority="11817" stopIfTrue="1" operator="equal">
      <formula>"f"</formula>
    </cfRule>
  </conditionalFormatting>
  <conditionalFormatting sqref="AU29:AV29">
    <cfRule type="cellIs" dxfId="24611" priority="11815" stopIfTrue="1" operator="equal">
      <formula>"h"</formula>
    </cfRule>
    <cfRule type="cellIs" dxfId="24610" priority="11816" stopIfTrue="1" operator="equal">
      <formula>"g"</formula>
    </cfRule>
  </conditionalFormatting>
  <conditionalFormatting sqref="AU29:AV29">
    <cfRule type="cellIs" dxfId="24609" priority="11805" stopIfTrue="1" operator="equal">
      <formula>"f"</formula>
    </cfRule>
  </conditionalFormatting>
  <conditionalFormatting sqref="AU29:AV29">
    <cfRule type="cellIs" dxfId="24608" priority="11803" stopIfTrue="1" operator="equal">
      <formula>"h"</formula>
    </cfRule>
    <cfRule type="cellIs" dxfId="24607" priority="11804" stopIfTrue="1" operator="equal">
      <formula>"g"</formula>
    </cfRule>
  </conditionalFormatting>
  <conditionalFormatting sqref="AU29:AV29">
    <cfRule type="cellIs" dxfId="24606" priority="11802" stopIfTrue="1" operator="equal">
      <formula>"f"</formula>
    </cfRule>
  </conditionalFormatting>
  <conditionalFormatting sqref="AU29:AV29">
    <cfRule type="cellIs" dxfId="24605" priority="11800" stopIfTrue="1" operator="equal">
      <formula>"h"</formula>
    </cfRule>
    <cfRule type="cellIs" dxfId="24604" priority="11801" stopIfTrue="1" operator="equal">
      <formula>"g"</formula>
    </cfRule>
  </conditionalFormatting>
  <conditionalFormatting sqref="AW29:AY29">
    <cfRule type="cellIs" dxfId="24603" priority="11724" stopIfTrue="1" operator="equal">
      <formula>"f"</formula>
    </cfRule>
  </conditionalFormatting>
  <conditionalFormatting sqref="AW29:AY29">
    <cfRule type="cellIs" dxfId="24602" priority="11722" stopIfTrue="1" operator="equal">
      <formula>"h"</formula>
    </cfRule>
    <cfRule type="cellIs" dxfId="24601" priority="11723" stopIfTrue="1" operator="equal">
      <formula>"g"</formula>
    </cfRule>
  </conditionalFormatting>
  <conditionalFormatting sqref="AW29:AY29">
    <cfRule type="cellIs" dxfId="24600" priority="11793" stopIfTrue="1" operator="equal">
      <formula>"f"</formula>
    </cfRule>
  </conditionalFormatting>
  <conditionalFormatting sqref="AW29:AY29">
    <cfRule type="cellIs" dxfId="24599" priority="11791" stopIfTrue="1" operator="equal">
      <formula>"h"</formula>
    </cfRule>
    <cfRule type="cellIs" dxfId="24598" priority="11792" stopIfTrue="1" operator="equal">
      <formula>"g"</formula>
    </cfRule>
  </conditionalFormatting>
  <conditionalFormatting sqref="AW29:AY29">
    <cfRule type="cellIs" dxfId="24597" priority="11790" stopIfTrue="1" operator="equal">
      <formula>"f"</formula>
    </cfRule>
  </conditionalFormatting>
  <conditionalFormatting sqref="AW29:AY29">
    <cfRule type="cellIs" dxfId="24596" priority="11788" stopIfTrue="1" operator="equal">
      <formula>"h"</formula>
    </cfRule>
    <cfRule type="cellIs" dxfId="24595" priority="11789" stopIfTrue="1" operator="equal">
      <formula>"g"</formula>
    </cfRule>
  </conditionalFormatting>
  <conditionalFormatting sqref="AW29:AY29">
    <cfRule type="cellIs" dxfId="24594" priority="11787" stopIfTrue="1" operator="equal">
      <formula>"f"</formula>
    </cfRule>
  </conditionalFormatting>
  <conditionalFormatting sqref="AW29:AY29">
    <cfRule type="cellIs" dxfId="24593" priority="11785" stopIfTrue="1" operator="equal">
      <formula>"h"</formula>
    </cfRule>
    <cfRule type="cellIs" dxfId="24592" priority="11786" stopIfTrue="1" operator="equal">
      <formula>"g"</formula>
    </cfRule>
  </conditionalFormatting>
  <conditionalFormatting sqref="AW29:AY29">
    <cfRule type="cellIs" dxfId="24591" priority="11784" stopIfTrue="1" operator="equal">
      <formula>"f"</formula>
    </cfRule>
  </conditionalFormatting>
  <conditionalFormatting sqref="AW29:AY29">
    <cfRule type="cellIs" dxfId="24590" priority="11782" stopIfTrue="1" operator="equal">
      <formula>"h"</formula>
    </cfRule>
    <cfRule type="cellIs" dxfId="24589" priority="11783" stopIfTrue="1" operator="equal">
      <formula>"g"</formula>
    </cfRule>
  </conditionalFormatting>
  <conditionalFormatting sqref="AW29:AY29">
    <cfRule type="cellIs" dxfId="24588" priority="11781" stopIfTrue="1" operator="equal">
      <formula>"f"</formula>
    </cfRule>
  </conditionalFormatting>
  <conditionalFormatting sqref="AW29:AY29">
    <cfRule type="cellIs" dxfId="24587" priority="11779" stopIfTrue="1" operator="equal">
      <formula>"h"</formula>
    </cfRule>
    <cfRule type="cellIs" dxfId="24586" priority="11780" stopIfTrue="1" operator="equal">
      <formula>"g"</formula>
    </cfRule>
  </conditionalFormatting>
  <conditionalFormatting sqref="AW29:AY29">
    <cfRule type="cellIs" dxfId="24585" priority="11778" stopIfTrue="1" operator="equal">
      <formula>"f"</formula>
    </cfRule>
  </conditionalFormatting>
  <conditionalFormatting sqref="AW29:AY29">
    <cfRule type="cellIs" dxfId="24584" priority="11776" stopIfTrue="1" operator="equal">
      <formula>"h"</formula>
    </cfRule>
    <cfRule type="cellIs" dxfId="24583" priority="11777" stopIfTrue="1" operator="equal">
      <formula>"g"</formula>
    </cfRule>
  </conditionalFormatting>
  <conditionalFormatting sqref="AW29:AY29">
    <cfRule type="cellIs" dxfId="24582" priority="11775" stopIfTrue="1" operator="equal">
      <formula>"f"</formula>
    </cfRule>
  </conditionalFormatting>
  <conditionalFormatting sqref="AW29:AY29">
    <cfRule type="cellIs" dxfId="24581" priority="11773" stopIfTrue="1" operator="equal">
      <formula>"h"</formula>
    </cfRule>
    <cfRule type="cellIs" dxfId="24580" priority="11774" stopIfTrue="1" operator="equal">
      <formula>"g"</formula>
    </cfRule>
  </conditionalFormatting>
  <conditionalFormatting sqref="AW29:AY29">
    <cfRule type="cellIs" dxfId="24579" priority="11772" stopIfTrue="1" operator="equal">
      <formula>"f"</formula>
    </cfRule>
  </conditionalFormatting>
  <conditionalFormatting sqref="AW29:AY29">
    <cfRule type="cellIs" dxfId="24578" priority="11770" stopIfTrue="1" operator="equal">
      <formula>"h"</formula>
    </cfRule>
    <cfRule type="cellIs" dxfId="24577" priority="11771" stopIfTrue="1" operator="equal">
      <formula>"g"</formula>
    </cfRule>
  </conditionalFormatting>
  <conditionalFormatting sqref="AW29:AY29">
    <cfRule type="cellIs" dxfId="24576" priority="11769" stopIfTrue="1" operator="equal">
      <formula>"f"</formula>
    </cfRule>
  </conditionalFormatting>
  <conditionalFormatting sqref="AW29:AY29">
    <cfRule type="cellIs" dxfId="24575" priority="11767" stopIfTrue="1" operator="equal">
      <formula>"h"</formula>
    </cfRule>
    <cfRule type="cellIs" dxfId="24574" priority="11768" stopIfTrue="1" operator="equal">
      <formula>"g"</formula>
    </cfRule>
  </conditionalFormatting>
  <conditionalFormatting sqref="AW29:AY29">
    <cfRule type="cellIs" dxfId="24573" priority="11766" stopIfTrue="1" operator="equal">
      <formula>"f"</formula>
    </cfRule>
  </conditionalFormatting>
  <conditionalFormatting sqref="AW29:AY29">
    <cfRule type="cellIs" dxfId="24572" priority="11764" stopIfTrue="1" operator="equal">
      <formula>"h"</formula>
    </cfRule>
    <cfRule type="cellIs" dxfId="24571" priority="11765" stopIfTrue="1" operator="equal">
      <formula>"g"</formula>
    </cfRule>
  </conditionalFormatting>
  <conditionalFormatting sqref="AW29:AY29">
    <cfRule type="cellIs" dxfId="24570" priority="11763" stopIfTrue="1" operator="equal">
      <formula>"f"</formula>
    </cfRule>
  </conditionalFormatting>
  <conditionalFormatting sqref="AW29:AY29">
    <cfRule type="cellIs" dxfId="24569" priority="11761" stopIfTrue="1" operator="equal">
      <formula>"h"</formula>
    </cfRule>
    <cfRule type="cellIs" dxfId="24568" priority="11762" stopIfTrue="1" operator="equal">
      <formula>"g"</formula>
    </cfRule>
  </conditionalFormatting>
  <conditionalFormatting sqref="AW29:AY29">
    <cfRule type="cellIs" dxfId="24567" priority="11760" stopIfTrue="1" operator="equal">
      <formula>"f"</formula>
    </cfRule>
  </conditionalFormatting>
  <conditionalFormatting sqref="AW29:AY29">
    <cfRule type="cellIs" dxfId="24566" priority="11758" stopIfTrue="1" operator="equal">
      <formula>"h"</formula>
    </cfRule>
    <cfRule type="cellIs" dxfId="24565" priority="11759" stopIfTrue="1" operator="equal">
      <formula>"g"</formula>
    </cfRule>
  </conditionalFormatting>
  <conditionalFormatting sqref="AW29:AY29">
    <cfRule type="cellIs" dxfId="24564" priority="11757" stopIfTrue="1" operator="equal">
      <formula>"f"</formula>
    </cfRule>
  </conditionalFormatting>
  <conditionalFormatting sqref="AW29:AY29">
    <cfRule type="cellIs" dxfId="24563" priority="11755" stopIfTrue="1" operator="equal">
      <formula>"h"</formula>
    </cfRule>
    <cfRule type="cellIs" dxfId="24562" priority="11756" stopIfTrue="1" operator="equal">
      <formula>"g"</formula>
    </cfRule>
  </conditionalFormatting>
  <conditionalFormatting sqref="AW29:AY29">
    <cfRule type="cellIs" dxfId="24561" priority="11754" stopIfTrue="1" operator="equal">
      <formula>"f"</formula>
    </cfRule>
  </conditionalFormatting>
  <conditionalFormatting sqref="AW29:AY29">
    <cfRule type="cellIs" dxfId="24560" priority="11752" stopIfTrue="1" operator="equal">
      <formula>"h"</formula>
    </cfRule>
    <cfRule type="cellIs" dxfId="24559" priority="11753" stopIfTrue="1" operator="equal">
      <formula>"g"</formula>
    </cfRule>
  </conditionalFormatting>
  <conditionalFormatting sqref="AW29:AY29">
    <cfRule type="cellIs" dxfId="24558" priority="11751" stopIfTrue="1" operator="equal">
      <formula>"f"</formula>
    </cfRule>
  </conditionalFormatting>
  <conditionalFormatting sqref="AW29:AY29">
    <cfRule type="cellIs" dxfId="24557" priority="11749" stopIfTrue="1" operator="equal">
      <formula>"h"</formula>
    </cfRule>
    <cfRule type="cellIs" dxfId="24556" priority="11750" stopIfTrue="1" operator="equal">
      <formula>"g"</formula>
    </cfRule>
  </conditionalFormatting>
  <conditionalFormatting sqref="AW29:AY29">
    <cfRule type="cellIs" dxfId="24555" priority="11748" stopIfTrue="1" operator="equal">
      <formula>"f"</formula>
    </cfRule>
  </conditionalFormatting>
  <conditionalFormatting sqref="AW29:AY29">
    <cfRule type="cellIs" dxfId="24554" priority="11746" stopIfTrue="1" operator="equal">
      <formula>"h"</formula>
    </cfRule>
    <cfRule type="cellIs" dxfId="24553" priority="11747" stopIfTrue="1" operator="equal">
      <formula>"g"</formula>
    </cfRule>
  </conditionalFormatting>
  <conditionalFormatting sqref="AW29:AY29">
    <cfRule type="cellIs" dxfId="24552" priority="11745" stopIfTrue="1" operator="equal">
      <formula>"f"</formula>
    </cfRule>
  </conditionalFormatting>
  <conditionalFormatting sqref="AW29:AY29">
    <cfRule type="cellIs" dxfId="24551" priority="11743" stopIfTrue="1" operator="equal">
      <formula>"h"</formula>
    </cfRule>
    <cfRule type="cellIs" dxfId="24550" priority="11744" stopIfTrue="1" operator="equal">
      <formula>"g"</formula>
    </cfRule>
  </conditionalFormatting>
  <conditionalFormatting sqref="AW29:AY29">
    <cfRule type="cellIs" dxfId="24549" priority="11742" stopIfTrue="1" operator="equal">
      <formula>"f"</formula>
    </cfRule>
  </conditionalFormatting>
  <conditionalFormatting sqref="AW29:AY29">
    <cfRule type="cellIs" dxfId="24548" priority="11740" stopIfTrue="1" operator="equal">
      <formula>"h"</formula>
    </cfRule>
    <cfRule type="cellIs" dxfId="24547" priority="11741" stopIfTrue="1" operator="equal">
      <formula>"g"</formula>
    </cfRule>
  </conditionalFormatting>
  <conditionalFormatting sqref="AW29:AY29">
    <cfRule type="cellIs" dxfId="24546" priority="11736" stopIfTrue="1" operator="equal">
      <formula>"f"</formula>
    </cfRule>
  </conditionalFormatting>
  <conditionalFormatting sqref="AW29:AY29">
    <cfRule type="cellIs" dxfId="24545" priority="11734" stopIfTrue="1" operator="equal">
      <formula>"h"</formula>
    </cfRule>
    <cfRule type="cellIs" dxfId="24544" priority="11735" stopIfTrue="1" operator="equal">
      <formula>"g"</formula>
    </cfRule>
  </conditionalFormatting>
  <conditionalFormatting sqref="AW29:AY29">
    <cfRule type="cellIs" dxfId="24543" priority="11739" stopIfTrue="1" operator="equal">
      <formula>"f"</formula>
    </cfRule>
  </conditionalFormatting>
  <conditionalFormatting sqref="AW29:AY29">
    <cfRule type="cellIs" dxfId="24542" priority="11737" stopIfTrue="1" operator="equal">
      <formula>"h"</formula>
    </cfRule>
    <cfRule type="cellIs" dxfId="24541" priority="11738" stopIfTrue="1" operator="equal">
      <formula>"g"</formula>
    </cfRule>
  </conditionalFormatting>
  <conditionalFormatting sqref="AW29:AY29">
    <cfRule type="cellIs" dxfId="24540" priority="11733" stopIfTrue="1" operator="equal">
      <formula>"f"</formula>
    </cfRule>
  </conditionalFormatting>
  <conditionalFormatting sqref="AW29:AY29">
    <cfRule type="cellIs" dxfId="24539" priority="11731" stopIfTrue="1" operator="equal">
      <formula>"h"</formula>
    </cfRule>
    <cfRule type="cellIs" dxfId="24538" priority="11732" stopIfTrue="1" operator="equal">
      <formula>"g"</formula>
    </cfRule>
  </conditionalFormatting>
  <conditionalFormatting sqref="AW29:AY29">
    <cfRule type="cellIs" dxfId="24537" priority="11730" stopIfTrue="1" operator="equal">
      <formula>"f"</formula>
    </cfRule>
  </conditionalFormatting>
  <conditionalFormatting sqref="AW29:AY29">
    <cfRule type="cellIs" dxfId="24536" priority="11728" stopIfTrue="1" operator="equal">
      <formula>"h"</formula>
    </cfRule>
    <cfRule type="cellIs" dxfId="24535" priority="11729" stopIfTrue="1" operator="equal">
      <formula>"g"</formula>
    </cfRule>
  </conditionalFormatting>
  <conditionalFormatting sqref="AW29:AY29">
    <cfRule type="cellIs" dxfId="24534" priority="11727" stopIfTrue="1" operator="equal">
      <formula>"f"</formula>
    </cfRule>
  </conditionalFormatting>
  <conditionalFormatting sqref="AW29:AY29">
    <cfRule type="cellIs" dxfId="24533" priority="11725" stopIfTrue="1" operator="equal">
      <formula>"h"</formula>
    </cfRule>
    <cfRule type="cellIs" dxfId="24532" priority="11726" stopIfTrue="1" operator="equal">
      <formula>"g"</formula>
    </cfRule>
  </conditionalFormatting>
  <conditionalFormatting sqref="BC29:BD29">
    <cfRule type="cellIs" dxfId="24531" priority="11652" stopIfTrue="1" operator="equal">
      <formula>"f"</formula>
    </cfRule>
  </conditionalFormatting>
  <conditionalFormatting sqref="BC29:BD29">
    <cfRule type="cellIs" dxfId="24530" priority="11650" stopIfTrue="1" operator="equal">
      <formula>"h"</formula>
    </cfRule>
    <cfRule type="cellIs" dxfId="24529" priority="11651" stopIfTrue="1" operator="equal">
      <formula>"g"</formula>
    </cfRule>
  </conditionalFormatting>
  <conditionalFormatting sqref="BC29:BD29">
    <cfRule type="cellIs" dxfId="24528" priority="11721" stopIfTrue="1" operator="equal">
      <formula>"f"</formula>
    </cfRule>
  </conditionalFormatting>
  <conditionalFormatting sqref="BC29:BD29">
    <cfRule type="cellIs" dxfId="24527" priority="11719" stopIfTrue="1" operator="equal">
      <formula>"h"</formula>
    </cfRule>
    <cfRule type="cellIs" dxfId="24526" priority="11720" stopIfTrue="1" operator="equal">
      <formula>"g"</formula>
    </cfRule>
  </conditionalFormatting>
  <conditionalFormatting sqref="BC29:BD29">
    <cfRule type="cellIs" dxfId="24525" priority="11718" stopIfTrue="1" operator="equal">
      <formula>"f"</formula>
    </cfRule>
  </conditionalFormatting>
  <conditionalFormatting sqref="BC29:BD29">
    <cfRule type="cellIs" dxfId="24524" priority="11716" stopIfTrue="1" operator="equal">
      <formula>"h"</formula>
    </cfRule>
    <cfRule type="cellIs" dxfId="24523" priority="11717" stopIfTrue="1" operator="equal">
      <formula>"g"</formula>
    </cfRule>
  </conditionalFormatting>
  <conditionalFormatting sqref="BC29:BD29">
    <cfRule type="cellIs" dxfId="24522" priority="11715" stopIfTrue="1" operator="equal">
      <formula>"f"</formula>
    </cfRule>
  </conditionalFormatting>
  <conditionalFormatting sqref="BC29:BD29">
    <cfRule type="cellIs" dxfId="24521" priority="11713" stopIfTrue="1" operator="equal">
      <formula>"h"</formula>
    </cfRule>
    <cfRule type="cellIs" dxfId="24520" priority="11714" stopIfTrue="1" operator="equal">
      <formula>"g"</formula>
    </cfRule>
  </conditionalFormatting>
  <conditionalFormatting sqref="BC29:BD29">
    <cfRule type="cellIs" dxfId="24519" priority="11712" stopIfTrue="1" operator="equal">
      <formula>"f"</formula>
    </cfRule>
  </conditionalFormatting>
  <conditionalFormatting sqref="BC29:BD29">
    <cfRule type="cellIs" dxfId="24518" priority="11710" stopIfTrue="1" operator="equal">
      <formula>"h"</formula>
    </cfRule>
    <cfRule type="cellIs" dxfId="24517" priority="11711" stopIfTrue="1" operator="equal">
      <formula>"g"</formula>
    </cfRule>
  </conditionalFormatting>
  <conditionalFormatting sqref="BC29:BD29">
    <cfRule type="cellIs" dxfId="24516" priority="11709" stopIfTrue="1" operator="equal">
      <formula>"f"</formula>
    </cfRule>
  </conditionalFormatting>
  <conditionalFormatting sqref="BC29:BD29">
    <cfRule type="cellIs" dxfId="24515" priority="11707" stopIfTrue="1" operator="equal">
      <formula>"h"</formula>
    </cfRule>
    <cfRule type="cellIs" dxfId="24514" priority="11708" stopIfTrue="1" operator="equal">
      <formula>"g"</formula>
    </cfRule>
  </conditionalFormatting>
  <conditionalFormatting sqref="BC29:BD29">
    <cfRule type="cellIs" dxfId="24513" priority="11706" stopIfTrue="1" operator="equal">
      <formula>"f"</formula>
    </cfRule>
  </conditionalFormatting>
  <conditionalFormatting sqref="BC29:BD29">
    <cfRule type="cellIs" dxfId="24512" priority="11704" stopIfTrue="1" operator="equal">
      <formula>"h"</formula>
    </cfRule>
    <cfRule type="cellIs" dxfId="24511" priority="11705" stopIfTrue="1" operator="equal">
      <formula>"g"</formula>
    </cfRule>
  </conditionalFormatting>
  <conditionalFormatting sqref="BC29:BD29">
    <cfRule type="cellIs" dxfId="24510" priority="11703" stopIfTrue="1" operator="equal">
      <formula>"f"</formula>
    </cfRule>
  </conditionalFormatting>
  <conditionalFormatting sqref="BC29:BD29">
    <cfRule type="cellIs" dxfId="24509" priority="11701" stopIfTrue="1" operator="equal">
      <formula>"h"</formula>
    </cfRule>
    <cfRule type="cellIs" dxfId="24508" priority="11702" stopIfTrue="1" operator="equal">
      <formula>"g"</formula>
    </cfRule>
  </conditionalFormatting>
  <conditionalFormatting sqref="BC29:BD29">
    <cfRule type="cellIs" dxfId="24507" priority="11700" stopIfTrue="1" operator="equal">
      <formula>"f"</formula>
    </cfRule>
  </conditionalFormatting>
  <conditionalFormatting sqref="BC29:BD29">
    <cfRule type="cellIs" dxfId="24506" priority="11698" stopIfTrue="1" operator="equal">
      <formula>"h"</formula>
    </cfRule>
    <cfRule type="cellIs" dxfId="24505" priority="11699" stopIfTrue="1" operator="equal">
      <formula>"g"</formula>
    </cfRule>
  </conditionalFormatting>
  <conditionalFormatting sqref="BC29:BD29">
    <cfRule type="cellIs" dxfId="24504" priority="11697" stopIfTrue="1" operator="equal">
      <formula>"f"</formula>
    </cfRule>
  </conditionalFormatting>
  <conditionalFormatting sqref="BC29:BD29">
    <cfRule type="cellIs" dxfId="24503" priority="11695" stopIfTrue="1" operator="equal">
      <formula>"h"</formula>
    </cfRule>
    <cfRule type="cellIs" dxfId="24502" priority="11696" stopIfTrue="1" operator="equal">
      <formula>"g"</formula>
    </cfRule>
  </conditionalFormatting>
  <conditionalFormatting sqref="BC29:BD29">
    <cfRule type="cellIs" dxfId="24501" priority="11694" stopIfTrue="1" operator="equal">
      <formula>"f"</formula>
    </cfRule>
  </conditionalFormatting>
  <conditionalFormatting sqref="BC29:BD29">
    <cfRule type="cellIs" dxfId="24500" priority="11692" stopIfTrue="1" operator="equal">
      <formula>"h"</formula>
    </cfRule>
    <cfRule type="cellIs" dxfId="24499" priority="11693" stopIfTrue="1" operator="equal">
      <formula>"g"</formula>
    </cfRule>
  </conditionalFormatting>
  <conditionalFormatting sqref="BC29:BD29">
    <cfRule type="cellIs" dxfId="24498" priority="11691" stopIfTrue="1" operator="equal">
      <formula>"f"</formula>
    </cfRule>
  </conditionalFormatting>
  <conditionalFormatting sqref="BC29:BD29">
    <cfRule type="cellIs" dxfId="24497" priority="11689" stopIfTrue="1" operator="equal">
      <formula>"h"</formula>
    </cfRule>
    <cfRule type="cellIs" dxfId="24496" priority="11690" stopIfTrue="1" operator="equal">
      <formula>"g"</formula>
    </cfRule>
  </conditionalFormatting>
  <conditionalFormatting sqref="BC29:BD29">
    <cfRule type="cellIs" dxfId="24495" priority="11688" stopIfTrue="1" operator="equal">
      <formula>"f"</formula>
    </cfRule>
  </conditionalFormatting>
  <conditionalFormatting sqref="BC29:BD29">
    <cfRule type="cellIs" dxfId="24494" priority="11686" stopIfTrue="1" operator="equal">
      <formula>"h"</formula>
    </cfRule>
    <cfRule type="cellIs" dxfId="24493" priority="11687" stopIfTrue="1" operator="equal">
      <formula>"g"</formula>
    </cfRule>
  </conditionalFormatting>
  <conditionalFormatting sqref="BC29:BD29">
    <cfRule type="cellIs" dxfId="24492" priority="11685" stopIfTrue="1" operator="equal">
      <formula>"f"</formula>
    </cfRule>
  </conditionalFormatting>
  <conditionalFormatting sqref="BC29:BD29">
    <cfRule type="cellIs" dxfId="24491" priority="11683" stopIfTrue="1" operator="equal">
      <formula>"h"</formula>
    </cfRule>
    <cfRule type="cellIs" dxfId="24490" priority="11684" stopIfTrue="1" operator="equal">
      <formula>"g"</formula>
    </cfRule>
  </conditionalFormatting>
  <conditionalFormatting sqref="BC29:BD29">
    <cfRule type="cellIs" dxfId="24489" priority="11682" stopIfTrue="1" operator="equal">
      <formula>"f"</formula>
    </cfRule>
  </conditionalFormatting>
  <conditionalFormatting sqref="BC29:BD29">
    <cfRule type="cellIs" dxfId="24488" priority="11680" stopIfTrue="1" operator="equal">
      <formula>"h"</formula>
    </cfRule>
    <cfRule type="cellIs" dxfId="24487" priority="11681" stopIfTrue="1" operator="equal">
      <formula>"g"</formula>
    </cfRule>
  </conditionalFormatting>
  <conditionalFormatting sqref="BC29:BD29">
    <cfRule type="cellIs" dxfId="24486" priority="11679" stopIfTrue="1" operator="equal">
      <formula>"f"</formula>
    </cfRule>
  </conditionalFormatting>
  <conditionalFormatting sqref="BC29:BD29">
    <cfRule type="cellIs" dxfId="24485" priority="11677" stopIfTrue="1" operator="equal">
      <formula>"h"</formula>
    </cfRule>
    <cfRule type="cellIs" dxfId="24484" priority="11678" stopIfTrue="1" operator="equal">
      <formula>"g"</formula>
    </cfRule>
  </conditionalFormatting>
  <conditionalFormatting sqref="BC29:BD29">
    <cfRule type="cellIs" dxfId="24483" priority="11676" stopIfTrue="1" operator="equal">
      <formula>"f"</formula>
    </cfRule>
  </conditionalFormatting>
  <conditionalFormatting sqref="BC29:BD29">
    <cfRule type="cellIs" dxfId="24482" priority="11674" stopIfTrue="1" operator="equal">
      <formula>"h"</formula>
    </cfRule>
    <cfRule type="cellIs" dxfId="24481" priority="11675" stopIfTrue="1" operator="equal">
      <formula>"g"</formula>
    </cfRule>
  </conditionalFormatting>
  <conditionalFormatting sqref="BC29:BD29">
    <cfRule type="cellIs" dxfId="24480" priority="11673" stopIfTrue="1" operator="equal">
      <formula>"f"</formula>
    </cfRule>
  </conditionalFormatting>
  <conditionalFormatting sqref="BC29:BD29">
    <cfRule type="cellIs" dxfId="24479" priority="11671" stopIfTrue="1" operator="equal">
      <formula>"h"</formula>
    </cfRule>
    <cfRule type="cellIs" dxfId="24478" priority="11672" stopIfTrue="1" operator="equal">
      <formula>"g"</formula>
    </cfRule>
  </conditionalFormatting>
  <conditionalFormatting sqref="BC29:BD29">
    <cfRule type="cellIs" dxfId="24477" priority="11670" stopIfTrue="1" operator="equal">
      <formula>"f"</formula>
    </cfRule>
  </conditionalFormatting>
  <conditionalFormatting sqref="BC29:BD29">
    <cfRule type="cellIs" dxfId="24476" priority="11668" stopIfTrue="1" operator="equal">
      <formula>"h"</formula>
    </cfRule>
    <cfRule type="cellIs" dxfId="24475" priority="11669" stopIfTrue="1" operator="equal">
      <formula>"g"</formula>
    </cfRule>
  </conditionalFormatting>
  <conditionalFormatting sqref="BC29:BD29">
    <cfRule type="cellIs" dxfId="24474" priority="11664" stopIfTrue="1" operator="equal">
      <formula>"f"</formula>
    </cfRule>
  </conditionalFormatting>
  <conditionalFormatting sqref="BC29:BD29">
    <cfRule type="cellIs" dxfId="24473" priority="11662" stopIfTrue="1" operator="equal">
      <formula>"h"</formula>
    </cfRule>
    <cfRule type="cellIs" dxfId="24472" priority="11663" stopIfTrue="1" operator="equal">
      <formula>"g"</formula>
    </cfRule>
  </conditionalFormatting>
  <conditionalFormatting sqref="BC29:BD29">
    <cfRule type="cellIs" dxfId="24471" priority="11667" stopIfTrue="1" operator="equal">
      <formula>"f"</formula>
    </cfRule>
  </conditionalFormatting>
  <conditionalFormatting sqref="BC29:BD29">
    <cfRule type="cellIs" dxfId="24470" priority="11665" stopIfTrue="1" operator="equal">
      <formula>"h"</formula>
    </cfRule>
    <cfRule type="cellIs" dxfId="24469" priority="11666" stopIfTrue="1" operator="equal">
      <formula>"g"</formula>
    </cfRule>
  </conditionalFormatting>
  <conditionalFormatting sqref="BC29:BD29">
    <cfRule type="cellIs" dxfId="24468" priority="11661" stopIfTrue="1" operator="equal">
      <formula>"f"</formula>
    </cfRule>
  </conditionalFormatting>
  <conditionalFormatting sqref="BC29:BD29">
    <cfRule type="cellIs" dxfId="24467" priority="11659" stopIfTrue="1" operator="equal">
      <formula>"h"</formula>
    </cfRule>
    <cfRule type="cellIs" dxfId="24466" priority="11660" stopIfTrue="1" operator="equal">
      <formula>"g"</formula>
    </cfRule>
  </conditionalFormatting>
  <conditionalFormatting sqref="BC29:BD29">
    <cfRule type="cellIs" dxfId="24465" priority="11658" stopIfTrue="1" operator="equal">
      <formula>"f"</formula>
    </cfRule>
  </conditionalFormatting>
  <conditionalFormatting sqref="BC29:BD29">
    <cfRule type="cellIs" dxfId="24464" priority="11656" stopIfTrue="1" operator="equal">
      <formula>"h"</formula>
    </cfRule>
    <cfRule type="cellIs" dxfId="24463" priority="11657" stopIfTrue="1" operator="equal">
      <formula>"g"</formula>
    </cfRule>
  </conditionalFormatting>
  <conditionalFormatting sqref="BC29:BD29">
    <cfRule type="cellIs" dxfId="24462" priority="11655" stopIfTrue="1" operator="equal">
      <formula>"f"</formula>
    </cfRule>
  </conditionalFormatting>
  <conditionalFormatting sqref="BC29:BD29">
    <cfRule type="cellIs" dxfId="24461" priority="11653" stopIfTrue="1" operator="equal">
      <formula>"h"</formula>
    </cfRule>
    <cfRule type="cellIs" dxfId="24460" priority="11654" stopIfTrue="1" operator="equal">
      <formula>"g"</formula>
    </cfRule>
  </conditionalFormatting>
  <conditionalFormatting sqref="BB29">
    <cfRule type="cellIs" dxfId="24459" priority="11580" stopIfTrue="1" operator="equal">
      <formula>"f"</formula>
    </cfRule>
  </conditionalFormatting>
  <conditionalFormatting sqref="BB29">
    <cfRule type="cellIs" dxfId="24458" priority="11578" stopIfTrue="1" operator="equal">
      <formula>"h"</formula>
    </cfRule>
    <cfRule type="cellIs" dxfId="24457" priority="11579" stopIfTrue="1" operator="equal">
      <formula>"g"</formula>
    </cfRule>
  </conditionalFormatting>
  <conditionalFormatting sqref="BB29">
    <cfRule type="cellIs" dxfId="24456" priority="11649" stopIfTrue="1" operator="equal">
      <formula>"f"</formula>
    </cfRule>
  </conditionalFormatting>
  <conditionalFormatting sqref="BB29">
    <cfRule type="cellIs" dxfId="24455" priority="11647" stopIfTrue="1" operator="equal">
      <formula>"h"</formula>
    </cfRule>
    <cfRule type="cellIs" dxfId="24454" priority="11648" stopIfTrue="1" operator="equal">
      <formula>"g"</formula>
    </cfRule>
  </conditionalFormatting>
  <conditionalFormatting sqref="BB29">
    <cfRule type="cellIs" dxfId="24453" priority="11646" stopIfTrue="1" operator="equal">
      <formula>"f"</formula>
    </cfRule>
  </conditionalFormatting>
  <conditionalFormatting sqref="BB29">
    <cfRule type="cellIs" dxfId="24452" priority="11644" stopIfTrue="1" operator="equal">
      <formula>"h"</formula>
    </cfRule>
    <cfRule type="cellIs" dxfId="24451" priority="11645" stopIfTrue="1" operator="equal">
      <formula>"g"</formula>
    </cfRule>
  </conditionalFormatting>
  <conditionalFormatting sqref="BB29">
    <cfRule type="cellIs" dxfId="24450" priority="11643" stopIfTrue="1" operator="equal">
      <formula>"f"</formula>
    </cfRule>
  </conditionalFormatting>
  <conditionalFormatting sqref="BB29">
    <cfRule type="cellIs" dxfId="24449" priority="11641" stopIfTrue="1" operator="equal">
      <formula>"h"</formula>
    </cfRule>
    <cfRule type="cellIs" dxfId="24448" priority="11642" stopIfTrue="1" operator="equal">
      <formula>"g"</formula>
    </cfRule>
  </conditionalFormatting>
  <conditionalFormatting sqref="BB29">
    <cfRule type="cellIs" dxfId="24447" priority="11640" stopIfTrue="1" operator="equal">
      <formula>"f"</formula>
    </cfRule>
  </conditionalFormatting>
  <conditionalFormatting sqref="BB29">
    <cfRule type="cellIs" dxfId="24446" priority="11638" stopIfTrue="1" operator="equal">
      <formula>"h"</formula>
    </cfRule>
    <cfRule type="cellIs" dxfId="24445" priority="11639" stopIfTrue="1" operator="equal">
      <formula>"g"</formula>
    </cfRule>
  </conditionalFormatting>
  <conditionalFormatting sqref="BB29">
    <cfRule type="cellIs" dxfId="24444" priority="11637" stopIfTrue="1" operator="equal">
      <formula>"f"</formula>
    </cfRule>
  </conditionalFormatting>
  <conditionalFormatting sqref="BB29">
    <cfRule type="cellIs" dxfId="24443" priority="11635" stopIfTrue="1" operator="equal">
      <formula>"h"</formula>
    </cfRule>
    <cfRule type="cellIs" dxfId="24442" priority="11636" stopIfTrue="1" operator="equal">
      <formula>"g"</formula>
    </cfRule>
  </conditionalFormatting>
  <conditionalFormatting sqref="BB29">
    <cfRule type="cellIs" dxfId="24441" priority="11634" stopIfTrue="1" operator="equal">
      <formula>"f"</formula>
    </cfRule>
  </conditionalFormatting>
  <conditionalFormatting sqref="BB29">
    <cfRule type="cellIs" dxfId="24440" priority="11632" stopIfTrue="1" operator="equal">
      <formula>"h"</formula>
    </cfRule>
    <cfRule type="cellIs" dxfId="24439" priority="11633" stopIfTrue="1" operator="equal">
      <formula>"g"</formula>
    </cfRule>
  </conditionalFormatting>
  <conditionalFormatting sqref="BB29">
    <cfRule type="cellIs" dxfId="24438" priority="11631" stopIfTrue="1" operator="equal">
      <formula>"f"</formula>
    </cfRule>
  </conditionalFormatting>
  <conditionalFormatting sqref="BB29">
    <cfRule type="cellIs" dxfId="24437" priority="11629" stopIfTrue="1" operator="equal">
      <formula>"h"</formula>
    </cfRule>
    <cfRule type="cellIs" dxfId="24436" priority="11630" stopIfTrue="1" operator="equal">
      <formula>"g"</formula>
    </cfRule>
  </conditionalFormatting>
  <conditionalFormatting sqref="BB29">
    <cfRule type="cellIs" dxfId="24435" priority="11628" stopIfTrue="1" operator="equal">
      <formula>"f"</formula>
    </cfRule>
  </conditionalFormatting>
  <conditionalFormatting sqref="BB29">
    <cfRule type="cellIs" dxfId="24434" priority="11626" stopIfTrue="1" operator="equal">
      <formula>"h"</formula>
    </cfRule>
    <cfRule type="cellIs" dxfId="24433" priority="11627" stopIfTrue="1" operator="equal">
      <formula>"g"</formula>
    </cfRule>
  </conditionalFormatting>
  <conditionalFormatting sqref="BB29">
    <cfRule type="cellIs" dxfId="24432" priority="11625" stopIfTrue="1" operator="equal">
      <formula>"f"</formula>
    </cfRule>
  </conditionalFormatting>
  <conditionalFormatting sqref="BB29">
    <cfRule type="cellIs" dxfId="24431" priority="11623" stopIfTrue="1" operator="equal">
      <formula>"h"</formula>
    </cfRule>
    <cfRule type="cellIs" dxfId="24430" priority="11624" stopIfTrue="1" operator="equal">
      <formula>"g"</formula>
    </cfRule>
  </conditionalFormatting>
  <conditionalFormatting sqref="BB29">
    <cfRule type="cellIs" dxfId="24429" priority="11622" stopIfTrue="1" operator="equal">
      <formula>"f"</formula>
    </cfRule>
  </conditionalFormatting>
  <conditionalFormatting sqref="BB29">
    <cfRule type="cellIs" dxfId="24428" priority="11620" stopIfTrue="1" operator="equal">
      <formula>"h"</formula>
    </cfRule>
    <cfRule type="cellIs" dxfId="24427" priority="11621" stopIfTrue="1" operator="equal">
      <formula>"g"</formula>
    </cfRule>
  </conditionalFormatting>
  <conditionalFormatting sqref="BB29">
    <cfRule type="cellIs" dxfId="24426" priority="11619" stopIfTrue="1" operator="equal">
      <formula>"f"</formula>
    </cfRule>
  </conditionalFormatting>
  <conditionalFormatting sqref="BB29">
    <cfRule type="cellIs" dxfId="24425" priority="11617" stopIfTrue="1" operator="equal">
      <formula>"h"</formula>
    </cfRule>
    <cfRule type="cellIs" dxfId="24424" priority="11618" stopIfTrue="1" operator="equal">
      <formula>"g"</formula>
    </cfRule>
  </conditionalFormatting>
  <conditionalFormatting sqref="BB29">
    <cfRule type="cellIs" dxfId="24423" priority="11616" stopIfTrue="1" operator="equal">
      <formula>"f"</formula>
    </cfRule>
  </conditionalFormatting>
  <conditionalFormatting sqref="BB29">
    <cfRule type="cellIs" dxfId="24422" priority="11614" stopIfTrue="1" operator="equal">
      <formula>"h"</formula>
    </cfRule>
    <cfRule type="cellIs" dxfId="24421" priority="11615" stopIfTrue="1" operator="equal">
      <formula>"g"</formula>
    </cfRule>
  </conditionalFormatting>
  <conditionalFormatting sqref="BB29">
    <cfRule type="cellIs" dxfId="24420" priority="11613" stopIfTrue="1" operator="equal">
      <formula>"f"</formula>
    </cfRule>
  </conditionalFormatting>
  <conditionalFormatting sqref="BB29">
    <cfRule type="cellIs" dxfId="24419" priority="11611" stopIfTrue="1" operator="equal">
      <formula>"h"</formula>
    </cfRule>
    <cfRule type="cellIs" dxfId="24418" priority="11612" stopIfTrue="1" operator="equal">
      <formula>"g"</formula>
    </cfRule>
  </conditionalFormatting>
  <conditionalFormatting sqref="BB29">
    <cfRule type="cellIs" dxfId="24417" priority="11610" stopIfTrue="1" operator="equal">
      <formula>"f"</formula>
    </cfRule>
  </conditionalFormatting>
  <conditionalFormatting sqref="BB29">
    <cfRule type="cellIs" dxfId="24416" priority="11608" stopIfTrue="1" operator="equal">
      <formula>"h"</formula>
    </cfRule>
    <cfRule type="cellIs" dxfId="24415" priority="11609" stopIfTrue="1" operator="equal">
      <formula>"g"</formula>
    </cfRule>
  </conditionalFormatting>
  <conditionalFormatting sqref="BB29">
    <cfRule type="cellIs" dxfId="24414" priority="11607" stopIfTrue="1" operator="equal">
      <formula>"f"</formula>
    </cfRule>
  </conditionalFormatting>
  <conditionalFormatting sqref="BB29">
    <cfRule type="cellIs" dxfId="24413" priority="11605" stopIfTrue="1" operator="equal">
      <formula>"h"</formula>
    </cfRule>
    <cfRule type="cellIs" dxfId="24412" priority="11606" stopIfTrue="1" operator="equal">
      <formula>"g"</formula>
    </cfRule>
  </conditionalFormatting>
  <conditionalFormatting sqref="BB29">
    <cfRule type="cellIs" dxfId="24411" priority="11604" stopIfTrue="1" operator="equal">
      <formula>"f"</formula>
    </cfRule>
  </conditionalFormatting>
  <conditionalFormatting sqref="BB29">
    <cfRule type="cellIs" dxfId="24410" priority="11602" stopIfTrue="1" operator="equal">
      <formula>"h"</formula>
    </cfRule>
    <cfRule type="cellIs" dxfId="24409" priority="11603" stopIfTrue="1" operator="equal">
      <formula>"g"</formula>
    </cfRule>
  </conditionalFormatting>
  <conditionalFormatting sqref="BB29">
    <cfRule type="cellIs" dxfId="24408" priority="11601" stopIfTrue="1" operator="equal">
      <formula>"f"</formula>
    </cfRule>
  </conditionalFormatting>
  <conditionalFormatting sqref="BB29">
    <cfRule type="cellIs" dxfId="24407" priority="11599" stopIfTrue="1" operator="equal">
      <formula>"h"</formula>
    </cfRule>
    <cfRule type="cellIs" dxfId="24406" priority="11600" stopIfTrue="1" operator="equal">
      <formula>"g"</formula>
    </cfRule>
  </conditionalFormatting>
  <conditionalFormatting sqref="BB29">
    <cfRule type="cellIs" dxfId="24405" priority="11598" stopIfTrue="1" operator="equal">
      <formula>"f"</formula>
    </cfRule>
  </conditionalFormatting>
  <conditionalFormatting sqref="BB29">
    <cfRule type="cellIs" dxfId="24404" priority="11596" stopIfTrue="1" operator="equal">
      <formula>"h"</formula>
    </cfRule>
    <cfRule type="cellIs" dxfId="24403" priority="11597" stopIfTrue="1" operator="equal">
      <formula>"g"</formula>
    </cfRule>
  </conditionalFormatting>
  <conditionalFormatting sqref="BB29">
    <cfRule type="cellIs" dxfId="24402" priority="11592" stopIfTrue="1" operator="equal">
      <formula>"f"</formula>
    </cfRule>
  </conditionalFormatting>
  <conditionalFormatting sqref="BB29">
    <cfRule type="cellIs" dxfId="24401" priority="11590" stopIfTrue="1" operator="equal">
      <formula>"h"</formula>
    </cfRule>
    <cfRule type="cellIs" dxfId="24400" priority="11591" stopIfTrue="1" operator="equal">
      <formula>"g"</formula>
    </cfRule>
  </conditionalFormatting>
  <conditionalFormatting sqref="BB29">
    <cfRule type="cellIs" dxfId="24399" priority="11595" stopIfTrue="1" operator="equal">
      <formula>"f"</formula>
    </cfRule>
  </conditionalFormatting>
  <conditionalFormatting sqref="BB29">
    <cfRule type="cellIs" dxfId="24398" priority="11593" stopIfTrue="1" operator="equal">
      <formula>"h"</formula>
    </cfRule>
    <cfRule type="cellIs" dxfId="24397" priority="11594" stopIfTrue="1" operator="equal">
      <formula>"g"</formula>
    </cfRule>
  </conditionalFormatting>
  <conditionalFormatting sqref="BB29">
    <cfRule type="cellIs" dxfId="24396" priority="11589" stopIfTrue="1" operator="equal">
      <formula>"f"</formula>
    </cfRule>
  </conditionalFormatting>
  <conditionalFormatting sqref="BB29">
    <cfRule type="cellIs" dxfId="24395" priority="11587" stopIfTrue="1" operator="equal">
      <formula>"h"</formula>
    </cfRule>
    <cfRule type="cellIs" dxfId="24394" priority="11588" stopIfTrue="1" operator="equal">
      <formula>"g"</formula>
    </cfRule>
  </conditionalFormatting>
  <conditionalFormatting sqref="BB29">
    <cfRule type="cellIs" dxfId="24393" priority="11586" stopIfTrue="1" operator="equal">
      <formula>"f"</formula>
    </cfRule>
  </conditionalFormatting>
  <conditionalFormatting sqref="BB29">
    <cfRule type="cellIs" dxfId="24392" priority="11584" stopIfTrue="1" operator="equal">
      <formula>"h"</formula>
    </cfRule>
    <cfRule type="cellIs" dxfId="24391" priority="11585" stopIfTrue="1" operator="equal">
      <formula>"g"</formula>
    </cfRule>
  </conditionalFormatting>
  <conditionalFormatting sqref="BB29">
    <cfRule type="cellIs" dxfId="24390" priority="11583" stopIfTrue="1" operator="equal">
      <formula>"f"</formula>
    </cfRule>
  </conditionalFormatting>
  <conditionalFormatting sqref="BB29">
    <cfRule type="cellIs" dxfId="24389" priority="11581" stopIfTrue="1" operator="equal">
      <formula>"h"</formula>
    </cfRule>
    <cfRule type="cellIs" dxfId="24388" priority="11582" stopIfTrue="1" operator="equal">
      <formula>"g"</formula>
    </cfRule>
  </conditionalFormatting>
  <conditionalFormatting sqref="BE29:BF29">
    <cfRule type="cellIs" dxfId="24387" priority="11574" stopIfTrue="1" operator="equal">
      <formula>"f"</formula>
    </cfRule>
  </conditionalFormatting>
  <conditionalFormatting sqref="BE29:BF29">
    <cfRule type="cellIs" dxfId="24386" priority="11572" stopIfTrue="1" operator="equal">
      <formula>"h"</formula>
    </cfRule>
    <cfRule type="cellIs" dxfId="24385" priority="11573" stopIfTrue="1" operator="equal">
      <formula>"g"</formula>
    </cfRule>
  </conditionalFormatting>
  <conditionalFormatting sqref="BE29:BF29">
    <cfRule type="cellIs" dxfId="24384" priority="11571" stopIfTrue="1" operator="equal">
      <formula>"f"</formula>
    </cfRule>
  </conditionalFormatting>
  <conditionalFormatting sqref="BE29:BF29">
    <cfRule type="cellIs" dxfId="24383" priority="11569" stopIfTrue="1" operator="equal">
      <formula>"h"</formula>
    </cfRule>
    <cfRule type="cellIs" dxfId="24382" priority="11570" stopIfTrue="1" operator="equal">
      <formula>"g"</formula>
    </cfRule>
  </conditionalFormatting>
  <conditionalFormatting sqref="BE29:BF29">
    <cfRule type="cellIs" dxfId="24381" priority="11559" stopIfTrue="1" operator="equal">
      <formula>"f"</formula>
    </cfRule>
  </conditionalFormatting>
  <conditionalFormatting sqref="BE29:BF29">
    <cfRule type="cellIs" dxfId="24380" priority="11557" stopIfTrue="1" operator="equal">
      <formula>"h"</formula>
    </cfRule>
    <cfRule type="cellIs" dxfId="24379" priority="11558" stopIfTrue="1" operator="equal">
      <formula>"g"</formula>
    </cfRule>
  </conditionalFormatting>
  <conditionalFormatting sqref="BE29:BF29">
    <cfRule type="cellIs" dxfId="24378" priority="11556" stopIfTrue="1" operator="equal">
      <formula>"f"</formula>
    </cfRule>
  </conditionalFormatting>
  <conditionalFormatting sqref="BE29:BF29">
    <cfRule type="cellIs" dxfId="24377" priority="11554" stopIfTrue="1" operator="equal">
      <formula>"h"</formula>
    </cfRule>
    <cfRule type="cellIs" dxfId="24376" priority="11555" stopIfTrue="1" operator="equal">
      <formula>"g"</formula>
    </cfRule>
  </conditionalFormatting>
  <conditionalFormatting sqref="BE29:BF29">
    <cfRule type="cellIs" dxfId="24375" priority="11568" stopIfTrue="1" operator="equal">
      <formula>"f"</formula>
    </cfRule>
  </conditionalFormatting>
  <conditionalFormatting sqref="BE29:BF29">
    <cfRule type="cellIs" dxfId="24374" priority="11566" stopIfTrue="1" operator="equal">
      <formula>"h"</formula>
    </cfRule>
    <cfRule type="cellIs" dxfId="24373" priority="11567" stopIfTrue="1" operator="equal">
      <formula>"g"</formula>
    </cfRule>
  </conditionalFormatting>
  <conditionalFormatting sqref="BE29:BF29">
    <cfRule type="cellIs" dxfId="24372" priority="11577" stopIfTrue="1" operator="equal">
      <formula>"f"</formula>
    </cfRule>
  </conditionalFormatting>
  <conditionalFormatting sqref="BE29:BF29">
    <cfRule type="cellIs" dxfId="24371" priority="11575" stopIfTrue="1" operator="equal">
      <formula>"h"</formula>
    </cfRule>
    <cfRule type="cellIs" dxfId="24370" priority="11576" stopIfTrue="1" operator="equal">
      <formula>"g"</formula>
    </cfRule>
  </conditionalFormatting>
  <conditionalFormatting sqref="BE29:BF29">
    <cfRule type="cellIs" dxfId="24369" priority="11565" stopIfTrue="1" operator="equal">
      <formula>"f"</formula>
    </cfRule>
  </conditionalFormatting>
  <conditionalFormatting sqref="BE29:BF29">
    <cfRule type="cellIs" dxfId="24368" priority="11563" stopIfTrue="1" operator="equal">
      <formula>"h"</formula>
    </cfRule>
    <cfRule type="cellIs" dxfId="24367" priority="11564" stopIfTrue="1" operator="equal">
      <formula>"g"</formula>
    </cfRule>
  </conditionalFormatting>
  <conditionalFormatting sqref="BE29:BF29">
    <cfRule type="cellIs" dxfId="24366" priority="11562" stopIfTrue="1" operator="equal">
      <formula>"f"</formula>
    </cfRule>
  </conditionalFormatting>
  <conditionalFormatting sqref="BE29:BF29">
    <cfRule type="cellIs" dxfId="24365" priority="11560" stopIfTrue="1" operator="equal">
      <formula>"h"</formula>
    </cfRule>
    <cfRule type="cellIs" dxfId="24364" priority="11561" stopIfTrue="1" operator="equal">
      <formula>"g"</formula>
    </cfRule>
  </conditionalFormatting>
  <conditionalFormatting sqref="BG29:BH29">
    <cfRule type="cellIs" dxfId="24363" priority="11484" stopIfTrue="1" operator="equal">
      <formula>"f"</formula>
    </cfRule>
  </conditionalFormatting>
  <conditionalFormatting sqref="BG29:BH29">
    <cfRule type="cellIs" dxfId="24362" priority="11482" stopIfTrue="1" operator="equal">
      <formula>"h"</formula>
    </cfRule>
    <cfRule type="cellIs" dxfId="24361" priority="11483" stopIfTrue="1" operator="equal">
      <formula>"g"</formula>
    </cfRule>
  </conditionalFormatting>
  <conditionalFormatting sqref="BG29:BH29">
    <cfRule type="cellIs" dxfId="24360" priority="11553" stopIfTrue="1" operator="equal">
      <formula>"f"</formula>
    </cfRule>
  </conditionalFormatting>
  <conditionalFormatting sqref="BG29:BH29">
    <cfRule type="cellIs" dxfId="24359" priority="11551" stopIfTrue="1" operator="equal">
      <formula>"h"</formula>
    </cfRule>
    <cfRule type="cellIs" dxfId="24358" priority="11552" stopIfTrue="1" operator="equal">
      <formula>"g"</formula>
    </cfRule>
  </conditionalFormatting>
  <conditionalFormatting sqref="BG29:BH29">
    <cfRule type="cellIs" dxfId="24357" priority="11550" stopIfTrue="1" operator="equal">
      <formula>"f"</formula>
    </cfRule>
  </conditionalFormatting>
  <conditionalFormatting sqref="BG29:BH29">
    <cfRule type="cellIs" dxfId="24356" priority="11548" stopIfTrue="1" operator="equal">
      <formula>"h"</formula>
    </cfRule>
    <cfRule type="cellIs" dxfId="24355" priority="11549" stopIfTrue="1" operator="equal">
      <formula>"g"</formula>
    </cfRule>
  </conditionalFormatting>
  <conditionalFormatting sqref="BG29:BH29">
    <cfRule type="cellIs" dxfId="24354" priority="11547" stopIfTrue="1" operator="equal">
      <formula>"f"</formula>
    </cfRule>
  </conditionalFormatting>
  <conditionalFormatting sqref="BG29:BH29">
    <cfRule type="cellIs" dxfId="24353" priority="11545" stopIfTrue="1" operator="equal">
      <formula>"h"</formula>
    </cfRule>
    <cfRule type="cellIs" dxfId="24352" priority="11546" stopIfTrue="1" operator="equal">
      <formula>"g"</formula>
    </cfRule>
  </conditionalFormatting>
  <conditionalFormatting sqref="BG29:BH29">
    <cfRule type="cellIs" dxfId="24351" priority="11544" stopIfTrue="1" operator="equal">
      <formula>"f"</formula>
    </cfRule>
  </conditionalFormatting>
  <conditionalFormatting sqref="BG29:BH29">
    <cfRule type="cellIs" dxfId="24350" priority="11542" stopIfTrue="1" operator="equal">
      <formula>"h"</formula>
    </cfRule>
    <cfRule type="cellIs" dxfId="24349" priority="11543" stopIfTrue="1" operator="equal">
      <formula>"g"</formula>
    </cfRule>
  </conditionalFormatting>
  <conditionalFormatting sqref="BG29:BH29">
    <cfRule type="cellIs" dxfId="24348" priority="11541" stopIfTrue="1" operator="equal">
      <formula>"f"</formula>
    </cfRule>
  </conditionalFormatting>
  <conditionalFormatting sqref="BG29:BH29">
    <cfRule type="cellIs" dxfId="24347" priority="11539" stopIfTrue="1" operator="equal">
      <formula>"h"</formula>
    </cfRule>
    <cfRule type="cellIs" dxfId="24346" priority="11540" stopIfTrue="1" operator="equal">
      <formula>"g"</formula>
    </cfRule>
  </conditionalFormatting>
  <conditionalFormatting sqref="BG29:BH29">
    <cfRule type="cellIs" dxfId="24345" priority="11538" stopIfTrue="1" operator="equal">
      <formula>"f"</formula>
    </cfRule>
  </conditionalFormatting>
  <conditionalFormatting sqref="BG29:BH29">
    <cfRule type="cellIs" dxfId="24344" priority="11536" stopIfTrue="1" operator="equal">
      <formula>"h"</formula>
    </cfRule>
    <cfRule type="cellIs" dxfId="24343" priority="11537" stopIfTrue="1" operator="equal">
      <formula>"g"</formula>
    </cfRule>
  </conditionalFormatting>
  <conditionalFormatting sqref="BG29:BH29">
    <cfRule type="cellIs" dxfId="24342" priority="11535" stopIfTrue="1" operator="equal">
      <formula>"f"</formula>
    </cfRule>
  </conditionalFormatting>
  <conditionalFormatting sqref="BG29:BH29">
    <cfRule type="cellIs" dxfId="24341" priority="11533" stopIfTrue="1" operator="equal">
      <formula>"h"</formula>
    </cfRule>
    <cfRule type="cellIs" dxfId="24340" priority="11534" stopIfTrue="1" operator="equal">
      <formula>"g"</formula>
    </cfRule>
  </conditionalFormatting>
  <conditionalFormatting sqref="BG29:BH29">
    <cfRule type="cellIs" dxfId="24339" priority="11532" stopIfTrue="1" operator="equal">
      <formula>"f"</formula>
    </cfRule>
  </conditionalFormatting>
  <conditionalFormatting sqref="BG29:BH29">
    <cfRule type="cellIs" dxfId="24338" priority="11530" stopIfTrue="1" operator="equal">
      <formula>"h"</formula>
    </cfRule>
    <cfRule type="cellIs" dxfId="24337" priority="11531" stopIfTrue="1" operator="equal">
      <formula>"g"</formula>
    </cfRule>
  </conditionalFormatting>
  <conditionalFormatting sqref="BG29:BH29">
    <cfRule type="cellIs" dxfId="24336" priority="11529" stopIfTrue="1" operator="equal">
      <formula>"f"</formula>
    </cfRule>
  </conditionalFormatting>
  <conditionalFormatting sqref="BG29:BH29">
    <cfRule type="cellIs" dxfId="24335" priority="11527" stopIfTrue="1" operator="equal">
      <formula>"h"</formula>
    </cfRule>
    <cfRule type="cellIs" dxfId="24334" priority="11528" stopIfTrue="1" operator="equal">
      <formula>"g"</formula>
    </cfRule>
  </conditionalFormatting>
  <conditionalFormatting sqref="BG29:BH29">
    <cfRule type="cellIs" dxfId="24333" priority="11526" stopIfTrue="1" operator="equal">
      <formula>"f"</formula>
    </cfRule>
  </conditionalFormatting>
  <conditionalFormatting sqref="BG29:BH29">
    <cfRule type="cellIs" dxfId="24332" priority="11524" stopIfTrue="1" operator="equal">
      <formula>"h"</formula>
    </cfRule>
    <cfRule type="cellIs" dxfId="24331" priority="11525" stopIfTrue="1" operator="equal">
      <formula>"g"</formula>
    </cfRule>
  </conditionalFormatting>
  <conditionalFormatting sqref="BG29:BH29">
    <cfRule type="cellIs" dxfId="24330" priority="11523" stopIfTrue="1" operator="equal">
      <formula>"f"</formula>
    </cfRule>
  </conditionalFormatting>
  <conditionalFormatting sqref="BG29:BH29">
    <cfRule type="cellIs" dxfId="24329" priority="11521" stopIfTrue="1" operator="equal">
      <formula>"h"</formula>
    </cfRule>
    <cfRule type="cellIs" dxfId="24328" priority="11522" stopIfTrue="1" operator="equal">
      <formula>"g"</formula>
    </cfRule>
  </conditionalFormatting>
  <conditionalFormatting sqref="BG29:BH29">
    <cfRule type="cellIs" dxfId="24327" priority="11520" stopIfTrue="1" operator="equal">
      <formula>"f"</formula>
    </cfRule>
  </conditionalFormatting>
  <conditionalFormatting sqref="BG29:BH29">
    <cfRule type="cellIs" dxfId="24326" priority="11518" stopIfTrue="1" operator="equal">
      <formula>"h"</formula>
    </cfRule>
    <cfRule type="cellIs" dxfId="24325" priority="11519" stopIfTrue="1" operator="equal">
      <formula>"g"</formula>
    </cfRule>
  </conditionalFormatting>
  <conditionalFormatting sqref="BG29:BH29">
    <cfRule type="cellIs" dxfId="24324" priority="11517" stopIfTrue="1" operator="equal">
      <formula>"f"</formula>
    </cfRule>
  </conditionalFormatting>
  <conditionalFormatting sqref="BG29:BH29">
    <cfRule type="cellIs" dxfId="24323" priority="11515" stopIfTrue="1" operator="equal">
      <formula>"h"</formula>
    </cfRule>
    <cfRule type="cellIs" dxfId="24322" priority="11516" stopIfTrue="1" operator="equal">
      <formula>"g"</formula>
    </cfRule>
  </conditionalFormatting>
  <conditionalFormatting sqref="BG29:BH29">
    <cfRule type="cellIs" dxfId="24321" priority="11514" stopIfTrue="1" operator="equal">
      <formula>"f"</formula>
    </cfRule>
  </conditionalFormatting>
  <conditionalFormatting sqref="BG29:BH29">
    <cfRule type="cellIs" dxfId="24320" priority="11512" stopIfTrue="1" operator="equal">
      <formula>"h"</formula>
    </cfRule>
    <cfRule type="cellIs" dxfId="24319" priority="11513" stopIfTrue="1" operator="equal">
      <formula>"g"</formula>
    </cfRule>
  </conditionalFormatting>
  <conditionalFormatting sqref="BG29:BH29">
    <cfRule type="cellIs" dxfId="24318" priority="11511" stopIfTrue="1" operator="equal">
      <formula>"f"</formula>
    </cfRule>
  </conditionalFormatting>
  <conditionalFormatting sqref="BG29:BH29">
    <cfRule type="cellIs" dxfId="24317" priority="11509" stopIfTrue="1" operator="equal">
      <formula>"h"</formula>
    </cfRule>
    <cfRule type="cellIs" dxfId="24316" priority="11510" stopIfTrue="1" operator="equal">
      <formula>"g"</formula>
    </cfRule>
  </conditionalFormatting>
  <conditionalFormatting sqref="BG29:BH29">
    <cfRule type="cellIs" dxfId="24315" priority="11508" stopIfTrue="1" operator="equal">
      <formula>"f"</formula>
    </cfRule>
  </conditionalFormatting>
  <conditionalFormatting sqref="BG29:BH29">
    <cfRule type="cellIs" dxfId="24314" priority="11506" stopIfTrue="1" operator="equal">
      <formula>"h"</formula>
    </cfRule>
    <cfRule type="cellIs" dxfId="24313" priority="11507" stopIfTrue="1" operator="equal">
      <formula>"g"</formula>
    </cfRule>
  </conditionalFormatting>
  <conditionalFormatting sqref="BG29:BH29">
    <cfRule type="cellIs" dxfId="24312" priority="11505" stopIfTrue="1" operator="equal">
      <formula>"f"</formula>
    </cfRule>
  </conditionalFormatting>
  <conditionalFormatting sqref="BG29:BH29">
    <cfRule type="cellIs" dxfId="24311" priority="11503" stopIfTrue="1" operator="equal">
      <formula>"h"</formula>
    </cfRule>
    <cfRule type="cellIs" dxfId="24310" priority="11504" stopIfTrue="1" operator="equal">
      <formula>"g"</formula>
    </cfRule>
  </conditionalFormatting>
  <conditionalFormatting sqref="BG29:BH29">
    <cfRule type="cellIs" dxfId="24309" priority="11502" stopIfTrue="1" operator="equal">
      <formula>"f"</formula>
    </cfRule>
  </conditionalFormatting>
  <conditionalFormatting sqref="BG29:BH29">
    <cfRule type="cellIs" dxfId="24308" priority="11500" stopIfTrue="1" operator="equal">
      <formula>"h"</formula>
    </cfRule>
    <cfRule type="cellIs" dxfId="24307" priority="11501" stopIfTrue="1" operator="equal">
      <formula>"g"</formula>
    </cfRule>
  </conditionalFormatting>
  <conditionalFormatting sqref="BG29:BH29">
    <cfRule type="cellIs" dxfId="24306" priority="11496" stopIfTrue="1" operator="equal">
      <formula>"f"</formula>
    </cfRule>
  </conditionalFormatting>
  <conditionalFormatting sqref="BG29:BH29">
    <cfRule type="cellIs" dxfId="24305" priority="11494" stopIfTrue="1" operator="equal">
      <formula>"h"</formula>
    </cfRule>
    <cfRule type="cellIs" dxfId="24304" priority="11495" stopIfTrue="1" operator="equal">
      <formula>"g"</formula>
    </cfRule>
  </conditionalFormatting>
  <conditionalFormatting sqref="BG29:BH29">
    <cfRule type="cellIs" dxfId="24303" priority="11499" stopIfTrue="1" operator="equal">
      <formula>"f"</formula>
    </cfRule>
  </conditionalFormatting>
  <conditionalFormatting sqref="BG29:BH29">
    <cfRule type="cellIs" dxfId="24302" priority="11497" stopIfTrue="1" operator="equal">
      <formula>"h"</formula>
    </cfRule>
    <cfRule type="cellIs" dxfId="24301" priority="11498" stopIfTrue="1" operator="equal">
      <formula>"g"</formula>
    </cfRule>
  </conditionalFormatting>
  <conditionalFormatting sqref="BG29:BH29">
    <cfRule type="cellIs" dxfId="24300" priority="11493" stopIfTrue="1" operator="equal">
      <formula>"f"</formula>
    </cfRule>
  </conditionalFormatting>
  <conditionalFormatting sqref="BG29:BH29">
    <cfRule type="cellIs" dxfId="24299" priority="11491" stopIfTrue="1" operator="equal">
      <formula>"h"</formula>
    </cfRule>
    <cfRule type="cellIs" dxfId="24298" priority="11492" stopIfTrue="1" operator="equal">
      <formula>"g"</formula>
    </cfRule>
  </conditionalFormatting>
  <conditionalFormatting sqref="BG29:BH29">
    <cfRule type="cellIs" dxfId="24297" priority="11490" stopIfTrue="1" operator="equal">
      <formula>"f"</formula>
    </cfRule>
  </conditionalFormatting>
  <conditionalFormatting sqref="BG29:BH29">
    <cfRule type="cellIs" dxfId="24296" priority="11488" stopIfTrue="1" operator="equal">
      <formula>"h"</formula>
    </cfRule>
    <cfRule type="cellIs" dxfId="24295" priority="11489" stopIfTrue="1" operator="equal">
      <formula>"g"</formula>
    </cfRule>
  </conditionalFormatting>
  <conditionalFormatting sqref="BG29:BH29">
    <cfRule type="cellIs" dxfId="24294" priority="11487" stopIfTrue="1" operator="equal">
      <formula>"f"</formula>
    </cfRule>
  </conditionalFormatting>
  <conditionalFormatting sqref="BG29:BH29">
    <cfRule type="cellIs" dxfId="24293" priority="11485" stopIfTrue="1" operator="equal">
      <formula>"h"</formula>
    </cfRule>
    <cfRule type="cellIs" dxfId="24292" priority="11486" stopIfTrue="1" operator="equal">
      <formula>"g"</formula>
    </cfRule>
  </conditionalFormatting>
  <conditionalFormatting sqref="BG29">
    <cfRule type="cellIs" dxfId="24291" priority="11475" stopIfTrue="1" operator="equal">
      <formula>"f"</formula>
    </cfRule>
  </conditionalFormatting>
  <conditionalFormatting sqref="BG29">
    <cfRule type="cellIs" dxfId="24290" priority="11473" stopIfTrue="1" operator="equal">
      <formula>"h"</formula>
    </cfRule>
    <cfRule type="cellIs" dxfId="24289" priority="11474" stopIfTrue="1" operator="equal">
      <formula>"g"</formula>
    </cfRule>
  </conditionalFormatting>
  <conditionalFormatting sqref="BG29">
    <cfRule type="cellIs" dxfId="24288" priority="11472" stopIfTrue="1" operator="equal">
      <formula>"f"</formula>
    </cfRule>
  </conditionalFormatting>
  <conditionalFormatting sqref="BG29">
    <cfRule type="cellIs" dxfId="24287" priority="11470" stopIfTrue="1" operator="equal">
      <formula>"h"</formula>
    </cfRule>
    <cfRule type="cellIs" dxfId="24286" priority="11471" stopIfTrue="1" operator="equal">
      <formula>"g"</formula>
    </cfRule>
  </conditionalFormatting>
  <conditionalFormatting sqref="BH29">
    <cfRule type="cellIs" dxfId="24285" priority="11451" stopIfTrue="1" operator="equal">
      <formula>"f"</formula>
    </cfRule>
  </conditionalFormatting>
  <conditionalFormatting sqref="BH29">
    <cfRule type="cellIs" dxfId="24284" priority="11449" stopIfTrue="1" operator="equal">
      <formula>"h"</formula>
    </cfRule>
    <cfRule type="cellIs" dxfId="24283" priority="11450" stopIfTrue="1" operator="equal">
      <formula>"g"</formula>
    </cfRule>
  </conditionalFormatting>
  <conditionalFormatting sqref="BH29">
    <cfRule type="cellIs" dxfId="24282" priority="11448" stopIfTrue="1" operator="equal">
      <formula>"f"</formula>
    </cfRule>
  </conditionalFormatting>
  <conditionalFormatting sqref="BH29">
    <cfRule type="cellIs" dxfId="24281" priority="11446" stopIfTrue="1" operator="equal">
      <formula>"h"</formula>
    </cfRule>
    <cfRule type="cellIs" dxfId="24280" priority="11447" stopIfTrue="1" operator="equal">
      <formula>"g"</formula>
    </cfRule>
  </conditionalFormatting>
  <conditionalFormatting sqref="BH29">
    <cfRule type="cellIs" dxfId="24279" priority="11445" stopIfTrue="1" operator="equal">
      <formula>"f"</formula>
    </cfRule>
  </conditionalFormatting>
  <conditionalFormatting sqref="BH29">
    <cfRule type="cellIs" dxfId="24278" priority="11443" stopIfTrue="1" operator="equal">
      <formula>"h"</formula>
    </cfRule>
    <cfRule type="cellIs" dxfId="24277" priority="11444" stopIfTrue="1" operator="equal">
      <formula>"g"</formula>
    </cfRule>
  </conditionalFormatting>
  <conditionalFormatting sqref="BH29">
    <cfRule type="cellIs" dxfId="24276" priority="11439" stopIfTrue="1" operator="equal">
      <formula>"f"</formula>
    </cfRule>
  </conditionalFormatting>
  <conditionalFormatting sqref="BH29">
    <cfRule type="cellIs" dxfId="24275" priority="11437" stopIfTrue="1" operator="equal">
      <formula>"h"</formula>
    </cfRule>
    <cfRule type="cellIs" dxfId="24274" priority="11438" stopIfTrue="1" operator="equal">
      <formula>"g"</formula>
    </cfRule>
  </conditionalFormatting>
  <conditionalFormatting sqref="BH29">
    <cfRule type="cellIs" dxfId="24273" priority="11436" stopIfTrue="1" operator="equal">
      <formula>"f"</formula>
    </cfRule>
  </conditionalFormatting>
  <conditionalFormatting sqref="BH29">
    <cfRule type="cellIs" dxfId="24272" priority="11434" stopIfTrue="1" operator="equal">
      <formula>"h"</formula>
    </cfRule>
    <cfRule type="cellIs" dxfId="24271" priority="11435" stopIfTrue="1" operator="equal">
      <formula>"g"</formula>
    </cfRule>
  </conditionalFormatting>
  <conditionalFormatting sqref="BG29:BH29">
    <cfRule type="cellIs" dxfId="24270" priority="11433" stopIfTrue="1" operator="equal">
      <formula>"f"</formula>
    </cfRule>
  </conditionalFormatting>
  <conditionalFormatting sqref="BG29:BH29">
    <cfRule type="cellIs" dxfId="24269" priority="11431" stopIfTrue="1" operator="equal">
      <formula>"h"</formula>
    </cfRule>
    <cfRule type="cellIs" dxfId="24268" priority="11432" stopIfTrue="1" operator="equal">
      <formula>"g"</formula>
    </cfRule>
  </conditionalFormatting>
  <conditionalFormatting sqref="BG29:BH29">
    <cfRule type="cellIs" dxfId="24267" priority="11430" stopIfTrue="1" operator="equal">
      <formula>"f"</formula>
    </cfRule>
  </conditionalFormatting>
  <conditionalFormatting sqref="BG29:BH29">
    <cfRule type="cellIs" dxfId="24266" priority="11428" stopIfTrue="1" operator="equal">
      <formula>"h"</formula>
    </cfRule>
    <cfRule type="cellIs" dxfId="24265" priority="11429" stopIfTrue="1" operator="equal">
      <formula>"g"</formula>
    </cfRule>
  </conditionalFormatting>
  <conditionalFormatting sqref="BG29">
    <cfRule type="cellIs" dxfId="24264" priority="11481" stopIfTrue="1" operator="equal">
      <formula>"f"</formula>
    </cfRule>
  </conditionalFormatting>
  <conditionalFormatting sqref="BG29">
    <cfRule type="cellIs" dxfId="24263" priority="11479" stopIfTrue="1" operator="equal">
      <formula>"h"</formula>
    </cfRule>
    <cfRule type="cellIs" dxfId="24262" priority="11480" stopIfTrue="1" operator="equal">
      <formula>"g"</formula>
    </cfRule>
  </conditionalFormatting>
  <conditionalFormatting sqref="BG29">
    <cfRule type="cellIs" dxfId="24261" priority="11478" stopIfTrue="1" operator="equal">
      <formula>"f"</formula>
    </cfRule>
  </conditionalFormatting>
  <conditionalFormatting sqref="BG29">
    <cfRule type="cellIs" dxfId="24260" priority="11476" stopIfTrue="1" operator="equal">
      <formula>"h"</formula>
    </cfRule>
    <cfRule type="cellIs" dxfId="24259" priority="11477" stopIfTrue="1" operator="equal">
      <formula>"g"</formula>
    </cfRule>
  </conditionalFormatting>
  <conditionalFormatting sqref="BG29">
    <cfRule type="cellIs" dxfId="24258" priority="11469" stopIfTrue="1" operator="equal">
      <formula>"f"</formula>
    </cfRule>
  </conditionalFormatting>
  <conditionalFormatting sqref="BG29">
    <cfRule type="cellIs" dxfId="24257" priority="11467" stopIfTrue="1" operator="equal">
      <formula>"h"</formula>
    </cfRule>
    <cfRule type="cellIs" dxfId="24256" priority="11468" stopIfTrue="1" operator="equal">
      <formula>"g"</formula>
    </cfRule>
  </conditionalFormatting>
  <conditionalFormatting sqref="BG29">
    <cfRule type="cellIs" dxfId="24255" priority="11466" stopIfTrue="1" operator="equal">
      <formula>"f"</formula>
    </cfRule>
  </conditionalFormatting>
  <conditionalFormatting sqref="BG29">
    <cfRule type="cellIs" dxfId="24254" priority="11464" stopIfTrue="1" operator="equal">
      <formula>"h"</formula>
    </cfRule>
    <cfRule type="cellIs" dxfId="24253" priority="11465" stopIfTrue="1" operator="equal">
      <formula>"g"</formula>
    </cfRule>
  </conditionalFormatting>
  <conditionalFormatting sqref="BG29">
    <cfRule type="cellIs" dxfId="24252" priority="11463" stopIfTrue="1" operator="equal">
      <formula>"f"</formula>
    </cfRule>
  </conditionalFormatting>
  <conditionalFormatting sqref="BG29">
    <cfRule type="cellIs" dxfId="24251" priority="11461" stopIfTrue="1" operator="equal">
      <formula>"h"</formula>
    </cfRule>
    <cfRule type="cellIs" dxfId="24250" priority="11462" stopIfTrue="1" operator="equal">
      <formula>"g"</formula>
    </cfRule>
  </conditionalFormatting>
  <conditionalFormatting sqref="BG29">
    <cfRule type="cellIs" dxfId="24249" priority="11460" stopIfTrue="1" operator="equal">
      <formula>"f"</formula>
    </cfRule>
  </conditionalFormatting>
  <conditionalFormatting sqref="BG29">
    <cfRule type="cellIs" dxfId="24248" priority="11458" stopIfTrue="1" operator="equal">
      <formula>"h"</formula>
    </cfRule>
    <cfRule type="cellIs" dxfId="24247" priority="11459" stopIfTrue="1" operator="equal">
      <formula>"g"</formula>
    </cfRule>
  </conditionalFormatting>
  <conditionalFormatting sqref="BH29">
    <cfRule type="cellIs" dxfId="24246" priority="11454" stopIfTrue="1" operator="equal">
      <formula>"f"</formula>
    </cfRule>
  </conditionalFormatting>
  <conditionalFormatting sqref="BH29">
    <cfRule type="cellIs" dxfId="24245" priority="11452" stopIfTrue="1" operator="equal">
      <formula>"h"</formula>
    </cfRule>
    <cfRule type="cellIs" dxfId="24244" priority="11453" stopIfTrue="1" operator="equal">
      <formula>"g"</formula>
    </cfRule>
  </conditionalFormatting>
  <conditionalFormatting sqref="BH29">
    <cfRule type="cellIs" dxfId="24243" priority="11457" stopIfTrue="1" operator="equal">
      <formula>"f"</formula>
    </cfRule>
  </conditionalFormatting>
  <conditionalFormatting sqref="BH29">
    <cfRule type="cellIs" dxfId="24242" priority="11455" stopIfTrue="1" operator="equal">
      <formula>"h"</formula>
    </cfRule>
    <cfRule type="cellIs" dxfId="24241" priority="11456" stopIfTrue="1" operator="equal">
      <formula>"g"</formula>
    </cfRule>
  </conditionalFormatting>
  <conditionalFormatting sqref="BG29:BH29">
    <cfRule type="cellIs" dxfId="24240" priority="11412" stopIfTrue="1" operator="equal">
      <formula>"f"</formula>
    </cfRule>
  </conditionalFormatting>
  <conditionalFormatting sqref="BG29:BH29">
    <cfRule type="cellIs" dxfId="24239" priority="11410" stopIfTrue="1" operator="equal">
      <formula>"h"</formula>
    </cfRule>
    <cfRule type="cellIs" dxfId="24238" priority="11411" stopIfTrue="1" operator="equal">
      <formula>"g"</formula>
    </cfRule>
  </conditionalFormatting>
  <conditionalFormatting sqref="BG29">
    <cfRule type="cellIs" dxfId="24237" priority="11406" stopIfTrue="1" operator="equal">
      <formula>"f"</formula>
    </cfRule>
  </conditionalFormatting>
  <conditionalFormatting sqref="BG29">
    <cfRule type="cellIs" dxfId="24236" priority="11404" stopIfTrue="1" operator="equal">
      <formula>"h"</formula>
    </cfRule>
    <cfRule type="cellIs" dxfId="24235" priority="11405" stopIfTrue="1" operator="equal">
      <formula>"g"</formula>
    </cfRule>
  </conditionalFormatting>
  <conditionalFormatting sqref="BG29">
    <cfRule type="cellIs" dxfId="24234" priority="11409" stopIfTrue="1" operator="equal">
      <formula>"f"</formula>
    </cfRule>
  </conditionalFormatting>
  <conditionalFormatting sqref="BG29">
    <cfRule type="cellIs" dxfId="24233" priority="11407" stopIfTrue="1" operator="equal">
      <formula>"h"</formula>
    </cfRule>
    <cfRule type="cellIs" dxfId="24232" priority="11408" stopIfTrue="1" operator="equal">
      <formula>"g"</formula>
    </cfRule>
  </conditionalFormatting>
  <conditionalFormatting sqref="BG29">
    <cfRule type="cellIs" dxfId="24231" priority="11403" stopIfTrue="1" operator="equal">
      <formula>"f"</formula>
    </cfRule>
  </conditionalFormatting>
  <conditionalFormatting sqref="BG29">
    <cfRule type="cellIs" dxfId="24230" priority="11401" stopIfTrue="1" operator="equal">
      <formula>"h"</formula>
    </cfRule>
    <cfRule type="cellIs" dxfId="24229" priority="11402" stopIfTrue="1" operator="equal">
      <formula>"g"</formula>
    </cfRule>
  </conditionalFormatting>
  <conditionalFormatting sqref="BG29">
    <cfRule type="cellIs" dxfId="24228" priority="11400" stopIfTrue="1" operator="equal">
      <formula>"f"</formula>
    </cfRule>
  </conditionalFormatting>
  <conditionalFormatting sqref="BG29">
    <cfRule type="cellIs" dxfId="24227" priority="11398" stopIfTrue="1" operator="equal">
      <formula>"h"</formula>
    </cfRule>
    <cfRule type="cellIs" dxfId="24226" priority="11399" stopIfTrue="1" operator="equal">
      <formula>"g"</formula>
    </cfRule>
  </conditionalFormatting>
  <conditionalFormatting sqref="BG29">
    <cfRule type="cellIs" dxfId="24225" priority="11394" stopIfTrue="1" operator="equal">
      <formula>"f"</formula>
    </cfRule>
  </conditionalFormatting>
  <conditionalFormatting sqref="BG29">
    <cfRule type="cellIs" dxfId="24224" priority="11392" stopIfTrue="1" operator="equal">
      <formula>"h"</formula>
    </cfRule>
    <cfRule type="cellIs" dxfId="24223" priority="11393" stopIfTrue="1" operator="equal">
      <formula>"g"</formula>
    </cfRule>
  </conditionalFormatting>
  <conditionalFormatting sqref="BG29">
    <cfRule type="cellIs" dxfId="24222" priority="11397" stopIfTrue="1" operator="equal">
      <formula>"f"</formula>
    </cfRule>
  </conditionalFormatting>
  <conditionalFormatting sqref="BG29">
    <cfRule type="cellIs" dxfId="24221" priority="11395" stopIfTrue="1" operator="equal">
      <formula>"h"</formula>
    </cfRule>
    <cfRule type="cellIs" dxfId="24220" priority="11396" stopIfTrue="1" operator="equal">
      <formula>"g"</formula>
    </cfRule>
  </conditionalFormatting>
  <conditionalFormatting sqref="BG29">
    <cfRule type="cellIs" dxfId="24219" priority="11388" stopIfTrue="1" operator="equal">
      <formula>"f"</formula>
    </cfRule>
  </conditionalFormatting>
  <conditionalFormatting sqref="BG29">
    <cfRule type="cellIs" dxfId="24218" priority="11386" stopIfTrue="1" operator="equal">
      <formula>"h"</formula>
    </cfRule>
    <cfRule type="cellIs" dxfId="24217" priority="11387" stopIfTrue="1" operator="equal">
      <formula>"g"</formula>
    </cfRule>
  </conditionalFormatting>
  <conditionalFormatting sqref="BG29">
    <cfRule type="cellIs" dxfId="24216" priority="11391" stopIfTrue="1" operator="equal">
      <formula>"f"</formula>
    </cfRule>
  </conditionalFormatting>
  <conditionalFormatting sqref="BG29">
    <cfRule type="cellIs" dxfId="24215" priority="11389" stopIfTrue="1" operator="equal">
      <formula>"h"</formula>
    </cfRule>
    <cfRule type="cellIs" dxfId="24214" priority="11390" stopIfTrue="1" operator="equal">
      <formula>"g"</formula>
    </cfRule>
  </conditionalFormatting>
  <conditionalFormatting sqref="BH29">
    <cfRule type="cellIs" dxfId="24213" priority="11442" stopIfTrue="1" operator="equal">
      <formula>"f"</formula>
    </cfRule>
  </conditionalFormatting>
  <conditionalFormatting sqref="BH29">
    <cfRule type="cellIs" dxfId="24212" priority="11440" stopIfTrue="1" operator="equal">
      <formula>"h"</formula>
    </cfRule>
    <cfRule type="cellIs" dxfId="24211" priority="11441" stopIfTrue="1" operator="equal">
      <formula>"g"</formula>
    </cfRule>
  </conditionalFormatting>
  <conditionalFormatting sqref="BG29:BH29">
    <cfRule type="cellIs" dxfId="24210" priority="11427" stopIfTrue="1" operator="equal">
      <formula>"f"</formula>
    </cfRule>
  </conditionalFormatting>
  <conditionalFormatting sqref="BG29:BH29">
    <cfRule type="cellIs" dxfId="24209" priority="11425" stopIfTrue="1" operator="equal">
      <formula>"h"</formula>
    </cfRule>
    <cfRule type="cellIs" dxfId="24208" priority="11426" stopIfTrue="1" operator="equal">
      <formula>"g"</formula>
    </cfRule>
  </conditionalFormatting>
  <conditionalFormatting sqref="BG29:BH29">
    <cfRule type="cellIs" dxfId="24207" priority="11424" stopIfTrue="1" operator="equal">
      <formula>"f"</formula>
    </cfRule>
  </conditionalFormatting>
  <conditionalFormatting sqref="BG29:BH29">
    <cfRule type="cellIs" dxfId="24206" priority="11422" stopIfTrue="1" operator="equal">
      <formula>"h"</formula>
    </cfRule>
    <cfRule type="cellIs" dxfId="24205" priority="11423" stopIfTrue="1" operator="equal">
      <formula>"g"</formula>
    </cfRule>
  </conditionalFormatting>
  <conditionalFormatting sqref="BG29:BH29">
    <cfRule type="cellIs" dxfId="24204" priority="11421" stopIfTrue="1" operator="equal">
      <formula>"f"</formula>
    </cfRule>
  </conditionalFormatting>
  <conditionalFormatting sqref="BG29:BH29">
    <cfRule type="cellIs" dxfId="24203" priority="11419" stopIfTrue="1" operator="equal">
      <formula>"h"</formula>
    </cfRule>
    <cfRule type="cellIs" dxfId="24202" priority="11420" stopIfTrue="1" operator="equal">
      <formula>"g"</formula>
    </cfRule>
  </conditionalFormatting>
  <conditionalFormatting sqref="BG29:BH29">
    <cfRule type="cellIs" dxfId="24201" priority="11418" stopIfTrue="1" operator="equal">
      <formula>"f"</formula>
    </cfRule>
  </conditionalFormatting>
  <conditionalFormatting sqref="BG29:BH29">
    <cfRule type="cellIs" dxfId="24200" priority="11416" stopIfTrue="1" operator="equal">
      <formula>"h"</formula>
    </cfRule>
    <cfRule type="cellIs" dxfId="24199" priority="11417" stopIfTrue="1" operator="equal">
      <formula>"g"</formula>
    </cfRule>
  </conditionalFormatting>
  <conditionalFormatting sqref="BG29:BH29">
    <cfRule type="cellIs" dxfId="24198" priority="11415" stopIfTrue="1" operator="equal">
      <formula>"f"</formula>
    </cfRule>
  </conditionalFormatting>
  <conditionalFormatting sqref="BG29:BH29">
    <cfRule type="cellIs" dxfId="24197" priority="11413" stopIfTrue="1" operator="equal">
      <formula>"h"</formula>
    </cfRule>
    <cfRule type="cellIs" dxfId="24196" priority="11414" stopIfTrue="1" operator="equal">
      <formula>"g"</formula>
    </cfRule>
  </conditionalFormatting>
  <conditionalFormatting sqref="BB29:BC29">
    <cfRule type="cellIs" dxfId="24195" priority="11382" stopIfTrue="1" operator="equal">
      <formula>"f"</formula>
    </cfRule>
  </conditionalFormatting>
  <conditionalFormatting sqref="BB29:BC29">
    <cfRule type="cellIs" dxfId="24194" priority="11380" stopIfTrue="1" operator="equal">
      <formula>"h"</formula>
    </cfRule>
    <cfRule type="cellIs" dxfId="24193" priority="11381" stopIfTrue="1" operator="equal">
      <formula>"g"</formula>
    </cfRule>
  </conditionalFormatting>
  <conditionalFormatting sqref="BB29:BC29">
    <cfRule type="cellIs" dxfId="24192" priority="11379" stopIfTrue="1" operator="equal">
      <formula>"f"</formula>
    </cfRule>
  </conditionalFormatting>
  <conditionalFormatting sqref="BB29:BC29">
    <cfRule type="cellIs" dxfId="24191" priority="11377" stopIfTrue="1" operator="equal">
      <formula>"h"</formula>
    </cfRule>
    <cfRule type="cellIs" dxfId="24190" priority="11378" stopIfTrue="1" operator="equal">
      <formula>"g"</formula>
    </cfRule>
  </conditionalFormatting>
  <conditionalFormatting sqref="BB29:BC29">
    <cfRule type="cellIs" dxfId="24189" priority="11367" stopIfTrue="1" operator="equal">
      <formula>"f"</formula>
    </cfRule>
  </conditionalFormatting>
  <conditionalFormatting sqref="BB29:BC29">
    <cfRule type="cellIs" dxfId="24188" priority="11365" stopIfTrue="1" operator="equal">
      <formula>"h"</formula>
    </cfRule>
    <cfRule type="cellIs" dxfId="24187" priority="11366" stopIfTrue="1" operator="equal">
      <formula>"g"</formula>
    </cfRule>
  </conditionalFormatting>
  <conditionalFormatting sqref="BB29:BC29">
    <cfRule type="cellIs" dxfId="24186" priority="11364" stopIfTrue="1" operator="equal">
      <formula>"f"</formula>
    </cfRule>
  </conditionalFormatting>
  <conditionalFormatting sqref="BB29:BC29">
    <cfRule type="cellIs" dxfId="24185" priority="11362" stopIfTrue="1" operator="equal">
      <formula>"h"</formula>
    </cfRule>
    <cfRule type="cellIs" dxfId="24184" priority="11363" stopIfTrue="1" operator="equal">
      <formula>"g"</formula>
    </cfRule>
  </conditionalFormatting>
  <conditionalFormatting sqref="BB29:BC29">
    <cfRule type="cellIs" dxfId="24183" priority="11376" stopIfTrue="1" operator="equal">
      <formula>"f"</formula>
    </cfRule>
  </conditionalFormatting>
  <conditionalFormatting sqref="BB29:BC29">
    <cfRule type="cellIs" dxfId="24182" priority="11374" stopIfTrue="1" operator="equal">
      <formula>"h"</formula>
    </cfRule>
    <cfRule type="cellIs" dxfId="24181" priority="11375" stopIfTrue="1" operator="equal">
      <formula>"g"</formula>
    </cfRule>
  </conditionalFormatting>
  <conditionalFormatting sqref="BB29:BC29">
    <cfRule type="cellIs" dxfId="24180" priority="11385" stopIfTrue="1" operator="equal">
      <formula>"f"</formula>
    </cfRule>
  </conditionalFormatting>
  <conditionalFormatting sqref="BB29:BC29">
    <cfRule type="cellIs" dxfId="24179" priority="11383" stopIfTrue="1" operator="equal">
      <formula>"h"</formula>
    </cfRule>
    <cfRule type="cellIs" dxfId="24178" priority="11384" stopIfTrue="1" operator="equal">
      <formula>"g"</formula>
    </cfRule>
  </conditionalFormatting>
  <conditionalFormatting sqref="BB29:BC29">
    <cfRule type="cellIs" dxfId="24177" priority="11373" stopIfTrue="1" operator="equal">
      <formula>"f"</formula>
    </cfRule>
  </conditionalFormatting>
  <conditionalFormatting sqref="BB29:BC29">
    <cfRule type="cellIs" dxfId="24176" priority="11371" stopIfTrue="1" operator="equal">
      <formula>"h"</formula>
    </cfRule>
    <cfRule type="cellIs" dxfId="24175" priority="11372" stopIfTrue="1" operator="equal">
      <formula>"g"</formula>
    </cfRule>
  </conditionalFormatting>
  <conditionalFormatting sqref="BB29:BC29">
    <cfRule type="cellIs" dxfId="24174" priority="11370" stopIfTrue="1" operator="equal">
      <formula>"f"</formula>
    </cfRule>
  </conditionalFormatting>
  <conditionalFormatting sqref="BB29:BC29">
    <cfRule type="cellIs" dxfId="24173" priority="11368" stopIfTrue="1" operator="equal">
      <formula>"h"</formula>
    </cfRule>
    <cfRule type="cellIs" dxfId="24172" priority="11369" stopIfTrue="1" operator="equal">
      <formula>"g"</formula>
    </cfRule>
  </conditionalFormatting>
  <conditionalFormatting sqref="BD29:BF29">
    <cfRule type="cellIs" dxfId="24171" priority="11361" stopIfTrue="1" operator="equal">
      <formula>"f"</formula>
    </cfRule>
  </conditionalFormatting>
  <conditionalFormatting sqref="BD29:BF29">
    <cfRule type="cellIs" dxfId="24170" priority="11359" stopIfTrue="1" operator="equal">
      <formula>"h"</formula>
    </cfRule>
    <cfRule type="cellIs" dxfId="24169" priority="11360" stopIfTrue="1" operator="equal">
      <formula>"g"</formula>
    </cfRule>
  </conditionalFormatting>
  <conditionalFormatting sqref="BD29:BF29">
    <cfRule type="cellIs" dxfId="24168" priority="11358" stopIfTrue="1" operator="equal">
      <formula>"f"</formula>
    </cfRule>
  </conditionalFormatting>
  <conditionalFormatting sqref="BD29:BF29">
    <cfRule type="cellIs" dxfId="24167" priority="11356" stopIfTrue="1" operator="equal">
      <formula>"h"</formula>
    </cfRule>
    <cfRule type="cellIs" dxfId="24166" priority="11357" stopIfTrue="1" operator="equal">
      <formula>"g"</formula>
    </cfRule>
  </conditionalFormatting>
  <conditionalFormatting sqref="BK29:BM29">
    <cfRule type="cellIs" dxfId="24165" priority="10860" stopIfTrue="1" operator="equal">
      <formula>"f"</formula>
    </cfRule>
  </conditionalFormatting>
  <conditionalFormatting sqref="BK29:BM29">
    <cfRule type="cellIs" dxfId="24164" priority="10858" stopIfTrue="1" operator="equal">
      <formula>"h"</formula>
    </cfRule>
    <cfRule type="cellIs" dxfId="24163" priority="10859" stopIfTrue="1" operator="equal">
      <formula>"g"</formula>
    </cfRule>
  </conditionalFormatting>
  <conditionalFormatting sqref="BK29:BM29">
    <cfRule type="cellIs" dxfId="24162" priority="10923" stopIfTrue="1" operator="equal">
      <formula>"f"</formula>
    </cfRule>
  </conditionalFormatting>
  <conditionalFormatting sqref="BK29:BM29">
    <cfRule type="cellIs" dxfId="24161" priority="10921" stopIfTrue="1" operator="equal">
      <formula>"h"</formula>
    </cfRule>
    <cfRule type="cellIs" dxfId="24160" priority="10922" stopIfTrue="1" operator="equal">
      <formula>"g"</formula>
    </cfRule>
  </conditionalFormatting>
  <conditionalFormatting sqref="BK29:BM29">
    <cfRule type="cellIs" dxfId="24159" priority="10920" stopIfTrue="1" operator="equal">
      <formula>"f"</formula>
    </cfRule>
  </conditionalFormatting>
  <conditionalFormatting sqref="BK29:BM29">
    <cfRule type="cellIs" dxfId="24158" priority="10918" stopIfTrue="1" operator="equal">
      <formula>"h"</formula>
    </cfRule>
    <cfRule type="cellIs" dxfId="24157" priority="10919" stopIfTrue="1" operator="equal">
      <formula>"g"</formula>
    </cfRule>
  </conditionalFormatting>
  <conditionalFormatting sqref="BK29:BM29">
    <cfRule type="cellIs" dxfId="24156" priority="10917" stopIfTrue="1" operator="equal">
      <formula>"f"</formula>
    </cfRule>
  </conditionalFormatting>
  <conditionalFormatting sqref="BK29:BM29">
    <cfRule type="cellIs" dxfId="24155" priority="10915" stopIfTrue="1" operator="equal">
      <formula>"h"</formula>
    </cfRule>
    <cfRule type="cellIs" dxfId="24154" priority="10916" stopIfTrue="1" operator="equal">
      <formula>"g"</formula>
    </cfRule>
  </conditionalFormatting>
  <conditionalFormatting sqref="BK29:BM29">
    <cfRule type="cellIs" dxfId="24153" priority="10914" stopIfTrue="1" operator="equal">
      <formula>"f"</formula>
    </cfRule>
  </conditionalFormatting>
  <conditionalFormatting sqref="BK29:BM29">
    <cfRule type="cellIs" dxfId="24152" priority="10912" stopIfTrue="1" operator="equal">
      <formula>"h"</formula>
    </cfRule>
    <cfRule type="cellIs" dxfId="24151" priority="10913" stopIfTrue="1" operator="equal">
      <formula>"g"</formula>
    </cfRule>
  </conditionalFormatting>
  <conditionalFormatting sqref="BK29:BM29">
    <cfRule type="cellIs" dxfId="24150" priority="10911" stopIfTrue="1" operator="equal">
      <formula>"f"</formula>
    </cfRule>
  </conditionalFormatting>
  <conditionalFormatting sqref="BK29:BM29">
    <cfRule type="cellIs" dxfId="24149" priority="10909" stopIfTrue="1" operator="equal">
      <formula>"h"</formula>
    </cfRule>
    <cfRule type="cellIs" dxfId="24148" priority="10910" stopIfTrue="1" operator="equal">
      <formula>"g"</formula>
    </cfRule>
  </conditionalFormatting>
  <conditionalFormatting sqref="BK29:BM29">
    <cfRule type="cellIs" dxfId="24147" priority="10908" stopIfTrue="1" operator="equal">
      <formula>"f"</formula>
    </cfRule>
  </conditionalFormatting>
  <conditionalFormatting sqref="BK29:BM29">
    <cfRule type="cellIs" dxfId="24146" priority="10906" stopIfTrue="1" operator="equal">
      <formula>"h"</formula>
    </cfRule>
    <cfRule type="cellIs" dxfId="24145" priority="10907" stopIfTrue="1" operator="equal">
      <formula>"g"</formula>
    </cfRule>
  </conditionalFormatting>
  <conditionalFormatting sqref="BK29:BM29">
    <cfRule type="cellIs" dxfId="24144" priority="10905" stopIfTrue="1" operator="equal">
      <formula>"f"</formula>
    </cfRule>
  </conditionalFormatting>
  <conditionalFormatting sqref="BK29:BM29">
    <cfRule type="cellIs" dxfId="24143" priority="10903" stopIfTrue="1" operator="equal">
      <formula>"h"</formula>
    </cfRule>
    <cfRule type="cellIs" dxfId="24142" priority="10904" stopIfTrue="1" operator="equal">
      <formula>"g"</formula>
    </cfRule>
  </conditionalFormatting>
  <conditionalFormatting sqref="BK29:BM29">
    <cfRule type="cellIs" dxfId="24141" priority="10902" stopIfTrue="1" operator="equal">
      <formula>"f"</formula>
    </cfRule>
  </conditionalFormatting>
  <conditionalFormatting sqref="BK29:BM29">
    <cfRule type="cellIs" dxfId="24140" priority="10900" stopIfTrue="1" operator="equal">
      <formula>"h"</formula>
    </cfRule>
    <cfRule type="cellIs" dxfId="24139" priority="10901" stopIfTrue="1" operator="equal">
      <formula>"g"</formula>
    </cfRule>
  </conditionalFormatting>
  <conditionalFormatting sqref="BK29:BM29">
    <cfRule type="cellIs" dxfId="24138" priority="10899" stopIfTrue="1" operator="equal">
      <formula>"f"</formula>
    </cfRule>
  </conditionalFormatting>
  <conditionalFormatting sqref="BK29:BM29">
    <cfRule type="cellIs" dxfId="24137" priority="10897" stopIfTrue="1" operator="equal">
      <formula>"h"</formula>
    </cfRule>
    <cfRule type="cellIs" dxfId="24136" priority="10898" stopIfTrue="1" operator="equal">
      <formula>"g"</formula>
    </cfRule>
  </conditionalFormatting>
  <conditionalFormatting sqref="BK29:BM29">
    <cfRule type="cellIs" dxfId="24135" priority="10896" stopIfTrue="1" operator="equal">
      <formula>"f"</formula>
    </cfRule>
  </conditionalFormatting>
  <conditionalFormatting sqref="BK29:BM29">
    <cfRule type="cellIs" dxfId="24134" priority="10894" stopIfTrue="1" operator="equal">
      <formula>"h"</formula>
    </cfRule>
    <cfRule type="cellIs" dxfId="24133" priority="10895" stopIfTrue="1" operator="equal">
      <formula>"g"</formula>
    </cfRule>
  </conditionalFormatting>
  <conditionalFormatting sqref="BK29:BM29">
    <cfRule type="cellIs" dxfId="24132" priority="10893" stopIfTrue="1" operator="equal">
      <formula>"f"</formula>
    </cfRule>
  </conditionalFormatting>
  <conditionalFormatting sqref="BK29:BM29">
    <cfRule type="cellIs" dxfId="24131" priority="10891" stopIfTrue="1" operator="equal">
      <formula>"h"</formula>
    </cfRule>
    <cfRule type="cellIs" dxfId="24130" priority="10892" stopIfTrue="1" operator="equal">
      <formula>"g"</formula>
    </cfRule>
  </conditionalFormatting>
  <conditionalFormatting sqref="BK29:BM29">
    <cfRule type="cellIs" dxfId="24129" priority="10890" stopIfTrue="1" operator="equal">
      <formula>"f"</formula>
    </cfRule>
  </conditionalFormatting>
  <conditionalFormatting sqref="BK29:BM29">
    <cfRule type="cellIs" dxfId="24128" priority="10888" stopIfTrue="1" operator="equal">
      <formula>"h"</formula>
    </cfRule>
    <cfRule type="cellIs" dxfId="24127" priority="10889" stopIfTrue="1" operator="equal">
      <formula>"g"</formula>
    </cfRule>
  </conditionalFormatting>
  <conditionalFormatting sqref="BK29:BM29">
    <cfRule type="cellIs" dxfId="24126" priority="10887" stopIfTrue="1" operator="equal">
      <formula>"f"</formula>
    </cfRule>
  </conditionalFormatting>
  <conditionalFormatting sqref="BK29:BM29">
    <cfRule type="cellIs" dxfId="24125" priority="10885" stopIfTrue="1" operator="equal">
      <formula>"h"</formula>
    </cfRule>
    <cfRule type="cellIs" dxfId="24124" priority="10886" stopIfTrue="1" operator="equal">
      <formula>"g"</formula>
    </cfRule>
  </conditionalFormatting>
  <conditionalFormatting sqref="BK29:BM29">
    <cfRule type="cellIs" dxfId="24123" priority="10884" stopIfTrue="1" operator="equal">
      <formula>"f"</formula>
    </cfRule>
  </conditionalFormatting>
  <conditionalFormatting sqref="BK29:BM29">
    <cfRule type="cellIs" dxfId="24122" priority="10882" stopIfTrue="1" operator="equal">
      <formula>"h"</formula>
    </cfRule>
    <cfRule type="cellIs" dxfId="24121" priority="10883" stopIfTrue="1" operator="equal">
      <formula>"g"</formula>
    </cfRule>
  </conditionalFormatting>
  <conditionalFormatting sqref="BK29:BM29">
    <cfRule type="cellIs" dxfId="24120" priority="10881" stopIfTrue="1" operator="equal">
      <formula>"f"</formula>
    </cfRule>
  </conditionalFormatting>
  <conditionalFormatting sqref="BK29:BM29">
    <cfRule type="cellIs" dxfId="24119" priority="10879" stopIfTrue="1" operator="equal">
      <formula>"h"</formula>
    </cfRule>
    <cfRule type="cellIs" dxfId="24118" priority="10880" stopIfTrue="1" operator="equal">
      <formula>"g"</formula>
    </cfRule>
  </conditionalFormatting>
  <conditionalFormatting sqref="BK29:BM29">
    <cfRule type="cellIs" dxfId="24117" priority="10878" stopIfTrue="1" operator="equal">
      <formula>"f"</formula>
    </cfRule>
  </conditionalFormatting>
  <conditionalFormatting sqref="BK29:BM29">
    <cfRule type="cellIs" dxfId="24116" priority="10876" stopIfTrue="1" operator="equal">
      <formula>"h"</formula>
    </cfRule>
    <cfRule type="cellIs" dxfId="24115" priority="10877" stopIfTrue="1" operator="equal">
      <formula>"g"</formula>
    </cfRule>
  </conditionalFormatting>
  <conditionalFormatting sqref="BK29:BM29">
    <cfRule type="cellIs" dxfId="24114" priority="10872" stopIfTrue="1" operator="equal">
      <formula>"f"</formula>
    </cfRule>
  </conditionalFormatting>
  <conditionalFormatting sqref="BK29:BM29">
    <cfRule type="cellIs" dxfId="24113" priority="10870" stopIfTrue="1" operator="equal">
      <formula>"h"</formula>
    </cfRule>
    <cfRule type="cellIs" dxfId="24112" priority="10871" stopIfTrue="1" operator="equal">
      <formula>"g"</formula>
    </cfRule>
  </conditionalFormatting>
  <conditionalFormatting sqref="BK29:BM29">
    <cfRule type="cellIs" dxfId="24111" priority="10875" stopIfTrue="1" operator="equal">
      <formula>"f"</formula>
    </cfRule>
  </conditionalFormatting>
  <conditionalFormatting sqref="BK29:BM29">
    <cfRule type="cellIs" dxfId="24110" priority="10873" stopIfTrue="1" operator="equal">
      <formula>"h"</formula>
    </cfRule>
    <cfRule type="cellIs" dxfId="24109" priority="10874" stopIfTrue="1" operator="equal">
      <formula>"g"</formula>
    </cfRule>
  </conditionalFormatting>
  <conditionalFormatting sqref="BK29:BM29">
    <cfRule type="cellIs" dxfId="24108" priority="10869" stopIfTrue="1" operator="equal">
      <formula>"f"</formula>
    </cfRule>
  </conditionalFormatting>
  <conditionalFormatting sqref="BK29:BM29">
    <cfRule type="cellIs" dxfId="24107" priority="10867" stopIfTrue="1" operator="equal">
      <formula>"h"</formula>
    </cfRule>
    <cfRule type="cellIs" dxfId="24106" priority="10868" stopIfTrue="1" operator="equal">
      <formula>"g"</formula>
    </cfRule>
  </conditionalFormatting>
  <conditionalFormatting sqref="BK29:BM29">
    <cfRule type="cellIs" dxfId="24105" priority="10866" stopIfTrue="1" operator="equal">
      <formula>"f"</formula>
    </cfRule>
  </conditionalFormatting>
  <conditionalFormatting sqref="BK29:BM29">
    <cfRule type="cellIs" dxfId="24104" priority="10864" stopIfTrue="1" operator="equal">
      <formula>"h"</formula>
    </cfRule>
    <cfRule type="cellIs" dxfId="24103" priority="10865" stopIfTrue="1" operator="equal">
      <formula>"g"</formula>
    </cfRule>
  </conditionalFormatting>
  <conditionalFormatting sqref="BK29:BM29">
    <cfRule type="cellIs" dxfId="24102" priority="10863" stopIfTrue="1" operator="equal">
      <formula>"f"</formula>
    </cfRule>
  </conditionalFormatting>
  <conditionalFormatting sqref="BK29:BM29">
    <cfRule type="cellIs" dxfId="24101" priority="10861" stopIfTrue="1" operator="equal">
      <formula>"h"</formula>
    </cfRule>
    <cfRule type="cellIs" dxfId="24100" priority="10862" stopIfTrue="1" operator="equal">
      <formula>"g"</formula>
    </cfRule>
  </conditionalFormatting>
  <conditionalFormatting sqref="BQ29">
    <cfRule type="cellIs" dxfId="24099" priority="10788" stopIfTrue="1" operator="equal">
      <formula>"f"</formula>
    </cfRule>
  </conditionalFormatting>
  <conditionalFormatting sqref="BQ29">
    <cfRule type="cellIs" dxfId="24098" priority="10786" stopIfTrue="1" operator="equal">
      <formula>"h"</formula>
    </cfRule>
    <cfRule type="cellIs" dxfId="24097" priority="10787" stopIfTrue="1" operator="equal">
      <formula>"g"</formula>
    </cfRule>
  </conditionalFormatting>
  <conditionalFormatting sqref="BQ29">
    <cfRule type="cellIs" dxfId="24096" priority="10857" stopIfTrue="1" operator="equal">
      <formula>"f"</formula>
    </cfRule>
  </conditionalFormatting>
  <conditionalFormatting sqref="BQ29">
    <cfRule type="cellIs" dxfId="24095" priority="10855" stopIfTrue="1" operator="equal">
      <formula>"h"</formula>
    </cfRule>
    <cfRule type="cellIs" dxfId="24094" priority="10856" stopIfTrue="1" operator="equal">
      <formula>"g"</formula>
    </cfRule>
  </conditionalFormatting>
  <conditionalFormatting sqref="BQ29">
    <cfRule type="cellIs" dxfId="24093" priority="10854" stopIfTrue="1" operator="equal">
      <formula>"f"</formula>
    </cfRule>
  </conditionalFormatting>
  <conditionalFormatting sqref="BQ29">
    <cfRule type="cellIs" dxfId="24092" priority="10852" stopIfTrue="1" operator="equal">
      <formula>"h"</formula>
    </cfRule>
    <cfRule type="cellIs" dxfId="24091" priority="10853" stopIfTrue="1" operator="equal">
      <formula>"g"</formula>
    </cfRule>
  </conditionalFormatting>
  <conditionalFormatting sqref="BQ29">
    <cfRule type="cellIs" dxfId="24090" priority="10851" stopIfTrue="1" operator="equal">
      <formula>"f"</formula>
    </cfRule>
  </conditionalFormatting>
  <conditionalFormatting sqref="BQ29">
    <cfRule type="cellIs" dxfId="24089" priority="10849" stopIfTrue="1" operator="equal">
      <formula>"h"</formula>
    </cfRule>
    <cfRule type="cellIs" dxfId="24088" priority="10850" stopIfTrue="1" operator="equal">
      <formula>"g"</formula>
    </cfRule>
  </conditionalFormatting>
  <conditionalFormatting sqref="BQ29">
    <cfRule type="cellIs" dxfId="24087" priority="10848" stopIfTrue="1" operator="equal">
      <formula>"f"</formula>
    </cfRule>
  </conditionalFormatting>
  <conditionalFormatting sqref="BQ29">
    <cfRule type="cellIs" dxfId="24086" priority="10846" stopIfTrue="1" operator="equal">
      <formula>"h"</formula>
    </cfRule>
    <cfRule type="cellIs" dxfId="24085" priority="10847" stopIfTrue="1" operator="equal">
      <formula>"g"</formula>
    </cfRule>
  </conditionalFormatting>
  <conditionalFormatting sqref="BQ29">
    <cfRule type="cellIs" dxfId="24084" priority="10845" stopIfTrue="1" operator="equal">
      <formula>"f"</formula>
    </cfRule>
  </conditionalFormatting>
  <conditionalFormatting sqref="BQ29">
    <cfRule type="cellIs" dxfId="24083" priority="10843" stopIfTrue="1" operator="equal">
      <formula>"h"</formula>
    </cfRule>
    <cfRule type="cellIs" dxfId="24082" priority="10844" stopIfTrue="1" operator="equal">
      <formula>"g"</formula>
    </cfRule>
  </conditionalFormatting>
  <conditionalFormatting sqref="BQ29">
    <cfRule type="cellIs" dxfId="24081" priority="10842" stopIfTrue="1" operator="equal">
      <formula>"f"</formula>
    </cfRule>
  </conditionalFormatting>
  <conditionalFormatting sqref="BQ29">
    <cfRule type="cellIs" dxfId="24080" priority="10840" stopIfTrue="1" operator="equal">
      <formula>"h"</formula>
    </cfRule>
    <cfRule type="cellIs" dxfId="24079" priority="10841" stopIfTrue="1" operator="equal">
      <formula>"g"</formula>
    </cfRule>
  </conditionalFormatting>
  <conditionalFormatting sqref="BQ29">
    <cfRule type="cellIs" dxfId="24078" priority="10839" stopIfTrue="1" operator="equal">
      <formula>"f"</formula>
    </cfRule>
  </conditionalFormatting>
  <conditionalFormatting sqref="BQ29">
    <cfRule type="cellIs" dxfId="24077" priority="10837" stopIfTrue="1" operator="equal">
      <formula>"h"</formula>
    </cfRule>
    <cfRule type="cellIs" dxfId="24076" priority="10838" stopIfTrue="1" operator="equal">
      <formula>"g"</formula>
    </cfRule>
  </conditionalFormatting>
  <conditionalFormatting sqref="BQ29">
    <cfRule type="cellIs" dxfId="24075" priority="10836" stopIfTrue="1" operator="equal">
      <formula>"f"</formula>
    </cfRule>
  </conditionalFormatting>
  <conditionalFormatting sqref="BQ29">
    <cfRule type="cellIs" dxfId="24074" priority="10834" stopIfTrue="1" operator="equal">
      <formula>"h"</formula>
    </cfRule>
    <cfRule type="cellIs" dxfId="24073" priority="10835" stopIfTrue="1" operator="equal">
      <formula>"g"</formula>
    </cfRule>
  </conditionalFormatting>
  <conditionalFormatting sqref="BQ29">
    <cfRule type="cellIs" dxfId="24072" priority="10833" stopIfTrue="1" operator="equal">
      <formula>"f"</formula>
    </cfRule>
  </conditionalFormatting>
  <conditionalFormatting sqref="BQ29">
    <cfRule type="cellIs" dxfId="24071" priority="10831" stopIfTrue="1" operator="equal">
      <formula>"h"</formula>
    </cfRule>
    <cfRule type="cellIs" dxfId="24070" priority="10832" stopIfTrue="1" operator="equal">
      <formula>"g"</formula>
    </cfRule>
  </conditionalFormatting>
  <conditionalFormatting sqref="BQ29">
    <cfRule type="cellIs" dxfId="24069" priority="10830" stopIfTrue="1" operator="equal">
      <formula>"f"</formula>
    </cfRule>
  </conditionalFormatting>
  <conditionalFormatting sqref="BQ29">
    <cfRule type="cellIs" dxfId="24068" priority="10828" stopIfTrue="1" operator="equal">
      <formula>"h"</formula>
    </cfRule>
    <cfRule type="cellIs" dxfId="24067" priority="10829" stopIfTrue="1" operator="equal">
      <formula>"g"</formula>
    </cfRule>
  </conditionalFormatting>
  <conditionalFormatting sqref="BQ29">
    <cfRule type="cellIs" dxfId="24066" priority="10827" stopIfTrue="1" operator="equal">
      <formula>"f"</formula>
    </cfRule>
  </conditionalFormatting>
  <conditionalFormatting sqref="BQ29">
    <cfRule type="cellIs" dxfId="24065" priority="10825" stopIfTrue="1" operator="equal">
      <formula>"h"</formula>
    </cfRule>
    <cfRule type="cellIs" dxfId="24064" priority="10826" stopIfTrue="1" operator="equal">
      <formula>"g"</formula>
    </cfRule>
  </conditionalFormatting>
  <conditionalFormatting sqref="BQ29">
    <cfRule type="cellIs" dxfId="24063" priority="10824" stopIfTrue="1" operator="equal">
      <formula>"f"</formula>
    </cfRule>
  </conditionalFormatting>
  <conditionalFormatting sqref="BQ29">
    <cfRule type="cellIs" dxfId="24062" priority="10822" stopIfTrue="1" operator="equal">
      <formula>"h"</formula>
    </cfRule>
    <cfRule type="cellIs" dxfId="24061" priority="10823" stopIfTrue="1" operator="equal">
      <formula>"g"</formula>
    </cfRule>
  </conditionalFormatting>
  <conditionalFormatting sqref="BQ29">
    <cfRule type="cellIs" dxfId="24060" priority="10821" stopIfTrue="1" operator="equal">
      <formula>"f"</formula>
    </cfRule>
  </conditionalFormatting>
  <conditionalFormatting sqref="BQ29">
    <cfRule type="cellIs" dxfId="24059" priority="10819" stopIfTrue="1" operator="equal">
      <formula>"h"</formula>
    </cfRule>
    <cfRule type="cellIs" dxfId="24058" priority="10820" stopIfTrue="1" operator="equal">
      <formula>"g"</formula>
    </cfRule>
  </conditionalFormatting>
  <conditionalFormatting sqref="BQ29">
    <cfRule type="cellIs" dxfId="24057" priority="10818" stopIfTrue="1" operator="equal">
      <formula>"f"</formula>
    </cfRule>
  </conditionalFormatting>
  <conditionalFormatting sqref="BQ29">
    <cfRule type="cellIs" dxfId="24056" priority="10816" stopIfTrue="1" operator="equal">
      <formula>"h"</formula>
    </cfRule>
    <cfRule type="cellIs" dxfId="24055" priority="10817" stopIfTrue="1" operator="equal">
      <formula>"g"</formula>
    </cfRule>
  </conditionalFormatting>
  <conditionalFormatting sqref="BQ29">
    <cfRule type="cellIs" dxfId="24054" priority="10815" stopIfTrue="1" operator="equal">
      <formula>"f"</formula>
    </cfRule>
  </conditionalFormatting>
  <conditionalFormatting sqref="BQ29">
    <cfRule type="cellIs" dxfId="24053" priority="10813" stopIfTrue="1" operator="equal">
      <formula>"h"</formula>
    </cfRule>
    <cfRule type="cellIs" dxfId="24052" priority="10814" stopIfTrue="1" operator="equal">
      <formula>"g"</formula>
    </cfRule>
  </conditionalFormatting>
  <conditionalFormatting sqref="BQ29">
    <cfRule type="cellIs" dxfId="24051" priority="10812" stopIfTrue="1" operator="equal">
      <formula>"f"</formula>
    </cfRule>
  </conditionalFormatting>
  <conditionalFormatting sqref="BQ29">
    <cfRule type="cellIs" dxfId="24050" priority="10810" stopIfTrue="1" operator="equal">
      <formula>"h"</formula>
    </cfRule>
    <cfRule type="cellIs" dxfId="24049" priority="10811" stopIfTrue="1" operator="equal">
      <formula>"g"</formula>
    </cfRule>
  </conditionalFormatting>
  <conditionalFormatting sqref="BQ29">
    <cfRule type="cellIs" dxfId="24048" priority="10809" stopIfTrue="1" operator="equal">
      <formula>"f"</formula>
    </cfRule>
  </conditionalFormatting>
  <conditionalFormatting sqref="BQ29">
    <cfRule type="cellIs" dxfId="24047" priority="10807" stopIfTrue="1" operator="equal">
      <formula>"h"</formula>
    </cfRule>
    <cfRule type="cellIs" dxfId="24046" priority="10808" stopIfTrue="1" operator="equal">
      <formula>"g"</formula>
    </cfRule>
  </conditionalFormatting>
  <conditionalFormatting sqref="BQ29">
    <cfRule type="cellIs" dxfId="24045" priority="10806" stopIfTrue="1" operator="equal">
      <formula>"f"</formula>
    </cfRule>
  </conditionalFormatting>
  <conditionalFormatting sqref="BQ29">
    <cfRule type="cellIs" dxfId="24044" priority="10804" stopIfTrue="1" operator="equal">
      <formula>"h"</formula>
    </cfRule>
    <cfRule type="cellIs" dxfId="24043" priority="10805" stopIfTrue="1" operator="equal">
      <formula>"g"</formula>
    </cfRule>
  </conditionalFormatting>
  <conditionalFormatting sqref="BQ29">
    <cfRule type="cellIs" dxfId="24042" priority="10800" stopIfTrue="1" operator="equal">
      <formula>"f"</formula>
    </cfRule>
  </conditionalFormatting>
  <conditionalFormatting sqref="BQ29">
    <cfRule type="cellIs" dxfId="24041" priority="10798" stopIfTrue="1" operator="equal">
      <formula>"h"</formula>
    </cfRule>
    <cfRule type="cellIs" dxfId="24040" priority="10799" stopIfTrue="1" operator="equal">
      <formula>"g"</formula>
    </cfRule>
  </conditionalFormatting>
  <conditionalFormatting sqref="BQ29">
    <cfRule type="cellIs" dxfId="24039" priority="10803" stopIfTrue="1" operator="equal">
      <formula>"f"</formula>
    </cfRule>
  </conditionalFormatting>
  <conditionalFormatting sqref="BQ29">
    <cfRule type="cellIs" dxfId="24038" priority="10801" stopIfTrue="1" operator="equal">
      <formula>"h"</formula>
    </cfRule>
    <cfRule type="cellIs" dxfId="24037" priority="10802" stopIfTrue="1" operator="equal">
      <formula>"g"</formula>
    </cfRule>
  </conditionalFormatting>
  <conditionalFormatting sqref="BQ29">
    <cfRule type="cellIs" dxfId="24036" priority="10797" stopIfTrue="1" operator="equal">
      <formula>"f"</formula>
    </cfRule>
  </conditionalFormatting>
  <conditionalFormatting sqref="BQ29">
    <cfRule type="cellIs" dxfId="24035" priority="10795" stopIfTrue="1" operator="equal">
      <formula>"h"</formula>
    </cfRule>
    <cfRule type="cellIs" dxfId="24034" priority="10796" stopIfTrue="1" operator="equal">
      <formula>"g"</formula>
    </cfRule>
  </conditionalFormatting>
  <conditionalFormatting sqref="BQ29">
    <cfRule type="cellIs" dxfId="24033" priority="10794" stopIfTrue="1" operator="equal">
      <formula>"f"</formula>
    </cfRule>
  </conditionalFormatting>
  <conditionalFormatting sqref="BQ29">
    <cfRule type="cellIs" dxfId="24032" priority="10792" stopIfTrue="1" operator="equal">
      <formula>"h"</formula>
    </cfRule>
    <cfRule type="cellIs" dxfId="24031" priority="10793" stopIfTrue="1" operator="equal">
      <formula>"g"</formula>
    </cfRule>
  </conditionalFormatting>
  <conditionalFormatting sqref="BQ29">
    <cfRule type="cellIs" dxfId="24030" priority="10791" stopIfTrue="1" operator="equal">
      <formula>"f"</formula>
    </cfRule>
  </conditionalFormatting>
  <conditionalFormatting sqref="BQ29">
    <cfRule type="cellIs" dxfId="24029" priority="10789" stopIfTrue="1" operator="equal">
      <formula>"h"</formula>
    </cfRule>
    <cfRule type="cellIs" dxfId="24028" priority="10790" stopIfTrue="1" operator="equal">
      <formula>"g"</formula>
    </cfRule>
  </conditionalFormatting>
  <conditionalFormatting sqref="BP29">
    <cfRule type="cellIs" dxfId="24027" priority="10716" stopIfTrue="1" operator="equal">
      <formula>"f"</formula>
    </cfRule>
  </conditionalFormatting>
  <conditionalFormatting sqref="BP29">
    <cfRule type="cellIs" dxfId="24026" priority="10714" stopIfTrue="1" operator="equal">
      <formula>"h"</formula>
    </cfRule>
    <cfRule type="cellIs" dxfId="24025" priority="10715" stopIfTrue="1" operator="equal">
      <formula>"g"</formula>
    </cfRule>
  </conditionalFormatting>
  <conditionalFormatting sqref="BP29">
    <cfRule type="cellIs" dxfId="24024" priority="10785" stopIfTrue="1" operator="equal">
      <formula>"f"</formula>
    </cfRule>
  </conditionalFormatting>
  <conditionalFormatting sqref="BP29">
    <cfRule type="cellIs" dxfId="24023" priority="10783" stopIfTrue="1" operator="equal">
      <formula>"h"</formula>
    </cfRule>
    <cfRule type="cellIs" dxfId="24022" priority="10784" stopIfTrue="1" operator="equal">
      <formula>"g"</formula>
    </cfRule>
  </conditionalFormatting>
  <conditionalFormatting sqref="BP29">
    <cfRule type="cellIs" dxfId="24021" priority="10782" stopIfTrue="1" operator="equal">
      <formula>"f"</formula>
    </cfRule>
  </conditionalFormatting>
  <conditionalFormatting sqref="BP29">
    <cfRule type="cellIs" dxfId="24020" priority="10780" stopIfTrue="1" operator="equal">
      <formula>"h"</formula>
    </cfRule>
    <cfRule type="cellIs" dxfId="24019" priority="10781" stopIfTrue="1" operator="equal">
      <formula>"g"</formula>
    </cfRule>
  </conditionalFormatting>
  <conditionalFormatting sqref="BP29">
    <cfRule type="cellIs" dxfId="24018" priority="10779" stopIfTrue="1" operator="equal">
      <formula>"f"</formula>
    </cfRule>
  </conditionalFormatting>
  <conditionalFormatting sqref="BP29">
    <cfRule type="cellIs" dxfId="24017" priority="10777" stopIfTrue="1" operator="equal">
      <formula>"h"</formula>
    </cfRule>
    <cfRule type="cellIs" dxfId="24016" priority="10778" stopIfTrue="1" operator="equal">
      <formula>"g"</formula>
    </cfRule>
  </conditionalFormatting>
  <conditionalFormatting sqref="BP29">
    <cfRule type="cellIs" dxfId="24015" priority="10776" stopIfTrue="1" operator="equal">
      <formula>"f"</formula>
    </cfRule>
  </conditionalFormatting>
  <conditionalFormatting sqref="BP29">
    <cfRule type="cellIs" dxfId="24014" priority="10774" stopIfTrue="1" operator="equal">
      <formula>"h"</formula>
    </cfRule>
    <cfRule type="cellIs" dxfId="24013" priority="10775" stopIfTrue="1" operator="equal">
      <formula>"g"</formula>
    </cfRule>
  </conditionalFormatting>
  <conditionalFormatting sqref="BP29">
    <cfRule type="cellIs" dxfId="24012" priority="10773" stopIfTrue="1" operator="equal">
      <formula>"f"</formula>
    </cfRule>
  </conditionalFormatting>
  <conditionalFormatting sqref="BP29">
    <cfRule type="cellIs" dxfId="24011" priority="10771" stopIfTrue="1" operator="equal">
      <formula>"h"</formula>
    </cfRule>
    <cfRule type="cellIs" dxfId="24010" priority="10772" stopIfTrue="1" operator="equal">
      <formula>"g"</formula>
    </cfRule>
  </conditionalFormatting>
  <conditionalFormatting sqref="BP29">
    <cfRule type="cellIs" dxfId="24009" priority="10770" stopIfTrue="1" operator="equal">
      <formula>"f"</formula>
    </cfRule>
  </conditionalFormatting>
  <conditionalFormatting sqref="BP29">
    <cfRule type="cellIs" dxfId="24008" priority="10768" stopIfTrue="1" operator="equal">
      <formula>"h"</formula>
    </cfRule>
    <cfRule type="cellIs" dxfId="24007" priority="10769" stopIfTrue="1" operator="equal">
      <formula>"g"</formula>
    </cfRule>
  </conditionalFormatting>
  <conditionalFormatting sqref="BP29">
    <cfRule type="cellIs" dxfId="24006" priority="10767" stopIfTrue="1" operator="equal">
      <formula>"f"</formula>
    </cfRule>
  </conditionalFormatting>
  <conditionalFormatting sqref="BP29">
    <cfRule type="cellIs" dxfId="24005" priority="10765" stopIfTrue="1" operator="equal">
      <formula>"h"</formula>
    </cfRule>
    <cfRule type="cellIs" dxfId="24004" priority="10766" stopIfTrue="1" operator="equal">
      <formula>"g"</formula>
    </cfRule>
  </conditionalFormatting>
  <conditionalFormatting sqref="BP29">
    <cfRule type="cellIs" dxfId="24003" priority="10764" stopIfTrue="1" operator="equal">
      <formula>"f"</formula>
    </cfRule>
  </conditionalFormatting>
  <conditionalFormatting sqref="BP29">
    <cfRule type="cellIs" dxfId="24002" priority="10762" stopIfTrue="1" operator="equal">
      <formula>"h"</formula>
    </cfRule>
    <cfRule type="cellIs" dxfId="24001" priority="10763" stopIfTrue="1" operator="equal">
      <formula>"g"</formula>
    </cfRule>
  </conditionalFormatting>
  <conditionalFormatting sqref="BP29">
    <cfRule type="cellIs" dxfId="24000" priority="10761" stopIfTrue="1" operator="equal">
      <formula>"f"</formula>
    </cfRule>
  </conditionalFormatting>
  <conditionalFormatting sqref="BP29">
    <cfRule type="cellIs" dxfId="23999" priority="10759" stopIfTrue="1" operator="equal">
      <formula>"h"</formula>
    </cfRule>
    <cfRule type="cellIs" dxfId="23998" priority="10760" stopIfTrue="1" operator="equal">
      <formula>"g"</formula>
    </cfRule>
  </conditionalFormatting>
  <conditionalFormatting sqref="BP29">
    <cfRule type="cellIs" dxfId="23997" priority="10758" stopIfTrue="1" operator="equal">
      <formula>"f"</formula>
    </cfRule>
  </conditionalFormatting>
  <conditionalFormatting sqref="BP29">
    <cfRule type="cellIs" dxfId="23996" priority="10756" stopIfTrue="1" operator="equal">
      <formula>"h"</formula>
    </cfRule>
    <cfRule type="cellIs" dxfId="23995" priority="10757" stopIfTrue="1" operator="equal">
      <formula>"g"</formula>
    </cfRule>
  </conditionalFormatting>
  <conditionalFormatting sqref="BP29">
    <cfRule type="cellIs" dxfId="23994" priority="10755" stopIfTrue="1" operator="equal">
      <formula>"f"</formula>
    </cfRule>
  </conditionalFormatting>
  <conditionalFormatting sqref="BP29">
    <cfRule type="cellIs" dxfId="23993" priority="10753" stopIfTrue="1" operator="equal">
      <formula>"h"</formula>
    </cfRule>
    <cfRule type="cellIs" dxfId="23992" priority="10754" stopIfTrue="1" operator="equal">
      <formula>"g"</formula>
    </cfRule>
  </conditionalFormatting>
  <conditionalFormatting sqref="BP29">
    <cfRule type="cellIs" dxfId="23991" priority="10752" stopIfTrue="1" operator="equal">
      <formula>"f"</formula>
    </cfRule>
  </conditionalFormatting>
  <conditionalFormatting sqref="BP29">
    <cfRule type="cellIs" dxfId="23990" priority="10750" stopIfTrue="1" operator="equal">
      <formula>"h"</formula>
    </cfRule>
    <cfRule type="cellIs" dxfId="23989" priority="10751" stopIfTrue="1" operator="equal">
      <formula>"g"</formula>
    </cfRule>
  </conditionalFormatting>
  <conditionalFormatting sqref="BP29">
    <cfRule type="cellIs" dxfId="23988" priority="10749" stopIfTrue="1" operator="equal">
      <formula>"f"</formula>
    </cfRule>
  </conditionalFormatting>
  <conditionalFormatting sqref="BP29">
    <cfRule type="cellIs" dxfId="23987" priority="10747" stopIfTrue="1" operator="equal">
      <formula>"h"</formula>
    </cfRule>
    <cfRule type="cellIs" dxfId="23986" priority="10748" stopIfTrue="1" operator="equal">
      <formula>"g"</formula>
    </cfRule>
  </conditionalFormatting>
  <conditionalFormatting sqref="BP29">
    <cfRule type="cellIs" dxfId="23985" priority="10746" stopIfTrue="1" operator="equal">
      <formula>"f"</formula>
    </cfRule>
  </conditionalFormatting>
  <conditionalFormatting sqref="BP29">
    <cfRule type="cellIs" dxfId="23984" priority="10744" stopIfTrue="1" operator="equal">
      <formula>"h"</formula>
    </cfRule>
    <cfRule type="cellIs" dxfId="23983" priority="10745" stopIfTrue="1" operator="equal">
      <formula>"g"</formula>
    </cfRule>
  </conditionalFormatting>
  <conditionalFormatting sqref="BP29">
    <cfRule type="cellIs" dxfId="23982" priority="10743" stopIfTrue="1" operator="equal">
      <formula>"f"</formula>
    </cfRule>
  </conditionalFormatting>
  <conditionalFormatting sqref="BP29">
    <cfRule type="cellIs" dxfId="23981" priority="10741" stopIfTrue="1" operator="equal">
      <formula>"h"</formula>
    </cfRule>
    <cfRule type="cellIs" dxfId="23980" priority="10742" stopIfTrue="1" operator="equal">
      <formula>"g"</formula>
    </cfRule>
  </conditionalFormatting>
  <conditionalFormatting sqref="BP29">
    <cfRule type="cellIs" dxfId="23979" priority="10740" stopIfTrue="1" operator="equal">
      <formula>"f"</formula>
    </cfRule>
  </conditionalFormatting>
  <conditionalFormatting sqref="BP29">
    <cfRule type="cellIs" dxfId="23978" priority="10738" stopIfTrue="1" operator="equal">
      <formula>"h"</formula>
    </cfRule>
    <cfRule type="cellIs" dxfId="23977" priority="10739" stopIfTrue="1" operator="equal">
      <formula>"g"</formula>
    </cfRule>
  </conditionalFormatting>
  <conditionalFormatting sqref="BP29">
    <cfRule type="cellIs" dxfId="23976" priority="10737" stopIfTrue="1" operator="equal">
      <formula>"f"</formula>
    </cfRule>
  </conditionalFormatting>
  <conditionalFormatting sqref="BP29">
    <cfRule type="cellIs" dxfId="23975" priority="10735" stopIfTrue="1" operator="equal">
      <formula>"h"</formula>
    </cfRule>
    <cfRule type="cellIs" dxfId="23974" priority="10736" stopIfTrue="1" operator="equal">
      <formula>"g"</formula>
    </cfRule>
  </conditionalFormatting>
  <conditionalFormatting sqref="BP29">
    <cfRule type="cellIs" dxfId="23973" priority="10734" stopIfTrue="1" operator="equal">
      <formula>"f"</formula>
    </cfRule>
  </conditionalFormatting>
  <conditionalFormatting sqref="BP29">
    <cfRule type="cellIs" dxfId="23972" priority="10732" stopIfTrue="1" operator="equal">
      <formula>"h"</formula>
    </cfRule>
    <cfRule type="cellIs" dxfId="23971" priority="10733" stopIfTrue="1" operator="equal">
      <formula>"g"</formula>
    </cfRule>
  </conditionalFormatting>
  <conditionalFormatting sqref="BP29">
    <cfRule type="cellIs" dxfId="23970" priority="10728" stopIfTrue="1" operator="equal">
      <formula>"f"</formula>
    </cfRule>
  </conditionalFormatting>
  <conditionalFormatting sqref="BP29">
    <cfRule type="cellIs" dxfId="23969" priority="10726" stopIfTrue="1" operator="equal">
      <formula>"h"</formula>
    </cfRule>
    <cfRule type="cellIs" dxfId="23968" priority="10727" stopIfTrue="1" operator="equal">
      <formula>"g"</formula>
    </cfRule>
  </conditionalFormatting>
  <conditionalFormatting sqref="BP29">
    <cfRule type="cellIs" dxfId="23967" priority="10731" stopIfTrue="1" operator="equal">
      <formula>"f"</formula>
    </cfRule>
  </conditionalFormatting>
  <conditionalFormatting sqref="BP29">
    <cfRule type="cellIs" dxfId="23966" priority="10729" stopIfTrue="1" operator="equal">
      <formula>"h"</formula>
    </cfRule>
    <cfRule type="cellIs" dxfId="23965" priority="10730" stopIfTrue="1" operator="equal">
      <formula>"g"</formula>
    </cfRule>
  </conditionalFormatting>
  <conditionalFormatting sqref="BP29">
    <cfRule type="cellIs" dxfId="23964" priority="10725" stopIfTrue="1" operator="equal">
      <formula>"f"</formula>
    </cfRule>
  </conditionalFormatting>
  <conditionalFormatting sqref="BP29">
    <cfRule type="cellIs" dxfId="23963" priority="10723" stopIfTrue="1" operator="equal">
      <formula>"h"</formula>
    </cfRule>
    <cfRule type="cellIs" dxfId="23962" priority="10724" stopIfTrue="1" operator="equal">
      <formula>"g"</formula>
    </cfRule>
  </conditionalFormatting>
  <conditionalFormatting sqref="BP29">
    <cfRule type="cellIs" dxfId="23961" priority="10722" stopIfTrue="1" operator="equal">
      <formula>"f"</formula>
    </cfRule>
  </conditionalFormatting>
  <conditionalFormatting sqref="BP29">
    <cfRule type="cellIs" dxfId="23960" priority="10720" stopIfTrue="1" operator="equal">
      <formula>"h"</formula>
    </cfRule>
    <cfRule type="cellIs" dxfId="23959" priority="10721" stopIfTrue="1" operator="equal">
      <formula>"g"</formula>
    </cfRule>
  </conditionalFormatting>
  <conditionalFormatting sqref="BP29">
    <cfRule type="cellIs" dxfId="23958" priority="10719" stopIfTrue="1" operator="equal">
      <formula>"f"</formula>
    </cfRule>
  </conditionalFormatting>
  <conditionalFormatting sqref="BP29">
    <cfRule type="cellIs" dxfId="23957" priority="10717" stopIfTrue="1" operator="equal">
      <formula>"h"</formula>
    </cfRule>
    <cfRule type="cellIs" dxfId="23956" priority="10718" stopIfTrue="1" operator="equal">
      <formula>"g"</formula>
    </cfRule>
  </conditionalFormatting>
  <conditionalFormatting sqref="BP29:BQ29">
    <cfRule type="cellIs" dxfId="23955" priority="10710" stopIfTrue="1" operator="equal">
      <formula>"f"</formula>
    </cfRule>
  </conditionalFormatting>
  <conditionalFormatting sqref="BP29:BQ29">
    <cfRule type="cellIs" dxfId="23954" priority="10708" stopIfTrue="1" operator="equal">
      <formula>"h"</formula>
    </cfRule>
    <cfRule type="cellIs" dxfId="23953" priority="10709" stopIfTrue="1" operator="equal">
      <formula>"g"</formula>
    </cfRule>
  </conditionalFormatting>
  <conditionalFormatting sqref="BP29:BQ29">
    <cfRule type="cellIs" dxfId="23952" priority="10713" stopIfTrue="1" operator="equal">
      <formula>"f"</formula>
    </cfRule>
  </conditionalFormatting>
  <conditionalFormatting sqref="BP29:BQ29">
    <cfRule type="cellIs" dxfId="23951" priority="10711" stopIfTrue="1" operator="equal">
      <formula>"h"</formula>
    </cfRule>
    <cfRule type="cellIs" dxfId="23950" priority="10712" stopIfTrue="1" operator="equal">
      <formula>"g"</formula>
    </cfRule>
  </conditionalFormatting>
  <conditionalFormatting sqref="AO16">
    <cfRule type="cellIs" dxfId="23949" priority="10662" stopIfTrue="1" operator="equal">
      <formula>"f"</formula>
    </cfRule>
  </conditionalFormatting>
  <conditionalFormatting sqref="AO16">
    <cfRule type="cellIs" dxfId="23948" priority="10660" stopIfTrue="1" operator="equal">
      <formula>"h"</formula>
    </cfRule>
    <cfRule type="cellIs" dxfId="23947" priority="10661" stopIfTrue="1" operator="equal">
      <formula>"g"</formula>
    </cfRule>
  </conditionalFormatting>
  <conditionalFormatting sqref="AO16">
    <cfRule type="cellIs" dxfId="23946" priority="10659" stopIfTrue="1" operator="equal">
      <formula>"f"</formula>
    </cfRule>
  </conditionalFormatting>
  <conditionalFormatting sqref="AO16">
    <cfRule type="cellIs" dxfId="23945" priority="10657" stopIfTrue="1" operator="equal">
      <formula>"h"</formula>
    </cfRule>
    <cfRule type="cellIs" dxfId="23944" priority="10658" stopIfTrue="1" operator="equal">
      <formula>"g"</formula>
    </cfRule>
  </conditionalFormatting>
  <conditionalFormatting sqref="AO16">
    <cfRule type="cellIs" dxfId="23943" priority="10656" stopIfTrue="1" operator="equal">
      <formula>"f"</formula>
    </cfRule>
  </conditionalFormatting>
  <conditionalFormatting sqref="AO16">
    <cfRule type="cellIs" dxfId="23942" priority="10654" stopIfTrue="1" operator="equal">
      <formula>"h"</formula>
    </cfRule>
    <cfRule type="cellIs" dxfId="23941" priority="10655" stopIfTrue="1" operator="equal">
      <formula>"g"</formula>
    </cfRule>
  </conditionalFormatting>
  <conditionalFormatting sqref="AO16">
    <cfRule type="cellIs" dxfId="23940" priority="10644" stopIfTrue="1" operator="equal">
      <formula>"f"</formula>
    </cfRule>
  </conditionalFormatting>
  <conditionalFormatting sqref="AO16">
    <cfRule type="cellIs" dxfId="23939" priority="10642" stopIfTrue="1" operator="equal">
      <formula>"h"</formula>
    </cfRule>
    <cfRule type="cellIs" dxfId="23938" priority="10643" stopIfTrue="1" operator="equal">
      <formula>"g"</formula>
    </cfRule>
  </conditionalFormatting>
  <conditionalFormatting sqref="AO16">
    <cfRule type="cellIs" dxfId="23937" priority="10641" stopIfTrue="1" operator="equal">
      <formula>"f"</formula>
    </cfRule>
  </conditionalFormatting>
  <conditionalFormatting sqref="AO16">
    <cfRule type="cellIs" dxfId="23936" priority="10639" stopIfTrue="1" operator="equal">
      <formula>"h"</formula>
    </cfRule>
    <cfRule type="cellIs" dxfId="23935" priority="10640" stopIfTrue="1" operator="equal">
      <formula>"g"</formula>
    </cfRule>
  </conditionalFormatting>
  <conditionalFormatting sqref="AO16">
    <cfRule type="cellIs" dxfId="23934" priority="10653" stopIfTrue="1" operator="equal">
      <formula>"f"</formula>
    </cfRule>
  </conditionalFormatting>
  <conditionalFormatting sqref="AO16">
    <cfRule type="cellIs" dxfId="23933" priority="10651" stopIfTrue="1" operator="equal">
      <formula>"h"</formula>
    </cfRule>
    <cfRule type="cellIs" dxfId="23932" priority="10652" stopIfTrue="1" operator="equal">
      <formula>"g"</formula>
    </cfRule>
  </conditionalFormatting>
  <conditionalFormatting sqref="AO16">
    <cfRule type="cellIs" dxfId="23931" priority="10650" stopIfTrue="1" operator="equal">
      <formula>"f"</formula>
    </cfRule>
  </conditionalFormatting>
  <conditionalFormatting sqref="AO16">
    <cfRule type="cellIs" dxfId="23930" priority="10648" stopIfTrue="1" operator="equal">
      <formula>"h"</formula>
    </cfRule>
    <cfRule type="cellIs" dxfId="23929" priority="10649" stopIfTrue="1" operator="equal">
      <formula>"g"</formula>
    </cfRule>
  </conditionalFormatting>
  <conditionalFormatting sqref="AO16">
    <cfRule type="cellIs" dxfId="23928" priority="10647" stopIfTrue="1" operator="equal">
      <formula>"f"</formula>
    </cfRule>
  </conditionalFormatting>
  <conditionalFormatting sqref="AO16">
    <cfRule type="cellIs" dxfId="23927" priority="10645" stopIfTrue="1" operator="equal">
      <formula>"h"</formula>
    </cfRule>
    <cfRule type="cellIs" dxfId="23926" priority="10646" stopIfTrue="1" operator="equal">
      <formula>"g"</formula>
    </cfRule>
  </conditionalFormatting>
  <conditionalFormatting sqref="AO16">
    <cfRule type="cellIs" dxfId="23925" priority="10569" stopIfTrue="1" operator="equal">
      <formula>"f"</formula>
    </cfRule>
  </conditionalFormatting>
  <conditionalFormatting sqref="AO16">
    <cfRule type="cellIs" dxfId="23924" priority="10567" stopIfTrue="1" operator="equal">
      <formula>"h"</formula>
    </cfRule>
    <cfRule type="cellIs" dxfId="23923" priority="10568" stopIfTrue="1" operator="equal">
      <formula>"g"</formula>
    </cfRule>
  </conditionalFormatting>
  <conditionalFormatting sqref="AO16">
    <cfRule type="cellIs" dxfId="23922" priority="10638" stopIfTrue="1" operator="equal">
      <formula>"f"</formula>
    </cfRule>
  </conditionalFormatting>
  <conditionalFormatting sqref="AO16">
    <cfRule type="cellIs" dxfId="23921" priority="10636" stopIfTrue="1" operator="equal">
      <formula>"h"</formula>
    </cfRule>
    <cfRule type="cellIs" dxfId="23920" priority="10637" stopIfTrue="1" operator="equal">
      <formula>"g"</formula>
    </cfRule>
  </conditionalFormatting>
  <conditionalFormatting sqref="AO16">
    <cfRule type="cellIs" dxfId="23919" priority="10635" stopIfTrue="1" operator="equal">
      <formula>"f"</formula>
    </cfRule>
  </conditionalFormatting>
  <conditionalFormatting sqref="AO16">
    <cfRule type="cellIs" dxfId="23918" priority="10633" stopIfTrue="1" operator="equal">
      <formula>"h"</formula>
    </cfRule>
    <cfRule type="cellIs" dxfId="23917" priority="10634" stopIfTrue="1" operator="equal">
      <formula>"g"</formula>
    </cfRule>
  </conditionalFormatting>
  <conditionalFormatting sqref="AO16">
    <cfRule type="cellIs" dxfId="23916" priority="10632" stopIfTrue="1" operator="equal">
      <formula>"f"</formula>
    </cfRule>
  </conditionalFormatting>
  <conditionalFormatting sqref="AO16">
    <cfRule type="cellIs" dxfId="23915" priority="10630" stopIfTrue="1" operator="equal">
      <formula>"h"</formula>
    </cfRule>
    <cfRule type="cellIs" dxfId="23914" priority="10631" stopIfTrue="1" operator="equal">
      <formula>"g"</formula>
    </cfRule>
  </conditionalFormatting>
  <conditionalFormatting sqref="AO16">
    <cfRule type="cellIs" dxfId="23913" priority="10629" stopIfTrue="1" operator="equal">
      <formula>"f"</formula>
    </cfRule>
  </conditionalFormatting>
  <conditionalFormatting sqref="AO16">
    <cfRule type="cellIs" dxfId="23912" priority="10627" stopIfTrue="1" operator="equal">
      <formula>"h"</formula>
    </cfRule>
    <cfRule type="cellIs" dxfId="23911" priority="10628" stopIfTrue="1" operator="equal">
      <formula>"g"</formula>
    </cfRule>
  </conditionalFormatting>
  <conditionalFormatting sqref="AO16">
    <cfRule type="cellIs" dxfId="23910" priority="10626" stopIfTrue="1" operator="equal">
      <formula>"f"</formula>
    </cfRule>
  </conditionalFormatting>
  <conditionalFormatting sqref="AO16">
    <cfRule type="cellIs" dxfId="23909" priority="10624" stopIfTrue="1" operator="equal">
      <formula>"h"</formula>
    </cfRule>
    <cfRule type="cellIs" dxfId="23908" priority="10625" stopIfTrue="1" operator="equal">
      <formula>"g"</formula>
    </cfRule>
  </conditionalFormatting>
  <conditionalFormatting sqref="AO16">
    <cfRule type="cellIs" dxfId="23907" priority="10623" stopIfTrue="1" operator="equal">
      <formula>"f"</formula>
    </cfRule>
  </conditionalFormatting>
  <conditionalFormatting sqref="AO16">
    <cfRule type="cellIs" dxfId="23906" priority="10621" stopIfTrue="1" operator="equal">
      <formula>"h"</formula>
    </cfRule>
    <cfRule type="cellIs" dxfId="23905" priority="10622" stopIfTrue="1" operator="equal">
      <formula>"g"</formula>
    </cfRule>
  </conditionalFormatting>
  <conditionalFormatting sqref="AO16">
    <cfRule type="cellIs" dxfId="23904" priority="10620" stopIfTrue="1" operator="equal">
      <formula>"f"</formula>
    </cfRule>
  </conditionalFormatting>
  <conditionalFormatting sqref="AO16">
    <cfRule type="cellIs" dxfId="23903" priority="10618" stopIfTrue="1" operator="equal">
      <formula>"h"</formula>
    </cfRule>
    <cfRule type="cellIs" dxfId="23902" priority="10619" stopIfTrue="1" operator="equal">
      <formula>"g"</formula>
    </cfRule>
  </conditionalFormatting>
  <conditionalFormatting sqref="AO16">
    <cfRule type="cellIs" dxfId="23901" priority="10617" stopIfTrue="1" operator="equal">
      <formula>"f"</formula>
    </cfRule>
  </conditionalFormatting>
  <conditionalFormatting sqref="AO16">
    <cfRule type="cellIs" dxfId="23900" priority="10615" stopIfTrue="1" operator="equal">
      <formula>"h"</formula>
    </cfRule>
    <cfRule type="cellIs" dxfId="23899" priority="10616" stopIfTrue="1" operator="equal">
      <formula>"g"</formula>
    </cfRule>
  </conditionalFormatting>
  <conditionalFormatting sqref="AO16">
    <cfRule type="cellIs" dxfId="23898" priority="10614" stopIfTrue="1" operator="equal">
      <formula>"f"</formula>
    </cfRule>
  </conditionalFormatting>
  <conditionalFormatting sqref="AO16">
    <cfRule type="cellIs" dxfId="23897" priority="10612" stopIfTrue="1" operator="equal">
      <formula>"h"</formula>
    </cfRule>
    <cfRule type="cellIs" dxfId="23896" priority="10613" stopIfTrue="1" operator="equal">
      <formula>"g"</formula>
    </cfRule>
  </conditionalFormatting>
  <conditionalFormatting sqref="AO16">
    <cfRule type="cellIs" dxfId="23895" priority="10611" stopIfTrue="1" operator="equal">
      <formula>"f"</formula>
    </cfRule>
  </conditionalFormatting>
  <conditionalFormatting sqref="AO16">
    <cfRule type="cellIs" dxfId="23894" priority="10609" stopIfTrue="1" operator="equal">
      <formula>"h"</formula>
    </cfRule>
    <cfRule type="cellIs" dxfId="23893" priority="10610" stopIfTrue="1" operator="equal">
      <formula>"g"</formula>
    </cfRule>
  </conditionalFormatting>
  <conditionalFormatting sqref="AO16">
    <cfRule type="cellIs" dxfId="23892" priority="10608" stopIfTrue="1" operator="equal">
      <formula>"f"</formula>
    </cfRule>
  </conditionalFormatting>
  <conditionalFormatting sqref="AO16">
    <cfRule type="cellIs" dxfId="23891" priority="10606" stopIfTrue="1" operator="equal">
      <formula>"h"</formula>
    </cfRule>
    <cfRule type="cellIs" dxfId="23890" priority="10607" stopIfTrue="1" operator="equal">
      <formula>"g"</formula>
    </cfRule>
  </conditionalFormatting>
  <conditionalFormatting sqref="AO16">
    <cfRule type="cellIs" dxfId="23889" priority="10605" stopIfTrue="1" operator="equal">
      <formula>"f"</formula>
    </cfRule>
  </conditionalFormatting>
  <conditionalFormatting sqref="AO16">
    <cfRule type="cellIs" dxfId="23888" priority="10603" stopIfTrue="1" operator="equal">
      <formula>"h"</formula>
    </cfRule>
    <cfRule type="cellIs" dxfId="23887" priority="10604" stopIfTrue="1" operator="equal">
      <formula>"g"</formula>
    </cfRule>
  </conditionalFormatting>
  <conditionalFormatting sqref="AO16">
    <cfRule type="cellIs" dxfId="23886" priority="10602" stopIfTrue="1" operator="equal">
      <formula>"f"</formula>
    </cfRule>
  </conditionalFormatting>
  <conditionalFormatting sqref="AO16">
    <cfRule type="cellIs" dxfId="23885" priority="10600" stopIfTrue="1" operator="equal">
      <formula>"h"</formula>
    </cfRule>
    <cfRule type="cellIs" dxfId="23884" priority="10601" stopIfTrue="1" operator="equal">
      <formula>"g"</formula>
    </cfRule>
  </conditionalFormatting>
  <conditionalFormatting sqref="AO16">
    <cfRule type="cellIs" dxfId="23883" priority="10599" stopIfTrue="1" operator="equal">
      <formula>"f"</formula>
    </cfRule>
  </conditionalFormatting>
  <conditionalFormatting sqref="AO16">
    <cfRule type="cellIs" dxfId="23882" priority="10597" stopIfTrue="1" operator="equal">
      <formula>"h"</formula>
    </cfRule>
    <cfRule type="cellIs" dxfId="23881" priority="10598" stopIfTrue="1" operator="equal">
      <formula>"g"</formula>
    </cfRule>
  </conditionalFormatting>
  <conditionalFormatting sqref="AO16">
    <cfRule type="cellIs" dxfId="23880" priority="10596" stopIfTrue="1" operator="equal">
      <formula>"f"</formula>
    </cfRule>
  </conditionalFormatting>
  <conditionalFormatting sqref="AO16">
    <cfRule type="cellIs" dxfId="23879" priority="10594" stopIfTrue="1" operator="equal">
      <formula>"h"</formula>
    </cfRule>
    <cfRule type="cellIs" dxfId="23878" priority="10595" stopIfTrue="1" operator="equal">
      <formula>"g"</formula>
    </cfRule>
  </conditionalFormatting>
  <conditionalFormatting sqref="AO16">
    <cfRule type="cellIs" dxfId="23877" priority="10593" stopIfTrue="1" operator="equal">
      <formula>"f"</formula>
    </cfRule>
  </conditionalFormatting>
  <conditionalFormatting sqref="AO16">
    <cfRule type="cellIs" dxfId="23876" priority="10591" stopIfTrue="1" operator="equal">
      <formula>"h"</formula>
    </cfRule>
    <cfRule type="cellIs" dxfId="23875" priority="10592" stopIfTrue="1" operator="equal">
      <formula>"g"</formula>
    </cfRule>
  </conditionalFormatting>
  <conditionalFormatting sqref="AO16">
    <cfRule type="cellIs" dxfId="23874" priority="10590" stopIfTrue="1" operator="equal">
      <formula>"f"</formula>
    </cfRule>
  </conditionalFormatting>
  <conditionalFormatting sqref="AO16">
    <cfRule type="cellIs" dxfId="23873" priority="10588" stopIfTrue="1" operator="equal">
      <formula>"h"</formula>
    </cfRule>
    <cfRule type="cellIs" dxfId="23872" priority="10589" stopIfTrue="1" operator="equal">
      <formula>"g"</formula>
    </cfRule>
  </conditionalFormatting>
  <conditionalFormatting sqref="AO16">
    <cfRule type="cellIs" dxfId="23871" priority="10587" stopIfTrue="1" operator="equal">
      <formula>"f"</formula>
    </cfRule>
  </conditionalFormatting>
  <conditionalFormatting sqref="AO16">
    <cfRule type="cellIs" dxfId="23870" priority="10585" stopIfTrue="1" operator="equal">
      <formula>"h"</formula>
    </cfRule>
    <cfRule type="cellIs" dxfId="23869" priority="10586" stopIfTrue="1" operator="equal">
      <formula>"g"</formula>
    </cfRule>
  </conditionalFormatting>
  <conditionalFormatting sqref="AO16">
    <cfRule type="cellIs" dxfId="23868" priority="10581" stopIfTrue="1" operator="equal">
      <formula>"f"</formula>
    </cfRule>
  </conditionalFormatting>
  <conditionalFormatting sqref="AO16">
    <cfRule type="cellIs" dxfId="23867" priority="10579" stopIfTrue="1" operator="equal">
      <formula>"h"</formula>
    </cfRule>
    <cfRule type="cellIs" dxfId="23866" priority="10580" stopIfTrue="1" operator="equal">
      <formula>"g"</formula>
    </cfRule>
  </conditionalFormatting>
  <conditionalFormatting sqref="AO16">
    <cfRule type="cellIs" dxfId="23865" priority="10584" stopIfTrue="1" operator="equal">
      <formula>"f"</formula>
    </cfRule>
  </conditionalFormatting>
  <conditionalFormatting sqref="AO16">
    <cfRule type="cellIs" dxfId="23864" priority="10582" stopIfTrue="1" operator="equal">
      <formula>"h"</formula>
    </cfRule>
    <cfRule type="cellIs" dxfId="23863" priority="10583" stopIfTrue="1" operator="equal">
      <formula>"g"</formula>
    </cfRule>
  </conditionalFormatting>
  <conditionalFormatting sqref="AO16">
    <cfRule type="cellIs" dxfId="23862" priority="10578" stopIfTrue="1" operator="equal">
      <formula>"f"</formula>
    </cfRule>
  </conditionalFormatting>
  <conditionalFormatting sqref="AO16">
    <cfRule type="cellIs" dxfId="23861" priority="10576" stopIfTrue="1" operator="equal">
      <formula>"h"</formula>
    </cfRule>
    <cfRule type="cellIs" dxfId="23860" priority="10577" stopIfTrue="1" operator="equal">
      <formula>"g"</formula>
    </cfRule>
  </conditionalFormatting>
  <conditionalFormatting sqref="AO16">
    <cfRule type="cellIs" dxfId="23859" priority="10575" stopIfTrue="1" operator="equal">
      <formula>"f"</formula>
    </cfRule>
  </conditionalFormatting>
  <conditionalFormatting sqref="AO16">
    <cfRule type="cellIs" dxfId="23858" priority="10573" stopIfTrue="1" operator="equal">
      <formula>"h"</formula>
    </cfRule>
    <cfRule type="cellIs" dxfId="23857" priority="10574" stopIfTrue="1" operator="equal">
      <formula>"g"</formula>
    </cfRule>
  </conditionalFormatting>
  <conditionalFormatting sqref="AO16">
    <cfRule type="cellIs" dxfId="23856" priority="10572" stopIfTrue="1" operator="equal">
      <formula>"f"</formula>
    </cfRule>
  </conditionalFormatting>
  <conditionalFormatting sqref="AO16">
    <cfRule type="cellIs" dxfId="23855" priority="10570" stopIfTrue="1" operator="equal">
      <formula>"h"</formula>
    </cfRule>
    <cfRule type="cellIs" dxfId="23854" priority="10571" stopIfTrue="1" operator="equal">
      <formula>"g"</formula>
    </cfRule>
  </conditionalFormatting>
  <conditionalFormatting sqref="AP16">
    <cfRule type="cellIs" dxfId="23853" priority="10497" stopIfTrue="1" operator="equal">
      <formula>"f"</formula>
    </cfRule>
  </conditionalFormatting>
  <conditionalFormatting sqref="AP16">
    <cfRule type="cellIs" dxfId="23852" priority="10495" stopIfTrue="1" operator="equal">
      <formula>"h"</formula>
    </cfRule>
    <cfRule type="cellIs" dxfId="23851" priority="10496" stopIfTrue="1" operator="equal">
      <formula>"g"</formula>
    </cfRule>
  </conditionalFormatting>
  <conditionalFormatting sqref="AP16">
    <cfRule type="cellIs" dxfId="23850" priority="10566" stopIfTrue="1" operator="equal">
      <formula>"f"</formula>
    </cfRule>
  </conditionalFormatting>
  <conditionalFormatting sqref="AP16">
    <cfRule type="cellIs" dxfId="23849" priority="10564" stopIfTrue="1" operator="equal">
      <formula>"h"</formula>
    </cfRule>
    <cfRule type="cellIs" dxfId="23848" priority="10565" stopIfTrue="1" operator="equal">
      <formula>"g"</formula>
    </cfRule>
  </conditionalFormatting>
  <conditionalFormatting sqref="AP16">
    <cfRule type="cellIs" dxfId="23847" priority="10563" stopIfTrue="1" operator="equal">
      <formula>"f"</formula>
    </cfRule>
  </conditionalFormatting>
  <conditionalFormatting sqref="AP16">
    <cfRule type="cellIs" dxfId="23846" priority="10561" stopIfTrue="1" operator="equal">
      <formula>"h"</formula>
    </cfRule>
    <cfRule type="cellIs" dxfId="23845" priority="10562" stopIfTrue="1" operator="equal">
      <formula>"g"</formula>
    </cfRule>
  </conditionalFormatting>
  <conditionalFormatting sqref="AP16">
    <cfRule type="cellIs" dxfId="23844" priority="10560" stopIfTrue="1" operator="equal">
      <formula>"f"</formula>
    </cfRule>
  </conditionalFormatting>
  <conditionalFormatting sqref="AP16">
    <cfRule type="cellIs" dxfId="23843" priority="10558" stopIfTrue="1" operator="equal">
      <formula>"h"</formula>
    </cfRule>
    <cfRule type="cellIs" dxfId="23842" priority="10559" stopIfTrue="1" operator="equal">
      <formula>"g"</formula>
    </cfRule>
  </conditionalFormatting>
  <conditionalFormatting sqref="AP16">
    <cfRule type="cellIs" dxfId="23841" priority="10557" stopIfTrue="1" operator="equal">
      <formula>"f"</formula>
    </cfRule>
  </conditionalFormatting>
  <conditionalFormatting sqref="AP16">
    <cfRule type="cellIs" dxfId="23840" priority="10555" stopIfTrue="1" operator="equal">
      <formula>"h"</formula>
    </cfRule>
    <cfRule type="cellIs" dxfId="23839" priority="10556" stopIfTrue="1" operator="equal">
      <formula>"g"</formula>
    </cfRule>
  </conditionalFormatting>
  <conditionalFormatting sqref="AP16">
    <cfRule type="cellIs" dxfId="23838" priority="10554" stopIfTrue="1" operator="equal">
      <formula>"f"</formula>
    </cfRule>
  </conditionalFormatting>
  <conditionalFormatting sqref="AP16">
    <cfRule type="cellIs" dxfId="23837" priority="10552" stopIfTrue="1" operator="equal">
      <formula>"h"</formula>
    </cfRule>
    <cfRule type="cellIs" dxfId="23836" priority="10553" stopIfTrue="1" operator="equal">
      <formula>"g"</formula>
    </cfRule>
  </conditionalFormatting>
  <conditionalFormatting sqref="AP16">
    <cfRule type="cellIs" dxfId="23835" priority="10551" stopIfTrue="1" operator="equal">
      <formula>"f"</formula>
    </cfRule>
  </conditionalFormatting>
  <conditionalFormatting sqref="AP16">
    <cfRule type="cellIs" dxfId="23834" priority="10549" stopIfTrue="1" operator="equal">
      <formula>"h"</formula>
    </cfRule>
    <cfRule type="cellIs" dxfId="23833" priority="10550" stopIfTrue="1" operator="equal">
      <formula>"g"</formula>
    </cfRule>
  </conditionalFormatting>
  <conditionalFormatting sqref="AP16">
    <cfRule type="cellIs" dxfId="23832" priority="10548" stopIfTrue="1" operator="equal">
      <formula>"f"</formula>
    </cfRule>
  </conditionalFormatting>
  <conditionalFormatting sqref="AP16">
    <cfRule type="cellIs" dxfId="23831" priority="10546" stopIfTrue="1" operator="equal">
      <formula>"h"</formula>
    </cfRule>
    <cfRule type="cellIs" dxfId="23830" priority="10547" stopIfTrue="1" operator="equal">
      <formula>"g"</formula>
    </cfRule>
  </conditionalFormatting>
  <conditionalFormatting sqref="AP16">
    <cfRule type="cellIs" dxfId="23829" priority="10545" stopIfTrue="1" operator="equal">
      <formula>"f"</formula>
    </cfRule>
  </conditionalFormatting>
  <conditionalFormatting sqref="AP16">
    <cfRule type="cellIs" dxfId="23828" priority="10543" stopIfTrue="1" operator="equal">
      <formula>"h"</formula>
    </cfRule>
    <cfRule type="cellIs" dxfId="23827" priority="10544" stopIfTrue="1" operator="equal">
      <formula>"g"</formula>
    </cfRule>
  </conditionalFormatting>
  <conditionalFormatting sqref="AP16">
    <cfRule type="cellIs" dxfId="23826" priority="10542" stopIfTrue="1" operator="equal">
      <formula>"f"</formula>
    </cfRule>
  </conditionalFormatting>
  <conditionalFormatting sqref="AP16">
    <cfRule type="cellIs" dxfId="23825" priority="10540" stopIfTrue="1" operator="equal">
      <formula>"h"</formula>
    </cfRule>
    <cfRule type="cellIs" dxfId="23824" priority="10541" stopIfTrue="1" operator="equal">
      <formula>"g"</formula>
    </cfRule>
  </conditionalFormatting>
  <conditionalFormatting sqref="AP16">
    <cfRule type="cellIs" dxfId="23823" priority="10539" stopIfTrue="1" operator="equal">
      <formula>"f"</formula>
    </cfRule>
  </conditionalFormatting>
  <conditionalFormatting sqref="AP16">
    <cfRule type="cellIs" dxfId="23822" priority="10537" stopIfTrue="1" operator="equal">
      <formula>"h"</formula>
    </cfRule>
    <cfRule type="cellIs" dxfId="23821" priority="10538" stopIfTrue="1" operator="equal">
      <formula>"g"</formula>
    </cfRule>
  </conditionalFormatting>
  <conditionalFormatting sqref="AP16">
    <cfRule type="cellIs" dxfId="23820" priority="10536" stopIfTrue="1" operator="equal">
      <formula>"f"</formula>
    </cfRule>
  </conditionalFormatting>
  <conditionalFormatting sqref="AP16">
    <cfRule type="cellIs" dxfId="23819" priority="10534" stopIfTrue="1" operator="equal">
      <formula>"h"</formula>
    </cfRule>
    <cfRule type="cellIs" dxfId="23818" priority="10535" stopIfTrue="1" operator="equal">
      <formula>"g"</formula>
    </cfRule>
  </conditionalFormatting>
  <conditionalFormatting sqref="AP16">
    <cfRule type="cellIs" dxfId="23817" priority="10533" stopIfTrue="1" operator="equal">
      <formula>"f"</formula>
    </cfRule>
  </conditionalFormatting>
  <conditionalFormatting sqref="AP16">
    <cfRule type="cellIs" dxfId="23816" priority="10531" stopIfTrue="1" operator="equal">
      <formula>"h"</formula>
    </cfRule>
    <cfRule type="cellIs" dxfId="23815" priority="10532" stopIfTrue="1" operator="equal">
      <formula>"g"</formula>
    </cfRule>
  </conditionalFormatting>
  <conditionalFormatting sqref="AP16">
    <cfRule type="cellIs" dxfId="23814" priority="10530" stopIfTrue="1" operator="equal">
      <formula>"f"</formula>
    </cfRule>
  </conditionalFormatting>
  <conditionalFormatting sqref="AP16">
    <cfRule type="cellIs" dxfId="23813" priority="10528" stopIfTrue="1" operator="equal">
      <formula>"h"</formula>
    </cfRule>
    <cfRule type="cellIs" dxfId="23812" priority="10529" stopIfTrue="1" operator="equal">
      <formula>"g"</formula>
    </cfRule>
  </conditionalFormatting>
  <conditionalFormatting sqref="AP16">
    <cfRule type="cellIs" dxfId="23811" priority="10527" stopIfTrue="1" operator="equal">
      <formula>"f"</formula>
    </cfRule>
  </conditionalFormatting>
  <conditionalFormatting sqref="AP16">
    <cfRule type="cellIs" dxfId="23810" priority="10525" stopIfTrue="1" operator="equal">
      <formula>"h"</formula>
    </cfRule>
    <cfRule type="cellIs" dxfId="23809" priority="10526" stopIfTrue="1" operator="equal">
      <formula>"g"</formula>
    </cfRule>
  </conditionalFormatting>
  <conditionalFormatting sqref="AP16">
    <cfRule type="cellIs" dxfId="23808" priority="10524" stopIfTrue="1" operator="equal">
      <formula>"f"</formula>
    </cfRule>
  </conditionalFormatting>
  <conditionalFormatting sqref="AP16">
    <cfRule type="cellIs" dxfId="23807" priority="10522" stopIfTrue="1" operator="equal">
      <formula>"h"</formula>
    </cfRule>
    <cfRule type="cellIs" dxfId="23806" priority="10523" stopIfTrue="1" operator="equal">
      <formula>"g"</formula>
    </cfRule>
  </conditionalFormatting>
  <conditionalFormatting sqref="AP16">
    <cfRule type="cellIs" dxfId="23805" priority="10521" stopIfTrue="1" operator="equal">
      <formula>"f"</formula>
    </cfRule>
  </conditionalFormatting>
  <conditionalFormatting sqref="AP16">
    <cfRule type="cellIs" dxfId="23804" priority="10519" stopIfTrue="1" operator="equal">
      <formula>"h"</formula>
    </cfRule>
    <cfRule type="cellIs" dxfId="23803" priority="10520" stopIfTrue="1" operator="equal">
      <formula>"g"</formula>
    </cfRule>
  </conditionalFormatting>
  <conditionalFormatting sqref="AP16">
    <cfRule type="cellIs" dxfId="23802" priority="10518" stopIfTrue="1" operator="equal">
      <formula>"f"</formula>
    </cfRule>
  </conditionalFormatting>
  <conditionalFormatting sqref="AP16">
    <cfRule type="cellIs" dxfId="23801" priority="10516" stopIfTrue="1" operator="equal">
      <formula>"h"</formula>
    </cfRule>
    <cfRule type="cellIs" dxfId="23800" priority="10517" stopIfTrue="1" operator="equal">
      <formula>"g"</formula>
    </cfRule>
  </conditionalFormatting>
  <conditionalFormatting sqref="AP16">
    <cfRule type="cellIs" dxfId="23799" priority="10515" stopIfTrue="1" operator="equal">
      <formula>"f"</formula>
    </cfRule>
  </conditionalFormatting>
  <conditionalFormatting sqref="AP16">
    <cfRule type="cellIs" dxfId="23798" priority="10513" stopIfTrue="1" operator="equal">
      <formula>"h"</formula>
    </cfRule>
    <cfRule type="cellIs" dxfId="23797" priority="10514" stopIfTrue="1" operator="equal">
      <formula>"g"</formula>
    </cfRule>
  </conditionalFormatting>
  <conditionalFormatting sqref="AP16">
    <cfRule type="cellIs" dxfId="23796" priority="10509" stopIfTrue="1" operator="equal">
      <formula>"f"</formula>
    </cfRule>
  </conditionalFormatting>
  <conditionalFormatting sqref="AP16">
    <cfRule type="cellIs" dxfId="23795" priority="10507" stopIfTrue="1" operator="equal">
      <formula>"h"</formula>
    </cfRule>
    <cfRule type="cellIs" dxfId="23794" priority="10508" stopIfTrue="1" operator="equal">
      <formula>"g"</formula>
    </cfRule>
  </conditionalFormatting>
  <conditionalFormatting sqref="AP16">
    <cfRule type="cellIs" dxfId="23793" priority="10512" stopIfTrue="1" operator="equal">
      <formula>"f"</formula>
    </cfRule>
  </conditionalFormatting>
  <conditionalFormatting sqref="AP16">
    <cfRule type="cellIs" dxfId="23792" priority="10510" stopIfTrue="1" operator="equal">
      <formula>"h"</formula>
    </cfRule>
    <cfRule type="cellIs" dxfId="23791" priority="10511" stopIfTrue="1" operator="equal">
      <formula>"g"</formula>
    </cfRule>
  </conditionalFormatting>
  <conditionalFormatting sqref="AP16">
    <cfRule type="cellIs" dxfId="23790" priority="10506" stopIfTrue="1" operator="equal">
      <formula>"f"</formula>
    </cfRule>
  </conditionalFormatting>
  <conditionalFormatting sqref="AP16">
    <cfRule type="cellIs" dxfId="23789" priority="10504" stopIfTrue="1" operator="equal">
      <formula>"h"</formula>
    </cfRule>
    <cfRule type="cellIs" dxfId="23788" priority="10505" stopIfTrue="1" operator="equal">
      <formula>"g"</formula>
    </cfRule>
  </conditionalFormatting>
  <conditionalFormatting sqref="AP16">
    <cfRule type="cellIs" dxfId="23787" priority="10503" stopIfTrue="1" operator="equal">
      <formula>"f"</formula>
    </cfRule>
  </conditionalFormatting>
  <conditionalFormatting sqref="AP16">
    <cfRule type="cellIs" dxfId="23786" priority="10501" stopIfTrue="1" operator="equal">
      <formula>"h"</formula>
    </cfRule>
    <cfRule type="cellIs" dxfId="23785" priority="10502" stopIfTrue="1" operator="equal">
      <formula>"g"</formula>
    </cfRule>
  </conditionalFormatting>
  <conditionalFormatting sqref="AP16">
    <cfRule type="cellIs" dxfId="23784" priority="10500" stopIfTrue="1" operator="equal">
      <formula>"f"</formula>
    </cfRule>
  </conditionalFormatting>
  <conditionalFormatting sqref="AP16">
    <cfRule type="cellIs" dxfId="23783" priority="10498" stopIfTrue="1" operator="equal">
      <formula>"h"</formula>
    </cfRule>
    <cfRule type="cellIs" dxfId="23782" priority="10499" stopIfTrue="1" operator="equal">
      <formula>"g"</formula>
    </cfRule>
  </conditionalFormatting>
  <conditionalFormatting sqref="AP16">
    <cfRule type="cellIs" dxfId="23781" priority="10491" stopIfTrue="1" operator="equal">
      <formula>"f"</formula>
    </cfRule>
  </conditionalFormatting>
  <conditionalFormatting sqref="AP16">
    <cfRule type="cellIs" dxfId="23780" priority="10489" stopIfTrue="1" operator="equal">
      <formula>"h"</formula>
    </cfRule>
    <cfRule type="cellIs" dxfId="23779" priority="10490" stopIfTrue="1" operator="equal">
      <formula>"g"</formula>
    </cfRule>
  </conditionalFormatting>
  <conditionalFormatting sqref="AP16">
    <cfRule type="cellIs" dxfId="23778" priority="10488" stopIfTrue="1" operator="equal">
      <formula>"f"</formula>
    </cfRule>
  </conditionalFormatting>
  <conditionalFormatting sqref="AP16">
    <cfRule type="cellIs" dxfId="23777" priority="10486" stopIfTrue="1" operator="equal">
      <formula>"h"</formula>
    </cfRule>
    <cfRule type="cellIs" dxfId="23776" priority="10487" stopIfTrue="1" operator="equal">
      <formula>"g"</formula>
    </cfRule>
  </conditionalFormatting>
  <conditionalFormatting sqref="AP16">
    <cfRule type="cellIs" dxfId="23775" priority="10476" stopIfTrue="1" operator="equal">
      <formula>"f"</formula>
    </cfRule>
  </conditionalFormatting>
  <conditionalFormatting sqref="AP16">
    <cfRule type="cellIs" dxfId="23774" priority="10474" stopIfTrue="1" operator="equal">
      <formula>"h"</formula>
    </cfRule>
    <cfRule type="cellIs" dxfId="23773" priority="10475" stopIfTrue="1" operator="equal">
      <formula>"g"</formula>
    </cfRule>
  </conditionalFormatting>
  <conditionalFormatting sqref="AP16">
    <cfRule type="cellIs" dxfId="23772" priority="10473" stopIfTrue="1" operator="equal">
      <formula>"f"</formula>
    </cfRule>
  </conditionalFormatting>
  <conditionalFormatting sqref="AP16">
    <cfRule type="cellIs" dxfId="23771" priority="10471" stopIfTrue="1" operator="equal">
      <formula>"h"</formula>
    </cfRule>
    <cfRule type="cellIs" dxfId="23770" priority="10472" stopIfTrue="1" operator="equal">
      <formula>"g"</formula>
    </cfRule>
  </conditionalFormatting>
  <conditionalFormatting sqref="AP16">
    <cfRule type="cellIs" dxfId="23769" priority="10485" stopIfTrue="1" operator="equal">
      <formula>"f"</formula>
    </cfRule>
  </conditionalFormatting>
  <conditionalFormatting sqref="AP16">
    <cfRule type="cellIs" dxfId="23768" priority="10483" stopIfTrue="1" operator="equal">
      <formula>"h"</formula>
    </cfRule>
    <cfRule type="cellIs" dxfId="23767" priority="10484" stopIfTrue="1" operator="equal">
      <formula>"g"</formula>
    </cfRule>
  </conditionalFormatting>
  <conditionalFormatting sqref="AP16">
    <cfRule type="cellIs" dxfId="23766" priority="10494" stopIfTrue="1" operator="equal">
      <formula>"f"</formula>
    </cfRule>
  </conditionalFormatting>
  <conditionalFormatting sqref="AP16">
    <cfRule type="cellIs" dxfId="23765" priority="10492" stopIfTrue="1" operator="equal">
      <formula>"h"</formula>
    </cfRule>
    <cfRule type="cellIs" dxfId="23764" priority="10493" stopIfTrue="1" operator="equal">
      <formula>"g"</formula>
    </cfRule>
  </conditionalFormatting>
  <conditionalFormatting sqref="AP16">
    <cfRule type="cellIs" dxfId="23763" priority="10482" stopIfTrue="1" operator="equal">
      <formula>"f"</formula>
    </cfRule>
  </conditionalFormatting>
  <conditionalFormatting sqref="AP16">
    <cfRule type="cellIs" dxfId="23762" priority="10480" stopIfTrue="1" operator="equal">
      <formula>"h"</formula>
    </cfRule>
    <cfRule type="cellIs" dxfId="23761" priority="10481" stopIfTrue="1" operator="equal">
      <formula>"g"</formula>
    </cfRule>
  </conditionalFormatting>
  <conditionalFormatting sqref="AP16">
    <cfRule type="cellIs" dxfId="23760" priority="10479" stopIfTrue="1" operator="equal">
      <formula>"f"</formula>
    </cfRule>
  </conditionalFormatting>
  <conditionalFormatting sqref="AP16">
    <cfRule type="cellIs" dxfId="23759" priority="10477" stopIfTrue="1" operator="equal">
      <formula>"h"</formula>
    </cfRule>
    <cfRule type="cellIs" dxfId="23758" priority="10478" stopIfTrue="1" operator="equal">
      <formula>"g"</formula>
    </cfRule>
  </conditionalFormatting>
  <conditionalFormatting sqref="BS25">
    <cfRule type="cellIs" dxfId="23757" priority="8460" stopIfTrue="1" operator="equal">
      <formula>"f"</formula>
    </cfRule>
  </conditionalFormatting>
  <conditionalFormatting sqref="BS25">
    <cfRule type="cellIs" dxfId="23756" priority="8458" stopIfTrue="1" operator="equal">
      <formula>"h"</formula>
    </cfRule>
    <cfRule type="cellIs" dxfId="23755" priority="8459" stopIfTrue="1" operator="equal">
      <formula>"g"</formula>
    </cfRule>
  </conditionalFormatting>
  <conditionalFormatting sqref="BS25">
    <cfRule type="cellIs" dxfId="23754" priority="8442" stopIfTrue="1" operator="equal">
      <formula>"f"</formula>
    </cfRule>
  </conditionalFormatting>
  <conditionalFormatting sqref="BS25">
    <cfRule type="cellIs" dxfId="23753" priority="8440" stopIfTrue="1" operator="equal">
      <formula>"h"</formula>
    </cfRule>
    <cfRule type="cellIs" dxfId="23752" priority="8441" stopIfTrue="1" operator="equal">
      <formula>"g"</formula>
    </cfRule>
  </conditionalFormatting>
  <conditionalFormatting sqref="BS25">
    <cfRule type="cellIs" dxfId="23751" priority="8439" stopIfTrue="1" operator="equal">
      <formula>"f"</formula>
    </cfRule>
  </conditionalFormatting>
  <conditionalFormatting sqref="BS25">
    <cfRule type="cellIs" dxfId="23750" priority="8437" stopIfTrue="1" operator="equal">
      <formula>"h"</formula>
    </cfRule>
    <cfRule type="cellIs" dxfId="23749" priority="8438" stopIfTrue="1" operator="equal">
      <formula>"g"</formula>
    </cfRule>
  </conditionalFormatting>
  <conditionalFormatting sqref="BS25">
    <cfRule type="cellIs" dxfId="23748" priority="8457" stopIfTrue="1" operator="equal">
      <formula>"f"</formula>
    </cfRule>
  </conditionalFormatting>
  <conditionalFormatting sqref="BS25">
    <cfRule type="cellIs" dxfId="23747" priority="8455" stopIfTrue="1" operator="equal">
      <formula>"h"</formula>
    </cfRule>
    <cfRule type="cellIs" dxfId="23746" priority="8456" stopIfTrue="1" operator="equal">
      <formula>"g"</formula>
    </cfRule>
  </conditionalFormatting>
  <conditionalFormatting sqref="BS25">
    <cfRule type="cellIs" dxfId="23745" priority="8454" stopIfTrue="1" operator="equal">
      <formula>"f"</formula>
    </cfRule>
  </conditionalFormatting>
  <conditionalFormatting sqref="BS25">
    <cfRule type="cellIs" dxfId="23744" priority="8452" stopIfTrue="1" operator="equal">
      <formula>"h"</formula>
    </cfRule>
    <cfRule type="cellIs" dxfId="23743" priority="8453" stopIfTrue="1" operator="equal">
      <formula>"g"</formula>
    </cfRule>
  </conditionalFormatting>
  <conditionalFormatting sqref="BS25">
    <cfRule type="cellIs" dxfId="23742" priority="8451" stopIfTrue="1" operator="equal">
      <formula>"f"</formula>
    </cfRule>
  </conditionalFormatting>
  <conditionalFormatting sqref="BS25">
    <cfRule type="cellIs" dxfId="23741" priority="8449" stopIfTrue="1" operator="equal">
      <formula>"h"</formula>
    </cfRule>
    <cfRule type="cellIs" dxfId="23740" priority="8450" stopIfTrue="1" operator="equal">
      <formula>"g"</formula>
    </cfRule>
  </conditionalFormatting>
  <conditionalFormatting sqref="BS25">
    <cfRule type="cellIs" dxfId="23739" priority="8448" stopIfTrue="1" operator="equal">
      <formula>"f"</formula>
    </cfRule>
  </conditionalFormatting>
  <conditionalFormatting sqref="BS25">
    <cfRule type="cellIs" dxfId="23738" priority="8446" stopIfTrue="1" operator="equal">
      <formula>"h"</formula>
    </cfRule>
    <cfRule type="cellIs" dxfId="23737" priority="8447" stopIfTrue="1" operator="equal">
      <formula>"g"</formula>
    </cfRule>
  </conditionalFormatting>
  <conditionalFormatting sqref="BS25">
    <cfRule type="cellIs" dxfId="23736" priority="8445" stopIfTrue="1" operator="equal">
      <formula>"f"</formula>
    </cfRule>
  </conditionalFormatting>
  <conditionalFormatting sqref="BS25">
    <cfRule type="cellIs" dxfId="23735" priority="8443" stopIfTrue="1" operator="equal">
      <formula>"h"</formula>
    </cfRule>
    <cfRule type="cellIs" dxfId="23734" priority="8444" stopIfTrue="1" operator="equal">
      <formula>"g"</formula>
    </cfRule>
  </conditionalFormatting>
  <conditionalFormatting sqref="BR25">
    <cfRule type="cellIs" dxfId="23733" priority="8436" stopIfTrue="1" operator="equal">
      <formula>"f"</formula>
    </cfRule>
  </conditionalFormatting>
  <conditionalFormatting sqref="BR25">
    <cfRule type="cellIs" dxfId="23732" priority="8434" stopIfTrue="1" operator="equal">
      <formula>"h"</formula>
    </cfRule>
    <cfRule type="cellIs" dxfId="23731" priority="8435" stopIfTrue="1" operator="equal">
      <formula>"g"</formula>
    </cfRule>
  </conditionalFormatting>
  <conditionalFormatting sqref="BR25">
    <cfRule type="cellIs" dxfId="23730" priority="8433" stopIfTrue="1" operator="equal">
      <formula>"f"</formula>
    </cfRule>
  </conditionalFormatting>
  <conditionalFormatting sqref="BR25">
    <cfRule type="cellIs" dxfId="23729" priority="8431" stopIfTrue="1" operator="equal">
      <formula>"h"</formula>
    </cfRule>
    <cfRule type="cellIs" dxfId="23728" priority="8432" stopIfTrue="1" operator="equal">
      <formula>"g"</formula>
    </cfRule>
  </conditionalFormatting>
  <conditionalFormatting sqref="BR25">
    <cfRule type="cellIs" dxfId="23727" priority="8430" stopIfTrue="1" operator="equal">
      <formula>"f"</formula>
    </cfRule>
  </conditionalFormatting>
  <conditionalFormatting sqref="BR25">
    <cfRule type="cellIs" dxfId="23726" priority="8428" stopIfTrue="1" operator="equal">
      <formula>"h"</formula>
    </cfRule>
    <cfRule type="cellIs" dxfId="23725" priority="8429" stopIfTrue="1" operator="equal">
      <formula>"g"</formula>
    </cfRule>
  </conditionalFormatting>
  <conditionalFormatting sqref="BR25">
    <cfRule type="cellIs" dxfId="23724" priority="8427" stopIfTrue="1" operator="equal">
      <formula>"f"</formula>
    </cfRule>
  </conditionalFormatting>
  <conditionalFormatting sqref="BR25">
    <cfRule type="cellIs" dxfId="23723" priority="8425" stopIfTrue="1" operator="equal">
      <formula>"h"</formula>
    </cfRule>
    <cfRule type="cellIs" dxfId="23722" priority="8426" stopIfTrue="1" operator="equal">
      <formula>"g"</formula>
    </cfRule>
  </conditionalFormatting>
  <conditionalFormatting sqref="BR25">
    <cfRule type="cellIs" dxfId="23721" priority="8424" stopIfTrue="1" operator="equal">
      <formula>"f"</formula>
    </cfRule>
  </conditionalFormatting>
  <conditionalFormatting sqref="BR25">
    <cfRule type="cellIs" dxfId="23720" priority="8422" stopIfTrue="1" operator="equal">
      <formula>"h"</formula>
    </cfRule>
    <cfRule type="cellIs" dxfId="23719" priority="8423" stopIfTrue="1" operator="equal">
      <formula>"g"</formula>
    </cfRule>
  </conditionalFormatting>
  <conditionalFormatting sqref="BR25">
    <cfRule type="cellIs" dxfId="23718" priority="8421" stopIfTrue="1" operator="equal">
      <formula>"f"</formula>
    </cfRule>
  </conditionalFormatting>
  <conditionalFormatting sqref="BR25">
    <cfRule type="cellIs" dxfId="23717" priority="8419" stopIfTrue="1" operator="equal">
      <formula>"h"</formula>
    </cfRule>
    <cfRule type="cellIs" dxfId="23716" priority="8420" stopIfTrue="1" operator="equal">
      <formula>"g"</formula>
    </cfRule>
  </conditionalFormatting>
  <conditionalFormatting sqref="BR25">
    <cfRule type="cellIs" dxfId="23715" priority="8415" stopIfTrue="1" operator="equal">
      <formula>"f"</formula>
    </cfRule>
  </conditionalFormatting>
  <conditionalFormatting sqref="BR25">
    <cfRule type="cellIs" dxfId="23714" priority="8413" stopIfTrue="1" operator="equal">
      <formula>"h"</formula>
    </cfRule>
    <cfRule type="cellIs" dxfId="23713" priority="8414" stopIfTrue="1" operator="equal">
      <formula>"g"</formula>
    </cfRule>
  </conditionalFormatting>
  <conditionalFormatting sqref="BR25">
    <cfRule type="cellIs" dxfId="23712" priority="8418" stopIfTrue="1" operator="equal">
      <formula>"f"</formula>
    </cfRule>
  </conditionalFormatting>
  <conditionalFormatting sqref="BR25">
    <cfRule type="cellIs" dxfId="23711" priority="8416" stopIfTrue="1" operator="equal">
      <formula>"h"</formula>
    </cfRule>
    <cfRule type="cellIs" dxfId="23710" priority="8417" stopIfTrue="1" operator="equal">
      <formula>"g"</formula>
    </cfRule>
  </conditionalFormatting>
  <conditionalFormatting sqref="AO25:AP25">
    <cfRule type="cellIs" dxfId="23709" priority="8343" stopIfTrue="1" operator="equal">
      <formula>"f"</formula>
    </cfRule>
  </conditionalFormatting>
  <conditionalFormatting sqref="AO25:AP25">
    <cfRule type="cellIs" dxfId="23708" priority="8341" stopIfTrue="1" operator="equal">
      <formula>"h"</formula>
    </cfRule>
    <cfRule type="cellIs" dxfId="23707" priority="8342" stopIfTrue="1" operator="equal">
      <formula>"g"</formula>
    </cfRule>
  </conditionalFormatting>
  <conditionalFormatting sqref="AO25:AP25">
    <cfRule type="cellIs" dxfId="23706" priority="8412" stopIfTrue="1" operator="equal">
      <formula>"f"</formula>
    </cfRule>
  </conditionalFormatting>
  <conditionalFormatting sqref="AO25:AP25">
    <cfRule type="cellIs" dxfId="23705" priority="8410" stopIfTrue="1" operator="equal">
      <formula>"h"</formula>
    </cfRule>
    <cfRule type="cellIs" dxfId="23704" priority="8411" stopIfTrue="1" operator="equal">
      <formula>"g"</formula>
    </cfRule>
  </conditionalFormatting>
  <conditionalFormatting sqref="AO25:AP25">
    <cfRule type="cellIs" dxfId="23703" priority="8409" stopIfTrue="1" operator="equal">
      <formula>"f"</formula>
    </cfRule>
  </conditionalFormatting>
  <conditionalFormatting sqref="AO25:AP25">
    <cfRule type="cellIs" dxfId="23702" priority="8407" stopIfTrue="1" operator="equal">
      <formula>"h"</formula>
    </cfRule>
    <cfRule type="cellIs" dxfId="23701" priority="8408" stopIfTrue="1" operator="equal">
      <formula>"g"</formula>
    </cfRule>
  </conditionalFormatting>
  <conditionalFormatting sqref="AO25:AP25">
    <cfRule type="cellIs" dxfId="23700" priority="8406" stopIfTrue="1" operator="equal">
      <formula>"f"</formula>
    </cfRule>
  </conditionalFormatting>
  <conditionalFormatting sqref="AO25:AP25">
    <cfRule type="cellIs" dxfId="23699" priority="8404" stopIfTrue="1" operator="equal">
      <formula>"h"</formula>
    </cfRule>
    <cfRule type="cellIs" dxfId="23698" priority="8405" stopIfTrue="1" operator="equal">
      <formula>"g"</formula>
    </cfRule>
  </conditionalFormatting>
  <conditionalFormatting sqref="AO25:AP25">
    <cfRule type="cellIs" dxfId="23697" priority="8403" stopIfTrue="1" operator="equal">
      <formula>"f"</formula>
    </cfRule>
  </conditionalFormatting>
  <conditionalFormatting sqref="AO25:AP25">
    <cfRule type="cellIs" dxfId="23696" priority="8401" stopIfTrue="1" operator="equal">
      <formula>"h"</formula>
    </cfRule>
    <cfRule type="cellIs" dxfId="23695" priority="8402" stopIfTrue="1" operator="equal">
      <formula>"g"</formula>
    </cfRule>
  </conditionalFormatting>
  <conditionalFormatting sqref="AO25:AP25">
    <cfRule type="cellIs" dxfId="23694" priority="8400" stopIfTrue="1" operator="equal">
      <formula>"f"</formula>
    </cfRule>
  </conditionalFormatting>
  <conditionalFormatting sqref="AO25:AP25">
    <cfRule type="cellIs" dxfId="23693" priority="8398" stopIfTrue="1" operator="equal">
      <formula>"h"</formula>
    </cfRule>
    <cfRule type="cellIs" dxfId="23692" priority="8399" stopIfTrue="1" operator="equal">
      <formula>"g"</formula>
    </cfRule>
  </conditionalFormatting>
  <conditionalFormatting sqref="AO25:AP25">
    <cfRule type="cellIs" dxfId="23691" priority="8397" stopIfTrue="1" operator="equal">
      <formula>"f"</formula>
    </cfRule>
  </conditionalFormatting>
  <conditionalFormatting sqref="AO25:AP25">
    <cfRule type="cellIs" dxfId="23690" priority="8395" stopIfTrue="1" operator="equal">
      <formula>"h"</formula>
    </cfRule>
    <cfRule type="cellIs" dxfId="23689" priority="8396" stopIfTrue="1" operator="equal">
      <formula>"g"</formula>
    </cfRule>
  </conditionalFormatting>
  <conditionalFormatting sqref="AO25:AP25">
    <cfRule type="cellIs" dxfId="23688" priority="8394" stopIfTrue="1" operator="equal">
      <formula>"f"</formula>
    </cfRule>
  </conditionalFormatting>
  <conditionalFormatting sqref="AO25:AP25">
    <cfRule type="cellIs" dxfId="23687" priority="8392" stopIfTrue="1" operator="equal">
      <formula>"h"</formula>
    </cfRule>
    <cfRule type="cellIs" dxfId="23686" priority="8393" stopIfTrue="1" operator="equal">
      <formula>"g"</formula>
    </cfRule>
  </conditionalFormatting>
  <conditionalFormatting sqref="AO25:AP25">
    <cfRule type="cellIs" dxfId="23685" priority="8391" stopIfTrue="1" operator="equal">
      <formula>"f"</formula>
    </cfRule>
  </conditionalFormatting>
  <conditionalFormatting sqref="AO25:AP25">
    <cfRule type="cellIs" dxfId="23684" priority="8389" stopIfTrue="1" operator="equal">
      <formula>"h"</formula>
    </cfRule>
    <cfRule type="cellIs" dxfId="23683" priority="8390" stopIfTrue="1" operator="equal">
      <formula>"g"</formula>
    </cfRule>
  </conditionalFormatting>
  <conditionalFormatting sqref="AO25:AP25">
    <cfRule type="cellIs" dxfId="23682" priority="8388" stopIfTrue="1" operator="equal">
      <formula>"f"</formula>
    </cfRule>
  </conditionalFormatting>
  <conditionalFormatting sqref="AO25:AP25">
    <cfRule type="cellIs" dxfId="23681" priority="8386" stopIfTrue="1" operator="equal">
      <formula>"h"</formula>
    </cfRule>
    <cfRule type="cellIs" dxfId="23680" priority="8387" stopIfTrue="1" operator="equal">
      <formula>"g"</formula>
    </cfRule>
  </conditionalFormatting>
  <conditionalFormatting sqref="AO25:AP25">
    <cfRule type="cellIs" dxfId="23679" priority="8385" stopIfTrue="1" operator="equal">
      <formula>"f"</formula>
    </cfRule>
  </conditionalFormatting>
  <conditionalFormatting sqref="AO25:AP25">
    <cfRule type="cellIs" dxfId="23678" priority="8383" stopIfTrue="1" operator="equal">
      <formula>"h"</formula>
    </cfRule>
    <cfRule type="cellIs" dxfId="23677" priority="8384" stopIfTrue="1" operator="equal">
      <formula>"g"</formula>
    </cfRule>
  </conditionalFormatting>
  <conditionalFormatting sqref="AO25:AP25">
    <cfRule type="cellIs" dxfId="23676" priority="8382" stopIfTrue="1" operator="equal">
      <formula>"f"</formula>
    </cfRule>
  </conditionalFormatting>
  <conditionalFormatting sqref="AO25:AP25">
    <cfRule type="cellIs" dxfId="23675" priority="8380" stopIfTrue="1" operator="equal">
      <formula>"h"</formula>
    </cfRule>
    <cfRule type="cellIs" dxfId="23674" priority="8381" stopIfTrue="1" operator="equal">
      <formula>"g"</formula>
    </cfRule>
  </conditionalFormatting>
  <conditionalFormatting sqref="AO25:AP25">
    <cfRule type="cellIs" dxfId="23673" priority="8379" stopIfTrue="1" operator="equal">
      <formula>"f"</formula>
    </cfRule>
  </conditionalFormatting>
  <conditionalFormatting sqref="AO25:AP25">
    <cfRule type="cellIs" dxfId="23672" priority="8377" stopIfTrue="1" operator="equal">
      <formula>"h"</formula>
    </cfRule>
    <cfRule type="cellIs" dxfId="23671" priority="8378" stopIfTrue="1" operator="equal">
      <formula>"g"</formula>
    </cfRule>
  </conditionalFormatting>
  <conditionalFormatting sqref="AO25:AP25">
    <cfRule type="cellIs" dxfId="23670" priority="8376" stopIfTrue="1" operator="equal">
      <formula>"f"</formula>
    </cfRule>
  </conditionalFormatting>
  <conditionalFormatting sqref="AO25:AP25">
    <cfRule type="cellIs" dxfId="23669" priority="8374" stopIfTrue="1" operator="equal">
      <formula>"h"</formula>
    </cfRule>
    <cfRule type="cellIs" dxfId="23668" priority="8375" stopIfTrue="1" operator="equal">
      <formula>"g"</formula>
    </cfRule>
  </conditionalFormatting>
  <conditionalFormatting sqref="AO25:AP25">
    <cfRule type="cellIs" dxfId="23667" priority="8373" stopIfTrue="1" operator="equal">
      <formula>"f"</formula>
    </cfRule>
  </conditionalFormatting>
  <conditionalFormatting sqref="AO25:AP25">
    <cfRule type="cellIs" dxfId="23666" priority="8371" stopIfTrue="1" operator="equal">
      <formula>"h"</formula>
    </cfRule>
    <cfRule type="cellIs" dxfId="23665" priority="8372" stopIfTrue="1" operator="equal">
      <formula>"g"</formula>
    </cfRule>
  </conditionalFormatting>
  <conditionalFormatting sqref="AO25:AP25">
    <cfRule type="cellIs" dxfId="23664" priority="8370" stopIfTrue="1" operator="equal">
      <formula>"f"</formula>
    </cfRule>
  </conditionalFormatting>
  <conditionalFormatting sqref="AO25:AP25">
    <cfRule type="cellIs" dxfId="23663" priority="8368" stopIfTrue="1" operator="equal">
      <formula>"h"</formula>
    </cfRule>
    <cfRule type="cellIs" dxfId="23662" priority="8369" stopIfTrue="1" operator="equal">
      <formula>"g"</formula>
    </cfRule>
  </conditionalFormatting>
  <conditionalFormatting sqref="AO25:AP25">
    <cfRule type="cellIs" dxfId="23661" priority="8367" stopIfTrue="1" operator="equal">
      <formula>"f"</formula>
    </cfRule>
  </conditionalFormatting>
  <conditionalFormatting sqref="AO25:AP25">
    <cfRule type="cellIs" dxfId="23660" priority="8365" stopIfTrue="1" operator="equal">
      <formula>"h"</formula>
    </cfRule>
    <cfRule type="cellIs" dxfId="23659" priority="8366" stopIfTrue="1" operator="equal">
      <formula>"g"</formula>
    </cfRule>
  </conditionalFormatting>
  <conditionalFormatting sqref="AO25:AP25">
    <cfRule type="cellIs" dxfId="23658" priority="8364" stopIfTrue="1" operator="equal">
      <formula>"f"</formula>
    </cfRule>
  </conditionalFormatting>
  <conditionalFormatting sqref="AO25:AP25">
    <cfRule type="cellIs" dxfId="23657" priority="8362" stopIfTrue="1" operator="equal">
      <formula>"h"</formula>
    </cfRule>
    <cfRule type="cellIs" dxfId="23656" priority="8363" stopIfTrue="1" operator="equal">
      <formula>"g"</formula>
    </cfRule>
  </conditionalFormatting>
  <conditionalFormatting sqref="AO25:AP25">
    <cfRule type="cellIs" dxfId="23655" priority="8361" stopIfTrue="1" operator="equal">
      <formula>"f"</formula>
    </cfRule>
  </conditionalFormatting>
  <conditionalFormatting sqref="AO25:AP25">
    <cfRule type="cellIs" dxfId="23654" priority="8359" stopIfTrue="1" operator="equal">
      <formula>"h"</formula>
    </cfRule>
    <cfRule type="cellIs" dxfId="23653" priority="8360" stopIfTrue="1" operator="equal">
      <formula>"g"</formula>
    </cfRule>
  </conditionalFormatting>
  <conditionalFormatting sqref="AO25:AP25">
    <cfRule type="cellIs" dxfId="23652" priority="8355" stopIfTrue="1" operator="equal">
      <formula>"f"</formula>
    </cfRule>
  </conditionalFormatting>
  <conditionalFormatting sqref="AO25:AP25">
    <cfRule type="cellIs" dxfId="23651" priority="8353" stopIfTrue="1" operator="equal">
      <formula>"h"</formula>
    </cfRule>
    <cfRule type="cellIs" dxfId="23650" priority="8354" stopIfTrue="1" operator="equal">
      <formula>"g"</formula>
    </cfRule>
  </conditionalFormatting>
  <conditionalFormatting sqref="AO25:AP25">
    <cfRule type="cellIs" dxfId="23649" priority="8358" stopIfTrue="1" operator="equal">
      <formula>"f"</formula>
    </cfRule>
  </conditionalFormatting>
  <conditionalFormatting sqref="AO25:AP25">
    <cfRule type="cellIs" dxfId="23648" priority="8356" stopIfTrue="1" operator="equal">
      <formula>"h"</formula>
    </cfRule>
    <cfRule type="cellIs" dxfId="23647" priority="8357" stopIfTrue="1" operator="equal">
      <formula>"g"</formula>
    </cfRule>
  </conditionalFormatting>
  <conditionalFormatting sqref="AO25:AP25">
    <cfRule type="cellIs" dxfId="23646" priority="8352" stopIfTrue="1" operator="equal">
      <formula>"f"</formula>
    </cfRule>
  </conditionalFormatting>
  <conditionalFormatting sqref="AO25:AP25">
    <cfRule type="cellIs" dxfId="23645" priority="8350" stopIfTrue="1" operator="equal">
      <formula>"h"</formula>
    </cfRule>
    <cfRule type="cellIs" dxfId="23644" priority="8351" stopIfTrue="1" operator="equal">
      <formula>"g"</formula>
    </cfRule>
  </conditionalFormatting>
  <conditionalFormatting sqref="AO25:AP25">
    <cfRule type="cellIs" dxfId="23643" priority="8349" stopIfTrue="1" operator="equal">
      <formula>"f"</formula>
    </cfRule>
  </conditionalFormatting>
  <conditionalFormatting sqref="AO25:AP25">
    <cfRule type="cellIs" dxfId="23642" priority="8347" stopIfTrue="1" operator="equal">
      <formula>"h"</formula>
    </cfRule>
    <cfRule type="cellIs" dxfId="23641" priority="8348" stopIfTrue="1" operator="equal">
      <formula>"g"</formula>
    </cfRule>
  </conditionalFormatting>
  <conditionalFormatting sqref="AO25:AP25">
    <cfRule type="cellIs" dxfId="23640" priority="8346" stopIfTrue="1" operator="equal">
      <formula>"f"</formula>
    </cfRule>
  </conditionalFormatting>
  <conditionalFormatting sqref="AO25:AP25">
    <cfRule type="cellIs" dxfId="23639" priority="8344" stopIfTrue="1" operator="equal">
      <formula>"h"</formula>
    </cfRule>
    <cfRule type="cellIs" dxfId="23638" priority="8345" stopIfTrue="1" operator="equal">
      <formula>"g"</formula>
    </cfRule>
  </conditionalFormatting>
  <conditionalFormatting sqref="AN25">
    <cfRule type="cellIs" dxfId="23637" priority="8271" stopIfTrue="1" operator="equal">
      <formula>"f"</formula>
    </cfRule>
  </conditionalFormatting>
  <conditionalFormatting sqref="AN25">
    <cfRule type="cellIs" dxfId="23636" priority="8269" stopIfTrue="1" operator="equal">
      <formula>"h"</formula>
    </cfRule>
    <cfRule type="cellIs" dxfId="23635" priority="8270" stopIfTrue="1" operator="equal">
      <formula>"g"</formula>
    </cfRule>
  </conditionalFormatting>
  <conditionalFormatting sqref="AN25">
    <cfRule type="cellIs" dxfId="23634" priority="8340" stopIfTrue="1" operator="equal">
      <formula>"f"</formula>
    </cfRule>
  </conditionalFormatting>
  <conditionalFormatting sqref="AN25">
    <cfRule type="cellIs" dxfId="23633" priority="8338" stopIfTrue="1" operator="equal">
      <formula>"h"</formula>
    </cfRule>
    <cfRule type="cellIs" dxfId="23632" priority="8339" stopIfTrue="1" operator="equal">
      <formula>"g"</formula>
    </cfRule>
  </conditionalFormatting>
  <conditionalFormatting sqref="AN25">
    <cfRule type="cellIs" dxfId="23631" priority="8337" stopIfTrue="1" operator="equal">
      <formula>"f"</formula>
    </cfRule>
  </conditionalFormatting>
  <conditionalFormatting sqref="AN25">
    <cfRule type="cellIs" dxfId="23630" priority="8335" stopIfTrue="1" operator="equal">
      <formula>"h"</formula>
    </cfRule>
    <cfRule type="cellIs" dxfId="23629" priority="8336" stopIfTrue="1" operator="equal">
      <formula>"g"</formula>
    </cfRule>
  </conditionalFormatting>
  <conditionalFormatting sqref="AN25">
    <cfRule type="cellIs" dxfId="23628" priority="8334" stopIfTrue="1" operator="equal">
      <formula>"f"</formula>
    </cfRule>
  </conditionalFormatting>
  <conditionalFormatting sqref="AN25">
    <cfRule type="cellIs" dxfId="23627" priority="8332" stopIfTrue="1" operator="equal">
      <formula>"h"</formula>
    </cfRule>
    <cfRule type="cellIs" dxfId="23626" priority="8333" stopIfTrue="1" operator="equal">
      <formula>"g"</formula>
    </cfRule>
  </conditionalFormatting>
  <conditionalFormatting sqref="AN25">
    <cfRule type="cellIs" dxfId="23625" priority="8331" stopIfTrue="1" operator="equal">
      <formula>"f"</formula>
    </cfRule>
  </conditionalFormatting>
  <conditionalFormatting sqref="AN25">
    <cfRule type="cellIs" dxfId="23624" priority="8329" stopIfTrue="1" operator="equal">
      <formula>"h"</formula>
    </cfRule>
    <cfRule type="cellIs" dxfId="23623" priority="8330" stopIfTrue="1" operator="equal">
      <formula>"g"</formula>
    </cfRule>
  </conditionalFormatting>
  <conditionalFormatting sqref="AN25">
    <cfRule type="cellIs" dxfId="23622" priority="8328" stopIfTrue="1" operator="equal">
      <formula>"f"</formula>
    </cfRule>
  </conditionalFormatting>
  <conditionalFormatting sqref="AN25">
    <cfRule type="cellIs" dxfId="23621" priority="8326" stopIfTrue="1" operator="equal">
      <formula>"h"</formula>
    </cfRule>
    <cfRule type="cellIs" dxfId="23620" priority="8327" stopIfTrue="1" operator="equal">
      <formula>"g"</formula>
    </cfRule>
  </conditionalFormatting>
  <conditionalFormatting sqref="AN25">
    <cfRule type="cellIs" dxfId="23619" priority="8325" stopIfTrue="1" operator="equal">
      <formula>"f"</formula>
    </cfRule>
  </conditionalFormatting>
  <conditionalFormatting sqref="AN25">
    <cfRule type="cellIs" dxfId="23618" priority="8323" stopIfTrue="1" operator="equal">
      <formula>"h"</formula>
    </cfRule>
    <cfRule type="cellIs" dxfId="23617" priority="8324" stopIfTrue="1" operator="equal">
      <formula>"g"</formula>
    </cfRule>
  </conditionalFormatting>
  <conditionalFormatting sqref="AN25">
    <cfRule type="cellIs" dxfId="23616" priority="8322" stopIfTrue="1" operator="equal">
      <formula>"f"</formula>
    </cfRule>
  </conditionalFormatting>
  <conditionalFormatting sqref="AN25">
    <cfRule type="cellIs" dxfId="23615" priority="8320" stopIfTrue="1" operator="equal">
      <formula>"h"</formula>
    </cfRule>
    <cfRule type="cellIs" dxfId="23614" priority="8321" stopIfTrue="1" operator="equal">
      <formula>"g"</formula>
    </cfRule>
  </conditionalFormatting>
  <conditionalFormatting sqref="AN25">
    <cfRule type="cellIs" dxfId="23613" priority="8319" stopIfTrue="1" operator="equal">
      <formula>"f"</formula>
    </cfRule>
  </conditionalFormatting>
  <conditionalFormatting sqref="AN25">
    <cfRule type="cellIs" dxfId="23612" priority="8317" stopIfTrue="1" operator="equal">
      <formula>"h"</formula>
    </cfRule>
    <cfRule type="cellIs" dxfId="23611" priority="8318" stopIfTrue="1" operator="equal">
      <formula>"g"</formula>
    </cfRule>
  </conditionalFormatting>
  <conditionalFormatting sqref="AN25">
    <cfRule type="cellIs" dxfId="23610" priority="8316" stopIfTrue="1" operator="equal">
      <formula>"f"</formula>
    </cfRule>
  </conditionalFormatting>
  <conditionalFormatting sqref="AN25">
    <cfRule type="cellIs" dxfId="23609" priority="8314" stopIfTrue="1" operator="equal">
      <formula>"h"</formula>
    </cfRule>
    <cfRule type="cellIs" dxfId="23608" priority="8315" stopIfTrue="1" operator="equal">
      <formula>"g"</formula>
    </cfRule>
  </conditionalFormatting>
  <conditionalFormatting sqref="AN25">
    <cfRule type="cellIs" dxfId="23607" priority="8313" stopIfTrue="1" operator="equal">
      <formula>"f"</formula>
    </cfRule>
  </conditionalFormatting>
  <conditionalFormatting sqref="AN25">
    <cfRule type="cellIs" dxfId="23606" priority="8311" stopIfTrue="1" operator="equal">
      <formula>"h"</formula>
    </cfRule>
    <cfRule type="cellIs" dxfId="23605" priority="8312" stopIfTrue="1" operator="equal">
      <formula>"g"</formula>
    </cfRule>
  </conditionalFormatting>
  <conditionalFormatting sqref="AN25">
    <cfRule type="cellIs" dxfId="23604" priority="8310" stopIfTrue="1" operator="equal">
      <formula>"f"</formula>
    </cfRule>
  </conditionalFormatting>
  <conditionalFormatting sqref="AN25">
    <cfRule type="cellIs" dxfId="23603" priority="8308" stopIfTrue="1" operator="equal">
      <formula>"h"</formula>
    </cfRule>
    <cfRule type="cellIs" dxfId="23602" priority="8309" stopIfTrue="1" operator="equal">
      <formula>"g"</formula>
    </cfRule>
  </conditionalFormatting>
  <conditionalFormatting sqref="AN25">
    <cfRule type="cellIs" dxfId="23601" priority="8307" stopIfTrue="1" operator="equal">
      <formula>"f"</formula>
    </cfRule>
  </conditionalFormatting>
  <conditionalFormatting sqref="AN25">
    <cfRule type="cellIs" dxfId="23600" priority="8305" stopIfTrue="1" operator="equal">
      <formula>"h"</formula>
    </cfRule>
    <cfRule type="cellIs" dxfId="23599" priority="8306" stopIfTrue="1" operator="equal">
      <formula>"g"</formula>
    </cfRule>
  </conditionalFormatting>
  <conditionalFormatting sqref="AN25">
    <cfRule type="cellIs" dxfId="23598" priority="8304" stopIfTrue="1" operator="equal">
      <formula>"f"</formula>
    </cfRule>
  </conditionalFormatting>
  <conditionalFormatting sqref="AN25">
    <cfRule type="cellIs" dxfId="23597" priority="8302" stopIfTrue="1" operator="equal">
      <formula>"h"</formula>
    </cfRule>
    <cfRule type="cellIs" dxfId="23596" priority="8303" stopIfTrue="1" operator="equal">
      <formula>"g"</formula>
    </cfRule>
  </conditionalFormatting>
  <conditionalFormatting sqref="AN25">
    <cfRule type="cellIs" dxfId="23595" priority="8301" stopIfTrue="1" operator="equal">
      <formula>"f"</formula>
    </cfRule>
  </conditionalFormatting>
  <conditionalFormatting sqref="AN25">
    <cfRule type="cellIs" dxfId="23594" priority="8299" stopIfTrue="1" operator="equal">
      <formula>"h"</formula>
    </cfRule>
    <cfRule type="cellIs" dxfId="23593" priority="8300" stopIfTrue="1" operator="equal">
      <formula>"g"</formula>
    </cfRule>
  </conditionalFormatting>
  <conditionalFormatting sqref="AN25">
    <cfRule type="cellIs" dxfId="23592" priority="8298" stopIfTrue="1" operator="equal">
      <formula>"f"</formula>
    </cfRule>
  </conditionalFormatting>
  <conditionalFormatting sqref="AN25">
    <cfRule type="cellIs" dxfId="23591" priority="8296" stopIfTrue="1" operator="equal">
      <formula>"h"</formula>
    </cfRule>
    <cfRule type="cellIs" dxfId="23590" priority="8297" stopIfTrue="1" operator="equal">
      <formula>"g"</formula>
    </cfRule>
  </conditionalFormatting>
  <conditionalFormatting sqref="AN25">
    <cfRule type="cellIs" dxfId="23589" priority="8295" stopIfTrue="1" operator="equal">
      <formula>"f"</formula>
    </cfRule>
  </conditionalFormatting>
  <conditionalFormatting sqref="AN25">
    <cfRule type="cellIs" dxfId="23588" priority="8293" stopIfTrue="1" operator="equal">
      <formula>"h"</formula>
    </cfRule>
    <cfRule type="cellIs" dxfId="23587" priority="8294" stopIfTrue="1" operator="equal">
      <formula>"g"</formula>
    </cfRule>
  </conditionalFormatting>
  <conditionalFormatting sqref="AN25">
    <cfRule type="cellIs" dxfId="23586" priority="8292" stopIfTrue="1" operator="equal">
      <formula>"f"</formula>
    </cfRule>
  </conditionalFormatting>
  <conditionalFormatting sqref="AN25">
    <cfRule type="cellIs" dxfId="23585" priority="8290" stopIfTrue="1" operator="equal">
      <formula>"h"</formula>
    </cfRule>
    <cfRule type="cellIs" dxfId="23584" priority="8291" stopIfTrue="1" operator="equal">
      <formula>"g"</formula>
    </cfRule>
  </conditionalFormatting>
  <conditionalFormatting sqref="AN25">
    <cfRule type="cellIs" dxfId="23583" priority="8289" stopIfTrue="1" operator="equal">
      <formula>"f"</formula>
    </cfRule>
  </conditionalFormatting>
  <conditionalFormatting sqref="AN25">
    <cfRule type="cellIs" dxfId="23582" priority="8287" stopIfTrue="1" operator="equal">
      <formula>"h"</formula>
    </cfRule>
    <cfRule type="cellIs" dxfId="23581" priority="8288" stopIfTrue="1" operator="equal">
      <formula>"g"</formula>
    </cfRule>
  </conditionalFormatting>
  <conditionalFormatting sqref="AN25">
    <cfRule type="cellIs" dxfId="23580" priority="8283" stopIfTrue="1" operator="equal">
      <formula>"f"</formula>
    </cfRule>
  </conditionalFormatting>
  <conditionalFormatting sqref="AN25">
    <cfRule type="cellIs" dxfId="23579" priority="8281" stopIfTrue="1" operator="equal">
      <formula>"h"</formula>
    </cfRule>
    <cfRule type="cellIs" dxfId="23578" priority="8282" stopIfTrue="1" operator="equal">
      <formula>"g"</formula>
    </cfRule>
  </conditionalFormatting>
  <conditionalFormatting sqref="AN25">
    <cfRule type="cellIs" dxfId="23577" priority="8286" stopIfTrue="1" operator="equal">
      <formula>"f"</formula>
    </cfRule>
  </conditionalFormatting>
  <conditionalFormatting sqref="AN25">
    <cfRule type="cellIs" dxfId="23576" priority="8284" stopIfTrue="1" operator="equal">
      <formula>"h"</formula>
    </cfRule>
    <cfRule type="cellIs" dxfId="23575" priority="8285" stopIfTrue="1" operator="equal">
      <formula>"g"</formula>
    </cfRule>
  </conditionalFormatting>
  <conditionalFormatting sqref="AN25">
    <cfRule type="cellIs" dxfId="23574" priority="8280" stopIfTrue="1" operator="equal">
      <formula>"f"</formula>
    </cfRule>
  </conditionalFormatting>
  <conditionalFormatting sqref="AN25">
    <cfRule type="cellIs" dxfId="23573" priority="8278" stopIfTrue="1" operator="equal">
      <formula>"h"</formula>
    </cfRule>
    <cfRule type="cellIs" dxfId="23572" priority="8279" stopIfTrue="1" operator="equal">
      <formula>"g"</formula>
    </cfRule>
  </conditionalFormatting>
  <conditionalFormatting sqref="AN25">
    <cfRule type="cellIs" dxfId="23571" priority="8277" stopIfTrue="1" operator="equal">
      <formula>"f"</formula>
    </cfRule>
  </conditionalFormatting>
  <conditionalFormatting sqref="AN25">
    <cfRule type="cellIs" dxfId="23570" priority="8275" stopIfTrue="1" operator="equal">
      <formula>"h"</formula>
    </cfRule>
    <cfRule type="cellIs" dxfId="23569" priority="8276" stopIfTrue="1" operator="equal">
      <formula>"g"</formula>
    </cfRule>
  </conditionalFormatting>
  <conditionalFormatting sqref="AN25">
    <cfRule type="cellIs" dxfId="23568" priority="8274" stopIfTrue="1" operator="equal">
      <formula>"f"</formula>
    </cfRule>
  </conditionalFormatting>
  <conditionalFormatting sqref="AN25">
    <cfRule type="cellIs" dxfId="23567" priority="8272" stopIfTrue="1" operator="equal">
      <formula>"h"</formula>
    </cfRule>
    <cfRule type="cellIs" dxfId="23566" priority="8273" stopIfTrue="1" operator="equal">
      <formula>"g"</formula>
    </cfRule>
  </conditionalFormatting>
  <conditionalFormatting sqref="AQ25:AR25">
    <cfRule type="cellIs" dxfId="23565" priority="8265" stopIfTrue="1" operator="equal">
      <formula>"f"</formula>
    </cfRule>
  </conditionalFormatting>
  <conditionalFormatting sqref="AQ25:AR25">
    <cfRule type="cellIs" dxfId="23564" priority="8263" stopIfTrue="1" operator="equal">
      <formula>"h"</formula>
    </cfRule>
    <cfRule type="cellIs" dxfId="23563" priority="8264" stopIfTrue="1" operator="equal">
      <formula>"g"</formula>
    </cfRule>
  </conditionalFormatting>
  <conditionalFormatting sqref="AQ25:AR25">
    <cfRule type="cellIs" dxfId="23562" priority="8262" stopIfTrue="1" operator="equal">
      <formula>"f"</formula>
    </cfRule>
  </conditionalFormatting>
  <conditionalFormatting sqref="AQ25:AR25">
    <cfRule type="cellIs" dxfId="23561" priority="8260" stopIfTrue="1" operator="equal">
      <formula>"h"</formula>
    </cfRule>
    <cfRule type="cellIs" dxfId="23560" priority="8261" stopIfTrue="1" operator="equal">
      <formula>"g"</formula>
    </cfRule>
  </conditionalFormatting>
  <conditionalFormatting sqref="AQ25:AR25">
    <cfRule type="cellIs" dxfId="23559" priority="8250" stopIfTrue="1" operator="equal">
      <formula>"f"</formula>
    </cfRule>
  </conditionalFormatting>
  <conditionalFormatting sqref="AQ25:AR25">
    <cfRule type="cellIs" dxfId="23558" priority="8248" stopIfTrue="1" operator="equal">
      <formula>"h"</formula>
    </cfRule>
    <cfRule type="cellIs" dxfId="23557" priority="8249" stopIfTrue="1" operator="equal">
      <formula>"g"</formula>
    </cfRule>
  </conditionalFormatting>
  <conditionalFormatting sqref="AQ25:AR25">
    <cfRule type="cellIs" dxfId="23556" priority="8247" stopIfTrue="1" operator="equal">
      <formula>"f"</formula>
    </cfRule>
  </conditionalFormatting>
  <conditionalFormatting sqref="AQ25:AR25">
    <cfRule type="cellIs" dxfId="23555" priority="8245" stopIfTrue="1" operator="equal">
      <formula>"h"</formula>
    </cfRule>
    <cfRule type="cellIs" dxfId="23554" priority="8246" stopIfTrue="1" operator="equal">
      <formula>"g"</formula>
    </cfRule>
  </conditionalFormatting>
  <conditionalFormatting sqref="AQ25:AR25">
    <cfRule type="cellIs" dxfId="23553" priority="8259" stopIfTrue="1" operator="equal">
      <formula>"f"</formula>
    </cfRule>
  </conditionalFormatting>
  <conditionalFormatting sqref="AQ25:AR25">
    <cfRule type="cellIs" dxfId="23552" priority="8257" stopIfTrue="1" operator="equal">
      <formula>"h"</formula>
    </cfRule>
    <cfRule type="cellIs" dxfId="23551" priority="8258" stopIfTrue="1" operator="equal">
      <formula>"g"</formula>
    </cfRule>
  </conditionalFormatting>
  <conditionalFormatting sqref="AQ25:AR25">
    <cfRule type="cellIs" dxfId="23550" priority="8268" stopIfTrue="1" operator="equal">
      <formula>"f"</formula>
    </cfRule>
  </conditionalFormatting>
  <conditionalFormatting sqref="AQ25:AR25">
    <cfRule type="cellIs" dxfId="23549" priority="8266" stopIfTrue="1" operator="equal">
      <formula>"h"</formula>
    </cfRule>
    <cfRule type="cellIs" dxfId="23548" priority="8267" stopIfTrue="1" operator="equal">
      <formula>"g"</formula>
    </cfRule>
  </conditionalFormatting>
  <conditionalFormatting sqref="AQ25:AR25">
    <cfRule type="cellIs" dxfId="23547" priority="8256" stopIfTrue="1" operator="equal">
      <formula>"f"</formula>
    </cfRule>
  </conditionalFormatting>
  <conditionalFormatting sqref="AQ25:AR25">
    <cfRule type="cellIs" dxfId="23546" priority="8254" stopIfTrue="1" operator="equal">
      <formula>"h"</formula>
    </cfRule>
    <cfRule type="cellIs" dxfId="23545" priority="8255" stopIfTrue="1" operator="equal">
      <formula>"g"</formula>
    </cfRule>
  </conditionalFormatting>
  <conditionalFormatting sqref="AQ25:AR25">
    <cfRule type="cellIs" dxfId="23544" priority="8253" stopIfTrue="1" operator="equal">
      <formula>"f"</formula>
    </cfRule>
  </conditionalFormatting>
  <conditionalFormatting sqref="AQ25:AR25">
    <cfRule type="cellIs" dxfId="23543" priority="8251" stopIfTrue="1" operator="equal">
      <formula>"h"</formula>
    </cfRule>
    <cfRule type="cellIs" dxfId="23542" priority="8252" stopIfTrue="1" operator="equal">
      <formula>"g"</formula>
    </cfRule>
  </conditionalFormatting>
  <conditionalFormatting sqref="AS25:AT25">
    <cfRule type="cellIs" dxfId="23541" priority="8175" stopIfTrue="1" operator="equal">
      <formula>"f"</formula>
    </cfRule>
  </conditionalFormatting>
  <conditionalFormatting sqref="AS25:AT25">
    <cfRule type="cellIs" dxfId="23540" priority="8173" stopIfTrue="1" operator="equal">
      <formula>"h"</formula>
    </cfRule>
    <cfRule type="cellIs" dxfId="23539" priority="8174" stopIfTrue="1" operator="equal">
      <formula>"g"</formula>
    </cfRule>
  </conditionalFormatting>
  <conditionalFormatting sqref="AS25:AT25">
    <cfRule type="cellIs" dxfId="23538" priority="8244" stopIfTrue="1" operator="equal">
      <formula>"f"</formula>
    </cfRule>
  </conditionalFormatting>
  <conditionalFormatting sqref="AS25:AT25">
    <cfRule type="cellIs" dxfId="23537" priority="8242" stopIfTrue="1" operator="equal">
      <formula>"h"</formula>
    </cfRule>
    <cfRule type="cellIs" dxfId="23536" priority="8243" stopIfTrue="1" operator="equal">
      <formula>"g"</formula>
    </cfRule>
  </conditionalFormatting>
  <conditionalFormatting sqref="AS25:AT25">
    <cfRule type="cellIs" dxfId="23535" priority="8241" stopIfTrue="1" operator="equal">
      <formula>"f"</formula>
    </cfRule>
  </conditionalFormatting>
  <conditionalFormatting sqref="AS25:AT25">
    <cfRule type="cellIs" dxfId="23534" priority="8239" stopIfTrue="1" operator="equal">
      <formula>"h"</formula>
    </cfRule>
    <cfRule type="cellIs" dxfId="23533" priority="8240" stopIfTrue="1" operator="equal">
      <formula>"g"</formula>
    </cfRule>
  </conditionalFormatting>
  <conditionalFormatting sqref="AS25:AT25">
    <cfRule type="cellIs" dxfId="23532" priority="8238" stopIfTrue="1" operator="equal">
      <formula>"f"</formula>
    </cfRule>
  </conditionalFormatting>
  <conditionalFormatting sqref="AS25:AT25">
    <cfRule type="cellIs" dxfId="23531" priority="8236" stopIfTrue="1" operator="equal">
      <formula>"h"</formula>
    </cfRule>
    <cfRule type="cellIs" dxfId="23530" priority="8237" stopIfTrue="1" operator="equal">
      <formula>"g"</formula>
    </cfRule>
  </conditionalFormatting>
  <conditionalFormatting sqref="AS25:AT25">
    <cfRule type="cellIs" dxfId="23529" priority="8235" stopIfTrue="1" operator="equal">
      <formula>"f"</formula>
    </cfRule>
  </conditionalFormatting>
  <conditionalFormatting sqref="AS25:AT25">
    <cfRule type="cellIs" dxfId="23528" priority="8233" stopIfTrue="1" operator="equal">
      <formula>"h"</formula>
    </cfRule>
    <cfRule type="cellIs" dxfId="23527" priority="8234" stopIfTrue="1" operator="equal">
      <formula>"g"</formula>
    </cfRule>
  </conditionalFormatting>
  <conditionalFormatting sqref="AS25:AT25">
    <cfRule type="cellIs" dxfId="23526" priority="8232" stopIfTrue="1" operator="equal">
      <formula>"f"</formula>
    </cfRule>
  </conditionalFormatting>
  <conditionalFormatting sqref="AS25:AT25">
    <cfRule type="cellIs" dxfId="23525" priority="8230" stopIfTrue="1" operator="equal">
      <formula>"h"</formula>
    </cfRule>
    <cfRule type="cellIs" dxfId="23524" priority="8231" stopIfTrue="1" operator="equal">
      <formula>"g"</formula>
    </cfRule>
  </conditionalFormatting>
  <conditionalFormatting sqref="AS25:AT25">
    <cfRule type="cellIs" dxfId="23523" priority="8229" stopIfTrue="1" operator="equal">
      <formula>"f"</formula>
    </cfRule>
  </conditionalFormatting>
  <conditionalFormatting sqref="AS25:AT25">
    <cfRule type="cellIs" dxfId="23522" priority="8227" stopIfTrue="1" operator="equal">
      <formula>"h"</formula>
    </cfRule>
    <cfRule type="cellIs" dxfId="23521" priority="8228" stopIfTrue="1" operator="equal">
      <formula>"g"</formula>
    </cfRule>
  </conditionalFormatting>
  <conditionalFormatting sqref="AS25:AT25">
    <cfRule type="cellIs" dxfId="23520" priority="8226" stopIfTrue="1" operator="equal">
      <formula>"f"</formula>
    </cfRule>
  </conditionalFormatting>
  <conditionalFormatting sqref="AS25:AT25">
    <cfRule type="cellIs" dxfId="23519" priority="8224" stopIfTrue="1" operator="equal">
      <formula>"h"</formula>
    </cfRule>
    <cfRule type="cellIs" dxfId="23518" priority="8225" stopIfTrue="1" operator="equal">
      <formula>"g"</formula>
    </cfRule>
  </conditionalFormatting>
  <conditionalFormatting sqref="AS25:AT25">
    <cfRule type="cellIs" dxfId="23517" priority="8223" stopIfTrue="1" operator="equal">
      <formula>"f"</formula>
    </cfRule>
  </conditionalFormatting>
  <conditionalFormatting sqref="AS25:AT25">
    <cfRule type="cellIs" dxfId="23516" priority="8221" stopIfTrue="1" operator="equal">
      <formula>"h"</formula>
    </cfRule>
    <cfRule type="cellIs" dxfId="23515" priority="8222" stopIfTrue="1" operator="equal">
      <formula>"g"</formula>
    </cfRule>
  </conditionalFormatting>
  <conditionalFormatting sqref="AS25:AT25">
    <cfRule type="cellIs" dxfId="23514" priority="8220" stopIfTrue="1" operator="equal">
      <formula>"f"</formula>
    </cfRule>
  </conditionalFormatting>
  <conditionalFormatting sqref="AS25:AT25">
    <cfRule type="cellIs" dxfId="23513" priority="8218" stopIfTrue="1" operator="equal">
      <formula>"h"</formula>
    </cfRule>
    <cfRule type="cellIs" dxfId="23512" priority="8219" stopIfTrue="1" operator="equal">
      <formula>"g"</formula>
    </cfRule>
  </conditionalFormatting>
  <conditionalFormatting sqref="AS25:AT25">
    <cfRule type="cellIs" dxfId="23511" priority="8217" stopIfTrue="1" operator="equal">
      <formula>"f"</formula>
    </cfRule>
  </conditionalFormatting>
  <conditionalFormatting sqref="AS25:AT25">
    <cfRule type="cellIs" dxfId="23510" priority="8215" stopIfTrue="1" operator="equal">
      <formula>"h"</formula>
    </cfRule>
    <cfRule type="cellIs" dxfId="23509" priority="8216" stopIfTrue="1" operator="equal">
      <formula>"g"</formula>
    </cfRule>
  </conditionalFormatting>
  <conditionalFormatting sqref="AS25:AT25">
    <cfRule type="cellIs" dxfId="23508" priority="8214" stopIfTrue="1" operator="equal">
      <formula>"f"</formula>
    </cfRule>
  </conditionalFormatting>
  <conditionalFormatting sqref="AS25:AT25">
    <cfRule type="cellIs" dxfId="23507" priority="8212" stopIfTrue="1" operator="equal">
      <formula>"h"</formula>
    </cfRule>
    <cfRule type="cellIs" dxfId="23506" priority="8213" stopIfTrue="1" operator="equal">
      <formula>"g"</formula>
    </cfRule>
  </conditionalFormatting>
  <conditionalFormatting sqref="AS25:AT25">
    <cfRule type="cellIs" dxfId="23505" priority="8211" stopIfTrue="1" operator="equal">
      <formula>"f"</formula>
    </cfRule>
  </conditionalFormatting>
  <conditionalFormatting sqref="AS25:AT25">
    <cfRule type="cellIs" dxfId="23504" priority="8209" stopIfTrue="1" operator="equal">
      <formula>"h"</formula>
    </cfRule>
    <cfRule type="cellIs" dxfId="23503" priority="8210" stopIfTrue="1" operator="equal">
      <formula>"g"</formula>
    </cfRule>
  </conditionalFormatting>
  <conditionalFormatting sqref="AS25:AT25">
    <cfRule type="cellIs" dxfId="23502" priority="8208" stopIfTrue="1" operator="equal">
      <formula>"f"</formula>
    </cfRule>
  </conditionalFormatting>
  <conditionalFormatting sqref="AS25:AT25">
    <cfRule type="cellIs" dxfId="23501" priority="8206" stopIfTrue="1" operator="equal">
      <formula>"h"</formula>
    </cfRule>
    <cfRule type="cellIs" dxfId="23500" priority="8207" stopIfTrue="1" operator="equal">
      <formula>"g"</formula>
    </cfRule>
  </conditionalFormatting>
  <conditionalFormatting sqref="AS25:AT25">
    <cfRule type="cellIs" dxfId="23499" priority="8205" stopIfTrue="1" operator="equal">
      <formula>"f"</formula>
    </cfRule>
  </conditionalFormatting>
  <conditionalFormatting sqref="AS25:AT25">
    <cfRule type="cellIs" dxfId="23498" priority="8203" stopIfTrue="1" operator="equal">
      <formula>"h"</formula>
    </cfRule>
    <cfRule type="cellIs" dxfId="23497" priority="8204" stopIfTrue="1" operator="equal">
      <formula>"g"</formula>
    </cfRule>
  </conditionalFormatting>
  <conditionalFormatting sqref="AS25:AT25">
    <cfRule type="cellIs" dxfId="23496" priority="8202" stopIfTrue="1" operator="equal">
      <formula>"f"</formula>
    </cfRule>
  </conditionalFormatting>
  <conditionalFormatting sqref="AS25:AT25">
    <cfRule type="cellIs" dxfId="23495" priority="8200" stopIfTrue="1" operator="equal">
      <formula>"h"</formula>
    </cfRule>
    <cfRule type="cellIs" dxfId="23494" priority="8201" stopIfTrue="1" operator="equal">
      <formula>"g"</formula>
    </cfRule>
  </conditionalFormatting>
  <conditionalFormatting sqref="AS25:AT25">
    <cfRule type="cellIs" dxfId="23493" priority="8199" stopIfTrue="1" operator="equal">
      <formula>"f"</formula>
    </cfRule>
  </conditionalFormatting>
  <conditionalFormatting sqref="AS25:AT25">
    <cfRule type="cellIs" dxfId="23492" priority="8197" stopIfTrue="1" operator="equal">
      <formula>"h"</formula>
    </cfRule>
    <cfRule type="cellIs" dxfId="23491" priority="8198" stopIfTrue="1" operator="equal">
      <formula>"g"</formula>
    </cfRule>
  </conditionalFormatting>
  <conditionalFormatting sqref="AS25:AT25">
    <cfRule type="cellIs" dxfId="23490" priority="8196" stopIfTrue="1" operator="equal">
      <formula>"f"</formula>
    </cfRule>
  </conditionalFormatting>
  <conditionalFormatting sqref="AS25:AT25">
    <cfRule type="cellIs" dxfId="23489" priority="8194" stopIfTrue="1" operator="equal">
      <formula>"h"</formula>
    </cfRule>
    <cfRule type="cellIs" dxfId="23488" priority="8195" stopIfTrue="1" operator="equal">
      <formula>"g"</formula>
    </cfRule>
  </conditionalFormatting>
  <conditionalFormatting sqref="AS25:AT25">
    <cfRule type="cellIs" dxfId="23487" priority="8193" stopIfTrue="1" operator="equal">
      <formula>"f"</formula>
    </cfRule>
  </conditionalFormatting>
  <conditionalFormatting sqref="AS25:AT25">
    <cfRule type="cellIs" dxfId="23486" priority="8191" stopIfTrue="1" operator="equal">
      <formula>"h"</formula>
    </cfRule>
    <cfRule type="cellIs" dxfId="23485" priority="8192" stopIfTrue="1" operator="equal">
      <formula>"g"</formula>
    </cfRule>
  </conditionalFormatting>
  <conditionalFormatting sqref="AS25:AT25">
    <cfRule type="cellIs" dxfId="23484" priority="8187" stopIfTrue="1" operator="equal">
      <formula>"f"</formula>
    </cfRule>
  </conditionalFormatting>
  <conditionalFormatting sqref="AS25:AT25">
    <cfRule type="cellIs" dxfId="23483" priority="8185" stopIfTrue="1" operator="equal">
      <formula>"h"</formula>
    </cfRule>
    <cfRule type="cellIs" dxfId="23482" priority="8186" stopIfTrue="1" operator="equal">
      <formula>"g"</formula>
    </cfRule>
  </conditionalFormatting>
  <conditionalFormatting sqref="AS25:AT25">
    <cfRule type="cellIs" dxfId="23481" priority="8190" stopIfTrue="1" operator="equal">
      <formula>"f"</formula>
    </cfRule>
  </conditionalFormatting>
  <conditionalFormatting sqref="AS25:AT25">
    <cfRule type="cellIs" dxfId="23480" priority="8188" stopIfTrue="1" operator="equal">
      <formula>"h"</formula>
    </cfRule>
    <cfRule type="cellIs" dxfId="23479" priority="8189" stopIfTrue="1" operator="equal">
      <formula>"g"</formula>
    </cfRule>
  </conditionalFormatting>
  <conditionalFormatting sqref="AS25:AT25">
    <cfRule type="cellIs" dxfId="23478" priority="8184" stopIfTrue="1" operator="equal">
      <formula>"f"</formula>
    </cfRule>
  </conditionalFormatting>
  <conditionalFormatting sqref="AS25:AT25">
    <cfRule type="cellIs" dxfId="23477" priority="8182" stopIfTrue="1" operator="equal">
      <formula>"h"</formula>
    </cfRule>
    <cfRule type="cellIs" dxfId="23476" priority="8183" stopIfTrue="1" operator="equal">
      <formula>"g"</formula>
    </cfRule>
  </conditionalFormatting>
  <conditionalFormatting sqref="AS25:AT25">
    <cfRule type="cellIs" dxfId="23475" priority="8181" stopIfTrue="1" operator="equal">
      <formula>"f"</formula>
    </cfRule>
  </conditionalFormatting>
  <conditionalFormatting sqref="AS25:AT25">
    <cfRule type="cellIs" dxfId="23474" priority="8179" stopIfTrue="1" operator="equal">
      <formula>"h"</formula>
    </cfRule>
    <cfRule type="cellIs" dxfId="23473" priority="8180" stopIfTrue="1" operator="equal">
      <formula>"g"</formula>
    </cfRule>
  </conditionalFormatting>
  <conditionalFormatting sqref="AS25:AT25">
    <cfRule type="cellIs" dxfId="23472" priority="8178" stopIfTrue="1" operator="equal">
      <formula>"f"</formula>
    </cfRule>
  </conditionalFormatting>
  <conditionalFormatting sqref="AS25:AT25">
    <cfRule type="cellIs" dxfId="23471" priority="8176" stopIfTrue="1" operator="equal">
      <formula>"h"</formula>
    </cfRule>
    <cfRule type="cellIs" dxfId="23470" priority="8177" stopIfTrue="1" operator="equal">
      <formula>"g"</formula>
    </cfRule>
  </conditionalFormatting>
  <conditionalFormatting sqref="BP25:BQ25">
    <cfRule type="cellIs" dxfId="23469" priority="6531" stopIfTrue="1" operator="equal">
      <formula>"f"</formula>
    </cfRule>
  </conditionalFormatting>
  <conditionalFormatting sqref="BP25:BQ25">
    <cfRule type="cellIs" dxfId="23468" priority="6529" stopIfTrue="1" operator="equal">
      <formula>"h"</formula>
    </cfRule>
    <cfRule type="cellIs" dxfId="23467" priority="6530" stopIfTrue="1" operator="equal">
      <formula>"g"</formula>
    </cfRule>
  </conditionalFormatting>
  <conditionalFormatting sqref="BP25:BQ25">
    <cfRule type="cellIs" dxfId="23466" priority="6528" stopIfTrue="1" operator="equal">
      <formula>"f"</formula>
    </cfRule>
  </conditionalFormatting>
  <conditionalFormatting sqref="BP25:BQ25">
    <cfRule type="cellIs" dxfId="23465" priority="6526" stopIfTrue="1" operator="equal">
      <formula>"h"</formula>
    </cfRule>
    <cfRule type="cellIs" dxfId="23464" priority="6527" stopIfTrue="1" operator="equal">
      <formula>"g"</formula>
    </cfRule>
  </conditionalFormatting>
  <conditionalFormatting sqref="BP25:BQ25">
    <cfRule type="cellIs" dxfId="23463" priority="6525" stopIfTrue="1" operator="equal">
      <formula>"f"</formula>
    </cfRule>
  </conditionalFormatting>
  <conditionalFormatting sqref="BP25:BQ25">
    <cfRule type="cellIs" dxfId="23462" priority="6523" stopIfTrue="1" operator="equal">
      <formula>"h"</formula>
    </cfRule>
    <cfRule type="cellIs" dxfId="23461" priority="6524" stopIfTrue="1" operator="equal">
      <formula>"g"</formula>
    </cfRule>
  </conditionalFormatting>
  <conditionalFormatting sqref="BP25:BQ25">
    <cfRule type="cellIs" dxfId="23460" priority="6534" stopIfTrue="1" operator="equal">
      <formula>"f"</formula>
    </cfRule>
  </conditionalFormatting>
  <conditionalFormatting sqref="BP25:BQ25">
    <cfRule type="cellIs" dxfId="23459" priority="6532" stopIfTrue="1" operator="equal">
      <formula>"h"</formula>
    </cfRule>
    <cfRule type="cellIs" dxfId="23458" priority="6533" stopIfTrue="1" operator="equal">
      <formula>"g"</formula>
    </cfRule>
  </conditionalFormatting>
  <conditionalFormatting sqref="BP25:BQ25">
    <cfRule type="cellIs" dxfId="23457" priority="6522" stopIfTrue="1" operator="equal">
      <formula>"f"</formula>
    </cfRule>
  </conditionalFormatting>
  <conditionalFormatting sqref="BP25:BQ25">
    <cfRule type="cellIs" dxfId="23456" priority="6520" stopIfTrue="1" operator="equal">
      <formula>"h"</formula>
    </cfRule>
    <cfRule type="cellIs" dxfId="23455" priority="6521" stopIfTrue="1" operator="equal">
      <formula>"g"</formula>
    </cfRule>
  </conditionalFormatting>
  <conditionalFormatting sqref="BP25:BQ25">
    <cfRule type="cellIs" dxfId="23454" priority="6519" stopIfTrue="1" operator="equal">
      <formula>"f"</formula>
    </cfRule>
  </conditionalFormatting>
  <conditionalFormatting sqref="BP25:BQ25">
    <cfRule type="cellIs" dxfId="23453" priority="6517" stopIfTrue="1" operator="equal">
      <formula>"h"</formula>
    </cfRule>
    <cfRule type="cellIs" dxfId="23452" priority="6518" stopIfTrue="1" operator="equal">
      <formula>"g"</formula>
    </cfRule>
  </conditionalFormatting>
  <conditionalFormatting sqref="BN25:BO25">
    <cfRule type="cellIs" dxfId="23451" priority="6936" stopIfTrue="1" operator="equal">
      <formula>"f"</formula>
    </cfRule>
  </conditionalFormatting>
  <conditionalFormatting sqref="BN25:BO25">
    <cfRule type="cellIs" dxfId="23450" priority="6934" stopIfTrue="1" operator="equal">
      <formula>"h"</formula>
    </cfRule>
    <cfRule type="cellIs" dxfId="23449" priority="6935" stopIfTrue="1" operator="equal">
      <formula>"g"</formula>
    </cfRule>
  </conditionalFormatting>
  <conditionalFormatting sqref="BN25:BO25">
    <cfRule type="cellIs" dxfId="23448" priority="6933" stopIfTrue="1" operator="equal">
      <formula>"f"</formula>
    </cfRule>
  </conditionalFormatting>
  <conditionalFormatting sqref="BN25:BO25">
    <cfRule type="cellIs" dxfId="23447" priority="6931" stopIfTrue="1" operator="equal">
      <formula>"h"</formula>
    </cfRule>
    <cfRule type="cellIs" dxfId="23446" priority="6932" stopIfTrue="1" operator="equal">
      <formula>"g"</formula>
    </cfRule>
  </conditionalFormatting>
  <conditionalFormatting sqref="BN25:BO25">
    <cfRule type="cellIs" dxfId="23445" priority="6912" stopIfTrue="1" operator="equal">
      <formula>"f"</formula>
    </cfRule>
  </conditionalFormatting>
  <conditionalFormatting sqref="BN25:BO25">
    <cfRule type="cellIs" dxfId="23444" priority="6910" stopIfTrue="1" operator="equal">
      <formula>"h"</formula>
    </cfRule>
    <cfRule type="cellIs" dxfId="23443" priority="6911" stopIfTrue="1" operator="equal">
      <formula>"g"</formula>
    </cfRule>
  </conditionalFormatting>
  <conditionalFormatting sqref="BN25:BO25">
    <cfRule type="cellIs" dxfId="23442" priority="6909" stopIfTrue="1" operator="equal">
      <formula>"f"</formula>
    </cfRule>
  </conditionalFormatting>
  <conditionalFormatting sqref="BN25:BO25">
    <cfRule type="cellIs" dxfId="23441" priority="6907" stopIfTrue="1" operator="equal">
      <formula>"h"</formula>
    </cfRule>
    <cfRule type="cellIs" dxfId="23440" priority="6908" stopIfTrue="1" operator="equal">
      <formula>"g"</formula>
    </cfRule>
  </conditionalFormatting>
  <conditionalFormatting sqref="BN25:BO25">
    <cfRule type="cellIs" dxfId="23439" priority="6906" stopIfTrue="1" operator="equal">
      <formula>"f"</formula>
    </cfRule>
  </conditionalFormatting>
  <conditionalFormatting sqref="BN25:BO25">
    <cfRule type="cellIs" dxfId="23438" priority="6904" stopIfTrue="1" operator="equal">
      <formula>"h"</formula>
    </cfRule>
    <cfRule type="cellIs" dxfId="23437" priority="6905" stopIfTrue="1" operator="equal">
      <formula>"g"</formula>
    </cfRule>
  </conditionalFormatting>
  <conditionalFormatting sqref="BN25:BO25">
    <cfRule type="cellIs" dxfId="23436" priority="6900" stopIfTrue="1" operator="equal">
      <formula>"f"</formula>
    </cfRule>
  </conditionalFormatting>
  <conditionalFormatting sqref="BN25:BO25">
    <cfRule type="cellIs" dxfId="23435" priority="6898" stopIfTrue="1" operator="equal">
      <formula>"h"</formula>
    </cfRule>
    <cfRule type="cellIs" dxfId="23434" priority="6899" stopIfTrue="1" operator="equal">
      <formula>"g"</formula>
    </cfRule>
  </conditionalFormatting>
  <conditionalFormatting sqref="BN25:BO25">
    <cfRule type="cellIs" dxfId="23433" priority="6897" stopIfTrue="1" operator="equal">
      <formula>"f"</formula>
    </cfRule>
  </conditionalFormatting>
  <conditionalFormatting sqref="BN25:BO25">
    <cfRule type="cellIs" dxfId="23432" priority="6895" stopIfTrue="1" operator="equal">
      <formula>"h"</formula>
    </cfRule>
    <cfRule type="cellIs" dxfId="23431" priority="6896" stopIfTrue="1" operator="equal">
      <formula>"g"</formula>
    </cfRule>
  </conditionalFormatting>
  <conditionalFormatting sqref="BN25:BO25">
    <cfRule type="cellIs" dxfId="23430" priority="6894" stopIfTrue="1" operator="equal">
      <formula>"f"</formula>
    </cfRule>
  </conditionalFormatting>
  <conditionalFormatting sqref="BN25:BO25">
    <cfRule type="cellIs" dxfId="23429" priority="6892" stopIfTrue="1" operator="equal">
      <formula>"h"</formula>
    </cfRule>
    <cfRule type="cellIs" dxfId="23428" priority="6893" stopIfTrue="1" operator="equal">
      <formula>"g"</formula>
    </cfRule>
  </conditionalFormatting>
  <conditionalFormatting sqref="BN25:BO25">
    <cfRule type="cellIs" dxfId="23427" priority="6891" stopIfTrue="1" operator="equal">
      <formula>"f"</formula>
    </cfRule>
  </conditionalFormatting>
  <conditionalFormatting sqref="BN25:BO25">
    <cfRule type="cellIs" dxfId="23426" priority="6889" stopIfTrue="1" operator="equal">
      <formula>"h"</formula>
    </cfRule>
    <cfRule type="cellIs" dxfId="23425" priority="6890" stopIfTrue="1" operator="equal">
      <formula>"g"</formula>
    </cfRule>
  </conditionalFormatting>
  <conditionalFormatting sqref="BN25:BO25">
    <cfRule type="cellIs" dxfId="23424" priority="6942" stopIfTrue="1" operator="equal">
      <formula>"f"</formula>
    </cfRule>
  </conditionalFormatting>
  <conditionalFormatting sqref="BN25:BO25">
    <cfRule type="cellIs" dxfId="23423" priority="6940" stopIfTrue="1" operator="equal">
      <formula>"h"</formula>
    </cfRule>
    <cfRule type="cellIs" dxfId="23422" priority="6941" stopIfTrue="1" operator="equal">
      <formula>"g"</formula>
    </cfRule>
  </conditionalFormatting>
  <conditionalFormatting sqref="BN25:BO25">
    <cfRule type="cellIs" dxfId="23421" priority="6939" stopIfTrue="1" operator="equal">
      <formula>"f"</formula>
    </cfRule>
  </conditionalFormatting>
  <conditionalFormatting sqref="BN25:BO25">
    <cfRule type="cellIs" dxfId="23420" priority="6937" stopIfTrue="1" operator="equal">
      <formula>"h"</formula>
    </cfRule>
    <cfRule type="cellIs" dxfId="23419" priority="6938" stopIfTrue="1" operator="equal">
      <formula>"g"</formula>
    </cfRule>
  </conditionalFormatting>
  <conditionalFormatting sqref="BN25:BO25">
    <cfRule type="cellIs" dxfId="23418" priority="6930" stopIfTrue="1" operator="equal">
      <formula>"f"</formula>
    </cfRule>
  </conditionalFormatting>
  <conditionalFormatting sqref="BN25:BO25">
    <cfRule type="cellIs" dxfId="23417" priority="6928" stopIfTrue="1" operator="equal">
      <formula>"h"</formula>
    </cfRule>
    <cfRule type="cellIs" dxfId="23416" priority="6929" stopIfTrue="1" operator="equal">
      <formula>"g"</formula>
    </cfRule>
  </conditionalFormatting>
  <conditionalFormatting sqref="BN25:BO25">
    <cfRule type="cellIs" dxfId="23415" priority="6927" stopIfTrue="1" operator="equal">
      <formula>"f"</formula>
    </cfRule>
  </conditionalFormatting>
  <conditionalFormatting sqref="BN25:BO25">
    <cfRule type="cellIs" dxfId="23414" priority="6925" stopIfTrue="1" operator="equal">
      <formula>"h"</formula>
    </cfRule>
    <cfRule type="cellIs" dxfId="23413" priority="6926" stopIfTrue="1" operator="equal">
      <formula>"g"</formula>
    </cfRule>
  </conditionalFormatting>
  <conditionalFormatting sqref="BN25:BO25">
    <cfRule type="cellIs" dxfId="23412" priority="6924" stopIfTrue="1" operator="equal">
      <formula>"f"</formula>
    </cfRule>
  </conditionalFormatting>
  <conditionalFormatting sqref="BN25:BO25">
    <cfRule type="cellIs" dxfId="23411" priority="6922" stopIfTrue="1" operator="equal">
      <formula>"h"</formula>
    </cfRule>
    <cfRule type="cellIs" dxfId="23410" priority="6923" stopIfTrue="1" operator="equal">
      <formula>"g"</formula>
    </cfRule>
  </conditionalFormatting>
  <conditionalFormatting sqref="BN25:BO25">
    <cfRule type="cellIs" dxfId="23409" priority="6921" stopIfTrue="1" operator="equal">
      <formula>"f"</formula>
    </cfRule>
  </conditionalFormatting>
  <conditionalFormatting sqref="BN25:BO25">
    <cfRule type="cellIs" dxfId="23408" priority="6919" stopIfTrue="1" operator="equal">
      <formula>"h"</formula>
    </cfRule>
    <cfRule type="cellIs" dxfId="23407" priority="6920" stopIfTrue="1" operator="equal">
      <formula>"g"</formula>
    </cfRule>
  </conditionalFormatting>
  <conditionalFormatting sqref="BN25:BO25">
    <cfRule type="cellIs" dxfId="23406" priority="6915" stopIfTrue="1" operator="equal">
      <formula>"f"</formula>
    </cfRule>
  </conditionalFormatting>
  <conditionalFormatting sqref="BN25:BO25">
    <cfRule type="cellIs" dxfId="23405" priority="6913" stopIfTrue="1" operator="equal">
      <formula>"h"</formula>
    </cfRule>
    <cfRule type="cellIs" dxfId="23404" priority="6914" stopIfTrue="1" operator="equal">
      <formula>"g"</formula>
    </cfRule>
  </conditionalFormatting>
  <conditionalFormatting sqref="BN25:BO25">
    <cfRule type="cellIs" dxfId="23403" priority="6918" stopIfTrue="1" operator="equal">
      <formula>"f"</formula>
    </cfRule>
  </conditionalFormatting>
  <conditionalFormatting sqref="BN25:BO25">
    <cfRule type="cellIs" dxfId="23402" priority="6916" stopIfTrue="1" operator="equal">
      <formula>"h"</formula>
    </cfRule>
    <cfRule type="cellIs" dxfId="23401" priority="6917" stopIfTrue="1" operator="equal">
      <formula>"g"</formula>
    </cfRule>
  </conditionalFormatting>
  <conditionalFormatting sqref="BN25">
    <cfRule type="cellIs" dxfId="23400" priority="6873" stopIfTrue="1" operator="equal">
      <formula>"f"</formula>
    </cfRule>
  </conditionalFormatting>
  <conditionalFormatting sqref="BN25">
    <cfRule type="cellIs" dxfId="23399" priority="6871" stopIfTrue="1" operator="equal">
      <formula>"h"</formula>
    </cfRule>
    <cfRule type="cellIs" dxfId="23398" priority="6872" stopIfTrue="1" operator="equal">
      <formula>"g"</formula>
    </cfRule>
  </conditionalFormatting>
  <conditionalFormatting sqref="BN25">
    <cfRule type="cellIs" dxfId="23397" priority="6867" stopIfTrue="1" operator="equal">
      <formula>"f"</formula>
    </cfRule>
  </conditionalFormatting>
  <conditionalFormatting sqref="BN25">
    <cfRule type="cellIs" dxfId="23396" priority="6865" stopIfTrue="1" operator="equal">
      <formula>"h"</formula>
    </cfRule>
    <cfRule type="cellIs" dxfId="23395" priority="6866" stopIfTrue="1" operator="equal">
      <formula>"g"</formula>
    </cfRule>
  </conditionalFormatting>
  <conditionalFormatting sqref="BN25">
    <cfRule type="cellIs" dxfId="23394" priority="6870" stopIfTrue="1" operator="equal">
      <formula>"f"</formula>
    </cfRule>
  </conditionalFormatting>
  <conditionalFormatting sqref="BN25">
    <cfRule type="cellIs" dxfId="23393" priority="6868" stopIfTrue="1" operator="equal">
      <formula>"h"</formula>
    </cfRule>
    <cfRule type="cellIs" dxfId="23392" priority="6869" stopIfTrue="1" operator="equal">
      <formula>"g"</formula>
    </cfRule>
  </conditionalFormatting>
  <conditionalFormatting sqref="BN25">
    <cfRule type="cellIs" dxfId="23391" priority="6864" stopIfTrue="1" operator="equal">
      <formula>"f"</formula>
    </cfRule>
  </conditionalFormatting>
  <conditionalFormatting sqref="BN25">
    <cfRule type="cellIs" dxfId="23390" priority="6862" stopIfTrue="1" operator="equal">
      <formula>"h"</formula>
    </cfRule>
    <cfRule type="cellIs" dxfId="23389" priority="6863" stopIfTrue="1" operator="equal">
      <formula>"g"</formula>
    </cfRule>
  </conditionalFormatting>
  <conditionalFormatting sqref="BN25">
    <cfRule type="cellIs" dxfId="23388" priority="6861" stopIfTrue="1" operator="equal">
      <formula>"f"</formula>
    </cfRule>
  </conditionalFormatting>
  <conditionalFormatting sqref="BN25">
    <cfRule type="cellIs" dxfId="23387" priority="6859" stopIfTrue="1" operator="equal">
      <formula>"h"</formula>
    </cfRule>
    <cfRule type="cellIs" dxfId="23386" priority="6860" stopIfTrue="1" operator="equal">
      <formula>"g"</formula>
    </cfRule>
  </conditionalFormatting>
  <conditionalFormatting sqref="BN25">
    <cfRule type="cellIs" dxfId="23385" priority="6855" stopIfTrue="1" operator="equal">
      <formula>"f"</formula>
    </cfRule>
  </conditionalFormatting>
  <conditionalFormatting sqref="BN25">
    <cfRule type="cellIs" dxfId="23384" priority="6853" stopIfTrue="1" operator="equal">
      <formula>"h"</formula>
    </cfRule>
    <cfRule type="cellIs" dxfId="23383" priority="6854" stopIfTrue="1" operator="equal">
      <formula>"g"</formula>
    </cfRule>
  </conditionalFormatting>
  <conditionalFormatting sqref="BN25">
    <cfRule type="cellIs" dxfId="23382" priority="6858" stopIfTrue="1" operator="equal">
      <formula>"f"</formula>
    </cfRule>
  </conditionalFormatting>
  <conditionalFormatting sqref="BN25">
    <cfRule type="cellIs" dxfId="23381" priority="6856" stopIfTrue="1" operator="equal">
      <formula>"h"</formula>
    </cfRule>
    <cfRule type="cellIs" dxfId="23380" priority="6857" stopIfTrue="1" operator="equal">
      <formula>"g"</formula>
    </cfRule>
  </conditionalFormatting>
  <conditionalFormatting sqref="BO25">
    <cfRule type="cellIs" dxfId="23379" priority="6849" stopIfTrue="1" operator="equal">
      <formula>"f"</formula>
    </cfRule>
  </conditionalFormatting>
  <conditionalFormatting sqref="BO25">
    <cfRule type="cellIs" dxfId="23378" priority="6847" stopIfTrue="1" operator="equal">
      <formula>"h"</formula>
    </cfRule>
    <cfRule type="cellIs" dxfId="23377" priority="6848" stopIfTrue="1" operator="equal">
      <formula>"g"</formula>
    </cfRule>
  </conditionalFormatting>
  <conditionalFormatting sqref="BO25">
    <cfRule type="cellIs" dxfId="23376" priority="6852" stopIfTrue="1" operator="equal">
      <formula>"f"</formula>
    </cfRule>
  </conditionalFormatting>
  <conditionalFormatting sqref="BO25">
    <cfRule type="cellIs" dxfId="23375" priority="6850" stopIfTrue="1" operator="equal">
      <formula>"h"</formula>
    </cfRule>
    <cfRule type="cellIs" dxfId="23374" priority="6851" stopIfTrue="1" operator="equal">
      <formula>"g"</formula>
    </cfRule>
  </conditionalFormatting>
  <conditionalFormatting sqref="BN25:BO25">
    <cfRule type="cellIs" dxfId="23373" priority="6903" stopIfTrue="1" operator="equal">
      <formula>"f"</formula>
    </cfRule>
  </conditionalFormatting>
  <conditionalFormatting sqref="BN25:BO25">
    <cfRule type="cellIs" dxfId="23372" priority="6901" stopIfTrue="1" operator="equal">
      <formula>"h"</formula>
    </cfRule>
    <cfRule type="cellIs" dxfId="23371" priority="6902" stopIfTrue="1" operator="equal">
      <formula>"g"</formula>
    </cfRule>
  </conditionalFormatting>
  <conditionalFormatting sqref="BN25:BO25">
    <cfRule type="cellIs" dxfId="23370" priority="6888" stopIfTrue="1" operator="equal">
      <formula>"f"</formula>
    </cfRule>
  </conditionalFormatting>
  <conditionalFormatting sqref="BN25:BO25">
    <cfRule type="cellIs" dxfId="23369" priority="6886" stopIfTrue="1" operator="equal">
      <formula>"h"</formula>
    </cfRule>
    <cfRule type="cellIs" dxfId="23368" priority="6887" stopIfTrue="1" operator="equal">
      <formula>"g"</formula>
    </cfRule>
  </conditionalFormatting>
  <conditionalFormatting sqref="BN25:BO25">
    <cfRule type="cellIs" dxfId="23367" priority="6885" stopIfTrue="1" operator="equal">
      <formula>"f"</formula>
    </cfRule>
  </conditionalFormatting>
  <conditionalFormatting sqref="BN25:BO25">
    <cfRule type="cellIs" dxfId="23366" priority="6883" stopIfTrue="1" operator="equal">
      <formula>"h"</formula>
    </cfRule>
    <cfRule type="cellIs" dxfId="23365" priority="6884" stopIfTrue="1" operator="equal">
      <formula>"g"</formula>
    </cfRule>
  </conditionalFormatting>
  <conditionalFormatting sqref="BN25:BO25">
    <cfRule type="cellIs" dxfId="23364" priority="6882" stopIfTrue="1" operator="equal">
      <formula>"f"</formula>
    </cfRule>
  </conditionalFormatting>
  <conditionalFormatting sqref="BN25:BO25">
    <cfRule type="cellIs" dxfId="23363" priority="6880" stopIfTrue="1" operator="equal">
      <formula>"h"</formula>
    </cfRule>
    <cfRule type="cellIs" dxfId="23362" priority="6881" stopIfTrue="1" operator="equal">
      <formula>"g"</formula>
    </cfRule>
  </conditionalFormatting>
  <conditionalFormatting sqref="BN25:BO25">
    <cfRule type="cellIs" dxfId="23361" priority="6879" stopIfTrue="1" operator="equal">
      <formula>"f"</formula>
    </cfRule>
  </conditionalFormatting>
  <conditionalFormatting sqref="BN25:BO25">
    <cfRule type="cellIs" dxfId="23360" priority="6877" stopIfTrue="1" operator="equal">
      <formula>"h"</formula>
    </cfRule>
    <cfRule type="cellIs" dxfId="23359" priority="6878" stopIfTrue="1" operator="equal">
      <formula>"g"</formula>
    </cfRule>
  </conditionalFormatting>
  <conditionalFormatting sqref="BN25">
    <cfRule type="cellIs" dxfId="23358" priority="6876" stopIfTrue="1" operator="equal">
      <formula>"f"</formula>
    </cfRule>
  </conditionalFormatting>
  <conditionalFormatting sqref="BN25">
    <cfRule type="cellIs" dxfId="23357" priority="6874" stopIfTrue="1" operator="equal">
      <formula>"h"</formula>
    </cfRule>
    <cfRule type="cellIs" dxfId="23356" priority="6875" stopIfTrue="1" operator="equal">
      <formula>"g"</formula>
    </cfRule>
  </conditionalFormatting>
  <conditionalFormatting sqref="BI25:BJ25">
    <cfRule type="cellIs" dxfId="23355" priority="6777" stopIfTrue="1" operator="equal">
      <formula>"f"</formula>
    </cfRule>
  </conditionalFormatting>
  <conditionalFormatting sqref="BI25:BJ25">
    <cfRule type="cellIs" dxfId="23354" priority="6775" stopIfTrue="1" operator="equal">
      <formula>"h"</formula>
    </cfRule>
    <cfRule type="cellIs" dxfId="23353" priority="6776" stopIfTrue="1" operator="equal">
      <formula>"g"</formula>
    </cfRule>
  </conditionalFormatting>
  <conditionalFormatting sqref="BO25">
    <cfRule type="cellIs" dxfId="23352" priority="6846" stopIfTrue="1" operator="equal">
      <formula>"f"</formula>
    </cfRule>
  </conditionalFormatting>
  <conditionalFormatting sqref="BO25">
    <cfRule type="cellIs" dxfId="23351" priority="6844" stopIfTrue="1" operator="equal">
      <formula>"h"</formula>
    </cfRule>
    <cfRule type="cellIs" dxfId="23350" priority="6845" stopIfTrue="1" operator="equal">
      <formula>"g"</formula>
    </cfRule>
  </conditionalFormatting>
  <conditionalFormatting sqref="BO25">
    <cfRule type="cellIs" dxfId="23349" priority="6843" stopIfTrue="1" operator="equal">
      <formula>"f"</formula>
    </cfRule>
  </conditionalFormatting>
  <conditionalFormatting sqref="BO25">
    <cfRule type="cellIs" dxfId="23348" priority="6841" stopIfTrue="1" operator="equal">
      <formula>"h"</formula>
    </cfRule>
    <cfRule type="cellIs" dxfId="23347" priority="6842" stopIfTrue="1" operator="equal">
      <formula>"g"</formula>
    </cfRule>
  </conditionalFormatting>
  <conditionalFormatting sqref="BO25">
    <cfRule type="cellIs" dxfId="23346" priority="6840" stopIfTrue="1" operator="equal">
      <formula>"f"</formula>
    </cfRule>
  </conditionalFormatting>
  <conditionalFormatting sqref="BO25">
    <cfRule type="cellIs" dxfId="23345" priority="6838" stopIfTrue="1" operator="equal">
      <formula>"h"</formula>
    </cfRule>
    <cfRule type="cellIs" dxfId="23344" priority="6839" stopIfTrue="1" operator="equal">
      <formula>"g"</formula>
    </cfRule>
  </conditionalFormatting>
  <conditionalFormatting sqref="BO25">
    <cfRule type="cellIs" dxfId="23343" priority="6837" stopIfTrue="1" operator="equal">
      <formula>"f"</formula>
    </cfRule>
  </conditionalFormatting>
  <conditionalFormatting sqref="BO25">
    <cfRule type="cellIs" dxfId="23342" priority="6835" stopIfTrue="1" operator="equal">
      <formula>"h"</formula>
    </cfRule>
    <cfRule type="cellIs" dxfId="23341" priority="6836" stopIfTrue="1" operator="equal">
      <formula>"g"</formula>
    </cfRule>
  </conditionalFormatting>
  <conditionalFormatting sqref="BO25">
    <cfRule type="cellIs" dxfId="23340" priority="6834" stopIfTrue="1" operator="equal">
      <formula>"f"</formula>
    </cfRule>
  </conditionalFormatting>
  <conditionalFormatting sqref="BO25">
    <cfRule type="cellIs" dxfId="23339" priority="6832" stopIfTrue="1" operator="equal">
      <formula>"h"</formula>
    </cfRule>
    <cfRule type="cellIs" dxfId="23338" priority="6833" stopIfTrue="1" operator="equal">
      <formula>"g"</formula>
    </cfRule>
  </conditionalFormatting>
  <conditionalFormatting sqref="BO25">
    <cfRule type="cellIs" dxfId="23337" priority="6831" stopIfTrue="1" operator="equal">
      <formula>"f"</formula>
    </cfRule>
  </conditionalFormatting>
  <conditionalFormatting sqref="BO25">
    <cfRule type="cellIs" dxfId="23336" priority="6829" stopIfTrue="1" operator="equal">
      <formula>"h"</formula>
    </cfRule>
    <cfRule type="cellIs" dxfId="23335" priority="6830" stopIfTrue="1" operator="equal">
      <formula>"g"</formula>
    </cfRule>
  </conditionalFormatting>
  <conditionalFormatting sqref="BN25:BO25">
    <cfRule type="cellIs" dxfId="23334" priority="6828" stopIfTrue="1" operator="equal">
      <formula>"f"</formula>
    </cfRule>
  </conditionalFormatting>
  <conditionalFormatting sqref="BN25:BO25">
    <cfRule type="cellIs" dxfId="23333" priority="6826" stopIfTrue="1" operator="equal">
      <formula>"h"</formula>
    </cfRule>
    <cfRule type="cellIs" dxfId="23332" priority="6827" stopIfTrue="1" operator="equal">
      <formula>"g"</formula>
    </cfRule>
  </conditionalFormatting>
  <conditionalFormatting sqref="BN25:BO25">
    <cfRule type="cellIs" dxfId="23331" priority="6825" stopIfTrue="1" operator="equal">
      <formula>"f"</formula>
    </cfRule>
  </conditionalFormatting>
  <conditionalFormatting sqref="BN25:BO25">
    <cfRule type="cellIs" dxfId="23330" priority="6823" stopIfTrue="1" operator="equal">
      <formula>"h"</formula>
    </cfRule>
    <cfRule type="cellIs" dxfId="23329" priority="6824" stopIfTrue="1" operator="equal">
      <formula>"g"</formula>
    </cfRule>
  </conditionalFormatting>
  <conditionalFormatting sqref="BN25:BO25">
    <cfRule type="cellIs" dxfId="23328" priority="6822" stopIfTrue="1" operator="equal">
      <formula>"f"</formula>
    </cfRule>
  </conditionalFormatting>
  <conditionalFormatting sqref="BN25:BO25">
    <cfRule type="cellIs" dxfId="23327" priority="6820" stopIfTrue="1" operator="equal">
      <formula>"h"</formula>
    </cfRule>
    <cfRule type="cellIs" dxfId="23326" priority="6821" stopIfTrue="1" operator="equal">
      <formula>"g"</formula>
    </cfRule>
  </conditionalFormatting>
  <conditionalFormatting sqref="BN25:BO25">
    <cfRule type="cellIs" dxfId="23325" priority="6819" stopIfTrue="1" operator="equal">
      <formula>"f"</formula>
    </cfRule>
  </conditionalFormatting>
  <conditionalFormatting sqref="BN25:BO25">
    <cfRule type="cellIs" dxfId="23324" priority="6817" stopIfTrue="1" operator="equal">
      <formula>"h"</formula>
    </cfRule>
    <cfRule type="cellIs" dxfId="23323" priority="6818" stopIfTrue="1" operator="equal">
      <formula>"g"</formula>
    </cfRule>
  </conditionalFormatting>
  <conditionalFormatting sqref="BN25:BO25">
    <cfRule type="cellIs" dxfId="23322" priority="6816" stopIfTrue="1" operator="equal">
      <formula>"f"</formula>
    </cfRule>
  </conditionalFormatting>
  <conditionalFormatting sqref="BN25:BO25">
    <cfRule type="cellIs" dxfId="23321" priority="6814" stopIfTrue="1" operator="equal">
      <formula>"h"</formula>
    </cfRule>
    <cfRule type="cellIs" dxfId="23320" priority="6815" stopIfTrue="1" operator="equal">
      <formula>"g"</formula>
    </cfRule>
  </conditionalFormatting>
  <conditionalFormatting sqref="BN25:BO25">
    <cfRule type="cellIs" dxfId="23319" priority="6813" stopIfTrue="1" operator="equal">
      <formula>"f"</formula>
    </cfRule>
  </conditionalFormatting>
  <conditionalFormatting sqref="BN25:BO25">
    <cfRule type="cellIs" dxfId="23318" priority="6811" stopIfTrue="1" operator="equal">
      <formula>"h"</formula>
    </cfRule>
    <cfRule type="cellIs" dxfId="23317" priority="6812" stopIfTrue="1" operator="equal">
      <formula>"g"</formula>
    </cfRule>
  </conditionalFormatting>
  <conditionalFormatting sqref="BN25:BO25">
    <cfRule type="cellIs" dxfId="23316" priority="6810" stopIfTrue="1" operator="equal">
      <formula>"f"</formula>
    </cfRule>
  </conditionalFormatting>
  <conditionalFormatting sqref="BN25:BO25">
    <cfRule type="cellIs" dxfId="23315" priority="6808" stopIfTrue="1" operator="equal">
      <formula>"h"</formula>
    </cfRule>
    <cfRule type="cellIs" dxfId="23314" priority="6809" stopIfTrue="1" operator="equal">
      <formula>"g"</formula>
    </cfRule>
  </conditionalFormatting>
  <conditionalFormatting sqref="BN25:BO25">
    <cfRule type="cellIs" dxfId="23313" priority="6807" stopIfTrue="1" operator="equal">
      <formula>"f"</formula>
    </cfRule>
  </conditionalFormatting>
  <conditionalFormatting sqref="BN25:BO25">
    <cfRule type="cellIs" dxfId="23312" priority="6805" stopIfTrue="1" operator="equal">
      <formula>"h"</formula>
    </cfRule>
    <cfRule type="cellIs" dxfId="23311" priority="6806" stopIfTrue="1" operator="equal">
      <formula>"g"</formula>
    </cfRule>
  </conditionalFormatting>
  <conditionalFormatting sqref="BN25">
    <cfRule type="cellIs" dxfId="23310" priority="6804" stopIfTrue="1" operator="equal">
      <formula>"f"</formula>
    </cfRule>
  </conditionalFormatting>
  <conditionalFormatting sqref="BN25">
    <cfRule type="cellIs" dxfId="23309" priority="6802" stopIfTrue="1" operator="equal">
      <formula>"h"</formula>
    </cfRule>
    <cfRule type="cellIs" dxfId="23308" priority="6803" stopIfTrue="1" operator="equal">
      <formula>"g"</formula>
    </cfRule>
  </conditionalFormatting>
  <conditionalFormatting sqref="BN25">
    <cfRule type="cellIs" dxfId="23307" priority="6801" stopIfTrue="1" operator="equal">
      <formula>"f"</formula>
    </cfRule>
  </conditionalFormatting>
  <conditionalFormatting sqref="BN25">
    <cfRule type="cellIs" dxfId="23306" priority="6799" stopIfTrue="1" operator="equal">
      <formula>"h"</formula>
    </cfRule>
    <cfRule type="cellIs" dxfId="23305" priority="6800" stopIfTrue="1" operator="equal">
      <formula>"g"</formula>
    </cfRule>
  </conditionalFormatting>
  <conditionalFormatting sqref="BN25">
    <cfRule type="cellIs" dxfId="23304" priority="6798" stopIfTrue="1" operator="equal">
      <formula>"f"</formula>
    </cfRule>
  </conditionalFormatting>
  <conditionalFormatting sqref="BN25">
    <cfRule type="cellIs" dxfId="23303" priority="6796" stopIfTrue="1" operator="equal">
      <formula>"h"</formula>
    </cfRule>
    <cfRule type="cellIs" dxfId="23302" priority="6797" stopIfTrue="1" operator="equal">
      <formula>"g"</formula>
    </cfRule>
  </conditionalFormatting>
  <conditionalFormatting sqref="BN25">
    <cfRule type="cellIs" dxfId="23301" priority="6795" stopIfTrue="1" operator="equal">
      <formula>"f"</formula>
    </cfRule>
  </conditionalFormatting>
  <conditionalFormatting sqref="BN25">
    <cfRule type="cellIs" dxfId="23300" priority="6793" stopIfTrue="1" operator="equal">
      <formula>"h"</formula>
    </cfRule>
    <cfRule type="cellIs" dxfId="23299" priority="6794" stopIfTrue="1" operator="equal">
      <formula>"g"</formula>
    </cfRule>
  </conditionalFormatting>
  <conditionalFormatting sqref="BN25">
    <cfRule type="cellIs" dxfId="23298" priority="6789" stopIfTrue="1" operator="equal">
      <formula>"f"</formula>
    </cfRule>
  </conditionalFormatting>
  <conditionalFormatting sqref="BN25">
    <cfRule type="cellIs" dxfId="23297" priority="6787" stopIfTrue="1" operator="equal">
      <formula>"h"</formula>
    </cfRule>
    <cfRule type="cellIs" dxfId="23296" priority="6788" stopIfTrue="1" operator="equal">
      <formula>"g"</formula>
    </cfRule>
  </conditionalFormatting>
  <conditionalFormatting sqref="BN25">
    <cfRule type="cellIs" dxfId="23295" priority="6792" stopIfTrue="1" operator="equal">
      <formula>"f"</formula>
    </cfRule>
  </conditionalFormatting>
  <conditionalFormatting sqref="BN25">
    <cfRule type="cellIs" dxfId="23294" priority="6790" stopIfTrue="1" operator="equal">
      <formula>"h"</formula>
    </cfRule>
    <cfRule type="cellIs" dxfId="23293" priority="6791" stopIfTrue="1" operator="equal">
      <formula>"g"</formula>
    </cfRule>
  </conditionalFormatting>
  <conditionalFormatting sqref="BN25">
    <cfRule type="cellIs" dxfId="23292" priority="6786" stopIfTrue="1" operator="equal">
      <formula>"f"</formula>
    </cfRule>
  </conditionalFormatting>
  <conditionalFormatting sqref="BN25">
    <cfRule type="cellIs" dxfId="23291" priority="6784" stopIfTrue="1" operator="equal">
      <formula>"h"</formula>
    </cfRule>
    <cfRule type="cellIs" dxfId="23290" priority="6785" stopIfTrue="1" operator="equal">
      <formula>"g"</formula>
    </cfRule>
  </conditionalFormatting>
  <conditionalFormatting sqref="BN25">
    <cfRule type="cellIs" dxfId="23289" priority="6783" stopIfTrue="1" operator="equal">
      <formula>"f"</formula>
    </cfRule>
  </conditionalFormatting>
  <conditionalFormatting sqref="BN25">
    <cfRule type="cellIs" dxfId="23288" priority="6781" stopIfTrue="1" operator="equal">
      <formula>"h"</formula>
    </cfRule>
    <cfRule type="cellIs" dxfId="23287" priority="6782" stopIfTrue="1" operator="equal">
      <formula>"g"</formula>
    </cfRule>
  </conditionalFormatting>
  <conditionalFormatting sqref="BI25:BJ25">
    <cfRule type="cellIs" dxfId="23286" priority="6780" stopIfTrue="1" operator="equal">
      <formula>"f"</formula>
    </cfRule>
  </conditionalFormatting>
  <conditionalFormatting sqref="BI25:BJ25">
    <cfRule type="cellIs" dxfId="23285" priority="6778" stopIfTrue="1" operator="equal">
      <formula>"h"</formula>
    </cfRule>
    <cfRule type="cellIs" dxfId="23284" priority="6779" stopIfTrue="1" operator="equal">
      <formula>"g"</formula>
    </cfRule>
  </conditionalFormatting>
  <conditionalFormatting sqref="BI25:BJ25">
    <cfRule type="cellIs" dxfId="23283" priority="6771" stopIfTrue="1" operator="equal">
      <formula>"f"</formula>
    </cfRule>
  </conditionalFormatting>
  <conditionalFormatting sqref="BI25:BJ25">
    <cfRule type="cellIs" dxfId="23282" priority="6769" stopIfTrue="1" operator="equal">
      <formula>"h"</formula>
    </cfRule>
    <cfRule type="cellIs" dxfId="23281" priority="6770" stopIfTrue="1" operator="equal">
      <formula>"g"</formula>
    </cfRule>
  </conditionalFormatting>
  <conditionalFormatting sqref="BI25:BJ25">
    <cfRule type="cellIs" dxfId="23280" priority="6768" stopIfTrue="1" operator="equal">
      <formula>"f"</formula>
    </cfRule>
  </conditionalFormatting>
  <conditionalFormatting sqref="BI25:BJ25">
    <cfRule type="cellIs" dxfId="23279" priority="6766" stopIfTrue="1" operator="equal">
      <formula>"h"</formula>
    </cfRule>
    <cfRule type="cellIs" dxfId="23278" priority="6767" stopIfTrue="1" operator="equal">
      <formula>"g"</formula>
    </cfRule>
  </conditionalFormatting>
  <conditionalFormatting sqref="BK25:BM25">
    <cfRule type="cellIs" dxfId="23277" priority="6756" stopIfTrue="1" operator="equal">
      <formula>"f"</formula>
    </cfRule>
  </conditionalFormatting>
  <conditionalFormatting sqref="BK25:BM25">
    <cfRule type="cellIs" dxfId="23276" priority="6754" stopIfTrue="1" operator="equal">
      <formula>"h"</formula>
    </cfRule>
    <cfRule type="cellIs" dxfId="23275" priority="6755" stopIfTrue="1" operator="equal">
      <formula>"g"</formula>
    </cfRule>
  </conditionalFormatting>
  <conditionalFormatting sqref="BK25:BM25">
    <cfRule type="cellIs" dxfId="23274" priority="6753" stopIfTrue="1" operator="equal">
      <formula>"f"</formula>
    </cfRule>
  </conditionalFormatting>
  <conditionalFormatting sqref="BK25:BM25">
    <cfRule type="cellIs" dxfId="23273" priority="6751" stopIfTrue="1" operator="equal">
      <formula>"h"</formula>
    </cfRule>
    <cfRule type="cellIs" dxfId="23272" priority="6752" stopIfTrue="1" operator="equal">
      <formula>"g"</formula>
    </cfRule>
  </conditionalFormatting>
  <conditionalFormatting sqref="BI25:BJ25">
    <cfRule type="cellIs" dxfId="23271" priority="6765" stopIfTrue="1" operator="equal">
      <formula>"f"</formula>
    </cfRule>
  </conditionalFormatting>
  <conditionalFormatting sqref="BI25:BJ25">
    <cfRule type="cellIs" dxfId="23270" priority="6763" stopIfTrue="1" operator="equal">
      <formula>"h"</formula>
    </cfRule>
    <cfRule type="cellIs" dxfId="23269" priority="6764" stopIfTrue="1" operator="equal">
      <formula>"g"</formula>
    </cfRule>
  </conditionalFormatting>
  <conditionalFormatting sqref="BI25:BJ25">
    <cfRule type="cellIs" dxfId="23268" priority="6774" stopIfTrue="1" operator="equal">
      <formula>"f"</formula>
    </cfRule>
  </conditionalFormatting>
  <conditionalFormatting sqref="BI25:BJ25">
    <cfRule type="cellIs" dxfId="23267" priority="6772" stopIfTrue="1" operator="equal">
      <formula>"h"</formula>
    </cfRule>
    <cfRule type="cellIs" dxfId="23266" priority="6773" stopIfTrue="1" operator="equal">
      <formula>"g"</formula>
    </cfRule>
  </conditionalFormatting>
  <conditionalFormatting sqref="BI25:BJ25">
    <cfRule type="cellIs" dxfId="23265" priority="6762" stopIfTrue="1" operator="equal">
      <formula>"f"</formula>
    </cfRule>
  </conditionalFormatting>
  <conditionalFormatting sqref="BI25:BJ25">
    <cfRule type="cellIs" dxfId="23264" priority="6760" stopIfTrue="1" operator="equal">
      <formula>"h"</formula>
    </cfRule>
    <cfRule type="cellIs" dxfId="23263" priority="6761" stopIfTrue="1" operator="equal">
      <formula>"g"</formula>
    </cfRule>
  </conditionalFormatting>
  <conditionalFormatting sqref="BI25:BJ25">
    <cfRule type="cellIs" dxfId="23262" priority="6759" stopIfTrue="1" operator="equal">
      <formula>"f"</formula>
    </cfRule>
  </conditionalFormatting>
  <conditionalFormatting sqref="BI25:BJ25">
    <cfRule type="cellIs" dxfId="23261" priority="6757" stopIfTrue="1" operator="equal">
      <formula>"h"</formula>
    </cfRule>
    <cfRule type="cellIs" dxfId="23260" priority="6758" stopIfTrue="1" operator="equal">
      <formula>"g"</formula>
    </cfRule>
  </conditionalFormatting>
  <conditionalFormatting sqref="BD25:BF25">
    <cfRule type="cellIs" dxfId="23259" priority="7176" stopIfTrue="1" operator="equal">
      <formula>"f"</formula>
    </cfRule>
  </conditionalFormatting>
  <conditionalFormatting sqref="BD25:BF25">
    <cfRule type="cellIs" dxfId="23258" priority="7174" stopIfTrue="1" operator="equal">
      <formula>"h"</formula>
    </cfRule>
    <cfRule type="cellIs" dxfId="23257" priority="7175" stopIfTrue="1" operator="equal">
      <formula>"g"</formula>
    </cfRule>
  </conditionalFormatting>
  <conditionalFormatting sqref="BD25:BF25">
    <cfRule type="cellIs" dxfId="23256" priority="7173" stopIfTrue="1" operator="equal">
      <formula>"f"</formula>
    </cfRule>
  </conditionalFormatting>
  <conditionalFormatting sqref="BD25:BF25">
    <cfRule type="cellIs" dxfId="23255" priority="7171" stopIfTrue="1" operator="equal">
      <formula>"h"</formula>
    </cfRule>
    <cfRule type="cellIs" dxfId="23254" priority="7172" stopIfTrue="1" operator="equal">
      <formula>"g"</formula>
    </cfRule>
  </conditionalFormatting>
  <conditionalFormatting sqref="BD25:BF25">
    <cfRule type="cellIs" dxfId="23253" priority="7152" stopIfTrue="1" operator="equal">
      <formula>"f"</formula>
    </cfRule>
  </conditionalFormatting>
  <conditionalFormatting sqref="BD25:BF25">
    <cfRule type="cellIs" dxfId="23252" priority="7150" stopIfTrue="1" operator="equal">
      <formula>"h"</formula>
    </cfRule>
    <cfRule type="cellIs" dxfId="23251" priority="7151" stopIfTrue="1" operator="equal">
      <formula>"g"</formula>
    </cfRule>
  </conditionalFormatting>
  <conditionalFormatting sqref="BD25:BF25">
    <cfRule type="cellIs" dxfId="23250" priority="7149" stopIfTrue="1" operator="equal">
      <formula>"f"</formula>
    </cfRule>
  </conditionalFormatting>
  <conditionalFormatting sqref="BD25:BF25">
    <cfRule type="cellIs" dxfId="23249" priority="7147" stopIfTrue="1" operator="equal">
      <formula>"h"</formula>
    </cfRule>
    <cfRule type="cellIs" dxfId="23248" priority="7148" stopIfTrue="1" operator="equal">
      <formula>"g"</formula>
    </cfRule>
  </conditionalFormatting>
  <conditionalFormatting sqref="BD25:BF25">
    <cfRule type="cellIs" dxfId="23247" priority="7146" stopIfTrue="1" operator="equal">
      <formula>"f"</formula>
    </cfRule>
  </conditionalFormatting>
  <conditionalFormatting sqref="BD25:BF25">
    <cfRule type="cellIs" dxfId="23246" priority="7144" stopIfTrue="1" operator="equal">
      <formula>"h"</formula>
    </cfRule>
    <cfRule type="cellIs" dxfId="23245" priority="7145" stopIfTrue="1" operator="equal">
      <formula>"g"</formula>
    </cfRule>
  </conditionalFormatting>
  <conditionalFormatting sqref="BD25:BF25">
    <cfRule type="cellIs" dxfId="23244" priority="7140" stopIfTrue="1" operator="equal">
      <formula>"f"</formula>
    </cfRule>
  </conditionalFormatting>
  <conditionalFormatting sqref="BD25:BF25">
    <cfRule type="cellIs" dxfId="23243" priority="7138" stopIfTrue="1" operator="equal">
      <formula>"h"</formula>
    </cfRule>
    <cfRule type="cellIs" dxfId="23242" priority="7139" stopIfTrue="1" operator="equal">
      <formula>"g"</formula>
    </cfRule>
  </conditionalFormatting>
  <conditionalFormatting sqref="BD25:BF25">
    <cfRule type="cellIs" dxfId="23241" priority="7137" stopIfTrue="1" operator="equal">
      <formula>"f"</formula>
    </cfRule>
  </conditionalFormatting>
  <conditionalFormatting sqref="BD25:BF25">
    <cfRule type="cellIs" dxfId="23240" priority="7135" stopIfTrue="1" operator="equal">
      <formula>"h"</formula>
    </cfRule>
    <cfRule type="cellIs" dxfId="23239" priority="7136" stopIfTrue="1" operator="equal">
      <formula>"g"</formula>
    </cfRule>
  </conditionalFormatting>
  <conditionalFormatting sqref="BD25:BF25">
    <cfRule type="cellIs" dxfId="23238" priority="7134" stopIfTrue="1" operator="equal">
      <formula>"f"</formula>
    </cfRule>
  </conditionalFormatting>
  <conditionalFormatting sqref="BD25:BF25">
    <cfRule type="cellIs" dxfId="23237" priority="7132" stopIfTrue="1" operator="equal">
      <formula>"h"</formula>
    </cfRule>
    <cfRule type="cellIs" dxfId="23236" priority="7133" stopIfTrue="1" operator="equal">
      <formula>"g"</formula>
    </cfRule>
  </conditionalFormatting>
  <conditionalFormatting sqref="BD25:BF25">
    <cfRule type="cellIs" dxfId="23235" priority="7131" stopIfTrue="1" operator="equal">
      <formula>"f"</formula>
    </cfRule>
  </conditionalFormatting>
  <conditionalFormatting sqref="BD25:BF25">
    <cfRule type="cellIs" dxfId="23234" priority="7129" stopIfTrue="1" operator="equal">
      <formula>"h"</formula>
    </cfRule>
    <cfRule type="cellIs" dxfId="23233" priority="7130" stopIfTrue="1" operator="equal">
      <formula>"g"</formula>
    </cfRule>
  </conditionalFormatting>
  <conditionalFormatting sqref="BD25:BF25">
    <cfRule type="cellIs" dxfId="23232" priority="7182" stopIfTrue="1" operator="equal">
      <formula>"f"</formula>
    </cfRule>
  </conditionalFormatting>
  <conditionalFormatting sqref="BD25:BF25">
    <cfRule type="cellIs" dxfId="23231" priority="7180" stopIfTrue="1" operator="equal">
      <formula>"h"</formula>
    </cfRule>
    <cfRule type="cellIs" dxfId="23230" priority="7181" stopIfTrue="1" operator="equal">
      <formula>"g"</formula>
    </cfRule>
  </conditionalFormatting>
  <conditionalFormatting sqref="BD25:BF25">
    <cfRule type="cellIs" dxfId="23229" priority="7179" stopIfTrue="1" operator="equal">
      <formula>"f"</formula>
    </cfRule>
  </conditionalFormatting>
  <conditionalFormatting sqref="BD25:BF25">
    <cfRule type="cellIs" dxfId="23228" priority="7177" stopIfTrue="1" operator="equal">
      <formula>"h"</formula>
    </cfRule>
    <cfRule type="cellIs" dxfId="23227" priority="7178" stopIfTrue="1" operator="equal">
      <formula>"g"</formula>
    </cfRule>
  </conditionalFormatting>
  <conditionalFormatting sqref="BD25:BF25">
    <cfRule type="cellIs" dxfId="23226" priority="7170" stopIfTrue="1" operator="equal">
      <formula>"f"</formula>
    </cfRule>
  </conditionalFormatting>
  <conditionalFormatting sqref="BD25:BF25">
    <cfRule type="cellIs" dxfId="23225" priority="7168" stopIfTrue="1" operator="equal">
      <formula>"h"</formula>
    </cfRule>
    <cfRule type="cellIs" dxfId="23224" priority="7169" stopIfTrue="1" operator="equal">
      <formula>"g"</formula>
    </cfRule>
  </conditionalFormatting>
  <conditionalFormatting sqref="BD25:BF25">
    <cfRule type="cellIs" dxfId="23223" priority="7167" stopIfTrue="1" operator="equal">
      <formula>"f"</formula>
    </cfRule>
  </conditionalFormatting>
  <conditionalFormatting sqref="BD25:BF25">
    <cfRule type="cellIs" dxfId="23222" priority="7165" stopIfTrue="1" operator="equal">
      <formula>"h"</formula>
    </cfRule>
    <cfRule type="cellIs" dxfId="23221" priority="7166" stopIfTrue="1" operator="equal">
      <formula>"g"</formula>
    </cfRule>
  </conditionalFormatting>
  <conditionalFormatting sqref="BD25:BF25">
    <cfRule type="cellIs" dxfId="23220" priority="7164" stopIfTrue="1" operator="equal">
      <formula>"f"</formula>
    </cfRule>
  </conditionalFormatting>
  <conditionalFormatting sqref="BD25:BF25">
    <cfRule type="cellIs" dxfId="23219" priority="7162" stopIfTrue="1" operator="equal">
      <formula>"h"</formula>
    </cfRule>
    <cfRule type="cellIs" dxfId="23218" priority="7163" stopIfTrue="1" operator="equal">
      <formula>"g"</formula>
    </cfRule>
  </conditionalFormatting>
  <conditionalFormatting sqref="BD25:BF25">
    <cfRule type="cellIs" dxfId="23217" priority="7161" stopIfTrue="1" operator="equal">
      <formula>"f"</formula>
    </cfRule>
  </conditionalFormatting>
  <conditionalFormatting sqref="BD25:BF25">
    <cfRule type="cellIs" dxfId="23216" priority="7159" stopIfTrue="1" operator="equal">
      <formula>"h"</formula>
    </cfRule>
    <cfRule type="cellIs" dxfId="23215" priority="7160" stopIfTrue="1" operator="equal">
      <formula>"g"</formula>
    </cfRule>
  </conditionalFormatting>
  <conditionalFormatting sqref="BD25:BF25">
    <cfRule type="cellIs" dxfId="23214" priority="7155" stopIfTrue="1" operator="equal">
      <formula>"f"</formula>
    </cfRule>
  </conditionalFormatting>
  <conditionalFormatting sqref="BD25:BF25">
    <cfRule type="cellIs" dxfId="23213" priority="7153" stopIfTrue="1" operator="equal">
      <formula>"h"</formula>
    </cfRule>
    <cfRule type="cellIs" dxfId="23212" priority="7154" stopIfTrue="1" operator="equal">
      <formula>"g"</formula>
    </cfRule>
  </conditionalFormatting>
  <conditionalFormatting sqref="BD25:BF25">
    <cfRule type="cellIs" dxfId="23211" priority="7158" stopIfTrue="1" operator="equal">
      <formula>"f"</formula>
    </cfRule>
  </conditionalFormatting>
  <conditionalFormatting sqref="BD25:BF25">
    <cfRule type="cellIs" dxfId="23210" priority="7156" stopIfTrue="1" operator="equal">
      <formula>"h"</formula>
    </cfRule>
    <cfRule type="cellIs" dxfId="23209" priority="7157" stopIfTrue="1" operator="equal">
      <formula>"g"</formula>
    </cfRule>
  </conditionalFormatting>
  <conditionalFormatting sqref="BJ25:BK25">
    <cfRule type="cellIs" dxfId="23208" priority="7113" stopIfTrue="1" operator="equal">
      <formula>"f"</formula>
    </cfRule>
  </conditionalFormatting>
  <conditionalFormatting sqref="BJ25:BK25">
    <cfRule type="cellIs" dxfId="23207" priority="7111" stopIfTrue="1" operator="equal">
      <formula>"h"</formula>
    </cfRule>
    <cfRule type="cellIs" dxfId="23206" priority="7112" stopIfTrue="1" operator="equal">
      <formula>"g"</formula>
    </cfRule>
  </conditionalFormatting>
  <conditionalFormatting sqref="BJ25:BK25">
    <cfRule type="cellIs" dxfId="23205" priority="7107" stopIfTrue="1" operator="equal">
      <formula>"f"</formula>
    </cfRule>
  </conditionalFormatting>
  <conditionalFormatting sqref="BJ25:BK25">
    <cfRule type="cellIs" dxfId="23204" priority="7105" stopIfTrue="1" operator="equal">
      <formula>"h"</formula>
    </cfRule>
    <cfRule type="cellIs" dxfId="23203" priority="7106" stopIfTrue="1" operator="equal">
      <formula>"g"</formula>
    </cfRule>
  </conditionalFormatting>
  <conditionalFormatting sqref="BJ25:BK25">
    <cfRule type="cellIs" dxfId="23202" priority="7110" stopIfTrue="1" operator="equal">
      <formula>"f"</formula>
    </cfRule>
  </conditionalFormatting>
  <conditionalFormatting sqref="BJ25:BK25">
    <cfRule type="cellIs" dxfId="23201" priority="7108" stopIfTrue="1" operator="equal">
      <formula>"h"</formula>
    </cfRule>
    <cfRule type="cellIs" dxfId="23200" priority="7109" stopIfTrue="1" operator="equal">
      <formula>"g"</formula>
    </cfRule>
  </conditionalFormatting>
  <conditionalFormatting sqref="BJ25:BK25">
    <cfRule type="cellIs" dxfId="23199" priority="7104" stopIfTrue="1" operator="equal">
      <formula>"f"</formula>
    </cfRule>
  </conditionalFormatting>
  <conditionalFormatting sqref="BJ25:BK25">
    <cfRule type="cellIs" dxfId="23198" priority="7102" stopIfTrue="1" operator="equal">
      <formula>"h"</formula>
    </cfRule>
    <cfRule type="cellIs" dxfId="23197" priority="7103" stopIfTrue="1" operator="equal">
      <formula>"g"</formula>
    </cfRule>
  </conditionalFormatting>
  <conditionalFormatting sqref="BJ25:BK25">
    <cfRule type="cellIs" dxfId="23196" priority="7101" stopIfTrue="1" operator="equal">
      <formula>"f"</formula>
    </cfRule>
  </conditionalFormatting>
  <conditionalFormatting sqref="BJ25:BK25">
    <cfRule type="cellIs" dxfId="23195" priority="7099" stopIfTrue="1" operator="equal">
      <formula>"h"</formula>
    </cfRule>
    <cfRule type="cellIs" dxfId="23194" priority="7100" stopIfTrue="1" operator="equal">
      <formula>"g"</formula>
    </cfRule>
  </conditionalFormatting>
  <conditionalFormatting sqref="BJ25:BK25">
    <cfRule type="cellIs" dxfId="23193" priority="7095" stopIfTrue="1" operator="equal">
      <formula>"f"</formula>
    </cfRule>
  </conditionalFormatting>
  <conditionalFormatting sqref="BJ25:BK25">
    <cfRule type="cellIs" dxfId="23192" priority="7093" stopIfTrue="1" operator="equal">
      <formula>"h"</formula>
    </cfRule>
    <cfRule type="cellIs" dxfId="23191" priority="7094" stopIfTrue="1" operator="equal">
      <formula>"g"</formula>
    </cfRule>
  </conditionalFormatting>
  <conditionalFormatting sqref="BJ25:BK25">
    <cfRule type="cellIs" dxfId="23190" priority="7098" stopIfTrue="1" operator="equal">
      <formula>"f"</formula>
    </cfRule>
  </conditionalFormatting>
  <conditionalFormatting sqref="BJ25:BK25">
    <cfRule type="cellIs" dxfId="23189" priority="7096" stopIfTrue="1" operator="equal">
      <formula>"h"</formula>
    </cfRule>
    <cfRule type="cellIs" dxfId="23188" priority="7097" stopIfTrue="1" operator="equal">
      <formula>"g"</formula>
    </cfRule>
  </conditionalFormatting>
  <conditionalFormatting sqref="BJ25:BK25">
    <cfRule type="cellIs" dxfId="23187" priority="7089" stopIfTrue="1" operator="equal">
      <formula>"f"</formula>
    </cfRule>
  </conditionalFormatting>
  <conditionalFormatting sqref="BJ25:BK25">
    <cfRule type="cellIs" dxfId="23186" priority="7087" stopIfTrue="1" operator="equal">
      <formula>"h"</formula>
    </cfRule>
    <cfRule type="cellIs" dxfId="23185" priority="7088" stopIfTrue="1" operator="equal">
      <formula>"g"</formula>
    </cfRule>
  </conditionalFormatting>
  <conditionalFormatting sqref="BJ25:BK25">
    <cfRule type="cellIs" dxfId="23184" priority="7092" stopIfTrue="1" operator="equal">
      <formula>"f"</formula>
    </cfRule>
  </conditionalFormatting>
  <conditionalFormatting sqref="BJ25:BK25">
    <cfRule type="cellIs" dxfId="23183" priority="7090" stopIfTrue="1" operator="equal">
      <formula>"h"</formula>
    </cfRule>
    <cfRule type="cellIs" dxfId="23182" priority="7091" stopIfTrue="1" operator="equal">
      <formula>"g"</formula>
    </cfRule>
  </conditionalFormatting>
  <conditionalFormatting sqref="BD25:BF25">
    <cfRule type="cellIs" dxfId="23181" priority="7143" stopIfTrue="1" operator="equal">
      <formula>"f"</formula>
    </cfRule>
  </conditionalFormatting>
  <conditionalFormatting sqref="BD25:BF25">
    <cfRule type="cellIs" dxfId="23180" priority="7141" stopIfTrue="1" operator="equal">
      <formula>"h"</formula>
    </cfRule>
    <cfRule type="cellIs" dxfId="23179" priority="7142" stopIfTrue="1" operator="equal">
      <formula>"g"</formula>
    </cfRule>
  </conditionalFormatting>
  <conditionalFormatting sqref="BD25:BF25">
    <cfRule type="cellIs" dxfId="23178" priority="7128" stopIfTrue="1" operator="equal">
      <formula>"f"</formula>
    </cfRule>
  </conditionalFormatting>
  <conditionalFormatting sqref="BD25:BF25">
    <cfRule type="cellIs" dxfId="23177" priority="7126" stopIfTrue="1" operator="equal">
      <formula>"h"</formula>
    </cfRule>
    <cfRule type="cellIs" dxfId="23176" priority="7127" stopIfTrue="1" operator="equal">
      <formula>"g"</formula>
    </cfRule>
  </conditionalFormatting>
  <conditionalFormatting sqref="BD25:BF25">
    <cfRule type="cellIs" dxfId="23175" priority="7125" stopIfTrue="1" operator="equal">
      <formula>"f"</formula>
    </cfRule>
  </conditionalFormatting>
  <conditionalFormatting sqref="BD25:BF25">
    <cfRule type="cellIs" dxfId="23174" priority="7123" stopIfTrue="1" operator="equal">
      <formula>"h"</formula>
    </cfRule>
    <cfRule type="cellIs" dxfId="23173" priority="7124" stopIfTrue="1" operator="equal">
      <formula>"g"</formula>
    </cfRule>
  </conditionalFormatting>
  <conditionalFormatting sqref="BD25:BF25">
    <cfRule type="cellIs" dxfId="23172" priority="7122" stopIfTrue="1" operator="equal">
      <formula>"f"</formula>
    </cfRule>
  </conditionalFormatting>
  <conditionalFormatting sqref="BD25:BF25">
    <cfRule type="cellIs" dxfId="23171" priority="7120" stopIfTrue="1" operator="equal">
      <formula>"h"</formula>
    </cfRule>
    <cfRule type="cellIs" dxfId="23170" priority="7121" stopIfTrue="1" operator="equal">
      <formula>"g"</formula>
    </cfRule>
  </conditionalFormatting>
  <conditionalFormatting sqref="BD25:BF25">
    <cfRule type="cellIs" dxfId="23169" priority="7119" stopIfTrue="1" operator="equal">
      <formula>"f"</formula>
    </cfRule>
  </conditionalFormatting>
  <conditionalFormatting sqref="BD25:BF25">
    <cfRule type="cellIs" dxfId="23168" priority="7117" stopIfTrue="1" operator="equal">
      <formula>"h"</formula>
    </cfRule>
    <cfRule type="cellIs" dxfId="23167" priority="7118" stopIfTrue="1" operator="equal">
      <formula>"g"</formula>
    </cfRule>
  </conditionalFormatting>
  <conditionalFormatting sqref="BJ25:BK25">
    <cfRule type="cellIs" dxfId="23166" priority="7116" stopIfTrue="1" operator="equal">
      <formula>"f"</formula>
    </cfRule>
  </conditionalFormatting>
  <conditionalFormatting sqref="BJ25:BK25">
    <cfRule type="cellIs" dxfId="23165" priority="7114" stopIfTrue="1" operator="equal">
      <formula>"h"</formula>
    </cfRule>
    <cfRule type="cellIs" dxfId="23164" priority="7115" stopIfTrue="1" operator="equal">
      <formula>"g"</formula>
    </cfRule>
  </conditionalFormatting>
  <conditionalFormatting sqref="BI25">
    <cfRule type="cellIs" dxfId="23163" priority="7017" stopIfTrue="1" operator="equal">
      <formula>"f"</formula>
    </cfRule>
  </conditionalFormatting>
  <conditionalFormatting sqref="BI25">
    <cfRule type="cellIs" dxfId="23162" priority="7015" stopIfTrue="1" operator="equal">
      <formula>"h"</formula>
    </cfRule>
    <cfRule type="cellIs" dxfId="23161" priority="7016" stopIfTrue="1" operator="equal">
      <formula>"g"</formula>
    </cfRule>
  </conditionalFormatting>
  <conditionalFormatting sqref="BJ25:BK25">
    <cfRule type="cellIs" dxfId="23160" priority="7086" stopIfTrue="1" operator="equal">
      <formula>"f"</formula>
    </cfRule>
  </conditionalFormatting>
  <conditionalFormatting sqref="BJ25:BK25">
    <cfRule type="cellIs" dxfId="23159" priority="7084" stopIfTrue="1" operator="equal">
      <formula>"h"</formula>
    </cfRule>
    <cfRule type="cellIs" dxfId="23158" priority="7085" stopIfTrue="1" operator="equal">
      <formula>"g"</formula>
    </cfRule>
  </conditionalFormatting>
  <conditionalFormatting sqref="BJ25:BK25">
    <cfRule type="cellIs" dxfId="23157" priority="7083" stopIfTrue="1" operator="equal">
      <formula>"f"</formula>
    </cfRule>
  </conditionalFormatting>
  <conditionalFormatting sqref="BJ25:BK25">
    <cfRule type="cellIs" dxfId="23156" priority="7081" stopIfTrue="1" operator="equal">
      <formula>"h"</formula>
    </cfRule>
    <cfRule type="cellIs" dxfId="23155" priority="7082" stopIfTrue="1" operator="equal">
      <formula>"g"</formula>
    </cfRule>
  </conditionalFormatting>
  <conditionalFormatting sqref="BJ25:BK25">
    <cfRule type="cellIs" dxfId="23154" priority="7080" stopIfTrue="1" operator="equal">
      <formula>"f"</formula>
    </cfRule>
  </conditionalFormatting>
  <conditionalFormatting sqref="BJ25:BK25">
    <cfRule type="cellIs" dxfId="23153" priority="7078" stopIfTrue="1" operator="equal">
      <formula>"h"</formula>
    </cfRule>
    <cfRule type="cellIs" dxfId="23152" priority="7079" stopIfTrue="1" operator="equal">
      <formula>"g"</formula>
    </cfRule>
  </conditionalFormatting>
  <conditionalFormatting sqref="BJ25:BK25">
    <cfRule type="cellIs" dxfId="23151" priority="7077" stopIfTrue="1" operator="equal">
      <formula>"f"</formula>
    </cfRule>
  </conditionalFormatting>
  <conditionalFormatting sqref="BJ25:BK25">
    <cfRule type="cellIs" dxfId="23150" priority="7075" stopIfTrue="1" operator="equal">
      <formula>"h"</formula>
    </cfRule>
    <cfRule type="cellIs" dxfId="23149" priority="7076" stopIfTrue="1" operator="equal">
      <formula>"g"</formula>
    </cfRule>
  </conditionalFormatting>
  <conditionalFormatting sqref="BJ25:BK25">
    <cfRule type="cellIs" dxfId="23148" priority="7074" stopIfTrue="1" operator="equal">
      <formula>"f"</formula>
    </cfRule>
  </conditionalFormatting>
  <conditionalFormatting sqref="BJ25:BK25">
    <cfRule type="cellIs" dxfId="23147" priority="7072" stopIfTrue="1" operator="equal">
      <formula>"h"</formula>
    </cfRule>
    <cfRule type="cellIs" dxfId="23146" priority="7073" stopIfTrue="1" operator="equal">
      <formula>"g"</formula>
    </cfRule>
  </conditionalFormatting>
  <conditionalFormatting sqref="BJ25:BK25">
    <cfRule type="cellIs" dxfId="23145" priority="7071" stopIfTrue="1" operator="equal">
      <formula>"f"</formula>
    </cfRule>
  </conditionalFormatting>
  <conditionalFormatting sqref="BJ25:BK25">
    <cfRule type="cellIs" dxfId="23144" priority="7069" stopIfTrue="1" operator="equal">
      <formula>"h"</formula>
    </cfRule>
    <cfRule type="cellIs" dxfId="23143" priority="7070" stopIfTrue="1" operator="equal">
      <formula>"g"</formula>
    </cfRule>
  </conditionalFormatting>
  <conditionalFormatting sqref="BJ25:BK25">
    <cfRule type="cellIs" dxfId="23142" priority="7068" stopIfTrue="1" operator="equal">
      <formula>"f"</formula>
    </cfRule>
  </conditionalFormatting>
  <conditionalFormatting sqref="BJ25:BK25">
    <cfRule type="cellIs" dxfId="23141" priority="7066" stopIfTrue="1" operator="equal">
      <formula>"h"</formula>
    </cfRule>
    <cfRule type="cellIs" dxfId="23140" priority="7067" stopIfTrue="1" operator="equal">
      <formula>"g"</formula>
    </cfRule>
  </conditionalFormatting>
  <conditionalFormatting sqref="BJ25:BK25">
    <cfRule type="cellIs" dxfId="23139" priority="7065" stopIfTrue="1" operator="equal">
      <formula>"f"</formula>
    </cfRule>
  </conditionalFormatting>
  <conditionalFormatting sqref="BJ25:BK25">
    <cfRule type="cellIs" dxfId="23138" priority="7063" stopIfTrue="1" operator="equal">
      <formula>"h"</formula>
    </cfRule>
    <cfRule type="cellIs" dxfId="23137" priority="7064" stopIfTrue="1" operator="equal">
      <formula>"g"</formula>
    </cfRule>
  </conditionalFormatting>
  <conditionalFormatting sqref="BJ25:BK25">
    <cfRule type="cellIs" dxfId="23136" priority="7062" stopIfTrue="1" operator="equal">
      <formula>"f"</formula>
    </cfRule>
  </conditionalFormatting>
  <conditionalFormatting sqref="BJ25:BK25">
    <cfRule type="cellIs" dxfId="23135" priority="7060" stopIfTrue="1" operator="equal">
      <formula>"h"</formula>
    </cfRule>
    <cfRule type="cellIs" dxfId="23134" priority="7061" stopIfTrue="1" operator="equal">
      <formula>"g"</formula>
    </cfRule>
  </conditionalFormatting>
  <conditionalFormatting sqref="BJ25:BK25">
    <cfRule type="cellIs" dxfId="23133" priority="7059" stopIfTrue="1" operator="equal">
      <formula>"f"</formula>
    </cfRule>
  </conditionalFormatting>
  <conditionalFormatting sqref="BJ25:BK25">
    <cfRule type="cellIs" dxfId="23132" priority="7057" stopIfTrue="1" operator="equal">
      <formula>"h"</formula>
    </cfRule>
    <cfRule type="cellIs" dxfId="23131" priority="7058" stopIfTrue="1" operator="equal">
      <formula>"g"</formula>
    </cfRule>
  </conditionalFormatting>
  <conditionalFormatting sqref="BJ25:BK25">
    <cfRule type="cellIs" dxfId="23130" priority="7056" stopIfTrue="1" operator="equal">
      <formula>"f"</formula>
    </cfRule>
  </conditionalFormatting>
  <conditionalFormatting sqref="BJ25:BK25">
    <cfRule type="cellIs" dxfId="23129" priority="7054" stopIfTrue="1" operator="equal">
      <formula>"h"</formula>
    </cfRule>
    <cfRule type="cellIs" dxfId="23128" priority="7055" stopIfTrue="1" operator="equal">
      <formula>"g"</formula>
    </cfRule>
  </conditionalFormatting>
  <conditionalFormatting sqref="BJ25:BK25">
    <cfRule type="cellIs" dxfId="23127" priority="7053" stopIfTrue="1" operator="equal">
      <formula>"f"</formula>
    </cfRule>
  </conditionalFormatting>
  <conditionalFormatting sqref="BJ25:BK25">
    <cfRule type="cellIs" dxfId="23126" priority="7051" stopIfTrue="1" operator="equal">
      <formula>"h"</formula>
    </cfRule>
    <cfRule type="cellIs" dxfId="23125" priority="7052" stopIfTrue="1" operator="equal">
      <formula>"g"</formula>
    </cfRule>
  </conditionalFormatting>
  <conditionalFormatting sqref="BJ25:BK25">
    <cfRule type="cellIs" dxfId="23124" priority="7050" stopIfTrue="1" operator="equal">
      <formula>"f"</formula>
    </cfRule>
  </conditionalFormatting>
  <conditionalFormatting sqref="BJ25:BK25">
    <cfRule type="cellIs" dxfId="23123" priority="7048" stopIfTrue="1" operator="equal">
      <formula>"h"</formula>
    </cfRule>
    <cfRule type="cellIs" dxfId="23122" priority="7049" stopIfTrue="1" operator="equal">
      <formula>"g"</formula>
    </cfRule>
  </conditionalFormatting>
  <conditionalFormatting sqref="BJ25:BK25">
    <cfRule type="cellIs" dxfId="23121" priority="7047" stopIfTrue="1" operator="equal">
      <formula>"f"</formula>
    </cfRule>
  </conditionalFormatting>
  <conditionalFormatting sqref="BJ25:BK25">
    <cfRule type="cellIs" dxfId="23120" priority="7045" stopIfTrue="1" operator="equal">
      <formula>"h"</formula>
    </cfRule>
    <cfRule type="cellIs" dxfId="23119" priority="7046" stopIfTrue="1" operator="equal">
      <formula>"g"</formula>
    </cfRule>
  </conditionalFormatting>
  <conditionalFormatting sqref="BI25">
    <cfRule type="cellIs" dxfId="23118" priority="7044" stopIfTrue="1" operator="equal">
      <formula>"f"</formula>
    </cfRule>
  </conditionalFormatting>
  <conditionalFormatting sqref="BI25">
    <cfRule type="cellIs" dxfId="23117" priority="7042" stopIfTrue="1" operator="equal">
      <formula>"h"</formula>
    </cfRule>
    <cfRule type="cellIs" dxfId="23116" priority="7043" stopIfTrue="1" operator="equal">
      <formula>"g"</formula>
    </cfRule>
  </conditionalFormatting>
  <conditionalFormatting sqref="BI25">
    <cfRule type="cellIs" dxfId="23115" priority="7041" stopIfTrue="1" operator="equal">
      <formula>"f"</formula>
    </cfRule>
  </conditionalFormatting>
  <conditionalFormatting sqref="BI25">
    <cfRule type="cellIs" dxfId="23114" priority="7039" stopIfTrue="1" operator="equal">
      <formula>"h"</formula>
    </cfRule>
    <cfRule type="cellIs" dxfId="23113" priority="7040" stopIfTrue="1" operator="equal">
      <formula>"g"</formula>
    </cfRule>
  </conditionalFormatting>
  <conditionalFormatting sqref="BI25">
    <cfRule type="cellIs" dxfId="23112" priority="7038" stopIfTrue="1" operator="equal">
      <formula>"f"</formula>
    </cfRule>
  </conditionalFormatting>
  <conditionalFormatting sqref="BI25">
    <cfRule type="cellIs" dxfId="23111" priority="7036" stopIfTrue="1" operator="equal">
      <formula>"h"</formula>
    </cfRule>
    <cfRule type="cellIs" dxfId="23110" priority="7037" stopIfTrue="1" operator="equal">
      <formula>"g"</formula>
    </cfRule>
  </conditionalFormatting>
  <conditionalFormatting sqref="BI25">
    <cfRule type="cellIs" dxfId="23109" priority="7035" stopIfTrue="1" operator="equal">
      <formula>"f"</formula>
    </cfRule>
  </conditionalFormatting>
  <conditionalFormatting sqref="BI25">
    <cfRule type="cellIs" dxfId="23108" priority="7033" stopIfTrue="1" operator="equal">
      <formula>"h"</formula>
    </cfRule>
    <cfRule type="cellIs" dxfId="23107" priority="7034" stopIfTrue="1" operator="equal">
      <formula>"g"</formula>
    </cfRule>
  </conditionalFormatting>
  <conditionalFormatting sqref="BI25">
    <cfRule type="cellIs" dxfId="23106" priority="7029" stopIfTrue="1" operator="equal">
      <formula>"f"</formula>
    </cfRule>
  </conditionalFormatting>
  <conditionalFormatting sqref="BI25">
    <cfRule type="cellIs" dxfId="23105" priority="7027" stopIfTrue="1" operator="equal">
      <formula>"h"</formula>
    </cfRule>
    <cfRule type="cellIs" dxfId="23104" priority="7028" stopIfTrue="1" operator="equal">
      <formula>"g"</formula>
    </cfRule>
  </conditionalFormatting>
  <conditionalFormatting sqref="BI25">
    <cfRule type="cellIs" dxfId="23103" priority="7032" stopIfTrue="1" operator="equal">
      <formula>"f"</formula>
    </cfRule>
  </conditionalFormatting>
  <conditionalFormatting sqref="BI25">
    <cfRule type="cellIs" dxfId="23102" priority="7030" stopIfTrue="1" operator="equal">
      <formula>"h"</formula>
    </cfRule>
    <cfRule type="cellIs" dxfId="23101" priority="7031" stopIfTrue="1" operator="equal">
      <formula>"g"</formula>
    </cfRule>
  </conditionalFormatting>
  <conditionalFormatting sqref="BI25">
    <cfRule type="cellIs" dxfId="23100" priority="7026" stopIfTrue="1" operator="equal">
      <formula>"f"</formula>
    </cfRule>
  </conditionalFormatting>
  <conditionalFormatting sqref="BI25">
    <cfRule type="cellIs" dxfId="23099" priority="7024" stopIfTrue="1" operator="equal">
      <formula>"h"</formula>
    </cfRule>
    <cfRule type="cellIs" dxfId="23098" priority="7025" stopIfTrue="1" operator="equal">
      <formula>"g"</formula>
    </cfRule>
  </conditionalFormatting>
  <conditionalFormatting sqref="BI25">
    <cfRule type="cellIs" dxfId="23097" priority="7023" stopIfTrue="1" operator="equal">
      <formula>"f"</formula>
    </cfRule>
  </conditionalFormatting>
  <conditionalFormatting sqref="BI25">
    <cfRule type="cellIs" dxfId="23096" priority="7021" stopIfTrue="1" operator="equal">
      <formula>"h"</formula>
    </cfRule>
    <cfRule type="cellIs" dxfId="23095" priority="7022" stopIfTrue="1" operator="equal">
      <formula>"g"</formula>
    </cfRule>
  </conditionalFormatting>
  <conditionalFormatting sqref="BI25">
    <cfRule type="cellIs" dxfId="23094" priority="7020" stopIfTrue="1" operator="equal">
      <formula>"f"</formula>
    </cfRule>
  </conditionalFormatting>
  <conditionalFormatting sqref="BI25">
    <cfRule type="cellIs" dxfId="23093" priority="7018" stopIfTrue="1" operator="equal">
      <formula>"h"</formula>
    </cfRule>
    <cfRule type="cellIs" dxfId="23092" priority="7019" stopIfTrue="1" operator="equal">
      <formula>"g"</formula>
    </cfRule>
  </conditionalFormatting>
  <conditionalFormatting sqref="BI25">
    <cfRule type="cellIs" dxfId="23091" priority="7011" stopIfTrue="1" operator="equal">
      <formula>"f"</formula>
    </cfRule>
  </conditionalFormatting>
  <conditionalFormatting sqref="BI25">
    <cfRule type="cellIs" dxfId="23090" priority="7009" stopIfTrue="1" operator="equal">
      <formula>"h"</formula>
    </cfRule>
    <cfRule type="cellIs" dxfId="23089" priority="7010" stopIfTrue="1" operator="equal">
      <formula>"g"</formula>
    </cfRule>
  </conditionalFormatting>
  <conditionalFormatting sqref="BI25">
    <cfRule type="cellIs" dxfId="23088" priority="7008" stopIfTrue="1" operator="equal">
      <formula>"f"</formula>
    </cfRule>
  </conditionalFormatting>
  <conditionalFormatting sqref="BI25">
    <cfRule type="cellIs" dxfId="23087" priority="7006" stopIfTrue="1" operator="equal">
      <formula>"h"</formula>
    </cfRule>
    <cfRule type="cellIs" dxfId="23086" priority="7007" stopIfTrue="1" operator="equal">
      <formula>"g"</formula>
    </cfRule>
  </conditionalFormatting>
  <conditionalFormatting sqref="BI25">
    <cfRule type="cellIs" dxfId="23085" priority="6996" stopIfTrue="1" operator="equal">
      <formula>"f"</formula>
    </cfRule>
  </conditionalFormatting>
  <conditionalFormatting sqref="BI25">
    <cfRule type="cellIs" dxfId="23084" priority="6994" stopIfTrue="1" operator="equal">
      <formula>"h"</formula>
    </cfRule>
    <cfRule type="cellIs" dxfId="23083" priority="6995" stopIfTrue="1" operator="equal">
      <formula>"g"</formula>
    </cfRule>
  </conditionalFormatting>
  <conditionalFormatting sqref="BI25">
    <cfRule type="cellIs" dxfId="23082" priority="6993" stopIfTrue="1" operator="equal">
      <formula>"f"</formula>
    </cfRule>
  </conditionalFormatting>
  <conditionalFormatting sqref="BI25">
    <cfRule type="cellIs" dxfId="23081" priority="6991" stopIfTrue="1" operator="equal">
      <formula>"h"</formula>
    </cfRule>
    <cfRule type="cellIs" dxfId="23080" priority="6992" stopIfTrue="1" operator="equal">
      <formula>"g"</formula>
    </cfRule>
  </conditionalFormatting>
  <conditionalFormatting sqref="BI25">
    <cfRule type="cellIs" dxfId="23079" priority="7005" stopIfTrue="1" operator="equal">
      <formula>"f"</formula>
    </cfRule>
  </conditionalFormatting>
  <conditionalFormatting sqref="BI25">
    <cfRule type="cellIs" dxfId="23078" priority="7003" stopIfTrue="1" operator="equal">
      <formula>"h"</formula>
    </cfRule>
    <cfRule type="cellIs" dxfId="23077" priority="7004" stopIfTrue="1" operator="equal">
      <formula>"g"</formula>
    </cfRule>
  </conditionalFormatting>
  <conditionalFormatting sqref="BI25">
    <cfRule type="cellIs" dxfId="23076" priority="7014" stopIfTrue="1" operator="equal">
      <formula>"f"</formula>
    </cfRule>
  </conditionalFormatting>
  <conditionalFormatting sqref="BI25">
    <cfRule type="cellIs" dxfId="23075" priority="7012" stopIfTrue="1" operator="equal">
      <formula>"h"</formula>
    </cfRule>
    <cfRule type="cellIs" dxfId="23074" priority="7013" stopIfTrue="1" operator="equal">
      <formula>"g"</formula>
    </cfRule>
  </conditionalFormatting>
  <conditionalFormatting sqref="BI25">
    <cfRule type="cellIs" dxfId="23073" priority="7002" stopIfTrue="1" operator="equal">
      <formula>"f"</formula>
    </cfRule>
  </conditionalFormatting>
  <conditionalFormatting sqref="BI25">
    <cfRule type="cellIs" dxfId="23072" priority="7000" stopIfTrue="1" operator="equal">
      <formula>"h"</formula>
    </cfRule>
    <cfRule type="cellIs" dxfId="23071" priority="7001" stopIfTrue="1" operator="equal">
      <formula>"g"</formula>
    </cfRule>
  </conditionalFormatting>
  <conditionalFormatting sqref="BI25">
    <cfRule type="cellIs" dxfId="23070" priority="6999" stopIfTrue="1" operator="equal">
      <formula>"f"</formula>
    </cfRule>
  </conditionalFormatting>
  <conditionalFormatting sqref="BI25">
    <cfRule type="cellIs" dxfId="23069" priority="6997" stopIfTrue="1" operator="equal">
      <formula>"h"</formula>
    </cfRule>
    <cfRule type="cellIs" dxfId="23068" priority="6998" stopIfTrue="1" operator="equal">
      <formula>"g"</formula>
    </cfRule>
  </conditionalFormatting>
  <conditionalFormatting sqref="BI25">
    <cfRule type="cellIs" dxfId="23067" priority="6981" stopIfTrue="1" operator="equal">
      <formula>"f"</formula>
    </cfRule>
  </conditionalFormatting>
  <conditionalFormatting sqref="BI25">
    <cfRule type="cellIs" dxfId="23066" priority="6979" stopIfTrue="1" operator="equal">
      <formula>"h"</formula>
    </cfRule>
    <cfRule type="cellIs" dxfId="23065" priority="6980" stopIfTrue="1" operator="equal">
      <formula>"g"</formula>
    </cfRule>
  </conditionalFormatting>
  <conditionalFormatting sqref="BI25">
    <cfRule type="cellIs" dxfId="23064" priority="6978" stopIfTrue="1" operator="equal">
      <formula>"f"</formula>
    </cfRule>
  </conditionalFormatting>
  <conditionalFormatting sqref="BI25">
    <cfRule type="cellIs" dxfId="23063" priority="6976" stopIfTrue="1" operator="equal">
      <formula>"h"</formula>
    </cfRule>
    <cfRule type="cellIs" dxfId="23062" priority="6977" stopIfTrue="1" operator="equal">
      <formula>"g"</formula>
    </cfRule>
  </conditionalFormatting>
  <conditionalFormatting sqref="BL25:BM25">
    <cfRule type="cellIs" dxfId="23061" priority="6972" stopIfTrue="1" operator="equal">
      <formula>"f"</formula>
    </cfRule>
  </conditionalFormatting>
  <conditionalFormatting sqref="BL25:BM25">
    <cfRule type="cellIs" dxfId="23060" priority="6970" stopIfTrue="1" operator="equal">
      <formula>"h"</formula>
    </cfRule>
    <cfRule type="cellIs" dxfId="23059" priority="6971" stopIfTrue="1" operator="equal">
      <formula>"g"</formula>
    </cfRule>
  </conditionalFormatting>
  <conditionalFormatting sqref="BI25">
    <cfRule type="cellIs" dxfId="23058" priority="6975" stopIfTrue="1" operator="equal">
      <formula>"f"</formula>
    </cfRule>
  </conditionalFormatting>
  <conditionalFormatting sqref="BI25">
    <cfRule type="cellIs" dxfId="23057" priority="6973" stopIfTrue="1" operator="equal">
      <formula>"h"</formula>
    </cfRule>
    <cfRule type="cellIs" dxfId="23056" priority="6974" stopIfTrue="1" operator="equal">
      <formula>"g"</formula>
    </cfRule>
  </conditionalFormatting>
  <conditionalFormatting sqref="BI25">
    <cfRule type="cellIs" dxfId="23055" priority="6990" stopIfTrue="1" operator="equal">
      <formula>"f"</formula>
    </cfRule>
  </conditionalFormatting>
  <conditionalFormatting sqref="BI25">
    <cfRule type="cellIs" dxfId="23054" priority="6988" stopIfTrue="1" operator="equal">
      <formula>"h"</formula>
    </cfRule>
    <cfRule type="cellIs" dxfId="23053" priority="6989" stopIfTrue="1" operator="equal">
      <formula>"g"</formula>
    </cfRule>
  </conditionalFormatting>
  <conditionalFormatting sqref="BI25">
    <cfRule type="cellIs" dxfId="23052" priority="6984" stopIfTrue="1" operator="equal">
      <formula>"f"</formula>
    </cfRule>
  </conditionalFormatting>
  <conditionalFormatting sqref="BI25">
    <cfRule type="cellIs" dxfId="23051" priority="6982" stopIfTrue="1" operator="equal">
      <formula>"h"</formula>
    </cfRule>
    <cfRule type="cellIs" dxfId="23050" priority="6983" stopIfTrue="1" operator="equal">
      <formula>"g"</formula>
    </cfRule>
  </conditionalFormatting>
  <conditionalFormatting sqref="BI25">
    <cfRule type="cellIs" dxfId="23049" priority="6987" stopIfTrue="1" operator="equal">
      <formula>"f"</formula>
    </cfRule>
  </conditionalFormatting>
  <conditionalFormatting sqref="BI25">
    <cfRule type="cellIs" dxfId="23048" priority="6985" stopIfTrue="1" operator="equal">
      <formula>"h"</formula>
    </cfRule>
    <cfRule type="cellIs" dxfId="23047" priority="6986" stopIfTrue="1" operator="equal">
      <formula>"g"</formula>
    </cfRule>
  </conditionalFormatting>
  <conditionalFormatting sqref="BL25:BM25">
    <cfRule type="cellIs" dxfId="23046" priority="6954" stopIfTrue="1" operator="equal">
      <formula>"f"</formula>
    </cfRule>
  </conditionalFormatting>
  <conditionalFormatting sqref="BL25:BM25">
    <cfRule type="cellIs" dxfId="23045" priority="6952" stopIfTrue="1" operator="equal">
      <formula>"h"</formula>
    </cfRule>
    <cfRule type="cellIs" dxfId="23044" priority="6953" stopIfTrue="1" operator="equal">
      <formula>"g"</formula>
    </cfRule>
  </conditionalFormatting>
  <conditionalFormatting sqref="BL25:BM25">
    <cfRule type="cellIs" dxfId="23043" priority="6951" stopIfTrue="1" operator="equal">
      <formula>"f"</formula>
    </cfRule>
  </conditionalFormatting>
  <conditionalFormatting sqref="BL25:BM25">
    <cfRule type="cellIs" dxfId="23042" priority="6949" stopIfTrue="1" operator="equal">
      <formula>"h"</formula>
    </cfRule>
    <cfRule type="cellIs" dxfId="23041" priority="6950" stopIfTrue="1" operator="equal">
      <formula>"g"</formula>
    </cfRule>
  </conditionalFormatting>
  <conditionalFormatting sqref="BN25:BO25">
    <cfRule type="cellIs" dxfId="23040" priority="6948" stopIfTrue="1" operator="equal">
      <formula>"f"</formula>
    </cfRule>
  </conditionalFormatting>
  <conditionalFormatting sqref="BN25:BO25">
    <cfRule type="cellIs" dxfId="23039" priority="6946" stopIfTrue="1" operator="equal">
      <formula>"h"</formula>
    </cfRule>
    <cfRule type="cellIs" dxfId="23038" priority="6947" stopIfTrue="1" operator="equal">
      <formula>"g"</formula>
    </cfRule>
  </conditionalFormatting>
  <conditionalFormatting sqref="BL25:BM25">
    <cfRule type="cellIs" dxfId="23037" priority="6966" stopIfTrue="1" operator="equal">
      <formula>"f"</formula>
    </cfRule>
  </conditionalFormatting>
  <conditionalFormatting sqref="BL25:BM25">
    <cfRule type="cellIs" dxfId="23036" priority="6964" stopIfTrue="1" operator="equal">
      <formula>"h"</formula>
    </cfRule>
    <cfRule type="cellIs" dxfId="23035" priority="6965" stopIfTrue="1" operator="equal">
      <formula>"g"</formula>
    </cfRule>
  </conditionalFormatting>
  <conditionalFormatting sqref="BL25:BM25">
    <cfRule type="cellIs" dxfId="23034" priority="6969" stopIfTrue="1" operator="equal">
      <formula>"f"</formula>
    </cfRule>
  </conditionalFormatting>
  <conditionalFormatting sqref="BL25:BM25">
    <cfRule type="cellIs" dxfId="23033" priority="6967" stopIfTrue="1" operator="equal">
      <formula>"h"</formula>
    </cfRule>
    <cfRule type="cellIs" dxfId="23032" priority="6968" stopIfTrue="1" operator="equal">
      <formula>"g"</formula>
    </cfRule>
  </conditionalFormatting>
  <conditionalFormatting sqref="BL25:BM25">
    <cfRule type="cellIs" dxfId="23031" priority="6960" stopIfTrue="1" operator="equal">
      <formula>"f"</formula>
    </cfRule>
  </conditionalFormatting>
  <conditionalFormatting sqref="BL25:BM25">
    <cfRule type="cellIs" dxfId="23030" priority="6958" stopIfTrue="1" operator="equal">
      <formula>"h"</formula>
    </cfRule>
    <cfRule type="cellIs" dxfId="23029" priority="6959" stopIfTrue="1" operator="equal">
      <formula>"g"</formula>
    </cfRule>
  </conditionalFormatting>
  <conditionalFormatting sqref="BL25:BM25">
    <cfRule type="cellIs" dxfId="23028" priority="6963" stopIfTrue="1" operator="equal">
      <formula>"f"</formula>
    </cfRule>
  </conditionalFormatting>
  <conditionalFormatting sqref="BL25:BM25">
    <cfRule type="cellIs" dxfId="23027" priority="6961" stopIfTrue="1" operator="equal">
      <formula>"h"</formula>
    </cfRule>
    <cfRule type="cellIs" dxfId="23026" priority="6962" stopIfTrue="1" operator="equal">
      <formula>"g"</formula>
    </cfRule>
  </conditionalFormatting>
  <conditionalFormatting sqref="BL25:BM25">
    <cfRule type="cellIs" dxfId="23025" priority="6957" stopIfTrue="1" operator="equal">
      <formula>"f"</formula>
    </cfRule>
  </conditionalFormatting>
  <conditionalFormatting sqref="BL25:BM25">
    <cfRule type="cellIs" dxfId="23024" priority="6955" stopIfTrue="1" operator="equal">
      <formula>"h"</formula>
    </cfRule>
    <cfRule type="cellIs" dxfId="23023" priority="6956" stopIfTrue="1" operator="equal">
      <formula>"g"</formula>
    </cfRule>
  </conditionalFormatting>
  <conditionalFormatting sqref="BN25:BO25">
    <cfRule type="cellIs" dxfId="23022" priority="6945" stopIfTrue="1" operator="equal">
      <formula>"f"</formula>
    </cfRule>
  </conditionalFormatting>
  <conditionalFormatting sqref="BN25:BO25">
    <cfRule type="cellIs" dxfId="23021" priority="6943" stopIfTrue="1" operator="equal">
      <formula>"h"</formula>
    </cfRule>
    <cfRule type="cellIs" dxfId="23020" priority="6944" stopIfTrue="1" operator="equal">
      <formula>"g"</formula>
    </cfRule>
  </conditionalFormatting>
  <conditionalFormatting sqref="AS25">
    <cfRule type="cellIs" dxfId="23019" priority="8166" stopIfTrue="1" operator="equal">
      <formula>"f"</formula>
    </cfRule>
  </conditionalFormatting>
  <conditionalFormatting sqref="AS25">
    <cfRule type="cellIs" dxfId="23018" priority="8164" stopIfTrue="1" operator="equal">
      <formula>"h"</formula>
    </cfRule>
    <cfRule type="cellIs" dxfId="23017" priority="8165" stopIfTrue="1" operator="equal">
      <formula>"g"</formula>
    </cfRule>
  </conditionalFormatting>
  <conditionalFormatting sqref="AS25">
    <cfRule type="cellIs" dxfId="23016" priority="8163" stopIfTrue="1" operator="equal">
      <formula>"f"</formula>
    </cfRule>
  </conditionalFormatting>
  <conditionalFormatting sqref="AS25">
    <cfRule type="cellIs" dxfId="23015" priority="8161" stopIfTrue="1" operator="equal">
      <formula>"h"</formula>
    </cfRule>
    <cfRule type="cellIs" dxfId="23014" priority="8162" stopIfTrue="1" operator="equal">
      <formula>"g"</formula>
    </cfRule>
  </conditionalFormatting>
  <conditionalFormatting sqref="AT25">
    <cfRule type="cellIs" dxfId="23013" priority="8142" stopIfTrue="1" operator="equal">
      <formula>"f"</formula>
    </cfRule>
  </conditionalFormatting>
  <conditionalFormatting sqref="AT25">
    <cfRule type="cellIs" dxfId="23012" priority="8140" stopIfTrue="1" operator="equal">
      <formula>"h"</formula>
    </cfRule>
    <cfRule type="cellIs" dxfId="23011" priority="8141" stopIfTrue="1" operator="equal">
      <formula>"g"</formula>
    </cfRule>
  </conditionalFormatting>
  <conditionalFormatting sqref="AT25">
    <cfRule type="cellIs" dxfId="23010" priority="8139" stopIfTrue="1" operator="equal">
      <formula>"f"</formula>
    </cfRule>
  </conditionalFormatting>
  <conditionalFormatting sqref="AT25">
    <cfRule type="cellIs" dxfId="23009" priority="8137" stopIfTrue="1" operator="equal">
      <formula>"h"</formula>
    </cfRule>
    <cfRule type="cellIs" dxfId="23008" priority="8138" stopIfTrue="1" operator="equal">
      <formula>"g"</formula>
    </cfRule>
  </conditionalFormatting>
  <conditionalFormatting sqref="AT25">
    <cfRule type="cellIs" dxfId="23007" priority="8136" stopIfTrue="1" operator="equal">
      <formula>"f"</formula>
    </cfRule>
  </conditionalFormatting>
  <conditionalFormatting sqref="AT25">
    <cfRule type="cellIs" dxfId="23006" priority="8134" stopIfTrue="1" operator="equal">
      <formula>"h"</formula>
    </cfRule>
    <cfRule type="cellIs" dxfId="23005" priority="8135" stopIfTrue="1" operator="equal">
      <formula>"g"</formula>
    </cfRule>
  </conditionalFormatting>
  <conditionalFormatting sqref="AT25">
    <cfRule type="cellIs" dxfId="23004" priority="8130" stopIfTrue="1" operator="equal">
      <formula>"f"</formula>
    </cfRule>
  </conditionalFormatting>
  <conditionalFormatting sqref="AT25">
    <cfRule type="cellIs" dxfId="23003" priority="8128" stopIfTrue="1" operator="equal">
      <formula>"h"</formula>
    </cfRule>
    <cfRule type="cellIs" dxfId="23002" priority="8129" stopIfTrue="1" operator="equal">
      <formula>"g"</formula>
    </cfRule>
  </conditionalFormatting>
  <conditionalFormatting sqref="AT25">
    <cfRule type="cellIs" dxfId="23001" priority="8127" stopIfTrue="1" operator="equal">
      <formula>"f"</formula>
    </cfRule>
  </conditionalFormatting>
  <conditionalFormatting sqref="AT25">
    <cfRule type="cellIs" dxfId="23000" priority="8125" stopIfTrue="1" operator="equal">
      <formula>"h"</formula>
    </cfRule>
    <cfRule type="cellIs" dxfId="22999" priority="8126" stopIfTrue="1" operator="equal">
      <formula>"g"</formula>
    </cfRule>
  </conditionalFormatting>
  <conditionalFormatting sqref="AS25:AT25">
    <cfRule type="cellIs" dxfId="22998" priority="8124" stopIfTrue="1" operator="equal">
      <formula>"f"</formula>
    </cfRule>
  </conditionalFormatting>
  <conditionalFormatting sqref="AS25:AT25">
    <cfRule type="cellIs" dxfId="22997" priority="8122" stopIfTrue="1" operator="equal">
      <formula>"h"</formula>
    </cfRule>
    <cfRule type="cellIs" dxfId="22996" priority="8123" stopIfTrue="1" operator="equal">
      <formula>"g"</formula>
    </cfRule>
  </conditionalFormatting>
  <conditionalFormatting sqref="AS25:AT25">
    <cfRule type="cellIs" dxfId="22995" priority="8121" stopIfTrue="1" operator="equal">
      <formula>"f"</formula>
    </cfRule>
  </conditionalFormatting>
  <conditionalFormatting sqref="AS25:AT25">
    <cfRule type="cellIs" dxfId="22994" priority="8119" stopIfTrue="1" operator="equal">
      <formula>"h"</formula>
    </cfRule>
    <cfRule type="cellIs" dxfId="22993" priority="8120" stopIfTrue="1" operator="equal">
      <formula>"g"</formula>
    </cfRule>
  </conditionalFormatting>
  <conditionalFormatting sqref="AS25">
    <cfRule type="cellIs" dxfId="22992" priority="8172" stopIfTrue="1" operator="equal">
      <formula>"f"</formula>
    </cfRule>
  </conditionalFormatting>
  <conditionalFormatting sqref="AS25">
    <cfRule type="cellIs" dxfId="22991" priority="8170" stopIfTrue="1" operator="equal">
      <formula>"h"</formula>
    </cfRule>
    <cfRule type="cellIs" dxfId="22990" priority="8171" stopIfTrue="1" operator="equal">
      <formula>"g"</formula>
    </cfRule>
  </conditionalFormatting>
  <conditionalFormatting sqref="AS25">
    <cfRule type="cellIs" dxfId="22989" priority="8169" stopIfTrue="1" operator="equal">
      <formula>"f"</formula>
    </cfRule>
  </conditionalFormatting>
  <conditionalFormatting sqref="AS25">
    <cfRule type="cellIs" dxfId="22988" priority="8167" stopIfTrue="1" operator="equal">
      <formula>"h"</formula>
    </cfRule>
    <cfRule type="cellIs" dxfId="22987" priority="8168" stopIfTrue="1" operator="equal">
      <formula>"g"</formula>
    </cfRule>
  </conditionalFormatting>
  <conditionalFormatting sqref="AS25">
    <cfRule type="cellIs" dxfId="22986" priority="8160" stopIfTrue="1" operator="equal">
      <formula>"f"</formula>
    </cfRule>
  </conditionalFormatting>
  <conditionalFormatting sqref="AS25">
    <cfRule type="cellIs" dxfId="22985" priority="8158" stopIfTrue="1" operator="equal">
      <formula>"h"</formula>
    </cfRule>
    <cfRule type="cellIs" dxfId="22984" priority="8159" stopIfTrue="1" operator="equal">
      <formula>"g"</formula>
    </cfRule>
  </conditionalFormatting>
  <conditionalFormatting sqref="AS25">
    <cfRule type="cellIs" dxfId="22983" priority="8157" stopIfTrue="1" operator="equal">
      <formula>"f"</formula>
    </cfRule>
  </conditionalFormatting>
  <conditionalFormatting sqref="AS25">
    <cfRule type="cellIs" dxfId="22982" priority="8155" stopIfTrue="1" operator="equal">
      <formula>"h"</formula>
    </cfRule>
    <cfRule type="cellIs" dxfId="22981" priority="8156" stopIfTrue="1" operator="equal">
      <formula>"g"</formula>
    </cfRule>
  </conditionalFormatting>
  <conditionalFormatting sqref="AS25">
    <cfRule type="cellIs" dxfId="22980" priority="8154" stopIfTrue="1" operator="equal">
      <formula>"f"</formula>
    </cfRule>
  </conditionalFormatting>
  <conditionalFormatting sqref="AS25">
    <cfRule type="cellIs" dxfId="22979" priority="8152" stopIfTrue="1" operator="equal">
      <formula>"h"</formula>
    </cfRule>
    <cfRule type="cellIs" dxfId="22978" priority="8153" stopIfTrue="1" operator="equal">
      <formula>"g"</formula>
    </cfRule>
  </conditionalFormatting>
  <conditionalFormatting sqref="AS25">
    <cfRule type="cellIs" dxfId="22977" priority="8151" stopIfTrue="1" operator="equal">
      <formula>"f"</formula>
    </cfRule>
  </conditionalFormatting>
  <conditionalFormatting sqref="AS25">
    <cfRule type="cellIs" dxfId="22976" priority="8149" stopIfTrue="1" operator="equal">
      <formula>"h"</formula>
    </cfRule>
    <cfRule type="cellIs" dxfId="22975" priority="8150" stopIfTrue="1" operator="equal">
      <formula>"g"</formula>
    </cfRule>
  </conditionalFormatting>
  <conditionalFormatting sqref="AT25">
    <cfRule type="cellIs" dxfId="22974" priority="8145" stopIfTrue="1" operator="equal">
      <formula>"f"</formula>
    </cfRule>
  </conditionalFormatting>
  <conditionalFormatting sqref="AT25">
    <cfRule type="cellIs" dxfId="22973" priority="8143" stopIfTrue="1" operator="equal">
      <formula>"h"</formula>
    </cfRule>
    <cfRule type="cellIs" dxfId="22972" priority="8144" stopIfTrue="1" operator="equal">
      <formula>"g"</formula>
    </cfRule>
  </conditionalFormatting>
  <conditionalFormatting sqref="AT25">
    <cfRule type="cellIs" dxfId="22971" priority="8148" stopIfTrue="1" operator="equal">
      <formula>"f"</formula>
    </cfRule>
  </conditionalFormatting>
  <conditionalFormatting sqref="AT25">
    <cfRule type="cellIs" dxfId="22970" priority="8146" stopIfTrue="1" operator="equal">
      <formula>"h"</formula>
    </cfRule>
    <cfRule type="cellIs" dxfId="22969" priority="8147" stopIfTrue="1" operator="equal">
      <formula>"g"</formula>
    </cfRule>
  </conditionalFormatting>
  <conditionalFormatting sqref="AS25:AT25">
    <cfRule type="cellIs" dxfId="22968" priority="8103" stopIfTrue="1" operator="equal">
      <formula>"f"</formula>
    </cfRule>
  </conditionalFormatting>
  <conditionalFormatting sqref="AS25:AT25">
    <cfRule type="cellIs" dxfId="22967" priority="8101" stopIfTrue="1" operator="equal">
      <formula>"h"</formula>
    </cfRule>
    <cfRule type="cellIs" dxfId="22966" priority="8102" stopIfTrue="1" operator="equal">
      <formula>"g"</formula>
    </cfRule>
  </conditionalFormatting>
  <conditionalFormatting sqref="AS25">
    <cfRule type="cellIs" dxfId="22965" priority="8097" stopIfTrue="1" operator="equal">
      <formula>"f"</formula>
    </cfRule>
  </conditionalFormatting>
  <conditionalFormatting sqref="AS25">
    <cfRule type="cellIs" dxfId="22964" priority="8095" stopIfTrue="1" operator="equal">
      <formula>"h"</formula>
    </cfRule>
    <cfRule type="cellIs" dxfId="22963" priority="8096" stopIfTrue="1" operator="equal">
      <formula>"g"</formula>
    </cfRule>
  </conditionalFormatting>
  <conditionalFormatting sqref="AS25">
    <cfRule type="cellIs" dxfId="22962" priority="8100" stopIfTrue="1" operator="equal">
      <formula>"f"</formula>
    </cfRule>
  </conditionalFormatting>
  <conditionalFormatting sqref="AS25">
    <cfRule type="cellIs" dxfId="22961" priority="8098" stopIfTrue="1" operator="equal">
      <formula>"h"</formula>
    </cfRule>
    <cfRule type="cellIs" dxfId="22960" priority="8099" stopIfTrue="1" operator="equal">
      <formula>"g"</formula>
    </cfRule>
  </conditionalFormatting>
  <conditionalFormatting sqref="AS25">
    <cfRule type="cellIs" dxfId="22959" priority="8094" stopIfTrue="1" operator="equal">
      <formula>"f"</formula>
    </cfRule>
  </conditionalFormatting>
  <conditionalFormatting sqref="AS25">
    <cfRule type="cellIs" dxfId="22958" priority="8092" stopIfTrue="1" operator="equal">
      <formula>"h"</formula>
    </cfRule>
    <cfRule type="cellIs" dxfId="22957" priority="8093" stopIfTrue="1" operator="equal">
      <formula>"g"</formula>
    </cfRule>
  </conditionalFormatting>
  <conditionalFormatting sqref="AS25">
    <cfRule type="cellIs" dxfId="22956" priority="8091" stopIfTrue="1" operator="equal">
      <formula>"f"</formula>
    </cfRule>
  </conditionalFormatting>
  <conditionalFormatting sqref="AS25">
    <cfRule type="cellIs" dxfId="22955" priority="8089" stopIfTrue="1" operator="equal">
      <formula>"h"</formula>
    </cfRule>
    <cfRule type="cellIs" dxfId="22954" priority="8090" stopIfTrue="1" operator="equal">
      <formula>"g"</formula>
    </cfRule>
  </conditionalFormatting>
  <conditionalFormatting sqref="AS25">
    <cfRule type="cellIs" dxfId="22953" priority="8085" stopIfTrue="1" operator="equal">
      <formula>"f"</formula>
    </cfRule>
  </conditionalFormatting>
  <conditionalFormatting sqref="AS25">
    <cfRule type="cellIs" dxfId="22952" priority="8083" stopIfTrue="1" operator="equal">
      <formula>"h"</formula>
    </cfRule>
    <cfRule type="cellIs" dxfId="22951" priority="8084" stopIfTrue="1" operator="equal">
      <formula>"g"</formula>
    </cfRule>
  </conditionalFormatting>
  <conditionalFormatting sqref="AS25">
    <cfRule type="cellIs" dxfId="22950" priority="8088" stopIfTrue="1" operator="equal">
      <formula>"f"</formula>
    </cfRule>
  </conditionalFormatting>
  <conditionalFormatting sqref="AS25">
    <cfRule type="cellIs" dxfId="22949" priority="8086" stopIfTrue="1" operator="equal">
      <formula>"h"</formula>
    </cfRule>
    <cfRule type="cellIs" dxfId="22948" priority="8087" stopIfTrue="1" operator="equal">
      <formula>"g"</formula>
    </cfRule>
  </conditionalFormatting>
  <conditionalFormatting sqref="AS25">
    <cfRule type="cellIs" dxfId="22947" priority="8079" stopIfTrue="1" operator="equal">
      <formula>"f"</formula>
    </cfRule>
  </conditionalFormatting>
  <conditionalFormatting sqref="AS25">
    <cfRule type="cellIs" dxfId="22946" priority="8077" stopIfTrue="1" operator="equal">
      <formula>"h"</formula>
    </cfRule>
    <cfRule type="cellIs" dxfId="22945" priority="8078" stopIfTrue="1" operator="equal">
      <formula>"g"</formula>
    </cfRule>
  </conditionalFormatting>
  <conditionalFormatting sqref="AS25">
    <cfRule type="cellIs" dxfId="22944" priority="8082" stopIfTrue="1" operator="equal">
      <formula>"f"</formula>
    </cfRule>
  </conditionalFormatting>
  <conditionalFormatting sqref="AS25">
    <cfRule type="cellIs" dxfId="22943" priority="8080" stopIfTrue="1" operator="equal">
      <formula>"h"</formula>
    </cfRule>
    <cfRule type="cellIs" dxfId="22942" priority="8081" stopIfTrue="1" operator="equal">
      <formula>"g"</formula>
    </cfRule>
  </conditionalFormatting>
  <conditionalFormatting sqref="AT25">
    <cfRule type="cellIs" dxfId="22941" priority="8133" stopIfTrue="1" operator="equal">
      <formula>"f"</formula>
    </cfRule>
  </conditionalFormatting>
  <conditionalFormatting sqref="AT25">
    <cfRule type="cellIs" dxfId="22940" priority="8131" stopIfTrue="1" operator="equal">
      <formula>"h"</formula>
    </cfRule>
    <cfRule type="cellIs" dxfId="22939" priority="8132" stopIfTrue="1" operator="equal">
      <formula>"g"</formula>
    </cfRule>
  </conditionalFormatting>
  <conditionalFormatting sqref="AS25:AT25">
    <cfRule type="cellIs" dxfId="22938" priority="8118" stopIfTrue="1" operator="equal">
      <formula>"f"</formula>
    </cfRule>
  </conditionalFormatting>
  <conditionalFormatting sqref="AS25:AT25">
    <cfRule type="cellIs" dxfId="22937" priority="8116" stopIfTrue="1" operator="equal">
      <formula>"h"</formula>
    </cfRule>
    <cfRule type="cellIs" dxfId="22936" priority="8117" stopIfTrue="1" operator="equal">
      <formula>"g"</formula>
    </cfRule>
  </conditionalFormatting>
  <conditionalFormatting sqref="AS25:AT25">
    <cfRule type="cellIs" dxfId="22935" priority="8115" stopIfTrue="1" operator="equal">
      <formula>"f"</formula>
    </cfRule>
  </conditionalFormatting>
  <conditionalFormatting sqref="AS25:AT25">
    <cfRule type="cellIs" dxfId="22934" priority="8113" stopIfTrue="1" operator="equal">
      <formula>"h"</formula>
    </cfRule>
    <cfRule type="cellIs" dxfId="22933" priority="8114" stopIfTrue="1" operator="equal">
      <formula>"g"</formula>
    </cfRule>
  </conditionalFormatting>
  <conditionalFormatting sqref="AS25:AT25">
    <cfRule type="cellIs" dxfId="22932" priority="8112" stopIfTrue="1" operator="equal">
      <formula>"f"</formula>
    </cfRule>
  </conditionalFormatting>
  <conditionalFormatting sqref="AS25:AT25">
    <cfRule type="cellIs" dxfId="22931" priority="8110" stopIfTrue="1" operator="equal">
      <formula>"h"</formula>
    </cfRule>
    <cfRule type="cellIs" dxfId="22930" priority="8111" stopIfTrue="1" operator="equal">
      <formula>"g"</formula>
    </cfRule>
  </conditionalFormatting>
  <conditionalFormatting sqref="AS25:AT25">
    <cfRule type="cellIs" dxfId="22929" priority="8109" stopIfTrue="1" operator="equal">
      <formula>"f"</formula>
    </cfRule>
  </conditionalFormatting>
  <conditionalFormatting sqref="AS25:AT25">
    <cfRule type="cellIs" dxfId="22928" priority="8107" stopIfTrue="1" operator="equal">
      <formula>"h"</formula>
    </cfRule>
    <cfRule type="cellIs" dxfId="22927" priority="8108" stopIfTrue="1" operator="equal">
      <formula>"g"</formula>
    </cfRule>
  </conditionalFormatting>
  <conditionalFormatting sqref="AS25:AT25">
    <cfRule type="cellIs" dxfId="22926" priority="8106" stopIfTrue="1" operator="equal">
      <formula>"f"</formula>
    </cfRule>
  </conditionalFormatting>
  <conditionalFormatting sqref="AS25:AT25">
    <cfRule type="cellIs" dxfId="22925" priority="8104" stopIfTrue="1" operator="equal">
      <formula>"h"</formula>
    </cfRule>
    <cfRule type="cellIs" dxfId="22924" priority="8105" stopIfTrue="1" operator="equal">
      <formula>"g"</formula>
    </cfRule>
  </conditionalFormatting>
  <conditionalFormatting sqref="AN25:AO25">
    <cfRule type="cellIs" dxfId="22923" priority="8073" stopIfTrue="1" operator="equal">
      <formula>"f"</formula>
    </cfRule>
  </conditionalFormatting>
  <conditionalFormatting sqref="AN25:AO25">
    <cfRule type="cellIs" dxfId="22922" priority="8071" stopIfTrue="1" operator="equal">
      <formula>"h"</formula>
    </cfRule>
    <cfRule type="cellIs" dxfId="22921" priority="8072" stopIfTrue="1" operator="equal">
      <formula>"g"</formula>
    </cfRule>
  </conditionalFormatting>
  <conditionalFormatting sqref="AN25:AO25">
    <cfRule type="cellIs" dxfId="22920" priority="8070" stopIfTrue="1" operator="equal">
      <formula>"f"</formula>
    </cfRule>
  </conditionalFormatting>
  <conditionalFormatting sqref="AN25:AO25">
    <cfRule type="cellIs" dxfId="22919" priority="8068" stopIfTrue="1" operator="equal">
      <formula>"h"</formula>
    </cfRule>
    <cfRule type="cellIs" dxfId="22918" priority="8069" stopIfTrue="1" operator="equal">
      <formula>"g"</formula>
    </cfRule>
  </conditionalFormatting>
  <conditionalFormatting sqref="AN25:AO25">
    <cfRule type="cellIs" dxfId="22917" priority="8058" stopIfTrue="1" operator="equal">
      <formula>"f"</formula>
    </cfRule>
  </conditionalFormatting>
  <conditionalFormatting sqref="AN25:AO25">
    <cfRule type="cellIs" dxfId="22916" priority="8056" stopIfTrue="1" operator="equal">
      <formula>"h"</formula>
    </cfRule>
    <cfRule type="cellIs" dxfId="22915" priority="8057" stopIfTrue="1" operator="equal">
      <formula>"g"</formula>
    </cfRule>
  </conditionalFormatting>
  <conditionalFormatting sqref="AN25:AO25">
    <cfRule type="cellIs" dxfId="22914" priority="8055" stopIfTrue="1" operator="equal">
      <formula>"f"</formula>
    </cfRule>
  </conditionalFormatting>
  <conditionalFormatting sqref="AN25:AO25">
    <cfRule type="cellIs" dxfId="22913" priority="8053" stopIfTrue="1" operator="equal">
      <formula>"h"</formula>
    </cfRule>
    <cfRule type="cellIs" dxfId="22912" priority="8054" stopIfTrue="1" operator="equal">
      <formula>"g"</formula>
    </cfRule>
  </conditionalFormatting>
  <conditionalFormatting sqref="AN25:AO25">
    <cfRule type="cellIs" dxfId="22911" priority="8067" stopIfTrue="1" operator="equal">
      <formula>"f"</formula>
    </cfRule>
  </conditionalFormatting>
  <conditionalFormatting sqref="AN25:AO25">
    <cfRule type="cellIs" dxfId="22910" priority="8065" stopIfTrue="1" operator="equal">
      <formula>"h"</formula>
    </cfRule>
    <cfRule type="cellIs" dxfId="22909" priority="8066" stopIfTrue="1" operator="equal">
      <formula>"g"</formula>
    </cfRule>
  </conditionalFormatting>
  <conditionalFormatting sqref="AN25:AO25">
    <cfRule type="cellIs" dxfId="22908" priority="8076" stopIfTrue="1" operator="equal">
      <formula>"f"</formula>
    </cfRule>
  </conditionalFormatting>
  <conditionalFormatting sqref="AN25:AO25">
    <cfRule type="cellIs" dxfId="22907" priority="8074" stopIfTrue="1" operator="equal">
      <formula>"h"</formula>
    </cfRule>
    <cfRule type="cellIs" dxfId="22906" priority="8075" stopIfTrue="1" operator="equal">
      <formula>"g"</formula>
    </cfRule>
  </conditionalFormatting>
  <conditionalFormatting sqref="AN25:AO25">
    <cfRule type="cellIs" dxfId="22905" priority="8064" stopIfTrue="1" operator="equal">
      <formula>"f"</formula>
    </cfRule>
  </conditionalFormatting>
  <conditionalFormatting sqref="AN25:AO25">
    <cfRule type="cellIs" dxfId="22904" priority="8062" stopIfTrue="1" operator="equal">
      <formula>"h"</formula>
    </cfRule>
    <cfRule type="cellIs" dxfId="22903" priority="8063" stopIfTrue="1" operator="equal">
      <formula>"g"</formula>
    </cfRule>
  </conditionalFormatting>
  <conditionalFormatting sqref="AN25:AO25">
    <cfRule type="cellIs" dxfId="22902" priority="8061" stopIfTrue="1" operator="equal">
      <formula>"f"</formula>
    </cfRule>
  </conditionalFormatting>
  <conditionalFormatting sqref="AN25:AO25">
    <cfRule type="cellIs" dxfId="22901" priority="8059" stopIfTrue="1" operator="equal">
      <formula>"h"</formula>
    </cfRule>
    <cfRule type="cellIs" dxfId="22900" priority="8060" stopIfTrue="1" operator="equal">
      <formula>"g"</formula>
    </cfRule>
  </conditionalFormatting>
  <conditionalFormatting sqref="AP25:AR25">
    <cfRule type="cellIs" dxfId="22899" priority="7983" stopIfTrue="1" operator="equal">
      <formula>"f"</formula>
    </cfRule>
  </conditionalFormatting>
  <conditionalFormatting sqref="AP25:AR25">
    <cfRule type="cellIs" dxfId="22898" priority="7981" stopIfTrue="1" operator="equal">
      <formula>"h"</formula>
    </cfRule>
    <cfRule type="cellIs" dxfId="22897" priority="7982" stopIfTrue="1" operator="equal">
      <formula>"g"</formula>
    </cfRule>
  </conditionalFormatting>
  <conditionalFormatting sqref="AP25:AR25">
    <cfRule type="cellIs" dxfId="22896" priority="8052" stopIfTrue="1" operator="equal">
      <formula>"f"</formula>
    </cfRule>
  </conditionalFormatting>
  <conditionalFormatting sqref="AP25:AR25">
    <cfRule type="cellIs" dxfId="22895" priority="8050" stopIfTrue="1" operator="equal">
      <formula>"h"</formula>
    </cfRule>
    <cfRule type="cellIs" dxfId="22894" priority="8051" stopIfTrue="1" operator="equal">
      <formula>"g"</formula>
    </cfRule>
  </conditionalFormatting>
  <conditionalFormatting sqref="AP25:AR25">
    <cfRule type="cellIs" dxfId="22893" priority="8049" stopIfTrue="1" operator="equal">
      <formula>"f"</formula>
    </cfRule>
  </conditionalFormatting>
  <conditionalFormatting sqref="AP25:AR25">
    <cfRule type="cellIs" dxfId="22892" priority="8047" stopIfTrue="1" operator="equal">
      <formula>"h"</formula>
    </cfRule>
    <cfRule type="cellIs" dxfId="22891" priority="8048" stopIfTrue="1" operator="equal">
      <formula>"g"</formula>
    </cfRule>
  </conditionalFormatting>
  <conditionalFormatting sqref="AP25:AR25">
    <cfRule type="cellIs" dxfId="22890" priority="8046" stopIfTrue="1" operator="equal">
      <formula>"f"</formula>
    </cfRule>
  </conditionalFormatting>
  <conditionalFormatting sqref="AP25:AR25">
    <cfRule type="cellIs" dxfId="22889" priority="8044" stopIfTrue="1" operator="equal">
      <formula>"h"</formula>
    </cfRule>
    <cfRule type="cellIs" dxfId="22888" priority="8045" stopIfTrue="1" operator="equal">
      <formula>"g"</formula>
    </cfRule>
  </conditionalFormatting>
  <conditionalFormatting sqref="AP25:AR25">
    <cfRule type="cellIs" dxfId="22887" priority="8043" stopIfTrue="1" operator="equal">
      <formula>"f"</formula>
    </cfRule>
  </conditionalFormatting>
  <conditionalFormatting sqref="AP25:AR25">
    <cfRule type="cellIs" dxfId="22886" priority="8041" stopIfTrue="1" operator="equal">
      <formula>"h"</formula>
    </cfRule>
    <cfRule type="cellIs" dxfId="22885" priority="8042" stopIfTrue="1" operator="equal">
      <formula>"g"</formula>
    </cfRule>
  </conditionalFormatting>
  <conditionalFormatting sqref="AP25:AR25">
    <cfRule type="cellIs" dxfId="22884" priority="8040" stopIfTrue="1" operator="equal">
      <formula>"f"</formula>
    </cfRule>
  </conditionalFormatting>
  <conditionalFormatting sqref="AP25:AR25">
    <cfRule type="cellIs" dxfId="22883" priority="8038" stopIfTrue="1" operator="equal">
      <formula>"h"</formula>
    </cfRule>
    <cfRule type="cellIs" dxfId="22882" priority="8039" stopIfTrue="1" operator="equal">
      <formula>"g"</formula>
    </cfRule>
  </conditionalFormatting>
  <conditionalFormatting sqref="AP25:AR25">
    <cfRule type="cellIs" dxfId="22881" priority="8037" stopIfTrue="1" operator="equal">
      <formula>"f"</formula>
    </cfRule>
  </conditionalFormatting>
  <conditionalFormatting sqref="AP25:AR25">
    <cfRule type="cellIs" dxfId="22880" priority="8035" stopIfTrue="1" operator="equal">
      <formula>"h"</formula>
    </cfRule>
    <cfRule type="cellIs" dxfId="22879" priority="8036" stopIfTrue="1" operator="equal">
      <formula>"g"</formula>
    </cfRule>
  </conditionalFormatting>
  <conditionalFormatting sqref="AP25:AR25">
    <cfRule type="cellIs" dxfId="22878" priority="8034" stopIfTrue="1" operator="equal">
      <formula>"f"</formula>
    </cfRule>
  </conditionalFormatting>
  <conditionalFormatting sqref="AP25:AR25">
    <cfRule type="cellIs" dxfId="22877" priority="8032" stopIfTrue="1" operator="equal">
      <formula>"h"</formula>
    </cfRule>
    <cfRule type="cellIs" dxfId="22876" priority="8033" stopIfTrue="1" operator="equal">
      <formula>"g"</formula>
    </cfRule>
  </conditionalFormatting>
  <conditionalFormatting sqref="AP25:AR25">
    <cfRule type="cellIs" dxfId="22875" priority="8031" stopIfTrue="1" operator="equal">
      <formula>"f"</formula>
    </cfRule>
  </conditionalFormatting>
  <conditionalFormatting sqref="AP25:AR25">
    <cfRule type="cellIs" dxfId="22874" priority="8029" stopIfTrue="1" operator="equal">
      <formula>"h"</formula>
    </cfRule>
    <cfRule type="cellIs" dxfId="22873" priority="8030" stopIfTrue="1" operator="equal">
      <formula>"g"</formula>
    </cfRule>
  </conditionalFormatting>
  <conditionalFormatting sqref="AP25:AR25">
    <cfRule type="cellIs" dxfId="22872" priority="8028" stopIfTrue="1" operator="equal">
      <formula>"f"</formula>
    </cfRule>
  </conditionalFormatting>
  <conditionalFormatting sqref="AP25:AR25">
    <cfRule type="cellIs" dxfId="22871" priority="8026" stopIfTrue="1" operator="equal">
      <formula>"h"</formula>
    </cfRule>
    <cfRule type="cellIs" dxfId="22870" priority="8027" stopIfTrue="1" operator="equal">
      <formula>"g"</formula>
    </cfRule>
  </conditionalFormatting>
  <conditionalFormatting sqref="AP25:AR25">
    <cfRule type="cellIs" dxfId="22869" priority="8025" stopIfTrue="1" operator="equal">
      <formula>"f"</formula>
    </cfRule>
  </conditionalFormatting>
  <conditionalFormatting sqref="AP25:AR25">
    <cfRule type="cellIs" dxfId="22868" priority="8023" stopIfTrue="1" operator="equal">
      <formula>"h"</formula>
    </cfRule>
    <cfRule type="cellIs" dxfId="22867" priority="8024" stopIfTrue="1" operator="equal">
      <formula>"g"</formula>
    </cfRule>
  </conditionalFormatting>
  <conditionalFormatting sqref="AP25:AR25">
    <cfRule type="cellIs" dxfId="22866" priority="8022" stopIfTrue="1" operator="equal">
      <formula>"f"</formula>
    </cfRule>
  </conditionalFormatting>
  <conditionalFormatting sqref="AP25:AR25">
    <cfRule type="cellIs" dxfId="22865" priority="8020" stopIfTrue="1" operator="equal">
      <formula>"h"</formula>
    </cfRule>
    <cfRule type="cellIs" dxfId="22864" priority="8021" stopIfTrue="1" operator="equal">
      <formula>"g"</formula>
    </cfRule>
  </conditionalFormatting>
  <conditionalFormatting sqref="AP25:AR25">
    <cfRule type="cellIs" dxfId="22863" priority="8019" stopIfTrue="1" operator="equal">
      <formula>"f"</formula>
    </cfRule>
  </conditionalFormatting>
  <conditionalFormatting sqref="AP25:AR25">
    <cfRule type="cellIs" dxfId="22862" priority="8017" stopIfTrue="1" operator="equal">
      <formula>"h"</formula>
    </cfRule>
    <cfRule type="cellIs" dxfId="22861" priority="8018" stopIfTrue="1" operator="equal">
      <formula>"g"</formula>
    </cfRule>
  </conditionalFormatting>
  <conditionalFormatting sqref="AP25:AR25">
    <cfRule type="cellIs" dxfId="22860" priority="8016" stopIfTrue="1" operator="equal">
      <formula>"f"</formula>
    </cfRule>
  </conditionalFormatting>
  <conditionalFormatting sqref="AP25:AR25">
    <cfRule type="cellIs" dxfId="22859" priority="8014" stopIfTrue="1" operator="equal">
      <formula>"h"</formula>
    </cfRule>
    <cfRule type="cellIs" dxfId="22858" priority="8015" stopIfTrue="1" operator="equal">
      <formula>"g"</formula>
    </cfRule>
  </conditionalFormatting>
  <conditionalFormatting sqref="AP25:AR25">
    <cfRule type="cellIs" dxfId="22857" priority="8013" stopIfTrue="1" operator="equal">
      <formula>"f"</formula>
    </cfRule>
  </conditionalFormatting>
  <conditionalFormatting sqref="AP25:AR25">
    <cfRule type="cellIs" dxfId="22856" priority="8011" stopIfTrue="1" operator="equal">
      <formula>"h"</formula>
    </cfRule>
    <cfRule type="cellIs" dxfId="22855" priority="8012" stopIfTrue="1" operator="equal">
      <formula>"g"</formula>
    </cfRule>
  </conditionalFormatting>
  <conditionalFormatting sqref="AP25:AR25">
    <cfRule type="cellIs" dxfId="22854" priority="8010" stopIfTrue="1" operator="equal">
      <formula>"f"</formula>
    </cfRule>
  </conditionalFormatting>
  <conditionalFormatting sqref="AP25:AR25">
    <cfRule type="cellIs" dxfId="22853" priority="8008" stopIfTrue="1" operator="equal">
      <formula>"h"</formula>
    </cfRule>
    <cfRule type="cellIs" dxfId="22852" priority="8009" stopIfTrue="1" operator="equal">
      <formula>"g"</formula>
    </cfRule>
  </conditionalFormatting>
  <conditionalFormatting sqref="AP25:AR25">
    <cfRule type="cellIs" dxfId="22851" priority="8007" stopIfTrue="1" operator="equal">
      <formula>"f"</formula>
    </cfRule>
  </conditionalFormatting>
  <conditionalFormatting sqref="AP25:AR25">
    <cfRule type="cellIs" dxfId="22850" priority="8005" stopIfTrue="1" operator="equal">
      <formula>"h"</formula>
    </cfRule>
    <cfRule type="cellIs" dxfId="22849" priority="8006" stopIfTrue="1" operator="equal">
      <formula>"g"</formula>
    </cfRule>
  </conditionalFormatting>
  <conditionalFormatting sqref="AP25:AR25">
    <cfRule type="cellIs" dxfId="22848" priority="8004" stopIfTrue="1" operator="equal">
      <formula>"f"</formula>
    </cfRule>
  </conditionalFormatting>
  <conditionalFormatting sqref="AP25:AR25">
    <cfRule type="cellIs" dxfId="22847" priority="8002" stopIfTrue="1" operator="equal">
      <formula>"h"</formula>
    </cfRule>
    <cfRule type="cellIs" dxfId="22846" priority="8003" stopIfTrue="1" operator="equal">
      <formula>"g"</formula>
    </cfRule>
  </conditionalFormatting>
  <conditionalFormatting sqref="AP25:AR25">
    <cfRule type="cellIs" dxfId="22845" priority="8001" stopIfTrue="1" operator="equal">
      <formula>"f"</formula>
    </cfRule>
  </conditionalFormatting>
  <conditionalFormatting sqref="AP25:AR25">
    <cfRule type="cellIs" dxfId="22844" priority="7999" stopIfTrue="1" operator="equal">
      <formula>"h"</formula>
    </cfRule>
    <cfRule type="cellIs" dxfId="22843" priority="8000" stopIfTrue="1" operator="equal">
      <formula>"g"</formula>
    </cfRule>
  </conditionalFormatting>
  <conditionalFormatting sqref="AP25:AR25">
    <cfRule type="cellIs" dxfId="22842" priority="7995" stopIfTrue="1" operator="equal">
      <formula>"f"</formula>
    </cfRule>
  </conditionalFormatting>
  <conditionalFormatting sqref="AP25:AR25">
    <cfRule type="cellIs" dxfId="22841" priority="7993" stopIfTrue="1" operator="equal">
      <formula>"h"</formula>
    </cfRule>
    <cfRule type="cellIs" dxfId="22840" priority="7994" stopIfTrue="1" operator="equal">
      <formula>"g"</formula>
    </cfRule>
  </conditionalFormatting>
  <conditionalFormatting sqref="AP25:AR25">
    <cfRule type="cellIs" dxfId="22839" priority="7998" stopIfTrue="1" operator="equal">
      <formula>"f"</formula>
    </cfRule>
  </conditionalFormatting>
  <conditionalFormatting sqref="AP25:AR25">
    <cfRule type="cellIs" dxfId="22838" priority="7996" stopIfTrue="1" operator="equal">
      <formula>"h"</formula>
    </cfRule>
    <cfRule type="cellIs" dxfId="22837" priority="7997" stopIfTrue="1" operator="equal">
      <formula>"g"</formula>
    </cfRule>
  </conditionalFormatting>
  <conditionalFormatting sqref="AP25:AR25">
    <cfRule type="cellIs" dxfId="22836" priority="7992" stopIfTrue="1" operator="equal">
      <formula>"f"</formula>
    </cfRule>
  </conditionalFormatting>
  <conditionalFormatting sqref="AP25:AR25">
    <cfRule type="cellIs" dxfId="22835" priority="7990" stopIfTrue="1" operator="equal">
      <formula>"h"</formula>
    </cfRule>
    <cfRule type="cellIs" dxfId="22834" priority="7991" stopIfTrue="1" operator="equal">
      <formula>"g"</formula>
    </cfRule>
  </conditionalFormatting>
  <conditionalFormatting sqref="AP25:AR25">
    <cfRule type="cellIs" dxfId="22833" priority="7989" stopIfTrue="1" operator="equal">
      <formula>"f"</formula>
    </cfRule>
  </conditionalFormatting>
  <conditionalFormatting sqref="AP25:AR25">
    <cfRule type="cellIs" dxfId="22832" priority="7987" stopIfTrue="1" operator="equal">
      <formula>"h"</formula>
    </cfRule>
    <cfRule type="cellIs" dxfId="22831" priority="7988" stopIfTrue="1" operator="equal">
      <formula>"g"</formula>
    </cfRule>
  </conditionalFormatting>
  <conditionalFormatting sqref="AP25:AR25">
    <cfRule type="cellIs" dxfId="22830" priority="7986" stopIfTrue="1" operator="equal">
      <formula>"f"</formula>
    </cfRule>
  </conditionalFormatting>
  <conditionalFormatting sqref="AP25:AR25">
    <cfRule type="cellIs" dxfId="22829" priority="7984" stopIfTrue="1" operator="equal">
      <formula>"h"</formula>
    </cfRule>
    <cfRule type="cellIs" dxfId="22828" priority="7985" stopIfTrue="1" operator="equal">
      <formula>"g"</formula>
    </cfRule>
  </conditionalFormatting>
  <conditionalFormatting sqref="AV25:AW25">
    <cfRule type="cellIs" dxfId="22827" priority="7911" stopIfTrue="1" operator="equal">
      <formula>"f"</formula>
    </cfRule>
  </conditionalFormatting>
  <conditionalFormatting sqref="AV25:AW25">
    <cfRule type="cellIs" dxfId="22826" priority="7909" stopIfTrue="1" operator="equal">
      <formula>"h"</formula>
    </cfRule>
    <cfRule type="cellIs" dxfId="22825" priority="7910" stopIfTrue="1" operator="equal">
      <formula>"g"</formula>
    </cfRule>
  </conditionalFormatting>
  <conditionalFormatting sqref="AV25:AW25">
    <cfRule type="cellIs" dxfId="22824" priority="7980" stopIfTrue="1" operator="equal">
      <formula>"f"</formula>
    </cfRule>
  </conditionalFormatting>
  <conditionalFormatting sqref="AV25:AW25">
    <cfRule type="cellIs" dxfId="22823" priority="7978" stopIfTrue="1" operator="equal">
      <formula>"h"</formula>
    </cfRule>
    <cfRule type="cellIs" dxfId="22822" priority="7979" stopIfTrue="1" operator="equal">
      <formula>"g"</formula>
    </cfRule>
  </conditionalFormatting>
  <conditionalFormatting sqref="AV25:AW25">
    <cfRule type="cellIs" dxfId="22821" priority="7977" stopIfTrue="1" operator="equal">
      <formula>"f"</formula>
    </cfRule>
  </conditionalFormatting>
  <conditionalFormatting sqref="AV25:AW25">
    <cfRule type="cellIs" dxfId="22820" priority="7975" stopIfTrue="1" operator="equal">
      <formula>"h"</formula>
    </cfRule>
    <cfRule type="cellIs" dxfId="22819" priority="7976" stopIfTrue="1" operator="equal">
      <formula>"g"</formula>
    </cfRule>
  </conditionalFormatting>
  <conditionalFormatting sqref="AV25:AW25">
    <cfRule type="cellIs" dxfId="22818" priority="7974" stopIfTrue="1" operator="equal">
      <formula>"f"</formula>
    </cfRule>
  </conditionalFormatting>
  <conditionalFormatting sqref="AV25:AW25">
    <cfRule type="cellIs" dxfId="22817" priority="7972" stopIfTrue="1" operator="equal">
      <formula>"h"</formula>
    </cfRule>
    <cfRule type="cellIs" dxfId="22816" priority="7973" stopIfTrue="1" operator="equal">
      <formula>"g"</formula>
    </cfRule>
  </conditionalFormatting>
  <conditionalFormatting sqref="AV25:AW25">
    <cfRule type="cellIs" dxfId="22815" priority="7971" stopIfTrue="1" operator="equal">
      <formula>"f"</formula>
    </cfRule>
  </conditionalFormatting>
  <conditionalFormatting sqref="AV25:AW25">
    <cfRule type="cellIs" dxfId="22814" priority="7969" stopIfTrue="1" operator="equal">
      <formula>"h"</formula>
    </cfRule>
    <cfRule type="cellIs" dxfId="22813" priority="7970" stopIfTrue="1" operator="equal">
      <formula>"g"</formula>
    </cfRule>
  </conditionalFormatting>
  <conditionalFormatting sqref="AV25:AW25">
    <cfRule type="cellIs" dxfId="22812" priority="7968" stopIfTrue="1" operator="equal">
      <formula>"f"</formula>
    </cfRule>
  </conditionalFormatting>
  <conditionalFormatting sqref="AV25:AW25">
    <cfRule type="cellIs" dxfId="22811" priority="7966" stopIfTrue="1" operator="equal">
      <formula>"h"</formula>
    </cfRule>
    <cfRule type="cellIs" dxfId="22810" priority="7967" stopIfTrue="1" operator="equal">
      <formula>"g"</formula>
    </cfRule>
  </conditionalFormatting>
  <conditionalFormatting sqref="AV25:AW25">
    <cfRule type="cellIs" dxfId="22809" priority="7965" stopIfTrue="1" operator="equal">
      <formula>"f"</formula>
    </cfRule>
  </conditionalFormatting>
  <conditionalFormatting sqref="AV25:AW25">
    <cfRule type="cellIs" dxfId="22808" priority="7963" stopIfTrue="1" operator="equal">
      <formula>"h"</formula>
    </cfRule>
    <cfRule type="cellIs" dxfId="22807" priority="7964" stopIfTrue="1" operator="equal">
      <formula>"g"</formula>
    </cfRule>
  </conditionalFormatting>
  <conditionalFormatting sqref="AV25:AW25">
    <cfRule type="cellIs" dxfId="22806" priority="7962" stopIfTrue="1" operator="equal">
      <formula>"f"</formula>
    </cfRule>
  </conditionalFormatting>
  <conditionalFormatting sqref="AV25:AW25">
    <cfRule type="cellIs" dxfId="22805" priority="7960" stopIfTrue="1" operator="equal">
      <formula>"h"</formula>
    </cfRule>
    <cfRule type="cellIs" dxfId="22804" priority="7961" stopIfTrue="1" operator="equal">
      <formula>"g"</formula>
    </cfRule>
  </conditionalFormatting>
  <conditionalFormatting sqref="AV25:AW25">
    <cfRule type="cellIs" dxfId="22803" priority="7959" stopIfTrue="1" operator="equal">
      <formula>"f"</formula>
    </cfRule>
  </conditionalFormatting>
  <conditionalFormatting sqref="AV25:AW25">
    <cfRule type="cellIs" dxfId="22802" priority="7957" stopIfTrue="1" operator="equal">
      <formula>"h"</formula>
    </cfRule>
    <cfRule type="cellIs" dxfId="22801" priority="7958" stopIfTrue="1" operator="equal">
      <formula>"g"</formula>
    </cfRule>
  </conditionalFormatting>
  <conditionalFormatting sqref="AV25:AW25">
    <cfRule type="cellIs" dxfId="22800" priority="7956" stopIfTrue="1" operator="equal">
      <formula>"f"</formula>
    </cfRule>
  </conditionalFormatting>
  <conditionalFormatting sqref="AV25:AW25">
    <cfRule type="cellIs" dxfId="22799" priority="7954" stopIfTrue="1" operator="equal">
      <formula>"h"</formula>
    </cfRule>
    <cfRule type="cellIs" dxfId="22798" priority="7955" stopIfTrue="1" operator="equal">
      <formula>"g"</formula>
    </cfRule>
  </conditionalFormatting>
  <conditionalFormatting sqref="AV25:AW25">
    <cfRule type="cellIs" dxfId="22797" priority="7953" stopIfTrue="1" operator="equal">
      <formula>"f"</formula>
    </cfRule>
  </conditionalFormatting>
  <conditionalFormatting sqref="AV25:AW25">
    <cfRule type="cellIs" dxfId="22796" priority="7951" stopIfTrue="1" operator="equal">
      <formula>"h"</formula>
    </cfRule>
    <cfRule type="cellIs" dxfId="22795" priority="7952" stopIfTrue="1" operator="equal">
      <formula>"g"</formula>
    </cfRule>
  </conditionalFormatting>
  <conditionalFormatting sqref="AV25:AW25">
    <cfRule type="cellIs" dxfId="22794" priority="7950" stopIfTrue="1" operator="equal">
      <formula>"f"</formula>
    </cfRule>
  </conditionalFormatting>
  <conditionalFormatting sqref="AV25:AW25">
    <cfRule type="cellIs" dxfId="22793" priority="7948" stopIfTrue="1" operator="equal">
      <formula>"h"</formula>
    </cfRule>
    <cfRule type="cellIs" dxfId="22792" priority="7949" stopIfTrue="1" operator="equal">
      <formula>"g"</formula>
    </cfRule>
  </conditionalFormatting>
  <conditionalFormatting sqref="AV25:AW25">
    <cfRule type="cellIs" dxfId="22791" priority="7947" stopIfTrue="1" operator="equal">
      <formula>"f"</formula>
    </cfRule>
  </conditionalFormatting>
  <conditionalFormatting sqref="AV25:AW25">
    <cfRule type="cellIs" dxfId="22790" priority="7945" stopIfTrue="1" operator="equal">
      <formula>"h"</formula>
    </cfRule>
    <cfRule type="cellIs" dxfId="22789" priority="7946" stopIfTrue="1" operator="equal">
      <formula>"g"</formula>
    </cfRule>
  </conditionalFormatting>
  <conditionalFormatting sqref="AV25:AW25">
    <cfRule type="cellIs" dxfId="22788" priority="7944" stopIfTrue="1" operator="equal">
      <formula>"f"</formula>
    </cfRule>
  </conditionalFormatting>
  <conditionalFormatting sqref="AV25:AW25">
    <cfRule type="cellIs" dxfId="22787" priority="7942" stopIfTrue="1" operator="equal">
      <formula>"h"</formula>
    </cfRule>
    <cfRule type="cellIs" dxfId="22786" priority="7943" stopIfTrue="1" operator="equal">
      <formula>"g"</formula>
    </cfRule>
  </conditionalFormatting>
  <conditionalFormatting sqref="AV25:AW25">
    <cfRule type="cellIs" dxfId="22785" priority="7941" stopIfTrue="1" operator="equal">
      <formula>"f"</formula>
    </cfRule>
  </conditionalFormatting>
  <conditionalFormatting sqref="AV25:AW25">
    <cfRule type="cellIs" dxfId="22784" priority="7939" stopIfTrue="1" operator="equal">
      <formula>"h"</formula>
    </cfRule>
    <cfRule type="cellIs" dxfId="22783" priority="7940" stopIfTrue="1" operator="equal">
      <formula>"g"</formula>
    </cfRule>
  </conditionalFormatting>
  <conditionalFormatting sqref="AV25:AW25">
    <cfRule type="cellIs" dxfId="22782" priority="7938" stopIfTrue="1" operator="equal">
      <formula>"f"</formula>
    </cfRule>
  </conditionalFormatting>
  <conditionalFormatting sqref="AV25:AW25">
    <cfRule type="cellIs" dxfId="22781" priority="7936" stopIfTrue="1" operator="equal">
      <formula>"h"</formula>
    </cfRule>
    <cfRule type="cellIs" dxfId="22780" priority="7937" stopIfTrue="1" operator="equal">
      <formula>"g"</formula>
    </cfRule>
  </conditionalFormatting>
  <conditionalFormatting sqref="AV25:AW25">
    <cfRule type="cellIs" dxfId="22779" priority="7935" stopIfTrue="1" operator="equal">
      <formula>"f"</formula>
    </cfRule>
  </conditionalFormatting>
  <conditionalFormatting sqref="AV25:AW25">
    <cfRule type="cellIs" dxfId="22778" priority="7933" stopIfTrue="1" operator="equal">
      <formula>"h"</formula>
    </cfRule>
    <cfRule type="cellIs" dxfId="22777" priority="7934" stopIfTrue="1" operator="equal">
      <formula>"g"</formula>
    </cfRule>
  </conditionalFormatting>
  <conditionalFormatting sqref="AV25:AW25">
    <cfRule type="cellIs" dxfId="22776" priority="7932" stopIfTrue="1" operator="equal">
      <formula>"f"</formula>
    </cfRule>
  </conditionalFormatting>
  <conditionalFormatting sqref="AV25:AW25">
    <cfRule type="cellIs" dxfId="22775" priority="7930" stopIfTrue="1" operator="equal">
      <formula>"h"</formula>
    </cfRule>
    <cfRule type="cellIs" dxfId="22774" priority="7931" stopIfTrue="1" operator="equal">
      <formula>"g"</formula>
    </cfRule>
  </conditionalFormatting>
  <conditionalFormatting sqref="AV25:AW25">
    <cfRule type="cellIs" dxfId="22773" priority="7929" stopIfTrue="1" operator="equal">
      <formula>"f"</formula>
    </cfRule>
  </conditionalFormatting>
  <conditionalFormatting sqref="AV25:AW25">
    <cfRule type="cellIs" dxfId="22772" priority="7927" stopIfTrue="1" operator="equal">
      <formula>"h"</formula>
    </cfRule>
    <cfRule type="cellIs" dxfId="22771" priority="7928" stopIfTrue="1" operator="equal">
      <formula>"g"</formula>
    </cfRule>
  </conditionalFormatting>
  <conditionalFormatting sqref="AV25:AW25">
    <cfRule type="cellIs" dxfId="22770" priority="7923" stopIfTrue="1" operator="equal">
      <formula>"f"</formula>
    </cfRule>
  </conditionalFormatting>
  <conditionalFormatting sqref="AV25:AW25">
    <cfRule type="cellIs" dxfId="22769" priority="7921" stopIfTrue="1" operator="equal">
      <formula>"h"</formula>
    </cfRule>
    <cfRule type="cellIs" dxfId="22768" priority="7922" stopIfTrue="1" operator="equal">
      <formula>"g"</formula>
    </cfRule>
  </conditionalFormatting>
  <conditionalFormatting sqref="AV25:AW25">
    <cfRule type="cellIs" dxfId="22767" priority="7926" stopIfTrue="1" operator="equal">
      <formula>"f"</formula>
    </cfRule>
  </conditionalFormatting>
  <conditionalFormatting sqref="AV25:AW25">
    <cfRule type="cellIs" dxfId="22766" priority="7924" stopIfTrue="1" operator="equal">
      <formula>"h"</formula>
    </cfRule>
    <cfRule type="cellIs" dxfId="22765" priority="7925" stopIfTrue="1" operator="equal">
      <formula>"g"</formula>
    </cfRule>
  </conditionalFormatting>
  <conditionalFormatting sqref="AV25:AW25">
    <cfRule type="cellIs" dxfId="22764" priority="7920" stopIfTrue="1" operator="equal">
      <formula>"f"</formula>
    </cfRule>
  </conditionalFormatting>
  <conditionalFormatting sqref="AV25:AW25">
    <cfRule type="cellIs" dxfId="22763" priority="7918" stopIfTrue="1" operator="equal">
      <formula>"h"</formula>
    </cfRule>
    <cfRule type="cellIs" dxfId="22762" priority="7919" stopIfTrue="1" operator="equal">
      <formula>"g"</formula>
    </cfRule>
  </conditionalFormatting>
  <conditionalFormatting sqref="AV25:AW25">
    <cfRule type="cellIs" dxfId="22761" priority="7917" stopIfTrue="1" operator="equal">
      <formula>"f"</formula>
    </cfRule>
  </conditionalFormatting>
  <conditionalFormatting sqref="AV25:AW25">
    <cfRule type="cellIs" dxfId="22760" priority="7915" stopIfTrue="1" operator="equal">
      <formula>"h"</formula>
    </cfRule>
    <cfRule type="cellIs" dxfId="22759" priority="7916" stopIfTrue="1" operator="equal">
      <formula>"g"</formula>
    </cfRule>
  </conditionalFormatting>
  <conditionalFormatting sqref="AV25:AW25">
    <cfRule type="cellIs" dxfId="22758" priority="7914" stopIfTrue="1" operator="equal">
      <formula>"f"</formula>
    </cfRule>
  </conditionalFormatting>
  <conditionalFormatting sqref="AV25:AW25">
    <cfRule type="cellIs" dxfId="22757" priority="7912" stopIfTrue="1" operator="equal">
      <formula>"h"</formula>
    </cfRule>
    <cfRule type="cellIs" dxfId="22756" priority="7913" stopIfTrue="1" operator="equal">
      <formula>"g"</formula>
    </cfRule>
  </conditionalFormatting>
  <conditionalFormatting sqref="AU25">
    <cfRule type="cellIs" dxfId="22755" priority="7839" stopIfTrue="1" operator="equal">
      <formula>"f"</formula>
    </cfRule>
  </conditionalFormatting>
  <conditionalFormatting sqref="AU25">
    <cfRule type="cellIs" dxfId="22754" priority="7837" stopIfTrue="1" operator="equal">
      <formula>"h"</formula>
    </cfRule>
    <cfRule type="cellIs" dxfId="22753" priority="7838" stopIfTrue="1" operator="equal">
      <formula>"g"</formula>
    </cfRule>
  </conditionalFormatting>
  <conditionalFormatting sqref="AU25">
    <cfRule type="cellIs" dxfId="22752" priority="7908" stopIfTrue="1" operator="equal">
      <formula>"f"</formula>
    </cfRule>
  </conditionalFormatting>
  <conditionalFormatting sqref="AU25">
    <cfRule type="cellIs" dxfId="22751" priority="7906" stopIfTrue="1" operator="equal">
      <formula>"h"</formula>
    </cfRule>
    <cfRule type="cellIs" dxfId="22750" priority="7907" stopIfTrue="1" operator="equal">
      <formula>"g"</formula>
    </cfRule>
  </conditionalFormatting>
  <conditionalFormatting sqref="AU25">
    <cfRule type="cellIs" dxfId="22749" priority="7905" stopIfTrue="1" operator="equal">
      <formula>"f"</formula>
    </cfRule>
  </conditionalFormatting>
  <conditionalFormatting sqref="AU25">
    <cfRule type="cellIs" dxfId="22748" priority="7903" stopIfTrue="1" operator="equal">
      <formula>"h"</formula>
    </cfRule>
    <cfRule type="cellIs" dxfId="22747" priority="7904" stopIfTrue="1" operator="equal">
      <formula>"g"</formula>
    </cfRule>
  </conditionalFormatting>
  <conditionalFormatting sqref="AU25">
    <cfRule type="cellIs" dxfId="22746" priority="7902" stopIfTrue="1" operator="equal">
      <formula>"f"</formula>
    </cfRule>
  </conditionalFormatting>
  <conditionalFormatting sqref="AU25">
    <cfRule type="cellIs" dxfId="22745" priority="7900" stopIfTrue="1" operator="equal">
      <formula>"h"</formula>
    </cfRule>
    <cfRule type="cellIs" dxfId="22744" priority="7901" stopIfTrue="1" operator="equal">
      <formula>"g"</formula>
    </cfRule>
  </conditionalFormatting>
  <conditionalFormatting sqref="AU25">
    <cfRule type="cellIs" dxfId="22743" priority="7899" stopIfTrue="1" operator="equal">
      <formula>"f"</formula>
    </cfRule>
  </conditionalFormatting>
  <conditionalFormatting sqref="AU25">
    <cfRule type="cellIs" dxfId="22742" priority="7897" stopIfTrue="1" operator="equal">
      <formula>"h"</formula>
    </cfRule>
    <cfRule type="cellIs" dxfId="22741" priority="7898" stopIfTrue="1" operator="equal">
      <formula>"g"</formula>
    </cfRule>
  </conditionalFormatting>
  <conditionalFormatting sqref="AU25">
    <cfRule type="cellIs" dxfId="22740" priority="7896" stopIfTrue="1" operator="equal">
      <formula>"f"</formula>
    </cfRule>
  </conditionalFormatting>
  <conditionalFormatting sqref="AU25">
    <cfRule type="cellIs" dxfId="22739" priority="7894" stopIfTrue="1" operator="equal">
      <formula>"h"</formula>
    </cfRule>
    <cfRule type="cellIs" dxfId="22738" priority="7895" stopIfTrue="1" operator="equal">
      <formula>"g"</formula>
    </cfRule>
  </conditionalFormatting>
  <conditionalFormatting sqref="AU25">
    <cfRule type="cellIs" dxfId="22737" priority="7893" stopIfTrue="1" operator="equal">
      <formula>"f"</formula>
    </cfRule>
  </conditionalFormatting>
  <conditionalFormatting sqref="AU25">
    <cfRule type="cellIs" dxfId="22736" priority="7891" stopIfTrue="1" operator="equal">
      <formula>"h"</formula>
    </cfRule>
    <cfRule type="cellIs" dxfId="22735" priority="7892" stopIfTrue="1" operator="equal">
      <formula>"g"</formula>
    </cfRule>
  </conditionalFormatting>
  <conditionalFormatting sqref="AU25">
    <cfRule type="cellIs" dxfId="22734" priority="7890" stopIfTrue="1" operator="equal">
      <formula>"f"</formula>
    </cfRule>
  </conditionalFormatting>
  <conditionalFormatting sqref="AU25">
    <cfRule type="cellIs" dxfId="22733" priority="7888" stopIfTrue="1" operator="equal">
      <formula>"h"</formula>
    </cfRule>
    <cfRule type="cellIs" dxfId="22732" priority="7889" stopIfTrue="1" operator="equal">
      <formula>"g"</formula>
    </cfRule>
  </conditionalFormatting>
  <conditionalFormatting sqref="AU25">
    <cfRule type="cellIs" dxfId="22731" priority="7887" stopIfTrue="1" operator="equal">
      <formula>"f"</formula>
    </cfRule>
  </conditionalFormatting>
  <conditionalFormatting sqref="AU25">
    <cfRule type="cellIs" dxfId="22730" priority="7885" stopIfTrue="1" operator="equal">
      <formula>"h"</formula>
    </cfRule>
    <cfRule type="cellIs" dxfId="22729" priority="7886" stopIfTrue="1" operator="equal">
      <formula>"g"</formula>
    </cfRule>
  </conditionalFormatting>
  <conditionalFormatting sqref="AU25">
    <cfRule type="cellIs" dxfId="22728" priority="7884" stopIfTrue="1" operator="equal">
      <formula>"f"</formula>
    </cfRule>
  </conditionalFormatting>
  <conditionalFormatting sqref="AU25">
    <cfRule type="cellIs" dxfId="22727" priority="7882" stopIfTrue="1" operator="equal">
      <formula>"h"</formula>
    </cfRule>
    <cfRule type="cellIs" dxfId="22726" priority="7883" stopIfTrue="1" operator="equal">
      <formula>"g"</formula>
    </cfRule>
  </conditionalFormatting>
  <conditionalFormatting sqref="AU25">
    <cfRule type="cellIs" dxfId="22725" priority="7881" stopIfTrue="1" operator="equal">
      <formula>"f"</formula>
    </cfRule>
  </conditionalFormatting>
  <conditionalFormatting sqref="AU25">
    <cfRule type="cellIs" dxfId="22724" priority="7879" stopIfTrue="1" operator="equal">
      <formula>"h"</formula>
    </cfRule>
    <cfRule type="cellIs" dxfId="22723" priority="7880" stopIfTrue="1" operator="equal">
      <formula>"g"</formula>
    </cfRule>
  </conditionalFormatting>
  <conditionalFormatting sqref="AU25">
    <cfRule type="cellIs" dxfId="22722" priority="7878" stopIfTrue="1" operator="equal">
      <formula>"f"</formula>
    </cfRule>
  </conditionalFormatting>
  <conditionalFormatting sqref="AU25">
    <cfRule type="cellIs" dxfId="22721" priority="7876" stopIfTrue="1" operator="equal">
      <formula>"h"</formula>
    </cfRule>
    <cfRule type="cellIs" dxfId="22720" priority="7877" stopIfTrue="1" operator="equal">
      <formula>"g"</formula>
    </cfRule>
  </conditionalFormatting>
  <conditionalFormatting sqref="AU25">
    <cfRule type="cellIs" dxfId="22719" priority="7875" stopIfTrue="1" operator="equal">
      <formula>"f"</formula>
    </cfRule>
  </conditionalFormatting>
  <conditionalFormatting sqref="AU25">
    <cfRule type="cellIs" dxfId="22718" priority="7873" stopIfTrue="1" operator="equal">
      <formula>"h"</formula>
    </cfRule>
    <cfRule type="cellIs" dxfId="22717" priority="7874" stopIfTrue="1" operator="equal">
      <formula>"g"</formula>
    </cfRule>
  </conditionalFormatting>
  <conditionalFormatting sqref="AU25">
    <cfRule type="cellIs" dxfId="22716" priority="7872" stopIfTrue="1" operator="equal">
      <formula>"f"</formula>
    </cfRule>
  </conditionalFormatting>
  <conditionalFormatting sqref="AU25">
    <cfRule type="cellIs" dxfId="22715" priority="7870" stopIfTrue="1" operator="equal">
      <formula>"h"</formula>
    </cfRule>
    <cfRule type="cellIs" dxfId="22714" priority="7871" stopIfTrue="1" operator="equal">
      <formula>"g"</formula>
    </cfRule>
  </conditionalFormatting>
  <conditionalFormatting sqref="AU25">
    <cfRule type="cellIs" dxfId="22713" priority="7869" stopIfTrue="1" operator="equal">
      <formula>"f"</formula>
    </cfRule>
  </conditionalFormatting>
  <conditionalFormatting sqref="AU25">
    <cfRule type="cellIs" dxfId="22712" priority="7867" stopIfTrue="1" operator="equal">
      <formula>"h"</formula>
    </cfRule>
    <cfRule type="cellIs" dxfId="22711" priority="7868" stopIfTrue="1" operator="equal">
      <formula>"g"</formula>
    </cfRule>
  </conditionalFormatting>
  <conditionalFormatting sqref="AU25">
    <cfRule type="cellIs" dxfId="22710" priority="7866" stopIfTrue="1" operator="equal">
      <formula>"f"</formula>
    </cfRule>
  </conditionalFormatting>
  <conditionalFormatting sqref="AU25">
    <cfRule type="cellIs" dxfId="22709" priority="7864" stopIfTrue="1" operator="equal">
      <formula>"h"</formula>
    </cfRule>
    <cfRule type="cellIs" dxfId="22708" priority="7865" stopIfTrue="1" operator="equal">
      <formula>"g"</formula>
    </cfRule>
  </conditionalFormatting>
  <conditionalFormatting sqref="AU25">
    <cfRule type="cellIs" dxfId="22707" priority="7863" stopIfTrue="1" operator="equal">
      <formula>"f"</formula>
    </cfRule>
  </conditionalFormatting>
  <conditionalFormatting sqref="AU25">
    <cfRule type="cellIs" dxfId="22706" priority="7861" stopIfTrue="1" operator="equal">
      <formula>"h"</formula>
    </cfRule>
    <cfRule type="cellIs" dxfId="22705" priority="7862" stopIfTrue="1" operator="equal">
      <formula>"g"</formula>
    </cfRule>
  </conditionalFormatting>
  <conditionalFormatting sqref="AU25">
    <cfRule type="cellIs" dxfId="22704" priority="7860" stopIfTrue="1" operator="equal">
      <formula>"f"</formula>
    </cfRule>
  </conditionalFormatting>
  <conditionalFormatting sqref="AU25">
    <cfRule type="cellIs" dxfId="22703" priority="7858" stopIfTrue="1" operator="equal">
      <formula>"h"</formula>
    </cfRule>
    <cfRule type="cellIs" dxfId="22702" priority="7859" stopIfTrue="1" operator="equal">
      <formula>"g"</formula>
    </cfRule>
  </conditionalFormatting>
  <conditionalFormatting sqref="AU25">
    <cfRule type="cellIs" dxfId="22701" priority="7857" stopIfTrue="1" operator="equal">
      <formula>"f"</formula>
    </cfRule>
  </conditionalFormatting>
  <conditionalFormatting sqref="AU25">
    <cfRule type="cellIs" dxfId="22700" priority="7855" stopIfTrue="1" operator="equal">
      <formula>"h"</formula>
    </cfRule>
    <cfRule type="cellIs" dxfId="22699" priority="7856" stopIfTrue="1" operator="equal">
      <formula>"g"</formula>
    </cfRule>
  </conditionalFormatting>
  <conditionalFormatting sqref="AU25">
    <cfRule type="cellIs" dxfId="22698" priority="7851" stopIfTrue="1" operator="equal">
      <formula>"f"</formula>
    </cfRule>
  </conditionalFormatting>
  <conditionalFormatting sqref="AU25">
    <cfRule type="cellIs" dxfId="22697" priority="7849" stopIfTrue="1" operator="equal">
      <formula>"h"</formula>
    </cfRule>
    <cfRule type="cellIs" dxfId="22696" priority="7850" stopIfTrue="1" operator="equal">
      <formula>"g"</formula>
    </cfRule>
  </conditionalFormatting>
  <conditionalFormatting sqref="AU25">
    <cfRule type="cellIs" dxfId="22695" priority="7854" stopIfTrue="1" operator="equal">
      <formula>"f"</formula>
    </cfRule>
  </conditionalFormatting>
  <conditionalFormatting sqref="AU25">
    <cfRule type="cellIs" dxfId="22694" priority="7852" stopIfTrue="1" operator="equal">
      <formula>"h"</formula>
    </cfRule>
    <cfRule type="cellIs" dxfId="22693" priority="7853" stopIfTrue="1" operator="equal">
      <formula>"g"</formula>
    </cfRule>
  </conditionalFormatting>
  <conditionalFormatting sqref="AU25">
    <cfRule type="cellIs" dxfId="22692" priority="7848" stopIfTrue="1" operator="equal">
      <formula>"f"</formula>
    </cfRule>
  </conditionalFormatting>
  <conditionalFormatting sqref="AU25">
    <cfRule type="cellIs" dxfId="22691" priority="7846" stopIfTrue="1" operator="equal">
      <formula>"h"</formula>
    </cfRule>
    <cfRule type="cellIs" dxfId="22690" priority="7847" stopIfTrue="1" operator="equal">
      <formula>"g"</formula>
    </cfRule>
  </conditionalFormatting>
  <conditionalFormatting sqref="AU25">
    <cfRule type="cellIs" dxfId="22689" priority="7845" stopIfTrue="1" operator="equal">
      <formula>"f"</formula>
    </cfRule>
  </conditionalFormatting>
  <conditionalFormatting sqref="AU25">
    <cfRule type="cellIs" dxfId="22688" priority="7843" stopIfTrue="1" operator="equal">
      <formula>"h"</formula>
    </cfRule>
    <cfRule type="cellIs" dxfId="22687" priority="7844" stopIfTrue="1" operator="equal">
      <formula>"g"</formula>
    </cfRule>
  </conditionalFormatting>
  <conditionalFormatting sqref="AU25">
    <cfRule type="cellIs" dxfId="22686" priority="7842" stopIfTrue="1" operator="equal">
      <formula>"f"</formula>
    </cfRule>
  </conditionalFormatting>
  <conditionalFormatting sqref="AU25">
    <cfRule type="cellIs" dxfId="22685" priority="7840" stopIfTrue="1" operator="equal">
      <formula>"h"</formula>
    </cfRule>
    <cfRule type="cellIs" dxfId="22684" priority="7841" stopIfTrue="1" operator="equal">
      <formula>"g"</formula>
    </cfRule>
  </conditionalFormatting>
  <conditionalFormatting sqref="AX25:AY25">
    <cfRule type="cellIs" dxfId="22683" priority="7833" stopIfTrue="1" operator="equal">
      <formula>"f"</formula>
    </cfRule>
  </conditionalFormatting>
  <conditionalFormatting sqref="AX25:AY25">
    <cfRule type="cellIs" dxfId="22682" priority="7831" stopIfTrue="1" operator="equal">
      <formula>"h"</formula>
    </cfRule>
    <cfRule type="cellIs" dxfId="22681" priority="7832" stopIfTrue="1" operator="equal">
      <formula>"g"</formula>
    </cfRule>
  </conditionalFormatting>
  <conditionalFormatting sqref="AX25:AY25">
    <cfRule type="cellIs" dxfId="22680" priority="7830" stopIfTrue="1" operator="equal">
      <formula>"f"</formula>
    </cfRule>
  </conditionalFormatting>
  <conditionalFormatting sqref="AX25:AY25">
    <cfRule type="cellIs" dxfId="22679" priority="7828" stopIfTrue="1" operator="equal">
      <formula>"h"</formula>
    </cfRule>
    <cfRule type="cellIs" dxfId="22678" priority="7829" stopIfTrue="1" operator="equal">
      <formula>"g"</formula>
    </cfRule>
  </conditionalFormatting>
  <conditionalFormatting sqref="AX25:AY25">
    <cfRule type="cellIs" dxfId="22677" priority="7818" stopIfTrue="1" operator="equal">
      <formula>"f"</formula>
    </cfRule>
  </conditionalFormatting>
  <conditionalFormatting sqref="AX25:AY25">
    <cfRule type="cellIs" dxfId="22676" priority="7816" stopIfTrue="1" operator="equal">
      <formula>"h"</formula>
    </cfRule>
    <cfRule type="cellIs" dxfId="22675" priority="7817" stopIfTrue="1" operator="equal">
      <formula>"g"</formula>
    </cfRule>
  </conditionalFormatting>
  <conditionalFormatting sqref="AX25:AY25">
    <cfRule type="cellIs" dxfId="22674" priority="7815" stopIfTrue="1" operator="equal">
      <formula>"f"</formula>
    </cfRule>
  </conditionalFormatting>
  <conditionalFormatting sqref="AX25:AY25">
    <cfRule type="cellIs" dxfId="22673" priority="7813" stopIfTrue="1" operator="equal">
      <formula>"h"</formula>
    </cfRule>
    <cfRule type="cellIs" dxfId="22672" priority="7814" stopIfTrue="1" operator="equal">
      <formula>"g"</formula>
    </cfRule>
  </conditionalFormatting>
  <conditionalFormatting sqref="AX25:AY25">
    <cfRule type="cellIs" dxfId="22671" priority="7827" stopIfTrue="1" operator="equal">
      <formula>"f"</formula>
    </cfRule>
  </conditionalFormatting>
  <conditionalFormatting sqref="AX25:AY25">
    <cfRule type="cellIs" dxfId="22670" priority="7825" stopIfTrue="1" operator="equal">
      <formula>"h"</formula>
    </cfRule>
    <cfRule type="cellIs" dxfId="22669" priority="7826" stopIfTrue="1" operator="equal">
      <formula>"g"</formula>
    </cfRule>
  </conditionalFormatting>
  <conditionalFormatting sqref="AX25:AY25">
    <cfRule type="cellIs" dxfId="22668" priority="7836" stopIfTrue="1" operator="equal">
      <formula>"f"</formula>
    </cfRule>
  </conditionalFormatting>
  <conditionalFormatting sqref="AX25:AY25">
    <cfRule type="cellIs" dxfId="22667" priority="7834" stopIfTrue="1" operator="equal">
      <formula>"h"</formula>
    </cfRule>
    <cfRule type="cellIs" dxfId="22666" priority="7835" stopIfTrue="1" operator="equal">
      <formula>"g"</formula>
    </cfRule>
  </conditionalFormatting>
  <conditionalFormatting sqref="AX25:AY25">
    <cfRule type="cellIs" dxfId="22665" priority="7824" stopIfTrue="1" operator="equal">
      <formula>"f"</formula>
    </cfRule>
  </conditionalFormatting>
  <conditionalFormatting sqref="AX25:AY25">
    <cfRule type="cellIs" dxfId="22664" priority="7822" stopIfTrue="1" operator="equal">
      <formula>"h"</formula>
    </cfRule>
    <cfRule type="cellIs" dxfId="22663" priority="7823" stopIfTrue="1" operator="equal">
      <formula>"g"</formula>
    </cfRule>
  </conditionalFormatting>
  <conditionalFormatting sqref="AX25:AY25">
    <cfRule type="cellIs" dxfId="22662" priority="7821" stopIfTrue="1" operator="equal">
      <formula>"f"</formula>
    </cfRule>
  </conditionalFormatting>
  <conditionalFormatting sqref="AX25:AY25">
    <cfRule type="cellIs" dxfId="22661" priority="7819" stopIfTrue="1" operator="equal">
      <formula>"h"</formula>
    </cfRule>
    <cfRule type="cellIs" dxfId="22660" priority="7820" stopIfTrue="1" operator="equal">
      <formula>"g"</formula>
    </cfRule>
  </conditionalFormatting>
  <conditionalFormatting sqref="AZ25:BA25">
    <cfRule type="cellIs" dxfId="22659" priority="7743" stopIfTrue="1" operator="equal">
      <formula>"f"</formula>
    </cfRule>
  </conditionalFormatting>
  <conditionalFormatting sqref="AZ25:BA25">
    <cfRule type="cellIs" dxfId="22658" priority="7741" stopIfTrue="1" operator="equal">
      <formula>"h"</formula>
    </cfRule>
    <cfRule type="cellIs" dxfId="22657" priority="7742" stopIfTrue="1" operator="equal">
      <formula>"g"</formula>
    </cfRule>
  </conditionalFormatting>
  <conditionalFormatting sqref="AZ25:BA25">
    <cfRule type="cellIs" dxfId="22656" priority="7812" stopIfTrue="1" operator="equal">
      <formula>"f"</formula>
    </cfRule>
  </conditionalFormatting>
  <conditionalFormatting sqref="AZ25:BA25">
    <cfRule type="cellIs" dxfId="22655" priority="7810" stopIfTrue="1" operator="equal">
      <formula>"h"</formula>
    </cfRule>
    <cfRule type="cellIs" dxfId="22654" priority="7811" stopIfTrue="1" operator="equal">
      <formula>"g"</formula>
    </cfRule>
  </conditionalFormatting>
  <conditionalFormatting sqref="AZ25:BA25">
    <cfRule type="cellIs" dxfId="22653" priority="7809" stopIfTrue="1" operator="equal">
      <formula>"f"</formula>
    </cfRule>
  </conditionalFormatting>
  <conditionalFormatting sqref="AZ25:BA25">
    <cfRule type="cellIs" dxfId="22652" priority="7807" stopIfTrue="1" operator="equal">
      <formula>"h"</formula>
    </cfRule>
    <cfRule type="cellIs" dxfId="22651" priority="7808" stopIfTrue="1" operator="equal">
      <formula>"g"</formula>
    </cfRule>
  </conditionalFormatting>
  <conditionalFormatting sqref="AZ25:BA25">
    <cfRule type="cellIs" dxfId="22650" priority="7806" stopIfTrue="1" operator="equal">
      <formula>"f"</formula>
    </cfRule>
  </conditionalFormatting>
  <conditionalFormatting sqref="AZ25:BA25">
    <cfRule type="cellIs" dxfId="22649" priority="7804" stopIfTrue="1" operator="equal">
      <formula>"h"</formula>
    </cfRule>
    <cfRule type="cellIs" dxfId="22648" priority="7805" stopIfTrue="1" operator="equal">
      <formula>"g"</formula>
    </cfRule>
  </conditionalFormatting>
  <conditionalFormatting sqref="AZ25:BA25">
    <cfRule type="cellIs" dxfId="22647" priority="7803" stopIfTrue="1" operator="equal">
      <formula>"f"</formula>
    </cfRule>
  </conditionalFormatting>
  <conditionalFormatting sqref="AZ25:BA25">
    <cfRule type="cellIs" dxfId="22646" priority="7801" stopIfTrue="1" operator="equal">
      <formula>"h"</formula>
    </cfRule>
    <cfRule type="cellIs" dxfId="22645" priority="7802" stopIfTrue="1" operator="equal">
      <formula>"g"</formula>
    </cfRule>
  </conditionalFormatting>
  <conditionalFormatting sqref="AZ25:BA25">
    <cfRule type="cellIs" dxfId="22644" priority="7800" stopIfTrue="1" operator="equal">
      <formula>"f"</formula>
    </cfRule>
  </conditionalFormatting>
  <conditionalFormatting sqref="AZ25:BA25">
    <cfRule type="cellIs" dxfId="22643" priority="7798" stopIfTrue="1" operator="equal">
      <formula>"h"</formula>
    </cfRule>
    <cfRule type="cellIs" dxfId="22642" priority="7799" stopIfTrue="1" operator="equal">
      <formula>"g"</formula>
    </cfRule>
  </conditionalFormatting>
  <conditionalFormatting sqref="AZ25:BA25">
    <cfRule type="cellIs" dxfId="22641" priority="7797" stopIfTrue="1" operator="equal">
      <formula>"f"</formula>
    </cfRule>
  </conditionalFormatting>
  <conditionalFormatting sqref="AZ25:BA25">
    <cfRule type="cellIs" dxfId="22640" priority="7795" stopIfTrue="1" operator="equal">
      <formula>"h"</formula>
    </cfRule>
    <cfRule type="cellIs" dxfId="22639" priority="7796" stopIfTrue="1" operator="equal">
      <formula>"g"</formula>
    </cfRule>
  </conditionalFormatting>
  <conditionalFormatting sqref="AZ25:BA25">
    <cfRule type="cellIs" dxfId="22638" priority="7794" stopIfTrue="1" operator="equal">
      <formula>"f"</formula>
    </cfRule>
  </conditionalFormatting>
  <conditionalFormatting sqref="AZ25:BA25">
    <cfRule type="cellIs" dxfId="22637" priority="7792" stopIfTrue="1" operator="equal">
      <formula>"h"</formula>
    </cfRule>
    <cfRule type="cellIs" dxfId="22636" priority="7793" stopIfTrue="1" operator="equal">
      <formula>"g"</formula>
    </cfRule>
  </conditionalFormatting>
  <conditionalFormatting sqref="AZ25:BA25">
    <cfRule type="cellIs" dxfId="22635" priority="7791" stopIfTrue="1" operator="equal">
      <formula>"f"</formula>
    </cfRule>
  </conditionalFormatting>
  <conditionalFormatting sqref="AZ25:BA25">
    <cfRule type="cellIs" dxfId="22634" priority="7789" stopIfTrue="1" operator="equal">
      <formula>"h"</formula>
    </cfRule>
    <cfRule type="cellIs" dxfId="22633" priority="7790" stopIfTrue="1" operator="equal">
      <formula>"g"</formula>
    </cfRule>
  </conditionalFormatting>
  <conditionalFormatting sqref="AZ25:BA25">
    <cfRule type="cellIs" dxfId="22632" priority="7788" stopIfTrue="1" operator="equal">
      <formula>"f"</formula>
    </cfRule>
  </conditionalFormatting>
  <conditionalFormatting sqref="AZ25:BA25">
    <cfRule type="cellIs" dxfId="22631" priority="7786" stopIfTrue="1" operator="equal">
      <formula>"h"</formula>
    </cfRule>
    <cfRule type="cellIs" dxfId="22630" priority="7787" stopIfTrue="1" operator="equal">
      <formula>"g"</formula>
    </cfRule>
  </conditionalFormatting>
  <conditionalFormatting sqref="AZ25:BA25">
    <cfRule type="cellIs" dxfId="22629" priority="7785" stopIfTrue="1" operator="equal">
      <formula>"f"</formula>
    </cfRule>
  </conditionalFormatting>
  <conditionalFormatting sqref="AZ25:BA25">
    <cfRule type="cellIs" dxfId="22628" priority="7783" stopIfTrue="1" operator="equal">
      <formula>"h"</formula>
    </cfRule>
    <cfRule type="cellIs" dxfId="22627" priority="7784" stopIfTrue="1" operator="equal">
      <formula>"g"</formula>
    </cfRule>
  </conditionalFormatting>
  <conditionalFormatting sqref="AZ25:BA25">
    <cfRule type="cellIs" dxfId="22626" priority="7782" stopIfTrue="1" operator="equal">
      <formula>"f"</formula>
    </cfRule>
  </conditionalFormatting>
  <conditionalFormatting sqref="AZ25:BA25">
    <cfRule type="cellIs" dxfId="22625" priority="7780" stopIfTrue="1" operator="equal">
      <formula>"h"</formula>
    </cfRule>
    <cfRule type="cellIs" dxfId="22624" priority="7781" stopIfTrue="1" operator="equal">
      <formula>"g"</formula>
    </cfRule>
  </conditionalFormatting>
  <conditionalFormatting sqref="AZ25:BA25">
    <cfRule type="cellIs" dxfId="22623" priority="7779" stopIfTrue="1" operator="equal">
      <formula>"f"</formula>
    </cfRule>
  </conditionalFormatting>
  <conditionalFormatting sqref="AZ25:BA25">
    <cfRule type="cellIs" dxfId="22622" priority="7777" stopIfTrue="1" operator="equal">
      <formula>"h"</formula>
    </cfRule>
    <cfRule type="cellIs" dxfId="22621" priority="7778" stopIfTrue="1" operator="equal">
      <formula>"g"</formula>
    </cfRule>
  </conditionalFormatting>
  <conditionalFormatting sqref="AZ25:BA25">
    <cfRule type="cellIs" dxfId="22620" priority="7776" stopIfTrue="1" operator="equal">
      <formula>"f"</formula>
    </cfRule>
  </conditionalFormatting>
  <conditionalFormatting sqref="AZ25:BA25">
    <cfRule type="cellIs" dxfId="22619" priority="7774" stopIfTrue="1" operator="equal">
      <formula>"h"</formula>
    </cfRule>
    <cfRule type="cellIs" dxfId="22618" priority="7775" stopIfTrue="1" operator="equal">
      <formula>"g"</formula>
    </cfRule>
  </conditionalFormatting>
  <conditionalFormatting sqref="AZ25:BA25">
    <cfRule type="cellIs" dxfId="22617" priority="7773" stopIfTrue="1" operator="equal">
      <formula>"f"</formula>
    </cfRule>
  </conditionalFormatting>
  <conditionalFormatting sqref="AZ25:BA25">
    <cfRule type="cellIs" dxfId="22616" priority="7771" stopIfTrue="1" operator="equal">
      <formula>"h"</formula>
    </cfRule>
    <cfRule type="cellIs" dxfId="22615" priority="7772" stopIfTrue="1" operator="equal">
      <formula>"g"</formula>
    </cfRule>
  </conditionalFormatting>
  <conditionalFormatting sqref="AZ25:BA25">
    <cfRule type="cellIs" dxfId="22614" priority="7770" stopIfTrue="1" operator="equal">
      <formula>"f"</formula>
    </cfRule>
  </conditionalFormatting>
  <conditionalFormatting sqref="AZ25:BA25">
    <cfRule type="cellIs" dxfId="22613" priority="7768" stopIfTrue="1" operator="equal">
      <formula>"h"</formula>
    </cfRule>
    <cfRule type="cellIs" dxfId="22612" priority="7769" stopIfTrue="1" operator="equal">
      <formula>"g"</formula>
    </cfRule>
  </conditionalFormatting>
  <conditionalFormatting sqref="AZ25:BA25">
    <cfRule type="cellIs" dxfId="22611" priority="7767" stopIfTrue="1" operator="equal">
      <formula>"f"</formula>
    </cfRule>
  </conditionalFormatting>
  <conditionalFormatting sqref="AZ25:BA25">
    <cfRule type="cellIs" dxfId="22610" priority="7765" stopIfTrue="1" operator="equal">
      <formula>"h"</formula>
    </cfRule>
    <cfRule type="cellIs" dxfId="22609" priority="7766" stopIfTrue="1" operator="equal">
      <formula>"g"</formula>
    </cfRule>
  </conditionalFormatting>
  <conditionalFormatting sqref="AZ25:BA25">
    <cfRule type="cellIs" dxfId="22608" priority="7764" stopIfTrue="1" operator="equal">
      <formula>"f"</formula>
    </cfRule>
  </conditionalFormatting>
  <conditionalFormatting sqref="AZ25:BA25">
    <cfRule type="cellIs" dxfId="22607" priority="7762" stopIfTrue="1" operator="equal">
      <formula>"h"</formula>
    </cfRule>
    <cfRule type="cellIs" dxfId="22606" priority="7763" stopIfTrue="1" operator="equal">
      <formula>"g"</formula>
    </cfRule>
  </conditionalFormatting>
  <conditionalFormatting sqref="AZ25:BA25">
    <cfRule type="cellIs" dxfId="22605" priority="7761" stopIfTrue="1" operator="equal">
      <formula>"f"</formula>
    </cfRule>
  </conditionalFormatting>
  <conditionalFormatting sqref="AZ25:BA25">
    <cfRule type="cellIs" dxfId="22604" priority="7759" stopIfTrue="1" operator="equal">
      <formula>"h"</formula>
    </cfRule>
    <cfRule type="cellIs" dxfId="22603" priority="7760" stopIfTrue="1" operator="equal">
      <formula>"g"</formula>
    </cfRule>
  </conditionalFormatting>
  <conditionalFormatting sqref="AZ25:BA25">
    <cfRule type="cellIs" dxfId="22602" priority="7755" stopIfTrue="1" operator="equal">
      <formula>"f"</formula>
    </cfRule>
  </conditionalFormatting>
  <conditionalFormatting sqref="AZ25:BA25">
    <cfRule type="cellIs" dxfId="22601" priority="7753" stopIfTrue="1" operator="equal">
      <formula>"h"</formula>
    </cfRule>
    <cfRule type="cellIs" dxfId="22600" priority="7754" stopIfTrue="1" operator="equal">
      <formula>"g"</formula>
    </cfRule>
  </conditionalFormatting>
  <conditionalFormatting sqref="AZ25:BA25">
    <cfRule type="cellIs" dxfId="22599" priority="7758" stopIfTrue="1" operator="equal">
      <formula>"f"</formula>
    </cfRule>
  </conditionalFormatting>
  <conditionalFormatting sqref="AZ25:BA25">
    <cfRule type="cellIs" dxfId="22598" priority="7756" stopIfTrue="1" operator="equal">
      <formula>"h"</formula>
    </cfRule>
    <cfRule type="cellIs" dxfId="22597" priority="7757" stopIfTrue="1" operator="equal">
      <formula>"g"</formula>
    </cfRule>
  </conditionalFormatting>
  <conditionalFormatting sqref="AZ25:BA25">
    <cfRule type="cellIs" dxfId="22596" priority="7752" stopIfTrue="1" operator="equal">
      <formula>"f"</formula>
    </cfRule>
  </conditionalFormatting>
  <conditionalFormatting sqref="AZ25:BA25">
    <cfRule type="cellIs" dxfId="22595" priority="7750" stopIfTrue="1" operator="equal">
      <formula>"h"</formula>
    </cfRule>
    <cfRule type="cellIs" dxfId="22594" priority="7751" stopIfTrue="1" operator="equal">
      <formula>"g"</formula>
    </cfRule>
  </conditionalFormatting>
  <conditionalFormatting sqref="AZ25:BA25">
    <cfRule type="cellIs" dxfId="22593" priority="7749" stopIfTrue="1" operator="equal">
      <formula>"f"</formula>
    </cfRule>
  </conditionalFormatting>
  <conditionalFormatting sqref="AZ25:BA25">
    <cfRule type="cellIs" dxfId="22592" priority="7747" stopIfTrue="1" operator="equal">
      <formula>"h"</formula>
    </cfRule>
    <cfRule type="cellIs" dxfId="22591" priority="7748" stopIfTrue="1" operator="equal">
      <formula>"g"</formula>
    </cfRule>
  </conditionalFormatting>
  <conditionalFormatting sqref="AZ25:BA25">
    <cfRule type="cellIs" dxfId="22590" priority="7746" stopIfTrue="1" operator="equal">
      <formula>"f"</formula>
    </cfRule>
  </conditionalFormatting>
  <conditionalFormatting sqref="AZ25:BA25">
    <cfRule type="cellIs" dxfId="22589" priority="7744" stopIfTrue="1" operator="equal">
      <formula>"h"</formula>
    </cfRule>
    <cfRule type="cellIs" dxfId="22588" priority="7745" stopIfTrue="1" operator="equal">
      <formula>"g"</formula>
    </cfRule>
  </conditionalFormatting>
  <conditionalFormatting sqref="AZ25">
    <cfRule type="cellIs" dxfId="22587" priority="7734" stopIfTrue="1" operator="equal">
      <formula>"f"</formula>
    </cfRule>
  </conditionalFormatting>
  <conditionalFormatting sqref="AZ25">
    <cfRule type="cellIs" dxfId="22586" priority="7732" stopIfTrue="1" operator="equal">
      <formula>"h"</formula>
    </cfRule>
    <cfRule type="cellIs" dxfId="22585" priority="7733" stopIfTrue="1" operator="equal">
      <formula>"g"</formula>
    </cfRule>
  </conditionalFormatting>
  <conditionalFormatting sqref="AZ25">
    <cfRule type="cellIs" dxfId="22584" priority="7731" stopIfTrue="1" operator="equal">
      <formula>"f"</formula>
    </cfRule>
  </conditionalFormatting>
  <conditionalFormatting sqref="AZ25">
    <cfRule type="cellIs" dxfId="22583" priority="7729" stopIfTrue="1" operator="equal">
      <formula>"h"</formula>
    </cfRule>
    <cfRule type="cellIs" dxfId="22582" priority="7730" stopIfTrue="1" operator="equal">
      <formula>"g"</formula>
    </cfRule>
  </conditionalFormatting>
  <conditionalFormatting sqref="BA25">
    <cfRule type="cellIs" dxfId="22581" priority="7710" stopIfTrue="1" operator="equal">
      <formula>"f"</formula>
    </cfRule>
  </conditionalFormatting>
  <conditionalFormatting sqref="BA25">
    <cfRule type="cellIs" dxfId="22580" priority="7708" stopIfTrue="1" operator="equal">
      <formula>"h"</formula>
    </cfRule>
    <cfRule type="cellIs" dxfId="22579" priority="7709" stopIfTrue="1" operator="equal">
      <formula>"g"</formula>
    </cfRule>
  </conditionalFormatting>
  <conditionalFormatting sqref="BA25">
    <cfRule type="cellIs" dxfId="22578" priority="7707" stopIfTrue="1" operator="equal">
      <formula>"f"</formula>
    </cfRule>
  </conditionalFormatting>
  <conditionalFormatting sqref="BA25">
    <cfRule type="cellIs" dxfId="22577" priority="7705" stopIfTrue="1" operator="equal">
      <formula>"h"</formula>
    </cfRule>
    <cfRule type="cellIs" dxfId="22576" priority="7706" stopIfTrue="1" operator="equal">
      <formula>"g"</formula>
    </cfRule>
  </conditionalFormatting>
  <conditionalFormatting sqref="BA25">
    <cfRule type="cellIs" dxfId="22575" priority="7704" stopIfTrue="1" operator="equal">
      <formula>"f"</formula>
    </cfRule>
  </conditionalFormatting>
  <conditionalFormatting sqref="BA25">
    <cfRule type="cellIs" dxfId="22574" priority="7702" stopIfTrue="1" operator="equal">
      <formula>"h"</formula>
    </cfRule>
    <cfRule type="cellIs" dxfId="22573" priority="7703" stopIfTrue="1" operator="equal">
      <formula>"g"</formula>
    </cfRule>
  </conditionalFormatting>
  <conditionalFormatting sqref="BA25">
    <cfRule type="cellIs" dxfId="22572" priority="7698" stopIfTrue="1" operator="equal">
      <formula>"f"</formula>
    </cfRule>
  </conditionalFormatting>
  <conditionalFormatting sqref="BA25">
    <cfRule type="cellIs" dxfId="22571" priority="7696" stopIfTrue="1" operator="equal">
      <formula>"h"</formula>
    </cfRule>
    <cfRule type="cellIs" dxfId="22570" priority="7697" stopIfTrue="1" operator="equal">
      <formula>"g"</formula>
    </cfRule>
  </conditionalFormatting>
  <conditionalFormatting sqref="BA25">
    <cfRule type="cellIs" dxfId="22569" priority="7695" stopIfTrue="1" operator="equal">
      <formula>"f"</formula>
    </cfRule>
  </conditionalFormatting>
  <conditionalFormatting sqref="BA25">
    <cfRule type="cellIs" dxfId="22568" priority="7693" stopIfTrue="1" operator="equal">
      <formula>"h"</formula>
    </cfRule>
    <cfRule type="cellIs" dxfId="22567" priority="7694" stopIfTrue="1" operator="equal">
      <formula>"g"</formula>
    </cfRule>
  </conditionalFormatting>
  <conditionalFormatting sqref="AZ25:BA25">
    <cfRule type="cellIs" dxfId="22566" priority="7692" stopIfTrue="1" operator="equal">
      <formula>"f"</formula>
    </cfRule>
  </conditionalFormatting>
  <conditionalFormatting sqref="AZ25:BA25">
    <cfRule type="cellIs" dxfId="22565" priority="7690" stopIfTrue="1" operator="equal">
      <formula>"h"</formula>
    </cfRule>
    <cfRule type="cellIs" dxfId="22564" priority="7691" stopIfTrue="1" operator="equal">
      <formula>"g"</formula>
    </cfRule>
  </conditionalFormatting>
  <conditionalFormatting sqref="AZ25:BA25">
    <cfRule type="cellIs" dxfId="22563" priority="7689" stopIfTrue="1" operator="equal">
      <formula>"f"</formula>
    </cfRule>
  </conditionalFormatting>
  <conditionalFormatting sqref="AZ25:BA25">
    <cfRule type="cellIs" dxfId="22562" priority="7687" stopIfTrue="1" operator="equal">
      <formula>"h"</formula>
    </cfRule>
    <cfRule type="cellIs" dxfId="22561" priority="7688" stopIfTrue="1" operator="equal">
      <formula>"g"</formula>
    </cfRule>
  </conditionalFormatting>
  <conditionalFormatting sqref="AZ25">
    <cfRule type="cellIs" dxfId="22560" priority="7740" stopIfTrue="1" operator="equal">
      <formula>"f"</formula>
    </cfRule>
  </conditionalFormatting>
  <conditionalFormatting sqref="AZ25">
    <cfRule type="cellIs" dxfId="22559" priority="7738" stopIfTrue="1" operator="equal">
      <formula>"h"</formula>
    </cfRule>
    <cfRule type="cellIs" dxfId="22558" priority="7739" stopIfTrue="1" operator="equal">
      <formula>"g"</formula>
    </cfRule>
  </conditionalFormatting>
  <conditionalFormatting sqref="AZ25">
    <cfRule type="cellIs" dxfId="22557" priority="7737" stopIfTrue="1" operator="equal">
      <formula>"f"</formula>
    </cfRule>
  </conditionalFormatting>
  <conditionalFormatting sqref="AZ25">
    <cfRule type="cellIs" dxfId="22556" priority="7735" stopIfTrue="1" operator="equal">
      <formula>"h"</formula>
    </cfRule>
    <cfRule type="cellIs" dxfId="22555" priority="7736" stopIfTrue="1" operator="equal">
      <formula>"g"</formula>
    </cfRule>
  </conditionalFormatting>
  <conditionalFormatting sqref="AZ25">
    <cfRule type="cellIs" dxfId="22554" priority="7728" stopIfTrue="1" operator="equal">
      <formula>"f"</formula>
    </cfRule>
  </conditionalFormatting>
  <conditionalFormatting sqref="AZ25">
    <cfRule type="cellIs" dxfId="22553" priority="7726" stopIfTrue="1" operator="equal">
      <formula>"h"</formula>
    </cfRule>
    <cfRule type="cellIs" dxfId="22552" priority="7727" stopIfTrue="1" operator="equal">
      <formula>"g"</formula>
    </cfRule>
  </conditionalFormatting>
  <conditionalFormatting sqref="AZ25">
    <cfRule type="cellIs" dxfId="22551" priority="7725" stopIfTrue="1" operator="equal">
      <formula>"f"</formula>
    </cfRule>
  </conditionalFormatting>
  <conditionalFormatting sqref="AZ25">
    <cfRule type="cellIs" dxfId="22550" priority="7723" stopIfTrue="1" operator="equal">
      <formula>"h"</formula>
    </cfRule>
    <cfRule type="cellIs" dxfId="22549" priority="7724" stopIfTrue="1" operator="equal">
      <formula>"g"</formula>
    </cfRule>
  </conditionalFormatting>
  <conditionalFormatting sqref="AZ25">
    <cfRule type="cellIs" dxfId="22548" priority="7722" stopIfTrue="1" operator="equal">
      <formula>"f"</formula>
    </cfRule>
  </conditionalFormatting>
  <conditionalFormatting sqref="AZ25">
    <cfRule type="cellIs" dxfId="22547" priority="7720" stopIfTrue="1" operator="equal">
      <formula>"h"</formula>
    </cfRule>
    <cfRule type="cellIs" dxfId="22546" priority="7721" stopIfTrue="1" operator="equal">
      <formula>"g"</formula>
    </cfRule>
  </conditionalFormatting>
  <conditionalFormatting sqref="AZ25">
    <cfRule type="cellIs" dxfId="22545" priority="7719" stopIfTrue="1" operator="equal">
      <formula>"f"</formula>
    </cfRule>
  </conditionalFormatting>
  <conditionalFormatting sqref="AZ25">
    <cfRule type="cellIs" dxfId="22544" priority="7717" stopIfTrue="1" operator="equal">
      <formula>"h"</formula>
    </cfRule>
    <cfRule type="cellIs" dxfId="22543" priority="7718" stopIfTrue="1" operator="equal">
      <formula>"g"</formula>
    </cfRule>
  </conditionalFormatting>
  <conditionalFormatting sqref="BA25">
    <cfRule type="cellIs" dxfId="22542" priority="7713" stopIfTrue="1" operator="equal">
      <formula>"f"</formula>
    </cfRule>
  </conditionalFormatting>
  <conditionalFormatting sqref="BA25">
    <cfRule type="cellIs" dxfId="22541" priority="7711" stopIfTrue="1" operator="equal">
      <formula>"h"</formula>
    </cfRule>
    <cfRule type="cellIs" dxfId="22540" priority="7712" stopIfTrue="1" operator="equal">
      <formula>"g"</formula>
    </cfRule>
  </conditionalFormatting>
  <conditionalFormatting sqref="BA25">
    <cfRule type="cellIs" dxfId="22539" priority="7716" stopIfTrue="1" operator="equal">
      <formula>"f"</formula>
    </cfRule>
  </conditionalFormatting>
  <conditionalFormatting sqref="BA25">
    <cfRule type="cellIs" dxfId="22538" priority="7714" stopIfTrue="1" operator="equal">
      <formula>"h"</formula>
    </cfRule>
    <cfRule type="cellIs" dxfId="22537" priority="7715" stopIfTrue="1" operator="equal">
      <formula>"g"</formula>
    </cfRule>
  </conditionalFormatting>
  <conditionalFormatting sqref="AZ25:BA25">
    <cfRule type="cellIs" dxfId="22536" priority="7671" stopIfTrue="1" operator="equal">
      <formula>"f"</formula>
    </cfRule>
  </conditionalFormatting>
  <conditionalFormatting sqref="AZ25:BA25">
    <cfRule type="cellIs" dxfId="22535" priority="7669" stopIfTrue="1" operator="equal">
      <formula>"h"</formula>
    </cfRule>
    <cfRule type="cellIs" dxfId="22534" priority="7670" stopIfTrue="1" operator="equal">
      <formula>"g"</formula>
    </cfRule>
  </conditionalFormatting>
  <conditionalFormatting sqref="AZ25">
    <cfRule type="cellIs" dxfId="22533" priority="7665" stopIfTrue="1" operator="equal">
      <formula>"f"</formula>
    </cfRule>
  </conditionalFormatting>
  <conditionalFormatting sqref="AZ25">
    <cfRule type="cellIs" dxfId="22532" priority="7663" stopIfTrue="1" operator="equal">
      <formula>"h"</formula>
    </cfRule>
    <cfRule type="cellIs" dxfId="22531" priority="7664" stopIfTrue="1" operator="equal">
      <formula>"g"</formula>
    </cfRule>
  </conditionalFormatting>
  <conditionalFormatting sqref="AZ25">
    <cfRule type="cellIs" dxfId="22530" priority="7668" stopIfTrue="1" operator="equal">
      <formula>"f"</formula>
    </cfRule>
  </conditionalFormatting>
  <conditionalFormatting sqref="AZ25">
    <cfRule type="cellIs" dxfId="22529" priority="7666" stopIfTrue="1" operator="equal">
      <formula>"h"</formula>
    </cfRule>
    <cfRule type="cellIs" dxfId="22528" priority="7667" stopIfTrue="1" operator="equal">
      <formula>"g"</formula>
    </cfRule>
  </conditionalFormatting>
  <conditionalFormatting sqref="AZ25">
    <cfRule type="cellIs" dxfId="22527" priority="7662" stopIfTrue="1" operator="equal">
      <formula>"f"</formula>
    </cfRule>
  </conditionalFormatting>
  <conditionalFormatting sqref="AZ25">
    <cfRule type="cellIs" dxfId="22526" priority="7660" stopIfTrue="1" operator="equal">
      <formula>"h"</formula>
    </cfRule>
    <cfRule type="cellIs" dxfId="22525" priority="7661" stopIfTrue="1" operator="equal">
      <formula>"g"</formula>
    </cfRule>
  </conditionalFormatting>
  <conditionalFormatting sqref="AZ25">
    <cfRule type="cellIs" dxfId="22524" priority="7659" stopIfTrue="1" operator="equal">
      <formula>"f"</formula>
    </cfRule>
  </conditionalFormatting>
  <conditionalFormatting sqref="AZ25">
    <cfRule type="cellIs" dxfId="22523" priority="7657" stopIfTrue="1" operator="equal">
      <formula>"h"</formula>
    </cfRule>
    <cfRule type="cellIs" dxfId="22522" priority="7658" stopIfTrue="1" operator="equal">
      <formula>"g"</formula>
    </cfRule>
  </conditionalFormatting>
  <conditionalFormatting sqref="AZ25">
    <cfRule type="cellIs" dxfId="22521" priority="7653" stopIfTrue="1" operator="equal">
      <formula>"f"</formula>
    </cfRule>
  </conditionalFormatting>
  <conditionalFormatting sqref="AZ25">
    <cfRule type="cellIs" dxfId="22520" priority="7651" stopIfTrue="1" operator="equal">
      <formula>"h"</formula>
    </cfRule>
    <cfRule type="cellIs" dxfId="22519" priority="7652" stopIfTrue="1" operator="equal">
      <formula>"g"</formula>
    </cfRule>
  </conditionalFormatting>
  <conditionalFormatting sqref="AZ25">
    <cfRule type="cellIs" dxfId="22518" priority="7656" stopIfTrue="1" operator="equal">
      <formula>"f"</formula>
    </cfRule>
  </conditionalFormatting>
  <conditionalFormatting sqref="AZ25">
    <cfRule type="cellIs" dxfId="22517" priority="7654" stopIfTrue="1" operator="equal">
      <formula>"h"</formula>
    </cfRule>
    <cfRule type="cellIs" dxfId="22516" priority="7655" stopIfTrue="1" operator="equal">
      <formula>"g"</formula>
    </cfRule>
  </conditionalFormatting>
  <conditionalFormatting sqref="AZ25">
    <cfRule type="cellIs" dxfId="22515" priority="7647" stopIfTrue="1" operator="equal">
      <formula>"f"</formula>
    </cfRule>
  </conditionalFormatting>
  <conditionalFormatting sqref="AZ25">
    <cfRule type="cellIs" dxfId="22514" priority="7645" stopIfTrue="1" operator="equal">
      <formula>"h"</formula>
    </cfRule>
    <cfRule type="cellIs" dxfId="22513" priority="7646" stopIfTrue="1" operator="equal">
      <formula>"g"</formula>
    </cfRule>
  </conditionalFormatting>
  <conditionalFormatting sqref="AZ25">
    <cfRule type="cellIs" dxfId="22512" priority="7650" stopIfTrue="1" operator="equal">
      <formula>"f"</formula>
    </cfRule>
  </conditionalFormatting>
  <conditionalFormatting sqref="AZ25">
    <cfRule type="cellIs" dxfId="22511" priority="7648" stopIfTrue="1" operator="equal">
      <formula>"h"</formula>
    </cfRule>
    <cfRule type="cellIs" dxfId="22510" priority="7649" stopIfTrue="1" operator="equal">
      <formula>"g"</formula>
    </cfRule>
  </conditionalFormatting>
  <conditionalFormatting sqref="BA25">
    <cfRule type="cellIs" dxfId="22509" priority="7701" stopIfTrue="1" operator="equal">
      <formula>"f"</formula>
    </cfRule>
  </conditionalFormatting>
  <conditionalFormatting sqref="BA25">
    <cfRule type="cellIs" dxfId="22508" priority="7699" stopIfTrue="1" operator="equal">
      <formula>"h"</formula>
    </cfRule>
    <cfRule type="cellIs" dxfId="22507" priority="7700" stopIfTrue="1" operator="equal">
      <formula>"g"</formula>
    </cfRule>
  </conditionalFormatting>
  <conditionalFormatting sqref="AZ25:BA25">
    <cfRule type="cellIs" dxfId="22506" priority="7686" stopIfTrue="1" operator="equal">
      <formula>"f"</formula>
    </cfRule>
  </conditionalFormatting>
  <conditionalFormatting sqref="AZ25:BA25">
    <cfRule type="cellIs" dxfId="22505" priority="7684" stopIfTrue="1" operator="equal">
      <formula>"h"</formula>
    </cfRule>
    <cfRule type="cellIs" dxfId="22504" priority="7685" stopIfTrue="1" operator="equal">
      <formula>"g"</formula>
    </cfRule>
  </conditionalFormatting>
  <conditionalFormatting sqref="AZ25:BA25">
    <cfRule type="cellIs" dxfId="22503" priority="7683" stopIfTrue="1" operator="equal">
      <formula>"f"</formula>
    </cfRule>
  </conditionalFormatting>
  <conditionalFormatting sqref="AZ25:BA25">
    <cfRule type="cellIs" dxfId="22502" priority="7681" stopIfTrue="1" operator="equal">
      <formula>"h"</formula>
    </cfRule>
    <cfRule type="cellIs" dxfId="22501" priority="7682" stopIfTrue="1" operator="equal">
      <formula>"g"</formula>
    </cfRule>
  </conditionalFormatting>
  <conditionalFormatting sqref="AZ25:BA25">
    <cfRule type="cellIs" dxfId="22500" priority="7680" stopIfTrue="1" operator="equal">
      <formula>"f"</formula>
    </cfRule>
  </conditionalFormatting>
  <conditionalFormatting sqref="AZ25:BA25">
    <cfRule type="cellIs" dxfId="22499" priority="7678" stopIfTrue="1" operator="equal">
      <formula>"h"</formula>
    </cfRule>
    <cfRule type="cellIs" dxfId="22498" priority="7679" stopIfTrue="1" operator="equal">
      <formula>"g"</formula>
    </cfRule>
  </conditionalFormatting>
  <conditionalFormatting sqref="AZ25:BA25">
    <cfRule type="cellIs" dxfId="22497" priority="7677" stopIfTrue="1" operator="equal">
      <formula>"f"</formula>
    </cfRule>
  </conditionalFormatting>
  <conditionalFormatting sqref="AZ25:BA25">
    <cfRule type="cellIs" dxfId="22496" priority="7675" stopIfTrue="1" operator="equal">
      <formula>"h"</formula>
    </cfRule>
    <cfRule type="cellIs" dxfId="22495" priority="7676" stopIfTrue="1" operator="equal">
      <formula>"g"</formula>
    </cfRule>
  </conditionalFormatting>
  <conditionalFormatting sqref="AZ25:BA25">
    <cfRule type="cellIs" dxfId="22494" priority="7674" stopIfTrue="1" operator="equal">
      <formula>"f"</formula>
    </cfRule>
  </conditionalFormatting>
  <conditionalFormatting sqref="AZ25:BA25">
    <cfRule type="cellIs" dxfId="22493" priority="7672" stopIfTrue="1" operator="equal">
      <formula>"h"</formula>
    </cfRule>
    <cfRule type="cellIs" dxfId="22492" priority="7673" stopIfTrue="1" operator="equal">
      <formula>"g"</formula>
    </cfRule>
  </conditionalFormatting>
  <conditionalFormatting sqref="AU25:AV25">
    <cfRule type="cellIs" dxfId="22491" priority="7641" stopIfTrue="1" operator="equal">
      <formula>"f"</formula>
    </cfRule>
  </conditionalFormatting>
  <conditionalFormatting sqref="AU25:AV25">
    <cfRule type="cellIs" dxfId="22490" priority="7639" stopIfTrue="1" operator="equal">
      <formula>"h"</formula>
    </cfRule>
    <cfRule type="cellIs" dxfId="22489" priority="7640" stopIfTrue="1" operator="equal">
      <formula>"g"</formula>
    </cfRule>
  </conditionalFormatting>
  <conditionalFormatting sqref="AU25:AV25">
    <cfRule type="cellIs" dxfId="22488" priority="7638" stopIfTrue="1" operator="equal">
      <formula>"f"</formula>
    </cfRule>
  </conditionalFormatting>
  <conditionalFormatting sqref="AU25:AV25">
    <cfRule type="cellIs" dxfId="22487" priority="7636" stopIfTrue="1" operator="equal">
      <formula>"h"</formula>
    </cfRule>
    <cfRule type="cellIs" dxfId="22486" priority="7637" stopIfTrue="1" operator="equal">
      <formula>"g"</formula>
    </cfRule>
  </conditionalFormatting>
  <conditionalFormatting sqref="AU25:AV25">
    <cfRule type="cellIs" dxfId="22485" priority="7626" stopIfTrue="1" operator="equal">
      <formula>"f"</formula>
    </cfRule>
  </conditionalFormatting>
  <conditionalFormatting sqref="AU25:AV25">
    <cfRule type="cellIs" dxfId="22484" priority="7624" stopIfTrue="1" operator="equal">
      <formula>"h"</formula>
    </cfRule>
    <cfRule type="cellIs" dxfId="22483" priority="7625" stopIfTrue="1" operator="equal">
      <formula>"g"</formula>
    </cfRule>
  </conditionalFormatting>
  <conditionalFormatting sqref="AU25:AV25">
    <cfRule type="cellIs" dxfId="22482" priority="7623" stopIfTrue="1" operator="equal">
      <formula>"f"</formula>
    </cfRule>
  </conditionalFormatting>
  <conditionalFormatting sqref="AU25:AV25">
    <cfRule type="cellIs" dxfId="22481" priority="7621" stopIfTrue="1" operator="equal">
      <formula>"h"</formula>
    </cfRule>
    <cfRule type="cellIs" dxfId="22480" priority="7622" stopIfTrue="1" operator="equal">
      <formula>"g"</formula>
    </cfRule>
  </conditionalFormatting>
  <conditionalFormatting sqref="AU25:AV25">
    <cfRule type="cellIs" dxfId="22479" priority="7635" stopIfTrue="1" operator="equal">
      <formula>"f"</formula>
    </cfRule>
  </conditionalFormatting>
  <conditionalFormatting sqref="AU25:AV25">
    <cfRule type="cellIs" dxfId="22478" priority="7633" stopIfTrue="1" operator="equal">
      <formula>"h"</formula>
    </cfRule>
    <cfRule type="cellIs" dxfId="22477" priority="7634" stopIfTrue="1" operator="equal">
      <formula>"g"</formula>
    </cfRule>
  </conditionalFormatting>
  <conditionalFormatting sqref="AU25:AV25">
    <cfRule type="cellIs" dxfId="22476" priority="7644" stopIfTrue="1" operator="equal">
      <formula>"f"</formula>
    </cfRule>
  </conditionalFormatting>
  <conditionalFormatting sqref="AU25:AV25">
    <cfRule type="cellIs" dxfId="22475" priority="7642" stopIfTrue="1" operator="equal">
      <formula>"h"</formula>
    </cfRule>
    <cfRule type="cellIs" dxfId="22474" priority="7643" stopIfTrue="1" operator="equal">
      <formula>"g"</formula>
    </cfRule>
  </conditionalFormatting>
  <conditionalFormatting sqref="AU25:AV25">
    <cfRule type="cellIs" dxfId="22473" priority="7632" stopIfTrue="1" operator="equal">
      <formula>"f"</formula>
    </cfRule>
  </conditionalFormatting>
  <conditionalFormatting sqref="AU25:AV25">
    <cfRule type="cellIs" dxfId="22472" priority="7630" stopIfTrue="1" operator="equal">
      <formula>"h"</formula>
    </cfRule>
    <cfRule type="cellIs" dxfId="22471" priority="7631" stopIfTrue="1" operator="equal">
      <formula>"g"</formula>
    </cfRule>
  </conditionalFormatting>
  <conditionalFormatting sqref="AU25:AV25">
    <cfRule type="cellIs" dxfId="22470" priority="7629" stopIfTrue="1" operator="equal">
      <formula>"f"</formula>
    </cfRule>
  </conditionalFormatting>
  <conditionalFormatting sqref="AU25:AV25">
    <cfRule type="cellIs" dxfId="22469" priority="7627" stopIfTrue="1" operator="equal">
      <formula>"h"</formula>
    </cfRule>
    <cfRule type="cellIs" dxfId="22468" priority="7628" stopIfTrue="1" operator="equal">
      <formula>"g"</formula>
    </cfRule>
  </conditionalFormatting>
  <conditionalFormatting sqref="AW25:AY25">
    <cfRule type="cellIs" dxfId="22467" priority="7551" stopIfTrue="1" operator="equal">
      <formula>"f"</formula>
    </cfRule>
  </conditionalFormatting>
  <conditionalFormatting sqref="AW25:AY25">
    <cfRule type="cellIs" dxfId="22466" priority="7549" stopIfTrue="1" operator="equal">
      <formula>"h"</formula>
    </cfRule>
    <cfRule type="cellIs" dxfId="22465" priority="7550" stopIfTrue="1" operator="equal">
      <formula>"g"</formula>
    </cfRule>
  </conditionalFormatting>
  <conditionalFormatting sqref="AW25:AY25">
    <cfRule type="cellIs" dxfId="22464" priority="7620" stopIfTrue="1" operator="equal">
      <formula>"f"</formula>
    </cfRule>
  </conditionalFormatting>
  <conditionalFormatting sqref="AW25:AY25">
    <cfRule type="cellIs" dxfId="22463" priority="7618" stopIfTrue="1" operator="equal">
      <formula>"h"</formula>
    </cfRule>
    <cfRule type="cellIs" dxfId="22462" priority="7619" stopIfTrue="1" operator="equal">
      <formula>"g"</formula>
    </cfRule>
  </conditionalFormatting>
  <conditionalFormatting sqref="AW25:AY25">
    <cfRule type="cellIs" dxfId="22461" priority="7617" stopIfTrue="1" operator="equal">
      <formula>"f"</formula>
    </cfRule>
  </conditionalFormatting>
  <conditionalFormatting sqref="AW25:AY25">
    <cfRule type="cellIs" dxfId="22460" priority="7615" stopIfTrue="1" operator="equal">
      <formula>"h"</formula>
    </cfRule>
    <cfRule type="cellIs" dxfId="22459" priority="7616" stopIfTrue="1" operator="equal">
      <formula>"g"</formula>
    </cfRule>
  </conditionalFormatting>
  <conditionalFormatting sqref="AW25:AY25">
    <cfRule type="cellIs" dxfId="22458" priority="7614" stopIfTrue="1" operator="equal">
      <formula>"f"</formula>
    </cfRule>
  </conditionalFormatting>
  <conditionalFormatting sqref="AW25:AY25">
    <cfRule type="cellIs" dxfId="22457" priority="7612" stopIfTrue="1" operator="equal">
      <formula>"h"</formula>
    </cfRule>
    <cfRule type="cellIs" dxfId="22456" priority="7613" stopIfTrue="1" operator="equal">
      <formula>"g"</formula>
    </cfRule>
  </conditionalFormatting>
  <conditionalFormatting sqref="AW25:AY25">
    <cfRule type="cellIs" dxfId="22455" priority="7611" stopIfTrue="1" operator="equal">
      <formula>"f"</formula>
    </cfRule>
  </conditionalFormatting>
  <conditionalFormatting sqref="AW25:AY25">
    <cfRule type="cellIs" dxfId="22454" priority="7609" stopIfTrue="1" operator="equal">
      <formula>"h"</formula>
    </cfRule>
    <cfRule type="cellIs" dxfId="22453" priority="7610" stopIfTrue="1" operator="equal">
      <formula>"g"</formula>
    </cfRule>
  </conditionalFormatting>
  <conditionalFormatting sqref="AW25:AY25">
    <cfRule type="cellIs" dxfId="22452" priority="7608" stopIfTrue="1" operator="equal">
      <formula>"f"</formula>
    </cfRule>
  </conditionalFormatting>
  <conditionalFormatting sqref="AW25:AY25">
    <cfRule type="cellIs" dxfId="22451" priority="7606" stopIfTrue="1" operator="equal">
      <formula>"h"</formula>
    </cfRule>
    <cfRule type="cellIs" dxfId="22450" priority="7607" stopIfTrue="1" operator="equal">
      <formula>"g"</formula>
    </cfRule>
  </conditionalFormatting>
  <conditionalFormatting sqref="AW25:AY25">
    <cfRule type="cellIs" dxfId="22449" priority="7605" stopIfTrue="1" operator="equal">
      <formula>"f"</formula>
    </cfRule>
  </conditionalFormatting>
  <conditionalFormatting sqref="AW25:AY25">
    <cfRule type="cellIs" dxfId="22448" priority="7603" stopIfTrue="1" operator="equal">
      <formula>"h"</formula>
    </cfRule>
    <cfRule type="cellIs" dxfId="22447" priority="7604" stopIfTrue="1" operator="equal">
      <formula>"g"</formula>
    </cfRule>
  </conditionalFormatting>
  <conditionalFormatting sqref="AW25:AY25">
    <cfRule type="cellIs" dxfId="22446" priority="7602" stopIfTrue="1" operator="equal">
      <formula>"f"</formula>
    </cfRule>
  </conditionalFormatting>
  <conditionalFormatting sqref="AW25:AY25">
    <cfRule type="cellIs" dxfId="22445" priority="7600" stopIfTrue="1" operator="equal">
      <formula>"h"</formula>
    </cfRule>
    <cfRule type="cellIs" dxfId="22444" priority="7601" stopIfTrue="1" operator="equal">
      <formula>"g"</formula>
    </cfRule>
  </conditionalFormatting>
  <conditionalFormatting sqref="AW25:AY25">
    <cfRule type="cellIs" dxfId="22443" priority="7599" stopIfTrue="1" operator="equal">
      <formula>"f"</formula>
    </cfRule>
  </conditionalFormatting>
  <conditionalFormatting sqref="AW25:AY25">
    <cfRule type="cellIs" dxfId="22442" priority="7597" stopIfTrue="1" operator="equal">
      <formula>"h"</formula>
    </cfRule>
    <cfRule type="cellIs" dxfId="22441" priority="7598" stopIfTrue="1" operator="equal">
      <formula>"g"</formula>
    </cfRule>
  </conditionalFormatting>
  <conditionalFormatting sqref="AW25:AY25">
    <cfRule type="cellIs" dxfId="22440" priority="7596" stopIfTrue="1" operator="equal">
      <formula>"f"</formula>
    </cfRule>
  </conditionalFormatting>
  <conditionalFormatting sqref="AW25:AY25">
    <cfRule type="cellIs" dxfId="22439" priority="7594" stopIfTrue="1" operator="equal">
      <formula>"h"</formula>
    </cfRule>
    <cfRule type="cellIs" dxfId="22438" priority="7595" stopIfTrue="1" operator="equal">
      <formula>"g"</formula>
    </cfRule>
  </conditionalFormatting>
  <conditionalFormatting sqref="AW25:AY25">
    <cfRule type="cellIs" dxfId="22437" priority="7593" stopIfTrue="1" operator="equal">
      <formula>"f"</formula>
    </cfRule>
  </conditionalFormatting>
  <conditionalFormatting sqref="AW25:AY25">
    <cfRule type="cellIs" dxfId="22436" priority="7591" stopIfTrue="1" operator="equal">
      <formula>"h"</formula>
    </cfRule>
    <cfRule type="cellIs" dxfId="22435" priority="7592" stopIfTrue="1" operator="equal">
      <formula>"g"</formula>
    </cfRule>
  </conditionalFormatting>
  <conditionalFormatting sqref="AW25:AY25">
    <cfRule type="cellIs" dxfId="22434" priority="7590" stopIfTrue="1" operator="equal">
      <formula>"f"</formula>
    </cfRule>
  </conditionalFormatting>
  <conditionalFormatting sqref="AW25:AY25">
    <cfRule type="cellIs" dxfId="22433" priority="7588" stopIfTrue="1" operator="equal">
      <formula>"h"</formula>
    </cfRule>
    <cfRule type="cellIs" dxfId="22432" priority="7589" stopIfTrue="1" operator="equal">
      <formula>"g"</formula>
    </cfRule>
  </conditionalFormatting>
  <conditionalFormatting sqref="AW25:AY25">
    <cfRule type="cellIs" dxfId="22431" priority="7587" stopIfTrue="1" operator="equal">
      <formula>"f"</formula>
    </cfRule>
  </conditionalFormatting>
  <conditionalFormatting sqref="AW25:AY25">
    <cfRule type="cellIs" dxfId="22430" priority="7585" stopIfTrue="1" operator="equal">
      <formula>"h"</formula>
    </cfRule>
    <cfRule type="cellIs" dxfId="22429" priority="7586" stopIfTrue="1" operator="equal">
      <formula>"g"</formula>
    </cfRule>
  </conditionalFormatting>
  <conditionalFormatting sqref="AW25:AY25">
    <cfRule type="cellIs" dxfId="22428" priority="7584" stopIfTrue="1" operator="equal">
      <formula>"f"</formula>
    </cfRule>
  </conditionalFormatting>
  <conditionalFormatting sqref="AW25:AY25">
    <cfRule type="cellIs" dxfId="22427" priority="7582" stopIfTrue="1" operator="equal">
      <formula>"h"</formula>
    </cfRule>
    <cfRule type="cellIs" dxfId="22426" priority="7583" stopIfTrue="1" operator="equal">
      <formula>"g"</formula>
    </cfRule>
  </conditionalFormatting>
  <conditionalFormatting sqref="AW25:AY25">
    <cfRule type="cellIs" dxfId="22425" priority="7581" stopIfTrue="1" operator="equal">
      <formula>"f"</formula>
    </cfRule>
  </conditionalFormatting>
  <conditionalFormatting sqref="AW25:AY25">
    <cfRule type="cellIs" dxfId="22424" priority="7579" stopIfTrue="1" operator="equal">
      <formula>"h"</formula>
    </cfRule>
    <cfRule type="cellIs" dxfId="22423" priority="7580" stopIfTrue="1" operator="equal">
      <formula>"g"</formula>
    </cfRule>
  </conditionalFormatting>
  <conditionalFormatting sqref="AW25:AY25">
    <cfRule type="cellIs" dxfId="22422" priority="7578" stopIfTrue="1" operator="equal">
      <formula>"f"</formula>
    </cfRule>
  </conditionalFormatting>
  <conditionalFormatting sqref="AW25:AY25">
    <cfRule type="cellIs" dxfId="22421" priority="7576" stopIfTrue="1" operator="equal">
      <formula>"h"</formula>
    </cfRule>
    <cfRule type="cellIs" dxfId="22420" priority="7577" stopIfTrue="1" operator="equal">
      <formula>"g"</formula>
    </cfRule>
  </conditionalFormatting>
  <conditionalFormatting sqref="AW25:AY25">
    <cfRule type="cellIs" dxfId="22419" priority="7575" stopIfTrue="1" operator="equal">
      <formula>"f"</formula>
    </cfRule>
  </conditionalFormatting>
  <conditionalFormatting sqref="AW25:AY25">
    <cfRule type="cellIs" dxfId="22418" priority="7573" stopIfTrue="1" operator="equal">
      <formula>"h"</formula>
    </cfRule>
    <cfRule type="cellIs" dxfId="22417" priority="7574" stopIfTrue="1" operator="equal">
      <formula>"g"</formula>
    </cfRule>
  </conditionalFormatting>
  <conditionalFormatting sqref="AW25:AY25">
    <cfRule type="cellIs" dxfId="22416" priority="7572" stopIfTrue="1" operator="equal">
      <formula>"f"</formula>
    </cfRule>
  </conditionalFormatting>
  <conditionalFormatting sqref="AW25:AY25">
    <cfRule type="cellIs" dxfId="22415" priority="7570" stopIfTrue="1" operator="equal">
      <formula>"h"</formula>
    </cfRule>
    <cfRule type="cellIs" dxfId="22414" priority="7571" stopIfTrue="1" operator="equal">
      <formula>"g"</formula>
    </cfRule>
  </conditionalFormatting>
  <conditionalFormatting sqref="AW25:AY25">
    <cfRule type="cellIs" dxfId="22413" priority="7569" stopIfTrue="1" operator="equal">
      <formula>"f"</formula>
    </cfRule>
  </conditionalFormatting>
  <conditionalFormatting sqref="AW25:AY25">
    <cfRule type="cellIs" dxfId="22412" priority="7567" stopIfTrue="1" operator="equal">
      <formula>"h"</formula>
    </cfRule>
    <cfRule type="cellIs" dxfId="22411" priority="7568" stopIfTrue="1" operator="equal">
      <formula>"g"</formula>
    </cfRule>
  </conditionalFormatting>
  <conditionalFormatting sqref="AW25:AY25">
    <cfRule type="cellIs" dxfId="22410" priority="7563" stopIfTrue="1" operator="equal">
      <formula>"f"</formula>
    </cfRule>
  </conditionalFormatting>
  <conditionalFormatting sqref="AW25:AY25">
    <cfRule type="cellIs" dxfId="22409" priority="7561" stopIfTrue="1" operator="equal">
      <formula>"h"</formula>
    </cfRule>
    <cfRule type="cellIs" dxfId="22408" priority="7562" stopIfTrue="1" operator="equal">
      <formula>"g"</formula>
    </cfRule>
  </conditionalFormatting>
  <conditionalFormatting sqref="AW25:AY25">
    <cfRule type="cellIs" dxfId="22407" priority="7566" stopIfTrue="1" operator="equal">
      <formula>"f"</formula>
    </cfRule>
  </conditionalFormatting>
  <conditionalFormatting sqref="AW25:AY25">
    <cfRule type="cellIs" dxfId="22406" priority="7564" stopIfTrue="1" operator="equal">
      <formula>"h"</formula>
    </cfRule>
    <cfRule type="cellIs" dxfId="22405" priority="7565" stopIfTrue="1" operator="equal">
      <formula>"g"</formula>
    </cfRule>
  </conditionalFormatting>
  <conditionalFormatting sqref="AW25:AY25">
    <cfRule type="cellIs" dxfId="22404" priority="7560" stopIfTrue="1" operator="equal">
      <formula>"f"</formula>
    </cfRule>
  </conditionalFormatting>
  <conditionalFormatting sqref="AW25:AY25">
    <cfRule type="cellIs" dxfId="22403" priority="7558" stopIfTrue="1" operator="equal">
      <formula>"h"</formula>
    </cfRule>
    <cfRule type="cellIs" dxfId="22402" priority="7559" stopIfTrue="1" operator="equal">
      <formula>"g"</formula>
    </cfRule>
  </conditionalFormatting>
  <conditionalFormatting sqref="AW25:AY25">
    <cfRule type="cellIs" dxfId="22401" priority="7557" stopIfTrue="1" operator="equal">
      <formula>"f"</formula>
    </cfRule>
  </conditionalFormatting>
  <conditionalFormatting sqref="AW25:AY25">
    <cfRule type="cellIs" dxfId="22400" priority="7555" stopIfTrue="1" operator="equal">
      <formula>"h"</formula>
    </cfRule>
    <cfRule type="cellIs" dxfId="22399" priority="7556" stopIfTrue="1" operator="equal">
      <formula>"g"</formula>
    </cfRule>
  </conditionalFormatting>
  <conditionalFormatting sqref="AW25:AY25">
    <cfRule type="cellIs" dxfId="22398" priority="7554" stopIfTrue="1" operator="equal">
      <formula>"f"</formula>
    </cfRule>
  </conditionalFormatting>
  <conditionalFormatting sqref="AW25:AY25">
    <cfRule type="cellIs" dxfId="22397" priority="7552" stopIfTrue="1" operator="equal">
      <formula>"h"</formula>
    </cfRule>
    <cfRule type="cellIs" dxfId="22396" priority="7553" stopIfTrue="1" operator="equal">
      <formula>"g"</formula>
    </cfRule>
  </conditionalFormatting>
  <conditionalFormatting sqref="BC25:BD25">
    <cfRule type="cellIs" dxfId="22395" priority="7479" stopIfTrue="1" operator="equal">
      <formula>"f"</formula>
    </cfRule>
  </conditionalFormatting>
  <conditionalFormatting sqref="BC25:BD25">
    <cfRule type="cellIs" dxfId="22394" priority="7477" stopIfTrue="1" operator="equal">
      <formula>"h"</formula>
    </cfRule>
    <cfRule type="cellIs" dxfId="22393" priority="7478" stopIfTrue="1" operator="equal">
      <formula>"g"</formula>
    </cfRule>
  </conditionalFormatting>
  <conditionalFormatting sqref="BC25:BD25">
    <cfRule type="cellIs" dxfId="22392" priority="7548" stopIfTrue="1" operator="equal">
      <formula>"f"</formula>
    </cfRule>
  </conditionalFormatting>
  <conditionalFormatting sqref="BC25:BD25">
    <cfRule type="cellIs" dxfId="22391" priority="7546" stopIfTrue="1" operator="equal">
      <formula>"h"</formula>
    </cfRule>
    <cfRule type="cellIs" dxfId="22390" priority="7547" stopIfTrue="1" operator="equal">
      <formula>"g"</formula>
    </cfRule>
  </conditionalFormatting>
  <conditionalFormatting sqref="BC25:BD25">
    <cfRule type="cellIs" dxfId="22389" priority="7545" stopIfTrue="1" operator="equal">
      <formula>"f"</formula>
    </cfRule>
  </conditionalFormatting>
  <conditionalFormatting sqref="BC25:BD25">
    <cfRule type="cellIs" dxfId="22388" priority="7543" stopIfTrue="1" operator="equal">
      <formula>"h"</formula>
    </cfRule>
    <cfRule type="cellIs" dxfId="22387" priority="7544" stopIfTrue="1" operator="equal">
      <formula>"g"</formula>
    </cfRule>
  </conditionalFormatting>
  <conditionalFormatting sqref="BC25:BD25">
    <cfRule type="cellIs" dxfId="22386" priority="7542" stopIfTrue="1" operator="equal">
      <formula>"f"</formula>
    </cfRule>
  </conditionalFormatting>
  <conditionalFormatting sqref="BC25:BD25">
    <cfRule type="cellIs" dxfId="22385" priority="7540" stopIfTrue="1" operator="equal">
      <formula>"h"</formula>
    </cfRule>
    <cfRule type="cellIs" dxfId="22384" priority="7541" stopIfTrue="1" operator="equal">
      <formula>"g"</formula>
    </cfRule>
  </conditionalFormatting>
  <conditionalFormatting sqref="BC25:BD25">
    <cfRule type="cellIs" dxfId="22383" priority="7539" stopIfTrue="1" operator="equal">
      <formula>"f"</formula>
    </cfRule>
  </conditionalFormatting>
  <conditionalFormatting sqref="BC25:BD25">
    <cfRule type="cellIs" dxfId="22382" priority="7537" stopIfTrue="1" operator="equal">
      <formula>"h"</formula>
    </cfRule>
    <cfRule type="cellIs" dxfId="22381" priority="7538" stopIfTrue="1" operator="equal">
      <formula>"g"</formula>
    </cfRule>
  </conditionalFormatting>
  <conditionalFormatting sqref="BC25:BD25">
    <cfRule type="cellIs" dxfId="22380" priority="7536" stopIfTrue="1" operator="equal">
      <formula>"f"</formula>
    </cfRule>
  </conditionalFormatting>
  <conditionalFormatting sqref="BC25:BD25">
    <cfRule type="cellIs" dxfId="22379" priority="7534" stopIfTrue="1" operator="equal">
      <formula>"h"</formula>
    </cfRule>
    <cfRule type="cellIs" dxfId="22378" priority="7535" stopIfTrue="1" operator="equal">
      <formula>"g"</formula>
    </cfRule>
  </conditionalFormatting>
  <conditionalFormatting sqref="BC25:BD25">
    <cfRule type="cellIs" dxfId="22377" priority="7533" stopIfTrue="1" operator="equal">
      <formula>"f"</formula>
    </cfRule>
  </conditionalFormatting>
  <conditionalFormatting sqref="BC25:BD25">
    <cfRule type="cellIs" dxfId="22376" priority="7531" stopIfTrue="1" operator="equal">
      <formula>"h"</formula>
    </cfRule>
    <cfRule type="cellIs" dxfId="22375" priority="7532" stopIfTrue="1" operator="equal">
      <formula>"g"</formula>
    </cfRule>
  </conditionalFormatting>
  <conditionalFormatting sqref="BC25:BD25">
    <cfRule type="cellIs" dxfId="22374" priority="7530" stopIfTrue="1" operator="equal">
      <formula>"f"</formula>
    </cfRule>
  </conditionalFormatting>
  <conditionalFormatting sqref="BC25:BD25">
    <cfRule type="cellIs" dxfId="22373" priority="7528" stopIfTrue="1" operator="equal">
      <formula>"h"</formula>
    </cfRule>
    <cfRule type="cellIs" dxfId="22372" priority="7529" stopIfTrue="1" operator="equal">
      <formula>"g"</formula>
    </cfRule>
  </conditionalFormatting>
  <conditionalFormatting sqref="BC25:BD25">
    <cfRule type="cellIs" dxfId="22371" priority="7527" stopIfTrue="1" operator="equal">
      <formula>"f"</formula>
    </cfRule>
  </conditionalFormatting>
  <conditionalFormatting sqref="BC25:BD25">
    <cfRule type="cellIs" dxfId="22370" priority="7525" stopIfTrue="1" operator="equal">
      <formula>"h"</formula>
    </cfRule>
    <cfRule type="cellIs" dxfId="22369" priority="7526" stopIfTrue="1" operator="equal">
      <formula>"g"</formula>
    </cfRule>
  </conditionalFormatting>
  <conditionalFormatting sqref="BC25:BD25">
    <cfRule type="cellIs" dxfId="22368" priority="7524" stopIfTrue="1" operator="equal">
      <formula>"f"</formula>
    </cfRule>
  </conditionalFormatting>
  <conditionalFormatting sqref="BC25:BD25">
    <cfRule type="cellIs" dxfId="22367" priority="7522" stopIfTrue="1" operator="equal">
      <formula>"h"</formula>
    </cfRule>
    <cfRule type="cellIs" dxfId="22366" priority="7523" stopIfTrue="1" operator="equal">
      <formula>"g"</formula>
    </cfRule>
  </conditionalFormatting>
  <conditionalFormatting sqref="BC25:BD25">
    <cfRule type="cellIs" dxfId="22365" priority="7521" stopIfTrue="1" operator="equal">
      <formula>"f"</formula>
    </cfRule>
  </conditionalFormatting>
  <conditionalFormatting sqref="BC25:BD25">
    <cfRule type="cellIs" dxfId="22364" priority="7519" stopIfTrue="1" operator="equal">
      <formula>"h"</formula>
    </cfRule>
    <cfRule type="cellIs" dxfId="22363" priority="7520" stopIfTrue="1" operator="equal">
      <formula>"g"</formula>
    </cfRule>
  </conditionalFormatting>
  <conditionalFormatting sqref="BC25:BD25">
    <cfRule type="cellIs" dxfId="22362" priority="7518" stopIfTrue="1" operator="equal">
      <formula>"f"</formula>
    </cfRule>
  </conditionalFormatting>
  <conditionalFormatting sqref="BC25:BD25">
    <cfRule type="cellIs" dxfId="22361" priority="7516" stopIfTrue="1" operator="equal">
      <formula>"h"</formula>
    </cfRule>
    <cfRule type="cellIs" dxfId="22360" priority="7517" stopIfTrue="1" operator="equal">
      <formula>"g"</formula>
    </cfRule>
  </conditionalFormatting>
  <conditionalFormatting sqref="BC25:BD25">
    <cfRule type="cellIs" dxfId="22359" priority="7515" stopIfTrue="1" operator="equal">
      <formula>"f"</formula>
    </cfRule>
  </conditionalFormatting>
  <conditionalFormatting sqref="BC25:BD25">
    <cfRule type="cellIs" dxfId="22358" priority="7513" stopIfTrue="1" operator="equal">
      <formula>"h"</formula>
    </cfRule>
    <cfRule type="cellIs" dxfId="22357" priority="7514" stopIfTrue="1" operator="equal">
      <formula>"g"</formula>
    </cfRule>
  </conditionalFormatting>
  <conditionalFormatting sqref="BC25:BD25">
    <cfRule type="cellIs" dxfId="22356" priority="7512" stopIfTrue="1" operator="equal">
      <formula>"f"</formula>
    </cfRule>
  </conditionalFormatting>
  <conditionalFormatting sqref="BC25:BD25">
    <cfRule type="cellIs" dxfId="22355" priority="7510" stopIfTrue="1" operator="equal">
      <formula>"h"</formula>
    </cfRule>
    <cfRule type="cellIs" dxfId="22354" priority="7511" stopIfTrue="1" operator="equal">
      <formula>"g"</formula>
    </cfRule>
  </conditionalFormatting>
  <conditionalFormatting sqref="BC25:BD25">
    <cfRule type="cellIs" dxfId="22353" priority="7509" stopIfTrue="1" operator="equal">
      <formula>"f"</formula>
    </cfRule>
  </conditionalFormatting>
  <conditionalFormatting sqref="BC25:BD25">
    <cfRule type="cellIs" dxfId="22352" priority="7507" stopIfTrue="1" operator="equal">
      <formula>"h"</formula>
    </cfRule>
    <cfRule type="cellIs" dxfId="22351" priority="7508" stopIfTrue="1" operator="equal">
      <formula>"g"</formula>
    </cfRule>
  </conditionalFormatting>
  <conditionalFormatting sqref="BC25:BD25">
    <cfRule type="cellIs" dxfId="22350" priority="7506" stopIfTrue="1" operator="equal">
      <formula>"f"</formula>
    </cfRule>
  </conditionalFormatting>
  <conditionalFormatting sqref="BC25:BD25">
    <cfRule type="cellIs" dxfId="22349" priority="7504" stopIfTrue="1" operator="equal">
      <formula>"h"</formula>
    </cfRule>
    <cfRule type="cellIs" dxfId="22348" priority="7505" stopIfTrue="1" operator="equal">
      <formula>"g"</formula>
    </cfRule>
  </conditionalFormatting>
  <conditionalFormatting sqref="BC25:BD25">
    <cfRule type="cellIs" dxfId="22347" priority="7503" stopIfTrue="1" operator="equal">
      <formula>"f"</formula>
    </cfRule>
  </conditionalFormatting>
  <conditionalFormatting sqref="BC25:BD25">
    <cfRule type="cellIs" dxfId="22346" priority="7501" stopIfTrue="1" operator="equal">
      <formula>"h"</formula>
    </cfRule>
    <cfRule type="cellIs" dxfId="22345" priority="7502" stopIfTrue="1" operator="equal">
      <formula>"g"</formula>
    </cfRule>
  </conditionalFormatting>
  <conditionalFormatting sqref="BC25:BD25">
    <cfRule type="cellIs" dxfId="22344" priority="7500" stopIfTrue="1" operator="equal">
      <formula>"f"</formula>
    </cfRule>
  </conditionalFormatting>
  <conditionalFormatting sqref="BC25:BD25">
    <cfRule type="cellIs" dxfId="22343" priority="7498" stopIfTrue="1" operator="equal">
      <formula>"h"</formula>
    </cfRule>
    <cfRule type="cellIs" dxfId="22342" priority="7499" stopIfTrue="1" operator="equal">
      <formula>"g"</formula>
    </cfRule>
  </conditionalFormatting>
  <conditionalFormatting sqref="BC25:BD25">
    <cfRule type="cellIs" dxfId="22341" priority="7497" stopIfTrue="1" operator="equal">
      <formula>"f"</formula>
    </cfRule>
  </conditionalFormatting>
  <conditionalFormatting sqref="BC25:BD25">
    <cfRule type="cellIs" dxfId="22340" priority="7495" stopIfTrue="1" operator="equal">
      <formula>"h"</formula>
    </cfRule>
    <cfRule type="cellIs" dxfId="22339" priority="7496" stopIfTrue="1" operator="equal">
      <formula>"g"</formula>
    </cfRule>
  </conditionalFormatting>
  <conditionalFormatting sqref="BC25:BD25">
    <cfRule type="cellIs" dxfId="22338" priority="7491" stopIfTrue="1" operator="equal">
      <formula>"f"</formula>
    </cfRule>
  </conditionalFormatting>
  <conditionalFormatting sqref="BC25:BD25">
    <cfRule type="cellIs" dxfId="22337" priority="7489" stopIfTrue="1" operator="equal">
      <formula>"h"</formula>
    </cfRule>
    <cfRule type="cellIs" dxfId="22336" priority="7490" stopIfTrue="1" operator="equal">
      <formula>"g"</formula>
    </cfRule>
  </conditionalFormatting>
  <conditionalFormatting sqref="BC25:BD25">
    <cfRule type="cellIs" dxfId="22335" priority="7494" stopIfTrue="1" operator="equal">
      <formula>"f"</formula>
    </cfRule>
  </conditionalFormatting>
  <conditionalFormatting sqref="BC25:BD25">
    <cfRule type="cellIs" dxfId="22334" priority="7492" stopIfTrue="1" operator="equal">
      <formula>"h"</formula>
    </cfRule>
    <cfRule type="cellIs" dxfId="22333" priority="7493" stopIfTrue="1" operator="equal">
      <formula>"g"</formula>
    </cfRule>
  </conditionalFormatting>
  <conditionalFormatting sqref="BC25:BD25">
    <cfRule type="cellIs" dxfId="22332" priority="7488" stopIfTrue="1" operator="equal">
      <formula>"f"</formula>
    </cfRule>
  </conditionalFormatting>
  <conditionalFormatting sqref="BC25:BD25">
    <cfRule type="cellIs" dxfId="22331" priority="7486" stopIfTrue="1" operator="equal">
      <formula>"h"</formula>
    </cfRule>
    <cfRule type="cellIs" dxfId="22330" priority="7487" stopIfTrue="1" operator="equal">
      <formula>"g"</formula>
    </cfRule>
  </conditionalFormatting>
  <conditionalFormatting sqref="BC25:BD25">
    <cfRule type="cellIs" dxfId="22329" priority="7485" stopIfTrue="1" operator="equal">
      <formula>"f"</formula>
    </cfRule>
  </conditionalFormatting>
  <conditionalFormatting sqref="BC25:BD25">
    <cfRule type="cellIs" dxfId="22328" priority="7483" stopIfTrue="1" operator="equal">
      <formula>"h"</formula>
    </cfRule>
    <cfRule type="cellIs" dxfId="22327" priority="7484" stopIfTrue="1" operator="equal">
      <formula>"g"</formula>
    </cfRule>
  </conditionalFormatting>
  <conditionalFormatting sqref="BC25:BD25">
    <cfRule type="cellIs" dxfId="22326" priority="7482" stopIfTrue="1" operator="equal">
      <formula>"f"</formula>
    </cfRule>
  </conditionalFormatting>
  <conditionalFormatting sqref="BC25:BD25">
    <cfRule type="cellIs" dxfId="22325" priority="7480" stopIfTrue="1" operator="equal">
      <formula>"h"</formula>
    </cfRule>
    <cfRule type="cellIs" dxfId="22324" priority="7481" stopIfTrue="1" operator="equal">
      <formula>"g"</formula>
    </cfRule>
  </conditionalFormatting>
  <conditionalFormatting sqref="BB25">
    <cfRule type="cellIs" dxfId="22323" priority="7407" stopIfTrue="1" operator="equal">
      <formula>"f"</formula>
    </cfRule>
  </conditionalFormatting>
  <conditionalFormatting sqref="BB25">
    <cfRule type="cellIs" dxfId="22322" priority="7405" stopIfTrue="1" operator="equal">
      <formula>"h"</formula>
    </cfRule>
    <cfRule type="cellIs" dxfId="22321" priority="7406" stopIfTrue="1" operator="equal">
      <formula>"g"</formula>
    </cfRule>
  </conditionalFormatting>
  <conditionalFormatting sqref="BB25">
    <cfRule type="cellIs" dxfId="22320" priority="7476" stopIfTrue="1" operator="equal">
      <formula>"f"</formula>
    </cfRule>
  </conditionalFormatting>
  <conditionalFormatting sqref="BB25">
    <cfRule type="cellIs" dxfId="22319" priority="7474" stopIfTrue="1" operator="equal">
      <formula>"h"</formula>
    </cfRule>
    <cfRule type="cellIs" dxfId="22318" priority="7475" stopIfTrue="1" operator="equal">
      <formula>"g"</formula>
    </cfRule>
  </conditionalFormatting>
  <conditionalFormatting sqref="BB25">
    <cfRule type="cellIs" dxfId="22317" priority="7473" stopIfTrue="1" operator="equal">
      <formula>"f"</formula>
    </cfRule>
  </conditionalFormatting>
  <conditionalFormatting sqref="BB25">
    <cfRule type="cellIs" dxfId="22316" priority="7471" stopIfTrue="1" operator="equal">
      <formula>"h"</formula>
    </cfRule>
    <cfRule type="cellIs" dxfId="22315" priority="7472" stopIfTrue="1" operator="equal">
      <formula>"g"</formula>
    </cfRule>
  </conditionalFormatting>
  <conditionalFormatting sqref="BB25">
    <cfRule type="cellIs" dxfId="22314" priority="7470" stopIfTrue="1" operator="equal">
      <formula>"f"</formula>
    </cfRule>
  </conditionalFormatting>
  <conditionalFormatting sqref="BB25">
    <cfRule type="cellIs" dxfId="22313" priority="7468" stopIfTrue="1" operator="equal">
      <formula>"h"</formula>
    </cfRule>
    <cfRule type="cellIs" dxfId="22312" priority="7469" stopIfTrue="1" operator="equal">
      <formula>"g"</formula>
    </cfRule>
  </conditionalFormatting>
  <conditionalFormatting sqref="BB25">
    <cfRule type="cellIs" dxfId="22311" priority="7467" stopIfTrue="1" operator="equal">
      <formula>"f"</formula>
    </cfRule>
  </conditionalFormatting>
  <conditionalFormatting sqref="BB25">
    <cfRule type="cellIs" dxfId="22310" priority="7465" stopIfTrue="1" operator="equal">
      <formula>"h"</formula>
    </cfRule>
    <cfRule type="cellIs" dxfId="22309" priority="7466" stopIfTrue="1" operator="equal">
      <formula>"g"</formula>
    </cfRule>
  </conditionalFormatting>
  <conditionalFormatting sqref="BB25">
    <cfRule type="cellIs" dxfId="22308" priority="7464" stopIfTrue="1" operator="equal">
      <formula>"f"</formula>
    </cfRule>
  </conditionalFormatting>
  <conditionalFormatting sqref="BB25">
    <cfRule type="cellIs" dxfId="22307" priority="7462" stopIfTrue="1" operator="equal">
      <formula>"h"</formula>
    </cfRule>
    <cfRule type="cellIs" dxfId="22306" priority="7463" stopIfTrue="1" operator="equal">
      <formula>"g"</formula>
    </cfRule>
  </conditionalFormatting>
  <conditionalFormatting sqref="BB25">
    <cfRule type="cellIs" dxfId="22305" priority="7461" stopIfTrue="1" operator="equal">
      <formula>"f"</formula>
    </cfRule>
  </conditionalFormatting>
  <conditionalFormatting sqref="BB25">
    <cfRule type="cellIs" dxfId="22304" priority="7459" stopIfTrue="1" operator="equal">
      <formula>"h"</formula>
    </cfRule>
    <cfRule type="cellIs" dxfId="22303" priority="7460" stopIfTrue="1" operator="equal">
      <formula>"g"</formula>
    </cfRule>
  </conditionalFormatting>
  <conditionalFormatting sqref="BB25">
    <cfRule type="cellIs" dxfId="22302" priority="7458" stopIfTrue="1" operator="equal">
      <formula>"f"</formula>
    </cfRule>
  </conditionalFormatting>
  <conditionalFormatting sqref="BB25">
    <cfRule type="cellIs" dxfId="22301" priority="7456" stopIfTrue="1" operator="equal">
      <formula>"h"</formula>
    </cfRule>
    <cfRule type="cellIs" dxfId="22300" priority="7457" stopIfTrue="1" operator="equal">
      <formula>"g"</formula>
    </cfRule>
  </conditionalFormatting>
  <conditionalFormatting sqref="BB25">
    <cfRule type="cellIs" dxfId="22299" priority="7455" stopIfTrue="1" operator="equal">
      <formula>"f"</formula>
    </cfRule>
  </conditionalFormatting>
  <conditionalFormatting sqref="BB25">
    <cfRule type="cellIs" dxfId="22298" priority="7453" stopIfTrue="1" operator="equal">
      <formula>"h"</formula>
    </cfRule>
    <cfRule type="cellIs" dxfId="22297" priority="7454" stopIfTrue="1" operator="equal">
      <formula>"g"</formula>
    </cfRule>
  </conditionalFormatting>
  <conditionalFormatting sqref="BB25">
    <cfRule type="cellIs" dxfId="22296" priority="7452" stopIfTrue="1" operator="equal">
      <formula>"f"</formula>
    </cfRule>
  </conditionalFormatting>
  <conditionalFormatting sqref="BB25">
    <cfRule type="cellIs" dxfId="22295" priority="7450" stopIfTrue="1" operator="equal">
      <formula>"h"</formula>
    </cfRule>
    <cfRule type="cellIs" dxfId="22294" priority="7451" stopIfTrue="1" operator="equal">
      <formula>"g"</formula>
    </cfRule>
  </conditionalFormatting>
  <conditionalFormatting sqref="BB25">
    <cfRule type="cellIs" dxfId="22293" priority="7449" stopIfTrue="1" operator="equal">
      <formula>"f"</formula>
    </cfRule>
  </conditionalFormatting>
  <conditionalFormatting sqref="BB25">
    <cfRule type="cellIs" dxfId="22292" priority="7447" stopIfTrue="1" operator="equal">
      <formula>"h"</formula>
    </cfRule>
    <cfRule type="cellIs" dxfId="22291" priority="7448" stopIfTrue="1" operator="equal">
      <formula>"g"</formula>
    </cfRule>
  </conditionalFormatting>
  <conditionalFormatting sqref="BB25">
    <cfRule type="cellIs" dxfId="22290" priority="7446" stopIfTrue="1" operator="equal">
      <formula>"f"</formula>
    </cfRule>
  </conditionalFormatting>
  <conditionalFormatting sqref="BB25">
    <cfRule type="cellIs" dxfId="22289" priority="7444" stopIfTrue="1" operator="equal">
      <formula>"h"</formula>
    </cfRule>
    <cfRule type="cellIs" dxfId="22288" priority="7445" stopIfTrue="1" operator="equal">
      <formula>"g"</formula>
    </cfRule>
  </conditionalFormatting>
  <conditionalFormatting sqref="BB25">
    <cfRule type="cellIs" dxfId="22287" priority="7443" stopIfTrue="1" operator="equal">
      <formula>"f"</formula>
    </cfRule>
  </conditionalFormatting>
  <conditionalFormatting sqref="BB25">
    <cfRule type="cellIs" dxfId="22286" priority="7441" stopIfTrue="1" operator="equal">
      <formula>"h"</formula>
    </cfRule>
    <cfRule type="cellIs" dxfId="22285" priority="7442" stopIfTrue="1" operator="equal">
      <formula>"g"</formula>
    </cfRule>
  </conditionalFormatting>
  <conditionalFormatting sqref="BB25">
    <cfRule type="cellIs" dxfId="22284" priority="7440" stopIfTrue="1" operator="equal">
      <formula>"f"</formula>
    </cfRule>
  </conditionalFormatting>
  <conditionalFormatting sqref="BB25">
    <cfRule type="cellIs" dxfId="22283" priority="7438" stopIfTrue="1" operator="equal">
      <formula>"h"</formula>
    </cfRule>
    <cfRule type="cellIs" dxfId="22282" priority="7439" stopIfTrue="1" operator="equal">
      <formula>"g"</formula>
    </cfRule>
  </conditionalFormatting>
  <conditionalFormatting sqref="BB25">
    <cfRule type="cellIs" dxfId="22281" priority="7437" stopIfTrue="1" operator="equal">
      <formula>"f"</formula>
    </cfRule>
  </conditionalFormatting>
  <conditionalFormatting sqref="BB25">
    <cfRule type="cellIs" dxfId="22280" priority="7435" stopIfTrue="1" operator="equal">
      <formula>"h"</formula>
    </cfRule>
    <cfRule type="cellIs" dxfId="22279" priority="7436" stopIfTrue="1" operator="equal">
      <formula>"g"</formula>
    </cfRule>
  </conditionalFormatting>
  <conditionalFormatting sqref="BB25">
    <cfRule type="cellIs" dxfId="22278" priority="7434" stopIfTrue="1" operator="equal">
      <formula>"f"</formula>
    </cfRule>
  </conditionalFormatting>
  <conditionalFormatting sqref="BB25">
    <cfRule type="cellIs" dxfId="22277" priority="7432" stopIfTrue="1" operator="equal">
      <formula>"h"</formula>
    </cfRule>
    <cfRule type="cellIs" dxfId="22276" priority="7433" stopIfTrue="1" operator="equal">
      <formula>"g"</formula>
    </cfRule>
  </conditionalFormatting>
  <conditionalFormatting sqref="BB25">
    <cfRule type="cellIs" dxfId="22275" priority="7431" stopIfTrue="1" operator="equal">
      <formula>"f"</formula>
    </cfRule>
  </conditionalFormatting>
  <conditionalFormatting sqref="BB25">
    <cfRule type="cellIs" dxfId="22274" priority="7429" stopIfTrue="1" operator="equal">
      <formula>"h"</formula>
    </cfRule>
    <cfRule type="cellIs" dxfId="22273" priority="7430" stopIfTrue="1" operator="equal">
      <formula>"g"</formula>
    </cfRule>
  </conditionalFormatting>
  <conditionalFormatting sqref="BB25">
    <cfRule type="cellIs" dxfId="22272" priority="7428" stopIfTrue="1" operator="equal">
      <formula>"f"</formula>
    </cfRule>
  </conditionalFormatting>
  <conditionalFormatting sqref="BB25">
    <cfRule type="cellIs" dxfId="22271" priority="7426" stopIfTrue="1" operator="equal">
      <formula>"h"</formula>
    </cfRule>
    <cfRule type="cellIs" dxfId="22270" priority="7427" stopIfTrue="1" operator="equal">
      <formula>"g"</formula>
    </cfRule>
  </conditionalFormatting>
  <conditionalFormatting sqref="BB25">
    <cfRule type="cellIs" dxfId="22269" priority="7425" stopIfTrue="1" operator="equal">
      <formula>"f"</formula>
    </cfRule>
  </conditionalFormatting>
  <conditionalFormatting sqref="BB25">
    <cfRule type="cellIs" dxfId="22268" priority="7423" stopIfTrue="1" operator="equal">
      <formula>"h"</formula>
    </cfRule>
    <cfRule type="cellIs" dxfId="22267" priority="7424" stopIfTrue="1" operator="equal">
      <formula>"g"</formula>
    </cfRule>
  </conditionalFormatting>
  <conditionalFormatting sqref="BB25">
    <cfRule type="cellIs" dxfId="22266" priority="7419" stopIfTrue="1" operator="equal">
      <formula>"f"</formula>
    </cfRule>
  </conditionalFormatting>
  <conditionalFormatting sqref="BB25">
    <cfRule type="cellIs" dxfId="22265" priority="7417" stopIfTrue="1" operator="equal">
      <formula>"h"</formula>
    </cfRule>
    <cfRule type="cellIs" dxfId="22264" priority="7418" stopIfTrue="1" operator="equal">
      <formula>"g"</formula>
    </cfRule>
  </conditionalFormatting>
  <conditionalFormatting sqref="BB25">
    <cfRule type="cellIs" dxfId="22263" priority="7422" stopIfTrue="1" operator="equal">
      <formula>"f"</formula>
    </cfRule>
  </conditionalFormatting>
  <conditionalFormatting sqref="BB25">
    <cfRule type="cellIs" dxfId="22262" priority="7420" stopIfTrue="1" operator="equal">
      <formula>"h"</formula>
    </cfRule>
    <cfRule type="cellIs" dxfId="22261" priority="7421" stopIfTrue="1" operator="equal">
      <formula>"g"</formula>
    </cfRule>
  </conditionalFormatting>
  <conditionalFormatting sqref="BB25">
    <cfRule type="cellIs" dxfId="22260" priority="7416" stopIfTrue="1" operator="equal">
      <formula>"f"</formula>
    </cfRule>
  </conditionalFormatting>
  <conditionalFormatting sqref="BB25">
    <cfRule type="cellIs" dxfId="22259" priority="7414" stopIfTrue="1" operator="equal">
      <formula>"h"</formula>
    </cfRule>
    <cfRule type="cellIs" dxfId="22258" priority="7415" stopIfTrue="1" operator="equal">
      <formula>"g"</formula>
    </cfRule>
  </conditionalFormatting>
  <conditionalFormatting sqref="BB25">
    <cfRule type="cellIs" dxfId="22257" priority="7413" stopIfTrue="1" operator="equal">
      <formula>"f"</formula>
    </cfRule>
  </conditionalFormatting>
  <conditionalFormatting sqref="BB25">
    <cfRule type="cellIs" dxfId="22256" priority="7411" stopIfTrue="1" operator="equal">
      <formula>"h"</formula>
    </cfRule>
    <cfRule type="cellIs" dxfId="22255" priority="7412" stopIfTrue="1" operator="equal">
      <formula>"g"</formula>
    </cfRule>
  </conditionalFormatting>
  <conditionalFormatting sqref="BB25">
    <cfRule type="cellIs" dxfId="22254" priority="7410" stopIfTrue="1" operator="equal">
      <formula>"f"</formula>
    </cfRule>
  </conditionalFormatting>
  <conditionalFormatting sqref="BB25">
    <cfRule type="cellIs" dxfId="22253" priority="7408" stopIfTrue="1" operator="equal">
      <formula>"h"</formula>
    </cfRule>
    <cfRule type="cellIs" dxfId="22252" priority="7409" stopIfTrue="1" operator="equal">
      <formula>"g"</formula>
    </cfRule>
  </conditionalFormatting>
  <conditionalFormatting sqref="BE25:BF25">
    <cfRule type="cellIs" dxfId="22251" priority="7401" stopIfTrue="1" operator="equal">
      <formula>"f"</formula>
    </cfRule>
  </conditionalFormatting>
  <conditionalFormatting sqref="BE25:BF25">
    <cfRule type="cellIs" dxfId="22250" priority="7399" stopIfTrue="1" operator="equal">
      <formula>"h"</formula>
    </cfRule>
    <cfRule type="cellIs" dxfId="22249" priority="7400" stopIfTrue="1" operator="equal">
      <formula>"g"</formula>
    </cfRule>
  </conditionalFormatting>
  <conditionalFormatting sqref="BE25:BF25">
    <cfRule type="cellIs" dxfId="22248" priority="7398" stopIfTrue="1" operator="equal">
      <formula>"f"</formula>
    </cfRule>
  </conditionalFormatting>
  <conditionalFormatting sqref="BE25:BF25">
    <cfRule type="cellIs" dxfId="22247" priority="7396" stopIfTrue="1" operator="equal">
      <formula>"h"</formula>
    </cfRule>
    <cfRule type="cellIs" dxfId="22246" priority="7397" stopIfTrue="1" operator="equal">
      <formula>"g"</formula>
    </cfRule>
  </conditionalFormatting>
  <conditionalFormatting sqref="BE25:BF25">
    <cfRule type="cellIs" dxfId="22245" priority="7386" stopIfTrue="1" operator="equal">
      <formula>"f"</formula>
    </cfRule>
  </conditionalFormatting>
  <conditionalFormatting sqref="BE25:BF25">
    <cfRule type="cellIs" dxfId="22244" priority="7384" stopIfTrue="1" operator="equal">
      <formula>"h"</formula>
    </cfRule>
    <cfRule type="cellIs" dxfId="22243" priority="7385" stopIfTrue="1" operator="equal">
      <formula>"g"</formula>
    </cfRule>
  </conditionalFormatting>
  <conditionalFormatting sqref="BE25:BF25">
    <cfRule type="cellIs" dxfId="22242" priority="7383" stopIfTrue="1" operator="equal">
      <formula>"f"</formula>
    </cfRule>
  </conditionalFormatting>
  <conditionalFormatting sqref="BE25:BF25">
    <cfRule type="cellIs" dxfId="22241" priority="7381" stopIfTrue="1" operator="equal">
      <formula>"h"</formula>
    </cfRule>
    <cfRule type="cellIs" dxfId="22240" priority="7382" stopIfTrue="1" operator="equal">
      <formula>"g"</formula>
    </cfRule>
  </conditionalFormatting>
  <conditionalFormatting sqref="BE25:BF25">
    <cfRule type="cellIs" dxfId="22239" priority="7395" stopIfTrue="1" operator="equal">
      <formula>"f"</formula>
    </cfRule>
  </conditionalFormatting>
  <conditionalFormatting sqref="BE25:BF25">
    <cfRule type="cellIs" dxfId="22238" priority="7393" stopIfTrue="1" operator="equal">
      <formula>"h"</formula>
    </cfRule>
    <cfRule type="cellIs" dxfId="22237" priority="7394" stopIfTrue="1" operator="equal">
      <formula>"g"</formula>
    </cfRule>
  </conditionalFormatting>
  <conditionalFormatting sqref="BE25:BF25">
    <cfRule type="cellIs" dxfId="22236" priority="7404" stopIfTrue="1" operator="equal">
      <formula>"f"</formula>
    </cfRule>
  </conditionalFormatting>
  <conditionalFormatting sqref="BE25:BF25">
    <cfRule type="cellIs" dxfId="22235" priority="7402" stopIfTrue="1" operator="equal">
      <formula>"h"</formula>
    </cfRule>
    <cfRule type="cellIs" dxfId="22234" priority="7403" stopIfTrue="1" operator="equal">
      <formula>"g"</formula>
    </cfRule>
  </conditionalFormatting>
  <conditionalFormatting sqref="BE25:BF25">
    <cfRule type="cellIs" dxfId="22233" priority="7392" stopIfTrue="1" operator="equal">
      <formula>"f"</formula>
    </cfRule>
  </conditionalFormatting>
  <conditionalFormatting sqref="BE25:BF25">
    <cfRule type="cellIs" dxfId="22232" priority="7390" stopIfTrue="1" operator="equal">
      <formula>"h"</formula>
    </cfRule>
    <cfRule type="cellIs" dxfId="22231" priority="7391" stopIfTrue="1" operator="equal">
      <formula>"g"</formula>
    </cfRule>
  </conditionalFormatting>
  <conditionalFormatting sqref="BE25:BF25">
    <cfRule type="cellIs" dxfId="22230" priority="7389" stopIfTrue="1" operator="equal">
      <formula>"f"</formula>
    </cfRule>
  </conditionalFormatting>
  <conditionalFormatting sqref="BE25:BF25">
    <cfRule type="cellIs" dxfId="22229" priority="7387" stopIfTrue="1" operator="equal">
      <formula>"h"</formula>
    </cfRule>
    <cfRule type="cellIs" dxfId="22228" priority="7388" stopIfTrue="1" operator="equal">
      <formula>"g"</formula>
    </cfRule>
  </conditionalFormatting>
  <conditionalFormatting sqref="BG25:BH25">
    <cfRule type="cellIs" dxfId="22227" priority="7311" stopIfTrue="1" operator="equal">
      <formula>"f"</formula>
    </cfRule>
  </conditionalFormatting>
  <conditionalFormatting sqref="BG25:BH25">
    <cfRule type="cellIs" dxfId="22226" priority="7309" stopIfTrue="1" operator="equal">
      <formula>"h"</formula>
    </cfRule>
    <cfRule type="cellIs" dxfId="22225" priority="7310" stopIfTrue="1" operator="equal">
      <formula>"g"</formula>
    </cfRule>
  </conditionalFormatting>
  <conditionalFormatting sqref="BG25:BH25">
    <cfRule type="cellIs" dxfId="22224" priority="7380" stopIfTrue="1" operator="equal">
      <formula>"f"</formula>
    </cfRule>
  </conditionalFormatting>
  <conditionalFormatting sqref="BG25:BH25">
    <cfRule type="cellIs" dxfId="22223" priority="7378" stopIfTrue="1" operator="equal">
      <formula>"h"</formula>
    </cfRule>
    <cfRule type="cellIs" dxfId="22222" priority="7379" stopIfTrue="1" operator="equal">
      <formula>"g"</formula>
    </cfRule>
  </conditionalFormatting>
  <conditionalFormatting sqref="BG25:BH25">
    <cfRule type="cellIs" dxfId="22221" priority="7377" stopIfTrue="1" operator="equal">
      <formula>"f"</formula>
    </cfRule>
  </conditionalFormatting>
  <conditionalFormatting sqref="BG25:BH25">
    <cfRule type="cellIs" dxfId="22220" priority="7375" stopIfTrue="1" operator="equal">
      <formula>"h"</formula>
    </cfRule>
    <cfRule type="cellIs" dxfId="22219" priority="7376" stopIfTrue="1" operator="equal">
      <formula>"g"</formula>
    </cfRule>
  </conditionalFormatting>
  <conditionalFormatting sqref="BG25:BH25">
    <cfRule type="cellIs" dxfId="22218" priority="7374" stopIfTrue="1" operator="equal">
      <formula>"f"</formula>
    </cfRule>
  </conditionalFormatting>
  <conditionalFormatting sqref="BG25:BH25">
    <cfRule type="cellIs" dxfId="22217" priority="7372" stopIfTrue="1" operator="equal">
      <formula>"h"</formula>
    </cfRule>
    <cfRule type="cellIs" dxfId="22216" priority="7373" stopIfTrue="1" operator="equal">
      <formula>"g"</formula>
    </cfRule>
  </conditionalFormatting>
  <conditionalFormatting sqref="BG25:BH25">
    <cfRule type="cellIs" dxfId="22215" priority="7371" stopIfTrue="1" operator="equal">
      <formula>"f"</formula>
    </cfRule>
  </conditionalFormatting>
  <conditionalFormatting sqref="BG25:BH25">
    <cfRule type="cellIs" dxfId="22214" priority="7369" stopIfTrue="1" operator="equal">
      <formula>"h"</formula>
    </cfRule>
    <cfRule type="cellIs" dxfId="22213" priority="7370" stopIfTrue="1" operator="equal">
      <formula>"g"</formula>
    </cfRule>
  </conditionalFormatting>
  <conditionalFormatting sqref="BG25:BH25">
    <cfRule type="cellIs" dxfId="22212" priority="7368" stopIfTrue="1" operator="equal">
      <formula>"f"</formula>
    </cfRule>
  </conditionalFormatting>
  <conditionalFormatting sqref="BG25:BH25">
    <cfRule type="cellIs" dxfId="22211" priority="7366" stopIfTrue="1" operator="equal">
      <formula>"h"</formula>
    </cfRule>
    <cfRule type="cellIs" dxfId="22210" priority="7367" stopIfTrue="1" operator="equal">
      <formula>"g"</formula>
    </cfRule>
  </conditionalFormatting>
  <conditionalFormatting sqref="BG25:BH25">
    <cfRule type="cellIs" dxfId="22209" priority="7365" stopIfTrue="1" operator="equal">
      <formula>"f"</formula>
    </cfRule>
  </conditionalFormatting>
  <conditionalFormatting sqref="BG25:BH25">
    <cfRule type="cellIs" dxfId="22208" priority="7363" stopIfTrue="1" operator="equal">
      <formula>"h"</formula>
    </cfRule>
    <cfRule type="cellIs" dxfId="22207" priority="7364" stopIfTrue="1" operator="equal">
      <formula>"g"</formula>
    </cfRule>
  </conditionalFormatting>
  <conditionalFormatting sqref="BG25:BH25">
    <cfRule type="cellIs" dxfId="22206" priority="7362" stopIfTrue="1" operator="equal">
      <formula>"f"</formula>
    </cfRule>
  </conditionalFormatting>
  <conditionalFormatting sqref="BG25:BH25">
    <cfRule type="cellIs" dxfId="22205" priority="7360" stopIfTrue="1" operator="equal">
      <formula>"h"</formula>
    </cfRule>
    <cfRule type="cellIs" dxfId="22204" priority="7361" stopIfTrue="1" operator="equal">
      <formula>"g"</formula>
    </cfRule>
  </conditionalFormatting>
  <conditionalFormatting sqref="BG25:BH25">
    <cfRule type="cellIs" dxfId="22203" priority="7359" stopIfTrue="1" operator="equal">
      <formula>"f"</formula>
    </cfRule>
  </conditionalFormatting>
  <conditionalFormatting sqref="BG25:BH25">
    <cfRule type="cellIs" dxfId="22202" priority="7357" stopIfTrue="1" operator="equal">
      <formula>"h"</formula>
    </cfRule>
    <cfRule type="cellIs" dxfId="22201" priority="7358" stopIfTrue="1" operator="equal">
      <formula>"g"</formula>
    </cfRule>
  </conditionalFormatting>
  <conditionalFormatting sqref="BG25:BH25">
    <cfRule type="cellIs" dxfId="22200" priority="7356" stopIfTrue="1" operator="equal">
      <formula>"f"</formula>
    </cfRule>
  </conditionalFormatting>
  <conditionalFormatting sqref="BG25:BH25">
    <cfRule type="cellIs" dxfId="22199" priority="7354" stopIfTrue="1" operator="equal">
      <formula>"h"</formula>
    </cfRule>
    <cfRule type="cellIs" dxfId="22198" priority="7355" stopIfTrue="1" operator="equal">
      <formula>"g"</formula>
    </cfRule>
  </conditionalFormatting>
  <conditionalFormatting sqref="BG25:BH25">
    <cfRule type="cellIs" dxfId="22197" priority="7353" stopIfTrue="1" operator="equal">
      <formula>"f"</formula>
    </cfRule>
  </conditionalFormatting>
  <conditionalFormatting sqref="BG25:BH25">
    <cfRule type="cellIs" dxfId="22196" priority="7351" stopIfTrue="1" operator="equal">
      <formula>"h"</formula>
    </cfRule>
    <cfRule type="cellIs" dxfId="22195" priority="7352" stopIfTrue="1" operator="equal">
      <formula>"g"</formula>
    </cfRule>
  </conditionalFormatting>
  <conditionalFormatting sqref="BG25:BH25">
    <cfRule type="cellIs" dxfId="22194" priority="7350" stopIfTrue="1" operator="equal">
      <formula>"f"</formula>
    </cfRule>
  </conditionalFormatting>
  <conditionalFormatting sqref="BG25:BH25">
    <cfRule type="cellIs" dxfId="22193" priority="7348" stopIfTrue="1" operator="equal">
      <formula>"h"</formula>
    </cfRule>
    <cfRule type="cellIs" dxfId="22192" priority="7349" stopIfTrue="1" operator="equal">
      <formula>"g"</formula>
    </cfRule>
  </conditionalFormatting>
  <conditionalFormatting sqref="BG25:BH25">
    <cfRule type="cellIs" dxfId="22191" priority="7347" stopIfTrue="1" operator="equal">
      <formula>"f"</formula>
    </cfRule>
  </conditionalFormatting>
  <conditionalFormatting sqref="BG25:BH25">
    <cfRule type="cellIs" dxfId="22190" priority="7345" stopIfTrue="1" operator="equal">
      <formula>"h"</formula>
    </cfRule>
    <cfRule type="cellIs" dxfId="22189" priority="7346" stopIfTrue="1" operator="equal">
      <formula>"g"</formula>
    </cfRule>
  </conditionalFormatting>
  <conditionalFormatting sqref="BG25:BH25">
    <cfRule type="cellIs" dxfId="22188" priority="7344" stopIfTrue="1" operator="equal">
      <formula>"f"</formula>
    </cfRule>
  </conditionalFormatting>
  <conditionalFormatting sqref="BG25:BH25">
    <cfRule type="cellIs" dxfId="22187" priority="7342" stopIfTrue="1" operator="equal">
      <formula>"h"</formula>
    </cfRule>
    <cfRule type="cellIs" dxfId="22186" priority="7343" stopIfTrue="1" operator="equal">
      <formula>"g"</formula>
    </cfRule>
  </conditionalFormatting>
  <conditionalFormatting sqref="BG25:BH25">
    <cfRule type="cellIs" dxfId="22185" priority="7341" stopIfTrue="1" operator="equal">
      <formula>"f"</formula>
    </cfRule>
  </conditionalFormatting>
  <conditionalFormatting sqref="BG25:BH25">
    <cfRule type="cellIs" dxfId="22184" priority="7339" stopIfTrue="1" operator="equal">
      <formula>"h"</formula>
    </cfRule>
    <cfRule type="cellIs" dxfId="22183" priority="7340" stopIfTrue="1" operator="equal">
      <formula>"g"</formula>
    </cfRule>
  </conditionalFormatting>
  <conditionalFormatting sqref="BG25:BH25">
    <cfRule type="cellIs" dxfId="22182" priority="7338" stopIfTrue="1" operator="equal">
      <formula>"f"</formula>
    </cfRule>
  </conditionalFormatting>
  <conditionalFormatting sqref="BG25:BH25">
    <cfRule type="cellIs" dxfId="22181" priority="7336" stopIfTrue="1" operator="equal">
      <formula>"h"</formula>
    </cfRule>
    <cfRule type="cellIs" dxfId="22180" priority="7337" stopIfTrue="1" operator="equal">
      <formula>"g"</formula>
    </cfRule>
  </conditionalFormatting>
  <conditionalFormatting sqref="BG25:BH25">
    <cfRule type="cellIs" dxfId="22179" priority="7335" stopIfTrue="1" operator="equal">
      <formula>"f"</formula>
    </cfRule>
  </conditionalFormatting>
  <conditionalFormatting sqref="BG25:BH25">
    <cfRule type="cellIs" dxfId="22178" priority="7333" stopIfTrue="1" operator="equal">
      <formula>"h"</formula>
    </cfRule>
    <cfRule type="cellIs" dxfId="22177" priority="7334" stopIfTrue="1" operator="equal">
      <formula>"g"</formula>
    </cfRule>
  </conditionalFormatting>
  <conditionalFormatting sqref="BG25:BH25">
    <cfRule type="cellIs" dxfId="22176" priority="7332" stopIfTrue="1" operator="equal">
      <formula>"f"</formula>
    </cfRule>
  </conditionalFormatting>
  <conditionalFormatting sqref="BG25:BH25">
    <cfRule type="cellIs" dxfId="22175" priority="7330" stopIfTrue="1" operator="equal">
      <formula>"h"</formula>
    </cfRule>
    <cfRule type="cellIs" dxfId="22174" priority="7331" stopIfTrue="1" operator="equal">
      <formula>"g"</formula>
    </cfRule>
  </conditionalFormatting>
  <conditionalFormatting sqref="BG25:BH25">
    <cfRule type="cellIs" dxfId="22173" priority="7329" stopIfTrue="1" operator="equal">
      <formula>"f"</formula>
    </cfRule>
  </conditionalFormatting>
  <conditionalFormatting sqref="BG25:BH25">
    <cfRule type="cellIs" dxfId="22172" priority="7327" stopIfTrue="1" operator="equal">
      <formula>"h"</formula>
    </cfRule>
    <cfRule type="cellIs" dxfId="22171" priority="7328" stopIfTrue="1" operator="equal">
      <formula>"g"</formula>
    </cfRule>
  </conditionalFormatting>
  <conditionalFormatting sqref="BG25:BH25">
    <cfRule type="cellIs" dxfId="22170" priority="7323" stopIfTrue="1" operator="equal">
      <formula>"f"</formula>
    </cfRule>
  </conditionalFormatting>
  <conditionalFormatting sqref="BG25:BH25">
    <cfRule type="cellIs" dxfId="22169" priority="7321" stopIfTrue="1" operator="equal">
      <formula>"h"</formula>
    </cfRule>
    <cfRule type="cellIs" dxfId="22168" priority="7322" stopIfTrue="1" operator="equal">
      <formula>"g"</formula>
    </cfRule>
  </conditionalFormatting>
  <conditionalFormatting sqref="BG25:BH25">
    <cfRule type="cellIs" dxfId="22167" priority="7326" stopIfTrue="1" operator="equal">
      <formula>"f"</formula>
    </cfRule>
  </conditionalFormatting>
  <conditionalFormatting sqref="BG25:BH25">
    <cfRule type="cellIs" dxfId="22166" priority="7324" stopIfTrue="1" operator="equal">
      <formula>"h"</formula>
    </cfRule>
    <cfRule type="cellIs" dxfId="22165" priority="7325" stopIfTrue="1" operator="equal">
      <formula>"g"</formula>
    </cfRule>
  </conditionalFormatting>
  <conditionalFormatting sqref="BG25:BH25">
    <cfRule type="cellIs" dxfId="22164" priority="7320" stopIfTrue="1" operator="equal">
      <formula>"f"</formula>
    </cfRule>
  </conditionalFormatting>
  <conditionalFormatting sqref="BG25:BH25">
    <cfRule type="cellIs" dxfId="22163" priority="7318" stopIfTrue="1" operator="equal">
      <formula>"h"</formula>
    </cfRule>
    <cfRule type="cellIs" dxfId="22162" priority="7319" stopIfTrue="1" operator="equal">
      <formula>"g"</formula>
    </cfRule>
  </conditionalFormatting>
  <conditionalFormatting sqref="BG25:BH25">
    <cfRule type="cellIs" dxfId="22161" priority="7317" stopIfTrue="1" operator="equal">
      <formula>"f"</formula>
    </cfRule>
  </conditionalFormatting>
  <conditionalFormatting sqref="BG25:BH25">
    <cfRule type="cellIs" dxfId="22160" priority="7315" stopIfTrue="1" operator="equal">
      <formula>"h"</formula>
    </cfRule>
    <cfRule type="cellIs" dxfId="22159" priority="7316" stopIfTrue="1" operator="equal">
      <formula>"g"</formula>
    </cfRule>
  </conditionalFormatting>
  <conditionalFormatting sqref="BG25:BH25">
    <cfRule type="cellIs" dxfId="22158" priority="7314" stopIfTrue="1" operator="equal">
      <formula>"f"</formula>
    </cfRule>
  </conditionalFormatting>
  <conditionalFormatting sqref="BG25:BH25">
    <cfRule type="cellIs" dxfId="22157" priority="7312" stopIfTrue="1" operator="equal">
      <formula>"h"</formula>
    </cfRule>
    <cfRule type="cellIs" dxfId="22156" priority="7313" stopIfTrue="1" operator="equal">
      <formula>"g"</formula>
    </cfRule>
  </conditionalFormatting>
  <conditionalFormatting sqref="BG25">
    <cfRule type="cellIs" dxfId="22155" priority="7302" stopIfTrue="1" operator="equal">
      <formula>"f"</formula>
    </cfRule>
  </conditionalFormatting>
  <conditionalFormatting sqref="BG25">
    <cfRule type="cellIs" dxfId="22154" priority="7300" stopIfTrue="1" operator="equal">
      <formula>"h"</formula>
    </cfRule>
    <cfRule type="cellIs" dxfId="22153" priority="7301" stopIfTrue="1" operator="equal">
      <formula>"g"</formula>
    </cfRule>
  </conditionalFormatting>
  <conditionalFormatting sqref="BG25">
    <cfRule type="cellIs" dxfId="22152" priority="7299" stopIfTrue="1" operator="equal">
      <formula>"f"</formula>
    </cfRule>
  </conditionalFormatting>
  <conditionalFormatting sqref="BG25">
    <cfRule type="cellIs" dxfId="22151" priority="7297" stopIfTrue="1" operator="equal">
      <formula>"h"</formula>
    </cfRule>
    <cfRule type="cellIs" dxfId="22150" priority="7298" stopIfTrue="1" operator="equal">
      <formula>"g"</formula>
    </cfRule>
  </conditionalFormatting>
  <conditionalFormatting sqref="BH25">
    <cfRule type="cellIs" dxfId="22149" priority="7278" stopIfTrue="1" operator="equal">
      <formula>"f"</formula>
    </cfRule>
  </conditionalFormatting>
  <conditionalFormatting sqref="BH25">
    <cfRule type="cellIs" dxfId="22148" priority="7276" stopIfTrue="1" operator="equal">
      <formula>"h"</formula>
    </cfRule>
    <cfRule type="cellIs" dxfId="22147" priority="7277" stopIfTrue="1" operator="equal">
      <formula>"g"</formula>
    </cfRule>
  </conditionalFormatting>
  <conditionalFormatting sqref="BH25">
    <cfRule type="cellIs" dxfId="22146" priority="7275" stopIfTrue="1" operator="equal">
      <formula>"f"</formula>
    </cfRule>
  </conditionalFormatting>
  <conditionalFormatting sqref="BH25">
    <cfRule type="cellIs" dxfId="22145" priority="7273" stopIfTrue="1" operator="equal">
      <formula>"h"</formula>
    </cfRule>
    <cfRule type="cellIs" dxfId="22144" priority="7274" stopIfTrue="1" operator="equal">
      <formula>"g"</formula>
    </cfRule>
  </conditionalFormatting>
  <conditionalFormatting sqref="BH25">
    <cfRule type="cellIs" dxfId="22143" priority="7272" stopIfTrue="1" operator="equal">
      <formula>"f"</formula>
    </cfRule>
  </conditionalFormatting>
  <conditionalFormatting sqref="BH25">
    <cfRule type="cellIs" dxfId="22142" priority="7270" stopIfTrue="1" operator="equal">
      <formula>"h"</formula>
    </cfRule>
    <cfRule type="cellIs" dxfId="22141" priority="7271" stopIfTrue="1" operator="equal">
      <formula>"g"</formula>
    </cfRule>
  </conditionalFormatting>
  <conditionalFormatting sqref="BH25">
    <cfRule type="cellIs" dxfId="22140" priority="7266" stopIfTrue="1" operator="equal">
      <formula>"f"</formula>
    </cfRule>
  </conditionalFormatting>
  <conditionalFormatting sqref="BH25">
    <cfRule type="cellIs" dxfId="22139" priority="7264" stopIfTrue="1" operator="equal">
      <formula>"h"</formula>
    </cfRule>
    <cfRule type="cellIs" dxfId="22138" priority="7265" stopIfTrue="1" operator="equal">
      <formula>"g"</formula>
    </cfRule>
  </conditionalFormatting>
  <conditionalFormatting sqref="BH25">
    <cfRule type="cellIs" dxfId="22137" priority="7263" stopIfTrue="1" operator="equal">
      <formula>"f"</formula>
    </cfRule>
  </conditionalFormatting>
  <conditionalFormatting sqref="BH25">
    <cfRule type="cellIs" dxfId="22136" priority="7261" stopIfTrue="1" operator="equal">
      <formula>"h"</formula>
    </cfRule>
    <cfRule type="cellIs" dxfId="22135" priority="7262" stopIfTrue="1" operator="equal">
      <formula>"g"</formula>
    </cfRule>
  </conditionalFormatting>
  <conditionalFormatting sqref="BG25:BH25">
    <cfRule type="cellIs" dxfId="22134" priority="7260" stopIfTrue="1" operator="equal">
      <formula>"f"</formula>
    </cfRule>
  </conditionalFormatting>
  <conditionalFormatting sqref="BG25:BH25">
    <cfRule type="cellIs" dxfId="22133" priority="7258" stopIfTrue="1" operator="equal">
      <formula>"h"</formula>
    </cfRule>
    <cfRule type="cellIs" dxfId="22132" priority="7259" stopIfTrue="1" operator="equal">
      <formula>"g"</formula>
    </cfRule>
  </conditionalFormatting>
  <conditionalFormatting sqref="BG25:BH25">
    <cfRule type="cellIs" dxfId="22131" priority="7257" stopIfTrue="1" operator="equal">
      <formula>"f"</formula>
    </cfRule>
  </conditionalFormatting>
  <conditionalFormatting sqref="BG25:BH25">
    <cfRule type="cellIs" dxfId="22130" priority="7255" stopIfTrue="1" operator="equal">
      <formula>"h"</formula>
    </cfRule>
    <cfRule type="cellIs" dxfId="22129" priority="7256" stopIfTrue="1" operator="equal">
      <formula>"g"</formula>
    </cfRule>
  </conditionalFormatting>
  <conditionalFormatting sqref="BG25">
    <cfRule type="cellIs" dxfId="22128" priority="7308" stopIfTrue="1" operator="equal">
      <formula>"f"</formula>
    </cfRule>
  </conditionalFormatting>
  <conditionalFormatting sqref="BG25">
    <cfRule type="cellIs" dxfId="22127" priority="7306" stopIfTrue="1" operator="equal">
      <formula>"h"</formula>
    </cfRule>
    <cfRule type="cellIs" dxfId="22126" priority="7307" stopIfTrue="1" operator="equal">
      <formula>"g"</formula>
    </cfRule>
  </conditionalFormatting>
  <conditionalFormatting sqref="BG25">
    <cfRule type="cellIs" dxfId="22125" priority="7305" stopIfTrue="1" operator="equal">
      <formula>"f"</formula>
    </cfRule>
  </conditionalFormatting>
  <conditionalFormatting sqref="BG25">
    <cfRule type="cellIs" dxfId="22124" priority="7303" stopIfTrue="1" operator="equal">
      <formula>"h"</formula>
    </cfRule>
    <cfRule type="cellIs" dxfId="22123" priority="7304" stopIfTrue="1" operator="equal">
      <formula>"g"</formula>
    </cfRule>
  </conditionalFormatting>
  <conditionalFormatting sqref="BG25">
    <cfRule type="cellIs" dxfId="22122" priority="7296" stopIfTrue="1" operator="equal">
      <formula>"f"</formula>
    </cfRule>
  </conditionalFormatting>
  <conditionalFormatting sqref="BG25">
    <cfRule type="cellIs" dxfId="22121" priority="7294" stopIfTrue="1" operator="equal">
      <formula>"h"</formula>
    </cfRule>
    <cfRule type="cellIs" dxfId="22120" priority="7295" stopIfTrue="1" operator="equal">
      <formula>"g"</formula>
    </cfRule>
  </conditionalFormatting>
  <conditionalFormatting sqref="BG25">
    <cfRule type="cellIs" dxfId="22119" priority="7293" stopIfTrue="1" operator="equal">
      <formula>"f"</formula>
    </cfRule>
  </conditionalFormatting>
  <conditionalFormatting sqref="BG25">
    <cfRule type="cellIs" dxfId="22118" priority="7291" stopIfTrue="1" operator="equal">
      <formula>"h"</formula>
    </cfRule>
    <cfRule type="cellIs" dxfId="22117" priority="7292" stopIfTrue="1" operator="equal">
      <formula>"g"</formula>
    </cfRule>
  </conditionalFormatting>
  <conditionalFormatting sqref="BG25">
    <cfRule type="cellIs" dxfId="22116" priority="7290" stopIfTrue="1" operator="equal">
      <formula>"f"</formula>
    </cfRule>
  </conditionalFormatting>
  <conditionalFormatting sqref="BG25">
    <cfRule type="cellIs" dxfId="22115" priority="7288" stopIfTrue="1" operator="equal">
      <formula>"h"</formula>
    </cfRule>
    <cfRule type="cellIs" dxfId="22114" priority="7289" stopIfTrue="1" operator="equal">
      <formula>"g"</formula>
    </cfRule>
  </conditionalFormatting>
  <conditionalFormatting sqref="BG25">
    <cfRule type="cellIs" dxfId="22113" priority="7287" stopIfTrue="1" operator="equal">
      <formula>"f"</formula>
    </cfRule>
  </conditionalFormatting>
  <conditionalFormatting sqref="BG25">
    <cfRule type="cellIs" dxfId="22112" priority="7285" stopIfTrue="1" operator="equal">
      <formula>"h"</formula>
    </cfRule>
    <cfRule type="cellIs" dxfId="22111" priority="7286" stopIfTrue="1" operator="equal">
      <formula>"g"</formula>
    </cfRule>
  </conditionalFormatting>
  <conditionalFormatting sqref="BH25">
    <cfRule type="cellIs" dxfId="22110" priority="7281" stopIfTrue="1" operator="equal">
      <formula>"f"</formula>
    </cfRule>
  </conditionalFormatting>
  <conditionalFormatting sqref="BH25">
    <cfRule type="cellIs" dxfId="22109" priority="7279" stopIfTrue="1" operator="equal">
      <formula>"h"</formula>
    </cfRule>
    <cfRule type="cellIs" dxfId="22108" priority="7280" stopIfTrue="1" operator="equal">
      <formula>"g"</formula>
    </cfRule>
  </conditionalFormatting>
  <conditionalFormatting sqref="BH25">
    <cfRule type="cellIs" dxfId="22107" priority="7284" stopIfTrue="1" operator="equal">
      <formula>"f"</formula>
    </cfRule>
  </conditionalFormatting>
  <conditionalFormatting sqref="BH25">
    <cfRule type="cellIs" dxfId="22106" priority="7282" stopIfTrue="1" operator="equal">
      <formula>"h"</formula>
    </cfRule>
    <cfRule type="cellIs" dxfId="22105" priority="7283" stopIfTrue="1" operator="equal">
      <formula>"g"</formula>
    </cfRule>
  </conditionalFormatting>
  <conditionalFormatting sqref="BG25:BH25">
    <cfRule type="cellIs" dxfId="22104" priority="7239" stopIfTrue="1" operator="equal">
      <formula>"f"</formula>
    </cfRule>
  </conditionalFormatting>
  <conditionalFormatting sqref="BG25:BH25">
    <cfRule type="cellIs" dxfId="22103" priority="7237" stopIfTrue="1" operator="equal">
      <formula>"h"</formula>
    </cfRule>
    <cfRule type="cellIs" dxfId="22102" priority="7238" stopIfTrue="1" operator="equal">
      <formula>"g"</formula>
    </cfRule>
  </conditionalFormatting>
  <conditionalFormatting sqref="BG25">
    <cfRule type="cellIs" dxfId="22101" priority="7233" stopIfTrue="1" operator="equal">
      <formula>"f"</formula>
    </cfRule>
  </conditionalFormatting>
  <conditionalFormatting sqref="BG25">
    <cfRule type="cellIs" dxfId="22100" priority="7231" stopIfTrue="1" operator="equal">
      <formula>"h"</formula>
    </cfRule>
    <cfRule type="cellIs" dxfId="22099" priority="7232" stopIfTrue="1" operator="equal">
      <formula>"g"</formula>
    </cfRule>
  </conditionalFormatting>
  <conditionalFormatting sqref="BG25">
    <cfRule type="cellIs" dxfId="22098" priority="7236" stopIfTrue="1" operator="equal">
      <formula>"f"</formula>
    </cfRule>
  </conditionalFormatting>
  <conditionalFormatting sqref="BG25">
    <cfRule type="cellIs" dxfId="22097" priority="7234" stopIfTrue="1" operator="equal">
      <formula>"h"</formula>
    </cfRule>
    <cfRule type="cellIs" dxfId="22096" priority="7235" stopIfTrue="1" operator="equal">
      <formula>"g"</formula>
    </cfRule>
  </conditionalFormatting>
  <conditionalFormatting sqref="BG25">
    <cfRule type="cellIs" dxfId="22095" priority="7230" stopIfTrue="1" operator="equal">
      <formula>"f"</formula>
    </cfRule>
  </conditionalFormatting>
  <conditionalFormatting sqref="BG25">
    <cfRule type="cellIs" dxfId="22094" priority="7228" stopIfTrue="1" operator="equal">
      <formula>"h"</formula>
    </cfRule>
    <cfRule type="cellIs" dxfId="22093" priority="7229" stopIfTrue="1" operator="equal">
      <formula>"g"</formula>
    </cfRule>
  </conditionalFormatting>
  <conditionalFormatting sqref="BG25">
    <cfRule type="cellIs" dxfId="22092" priority="7227" stopIfTrue="1" operator="equal">
      <formula>"f"</formula>
    </cfRule>
  </conditionalFormatting>
  <conditionalFormatting sqref="BG25">
    <cfRule type="cellIs" dxfId="22091" priority="7225" stopIfTrue="1" operator="equal">
      <formula>"h"</formula>
    </cfRule>
    <cfRule type="cellIs" dxfId="22090" priority="7226" stopIfTrue="1" operator="equal">
      <formula>"g"</formula>
    </cfRule>
  </conditionalFormatting>
  <conditionalFormatting sqref="BG25">
    <cfRule type="cellIs" dxfId="22089" priority="7221" stopIfTrue="1" operator="equal">
      <formula>"f"</formula>
    </cfRule>
  </conditionalFormatting>
  <conditionalFormatting sqref="BG25">
    <cfRule type="cellIs" dxfId="22088" priority="7219" stopIfTrue="1" operator="equal">
      <formula>"h"</formula>
    </cfRule>
    <cfRule type="cellIs" dxfId="22087" priority="7220" stopIfTrue="1" operator="equal">
      <formula>"g"</formula>
    </cfRule>
  </conditionalFormatting>
  <conditionalFormatting sqref="BG25">
    <cfRule type="cellIs" dxfId="22086" priority="7224" stopIfTrue="1" operator="equal">
      <formula>"f"</formula>
    </cfRule>
  </conditionalFormatting>
  <conditionalFormatting sqref="BG25">
    <cfRule type="cellIs" dxfId="22085" priority="7222" stopIfTrue="1" operator="equal">
      <formula>"h"</formula>
    </cfRule>
    <cfRule type="cellIs" dxfId="22084" priority="7223" stopIfTrue="1" operator="equal">
      <formula>"g"</formula>
    </cfRule>
  </conditionalFormatting>
  <conditionalFormatting sqref="BG25">
    <cfRule type="cellIs" dxfId="22083" priority="7215" stopIfTrue="1" operator="equal">
      <formula>"f"</formula>
    </cfRule>
  </conditionalFormatting>
  <conditionalFormatting sqref="BG25">
    <cfRule type="cellIs" dxfId="22082" priority="7213" stopIfTrue="1" operator="equal">
      <formula>"h"</formula>
    </cfRule>
    <cfRule type="cellIs" dxfId="22081" priority="7214" stopIfTrue="1" operator="equal">
      <formula>"g"</formula>
    </cfRule>
  </conditionalFormatting>
  <conditionalFormatting sqref="BG25">
    <cfRule type="cellIs" dxfId="22080" priority="7218" stopIfTrue="1" operator="equal">
      <formula>"f"</formula>
    </cfRule>
  </conditionalFormatting>
  <conditionalFormatting sqref="BG25">
    <cfRule type="cellIs" dxfId="22079" priority="7216" stopIfTrue="1" operator="equal">
      <formula>"h"</formula>
    </cfRule>
    <cfRule type="cellIs" dxfId="22078" priority="7217" stopIfTrue="1" operator="equal">
      <formula>"g"</formula>
    </cfRule>
  </conditionalFormatting>
  <conditionalFormatting sqref="BH25">
    <cfRule type="cellIs" dxfId="22077" priority="7269" stopIfTrue="1" operator="equal">
      <formula>"f"</formula>
    </cfRule>
  </conditionalFormatting>
  <conditionalFormatting sqref="BH25">
    <cfRule type="cellIs" dxfId="22076" priority="7267" stopIfTrue="1" operator="equal">
      <formula>"h"</formula>
    </cfRule>
    <cfRule type="cellIs" dxfId="22075" priority="7268" stopIfTrue="1" operator="equal">
      <formula>"g"</formula>
    </cfRule>
  </conditionalFormatting>
  <conditionalFormatting sqref="BG25:BH25">
    <cfRule type="cellIs" dxfId="22074" priority="7254" stopIfTrue="1" operator="equal">
      <formula>"f"</formula>
    </cfRule>
  </conditionalFormatting>
  <conditionalFormatting sqref="BG25:BH25">
    <cfRule type="cellIs" dxfId="22073" priority="7252" stopIfTrue="1" operator="equal">
      <formula>"h"</formula>
    </cfRule>
    <cfRule type="cellIs" dxfId="22072" priority="7253" stopIfTrue="1" operator="equal">
      <formula>"g"</formula>
    </cfRule>
  </conditionalFormatting>
  <conditionalFormatting sqref="BG25:BH25">
    <cfRule type="cellIs" dxfId="22071" priority="7251" stopIfTrue="1" operator="equal">
      <formula>"f"</formula>
    </cfRule>
  </conditionalFormatting>
  <conditionalFormatting sqref="BG25:BH25">
    <cfRule type="cellIs" dxfId="22070" priority="7249" stopIfTrue="1" operator="equal">
      <formula>"h"</formula>
    </cfRule>
    <cfRule type="cellIs" dxfId="22069" priority="7250" stopIfTrue="1" operator="equal">
      <formula>"g"</formula>
    </cfRule>
  </conditionalFormatting>
  <conditionalFormatting sqref="BG25:BH25">
    <cfRule type="cellIs" dxfId="22068" priority="7248" stopIfTrue="1" operator="equal">
      <formula>"f"</formula>
    </cfRule>
  </conditionalFormatting>
  <conditionalFormatting sqref="BG25:BH25">
    <cfRule type="cellIs" dxfId="22067" priority="7246" stopIfTrue="1" operator="equal">
      <formula>"h"</formula>
    </cfRule>
    <cfRule type="cellIs" dxfId="22066" priority="7247" stopIfTrue="1" operator="equal">
      <formula>"g"</formula>
    </cfRule>
  </conditionalFormatting>
  <conditionalFormatting sqref="BG25:BH25">
    <cfRule type="cellIs" dxfId="22065" priority="7245" stopIfTrue="1" operator="equal">
      <formula>"f"</formula>
    </cfRule>
  </conditionalFormatting>
  <conditionalFormatting sqref="BG25:BH25">
    <cfRule type="cellIs" dxfId="22064" priority="7243" stopIfTrue="1" operator="equal">
      <formula>"h"</formula>
    </cfRule>
    <cfRule type="cellIs" dxfId="22063" priority="7244" stopIfTrue="1" operator="equal">
      <formula>"g"</formula>
    </cfRule>
  </conditionalFormatting>
  <conditionalFormatting sqref="BG25:BH25">
    <cfRule type="cellIs" dxfId="22062" priority="7242" stopIfTrue="1" operator="equal">
      <formula>"f"</formula>
    </cfRule>
  </conditionalFormatting>
  <conditionalFormatting sqref="BG25:BH25">
    <cfRule type="cellIs" dxfId="22061" priority="7240" stopIfTrue="1" operator="equal">
      <formula>"h"</formula>
    </cfRule>
    <cfRule type="cellIs" dxfId="22060" priority="7241" stopIfTrue="1" operator="equal">
      <formula>"g"</formula>
    </cfRule>
  </conditionalFormatting>
  <conditionalFormatting sqref="BB25:BC25">
    <cfRule type="cellIs" dxfId="22059" priority="7209" stopIfTrue="1" operator="equal">
      <formula>"f"</formula>
    </cfRule>
  </conditionalFormatting>
  <conditionalFormatting sqref="BB25:BC25">
    <cfRule type="cellIs" dxfId="22058" priority="7207" stopIfTrue="1" operator="equal">
      <formula>"h"</formula>
    </cfRule>
    <cfRule type="cellIs" dxfId="22057" priority="7208" stopIfTrue="1" operator="equal">
      <formula>"g"</formula>
    </cfRule>
  </conditionalFormatting>
  <conditionalFormatting sqref="BB25:BC25">
    <cfRule type="cellIs" dxfId="22056" priority="7206" stopIfTrue="1" operator="equal">
      <formula>"f"</formula>
    </cfRule>
  </conditionalFormatting>
  <conditionalFormatting sqref="BB25:BC25">
    <cfRule type="cellIs" dxfId="22055" priority="7204" stopIfTrue="1" operator="equal">
      <formula>"h"</formula>
    </cfRule>
    <cfRule type="cellIs" dxfId="22054" priority="7205" stopIfTrue="1" operator="equal">
      <formula>"g"</formula>
    </cfRule>
  </conditionalFormatting>
  <conditionalFormatting sqref="BB25:BC25">
    <cfRule type="cellIs" dxfId="22053" priority="7194" stopIfTrue="1" operator="equal">
      <formula>"f"</formula>
    </cfRule>
  </conditionalFormatting>
  <conditionalFormatting sqref="BB25:BC25">
    <cfRule type="cellIs" dxfId="22052" priority="7192" stopIfTrue="1" operator="equal">
      <formula>"h"</formula>
    </cfRule>
    <cfRule type="cellIs" dxfId="22051" priority="7193" stopIfTrue="1" operator="equal">
      <formula>"g"</formula>
    </cfRule>
  </conditionalFormatting>
  <conditionalFormatting sqref="BB25:BC25">
    <cfRule type="cellIs" dxfId="22050" priority="7191" stopIfTrue="1" operator="equal">
      <formula>"f"</formula>
    </cfRule>
  </conditionalFormatting>
  <conditionalFormatting sqref="BB25:BC25">
    <cfRule type="cellIs" dxfId="22049" priority="7189" stopIfTrue="1" operator="equal">
      <formula>"h"</formula>
    </cfRule>
    <cfRule type="cellIs" dxfId="22048" priority="7190" stopIfTrue="1" operator="equal">
      <formula>"g"</formula>
    </cfRule>
  </conditionalFormatting>
  <conditionalFormatting sqref="BB25:BC25">
    <cfRule type="cellIs" dxfId="22047" priority="7203" stopIfTrue="1" operator="equal">
      <formula>"f"</formula>
    </cfRule>
  </conditionalFormatting>
  <conditionalFormatting sqref="BB25:BC25">
    <cfRule type="cellIs" dxfId="22046" priority="7201" stopIfTrue="1" operator="equal">
      <formula>"h"</formula>
    </cfRule>
    <cfRule type="cellIs" dxfId="22045" priority="7202" stopIfTrue="1" operator="equal">
      <formula>"g"</formula>
    </cfRule>
  </conditionalFormatting>
  <conditionalFormatting sqref="BB25:BC25">
    <cfRule type="cellIs" dxfId="22044" priority="7212" stopIfTrue="1" operator="equal">
      <formula>"f"</formula>
    </cfRule>
  </conditionalFormatting>
  <conditionalFormatting sqref="BB25:BC25">
    <cfRule type="cellIs" dxfId="22043" priority="7210" stopIfTrue="1" operator="equal">
      <formula>"h"</formula>
    </cfRule>
    <cfRule type="cellIs" dxfId="22042" priority="7211" stopIfTrue="1" operator="equal">
      <formula>"g"</formula>
    </cfRule>
  </conditionalFormatting>
  <conditionalFormatting sqref="BB25:BC25">
    <cfRule type="cellIs" dxfId="22041" priority="7200" stopIfTrue="1" operator="equal">
      <formula>"f"</formula>
    </cfRule>
  </conditionalFormatting>
  <conditionalFormatting sqref="BB25:BC25">
    <cfRule type="cellIs" dxfId="22040" priority="7198" stopIfTrue="1" operator="equal">
      <formula>"h"</formula>
    </cfRule>
    <cfRule type="cellIs" dxfId="22039" priority="7199" stopIfTrue="1" operator="equal">
      <formula>"g"</formula>
    </cfRule>
  </conditionalFormatting>
  <conditionalFormatting sqref="BB25:BC25">
    <cfRule type="cellIs" dxfId="22038" priority="7197" stopIfTrue="1" operator="equal">
      <formula>"f"</formula>
    </cfRule>
  </conditionalFormatting>
  <conditionalFormatting sqref="BB25:BC25">
    <cfRule type="cellIs" dxfId="22037" priority="7195" stopIfTrue="1" operator="equal">
      <formula>"h"</formula>
    </cfRule>
    <cfRule type="cellIs" dxfId="22036" priority="7196" stopIfTrue="1" operator="equal">
      <formula>"g"</formula>
    </cfRule>
  </conditionalFormatting>
  <conditionalFormatting sqref="BD25:BF25">
    <cfRule type="cellIs" dxfId="22035" priority="7188" stopIfTrue="1" operator="equal">
      <formula>"f"</formula>
    </cfRule>
  </conditionalFormatting>
  <conditionalFormatting sqref="BD25:BF25">
    <cfRule type="cellIs" dxfId="22034" priority="7186" stopIfTrue="1" operator="equal">
      <formula>"h"</formula>
    </cfRule>
    <cfRule type="cellIs" dxfId="22033" priority="7187" stopIfTrue="1" operator="equal">
      <formula>"g"</formula>
    </cfRule>
  </conditionalFormatting>
  <conditionalFormatting sqref="BD25:BF25">
    <cfRule type="cellIs" dxfId="22032" priority="7185" stopIfTrue="1" operator="equal">
      <formula>"f"</formula>
    </cfRule>
  </conditionalFormatting>
  <conditionalFormatting sqref="BD25:BF25">
    <cfRule type="cellIs" dxfId="22031" priority="7183" stopIfTrue="1" operator="equal">
      <formula>"h"</formula>
    </cfRule>
    <cfRule type="cellIs" dxfId="22030" priority="7184" stopIfTrue="1" operator="equal">
      <formula>"g"</formula>
    </cfRule>
  </conditionalFormatting>
  <conditionalFormatting sqref="BK25:BM25">
    <cfRule type="cellIs" dxfId="22029" priority="6687" stopIfTrue="1" operator="equal">
      <formula>"f"</formula>
    </cfRule>
  </conditionalFormatting>
  <conditionalFormatting sqref="BK25:BM25">
    <cfRule type="cellIs" dxfId="22028" priority="6685" stopIfTrue="1" operator="equal">
      <formula>"h"</formula>
    </cfRule>
    <cfRule type="cellIs" dxfId="22027" priority="6686" stopIfTrue="1" operator="equal">
      <formula>"g"</formula>
    </cfRule>
  </conditionalFormatting>
  <conditionalFormatting sqref="BK25:BM25">
    <cfRule type="cellIs" dxfId="22026" priority="6750" stopIfTrue="1" operator="equal">
      <formula>"f"</formula>
    </cfRule>
  </conditionalFormatting>
  <conditionalFormatting sqref="BK25:BM25">
    <cfRule type="cellIs" dxfId="22025" priority="6748" stopIfTrue="1" operator="equal">
      <formula>"h"</formula>
    </cfRule>
    <cfRule type="cellIs" dxfId="22024" priority="6749" stopIfTrue="1" operator="equal">
      <formula>"g"</formula>
    </cfRule>
  </conditionalFormatting>
  <conditionalFormatting sqref="BK25:BM25">
    <cfRule type="cellIs" dxfId="22023" priority="6747" stopIfTrue="1" operator="equal">
      <formula>"f"</formula>
    </cfRule>
  </conditionalFormatting>
  <conditionalFormatting sqref="BK25:BM25">
    <cfRule type="cellIs" dxfId="22022" priority="6745" stopIfTrue="1" operator="equal">
      <formula>"h"</formula>
    </cfRule>
    <cfRule type="cellIs" dxfId="22021" priority="6746" stopIfTrue="1" operator="equal">
      <formula>"g"</formula>
    </cfRule>
  </conditionalFormatting>
  <conditionalFormatting sqref="BK25:BM25">
    <cfRule type="cellIs" dxfId="22020" priority="6744" stopIfTrue="1" operator="equal">
      <formula>"f"</formula>
    </cfRule>
  </conditionalFormatting>
  <conditionalFormatting sqref="BK25:BM25">
    <cfRule type="cellIs" dxfId="22019" priority="6742" stopIfTrue="1" operator="equal">
      <formula>"h"</formula>
    </cfRule>
    <cfRule type="cellIs" dxfId="22018" priority="6743" stopIfTrue="1" operator="equal">
      <formula>"g"</formula>
    </cfRule>
  </conditionalFormatting>
  <conditionalFormatting sqref="BK25:BM25">
    <cfRule type="cellIs" dxfId="22017" priority="6741" stopIfTrue="1" operator="equal">
      <formula>"f"</formula>
    </cfRule>
  </conditionalFormatting>
  <conditionalFormatting sqref="BK25:BM25">
    <cfRule type="cellIs" dxfId="22016" priority="6739" stopIfTrue="1" operator="equal">
      <formula>"h"</formula>
    </cfRule>
    <cfRule type="cellIs" dxfId="22015" priority="6740" stopIfTrue="1" operator="equal">
      <formula>"g"</formula>
    </cfRule>
  </conditionalFormatting>
  <conditionalFormatting sqref="BK25:BM25">
    <cfRule type="cellIs" dxfId="22014" priority="6738" stopIfTrue="1" operator="equal">
      <formula>"f"</formula>
    </cfRule>
  </conditionalFormatting>
  <conditionalFormatting sqref="BK25:BM25">
    <cfRule type="cellIs" dxfId="22013" priority="6736" stopIfTrue="1" operator="equal">
      <formula>"h"</formula>
    </cfRule>
    <cfRule type="cellIs" dxfId="22012" priority="6737" stopIfTrue="1" operator="equal">
      <formula>"g"</formula>
    </cfRule>
  </conditionalFormatting>
  <conditionalFormatting sqref="BK25:BM25">
    <cfRule type="cellIs" dxfId="22011" priority="6735" stopIfTrue="1" operator="equal">
      <formula>"f"</formula>
    </cfRule>
  </conditionalFormatting>
  <conditionalFormatting sqref="BK25:BM25">
    <cfRule type="cellIs" dxfId="22010" priority="6733" stopIfTrue="1" operator="equal">
      <formula>"h"</formula>
    </cfRule>
    <cfRule type="cellIs" dxfId="22009" priority="6734" stopIfTrue="1" operator="equal">
      <formula>"g"</formula>
    </cfRule>
  </conditionalFormatting>
  <conditionalFormatting sqref="BK25:BM25">
    <cfRule type="cellIs" dxfId="22008" priority="6732" stopIfTrue="1" operator="equal">
      <formula>"f"</formula>
    </cfRule>
  </conditionalFormatting>
  <conditionalFormatting sqref="BK25:BM25">
    <cfRule type="cellIs" dxfId="22007" priority="6730" stopIfTrue="1" operator="equal">
      <formula>"h"</formula>
    </cfRule>
    <cfRule type="cellIs" dxfId="22006" priority="6731" stopIfTrue="1" operator="equal">
      <formula>"g"</formula>
    </cfRule>
  </conditionalFormatting>
  <conditionalFormatting sqref="BK25:BM25">
    <cfRule type="cellIs" dxfId="22005" priority="6729" stopIfTrue="1" operator="equal">
      <formula>"f"</formula>
    </cfRule>
  </conditionalFormatting>
  <conditionalFormatting sqref="BK25:BM25">
    <cfRule type="cellIs" dxfId="22004" priority="6727" stopIfTrue="1" operator="equal">
      <formula>"h"</formula>
    </cfRule>
    <cfRule type="cellIs" dxfId="22003" priority="6728" stopIfTrue="1" operator="equal">
      <formula>"g"</formula>
    </cfRule>
  </conditionalFormatting>
  <conditionalFormatting sqref="BK25:BM25">
    <cfRule type="cellIs" dxfId="22002" priority="6726" stopIfTrue="1" operator="equal">
      <formula>"f"</formula>
    </cfRule>
  </conditionalFormatting>
  <conditionalFormatting sqref="BK25:BM25">
    <cfRule type="cellIs" dxfId="22001" priority="6724" stopIfTrue="1" operator="equal">
      <formula>"h"</formula>
    </cfRule>
    <cfRule type="cellIs" dxfId="22000" priority="6725" stopIfTrue="1" operator="equal">
      <formula>"g"</formula>
    </cfRule>
  </conditionalFormatting>
  <conditionalFormatting sqref="BK25:BM25">
    <cfRule type="cellIs" dxfId="21999" priority="6723" stopIfTrue="1" operator="equal">
      <formula>"f"</formula>
    </cfRule>
  </conditionalFormatting>
  <conditionalFormatting sqref="BK25:BM25">
    <cfRule type="cellIs" dxfId="21998" priority="6721" stopIfTrue="1" operator="equal">
      <formula>"h"</formula>
    </cfRule>
    <cfRule type="cellIs" dxfId="21997" priority="6722" stopIfTrue="1" operator="equal">
      <formula>"g"</formula>
    </cfRule>
  </conditionalFormatting>
  <conditionalFormatting sqref="BK25:BM25">
    <cfRule type="cellIs" dxfId="21996" priority="6720" stopIfTrue="1" operator="equal">
      <formula>"f"</formula>
    </cfRule>
  </conditionalFormatting>
  <conditionalFormatting sqref="BK25:BM25">
    <cfRule type="cellIs" dxfId="21995" priority="6718" stopIfTrue="1" operator="equal">
      <formula>"h"</formula>
    </cfRule>
    <cfRule type="cellIs" dxfId="21994" priority="6719" stopIfTrue="1" operator="equal">
      <formula>"g"</formula>
    </cfRule>
  </conditionalFormatting>
  <conditionalFormatting sqref="BK25:BM25">
    <cfRule type="cellIs" dxfId="21993" priority="6717" stopIfTrue="1" operator="equal">
      <formula>"f"</formula>
    </cfRule>
  </conditionalFormatting>
  <conditionalFormatting sqref="BK25:BM25">
    <cfRule type="cellIs" dxfId="21992" priority="6715" stopIfTrue="1" operator="equal">
      <formula>"h"</formula>
    </cfRule>
    <cfRule type="cellIs" dxfId="21991" priority="6716" stopIfTrue="1" operator="equal">
      <formula>"g"</formula>
    </cfRule>
  </conditionalFormatting>
  <conditionalFormatting sqref="BK25:BM25">
    <cfRule type="cellIs" dxfId="21990" priority="6714" stopIfTrue="1" operator="equal">
      <formula>"f"</formula>
    </cfRule>
  </conditionalFormatting>
  <conditionalFormatting sqref="BK25:BM25">
    <cfRule type="cellIs" dxfId="21989" priority="6712" stopIfTrue="1" operator="equal">
      <formula>"h"</formula>
    </cfRule>
    <cfRule type="cellIs" dxfId="21988" priority="6713" stopIfTrue="1" operator="equal">
      <formula>"g"</formula>
    </cfRule>
  </conditionalFormatting>
  <conditionalFormatting sqref="BK25:BM25">
    <cfRule type="cellIs" dxfId="21987" priority="6711" stopIfTrue="1" operator="equal">
      <formula>"f"</formula>
    </cfRule>
  </conditionalFormatting>
  <conditionalFormatting sqref="BK25:BM25">
    <cfRule type="cellIs" dxfId="21986" priority="6709" stopIfTrue="1" operator="equal">
      <formula>"h"</formula>
    </cfRule>
    <cfRule type="cellIs" dxfId="21985" priority="6710" stopIfTrue="1" operator="equal">
      <formula>"g"</formula>
    </cfRule>
  </conditionalFormatting>
  <conditionalFormatting sqref="BK25:BM25">
    <cfRule type="cellIs" dxfId="21984" priority="6708" stopIfTrue="1" operator="equal">
      <formula>"f"</formula>
    </cfRule>
  </conditionalFormatting>
  <conditionalFormatting sqref="BK25:BM25">
    <cfRule type="cellIs" dxfId="21983" priority="6706" stopIfTrue="1" operator="equal">
      <formula>"h"</formula>
    </cfRule>
    <cfRule type="cellIs" dxfId="21982" priority="6707" stopIfTrue="1" operator="equal">
      <formula>"g"</formula>
    </cfRule>
  </conditionalFormatting>
  <conditionalFormatting sqref="BK25:BM25">
    <cfRule type="cellIs" dxfId="21981" priority="6705" stopIfTrue="1" operator="equal">
      <formula>"f"</formula>
    </cfRule>
  </conditionalFormatting>
  <conditionalFormatting sqref="BK25:BM25">
    <cfRule type="cellIs" dxfId="21980" priority="6703" stopIfTrue="1" operator="equal">
      <formula>"h"</formula>
    </cfRule>
    <cfRule type="cellIs" dxfId="21979" priority="6704" stopIfTrue="1" operator="equal">
      <formula>"g"</formula>
    </cfRule>
  </conditionalFormatting>
  <conditionalFormatting sqref="BK25:BM25">
    <cfRule type="cellIs" dxfId="21978" priority="6699" stopIfTrue="1" operator="equal">
      <formula>"f"</formula>
    </cfRule>
  </conditionalFormatting>
  <conditionalFormatting sqref="BK25:BM25">
    <cfRule type="cellIs" dxfId="21977" priority="6697" stopIfTrue="1" operator="equal">
      <formula>"h"</formula>
    </cfRule>
    <cfRule type="cellIs" dxfId="21976" priority="6698" stopIfTrue="1" operator="equal">
      <formula>"g"</formula>
    </cfRule>
  </conditionalFormatting>
  <conditionalFormatting sqref="BK25:BM25">
    <cfRule type="cellIs" dxfId="21975" priority="6702" stopIfTrue="1" operator="equal">
      <formula>"f"</formula>
    </cfRule>
  </conditionalFormatting>
  <conditionalFormatting sqref="BK25:BM25">
    <cfRule type="cellIs" dxfId="21974" priority="6700" stopIfTrue="1" operator="equal">
      <formula>"h"</formula>
    </cfRule>
    <cfRule type="cellIs" dxfId="21973" priority="6701" stopIfTrue="1" operator="equal">
      <formula>"g"</formula>
    </cfRule>
  </conditionalFormatting>
  <conditionalFormatting sqref="BK25:BM25">
    <cfRule type="cellIs" dxfId="21972" priority="6696" stopIfTrue="1" operator="equal">
      <formula>"f"</formula>
    </cfRule>
  </conditionalFormatting>
  <conditionalFormatting sqref="BK25:BM25">
    <cfRule type="cellIs" dxfId="21971" priority="6694" stopIfTrue="1" operator="equal">
      <formula>"h"</formula>
    </cfRule>
    <cfRule type="cellIs" dxfId="21970" priority="6695" stopIfTrue="1" operator="equal">
      <formula>"g"</formula>
    </cfRule>
  </conditionalFormatting>
  <conditionalFormatting sqref="BK25:BM25">
    <cfRule type="cellIs" dxfId="21969" priority="6693" stopIfTrue="1" operator="equal">
      <formula>"f"</formula>
    </cfRule>
  </conditionalFormatting>
  <conditionalFormatting sqref="BK25:BM25">
    <cfRule type="cellIs" dxfId="21968" priority="6691" stopIfTrue="1" operator="equal">
      <formula>"h"</formula>
    </cfRule>
    <cfRule type="cellIs" dxfId="21967" priority="6692" stopIfTrue="1" operator="equal">
      <formula>"g"</formula>
    </cfRule>
  </conditionalFormatting>
  <conditionalFormatting sqref="BK25:BM25">
    <cfRule type="cellIs" dxfId="21966" priority="6690" stopIfTrue="1" operator="equal">
      <formula>"f"</formula>
    </cfRule>
  </conditionalFormatting>
  <conditionalFormatting sqref="BK25:BM25">
    <cfRule type="cellIs" dxfId="21965" priority="6688" stopIfTrue="1" operator="equal">
      <formula>"h"</formula>
    </cfRule>
    <cfRule type="cellIs" dxfId="21964" priority="6689" stopIfTrue="1" operator="equal">
      <formula>"g"</formula>
    </cfRule>
  </conditionalFormatting>
  <conditionalFormatting sqref="BQ25">
    <cfRule type="cellIs" dxfId="21963" priority="6615" stopIfTrue="1" operator="equal">
      <formula>"f"</formula>
    </cfRule>
  </conditionalFormatting>
  <conditionalFormatting sqref="BQ25">
    <cfRule type="cellIs" dxfId="21962" priority="6613" stopIfTrue="1" operator="equal">
      <formula>"h"</formula>
    </cfRule>
    <cfRule type="cellIs" dxfId="21961" priority="6614" stopIfTrue="1" operator="equal">
      <formula>"g"</formula>
    </cfRule>
  </conditionalFormatting>
  <conditionalFormatting sqref="BQ25">
    <cfRule type="cellIs" dxfId="21960" priority="6684" stopIfTrue="1" operator="equal">
      <formula>"f"</formula>
    </cfRule>
  </conditionalFormatting>
  <conditionalFormatting sqref="BQ25">
    <cfRule type="cellIs" dxfId="21959" priority="6682" stopIfTrue="1" operator="equal">
      <formula>"h"</formula>
    </cfRule>
    <cfRule type="cellIs" dxfId="21958" priority="6683" stopIfTrue="1" operator="equal">
      <formula>"g"</formula>
    </cfRule>
  </conditionalFormatting>
  <conditionalFormatting sqref="BQ25">
    <cfRule type="cellIs" dxfId="21957" priority="6681" stopIfTrue="1" operator="equal">
      <formula>"f"</formula>
    </cfRule>
  </conditionalFormatting>
  <conditionalFormatting sqref="BQ25">
    <cfRule type="cellIs" dxfId="21956" priority="6679" stopIfTrue="1" operator="equal">
      <formula>"h"</formula>
    </cfRule>
    <cfRule type="cellIs" dxfId="21955" priority="6680" stopIfTrue="1" operator="equal">
      <formula>"g"</formula>
    </cfRule>
  </conditionalFormatting>
  <conditionalFormatting sqref="BQ25">
    <cfRule type="cellIs" dxfId="21954" priority="6678" stopIfTrue="1" operator="equal">
      <formula>"f"</formula>
    </cfRule>
  </conditionalFormatting>
  <conditionalFormatting sqref="BQ25">
    <cfRule type="cellIs" dxfId="21953" priority="6676" stopIfTrue="1" operator="equal">
      <formula>"h"</formula>
    </cfRule>
    <cfRule type="cellIs" dxfId="21952" priority="6677" stopIfTrue="1" operator="equal">
      <formula>"g"</formula>
    </cfRule>
  </conditionalFormatting>
  <conditionalFormatting sqref="BQ25">
    <cfRule type="cellIs" dxfId="21951" priority="6675" stopIfTrue="1" operator="equal">
      <formula>"f"</formula>
    </cfRule>
  </conditionalFormatting>
  <conditionalFormatting sqref="BQ25">
    <cfRule type="cellIs" dxfId="21950" priority="6673" stopIfTrue="1" operator="equal">
      <formula>"h"</formula>
    </cfRule>
    <cfRule type="cellIs" dxfId="21949" priority="6674" stopIfTrue="1" operator="equal">
      <formula>"g"</formula>
    </cfRule>
  </conditionalFormatting>
  <conditionalFormatting sqref="BQ25">
    <cfRule type="cellIs" dxfId="21948" priority="6672" stopIfTrue="1" operator="equal">
      <formula>"f"</formula>
    </cfRule>
  </conditionalFormatting>
  <conditionalFormatting sqref="BQ25">
    <cfRule type="cellIs" dxfId="21947" priority="6670" stopIfTrue="1" operator="equal">
      <formula>"h"</formula>
    </cfRule>
    <cfRule type="cellIs" dxfId="21946" priority="6671" stopIfTrue="1" operator="equal">
      <formula>"g"</formula>
    </cfRule>
  </conditionalFormatting>
  <conditionalFormatting sqref="BQ25">
    <cfRule type="cellIs" dxfId="21945" priority="6669" stopIfTrue="1" operator="equal">
      <formula>"f"</formula>
    </cfRule>
  </conditionalFormatting>
  <conditionalFormatting sqref="BQ25">
    <cfRule type="cellIs" dxfId="21944" priority="6667" stopIfTrue="1" operator="equal">
      <formula>"h"</formula>
    </cfRule>
    <cfRule type="cellIs" dxfId="21943" priority="6668" stopIfTrue="1" operator="equal">
      <formula>"g"</formula>
    </cfRule>
  </conditionalFormatting>
  <conditionalFormatting sqref="BQ25">
    <cfRule type="cellIs" dxfId="21942" priority="6666" stopIfTrue="1" operator="equal">
      <formula>"f"</formula>
    </cfRule>
  </conditionalFormatting>
  <conditionalFormatting sqref="BQ25">
    <cfRule type="cellIs" dxfId="21941" priority="6664" stopIfTrue="1" operator="equal">
      <formula>"h"</formula>
    </cfRule>
    <cfRule type="cellIs" dxfId="21940" priority="6665" stopIfTrue="1" operator="equal">
      <formula>"g"</formula>
    </cfRule>
  </conditionalFormatting>
  <conditionalFormatting sqref="BQ25">
    <cfRule type="cellIs" dxfId="21939" priority="6663" stopIfTrue="1" operator="equal">
      <formula>"f"</formula>
    </cfRule>
  </conditionalFormatting>
  <conditionalFormatting sqref="BQ25">
    <cfRule type="cellIs" dxfId="21938" priority="6661" stopIfTrue="1" operator="equal">
      <formula>"h"</formula>
    </cfRule>
    <cfRule type="cellIs" dxfId="21937" priority="6662" stopIfTrue="1" operator="equal">
      <formula>"g"</formula>
    </cfRule>
  </conditionalFormatting>
  <conditionalFormatting sqref="BQ25">
    <cfRule type="cellIs" dxfId="21936" priority="6660" stopIfTrue="1" operator="equal">
      <formula>"f"</formula>
    </cfRule>
  </conditionalFormatting>
  <conditionalFormatting sqref="BQ25">
    <cfRule type="cellIs" dxfId="21935" priority="6658" stopIfTrue="1" operator="equal">
      <formula>"h"</formula>
    </cfRule>
    <cfRule type="cellIs" dxfId="21934" priority="6659" stopIfTrue="1" operator="equal">
      <formula>"g"</formula>
    </cfRule>
  </conditionalFormatting>
  <conditionalFormatting sqref="BQ25">
    <cfRule type="cellIs" dxfId="21933" priority="6657" stopIfTrue="1" operator="equal">
      <formula>"f"</formula>
    </cfRule>
  </conditionalFormatting>
  <conditionalFormatting sqref="BQ25">
    <cfRule type="cellIs" dxfId="21932" priority="6655" stopIfTrue="1" operator="equal">
      <formula>"h"</formula>
    </cfRule>
    <cfRule type="cellIs" dxfId="21931" priority="6656" stopIfTrue="1" operator="equal">
      <formula>"g"</formula>
    </cfRule>
  </conditionalFormatting>
  <conditionalFormatting sqref="BQ25">
    <cfRule type="cellIs" dxfId="21930" priority="6654" stopIfTrue="1" operator="equal">
      <formula>"f"</formula>
    </cfRule>
  </conditionalFormatting>
  <conditionalFormatting sqref="BQ25">
    <cfRule type="cellIs" dxfId="21929" priority="6652" stopIfTrue="1" operator="equal">
      <formula>"h"</formula>
    </cfRule>
    <cfRule type="cellIs" dxfId="21928" priority="6653" stopIfTrue="1" operator="equal">
      <formula>"g"</formula>
    </cfRule>
  </conditionalFormatting>
  <conditionalFormatting sqref="BQ25">
    <cfRule type="cellIs" dxfId="21927" priority="6651" stopIfTrue="1" operator="equal">
      <formula>"f"</formula>
    </cfRule>
  </conditionalFormatting>
  <conditionalFormatting sqref="BQ25">
    <cfRule type="cellIs" dxfId="21926" priority="6649" stopIfTrue="1" operator="equal">
      <formula>"h"</formula>
    </cfRule>
    <cfRule type="cellIs" dxfId="21925" priority="6650" stopIfTrue="1" operator="equal">
      <formula>"g"</formula>
    </cfRule>
  </conditionalFormatting>
  <conditionalFormatting sqref="BQ25">
    <cfRule type="cellIs" dxfId="21924" priority="6648" stopIfTrue="1" operator="equal">
      <formula>"f"</formula>
    </cfRule>
  </conditionalFormatting>
  <conditionalFormatting sqref="BQ25">
    <cfRule type="cellIs" dxfId="21923" priority="6646" stopIfTrue="1" operator="equal">
      <formula>"h"</formula>
    </cfRule>
    <cfRule type="cellIs" dxfId="21922" priority="6647" stopIfTrue="1" operator="equal">
      <formula>"g"</formula>
    </cfRule>
  </conditionalFormatting>
  <conditionalFormatting sqref="BQ25">
    <cfRule type="cellIs" dxfId="21921" priority="6645" stopIfTrue="1" operator="equal">
      <formula>"f"</formula>
    </cfRule>
  </conditionalFormatting>
  <conditionalFormatting sqref="BQ25">
    <cfRule type="cellIs" dxfId="21920" priority="6643" stopIfTrue="1" operator="equal">
      <formula>"h"</formula>
    </cfRule>
    <cfRule type="cellIs" dxfId="21919" priority="6644" stopIfTrue="1" operator="equal">
      <formula>"g"</formula>
    </cfRule>
  </conditionalFormatting>
  <conditionalFormatting sqref="BQ25">
    <cfRule type="cellIs" dxfId="21918" priority="6642" stopIfTrue="1" operator="equal">
      <formula>"f"</formula>
    </cfRule>
  </conditionalFormatting>
  <conditionalFormatting sqref="BQ25">
    <cfRule type="cellIs" dxfId="21917" priority="6640" stopIfTrue="1" operator="equal">
      <formula>"h"</formula>
    </cfRule>
    <cfRule type="cellIs" dxfId="21916" priority="6641" stopIfTrue="1" operator="equal">
      <formula>"g"</formula>
    </cfRule>
  </conditionalFormatting>
  <conditionalFormatting sqref="BQ25">
    <cfRule type="cellIs" dxfId="21915" priority="6639" stopIfTrue="1" operator="equal">
      <formula>"f"</formula>
    </cfRule>
  </conditionalFormatting>
  <conditionalFormatting sqref="BQ25">
    <cfRule type="cellIs" dxfId="21914" priority="6637" stopIfTrue="1" operator="equal">
      <formula>"h"</formula>
    </cfRule>
    <cfRule type="cellIs" dxfId="21913" priority="6638" stopIfTrue="1" operator="equal">
      <formula>"g"</formula>
    </cfRule>
  </conditionalFormatting>
  <conditionalFormatting sqref="BQ25">
    <cfRule type="cellIs" dxfId="21912" priority="6636" stopIfTrue="1" operator="equal">
      <formula>"f"</formula>
    </cfRule>
  </conditionalFormatting>
  <conditionalFormatting sqref="BQ25">
    <cfRule type="cellIs" dxfId="21911" priority="6634" stopIfTrue="1" operator="equal">
      <formula>"h"</formula>
    </cfRule>
    <cfRule type="cellIs" dxfId="21910" priority="6635" stopIfTrue="1" operator="equal">
      <formula>"g"</formula>
    </cfRule>
  </conditionalFormatting>
  <conditionalFormatting sqref="BQ25">
    <cfRule type="cellIs" dxfId="21909" priority="6633" stopIfTrue="1" operator="equal">
      <formula>"f"</formula>
    </cfRule>
  </conditionalFormatting>
  <conditionalFormatting sqref="BQ25">
    <cfRule type="cellIs" dxfId="21908" priority="6631" stopIfTrue="1" operator="equal">
      <formula>"h"</formula>
    </cfRule>
    <cfRule type="cellIs" dxfId="21907" priority="6632" stopIfTrue="1" operator="equal">
      <formula>"g"</formula>
    </cfRule>
  </conditionalFormatting>
  <conditionalFormatting sqref="BQ25">
    <cfRule type="cellIs" dxfId="21906" priority="6627" stopIfTrue="1" operator="equal">
      <formula>"f"</formula>
    </cfRule>
  </conditionalFormatting>
  <conditionalFormatting sqref="BQ25">
    <cfRule type="cellIs" dxfId="21905" priority="6625" stopIfTrue="1" operator="equal">
      <formula>"h"</formula>
    </cfRule>
    <cfRule type="cellIs" dxfId="21904" priority="6626" stopIfTrue="1" operator="equal">
      <formula>"g"</formula>
    </cfRule>
  </conditionalFormatting>
  <conditionalFormatting sqref="BQ25">
    <cfRule type="cellIs" dxfId="21903" priority="6630" stopIfTrue="1" operator="equal">
      <formula>"f"</formula>
    </cfRule>
  </conditionalFormatting>
  <conditionalFormatting sqref="BQ25">
    <cfRule type="cellIs" dxfId="21902" priority="6628" stopIfTrue="1" operator="equal">
      <formula>"h"</formula>
    </cfRule>
    <cfRule type="cellIs" dxfId="21901" priority="6629" stopIfTrue="1" operator="equal">
      <formula>"g"</formula>
    </cfRule>
  </conditionalFormatting>
  <conditionalFormatting sqref="BQ25">
    <cfRule type="cellIs" dxfId="21900" priority="6624" stopIfTrue="1" operator="equal">
      <formula>"f"</formula>
    </cfRule>
  </conditionalFormatting>
  <conditionalFormatting sqref="BQ25">
    <cfRule type="cellIs" dxfId="21899" priority="6622" stopIfTrue="1" operator="equal">
      <formula>"h"</formula>
    </cfRule>
    <cfRule type="cellIs" dxfId="21898" priority="6623" stopIfTrue="1" operator="equal">
      <formula>"g"</formula>
    </cfRule>
  </conditionalFormatting>
  <conditionalFormatting sqref="BQ25">
    <cfRule type="cellIs" dxfId="21897" priority="6621" stopIfTrue="1" operator="equal">
      <formula>"f"</formula>
    </cfRule>
  </conditionalFormatting>
  <conditionalFormatting sqref="BQ25">
    <cfRule type="cellIs" dxfId="21896" priority="6619" stopIfTrue="1" operator="equal">
      <formula>"h"</formula>
    </cfRule>
    <cfRule type="cellIs" dxfId="21895" priority="6620" stopIfTrue="1" operator="equal">
      <formula>"g"</formula>
    </cfRule>
  </conditionalFormatting>
  <conditionalFormatting sqref="BQ25">
    <cfRule type="cellIs" dxfId="21894" priority="6618" stopIfTrue="1" operator="equal">
      <formula>"f"</formula>
    </cfRule>
  </conditionalFormatting>
  <conditionalFormatting sqref="BQ25">
    <cfRule type="cellIs" dxfId="21893" priority="6616" stopIfTrue="1" operator="equal">
      <formula>"h"</formula>
    </cfRule>
    <cfRule type="cellIs" dxfId="21892" priority="6617" stopIfTrue="1" operator="equal">
      <formula>"g"</formula>
    </cfRule>
  </conditionalFormatting>
  <conditionalFormatting sqref="BP25">
    <cfRule type="cellIs" dxfId="21891" priority="6543" stopIfTrue="1" operator="equal">
      <formula>"f"</formula>
    </cfRule>
  </conditionalFormatting>
  <conditionalFormatting sqref="BP25">
    <cfRule type="cellIs" dxfId="21890" priority="6541" stopIfTrue="1" operator="equal">
      <formula>"h"</formula>
    </cfRule>
    <cfRule type="cellIs" dxfId="21889" priority="6542" stopIfTrue="1" operator="equal">
      <formula>"g"</formula>
    </cfRule>
  </conditionalFormatting>
  <conditionalFormatting sqref="BP25">
    <cfRule type="cellIs" dxfId="21888" priority="6612" stopIfTrue="1" operator="equal">
      <formula>"f"</formula>
    </cfRule>
  </conditionalFormatting>
  <conditionalFormatting sqref="BP25">
    <cfRule type="cellIs" dxfId="21887" priority="6610" stopIfTrue="1" operator="equal">
      <formula>"h"</formula>
    </cfRule>
    <cfRule type="cellIs" dxfId="21886" priority="6611" stopIfTrue="1" operator="equal">
      <formula>"g"</formula>
    </cfRule>
  </conditionalFormatting>
  <conditionalFormatting sqref="BP25">
    <cfRule type="cellIs" dxfId="21885" priority="6609" stopIfTrue="1" operator="equal">
      <formula>"f"</formula>
    </cfRule>
  </conditionalFormatting>
  <conditionalFormatting sqref="BP25">
    <cfRule type="cellIs" dxfId="21884" priority="6607" stopIfTrue="1" operator="equal">
      <formula>"h"</formula>
    </cfRule>
    <cfRule type="cellIs" dxfId="21883" priority="6608" stopIfTrue="1" operator="equal">
      <formula>"g"</formula>
    </cfRule>
  </conditionalFormatting>
  <conditionalFormatting sqref="BP25">
    <cfRule type="cellIs" dxfId="21882" priority="6606" stopIfTrue="1" operator="equal">
      <formula>"f"</formula>
    </cfRule>
  </conditionalFormatting>
  <conditionalFormatting sqref="BP25">
    <cfRule type="cellIs" dxfId="21881" priority="6604" stopIfTrue="1" operator="equal">
      <formula>"h"</formula>
    </cfRule>
    <cfRule type="cellIs" dxfId="21880" priority="6605" stopIfTrue="1" operator="equal">
      <formula>"g"</formula>
    </cfRule>
  </conditionalFormatting>
  <conditionalFormatting sqref="BP25">
    <cfRule type="cellIs" dxfId="21879" priority="6603" stopIfTrue="1" operator="equal">
      <formula>"f"</formula>
    </cfRule>
  </conditionalFormatting>
  <conditionalFormatting sqref="BP25">
    <cfRule type="cellIs" dxfId="21878" priority="6601" stopIfTrue="1" operator="equal">
      <formula>"h"</formula>
    </cfRule>
    <cfRule type="cellIs" dxfId="21877" priority="6602" stopIfTrue="1" operator="equal">
      <formula>"g"</formula>
    </cfRule>
  </conditionalFormatting>
  <conditionalFormatting sqref="BP25">
    <cfRule type="cellIs" dxfId="21876" priority="6600" stopIfTrue="1" operator="equal">
      <formula>"f"</formula>
    </cfRule>
  </conditionalFormatting>
  <conditionalFormatting sqref="BP25">
    <cfRule type="cellIs" dxfId="21875" priority="6598" stopIfTrue="1" operator="equal">
      <formula>"h"</formula>
    </cfRule>
    <cfRule type="cellIs" dxfId="21874" priority="6599" stopIfTrue="1" operator="equal">
      <formula>"g"</formula>
    </cfRule>
  </conditionalFormatting>
  <conditionalFormatting sqref="BP25">
    <cfRule type="cellIs" dxfId="21873" priority="6597" stopIfTrue="1" operator="equal">
      <formula>"f"</formula>
    </cfRule>
  </conditionalFormatting>
  <conditionalFormatting sqref="BP25">
    <cfRule type="cellIs" dxfId="21872" priority="6595" stopIfTrue="1" operator="equal">
      <formula>"h"</formula>
    </cfRule>
    <cfRule type="cellIs" dxfId="21871" priority="6596" stopIfTrue="1" operator="equal">
      <formula>"g"</formula>
    </cfRule>
  </conditionalFormatting>
  <conditionalFormatting sqref="BP25">
    <cfRule type="cellIs" dxfId="21870" priority="6594" stopIfTrue="1" operator="equal">
      <formula>"f"</formula>
    </cfRule>
  </conditionalFormatting>
  <conditionalFormatting sqref="BP25">
    <cfRule type="cellIs" dxfId="21869" priority="6592" stopIfTrue="1" operator="equal">
      <formula>"h"</formula>
    </cfRule>
    <cfRule type="cellIs" dxfId="21868" priority="6593" stopIfTrue="1" operator="equal">
      <formula>"g"</formula>
    </cfRule>
  </conditionalFormatting>
  <conditionalFormatting sqref="BP25">
    <cfRule type="cellIs" dxfId="21867" priority="6591" stopIfTrue="1" operator="equal">
      <formula>"f"</formula>
    </cfRule>
  </conditionalFormatting>
  <conditionalFormatting sqref="BP25">
    <cfRule type="cellIs" dxfId="21866" priority="6589" stopIfTrue="1" operator="equal">
      <formula>"h"</formula>
    </cfRule>
    <cfRule type="cellIs" dxfId="21865" priority="6590" stopIfTrue="1" operator="equal">
      <formula>"g"</formula>
    </cfRule>
  </conditionalFormatting>
  <conditionalFormatting sqref="BP25">
    <cfRule type="cellIs" dxfId="21864" priority="6588" stopIfTrue="1" operator="equal">
      <formula>"f"</formula>
    </cfRule>
  </conditionalFormatting>
  <conditionalFormatting sqref="BP25">
    <cfRule type="cellIs" dxfId="21863" priority="6586" stopIfTrue="1" operator="equal">
      <formula>"h"</formula>
    </cfRule>
    <cfRule type="cellIs" dxfId="21862" priority="6587" stopIfTrue="1" operator="equal">
      <formula>"g"</formula>
    </cfRule>
  </conditionalFormatting>
  <conditionalFormatting sqref="BP25">
    <cfRule type="cellIs" dxfId="21861" priority="6585" stopIfTrue="1" operator="equal">
      <formula>"f"</formula>
    </cfRule>
  </conditionalFormatting>
  <conditionalFormatting sqref="BP25">
    <cfRule type="cellIs" dxfId="21860" priority="6583" stopIfTrue="1" operator="equal">
      <formula>"h"</formula>
    </cfRule>
    <cfRule type="cellIs" dxfId="21859" priority="6584" stopIfTrue="1" operator="equal">
      <formula>"g"</formula>
    </cfRule>
  </conditionalFormatting>
  <conditionalFormatting sqref="BP25">
    <cfRule type="cellIs" dxfId="21858" priority="6582" stopIfTrue="1" operator="equal">
      <formula>"f"</formula>
    </cfRule>
  </conditionalFormatting>
  <conditionalFormatting sqref="BP25">
    <cfRule type="cellIs" dxfId="21857" priority="6580" stopIfTrue="1" operator="equal">
      <formula>"h"</formula>
    </cfRule>
    <cfRule type="cellIs" dxfId="21856" priority="6581" stopIfTrue="1" operator="equal">
      <formula>"g"</formula>
    </cfRule>
  </conditionalFormatting>
  <conditionalFormatting sqref="BP25">
    <cfRule type="cellIs" dxfId="21855" priority="6579" stopIfTrue="1" operator="equal">
      <formula>"f"</formula>
    </cfRule>
  </conditionalFormatting>
  <conditionalFormatting sqref="BP25">
    <cfRule type="cellIs" dxfId="21854" priority="6577" stopIfTrue="1" operator="equal">
      <formula>"h"</formula>
    </cfRule>
    <cfRule type="cellIs" dxfId="21853" priority="6578" stopIfTrue="1" operator="equal">
      <formula>"g"</formula>
    </cfRule>
  </conditionalFormatting>
  <conditionalFormatting sqref="BP25">
    <cfRule type="cellIs" dxfId="21852" priority="6576" stopIfTrue="1" operator="equal">
      <formula>"f"</formula>
    </cfRule>
  </conditionalFormatting>
  <conditionalFormatting sqref="BP25">
    <cfRule type="cellIs" dxfId="21851" priority="6574" stopIfTrue="1" operator="equal">
      <formula>"h"</formula>
    </cfRule>
    <cfRule type="cellIs" dxfId="21850" priority="6575" stopIfTrue="1" operator="equal">
      <formula>"g"</formula>
    </cfRule>
  </conditionalFormatting>
  <conditionalFormatting sqref="BP25">
    <cfRule type="cellIs" dxfId="21849" priority="6573" stopIfTrue="1" operator="equal">
      <formula>"f"</formula>
    </cfRule>
  </conditionalFormatting>
  <conditionalFormatting sqref="BP25">
    <cfRule type="cellIs" dxfId="21848" priority="6571" stopIfTrue="1" operator="equal">
      <formula>"h"</formula>
    </cfRule>
    <cfRule type="cellIs" dxfId="21847" priority="6572" stopIfTrue="1" operator="equal">
      <formula>"g"</formula>
    </cfRule>
  </conditionalFormatting>
  <conditionalFormatting sqref="BP25">
    <cfRule type="cellIs" dxfId="21846" priority="6570" stopIfTrue="1" operator="equal">
      <formula>"f"</formula>
    </cfRule>
  </conditionalFormatting>
  <conditionalFormatting sqref="BP25">
    <cfRule type="cellIs" dxfId="21845" priority="6568" stopIfTrue="1" operator="equal">
      <formula>"h"</formula>
    </cfRule>
    <cfRule type="cellIs" dxfId="21844" priority="6569" stopIfTrue="1" operator="equal">
      <formula>"g"</formula>
    </cfRule>
  </conditionalFormatting>
  <conditionalFormatting sqref="BP25">
    <cfRule type="cellIs" dxfId="21843" priority="6567" stopIfTrue="1" operator="equal">
      <formula>"f"</formula>
    </cfRule>
  </conditionalFormatting>
  <conditionalFormatting sqref="BP25">
    <cfRule type="cellIs" dxfId="21842" priority="6565" stopIfTrue="1" operator="equal">
      <formula>"h"</formula>
    </cfRule>
    <cfRule type="cellIs" dxfId="21841" priority="6566" stopIfTrue="1" operator="equal">
      <formula>"g"</formula>
    </cfRule>
  </conditionalFormatting>
  <conditionalFormatting sqref="BP25">
    <cfRule type="cellIs" dxfId="21840" priority="6564" stopIfTrue="1" operator="equal">
      <formula>"f"</formula>
    </cfRule>
  </conditionalFormatting>
  <conditionalFormatting sqref="BP25">
    <cfRule type="cellIs" dxfId="21839" priority="6562" stopIfTrue="1" operator="equal">
      <formula>"h"</formula>
    </cfRule>
    <cfRule type="cellIs" dxfId="21838" priority="6563" stopIfTrue="1" operator="equal">
      <formula>"g"</formula>
    </cfRule>
  </conditionalFormatting>
  <conditionalFormatting sqref="BP25">
    <cfRule type="cellIs" dxfId="21837" priority="6561" stopIfTrue="1" operator="equal">
      <formula>"f"</formula>
    </cfRule>
  </conditionalFormatting>
  <conditionalFormatting sqref="BP25">
    <cfRule type="cellIs" dxfId="21836" priority="6559" stopIfTrue="1" operator="equal">
      <formula>"h"</formula>
    </cfRule>
    <cfRule type="cellIs" dxfId="21835" priority="6560" stopIfTrue="1" operator="equal">
      <formula>"g"</formula>
    </cfRule>
  </conditionalFormatting>
  <conditionalFormatting sqref="BP25">
    <cfRule type="cellIs" dxfId="21834" priority="6555" stopIfTrue="1" operator="equal">
      <formula>"f"</formula>
    </cfRule>
  </conditionalFormatting>
  <conditionalFormatting sqref="BP25">
    <cfRule type="cellIs" dxfId="21833" priority="6553" stopIfTrue="1" operator="equal">
      <formula>"h"</formula>
    </cfRule>
    <cfRule type="cellIs" dxfId="21832" priority="6554" stopIfTrue="1" operator="equal">
      <formula>"g"</formula>
    </cfRule>
  </conditionalFormatting>
  <conditionalFormatting sqref="BP25">
    <cfRule type="cellIs" dxfId="21831" priority="6558" stopIfTrue="1" operator="equal">
      <formula>"f"</formula>
    </cfRule>
  </conditionalFormatting>
  <conditionalFormatting sqref="BP25">
    <cfRule type="cellIs" dxfId="21830" priority="6556" stopIfTrue="1" operator="equal">
      <formula>"h"</formula>
    </cfRule>
    <cfRule type="cellIs" dxfId="21829" priority="6557" stopIfTrue="1" operator="equal">
      <formula>"g"</formula>
    </cfRule>
  </conditionalFormatting>
  <conditionalFormatting sqref="BP25">
    <cfRule type="cellIs" dxfId="21828" priority="6552" stopIfTrue="1" operator="equal">
      <formula>"f"</formula>
    </cfRule>
  </conditionalFormatting>
  <conditionalFormatting sqref="BP25">
    <cfRule type="cellIs" dxfId="21827" priority="6550" stopIfTrue="1" operator="equal">
      <formula>"h"</formula>
    </cfRule>
    <cfRule type="cellIs" dxfId="21826" priority="6551" stopIfTrue="1" operator="equal">
      <formula>"g"</formula>
    </cfRule>
  </conditionalFormatting>
  <conditionalFormatting sqref="BP25">
    <cfRule type="cellIs" dxfId="21825" priority="6549" stopIfTrue="1" operator="equal">
      <formula>"f"</formula>
    </cfRule>
  </conditionalFormatting>
  <conditionalFormatting sqref="BP25">
    <cfRule type="cellIs" dxfId="21824" priority="6547" stopIfTrue="1" operator="equal">
      <formula>"h"</formula>
    </cfRule>
    <cfRule type="cellIs" dxfId="21823" priority="6548" stopIfTrue="1" operator="equal">
      <formula>"g"</formula>
    </cfRule>
  </conditionalFormatting>
  <conditionalFormatting sqref="BP25">
    <cfRule type="cellIs" dxfId="21822" priority="6546" stopIfTrue="1" operator="equal">
      <formula>"f"</formula>
    </cfRule>
  </conditionalFormatting>
  <conditionalFormatting sqref="BP25">
    <cfRule type="cellIs" dxfId="21821" priority="6544" stopIfTrue="1" operator="equal">
      <formula>"h"</formula>
    </cfRule>
    <cfRule type="cellIs" dxfId="21820" priority="6545" stopIfTrue="1" operator="equal">
      <formula>"g"</formula>
    </cfRule>
  </conditionalFormatting>
  <conditionalFormatting sqref="BP25:BQ25">
    <cfRule type="cellIs" dxfId="21819" priority="6537" stopIfTrue="1" operator="equal">
      <formula>"f"</formula>
    </cfRule>
  </conditionalFormatting>
  <conditionalFormatting sqref="BP25:BQ25">
    <cfRule type="cellIs" dxfId="21818" priority="6535" stopIfTrue="1" operator="equal">
      <formula>"h"</formula>
    </cfRule>
    <cfRule type="cellIs" dxfId="21817" priority="6536" stopIfTrue="1" operator="equal">
      <formula>"g"</formula>
    </cfRule>
  </conditionalFormatting>
  <conditionalFormatting sqref="BP25:BQ25">
    <cfRule type="cellIs" dxfId="21816" priority="6540" stopIfTrue="1" operator="equal">
      <formula>"f"</formula>
    </cfRule>
  </conditionalFormatting>
  <conditionalFormatting sqref="BP25:BQ25">
    <cfRule type="cellIs" dxfId="21815" priority="6538" stopIfTrue="1" operator="equal">
      <formula>"h"</formula>
    </cfRule>
    <cfRule type="cellIs" dxfId="21814" priority="6539" stopIfTrue="1" operator="equal">
      <formula>"g"</formula>
    </cfRule>
  </conditionalFormatting>
  <conditionalFormatting sqref="AN101:BS101">
    <cfRule type="cellIs" dxfId="21813" priority="6516" stopIfTrue="1" operator="equal">
      <formula>"f"</formula>
    </cfRule>
  </conditionalFormatting>
  <conditionalFormatting sqref="AN101:BS101">
    <cfRule type="cellIs" dxfId="21812" priority="6514" stopIfTrue="1" operator="equal">
      <formula>"h"</formula>
    </cfRule>
    <cfRule type="cellIs" dxfId="21811" priority="6515" stopIfTrue="1" operator="equal">
      <formula>"g"</formula>
    </cfRule>
  </conditionalFormatting>
  <conditionalFormatting sqref="AN42:BS42">
    <cfRule type="cellIs" dxfId="21810" priority="6480" stopIfTrue="1" operator="equal">
      <formula>"f"</formula>
    </cfRule>
  </conditionalFormatting>
  <conditionalFormatting sqref="AN42:BS42">
    <cfRule type="cellIs" dxfId="21809" priority="6478" stopIfTrue="1" operator="equal">
      <formula>"h"</formula>
    </cfRule>
    <cfRule type="cellIs" dxfId="21808" priority="6479" stopIfTrue="1" operator="equal">
      <formula>"g"</formula>
    </cfRule>
  </conditionalFormatting>
  <conditionalFormatting sqref="BS26">
    <cfRule type="cellIs" dxfId="21807" priority="6459" stopIfTrue="1" operator="equal">
      <formula>"f"</formula>
    </cfRule>
  </conditionalFormatting>
  <conditionalFormatting sqref="BS26">
    <cfRule type="cellIs" dxfId="21806" priority="6457" stopIfTrue="1" operator="equal">
      <formula>"h"</formula>
    </cfRule>
    <cfRule type="cellIs" dxfId="21805" priority="6458" stopIfTrue="1" operator="equal">
      <formula>"g"</formula>
    </cfRule>
  </conditionalFormatting>
  <conditionalFormatting sqref="BS26">
    <cfRule type="cellIs" dxfId="21804" priority="6456" stopIfTrue="1" operator="equal">
      <formula>"f"</formula>
    </cfRule>
  </conditionalFormatting>
  <conditionalFormatting sqref="BS26">
    <cfRule type="cellIs" dxfId="21803" priority="6454" stopIfTrue="1" operator="equal">
      <formula>"h"</formula>
    </cfRule>
    <cfRule type="cellIs" dxfId="21802" priority="6455" stopIfTrue="1" operator="equal">
      <formula>"g"</formula>
    </cfRule>
  </conditionalFormatting>
  <conditionalFormatting sqref="BS26">
    <cfRule type="cellIs" dxfId="21801" priority="6474" stopIfTrue="1" operator="equal">
      <formula>"f"</formula>
    </cfRule>
  </conditionalFormatting>
  <conditionalFormatting sqref="BS26">
    <cfRule type="cellIs" dxfId="21800" priority="6472" stopIfTrue="1" operator="equal">
      <formula>"h"</formula>
    </cfRule>
    <cfRule type="cellIs" dxfId="21799" priority="6473" stopIfTrue="1" operator="equal">
      <formula>"g"</formula>
    </cfRule>
  </conditionalFormatting>
  <conditionalFormatting sqref="BS26">
    <cfRule type="cellIs" dxfId="21798" priority="6477" stopIfTrue="1" operator="equal">
      <formula>"f"</formula>
    </cfRule>
  </conditionalFormatting>
  <conditionalFormatting sqref="BS26">
    <cfRule type="cellIs" dxfId="21797" priority="6475" stopIfTrue="1" operator="equal">
      <formula>"h"</formula>
    </cfRule>
    <cfRule type="cellIs" dxfId="21796" priority="6476" stopIfTrue="1" operator="equal">
      <formula>"g"</formula>
    </cfRule>
  </conditionalFormatting>
  <conditionalFormatting sqref="BS26">
    <cfRule type="cellIs" dxfId="21795" priority="6468" stopIfTrue="1" operator="equal">
      <formula>"f"</formula>
    </cfRule>
  </conditionalFormatting>
  <conditionalFormatting sqref="BS26">
    <cfRule type="cellIs" dxfId="21794" priority="6466" stopIfTrue="1" operator="equal">
      <formula>"h"</formula>
    </cfRule>
    <cfRule type="cellIs" dxfId="21793" priority="6467" stopIfTrue="1" operator="equal">
      <formula>"g"</formula>
    </cfRule>
  </conditionalFormatting>
  <conditionalFormatting sqref="BS26">
    <cfRule type="cellIs" dxfId="21792" priority="6471" stopIfTrue="1" operator="equal">
      <formula>"f"</formula>
    </cfRule>
  </conditionalFormatting>
  <conditionalFormatting sqref="BS26">
    <cfRule type="cellIs" dxfId="21791" priority="6469" stopIfTrue="1" operator="equal">
      <formula>"h"</formula>
    </cfRule>
    <cfRule type="cellIs" dxfId="21790" priority="6470" stopIfTrue="1" operator="equal">
      <formula>"g"</formula>
    </cfRule>
  </conditionalFormatting>
  <conditionalFormatting sqref="BS26">
    <cfRule type="cellIs" dxfId="21789" priority="6465" stopIfTrue="1" operator="equal">
      <formula>"f"</formula>
    </cfRule>
  </conditionalFormatting>
  <conditionalFormatting sqref="BS26">
    <cfRule type="cellIs" dxfId="21788" priority="6463" stopIfTrue="1" operator="equal">
      <formula>"h"</formula>
    </cfRule>
    <cfRule type="cellIs" dxfId="21787" priority="6464" stopIfTrue="1" operator="equal">
      <formula>"g"</formula>
    </cfRule>
  </conditionalFormatting>
  <conditionalFormatting sqref="BS26">
    <cfRule type="cellIs" dxfId="21786" priority="6462" stopIfTrue="1" operator="equal">
      <formula>"f"</formula>
    </cfRule>
  </conditionalFormatting>
  <conditionalFormatting sqref="BS26">
    <cfRule type="cellIs" dxfId="21785" priority="6460" stopIfTrue="1" operator="equal">
      <formula>"h"</formula>
    </cfRule>
    <cfRule type="cellIs" dxfId="21784" priority="6461" stopIfTrue="1" operator="equal">
      <formula>"g"</formula>
    </cfRule>
  </conditionalFormatting>
  <conditionalFormatting sqref="BR26">
    <cfRule type="cellIs" dxfId="21783" priority="6453" stopIfTrue="1" operator="equal">
      <formula>"f"</formula>
    </cfRule>
  </conditionalFormatting>
  <conditionalFormatting sqref="BR26">
    <cfRule type="cellIs" dxfId="21782" priority="6451" stopIfTrue="1" operator="equal">
      <formula>"h"</formula>
    </cfRule>
    <cfRule type="cellIs" dxfId="21781" priority="6452" stopIfTrue="1" operator="equal">
      <formula>"g"</formula>
    </cfRule>
  </conditionalFormatting>
  <conditionalFormatting sqref="BR26">
    <cfRule type="cellIs" dxfId="21780" priority="6450" stopIfTrue="1" operator="equal">
      <formula>"f"</formula>
    </cfRule>
  </conditionalFormatting>
  <conditionalFormatting sqref="BR26">
    <cfRule type="cellIs" dxfId="21779" priority="6448" stopIfTrue="1" operator="equal">
      <formula>"h"</formula>
    </cfRule>
    <cfRule type="cellIs" dxfId="21778" priority="6449" stopIfTrue="1" operator="equal">
      <formula>"g"</formula>
    </cfRule>
  </conditionalFormatting>
  <conditionalFormatting sqref="BR26">
    <cfRule type="cellIs" dxfId="21777" priority="6444" stopIfTrue="1" operator="equal">
      <formula>"f"</formula>
    </cfRule>
  </conditionalFormatting>
  <conditionalFormatting sqref="BR26">
    <cfRule type="cellIs" dxfId="21776" priority="6442" stopIfTrue="1" operator="equal">
      <formula>"h"</formula>
    </cfRule>
    <cfRule type="cellIs" dxfId="21775" priority="6443" stopIfTrue="1" operator="equal">
      <formula>"g"</formula>
    </cfRule>
  </conditionalFormatting>
  <conditionalFormatting sqref="BR26">
    <cfRule type="cellIs" dxfId="21774" priority="6447" stopIfTrue="1" operator="equal">
      <formula>"f"</formula>
    </cfRule>
  </conditionalFormatting>
  <conditionalFormatting sqref="BR26">
    <cfRule type="cellIs" dxfId="21773" priority="6445" stopIfTrue="1" operator="equal">
      <formula>"h"</formula>
    </cfRule>
    <cfRule type="cellIs" dxfId="21772" priority="6446" stopIfTrue="1" operator="equal">
      <formula>"g"</formula>
    </cfRule>
  </conditionalFormatting>
  <conditionalFormatting sqref="BR26">
    <cfRule type="cellIs" dxfId="21771" priority="6441" stopIfTrue="1" operator="equal">
      <formula>"f"</formula>
    </cfRule>
  </conditionalFormatting>
  <conditionalFormatting sqref="BR26">
    <cfRule type="cellIs" dxfId="21770" priority="6439" stopIfTrue="1" operator="equal">
      <formula>"h"</formula>
    </cfRule>
    <cfRule type="cellIs" dxfId="21769" priority="6440" stopIfTrue="1" operator="equal">
      <formula>"g"</formula>
    </cfRule>
  </conditionalFormatting>
  <conditionalFormatting sqref="BR26">
    <cfRule type="cellIs" dxfId="21768" priority="6438" stopIfTrue="1" operator="equal">
      <formula>"f"</formula>
    </cfRule>
  </conditionalFormatting>
  <conditionalFormatting sqref="BR26">
    <cfRule type="cellIs" dxfId="21767" priority="6436" stopIfTrue="1" operator="equal">
      <formula>"h"</formula>
    </cfRule>
    <cfRule type="cellIs" dxfId="21766" priority="6437" stopIfTrue="1" operator="equal">
      <formula>"g"</formula>
    </cfRule>
  </conditionalFormatting>
  <conditionalFormatting sqref="BR26">
    <cfRule type="cellIs" dxfId="21765" priority="6432" stopIfTrue="1" operator="equal">
      <formula>"f"</formula>
    </cfRule>
  </conditionalFormatting>
  <conditionalFormatting sqref="BR26">
    <cfRule type="cellIs" dxfId="21764" priority="6430" stopIfTrue="1" operator="equal">
      <formula>"h"</formula>
    </cfRule>
    <cfRule type="cellIs" dxfId="21763" priority="6431" stopIfTrue="1" operator="equal">
      <formula>"g"</formula>
    </cfRule>
  </conditionalFormatting>
  <conditionalFormatting sqref="BR26">
    <cfRule type="cellIs" dxfId="21762" priority="6435" stopIfTrue="1" operator="equal">
      <formula>"f"</formula>
    </cfRule>
  </conditionalFormatting>
  <conditionalFormatting sqref="BR26">
    <cfRule type="cellIs" dxfId="21761" priority="6433" stopIfTrue="1" operator="equal">
      <formula>"h"</formula>
    </cfRule>
    <cfRule type="cellIs" dxfId="21760" priority="6434" stopIfTrue="1" operator="equal">
      <formula>"g"</formula>
    </cfRule>
  </conditionalFormatting>
  <conditionalFormatting sqref="AO26:AP26">
    <cfRule type="cellIs" dxfId="21759" priority="6360" stopIfTrue="1" operator="equal">
      <formula>"f"</formula>
    </cfRule>
  </conditionalFormatting>
  <conditionalFormatting sqref="AO26:AP26">
    <cfRule type="cellIs" dxfId="21758" priority="6358" stopIfTrue="1" operator="equal">
      <formula>"h"</formula>
    </cfRule>
    <cfRule type="cellIs" dxfId="21757" priority="6359" stopIfTrue="1" operator="equal">
      <formula>"g"</formula>
    </cfRule>
  </conditionalFormatting>
  <conditionalFormatting sqref="AO26:AP26">
    <cfRule type="cellIs" dxfId="21756" priority="6429" stopIfTrue="1" operator="equal">
      <formula>"f"</formula>
    </cfRule>
  </conditionalFormatting>
  <conditionalFormatting sqref="AO26:AP26">
    <cfRule type="cellIs" dxfId="21755" priority="6427" stopIfTrue="1" operator="equal">
      <formula>"h"</formula>
    </cfRule>
    <cfRule type="cellIs" dxfId="21754" priority="6428" stopIfTrue="1" operator="equal">
      <formula>"g"</formula>
    </cfRule>
  </conditionalFormatting>
  <conditionalFormatting sqref="AO26:AP26">
    <cfRule type="cellIs" dxfId="21753" priority="6426" stopIfTrue="1" operator="equal">
      <formula>"f"</formula>
    </cfRule>
  </conditionalFormatting>
  <conditionalFormatting sqref="AO26:AP26">
    <cfRule type="cellIs" dxfId="21752" priority="6424" stopIfTrue="1" operator="equal">
      <formula>"h"</formula>
    </cfRule>
    <cfRule type="cellIs" dxfId="21751" priority="6425" stopIfTrue="1" operator="equal">
      <formula>"g"</formula>
    </cfRule>
  </conditionalFormatting>
  <conditionalFormatting sqref="AO26:AP26">
    <cfRule type="cellIs" dxfId="21750" priority="6423" stopIfTrue="1" operator="equal">
      <formula>"f"</formula>
    </cfRule>
  </conditionalFormatting>
  <conditionalFormatting sqref="AO26:AP26">
    <cfRule type="cellIs" dxfId="21749" priority="6421" stopIfTrue="1" operator="equal">
      <formula>"h"</formula>
    </cfRule>
    <cfRule type="cellIs" dxfId="21748" priority="6422" stopIfTrue="1" operator="equal">
      <formula>"g"</formula>
    </cfRule>
  </conditionalFormatting>
  <conditionalFormatting sqref="AO26:AP26">
    <cfRule type="cellIs" dxfId="21747" priority="6420" stopIfTrue="1" operator="equal">
      <formula>"f"</formula>
    </cfRule>
  </conditionalFormatting>
  <conditionalFormatting sqref="AO26:AP26">
    <cfRule type="cellIs" dxfId="21746" priority="6418" stopIfTrue="1" operator="equal">
      <formula>"h"</formula>
    </cfRule>
    <cfRule type="cellIs" dxfId="21745" priority="6419" stopIfTrue="1" operator="equal">
      <formula>"g"</formula>
    </cfRule>
  </conditionalFormatting>
  <conditionalFormatting sqref="AO26:AP26">
    <cfRule type="cellIs" dxfId="21744" priority="6417" stopIfTrue="1" operator="equal">
      <formula>"f"</formula>
    </cfRule>
  </conditionalFormatting>
  <conditionalFormatting sqref="AO26:AP26">
    <cfRule type="cellIs" dxfId="21743" priority="6415" stopIfTrue="1" operator="equal">
      <formula>"h"</formula>
    </cfRule>
    <cfRule type="cellIs" dxfId="21742" priority="6416" stopIfTrue="1" operator="equal">
      <formula>"g"</formula>
    </cfRule>
  </conditionalFormatting>
  <conditionalFormatting sqref="AO26:AP26">
    <cfRule type="cellIs" dxfId="21741" priority="6414" stopIfTrue="1" operator="equal">
      <formula>"f"</formula>
    </cfRule>
  </conditionalFormatting>
  <conditionalFormatting sqref="AO26:AP26">
    <cfRule type="cellIs" dxfId="21740" priority="6412" stopIfTrue="1" operator="equal">
      <formula>"h"</formula>
    </cfRule>
    <cfRule type="cellIs" dxfId="21739" priority="6413" stopIfTrue="1" operator="equal">
      <formula>"g"</formula>
    </cfRule>
  </conditionalFormatting>
  <conditionalFormatting sqref="AO26:AP26">
    <cfRule type="cellIs" dxfId="21738" priority="6411" stopIfTrue="1" operator="equal">
      <formula>"f"</formula>
    </cfRule>
  </conditionalFormatting>
  <conditionalFormatting sqref="AO26:AP26">
    <cfRule type="cellIs" dxfId="21737" priority="6409" stopIfTrue="1" operator="equal">
      <formula>"h"</formula>
    </cfRule>
    <cfRule type="cellIs" dxfId="21736" priority="6410" stopIfTrue="1" operator="equal">
      <formula>"g"</formula>
    </cfRule>
  </conditionalFormatting>
  <conditionalFormatting sqref="AO26:AP26">
    <cfRule type="cellIs" dxfId="21735" priority="6408" stopIfTrue="1" operator="equal">
      <formula>"f"</formula>
    </cfRule>
  </conditionalFormatting>
  <conditionalFormatting sqref="AO26:AP26">
    <cfRule type="cellIs" dxfId="21734" priority="6406" stopIfTrue="1" operator="equal">
      <formula>"h"</formula>
    </cfRule>
    <cfRule type="cellIs" dxfId="21733" priority="6407" stopIfTrue="1" operator="equal">
      <formula>"g"</formula>
    </cfRule>
  </conditionalFormatting>
  <conditionalFormatting sqref="AO26:AP26">
    <cfRule type="cellIs" dxfId="21732" priority="6405" stopIfTrue="1" operator="equal">
      <formula>"f"</formula>
    </cfRule>
  </conditionalFormatting>
  <conditionalFormatting sqref="AO26:AP26">
    <cfRule type="cellIs" dxfId="21731" priority="6403" stopIfTrue="1" operator="equal">
      <formula>"h"</formula>
    </cfRule>
    <cfRule type="cellIs" dxfId="21730" priority="6404" stopIfTrue="1" operator="equal">
      <formula>"g"</formula>
    </cfRule>
  </conditionalFormatting>
  <conditionalFormatting sqref="AO26:AP26">
    <cfRule type="cellIs" dxfId="21729" priority="6402" stopIfTrue="1" operator="equal">
      <formula>"f"</formula>
    </cfRule>
  </conditionalFormatting>
  <conditionalFormatting sqref="AO26:AP26">
    <cfRule type="cellIs" dxfId="21728" priority="6400" stopIfTrue="1" operator="equal">
      <formula>"h"</formula>
    </cfRule>
    <cfRule type="cellIs" dxfId="21727" priority="6401" stopIfTrue="1" operator="equal">
      <formula>"g"</formula>
    </cfRule>
  </conditionalFormatting>
  <conditionalFormatting sqref="AO26:AP26">
    <cfRule type="cellIs" dxfId="21726" priority="6399" stopIfTrue="1" operator="equal">
      <formula>"f"</formula>
    </cfRule>
  </conditionalFormatting>
  <conditionalFormatting sqref="AO26:AP26">
    <cfRule type="cellIs" dxfId="21725" priority="6397" stopIfTrue="1" operator="equal">
      <formula>"h"</formula>
    </cfRule>
    <cfRule type="cellIs" dxfId="21724" priority="6398" stopIfTrue="1" operator="equal">
      <formula>"g"</formula>
    </cfRule>
  </conditionalFormatting>
  <conditionalFormatting sqref="AO26:AP26">
    <cfRule type="cellIs" dxfId="21723" priority="6396" stopIfTrue="1" operator="equal">
      <formula>"f"</formula>
    </cfRule>
  </conditionalFormatting>
  <conditionalFormatting sqref="AO26:AP26">
    <cfRule type="cellIs" dxfId="21722" priority="6394" stopIfTrue="1" operator="equal">
      <formula>"h"</formula>
    </cfRule>
    <cfRule type="cellIs" dxfId="21721" priority="6395" stopIfTrue="1" operator="equal">
      <formula>"g"</formula>
    </cfRule>
  </conditionalFormatting>
  <conditionalFormatting sqref="AO26:AP26">
    <cfRule type="cellIs" dxfId="21720" priority="6393" stopIfTrue="1" operator="equal">
      <formula>"f"</formula>
    </cfRule>
  </conditionalFormatting>
  <conditionalFormatting sqref="AO26:AP26">
    <cfRule type="cellIs" dxfId="21719" priority="6391" stopIfTrue="1" operator="equal">
      <formula>"h"</formula>
    </cfRule>
    <cfRule type="cellIs" dxfId="21718" priority="6392" stopIfTrue="1" operator="equal">
      <formula>"g"</formula>
    </cfRule>
  </conditionalFormatting>
  <conditionalFormatting sqref="AO26:AP26">
    <cfRule type="cellIs" dxfId="21717" priority="6390" stopIfTrue="1" operator="equal">
      <formula>"f"</formula>
    </cfRule>
  </conditionalFormatting>
  <conditionalFormatting sqref="AO26:AP26">
    <cfRule type="cellIs" dxfId="21716" priority="6388" stopIfTrue="1" operator="equal">
      <formula>"h"</formula>
    </cfRule>
    <cfRule type="cellIs" dxfId="21715" priority="6389" stopIfTrue="1" operator="equal">
      <formula>"g"</formula>
    </cfRule>
  </conditionalFormatting>
  <conditionalFormatting sqref="AO26:AP26">
    <cfRule type="cellIs" dxfId="21714" priority="6387" stopIfTrue="1" operator="equal">
      <formula>"f"</formula>
    </cfRule>
  </conditionalFormatting>
  <conditionalFormatting sqref="AO26:AP26">
    <cfRule type="cellIs" dxfId="21713" priority="6385" stopIfTrue="1" operator="equal">
      <formula>"h"</formula>
    </cfRule>
    <cfRule type="cellIs" dxfId="21712" priority="6386" stopIfTrue="1" operator="equal">
      <formula>"g"</formula>
    </cfRule>
  </conditionalFormatting>
  <conditionalFormatting sqref="AO26:AP26">
    <cfRule type="cellIs" dxfId="21711" priority="6384" stopIfTrue="1" operator="equal">
      <formula>"f"</formula>
    </cfRule>
  </conditionalFormatting>
  <conditionalFormatting sqref="AO26:AP26">
    <cfRule type="cellIs" dxfId="21710" priority="6382" stopIfTrue="1" operator="equal">
      <formula>"h"</formula>
    </cfRule>
    <cfRule type="cellIs" dxfId="21709" priority="6383" stopIfTrue="1" operator="equal">
      <formula>"g"</formula>
    </cfRule>
  </conditionalFormatting>
  <conditionalFormatting sqref="AO26:AP26">
    <cfRule type="cellIs" dxfId="21708" priority="6381" stopIfTrue="1" operator="equal">
      <formula>"f"</formula>
    </cfRule>
  </conditionalFormatting>
  <conditionalFormatting sqref="AO26:AP26">
    <cfRule type="cellIs" dxfId="21707" priority="6379" stopIfTrue="1" operator="equal">
      <formula>"h"</formula>
    </cfRule>
    <cfRule type="cellIs" dxfId="21706" priority="6380" stopIfTrue="1" operator="equal">
      <formula>"g"</formula>
    </cfRule>
  </conditionalFormatting>
  <conditionalFormatting sqref="AO26:AP26">
    <cfRule type="cellIs" dxfId="21705" priority="6378" stopIfTrue="1" operator="equal">
      <formula>"f"</formula>
    </cfRule>
  </conditionalFormatting>
  <conditionalFormatting sqref="AO26:AP26">
    <cfRule type="cellIs" dxfId="21704" priority="6376" stopIfTrue="1" operator="equal">
      <formula>"h"</formula>
    </cfRule>
    <cfRule type="cellIs" dxfId="21703" priority="6377" stopIfTrue="1" operator="equal">
      <formula>"g"</formula>
    </cfRule>
  </conditionalFormatting>
  <conditionalFormatting sqref="AO26:AP26">
    <cfRule type="cellIs" dxfId="21702" priority="6372" stopIfTrue="1" operator="equal">
      <formula>"f"</formula>
    </cfRule>
  </conditionalFormatting>
  <conditionalFormatting sqref="AO26:AP26">
    <cfRule type="cellIs" dxfId="21701" priority="6370" stopIfTrue="1" operator="equal">
      <formula>"h"</formula>
    </cfRule>
    <cfRule type="cellIs" dxfId="21700" priority="6371" stopIfTrue="1" operator="equal">
      <formula>"g"</formula>
    </cfRule>
  </conditionalFormatting>
  <conditionalFormatting sqref="AO26:AP26">
    <cfRule type="cellIs" dxfId="21699" priority="6375" stopIfTrue="1" operator="equal">
      <formula>"f"</formula>
    </cfRule>
  </conditionalFormatting>
  <conditionalFormatting sqref="AO26:AP26">
    <cfRule type="cellIs" dxfId="21698" priority="6373" stopIfTrue="1" operator="equal">
      <formula>"h"</formula>
    </cfRule>
    <cfRule type="cellIs" dxfId="21697" priority="6374" stopIfTrue="1" operator="equal">
      <formula>"g"</formula>
    </cfRule>
  </conditionalFormatting>
  <conditionalFormatting sqref="AO26:AP26">
    <cfRule type="cellIs" dxfId="21696" priority="6369" stopIfTrue="1" operator="equal">
      <formula>"f"</formula>
    </cfRule>
  </conditionalFormatting>
  <conditionalFormatting sqref="AO26:AP26">
    <cfRule type="cellIs" dxfId="21695" priority="6367" stopIfTrue="1" operator="equal">
      <formula>"h"</formula>
    </cfRule>
    <cfRule type="cellIs" dxfId="21694" priority="6368" stopIfTrue="1" operator="equal">
      <formula>"g"</formula>
    </cfRule>
  </conditionalFormatting>
  <conditionalFormatting sqref="AO26:AP26">
    <cfRule type="cellIs" dxfId="21693" priority="6366" stopIfTrue="1" operator="equal">
      <formula>"f"</formula>
    </cfRule>
  </conditionalFormatting>
  <conditionalFormatting sqref="AO26:AP26">
    <cfRule type="cellIs" dxfId="21692" priority="6364" stopIfTrue="1" operator="equal">
      <formula>"h"</formula>
    </cfRule>
    <cfRule type="cellIs" dxfId="21691" priority="6365" stopIfTrue="1" operator="equal">
      <formula>"g"</formula>
    </cfRule>
  </conditionalFormatting>
  <conditionalFormatting sqref="AO26:AP26">
    <cfRule type="cellIs" dxfId="21690" priority="6363" stopIfTrue="1" operator="equal">
      <formula>"f"</formula>
    </cfRule>
  </conditionalFormatting>
  <conditionalFormatting sqref="AO26:AP26">
    <cfRule type="cellIs" dxfId="21689" priority="6361" stopIfTrue="1" operator="equal">
      <formula>"h"</formula>
    </cfRule>
    <cfRule type="cellIs" dxfId="21688" priority="6362" stopIfTrue="1" operator="equal">
      <formula>"g"</formula>
    </cfRule>
  </conditionalFormatting>
  <conditionalFormatting sqref="AN26">
    <cfRule type="cellIs" dxfId="21687" priority="6288" stopIfTrue="1" operator="equal">
      <formula>"f"</formula>
    </cfRule>
  </conditionalFormatting>
  <conditionalFormatting sqref="AN26">
    <cfRule type="cellIs" dxfId="21686" priority="6286" stopIfTrue="1" operator="equal">
      <formula>"h"</formula>
    </cfRule>
    <cfRule type="cellIs" dxfId="21685" priority="6287" stopIfTrue="1" operator="equal">
      <formula>"g"</formula>
    </cfRule>
  </conditionalFormatting>
  <conditionalFormatting sqref="AN26">
    <cfRule type="cellIs" dxfId="21684" priority="6357" stopIfTrue="1" operator="equal">
      <formula>"f"</formula>
    </cfRule>
  </conditionalFormatting>
  <conditionalFormatting sqref="AN26">
    <cfRule type="cellIs" dxfId="21683" priority="6355" stopIfTrue="1" operator="equal">
      <formula>"h"</formula>
    </cfRule>
    <cfRule type="cellIs" dxfId="21682" priority="6356" stopIfTrue="1" operator="equal">
      <formula>"g"</formula>
    </cfRule>
  </conditionalFormatting>
  <conditionalFormatting sqref="AN26">
    <cfRule type="cellIs" dxfId="21681" priority="6354" stopIfTrue="1" operator="equal">
      <formula>"f"</formula>
    </cfRule>
  </conditionalFormatting>
  <conditionalFormatting sqref="AN26">
    <cfRule type="cellIs" dxfId="21680" priority="6352" stopIfTrue="1" operator="equal">
      <formula>"h"</formula>
    </cfRule>
    <cfRule type="cellIs" dxfId="21679" priority="6353" stopIfTrue="1" operator="equal">
      <formula>"g"</formula>
    </cfRule>
  </conditionalFormatting>
  <conditionalFormatting sqref="AN26">
    <cfRule type="cellIs" dxfId="21678" priority="6351" stopIfTrue="1" operator="equal">
      <formula>"f"</formula>
    </cfRule>
  </conditionalFormatting>
  <conditionalFormatting sqref="AN26">
    <cfRule type="cellIs" dxfId="21677" priority="6349" stopIfTrue="1" operator="equal">
      <formula>"h"</formula>
    </cfRule>
    <cfRule type="cellIs" dxfId="21676" priority="6350" stopIfTrue="1" operator="equal">
      <formula>"g"</formula>
    </cfRule>
  </conditionalFormatting>
  <conditionalFormatting sqref="AN26">
    <cfRule type="cellIs" dxfId="21675" priority="6348" stopIfTrue="1" operator="equal">
      <formula>"f"</formula>
    </cfRule>
  </conditionalFormatting>
  <conditionalFormatting sqref="AN26">
    <cfRule type="cellIs" dxfId="21674" priority="6346" stopIfTrue="1" operator="equal">
      <formula>"h"</formula>
    </cfRule>
    <cfRule type="cellIs" dxfId="21673" priority="6347" stopIfTrue="1" operator="equal">
      <formula>"g"</formula>
    </cfRule>
  </conditionalFormatting>
  <conditionalFormatting sqref="AN26">
    <cfRule type="cellIs" dxfId="21672" priority="6345" stopIfTrue="1" operator="equal">
      <formula>"f"</formula>
    </cfRule>
  </conditionalFormatting>
  <conditionalFormatting sqref="AN26">
    <cfRule type="cellIs" dxfId="21671" priority="6343" stopIfTrue="1" operator="equal">
      <formula>"h"</formula>
    </cfRule>
    <cfRule type="cellIs" dxfId="21670" priority="6344" stopIfTrue="1" operator="equal">
      <formula>"g"</formula>
    </cfRule>
  </conditionalFormatting>
  <conditionalFormatting sqref="AN26">
    <cfRule type="cellIs" dxfId="21669" priority="6342" stopIfTrue="1" operator="equal">
      <formula>"f"</formula>
    </cfRule>
  </conditionalFormatting>
  <conditionalFormatting sqref="AN26">
    <cfRule type="cellIs" dxfId="21668" priority="6340" stopIfTrue="1" operator="equal">
      <formula>"h"</formula>
    </cfRule>
    <cfRule type="cellIs" dxfId="21667" priority="6341" stopIfTrue="1" operator="equal">
      <formula>"g"</formula>
    </cfRule>
  </conditionalFormatting>
  <conditionalFormatting sqref="AN26">
    <cfRule type="cellIs" dxfId="21666" priority="6339" stopIfTrue="1" operator="equal">
      <formula>"f"</formula>
    </cfRule>
  </conditionalFormatting>
  <conditionalFormatting sqref="AN26">
    <cfRule type="cellIs" dxfId="21665" priority="6337" stopIfTrue="1" operator="equal">
      <formula>"h"</formula>
    </cfRule>
    <cfRule type="cellIs" dxfId="21664" priority="6338" stopIfTrue="1" operator="equal">
      <formula>"g"</formula>
    </cfRule>
  </conditionalFormatting>
  <conditionalFormatting sqref="AN26">
    <cfRule type="cellIs" dxfId="21663" priority="6336" stopIfTrue="1" operator="equal">
      <formula>"f"</formula>
    </cfRule>
  </conditionalFormatting>
  <conditionalFormatting sqref="AN26">
    <cfRule type="cellIs" dxfId="21662" priority="6334" stopIfTrue="1" operator="equal">
      <formula>"h"</formula>
    </cfRule>
    <cfRule type="cellIs" dxfId="21661" priority="6335" stopIfTrue="1" operator="equal">
      <formula>"g"</formula>
    </cfRule>
  </conditionalFormatting>
  <conditionalFormatting sqref="AN26">
    <cfRule type="cellIs" dxfId="21660" priority="6333" stopIfTrue="1" operator="equal">
      <formula>"f"</formula>
    </cfRule>
  </conditionalFormatting>
  <conditionalFormatting sqref="AN26">
    <cfRule type="cellIs" dxfId="21659" priority="6331" stopIfTrue="1" operator="equal">
      <formula>"h"</formula>
    </cfRule>
    <cfRule type="cellIs" dxfId="21658" priority="6332" stopIfTrue="1" operator="equal">
      <formula>"g"</formula>
    </cfRule>
  </conditionalFormatting>
  <conditionalFormatting sqref="AN26">
    <cfRule type="cellIs" dxfId="21657" priority="6330" stopIfTrue="1" operator="equal">
      <formula>"f"</formula>
    </cfRule>
  </conditionalFormatting>
  <conditionalFormatting sqref="AN26">
    <cfRule type="cellIs" dxfId="21656" priority="6328" stopIfTrue="1" operator="equal">
      <formula>"h"</formula>
    </cfRule>
    <cfRule type="cellIs" dxfId="21655" priority="6329" stopIfTrue="1" operator="equal">
      <formula>"g"</formula>
    </cfRule>
  </conditionalFormatting>
  <conditionalFormatting sqref="AN26">
    <cfRule type="cellIs" dxfId="21654" priority="6327" stopIfTrue="1" operator="equal">
      <formula>"f"</formula>
    </cfRule>
  </conditionalFormatting>
  <conditionalFormatting sqref="AN26">
    <cfRule type="cellIs" dxfId="21653" priority="6325" stopIfTrue="1" operator="equal">
      <formula>"h"</formula>
    </cfRule>
    <cfRule type="cellIs" dxfId="21652" priority="6326" stopIfTrue="1" operator="equal">
      <formula>"g"</formula>
    </cfRule>
  </conditionalFormatting>
  <conditionalFormatting sqref="AN26">
    <cfRule type="cellIs" dxfId="21651" priority="6324" stopIfTrue="1" operator="equal">
      <formula>"f"</formula>
    </cfRule>
  </conditionalFormatting>
  <conditionalFormatting sqref="AN26">
    <cfRule type="cellIs" dxfId="21650" priority="6322" stopIfTrue="1" operator="equal">
      <formula>"h"</formula>
    </cfRule>
    <cfRule type="cellIs" dxfId="21649" priority="6323" stopIfTrue="1" operator="equal">
      <formula>"g"</formula>
    </cfRule>
  </conditionalFormatting>
  <conditionalFormatting sqref="AN26">
    <cfRule type="cellIs" dxfId="21648" priority="6321" stopIfTrue="1" operator="equal">
      <formula>"f"</formula>
    </cfRule>
  </conditionalFormatting>
  <conditionalFormatting sqref="AN26">
    <cfRule type="cellIs" dxfId="21647" priority="6319" stopIfTrue="1" operator="equal">
      <formula>"h"</formula>
    </cfRule>
    <cfRule type="cellIs" dxfId="21646" priority="6320" stopIfTrue="1" operator="equal">
      <formula>"g"</formula>
    </cfRule>
  </conditionalFormatting>
  <conditionalFormatting sqref="AN26">
    <cfRule type="cellIs" dxfId="21645" priority="6318" stopIfTrue="1" operator="equal">
      <formula>"f"</formula>
    </cfRule>
  </conditionalFormatting>
  <conditionalFormatting sqref="AN26">
    <cfRule type="cellIs" dxfId="21644" priority="6316" stopIfTrue="1" operator="equal">
      <formula>"h"</formula>
    </cfRule>
    <cfRule type="cellIs" dxfId="21643" priority="6317" stopIfTrue="1" operator="equal">
      <formula>"g"</formula>
    </cfRule>
  </conditionalFormatting>
  <conditionalFormatting sqref="AN26">
    <cfRule type="cellIs" dxfId="21642" priority="6315" stopIfTrue="1" operator="equal">
      <formula>"f"</formula>
    </cfRule>
  </conditionalFormatting>
  <conditionalFormatting sqref="AN26">
    <cfRule type="cellIs" dxfId="21641" priority="6313" stopIfTrue="1" operator="equal">
      <formula>"h"</formula>
    </cfRule>
    <cfRule type="cellIs" dxfId="21640" priority="6314" stopIfTrue="1" operator="equal">
      <formula>"g"</formula>
    </cfRule>
  </conditionalFormatting>
  <conditionalFormatting sqref="AN26">
    <cfRule type="cellIs" dxfId="21639" priority="6312" stopIfTrue="1" operator="equal">
      <formula>"f"</formula>
    </cfRule>
  </conditionalFormatting>
  <conditionalFormatting sqref="AN26">
    <cfRule type="cellIs" dxfId="21638" priority="6310" stopIfTrue="1" operator="equal">
      <formula>"h"</formula>
    </cfRule>
    <cfRule type="cellIs" dxfId="21637" priority="6311" stopIfTrue="1" operator="equal">
      <formula>"g"</formula>
    </cfRule>
  </conditionalFormatting>
  <conditionalFormatting sqref="AN26">
    <cfRule type="cellIs" dxfId="21636" priority="6309" stopIfTrue="1" operator="equal">
      <formula>"f"</formula>
    </cfRule>
  </conditionalFormatting>
  <conditionalFormatting sqref="AN26">
    <cfRule type="cellIs" dxfId="21635" priority="6307" stopIfTrue="1" operator="equal">
      <formula>"h"</formula>
    </cfRule>
    <cfRule type="cellIs" dxfId="21634" priority="6308" stopIfTrue="1" operator="equal">
      <formula>"g"</formula>
    </cfRule>
  </conditionalFormatting>
  <conditionalFormatting sqref="AN26">
    <cfRule type="cellIs" dxfId="21633" priority="6306" stopIfTrue="1" operator="equal">
      <formula>"f"</formula>
    </cfRule>
  </conditionalFormatting>
  <conditionalFormatting sqref="AN26">
    <cfRule type="cellIs" dxfId="21632" priority="6304" stopIfTrue="1" operator="equal">
      <formula>"h"</formula>
    </cfRule>
    <cfRule type="cellIs" dxfId="21631" priority="6305" stopIfTrue="1" operator="equal">
      <formula>"g"</formula>
    </cfRule>
  </conditionalFormatting>
  <conditionalFormatting sqref="AN26">
    <cfRule type="cellIs" dxfId="21630" priority="6300" stopIfTrue="1" operator="equal">
      <formula>"f"</formula>
    </cfRule>
  </conditionalFormatting>
  <conditionalFormatting sqref="AN26">
    <cfRule type="cellIs" dxfId="21629" priority="6298" stopIfTrue="1" operator="equal">
      <formula>"h"</formula>
    </cfRule>
    <cfRule type="cellIs" dxfId="21628" priority="6299" stopIfTrue="1" operator="equal">
      <formula>"g"</formula>
    </cfRule>
  </conditionalFormatting>
  <conditionalFormatting sqref="AN26">
    <cfRule type="cellIs" dxfId="21627" priority="6303" stopIfTrue="1" operator="equal">
      <formula>"f"</formula>
    </cfRule>
  </conditionalFormatting>
  <conditionalFormatting sqref="AN26">
    <cfRule type="cellIs" dxfId="21626" priority="6301" stopIfTrue="1" operator="equal">
      <formula>"h"</formula>
    </cfRule>
    <cfRule type="cellIs" dxfId="21625" priority="6302" stopIfTrue="1" operator="equal">
      <formula>"g"</formula>
    </cfRule>
  </conditionalFormatting>
  <conditionalFormatting sqref="AN26">
    <cfRule type="cellIs" dxfId="21624" priority="6297" stopIfTrue="1" operator="equal">
      <formula>"f"</formula>
    </cfRule>
  </conditionalFormatting>
  <conditionalFormatting sqref="AN26">
    <cfRule type="cellIs" dxfId="21623" priority="6295" stopIfTrue="1" operator="equal">
      <formula>"h"</formula>
    </cfRule>
    <cfRule type="cellIs" dxfId="21622" priority="6296" stopIfTrue="1" operator="equal">
      <formula>"g"</formula>
    </cfRule>
  </conditionalFormatting>
  <conditionalFormatting sqref="AN26">
    <cfRule type="cellIs" dxfId="21621" priority="6294" stopIfTrue="1" operator="equal">
      <formula>"f"</formula>
    </cfRule>
  </conditionalFormatting>
  <conditionalFormatting sqref="AN26">
    <cfRule type="cellIs" dxfId="21620" priority="6292" stopIfTrue="1" operator="equal">
      <formula>"h"</formula>
    </cfRule>
    <cfRule type="cellIs" dxfId="21619" priority="6293" stopIfTrue="1" operator="equal">
      <formula>"g"</formula>
    </cfRule>
  </conditionalFormatting>
  <conditionalFormatting sqref="AN26">
    <cfRule type="cellIs" dxfId="21618" priority="6291" stopIfTrue="1" operator="equal">
      <formula>"f"</formula>
    </cfRule>
  </conditionalFormatting>
  <conditionalFormatting sqref="AN26">
    <cfRule type="cellIs" dxfId="21617" priority="6289" stopIfTrue="1" operator="equal">
      <formula>"h"</formula>
    </cfRule>
    <cfRule type="cellIs" dxfId="21616" priority="6290" stopIfTrue="1" operator="equal">
      <formula>"g"</formula>
    </cfRule>
  </conditionalFormatting>
  <conditionalFormatting sqref="AQ26:AR26">
    <cfRule type="cellIs" dxfId="21615" priority="6282" stopIfTrue="1" operator="equal">
      <formula>"f"</formula>
    </cfRule>
  </conditionalFormatting>
  <conditionalFormatting sqref="AQ26:AR26">
    <cfRule type="cellIs" dxfId="21614" priority="6280" stopIfTrue="1" operator="equal">
      <formula>"h"</formula>
    </cfRule>
    <cfRule type="cellIs" dxfId="21613" priority="6281" stopIfTrue="1" operator="equal">
      <formula>"g"</formula>
    </cfRule>
  </conditionalFormatting>
  <conditionalFormatting sqref="AQ26:AR26">
    <cfRule type="cellIs" dxfId="21612" priority="6279" stopIfTrue="1" operator="equal">
      <formula>"f"</formula>
    </cfRule>
  </conditionalFormatting>
  <conditionalFormatting sqref="AQ26:AR26">
    <cfRule type="cellIs" dxfId="21611" priority="6277" stopIfTrue="1" operator="equal">
      <formula>"h"</formula>
    </cfRule>
    <cfRule type="cellIs" dxfId="21610" priority="6278" stopIfTrue="1" operator="equal">
      <formula>"g"</formula>
    </cfRule>
  </conditionalFormatting>
  <conditionalFormatting sqref="AQ26:AR26">
    <cfRule type="cellIs" dxfId="21609" priority="6267" stopIfTrue="1" operator="equal">
      <formula>"f"</formula>
    </cfRule>
  </conditionalFormatting>
  <conditionalFormatting sqref="AQ26:AR26">
    <cfRule type="cellIs" dxfId="21608" priority="6265" stopIfTrue="1" operator="equal">
      <formula>"h"</formula>
    </cfRule>
    <cfRule type="cellIs" dxfId="21607" priority="6266" stopIfTrue="1" operator="equal">
      <formula>"g"</formula>
    </cfRule>
  </conditionalFormatting>
  <conditionalFormatting sqref="AQ26:AR26">
    <cfRule type="cellIs" dxfId="21606" priority="6264" stopIfTrue="1" operator="equal">
      <formula>"f"</formula>
    </cfRule>
  </conditionalFormatting>
  <conditionalFormatting sqref="AQ26:AR26">
    <cfRule type="cellIs" dxfId="21605" priority="6262" stopIfTrue="1" operator="equal">
      <formula>"h"</formula>
    </cfRule>
    <cfRule type="cellIs" dxfId="21604" priority="6263" stopIfTrue="1" operator="equal">
      <formula>"g"</formula>
    </cfRule>
  </conditionalFormatting>
  <conditionalFormatting sqref="AQ26:AR26">
    <cfRule type="cellIs" dxfId="21603" priority="6276" stopIfTrue="1" operator="equal">
      <formula>"f"</formula>
    </cfRule>
  </conditionalFormatting>
  <conditionalFormatting sqref="AQ26:AR26">
    <cfRule type="cellIs" dxfId="21602" priority="6274" stopIfTrue="1" operator="equal">
      <formula>"h"</formula>
    </cfRule>
    <cfRule type="cellIs" dxfId="21601" priority="6275" stopIfTrue="1" operator="equal">
      <formula>"g"</formula>
    </cfRule>
  </conditionalFormatting>
  <conditionalFormatting sqref="AQ26:AR26">
    <cfRule type="cellIs" dxfId="21600" priority="6285" stopIfTrue="1" operator="equal">
      <formula>"f"</formula>
    </cfRule>
  </conditionalFormatting>
  <conditionalFormatting sqref="AQ26:AR26">
    <cfRule type="cellIs" dxfId="21599" priority="6283" stopIfTrue="1" operator="equal">
      <formula>"h"</formula>
    </cfRule>
    <cfRule type="cellIs" dxfId="21598" priority="6284" stopIfTrue="1" operator="equal">
      <formula>"g"</formula>
    </cfRule>
  </conditionalFormatting>
  <conditionalFormatting sqref="AQ26:AR26">
    <cfRule type="cellIs" dxfId="21597" priority="6273" stopIfTrue="1" operator="equal">
      <formula>"f"</formula>
    </cfRule>
  </conditionalFormatting>
  <conditionalFormatting sqref="AQ26:AR26">
    <cfRule type="cellIs" dxfId="21596" priority="6271" stopIfTrue="1" operator="equal">
      <formula>"h"</formula>
    </cfRule>
    <cfRule type="cellIs" dxfId="21595" priority="6272" stopIfTrue="1" operator="equal">
      <formula>"g"</formula>
    </cfRule>
  </conditionalFormatting>
  <conditionalFormatting sqref="AQ26:AR26">
    <cfRule type="cellIs" dxfId="21594" priority="6270" stopIfTrue="1" operator="equal">
      <formula>"f"</formula>
    </cfRule>
  </conditionalFormatting>
  <conditionalFormatting sqref="AQ26:AR26">
    <cfRule type="cellIs" dxfId="21593" priority="6268" stopIfTrue="1" operator="equal">
      <formula>"h"</formula>
    </cfRule>
    <cfRule type="cellIs" dxfId="21592" priority="6269" stopIfTrue="1" operator="equal">
      <formula>"g"</formula>
    </cfRule>
  </conditionalFormatting>
  <conditionalFormatting sqref="AS26:AT26">
    <cfRule type="cellIs" dxfId="21591" priority="6192" stopIfTrue="1" operator="equal">
      <formula>"f"</formula>
    </cfRule>
  </conditionalFormatting>
  <conditionalFormatting sqref="AS26:AT26">
    <cfRule type="cellIs" dxfId="21590" priority="6190" stopIfTrue="1" operator="equal">
      <formula>"h"</formula>
    </cfRule>
    <cfRule type="cellIs" dxfId="21589" priority="6191" stopIfTrue="1" operator="equal">
      <formula>"g"</formula>
    </cfRule>
  </conditionalFormatting>
  <conditionalFormatting sqref="AS26:AT26">
    <cfRule type="cellIs" dxfId="21588" priority="6261" stopIfTrue="1" operator="equal">
      <formula>"f"</formula>
    </cfRule>
  </conditionalFormatting>
  <conditionalFormatting sqref="AS26:AT26">
    <cfRule type="cellIs" dxfId="21587" priority="6259" stopIfTrue="1" operator="equal">
      <formula>"h"</formula>
    </cfRule>
    <cfRule type="cellIs" dxfId="21586" priority="6260" stopIfTrue="1" operator="equal">
      <formula>"g"</formula>
    </cfRule>
  </conditionalFormatting>
  <conditionalFormatting sqref="AS26:AT26">
    <cfRule type="cellIs" dxfId="21585" priority="6258" stopIfTrue="1" operator="equal">
      <formula>"f"</formula>
    </cfRule>
  </conditionalFormatting>
  <conditionalFormatting sqref="AS26:AT26">
    <cfRule type="cellIs" dxfId="21584" priority="6256" stopIfTrue="1" operator="equal">
      <formula>"h"</formula>
    </cfRule>
    <cfRule type="cellIs" dxfId="21583" priority="6257" stopIfTrue="1" operator="equal">
      <formula>"g"</formula>
    </cfRule>
  </conditionalFormatting>
  <conditionalFormatting sqref="AS26:AT26">
    <cfRule type="cellIs" dxfId="21582" priority="6255" stopIfTrue="1" operator="equal">
      <formula>"f"</formula>
    </cfRule>
  </conditionalFormatting>
  <conditionalFormatting sqref="AS26:AT26">
    <cfRule type="cellIs" dxfId="21581" priority="6253" stopIfTrue="1" operator="equal">
      <formula>"h"</formula>
    </cfRule>
    <cfRule type="cellIs" dxfId="21580" priority="6254" stopIfTrue="1" operator="equal">
      <formula>"g"</formula>
    </cfRule>
  </conditionalFormatting>
  <conditionalFormatting sqref="AS26:AT26">
    <cfRule type="cellIs" dxfId="21579" priority="6252" stopIfTrue="1" operator="equal">
      <formula>"f"</formula>
    </cfRule>
  </conditionalFormatting>
  <conditionalFormatting sqref="AS26:AT26">
    <cfRule type="cellIs" dxfId="21578" priority="6250" stopIfTrue="1" operator="equal">
      <formula>"h"</formula>
    </cfRule>
    <cfRule type="cellIs" dxfId="21577" priority="6251" stopIfTrue="1" operator="equal">
      <formula>"g"</formula>
    </cfRule>
  </conditionalFormatting>
  <conditionalFormatting sqref="AS26:AT26">
    <cfRule type="cellIs" dxfId="21576" priority="6249" stopIfTrue="1" operator="equal">
      <formula>"f"</formula>
    </cfRule>
  </conditionalFormatting>
  <conditionalFormatting sqref="AS26:AT26">
    <cfRule type="cellIs" dxfId="21575" priority="6247" stopIfTrue="1" operator="equal">
      <formula>"h"</formula>
    </cfRule>
    <cfRule type="cellIs" dxfId="21574" priority="6248" stopIfTrue="1" operator="equal">
      <formula>"g"</formula>
    </cfRule>
  </conditionalFormatting>
  <conditionalFormatting sqref="AS26:AT26">
    <cfRule type="cellIs" dxfId="21573" priority="6246" stopIfTrue="1" operator="equal">
      <formula>"f"</formula>
    </cfRule>
  </conditionalFormatting>
  <conditionalFormatting sqref="AS26:AT26">
    <cfRule type="cellIs" dxfId="21572" priority="6244" stopIfTrue="1" operator="equal">
      <formula>"h"</formula>
    </cfRule>
    <cfRule type="cellIs" dxfId="21571" priority="6245" stopIfTrue="1" operator="equal">
      <formula>"g"</formula>
    </cfRule>
  </conditionalFormatting>
  <conditionalFormatting sqref="AS26:AT26">
    <cfRule type="cellIs" dxfId="21570" priority="6243" stopIfTrue="1" operator="equal">
      <formula>"f"</formula>
    </cfRule>
  </conditionalFormatting>
  <conditionalFormatting sqref="AS26:AT26">
    <cfRule type="cellIs" dxfId="21569" priority="6241" stopIfTrue="1" operator="equal">
      <formula>"h"</formula>
    </cfRule>
    <cfRule type="cellIs" dxfId="21568" priority="6242" stopIfTrue="1" operator="equal">
      <formula>"g"</formula>
    </cfRule>
  </conditionalFormatting>
  <conditionalFormatting sqref="AS26:AT26">
    <cfRule type="cellIs" dxfId="21567" priority="6240" stopIfTrue="1" operator="equal">
      <formula>"f"</formula>
    </cfRule>
  </conditionalFormatting>
  <conditionalFormatting sqref="AS26:AT26">
    <cfRule type="cellIs" dxfId="21566" priority="6238" stopIfTrue="1" operator="equal">
      <formula>"h"</formula>
    </cfRule>
    <cfRule type="cellIs" dxfId="21565" priority="6239" stopIfTrue="1" operator="equal">
      <formula>"g"</formula>
    </cfRule>
  </conditionalFormatting>
  <conditionalFormatting sqref="AS26:AT26">
    <cfRule type="cellIs" dxfId="21564" priority="6237" stopIfTrue="1" operator="equal">
      <formula>"f"</formula>
    </cfRule>
  </conditionalFormatting>
  <conditionalFormatting sqref="AS26:AT26">
    <cfRule type="cellIs" dxfId="21563" priority="6235" stopIfTrue="1" operator="equal">
      <formula>"h"</formula>
    </cfRule>
    <cfRule type="cellIs" dxfId="21562" priority="6236" stopIfTrue="1" operator="equal">
      <formula>"g"</formula>
    </cfRule>
  </conditionalFormatting>
  <conditionalFormatting sqref="AS26:AT26">
    <cfRule type="cellIs" dxfId="21561" priority="6234" stopIfTrue="1" operator="equal">
      <formula>"f"</formula>
    </cfRule>
  </conditionalFormatting>
  <conditionalFormatting sqref="AS26:AT26">
    <cfRule type="cellIs" dxfId="21560" priority="6232" stopIfTrue="1" operator="equal">
      <formula>"h"</formula>
    </cfRule>
    <cfRule type="cellIs" dxfId="21559" priority="6233" stopIfTrue="1" operator="equal">
      <formula>"g"</formula>
    </cfRule>
  </conditionalFormatting>
  <conditionalFormatting sqref="AS26:AT26">
    <cfRule type="cellIs" dxfId="21558" priority="6231" stopIfTrue="1" operator="equal">
      <formula>"f"</formula>
    </cfRule>
  </conditionalFormatting>
  <conditionalFormatting sqref="AS26:AT26">
    <cfRule type="cellIs" dxfId="21557" priority="6229" stopIfTrue="1" operator="equal">
      <formula>"h"</formula>
    </cfRule>
    <cfRule type="cellIs" dxfId="21556" priority="6230" stopIfTrue="1" operator="equal">
      <formula>"g"</formula>
    </cfRule>
  </conditionalFormatting>
  <conditionalFormatting sqref="AS26:AT26">
    <cfRule type="cellIs" dxfId="21555" priority="6228" stopIfTrue="1" operator="equal">
      <formula>"f"</formula>
    </cfRule>
  </conditionalFormatting>
  <conditionalFormatting sqref="AS26:AT26">
    <cfRule type="cellIs" dxfId="21554" priority="6226" stopIfTrue="1" operator="equal">
      <formula>"h"</formula>
    </cfRule>
    <cfRule type="cellIs" dxfId="21553" priority="6227" stopIfTrue="1" operator="equal">
      <formula>"g"</formula>
    </cfRule>
  </conditionalFormatting>
  <conditionalFormatting sqref="AS26:AT26">
    <cfRule type="cellIs" dxfId="21552" priority="6225" stopIfTrue="1" operator="equal">
      <formula>"f"</formula>
    </cfRule>
  </conditionalFormatting>
  <conditionalFormatting sqref="AS26:AT26">
    <cfRule type="cellIs" dxfId="21551" priority="6223" stopIfTrue="1" operator="equal">
      <formula>"h"</formula>
    </cfRule>
    <cfRule type="cellIs" dxfId="21550" priority="6224" stopIfTrue="1" operator="equal">
      <formula>"g"</formula>
    </cfRule>
  </conditionalFormatting>
  <conditionalFormatting sqref="AS26:AT26">
    <cfRule type="cellIs" dxfId="21549" priority="6222" stopIfTrue="1" operator="equal">
      <formula>"f"</formula>
    </cfRule>
  </conditionalFormatting>
  <conditionalFormatting sqref="AS26:AT26">
    <cfRule type="cellIs" dxfId="21548" priority="6220" stopIfTrue="1" operator="equal">
      <formula>"h"</formula>
    </cfRule>
    <cfRule type="cellIs" dxfId="21547" priority="6221" stopIfTrue="1" operator="equal">
      <formula>"g"</formula>
    </cfRule>
  </conditionalFormatting>
  <conditionalFormatting sqref="AS26:AT26">
    <cfRule type="cellIs" dxfId="21546" priority="6219" stopIfTrue="1" operator="equal">
      <formula>"f"</formula>
    </cfRule>
  </conditionalFormatting>
  <conditionalFormatting sqref="AS26:AT26">
    <cfRule type="cellIs" dxfId="21545" priority="6217" stopIfTrue="1" operator="equal">
      <formula>"h"</formula>
    </cfRule>
    <cfRule type="cellIs" dxfId="21544" priority="6218" stopIfTrue="1" operator="equal">
      <formula>"g"</formula>
    </cfRule>
  </conditionalFormatting>
  <conditionalFormatting sqref="AS26:AT26">
    <cfRule type="cellIs" dxfId="21543" priority="6216" stopIfTrue="1" operator="equal">
      <formula>"f"</formula>
    </cfRule>
  </conditionalFormatting>
  <conditionalFormatting sqref="AS26:AT26">
    <cfRule type="cellIs" dxfId="21542" priority="6214" stopIfTrue="1" operator="equal">
      <formula>"h"</formula>
    </cfRule>
    <cfRule type="cellIs" dxfId="21541" priority="6215" stopIfTrue="1" operator="equal">
      <formula>"g"</formula>
    </cfRule>
  </conditionalFormatting>
  <conditionalFormatting sqref="AS26:AT26">
    <cfRule type="cellIs" dxfId="21540" priority="6213" stopIfTrue="1" operator="equal">
      <formula>"f"</formula>
    </cfRule>
  </conditionalFormatting>
  <conditionalFormatting sqref="AS26:AT26">
    <cfRule type="cellIs" dxfId="21539" priority="6211" stopIfTrue="1" operator="equal">
      <formula>"h"</formula>
    </cfRule>
    <cfRule type="cellIs" dxfId="21538" priority="6212" stopIfTrue="1" operator="equal">
      <formula>"g"</formula>
    </cfRule>
  </conditionalFormatting>
  <conditionalFormatting sqref="AS26:AT26">
    <cfRule type="cellIs" dxfId="21537" priority="6210" stopIfTrue="1" operator="equal">
      <formula>"f"</formula>
    </cfRule>
  </conditionalFormatting>
  <conditionalFormatting sqref="AS26:AT26">
    <cfRule type="cellIs" dxfId="21536" priority="6208" stopIfTrue="1" operator="equal">
      <formula>"h"</formula>
    </cfRule>
    <cfRule type="cellIs" dxfId="21535" priority="6209" stopIfTrue="1" operator="equal">
      <formula>"g"</formula>
    </cfRule>
  </conditionalFormatting>
  <conditionalFormatting sqref="AS26:AT26">
    <cfRule type="cellIs" dxfId="21534" priority="6204" stopIfTrue="1" operator="equal">
      <formula>"f"</formula>
    </cfRule>
  </conditionalFormatting>
  <conditionalFormatting sqref="AS26:AT26">
    <cfRule type="cellIs" dxfId="21533" priority="6202" stopIfTrue="1" operator="equal">
      <formula>"h"</formula>
    </cfRule>
    <cfRule type="cellIs" dxfId="21532" priority="6203" stopIfTrue="1" operator="equal">
      <formula>"g"</formula>
    </cfRule>
  </conditionalFormatting>
  <conditionalFormatting sqref="AS26:AT26">
    <cfRule type="cellIs" dxfId="21531" priority="6207" stopIfTrue="1" operator="equal">
      <formula>"f"</formula>
    </cfRule>
  </conditionalFormatting>
  <conditionalFormatting sqref="AS26:AT26">
    <cfRule type="cellIs" dxfId="21530" priority="6205" stopIfTrue="1" operator="equal">
      <formula>"h"</formula>
    </cfRule>
    <cfRule type="cellIs" dxfId="21529" priority="6206" stopIfTrue="1" operator="equal">
      <formula>"g"</formula>
    </cfRule>
  </conditionalFormatting>
  <conditionalFormatting sqref="AS26:AT26">
    <cfRule type="cellIs" dxfId="21528" priority="6201" stopIfTrue="1" operator="equal">
      <formula>"f"</formula>
    </cfRule>
  </conditionalFormatting>
  <conditionalFormatting sqref="AS26:AT26">
    <cfRule type="cellIs" dxfId="21527" priority="6199" stopIfTrue="1" operator="equal">
      <formula>"h"</formula>
    </cfRule>
    <cfRule type="cellIs" dxfId="21526" priority="6200" stopIfTrue="1" operator="equal">
      <formula>"g"</formula>
    </cfRule>
  </conditionalFormatting>
  <conditionalFormatting sqref="AS26:AT26">
    <cfRule type="cellIs" dxfId="21525" priority="6198" stopIfTrue="1" operator="equal">
      <formula>"f"</formula>
    </cfRule>
  </conditionalFormatting>
  <conditionalFormatting sqref="AS26:AT26">
    <cfRule type="cellIs" dxfId="21524" priority="6196" stopIfTrue="1" operator="equal">
      <formula>"h"</formula>
    </cfRule>
    <cfRule type="cellIs" dxfId="21523" priority="6197" stopIfTrue="1" operator="equal">
      <formula>"g"</formula>
    </cfRule>
  </conditionalFormatting>
  <conditionalFormatting sqref="AS26:AT26">
    <cfRule type="cellIs" dxfId="21522" priority="6195" stopIfTrue="1" operator="equal">
      <formula>"f"</formula>
    </cfRule>
  </conditionalFormatting>
  <conditionalFormatting sqref="AS26:AT26">
    <cfRule type="cellIs" dxfId="21521" priority="6193" stopIfTrue="1" operator="equal">
      <formula>"h"</formula>
    </cfRule>
    <cfRule type="cellIs" dxfId="21520" priority="6194" stopIfTrue="1" operator="equal">
      <formula>"g"</formula>
    </cfRule>
  </conditionalFormatting>
  <conditionalFormatting sqref="BP26:BQ26">
    <cfRule type="cellIs" dxfId="21519" priority="4548" stopIfTrue="1" operator="equal">
      <formula>"f"</formula>
    </cfRule>
  </conditionalFormatting>
  <conditionalFormatting sqref="BP26:BQ26">
    <cfRule type="cellIs" dxfId="21518" priority="4546" stopIfTrue="1" operator="equal">
      <formula>"h"</formula>
    </cfRule>
    <cfRule type="cellIs" dxfId="21517" priority="4547" stopIfTrue="1" operator="equal">
      <formula>"g"</formula>
    </cfRule>
  </conditionalFormatting>
  <conditionalFormatting sqref="BP26:BQ26">
    <cfRule type="cellIs" dxfId="21516" priority="4545" stopIfTrue="1" operator="equal">
      <formula>"f"</formula>
    </cfRule>
  </conditionalFormatting>
  <conditionalFormatting sqref="BP26:BQ26">
    <cfRule type="cellIs" dxfId="21515" priority="4543" stopIfTrue="1" operator="equal">
      <formula>"h"</formula>
    </cfRule>
    <cfRule type="cellIs" dxfId="21514" priority="4544" stopIfTrue="1" operator="equal">
      <formula>"g"</formula>
    </cfRule>
  </conditionalFormatting>
  <conditionalFormatting sqref="BP26:BQ26">
    <cfRule type="cellIs" dxfId="21513" priority="4542" stopIfTrue="1" operator="equal">
      <formula>"f"</formula>
    </cfRule>
  </conditionalFormatting>
  <conditionalFormatting sqref="BP26:BQ26">
    <cfRule type="cellIs" dxfId="21512" priority="4540" stopIfTrue="1" operator="equal">
      <formula>"h"</formula>
    </cfRule>
    <cfRule type="cellIs" dxfId="21511" priority="4541" stopIfTrue="1" operator="equal">
      <formula>"g"</formula>
    </cfRule>
  </conditionalFormatting>
  <conditionalFormatting sqref="BP26:BQ26">
    <cfRule type="cellIs" dxfId="21510" priority="4551" stopIfTrue="1" operator="equal">
      <formula>"f"</formula>
    </cfRule>
  </conditionalFormatting>
  <conditionalFormatting sqref="BP26:BQ26">
    <cfRule type="cellIs" dxfId="21509" priority="4549" stopIfTrue="1" operator="equal">
      <formula>"h"</formula>
    </cfRule>
    <cfRule type="cellIs" dxfId="21508" priority="4550" stopIfTrue="1" operator="equal">
      <formula>"g"</formula>
    </cfRule>
  </conditionalFormatting>
  <conditionalFormatting sqref="BP26:BQ26">
    <cfRule type="cellIs" dxfId="21507" priority="4539" stopIfTrue="1" operator="equal">
      <formula>"f"</formula>
    </cfRule>
  </conditionalFormatting>
  <conditionalFormatting sqref="BP26:BQ26">
    <cfRule type="cellIs" dxfId="21506" priority="4537" stopIfTrue="1" operator="equal">
      <formula>"h"</formula>
    </cfRule>
    <cfRule type="cellIs" dxfId="21505" priority="4538" stopIfTrue="1" operator="equal">
      <formula>"g"</formula>
    </cfRule>
  </conditionalFormatting>
  <conditionalFormatting sqref="BP26:BQ26">
    <cfRule type="cellIs" dxfId="21504" priority="4536" stopIfTrue="1" operator="equal">
      <formula>"f"</formula>
    </cfRule>
  </conditionalFormatting>
  <conditionalFormatting sqref="BP26:BQ26">
    <cfRule type="cellIs" dxfId="21503" priority="4534" stopIfTrue="1" operator="equal">
      <formula>"h"</formula>
    </cfRule>
    <cfRule type="cellIs" dxfId="21502" priority="4535" stopIfTrue="1" operator="equal">
      <formula>"g"</formula>
    </cfRule>
  </conditionalFormatting>
  <conditionalFormatting sqref="BN26:BO26">
    <cfRule type="cellIs" dxfId="21501" priority="4953" stopIfTrue="1" operator="equal">
      <formula>"f"</formula>
    </cfRule>
  </conditionalFormatting>
  <conditionalFormatting sqref="BN26:BO26">
    <cfRule type="cellIs" dxfId="21500" priority="4951" stopIfTrue="1" operator="equal">
      <formula>"h"</formula>
    </cfRule>
    <cfRule type="cellIs" dxfId="21499" priority="4952" stopIfTrue="1" operator="equal">
      <formula>"g"</formula>
    </cfRule>
  </conditionalFormatting>
  <conditionalFormatting sqref="BN26:BO26">
    <cfRule type="cellIs" dxfId="21498" priority="4950" stopIfTrue="1" operator="equal">
      <formula>"f"</formula>
    </cfRule>
  </conditionalFormatting>
  <conditionalFormatting sqref="BN26:BO26">
    <cfRule type="cellIs" dxfId="21497" priority="4948" stopIfTrue="1" operator="equal">
      <formula>"h"</formula>
    </cfRule>
    <cfRule type="cellIs" dxfId="21496" priority="4949" stopIfTrue="1" operator="equal">
      <formula>"g"</formula>
    </cfRule>
  </conditionalFormatting>
  <conditionalFormatting sqref="BN26:BO26">
    <cfRule type="cellIs" dxfId="21495" priority="4929" stopIfTrue="1" operator="equal">
      <formula>"f"</formula>
    </cfRule>
  </conditionalFormatting>
  <conditionalFormatting sqref="BN26:BO26">
    <cfRule type="cellIs" dxfId="21494" priority="4927" stopIfTrue="1" operator="equal">
      <formula>"h"</formula>
    </cfRule>
    <cfRule type="cellIs" dxfId="21493" priority="4928" stopIfTrue="1" operator="equal">
      <formula>"g"</formula>
    </cfRule>
  </conditionalFormatting>
  <conditionalFormatting sqref="BN26:BO26">
    <cfRule type="cellIs" dxfId="21492" priority="4926" stopIfTrue="1" operator="equal">
      <formula>"f"</formula>
    </cfRule>
  </conditionalFormatting>
  <conditionalFormatting sqref="BN26:BO26">
    <cfRule type="cellIs" dxfId="21491" priority="4924" stopIfTrue="1" operator="equal">
      <formula>"h"</formula>
    </cfRule>
    <cfRule type="cellIs" dxfId="21490" priority="4925" stopIfTrue="1" operator="equal">
      <formula>"g"</formula>
    </cfRule>
  </conditionalFormatting>
  <conditionalFormatting sqref="BN26:BO26">
    <cfRule type="cellIs" dxfId="21489" priority="4923" stopIfTrue="1" operator="equal">
      <formula>"f"</formula>
    </cfRule>
  </conditionalFormatting>
  <conditionalFormatting sqref="BN26:BO26">
    <cfRule type="cellIs" dxfId="21488" priority="4921" stopIfTrue="1" operator="equal">
      <formula>"h"</formula>
    </cfRule>
    <cfRule type="cellIs" dxfId="21487" priority="4922" stopIfTrue="1" operator="equal">
      <formula>"g"</formula>
    </cfRule>
  </conditionalFormatting>
  <conditionalFormatting sqref="BN26:BO26">
    <cfRule type="cellIs" dxfId="21486" priority="4917" stopIfTrue="1" operator="equal">
      <formula>"f"</formula>
    </cfRule>
  </conditionalFormatting>
  <conditionalFormatting sqref="BN26:BO26">
    <cfRule type="cellIs" dxfId="21485" priority="4915" stopIfTrue="1" operator="equal">
      <formula>"h"</formula>
    </cfRule>
    <cfRule type="cellIs" dxfId="21484" priority="4916" stopIfTrue="1" operator="equal">
      <formula>"g"</formula>
    </cfRule>
  </conditionalFormatting>
  <conditionalFormatting sqref="BN26:BO26">
    <cfRule type="cellIs" dxfId="21483" priority="4914" stopIfTrue="1" operator="equal">
      <formula>"f"</formula>
    </cfRule>
  </conditionalFormatting>
  <conditionalFormatting sqref="BN26:BO26">
    <cfRule type="cellIs" dxfId="21482" priority="4912" stopIfTrue="1" operator="equal">
      <formula>"h"</formula>
    </cfRule>
    <cfRule type="cellIs" dxfId="21481" priority="4913" stopIfTrue="1" operator="equal">
      <formula>"g"</formula>
    </cfRule>
  </conditionalFormatting>
  <conditionalFormatting sqref="BN26:BO26">
    <cfRule type="cellIs" dxfId="21480" priority="4911" stopIfTrue="1" operator="equal">
      <formula>"f"</formula>
    </cfRule>
  </conditionalFormatting>
  <conditionalFormatting sqref="BN26:BO26">
    <cfRule type="cellIs" dxfId="21479" priority="4909" stopIfTrue="1" operator="equal">
      <formula>"h"</formula>
    </cfRule>
    <cfRule type="cellIs" dxfId="21478" priority="4910" stopIfTrue="1" operator="equal">
      <formula>"g"</formula>
    </cfRule>
  </conditionalFormatting>
  <conditionalFormatting sqref="BN26:BO26">
    <cfRule type="cellIs" dxfId="21477" priority="4908" stopIfTrue="1" operator="equal">
      <formula>"f"</formula>
    </cfRule>
  </conditionalFormatting>
  <conditionalFormatting sqref="BN26:BO26">
    <cfRule type="cellIs" dxfId="21476" priority="4906" stopIfTrue="1" operator="equal">
      <formula>"h"</formula>
    </cfRule>
    <cfRule type="cellIs" dxfId="21475" priority="4907" stopIfTrue="1" operator="equal">
      <formula>"g"</formula>
    </cfRule>
  </conditionalFormatting>
  <conditionalFormatting sqref="BN26:BO26">
    <cfRule type="cellIs" dxfId="21474" priority="4959" stopIfTrue="1" operator="equal">
      <formula>"f"</formula>
    </cfRule>
  </conditionalFormatting>
  <conditionalFormatting sqref="BN26:BO26">
    <cfRule type="cellIs" dxfId="21473" priority="4957" stopIfTrue="1" operator="equal">
      <formula>"h"</formula>
    </cfRule>
    <cfRule type="cellIs" dxfId="21472" priority="4958" stopIfTrue="1" operator="equal">
      <formula>"g"</formula>
    </cfRule>
  </conditionalFormatting>
  <conditionalFormatting sqref="BN26:BO26">
    <cfRule type="cellIs" dxfId="21471" priority="4956" stopIfTrue="1" operator="equal">
      <formula>"f"</formula>
    </cfRule>
  </conditionalFormatting>
  <conditionalFormatting sqref="BN26:BO26">
    <cfRule type="cellIs" dxfId="21470" priority="4954" stopIfTrue="1" operator="equal">
      <formula>"h"</formula>
    </cfRule>
    <cfRule type="cellIs" dxfId="21469" priority="4955" stopIfTrue="1" operator="equal">
      <formula>"g"</formula>
    </cfRule>
  </conditionalFormatting>
  <conditionalFormatting sqref="BN26:BO26">
    <cfRule type="cellIs" dxfId="21468" priority="4947" stopIfTrue="1" operator="equal">
      <formula>"f"</formula>
    </cfRule>
  </conditionalFormatting>
  <conditionalFormatting sqref="BN26:BO26">
    <cfRule type="cellIs" dxfId="21467" priority="4945" stopIfTrue="1" operator="equal">
      <formula>"h"</formula>
    </cfRule>
    <cfRule type="cellIs" dxfId="21466" priority="4946" stopIfTrue="1" operator="equal">
      <formula>"g"</formula>
    </cfRule>
  </conditionalFormatting>
  <conditionalFormatting sqref="BN26:BO26">
    <cfRule type="cellIs" dxfId="21465" priority="4944" stopIfTrue="1" operator="equal">
      <formula>"f"</formula>
    </cfRule>
  </conditionalFormatting>
  <conditionalFormatting sqref="BN26:BO26">
    <cfRule type="cellIs" dxfId="21464" priority="4942" stopIfTrue="1" operator="equal">
      <formula>"h"</formula>
    </cfRule>
    <cfRule type="cellIs" dxfId="21463" priority="4943" stopIfTrue="1" operator="equal">
      <formula>"g"</formula>
    </cfRule>
  </conditionalFormatting>
  <conditionalFormatting sqref="BN26:BO26">
    <cfRule type="cellIs" dxfId="21462" priority="4941" stopIfTrue="1" operator="equal">
      <formula>"f"</formula>
    </cfRule>
  </conditionalFormatting>
  <conditionalFormatting sqref="BN26:BO26">
    <cfRule type="cellIs" dxfId="21461" priority="4939" stopIfTrue="1" operator="equal">
      <formula>"h"</formula>
    </cfRule>
    <cfRule type="cellIs" dxfId="21460" priority="4940" stopIfTrue="1" operator="equal">
      <formula>"g"</formula>
    </cfRule>
  </conditionalFormatting>
  <conditionalFormatting sqref="BN26:BO26">
    <cfRule type="cellIs" dxfId="21459" priority="4938" stopIfTrue="1" operator="equal">
      <formula>"f"</formula>
    </cfRule>
  </conditionalFormatting>
  <conditionalFormatting sqref="BN26:BO26">
    <cfRule type="cellIs" dxfId="21458" priority="4936" stopIfTrue="1" operator="equal">
      <formula>"h"</formula>
    </cfRule>
    <cfRule type="cellIs" dxfId="21457" priority="4937" stopIfTrue="1" operator="equal">
      <formula>"g"</formula>
    </cfRule>
  </conditionalFormatting>
  <conditionalFormatting sqref="BN26:BO26">
    <cfRule type="cellIs" dxfId="21456" priority="4932" stopIfTrue="1" operator="equal">
      <formula>"f"</formula>
    </cfRule>
  </conditionalFormatting>
  <conditionalFormatting sqref="BN26:BO26">
    <cfRule type="cellIs" dxfId="21455" priority="4930" stopIfTrue="1" operator="equal">
      <formula>"h"</formula>
    </cfRule>
    <cfRule type="cellIs" dxfId="21454" priority="4931" stopIfTrue="1" operator="equal">
      <formula>"g"</formula>
    </cfRule>
  </conditionalFormatting>
  <conditionalFormatting sqref="BN26:BO26">
    <cfRule type="cellIs" dxfId="21453" priority="4935" stopIfTrue="1" operator="equal">
      <formula>"f"</formula>
    </cfRule>
  </conditionalFormatting>
  <conditionalFormatting sqref="BN26:BO26">
    <cfRule type="cellIs" dxfId="21452" priority="4933" stopIfTrue="1" operator="equal">
      <formula>"h"</formula>
    </cfRule>
    <cfRule type="cellIs" dxfId="21451" priority="4934" stopIfTrue="1" operator="equal">
      <formula>"g"</formula>
    </cfRule>
  </conditionalFormatting>
  <conditionalFormatting sqref="BN26">
    <cfRule type="cellIs" dxfId="21450" priority="4890" stopIfTrue="1" operator="equal">
      <formula>"f"</formula>
    </cfRule>
  </conditionalFormatting>
  <conditionalFormatting sqref="BN26">
    <cfRule type="cellIs" dxfId="21449" priority="4888" stopIfTrue="1" operator="equal">
      <formula>"h"</formula>
    </cfRule>
    <cfRule type="cellIs" dxfId="21448" priority="4889" stopIfTrue="1" operator="equal">
      <formula>"g"</formula>
    </cfRule>
  </conditionalFormatting>
  <conditionalFormatting sqref="BN26">
    <cfRule type="cellIs" dxfId="21447" priority="4884" stopIfTrue="1" operator="equal">
      <formula>"f"</formula>
    </cfRule>
  </conditionalFormatting>
  <conditionalFormatting sqref="BN26">
    <cfRule type="cellIs" dxfId="21446" priority="4882" stopIfTrue="1" operator="equal">
      <formula>"h"</formula>
    </cfRule>
    <cfRule type="cellIs" dxfId="21445" priority="4883" stopIfTrue="1" operator="equal">
      <formula>"g"</formula>
    </cfRule>
  </conditionalFormatting>
  <conditionalFormatting sqref="BN26">
    <cfRule type="cellIs" dxfId="21444" priority="4887" stopIfTrue="1" operator="equal">
      <formula>"f"</formula>
    </cfRule>
  </conditionalFormatting>
  <conditionalFormatting sqref="BN26">
    <cfRule type="cellIs" dxfId="21443" priority="4885" stopIfTrue="1" operator="equal">
      <formula>"h"</formula>
    </cfRule>
    <cfRule type="cellIs" dxfId="21442" priority="4886" stopIfTrue="1" operator="equal">
      <formula>"g"</formula>
    </cfRule>
  </conditionalFormatting>
  <conditionalFormatting sqref="BN26">
    <cfRule type="cellIs" dxfId="21441" priority="4881" stopIfTrue="1" operator="equal">
      <formula>"f"</formula>
    </cfRule>
  </conditionalFormatting>
  <conditionalFormatting sqref="BN26">
    <cfRule type="cellIs" dxfId="21440" priority="4879" stopIfTrue="1" operator="equal">
      <formula>"h"</formula>
    </cfRule>
    <cfRule type="cellIs" dxfId="21439" priority="4880" stopIfTrue="1" operator="equal">
      <formula>"g"</formula>
    </cfRule>
  </conditionalFormatting>
  <conditionalFormatting sqref="BN26">
    <cfRule type="cellIs" dxfId="21438" priority="4878" stopIfTrue="1" operator="equal">
      <formula>"f"</formula>
    </cfRule>
  </conditionalFormatting>
  <conditionalFormatting sqref="BN26">
    <cfRule type="cellIs" dxfId="21437" priority="4876" stopIfTrue="1" operator="equal">
      <formula>"h"</formula>
    </cfRule>
    <cfRule type="cellIs" dxfId="21436" priority="4877" stopIfTrue="1" operator="equal">
      <formula>"g"</formula>
    </cfRule>
  </conditionalFormatting>
  <conditionalFormatting sqref="BN26">
    <cfRule type="cellIs" dxfId="21435" priority="4872" stopIfTrue="1" operator="equal">
      <formula>"f"</formula>
    </cfRule>
  </conditionalFormatting>
  <conditionalFormatting sqref="BN26">
    <cfRule type="cellIs" dxfId="21434" priority="4870" stopIfTrue="1" operator="equal">
      <formula>"h"</formula>
    </cfRule>
    <cfRule type="cellIs" dxfId="21433" priority="4871" stopIfTrue="1" operator="equal">
      <formula>"g"</formula>
    </cfRule>
  </conditionalFormatting>
  <conditionalFormatting sqref="BN26">
    <cfRule type="cellIs" dxfId="21432" priority="4875" stopIfTrue="1" operator="equal">
      <formula>"f"</formula>
    </cfRule>
  </conditionalFormatting>
  <conditionalFormatting sqref="BN26">
    <cfRule type="cellIs" dxfId="21431" priority="4873" stopIfTrue="1" operator="equal">
      <formula>"h"</formula>
    </cfRule>
    <cfRule type="cellIs" dxfId="21430" priority="4874" stopIfTrue="1" operator="equal">
      <formula>"g"</formula>
    </cfRule>
  </conditionalFormatting>
  <conditionalFormatting sqref="BO26">
    <cfRule type="cellIs" dxfId="21429" priority="4866" stopIfTrue="1" operator="equal">
      <formula>"f"</formula>
    </cfRule>
  </conditionalFormatting>
  <conditionalFormatting sqref="BO26">
    <cfRule type="cellIs" dxfId="21428" priority="4864" stopIfTrue="1" operator="equal">
      <formula>"h"</formula>
    </cfRule>
    <cfRule type="cellIs" dxfId="21427" priority="4865" stopIfTrue="1" operator="equal">
      <formula>"g"</formula>
    </cfRule>
  </conditionalFormatting>
  <conditionalFormatting sqref="BO26">
    <cfRule type="cellIs" dxfId="21426" priority="4869" stopIfTrue="1" operator="equal">
      <formula>"f"</formula>
    </cfRule>
  </conditionalFormatting>
  <conditionalFormatting sqref="BO26">
    <cfRule type="cellIs" dxfId="21425" priority="4867" stopIfTrue="1" operator="equal">
      <formula>"h"</formula>
    </cfRule>
    <cfRule type="cellIs" dxfId="21424" priority="4868" stopIfTrue="1" operator="equal">
      <formula>"g"</formula>
    </cfRule>
  </conditionalFormatting>
  <conditionalFormatting sqref="BN26:BO26">
    <cfRule type="cellIs" dxfId="21423" priority="4920" stopIfTrue="1" operator="equal">
      <formula>"f"</formula>
    </cfRule>
  </conditionalFormatting>
  <conditionalFormatting sqref="BN26:BO26">
    <cfRule type="cellIs" dxfId="21422" priority="4918" stopIfTrue="1" operator="equal">
      <formula>"h"</formula>
    </cfRule>
    <cfRule type="cellIs" dxfId="21421" priority="4919" stopIfTrue="1" operator="equal">
      <formula>"g"</formula>
    </cfRule>
  </conditionalFormatting>
  <conditionalFormatting sqref="BN26:BO26">
    <cfRule type="cellIs" dxfId="21420" priority="4905" stopIfTrue="1" operator="equal">
      <formula>"f"</formula>
    </cfRule>
  </conditionalFormatting>
  <conditionalFormatting sqref="BN26:BO26">
    <cfRule type="cellIs" dxfId="21419" priority="4903" stopIfTrue="1" operator="equal">
      <formula>"h"</formula>
    </cfRule>
    <cfRule type="cellIs" dxfId="21418" priority="4904" stopIfTrue="1" operator="equal">
      <formula>"g"</formula>
    </cfRule>
  </conditionalFormatting>
  <conditionalFormatting sqref="BN26:BO26">
    <cfRule type="cellIs" dxfId="21417" priority="4902" stopIfTrue="1" operator="equal">
      <formula>"f"</formula>
    </cfRule>
  </conditionalFormatting>
  <conditionalFormatting sqref="BN26:BO26">
    <cfRule type="cellIs" dxfId="21416" priority="4900" stopIfTrue="1" operator="equal">
      <formula>"h"</formula>
    </cfRule>
    <cfRule type="cellIs" dxfId="21415" priority="4901" stopIfTrue="1" operator="equal">
      <formula>"g"</formula>
    </cfRule>
  </conditionalFormatting>
  <conditionalFormatting sqref="BN26:BO26">
    <cfRule type="cellIs" dxfId="21414" priority="4899" stopIfTrue="1" operator="equal">
      <formula>"f"</formula>
    </cfRule>
  </conditionalFormatting>
  <conditionalFormatting sqref="BN26:BO26">
    <cfRule type="cellIs" dxfId="21413" priority="4897" stopIfTrue="1" operator="equal">
      <formula>"h"</formula>
    </cfRule>
    <cfRule type="cellIs" dxfId="21412" priority="4898" stopIfTrue="1" operator="equal">
      <formula>"g"</formula>
    </cfRule>
  </conditionalFormatting>
  <conditionalFormatting sqref="BN26:BO26">
    <cfRule type="cellIs" dxfId="21411" priority="4896" stopIfTrue="1" operator="equal">
      <formula>"f"</formula>
    </cfRule>
  </conditionalFormatting>
  <conditionalFormatting sqref="BN26:BO26">
    <cfRule type="cellIs" dxfId="21410" priority="4894" stopIfTrue="1" operator="equal">
      <formula>"h"</formula>
    </cfRule>
    <cfRule type="cellIs" dxfId="21409" priority="4895" stopIfTrue="1" operator="equal">
      <formula>"g"</formula>
    </cfRule>
  </conditionalFormatting>
  <conditionalFormatting sqref="BN26">
    <cfRule type="cellIs" dxfId="21408" priority="4893" stopIfTrue="1" operator="equal">
      <formula>"f"</formula>
    </cfRule>
  </conditionalFormatting>
  <conditionalFormatting sqref="BN26">
    <cfRule type="cellIs" dxfId="21407" priority="4891" stopIfTrue="1" operator="equal">
      <formula>"h"</formula>
    </cfRule>
    <cfRule type="cellIs" dxfId="21406" priority="4892" stopIfTrue="1" operator="equal">
      <formula>"g"</formula>
    </cfRule>
  </conditionalFormatting>
  <conditionalFormatting sqref="BI26:BJ26">
    <cfRule type="cellIs" dxfId="21405" priority="4794" stopIfTrue="1" operator="equal">
      <formula>"f"</formula>
    </cfRule>
  </conditionalFormatting>
  <conditionalFormatting sqref="BI26:BJ26">
    <cfRule type="cellIs" dxfId="21404" priority="4792" stopIfTrue="1" operator="equal">
      <formula>"h"</formula>
    </cfRule>
    <cfRule type="cellIs" dxfId="21403" priority="4793" stopIfTrue="1" operator="equal">
      <formula>"g"</formula>
    </cfRule>
  </conditionalFormatting>
  <conditionalFormatting sqref="BO26">
    <cfRule type="cellIs" dxfId="21402" priority="4863" stopIfTrue="1" operator="equal">
      <formula>"f"</formula>
    </cfRule>
  </conditionalFormatting>
  <conditionalFormatting sqref="BO26">
    <cfRule type="cellIs" dxfId="21401" priority="4861" stopIfTrue="1" operator="equal">
      <formula>"h"</formula>
    </cfRule>
    <cfRule type="cellIs" dxfId="21400" priority="4862" stopIfTrue="1" operator="equal">
      <formula>"g"</formula>
    </cfRule>
  </conditionalFormatting>
  <conditionalFormatting sqref="BO26">
    <cfRule type="cellIs" dxfId="21399" priority="4860" stopIfTrue="1" operator="equal">
      <formula>"f"</formula>
    </cfRule>
  </conditionalFormatting>
  <conditionalFormatting sqref="BO26">
    <cfRule type="cellIs" dxfId="21398" priority="4858" stopIfTrue="1" operator="equal">
      <formula>"h"</formula>
    </cfRule>
    <cfRule type="cellIs" dxfId="21397" priority="4859" stopIfTrue="1" operator="equal">
      <formula>"g"</formula>
    </cfRule>
  </conditionalFormatting>
  <conditionalFormatting sqref="BO26">
    <cfRule type="cellIs" dxfId="21396" priority="4857" stopIfTrue="1" operator="equal">
      <formula>"f"</formula>
    </cfRule>
  </conditionalFormatting>
  <conditionalFormatting sqref="BO26">
    <cfRule type="cellIs" dxfId="21395" priority="4855" stopIfTrue="1" operator="equal">
      <formula>"h"</formula>
    </cfRule>
    <cfRule type="cellIs" dxfId="21394" priority="4856" stopIfTrue="1" operator="equal">
      <formula>"g"</formula>
    </cfRule>
  </conditionalFormatting>
  <conditionalFormatting sqref="BO26">
    <cfRule type="cellIs" dxfId="21393" priority="4854" stopIfTrue="1" operator="equal">
      <formula>"f"</formula>
    </cfRule>
  </conditionalFormatting>
  <conditionalFormatting sqref="BO26">
    <cfRule type="cellIs" dxfId="21392" priority="4852" stopIfTrue="1" operator="equal">
      <formula>"h"</formula>
    </cfRule>
    <cfRule type="cellIs" dxfId="21391" priority="4853" stopIfTrue="1" operator="equal">
      <formula>"g"</formula>
    </cfRule>
  </conditionalFormatting>
  <conditionalFormatting sqref="BO26">
    <cfRule type="cellIs" dxfId="21390" priority="4851" stopIfTrue="1" operator="equal">
      <formula>"f"</formula>
    </cfRule>
  </conditionalFormatting>
  <conditionalFormatting sqref="BO26">
    <cfRule type="cellIs" dxfId="21389" priority="4849" stopIfTrue="1" operator="equal">
      <formula>"h"</formula>
    </cfRule>
    <cfRule type="cellIs" dxfId="21388" priority="4850" stopIfTrue="1" operator="equal">
      <formula>"g"</formula>
    </cfRule>
  </conditionalFormatting>
  <conditionalFormatting sqref="BO26">
    <cfRule type="cellIs" dxfId="21387" priority="4848" stopIfTrue="1" operator="equal">
      <formula>"f"</formula>
    </cfRule>
  </conditionalFormatting>
  <conditionalFormatting sqref="BO26">
    <cfRule type="cellIs" dxfId="21386" priority="4846" stopIfTrue="1" operator="equal">
      <formula>"h"</formula>
    </cfRule>
    <cfRule type="cellIs" dxfId="21385" priority="4847" stopIfTrue="1" operator="equal">
      <formula>"g"</formula>
    </cfRule>
  </conditionalFormatting>
  <conditionalFormatting sqref="BN26:BO26">
    <cfRule type="cellIs" dxfId="21384" priority="4845" stopIfTrue="1" operator="equal">
      <formula>"f"</formula>
    </cfRule>
  </conditionalFormatting>
  <conditionalFormatting sqref="BN26:BO26">
    <cfRule type="cellIs" dxfId="21383" priority="4843" stopIfTrue="1" operator="equal">
      <formula>"h"</formula>
    </cfRule>
    <cfRule type="cellIs" dxfId="21382" priority="4844" stopIfTrue="1" operator="equal">
      <formula>"g"</formula>
    </cfRule>
  </conditionalFormatting>
  <conditionalFormatting sqref="BN26:BO26">
    <cfRule type="cellIs" dxfId="21381" priority="4842" stopIfTrue="1" operator="equal">
      <formula>"f"</formula>
    </cfRule>
  </conditionalFormatting>
  <conditionalFormatting sqref="BN26:BO26">
    <cfRule type="cellIs" dxfId="21380" priority="4840" stopIfTrue="1" operator="equal">
      <formula>"h"</formula>
    </cfRule>
    <cfRule type="cellIs" dxfId="21379" priority="4841" stopIfTrue="1" operator="equal">
      <formula>"g"</formula>
    </cfRule>
  </conditionalFormatting>
  <conditionalFormatting sqref="BN26:BO26">
    <cfRule type="cellIs" dxfId="21378" priority="4839" stopIfTrue="1" operator="equal">
      <formula>"f"</formula>
    </cfRule>
  </conditionalFormatting>
  <conditionalFormatting sqref="BN26:BO26">
    <cfRule type="cellIs" dxfId="21377" priority="4837" stopIfTrue="1" operator="equal">
      <formula>"h"</formula>
    </cfRule>
    <cfRule type="cellIs" dxfId="21376" priority="4838" stopIfTrue="1" operator="equal">
      <formula>"g"</formula>
    </cfRule>
  </conditionalFormatting>
  <conditionalFormatting sqref="BN26:BO26">
    <cfRule type="cellIs" dxfId="21375" priority="4836" stopIfTrue="1" operator="equal">
      <formula>"f"</formula>
    </cfRule>
  </conditionalFormatting>
  <conditionalFormatting sqref="BN26:BO26">
    <cfRule type="cellIs" dxfId="21374" priority="4834" stopIfTrue="1" operator="equal">
      <formula>"h"</formula>
    </cfRule>
    <cfRule type="cellIs" dxfId="21373" priority="4835" stopIfTrue="1" operator="equal">
      <formula>"g"</formula>
    </cfRule>
  </conditionalFormatting>
  <conditionalFormatting sqref="BN26:BO26">
    <cfRule type="cellIs" dxfId="21372" priority="4833" stopIfTrue="1" operator="equal">
      <formula>"f"</formula>
    </cfRule>
  </conditionalFormatting>
  <conditionalFormatting sqref="BN26:BO26">
    <cfRule type="cellIs" dxfId="21371" priority="4831" stopIfTrue="1" operator="equal">
      <formula>"h"</formula>
    </cfRule>
    <cfRule type="cellIs" dxfId="21370" priority="4832" stopIfTrue="1" operator="equal">
      <formula>"g"</formula>
    </cfRule>
  </conditionalFormatting>
  <conditionalFormatting sqref="BN26:BO26">
    <cfRule type="cellIs" dxfId="21369" priority="4830" stopIfTrue="1" operator="equal">
      <formula>"f"</formula>
    </cfRule>
  </conditionalFormatting>
  <conditionalFormatting sqref="BN26:BO26">
    <cfRule type="cellIs" dxfId="21368" priority="4828" stopIfTrue="1" operator="equal">
      <formula>"h"</formula>
    </cfRule>
    <cfRule type="cellIs" dxfId="21367" priority="4829" stopIfTrue="1" operator="equal">
      <formula>"g"</formula>
    </cfRule>
  </conditionalFormatting>
  <conditionalFormatting sqref="BN26:BO26">
    <cfRule type="cellIs" dxfId="21366" priority="4827" stopIfTrue="1" operator="equal">
      <formula>"f"</formula>
    </cfRule>
  </conditionalFormatting>
  <conditionalFormatting sqref="BN26:BO26">
    <cfRule type="cellIs" dxfId="21365" priority="4825" stopIfTrue="1" operator="equal">
      <formula>"h"</formula>
    </cfRule>
    <cfRule type="cellIs" dxfId="21364" priority="4826" stopIfTrue="1" operator="equal">
      <formula>"g"</formula>
    </cfRule>
  </conditionalFormatting>
  <conditionalFormatting sqref="BN26:BO26">
    <cfRule type="cellIs" dxfId="21363" priority="4824" stopIfTrue="1" operator="equal">
      <formula>"f"</formula>
    </cfRule>
  </conditionalFormatting>
  <conditionalFormatting sqref="BN26:BO26">
    <cfRule type="cellIs" dxfId="21362" priority="4822" stopIfTrue="1" operator="equal">
      <formula>"h"</formula>
    </cfRule>
    <cfRule type="cellIs" dxfId="21361" priority="4823" stopIfTrue="1" operator="equal">
      <formula>"g"</formula>
    </cfRule>
  </conditionalFormatting>
  <conditionalFormatting sqref="BN26">
    <cfRule type="cellIs" dxfId="21360" priority="4821" stopIfTrue="1" operator="equal">
      <formula>"f"</formula>
    </cfRule>
  </conditionalFormatting>
  <conditionalFormatting sqref="BN26">
    <cfRule type="cellIs" dxfId="21359" priority="4819" stopIfTrue="1" operator="equal">
      <formula>"h"</formula>
    </cfRule>
    <cfRule type="cellIs" dxfId="21358" priority="4820" stopIfTrue="1" operator="equal">
      <formula>"g"</formula>
    </cfRule>
  </conditionalFormatting>
  <conditionalFormatting sqref="BN26">
    <cfRule type="cellIs" dxfId="21357" priority="4818" stopIfTrue="1" operator="equal">
      <formula>"f"</formula>
    </cfRule>
  </conditionalFormatting>
  <conditionalFormatting sqref="BN26">
    <cfRule type="cellIs" dxfId="21356" priority="4816" stopIfTrue="1" operator="equal">
      <formula>"h"</formula>
    </cfRule>
    <cfRule type="cellIs" dxfId="21355" priority="4817" stopIfTrue="1" operator="equal">
      <formula>"g"</formula>
    </cfRule>
  </conditionalFormatting>
  <conditionalFormatting sqref="BN26">
    <cfRule type="cellIs" dxfId="21354" priority="4815" stopIfTrue="1" operator="equal">
      <formula>"f"</formula>
    </cfRule>
  </conditionalFormatting>
  <conditionalFormatting sqref="BN26">
    <cfRule type="cellIs" dxfId="21353" priority="4813" stopIfTrue="1" operator="equal">
      <formula>"h"</formula>
    </cfRule>
    <cfRule type="cellIs" dxfId="21352" priority="4814" stopIfTrue="1" operator="equal">
      <formula>"g"</formula>
    </cfRule>
  </conditionalFormatting>
  <conditionalFormatting sqref="BN26">
    <cfRule type="cellIs" dxfId="21351" priority="4812" stopIfTrue="1" operator="equal">
      <formula>"f"</formula>
    </cfRule>
  </conditionalFormatting>
  <conditionalFormatting sqref="BN26">
    <cfRule type="cellIs" dxfId="21350" priority="4810" stopIfTrue="1" operator="equal">
      <formula>"h"</formula>
    </cfRule>
    <cfRule type="cellIs" dxfId="21349" priority="4811" stopIfTrue="1" operator="equal">
      <formula>"g"</formula>
    </cfRule>
  </conditionalFormatting>
  <conditionalFormatting sqref="BN26">
    <cfRule type="cellIs" dxfId="21348" priority="4806" stopIfTrue="1" operator="equal">
      <formula>"f"</formula>
    </cfRule>
  </conditionalFormatting>
  <conditionalFormatting sqref="BN26">
    <cfRule type="cellIs" dxfId="21347" priority="4804" stopIfTrue="1" operator="equal">
      <formula>"h"</formula>
    </cfRule>
    <cfRule type="cellIs" dxfId="21346" priority="4805" stopIfTrue="1" operator="equal">
      <formula>"g"</formula>
    </cfRule>
  </conditionalFormatting>
  <conditionalFormatting sqref="BN26">
    <cfRule type="cellIs" dxfId="21345" priority="4809" stopIfTrue="1" operator="equal">
      <formula>"f"</formula>
    </cfRule>
  </conditionalFormatting>
  <conditionalFormatting sqref="BN26">
    <cfRule type="cellIs" dxfId="21344" priority="4807" stopIfTrue="1" operator="equal">
      <formula>"h"</formula>
    </cfRule>
    <cfRule type="cellIs" dxfId="21343" priority="4808" stopIfTrue="1" operator="equal">
      <formula>"g"</formula>
    </cfRule>
  </conditionalFormatting>
  <conditionalFormatting sqref="BN26">
    <cfRule type="cellIs" dxfId="21342" priority="4803" stopIfTrue="1" operator="equal">
      <formula>"f"</formula>
    </cfRule>
  </conditionalFormatting>
  <conditionalFormatting sqref="BN26">
    <cfRule type="cellIs" dxfId="21341" priority="4801" stopIfTrue="1" operator="equal">
      <formula>"h"</formula>
    </cfRule>
    <cfRule type="cellIs" dxfId="21340" priority="4802" stopIfTrue="1" operator="equal">
      <formula>"g"</formula>
    </cfRule>
  </conditionalFormatting>
  <conditionalFormatting sqref="BN26">
    <cfRule type="cellIs" dxfId="21339" priority="4800" stopIfTrue="1" operator="equal">
      <formula>"f"</formula>
    </cfRule>
  </conditionalFormatting>
  <conditionalFormatting sqref="BN26">
    <cfRule type="cellIs" dxfId="21338" priority="4798" stopIfTrue="1" operator="equal">
      <formula>"h"</formula>
    </cfRule>
    <cfRule type="cellIs" dxfId="21337" priority="4799" stopIfTrue="1" operator="equal">
      <formula>"g"</formula>
    </cfRule>
  </conditionalFormatting>
  <conditionalFormatting sqref="BI26:BJ26">
    <cfRule type="cellIs" dxfId="21336" priority="4797" stopIfTrue="1" operator="equal">
      <formula>"f"</formula>
    </cfRule>
  </conditionalFormatting>
  <conditionalFormatting sqref="BI26:BJ26">
    <cfRule type="cellIs" dxfId="21335" priority="4795" stopIfTrue="1" operator="equal">
      <formula>"h"</formula>
    </cfRule>
    <cfRule type="cellIs" dxfId="21334" priority="4796" stopIfTrue="1" operator="equal">
      <formula>"g"</formula>
    </cfRule>
  </conditionalFormatting>
  <conditionalFormatting sqref="BI26:BJ26">
    <cfRule type="cellIs" dxfId="21333" priority="4788" stopIfTrue="1" operator="equal">
      <formula>"f"</formula>
    </cfRule>
  </conditionalFormatting>
  <conditionalFormatting sqref="BI26:BJ26">
    <cfRule type="cellIs" dxfId="21332" priority="4786" stopIfTrue="1" operator="equal">
      <formula>"h"</formula>
    </cfRule>
    <cfRule type="cellIs" dxfId="21331" priority="4787" stopIfTrue="1" operator="equal">
      <formula>"g"</formula>
    </cfRule>
  </conditionalFormatting>
  <conditionalFormatting sqref="BI26:BJ26">
    <cfRule type="cellIs" dxfId="21330" priority="4785" stopIfTrue="1" operator="equal">
      <formula>"f"</formula>
    </cfRule>
  </conditionalFormatting>
  <conditionalFormatting sqref="BI26:BJ26">
    <cfRule type="cellIs" dxfId="21329" priority="4783" stopIfTrue="1" operator="equal">
      <formula>"h"</formula>
    </cfRule>
    <cfRule type="cellIs" dxfId="21328" priority="4784" stopIfTrue="1" operator="equal">
      <formula>"g"</formula>
    </cfRule>
  </conditionalFormatting>
  <conditionalFormatting sqref="BK26:BM26">
    <cfRule type="cellIs" dxfId="21327" priority="4773" stopIfTrue="1" operator="equal">
      <formula>"f"</formula>
    </cfRule>
  </conditionalFormatting>
  <conditionalFormatting sqref="BK26:BM26">
    <cfRule type="cellIs" dxfId="21326" priority="4771" stopIfTrue="1" operator="equal">
      <formula>"h"</formula>
    </cfRule>
    <cfRule type="cellIs" dxfId="21325" priority="4772" stopIfTrue="1" operator="equal">
      <formula>"g"</formula>
    </cfRule>
  </conditionalFormatting>
  <conditionalFormatting sqref="BK26:BM26">
    <cfRule type="cellIs" dxfId="21324" priority="4770" stopIfTrue="1" operator="equal">
      <formula>"f"</formula>
    </cfRule>
  </conditionalFormatting>
  <conditionalFormatting sqref="BK26:BM26">
    <cfRule type="cellIs" dxfId="21323" priority="4768" stopIfTrue="1" operator="equal">
      <formula>"h"</formula>
    </cfRule>
    <cfRule type="cellIs" dxfId="21322" priority="4769" stopIfTrue="1" operator="equal">
      <formula>"g"</formula>
    </cfRule>
  </conditionalFormatting>
  <conditionalFormatting sqref="BI26:BJ26">
    <cfRule type="cellIs" dxfId="21321" priority="4782" stopIfTrue="1" operator="equal">
      <formula>"f"</formula>
    </cfRule>
  </conditionalFormatting>
  <conditionalFormatting sqref="BI26:BJ26">
    <cfRule type="cellIs" dxfId="21320" priority="4780" stopIfTrue="1" operator="equal">
      <formula>"h"</formula>
    </cfRule>
    <cfRule type="cellIs" dxfId="21319" priority="4781" stopIfTrue="1" operator="equal">
      <formula>"g"</formula>
    </cfRule>
  </conditionalFormatting>
  <conditionalFormatting sqref="BI26:BJ26">
    <cfRule type="cellIs" dxfId="21318" priority="4791" stopIfTrue="1" operator="equal">
      <formula>"f"</formula>
    </cfRule>
  </conditionalFormatting>
  <conditionalFormatting sqref="BI26:BJ26">
    <cfRule type="cellIs" dxfId="21317" priority="4789" stopIfTrue="1" operator="equal">
      <formula>"h"</formula>
    </cfRule>
    <cfRule type="cellIs" dxfId="21316" priority="4790" stopIfTrue="1" operator="equal">
      <formula>"g"</formula>
    </cfRule>
  </conditionalFormatting>
  <conditionalFormatting sqref="BI26:BJ26">
    <cfRule type="cellIs" dxfId="21315" priority="4779" stopIfTrue="1" operator="equal">
      <formula>"f"</formula>
    </cfRule>
  </conditionalFormatting>
  <conditionalFormatting sqref="BI26:BJ26">
    <cfRule type="cellIs" dxfId="21314" priority="4777" stopIfTrue="1" operator="equal">
      <formula>"h"</formula>
    </cfRule>
    <cfRule type="cellIs" dxfId="21313" priority="4778" stopIfTrue="1" operator="equal">
      <formula>"g"</formula>
    </cfRule>
  </conditionalFormatting>
  <conditionalFormatting sqref="BI26:BJ26">
    <cfRule type="cellIs" dxfId="21312" priority="4776" stopIfTrue="1" operator="equal">
      <formula>"f"</formula>
    </cfRule>
  </conditionalFormatting>
  <conditionalFormatting sqref="BI26:BJ26">
    <cfRule type="cellIs" dxfId="21311" priority="4774" stopIfTrue="1" operator="equal">
      <formula>"h"</formula>
    </cfRule>
    <cfRule type="cellIs" dxfId="21310" priority="4775" stopIfTrue="1" operator="equal">
      <formula>"g"</formula>
    </cfRule>
  </conditionalFormatting>
  <conditionalFormatting sqref="BD26:BF26">
    <cfRule type="cellIs" dxfId="21309" priority="5193" stopIfTrue="1" operator="equal">
      <formula>"f"</formula>
    </cfRule>
  </conditionalFormatting>
  <conditionalFormatting sqref="BD26:BF26">
    <cfRule type="cellIs" dxfId="21308" priority="5191" stopIfTrue="1" operator="equal">
      <formula>"h"</formula>
    </cfRule>
    <cfRule type="cellIs" dxfId="21307" priority="5192" stopIfTrue="1" operator="equal">
      <formula>"g"</formula>
    </cfRule>
  </conditionalFormatting>
  <conditionalFormatting sqref="BD26:BF26">
    <cfRule type="cellIs" dxfId="21306" priority="5190" stopIfTrue="1" operator="equal">
      <formula>"f"</formula>
    </cfRule>
  </conditionalFormatting>
  <conditionalFormatting sqref="BD26:BF26">
    <cfRule type="cellIs" dxfId="21305" priority="5188" stopIfTrue="1" operator="equal">
      <formula>"h"</formula>
    </cfRule>
    <cfRule type="cellIs" dxfId="21304" priority="5189" stopIfTrue="1" operator="equal">
      <formula>"g"</formula>
    </cfRule>
  </conditionalFormatting>
  <conditionalFormatting sqref="BD26:BF26">
    <cfRule type="cellIs" dxfId="21303" priority="5169" stopIfTrue="1" operator="equal">
      <formula>"f"</formula>
    </cfRule>
  </conditionalFormatting>
  <conditionalFormatting sqref="BD26:BF26">
    <cfRule type="cellIs" dxfId="21302" priority="5167" stopIfTrue="1" operator="equal">
      <formula>"h"</formula>
    </cfRule>
    <cfRule type="cellIs" dxfId="21301" priority="5168" stopIfTrue="1" operator="equal">
      <formula>"g"</formula>
    </cfRule>
  </conditionalFormatting>
  <conditionalFormatting sqref="BD26:BF26">
    <cfRule type="cellIs" dxfId="21300" priority="5166" stopIfTrue="1" operator="equal">
      <formula>"f"</formula>
    </cfRule>
  </conditionalFormatting>
  <conditionalFormatting sqref="BD26:BF26">
    <cfRule type="cellIs" dxfId="21299" priority="5164" stopIfTrue="1" operator="equal">
      <formula>"h"</formula>
    </cfRule>
    <cfRule type="cellIs" dxfId="21298" priority="5165" stopIfTrue="1" operator="equal">
      <formula>"g"</formula>
    </cfRule>
  </conditionalFormatting>
  <conditionalFormatting sqref="BD26:BF26">
    <cfRule type="cellIs" dxfId="21297" priority="5163" stopIfTrue="1" operator="equal">
      <formula>"f"</formula>
    </cfRule>
  </conditionalFormatting>
  <conditionalFormatting sqref="BD26:BF26">
    <cfRule type="cellIs" dxfId="21296" priority="5161" stopIfTrue="1" operator="equal">
      <formula>"h"</formula>
    </cfRule>
    <cfRule type="cellIs" dxfId="21295" priority="5162" stopIfTrue="1" operator="equal">
      <formula>"g"</formula>
    </cfRule>
  </conditionalFormatting>
  <conditionalFormatting sqref="BD26:BF26">
    <cfRule type="cellIs" dxfId="21294" priority="5157" stopIfTrue="1" operator="equal">
      <formula>"f"</formula>
    </cfRule>
  </conditionalFormatting>
  <conditionalFormatting sqref="BD26:BF26">
    <cfRule type="cellIs" dxfId="21293" priority="5155" stopIfTrue="1" operator="equal">
      <formula>"h"</formula>
    </cfRule>
    <cfRule type="cellIs" dxfId="21292" priority="5156" stopIfTrue="1" operator="equal">
      <formula>"g"</formula>
    </cfRule>
  </conditionalFormatting>
  <conditionalFormatting sqref="BD26:BF26">
    <cfRule type="cellIs" dxfId="21291" priority="5154" stopIfTrue="1" operator="equal">
      <formula>"f"</formula>
    </cfRule>
  </conditionalFormatting>
  <conditionalFormatting sqref="BD26:BF26">
    <cfRule type="cellIs" dxfId="21290" priority="5152" stopIfTrue="1" operator="equal">
      <formula>"h"</formula>
    </cfRule>
    <cfRule type="cellIs" dxfId="21289" priority="5153" stopIfTrue="1" operator="equal">
      <formula>"g"</formula>
    </cfRule>
  </conditionalFormatting>
  <conditionalFormatting sqref="BD26:BF26">
    <cfRule type="cellIs" dxfId="21288" priority="5151" stopIfTrue="1" operator="equal">
      <formula>"f"</formula>
    </cfRule>
  </conditionalFormatting>
  <conditionalFormatting sqref="BD26:BF26">
    <cfRule type="cellIs" dxfId="21287" priority="5149" stopIfTrue="1" operator="equal">
      <formula>"h"</formula>
    </cfRule>
    <cfRule type="cellIs" dxfId="21286" priority="5150" stopIfTrue="1" operator="equal">
      <formula>"g"</formula>
    </cfRule>
  </conditionalFormatting>
  <conditionalFormatting sqref="BD26:BF26">
    <cfRule type="cellIs" dxfId="21285" priority="5148" stopIfTrue="1" operator="equal">
      <formula>"f"</formula>
    </cfRule>
  </conditionalFormatting>
  <conditionalFormatting sqref="BD26:BF26">
    <cfRule type="cellIs" dxfId="21284" priority="5146" stopIfTrue="1" operator="equal">
      <formula>"h"</formula>
    </cfRule>
    <cfRule type="cellIs" dxfId="21283" priority="5147" stopIfTrue="1" operator="equal">
      <formula>"g"</formula>
    </cfRule>
  </conditionalFormatting>
  <conditionalFormatting sqref="BD26:BF26">
    <cfRule type="cellIs" dxfId="21282" priority="5199" stopIfTrue="1" operator="equal">
      <formula>"f"</formula>
    </cfRule>
  </conditionalFormatting>
  <conditionalFormatting sqref="BD26:BF26">
    <cfRule type="cellIs" dxfId="21281" priority="5197" stopIfTrue="1" operator="equal">
      <formula>"h"</formula>
    </cfRule>
    <cfRule type="cellIs" dxfId="21280" priority="5198" stopIfTrue="1" operator="equal">
      <formula>"g"</formula>
    </cfRule>
  </conditionalFormatting>
  <conditionalFormatting sqref="BD26:BF26">
    <cfRule type="cellIs" dxfId="21279" priority="5196" stopIfTrue="1" operator="equal">
      <formula>"f"</formula>
    </cfRule>
  </conditionalFormatting>
  <conditionalFormatting sqref="BD26:BF26">
    <cfRule type="cellIs" dxfId="21278" priority="5194" stopIfTrue="1" operator="equal">
      <formula>"h"</formula>
    </cfRule>
    <cfRule type="cellIs" dxfId="21277" priority="5195" stopIfTrue="1" operator="equal">
      <formula>"g"</formula>
    </cfRule>
  </conditionalFormatting>
  <conditionalFormatting sqref="BD26:BF26">
    <cfRule type="cellIs" dxfId="21276" priority="5187" stopIfTrue="1" operator="equal">
      <formula>"f"</formula>
    </cfRule>
  </conditionalFormatting>
  <conditionalFormatting sqref="BD26:BF26">
    <cfRule type="cellIs" dxfId="21275" priority="5185" stopIfTrue="1" operator="equal">
      <formula>"h"</formula>
    </cfRule>
    <cfRule type="cellIs" dxfId="21274" priority="5186" stopIfTrue="1" operator="equal">
      <formula>"g"</formula>
    </cfRule>
  </conditionalFormatting>
  <conditionalFormatting sqref="BD26:BF26">
    <cfRule type="cellIs" dxfId="21273" priority="5184" stopIfTrue="1" operator="equal">
      <formula>"f"</formula>
    </cfRule>
  </conditionalFormatting>
  <conditionalFormatting sqref="BD26:BF26">
    <cfRule type="cellIs" dxfId="21272" priority="5182" stopIfTrue="1" operator="equal">
      <formula>"h"</formula>
    </cfRule>
    <cfRule type="cellIs" dxfId="21271" priority="5183" stopIfTrue="1" operator="equal">
      <formula>"g"</formula>
    </cfRule>
  </conditionalFormatting>
  <conditionalFormatting sqref="BD26:BF26">
    <cfRule type="cellIs" dxfId="21270" priority="5181" stopIfTrue="1" operator="equal">
      <formula>"f"</formula>
    </cfRule>
  </conditionalFormatting>
  <conditionalFormatting sqref="BD26:BF26">
    <cfRule type="cellIs" dxfId="21269" priority="5179" stopIfTrue="1" operator="equal">
      <formula>"h"</formula>
    </cfRule>
    <cfRule type="cellIs" dxfId="21268" priority="5180" stopIfTrue="1" operator="equal">
      <formula>"g"</formula>
    </cfRule>
  </conditionalFormatting>
  <conditionalFormatting sqref="BD26:BF26">
    <cfRule type="cellIs" dxfId="21267" priority="5178" stopIfTrue="1" operator="equal">
      <formula>"f"</formula>
    </cfRule>
  </conditionalFormatting>
  <conditionalFormatting sqref="BD26:BF26">
    <cfRule type="cellIs" dxfId="21266" priority="5176" stopIfTrue="1" operator="equal">
      <formula>"h"</formula>
    </cfRule>
    <cfRule type="cellIs" dxfId="21265" priority="5177" stopIfTrue="1" operator="equal">
      <formula>"g"</formula>
    </cfRule>
  </conditionalFormatting>
  <conditionalFormatting sqref="BD26:BF26">
    <cfRule type="cellIs" dxfId="21264" priority="5172" stopIfTrue="1" operator="equal">
      <formula>"f"</formula>
    </cfRule>
  </conditionalFormatting>
  <conditionalFormatting sqref="BD26:BF26">
    <cfRule type="cellIs" dxfId="21263" priority="5170" stopIfTrue="1" operator="equal">
      <formula>"h"</formula>
    </cfRule>
    <cfRule type="cellIs" dxfId="21262" priority="5171" stopIfTrue="1" operator="equal">
      <formula>"g"</formula>
    </cfRule>
  </conditionalFormatting>
  <conditionalFormatting sqref="BD26:BF26">
    <cfRule type="cellIs" dxfId="21261" priority="5175" stopIfTrue="1" operator="equal">
      <formula>"f"</formula>
    </cfRule>
  </conditionalFormatting>
  <conditionalFormatting sqref="BD26:BF26">
    <cfRule type="cellIs" dxfId="21260" priority="5173" stopIfTrue="1" operator="equal">
      <formula>"h"</formula>
    </cfRule>
    <cfRule type="cellIs" dxfId="21259" priority="5174" stopIfTrue="1" operator="equal">
      <formula>"g"</formula>
    </cfRule>
  </conditionalFormatting>
  <conditionalFormatting sqref="BJ26:BK26">
    <cfRule type="cellIs" dxfId="21258" priority="5130" stopIfTrue="1" operator="equal">
      <formula>"f"</formula>
    </cfRule>
  </conditionalFormatting>
  <conditionalFormatting sqref="BJ26:BK26">
    <cfRule type="cellIs" dxfId="21257" priority="5128" stopIfTrue="1" operator="equal">
      <formula>"h"</formula>
    </cfRule>
    <cfRule type="cellIs" dxfId="21256" priority="5129" stopIfTrue="1" operator="equal">
      <formula>"g"</formula>
    </cfRule>
  </conditionalFormatting>
  <conditionalFormatting sqref="BJ26:BK26">
    <cfRule type="cellIs" dxfId="21255" priority="5124" stopIfTrue="1" operator="equal">
      <formula>"f"</formula>
    </cfRule>
  </conditionalFormatting>
  <conditionalFormatting sqref="BJ26:BK26">
    <cfRule type="cellIs" dxfId="21254" priority="5122" stopIfTrue="1" operator="equal">
      <formula>"h"</formula>
    </cfRule>
    <cfRule type="cellIs" dxfId="21253" priority="5123" stopIfTrue="1" operator="equal">
      <formula>"g"</formula>
    </cfRule>
  </conditionalFormatting>
  <conditionalFormatting sqref="BJ26:BK26">
    <cfRule type="cellIs" dxfId="21252" priority="5127" stopIfTrue="1" operator="equal">
      <formula>"f"</formula>
    </cfRule>
  </conditionalFormatting>
  <conditionalFormatting sqref="BJ26:BK26">
    <cfRule type="cellIs" dxfId="21251" priority="5125" stopIfTrue="1" operator="equal">
      <formula>"h"</formula>
    </cfRule>
    <cfRule type="cellIs" dxfId="21250" priority="5126" stopIfTrue="1" operator="equal">
      <formula>"g"</formula>
    </cfRule>
  </conditionalFormatting>
  <conditionalFormatting sqref="BJ26:BK26">
    <cfRule type="cellIs" dxfId="21249" priority="5121" stopIfTrue="1" operator="equal">
      <formula>"f"</formula>
    </cfRule>
  </conditionalFormatting>
  <conditionalFormatting sqref="BJ26:BK26">
    <cfRule type="cellIs" dxfId="21248" priority="5119" stopIfTrue="1" operator="equal">
      <formula>"h"</formula>
    </cfRule>
    <cfRule type="cellIs" dxfId="21247" priority="5120" stopIfTrue="1" operator="equal">
      <formula>"g"</formula>
    </cfRule>
  </conditionalFormatting>
  <conditionalFormatting sqref="BJ26:BK26">
    <cfRule type="cellIs" dxfId="21246" priority="5118" stopIfTrue="1" operator="equal">
      <formula>"f"</formula>
    </cfRule>
  </conditionalFormatting>
  <conditionalFormatting sqref="BJ26:BK26">
    <cfRule type="cellIs" dxfId="21245" priority="5116" stopIfTrue="1" operator="equal">
      <formula>"h"</formula>
    </cfRule>
    <cfRule type="cellIs" dxfId="21244" priority="5117" stopIfTrue="1" operator="equal">
      <formula>"g"</formula>
    </cfRule>
  </conditionalFormatting>
  <conditionalFormatting sqref="BJ26:BK26">
    <cfRule type="cellIs" dxfId="21243" priority="5112" stopIfTrue="1" operator="equal">
      <formula>"f"</formula>
    </cfRule>
  </conditionalFormatting>
  <conditionalFormatting sqref="BJ26:BK26">
    <cfRule type="cellIs" dxfId="21242" priority="5110" stopIfTrue="1" operator="equal">
      <formula>"h"</formula>
    </cfRule>
    <cfRule type="cellIs" dxfId="21241" priority="5111" stopIfTrue="1" operator="equal">
      <formula>"g"</formula>
    </cfRule>
  </conditionalFormatting>
  <conditionalFormatting sqref="BJ26:BK26">
    <cfRule type="cellIs" dxfId="21240" priority="5115" stopIfTrue="1" operator="equal">
      <formula>"f"</formula>
    </cfRule>
  </conditionalFormatting>
  <conditionalFormatting sqref="BJ26:BK26">
    <cfRule type="cellIs" dxfId="21239" priority="5113" stopIfTrue="1" operator="equal">
      <formula>"h"</formula>
    </cfRule>
    <cfRule type="cellIs" dxfId="21238" priority="5114" stopIfTrue="1" operator="equal">
      <formula>"g"</formula>
    </cfRule>
  </conditionalFormatting>
  <conditionalFormatting sqref="BJ26:BK26">
    <cfRule type="cellIs" dxfId="21237" priority="5106" stopIfTrue="1" operator="equal">
      <formula>"f"</formula>
    </cfRule>
  </conditionalFormatting>
  <conditionalFormatting sqref="BJ26:BK26">
    <cfRule type="cellIs" dxfId="21236" priority="5104" stopIfTrue="1" operator="equal">
      <formula>"h"</formula>
    </cfRule>
    <cfRule type="cellIs" dxfId="21235" priority="5105" stopIfTrue="1" operator="equal">
      <formula>"g"</formula>
    </cfRule>
  </conditionalFormatting>
  <conditionalFormatting sqref="BJ26:BK26">
    <cfRule type="cellIs" dxfId="21234" priority="5109" stopIfTrue="1" operator="equal">
      <formula>"f"</formula>
    </cfRule>
  </conditionalFormatting>
  <conditionalFormatting sqref="BJ26:BK26">
    <cfRule type="cellIs" dxfId="21233" priority="5107" stopIfTrue="1" operator="equal">
      <formula>"h"</formula>
    </cfRule>
    <cfRule type="cellIs" dxfId="21232" priority="5108" stopIfTrue="1" operator="equal">
      <formula>"g"</formula>
    </cfRule>
  </conditionalFormatting>
  <conditionalFormatting sqref="BD26:BF26">
    <cfRule type="cellIs" dxfId="21231" priority="5160" stopIfTrue="1" operator="equal">
      <formula>"f"</formula>
    </cfRule>
  </conditionalFormatting>
  <conditionalFormatting sqref="BD26:BF26">
    <cfRule type="cellIs" dxfId="21230" priority="5158" stopIfTrue="1" operator="equal">
      <formula>"h"</formula>
    </cfRule>
    <cfRule type="cellIs" dxfId="21229" priority="5159" stopIfTrue="1" operator="equal">
      <formula>"g"</formula>
    </cfRule>
  </conditionalFormatting>
  <conditionalFormatting sqref="BD26:BF26">
    <cfRule type="cellIs" dxfId="21228" priority="5145" stopIfTrue="1" operator="equal">
      <formula>"f"</formula>
    </cfRule>
  </conditionalFormatting>
  <conditionalFormatting sqref="BD26:BF26">
    <cfRule type="cellIs" dxfId="21227" priority="5143" stopIfTrue="1" operator="equal">
      <formula>"h"</formula>
    </cfRule>
    <cfRule type="cellIs" dxfId="21226" priority="5144" stopIfTrue="1" operator="equal">
      <formula>"g"</formula>
    </cfRule>
  </conditionalFormatting>
  <conditionalFormatting sqref="BD26:BF26">
    <cfRule type="cellIs" dxfId="21225" priority="5142" stopIfTrue="1" operator="equal">
      <formula>"f"</formula>
    </cfRule>
  </conditionalFormatting>
  <conditionalFormatting sqref="BD26:BF26">
    <cfRule type="cellIs" dxfId="21224" priority="5140" stopIfTrue="1" operator="equal">
      <formula>"h"</formula>
    </cfRule>
    <cfRule type="cellIs" dxfId="21223" priority="5141" stopIfTrue="1" operator="equal">
      <formula>"g"</formula>
    </cfRule>
  </conditionalFormatting>
  <conditionalFormatting sqref="BD26:BF26">
    <cfRule type="cellIs" dxfId="21222" priority="5139" stopIfTrue="1" operator="equal">
      <formula>"f"</formula>
    </cfRule>
  </conditionalFormatting>
  <conditionalFormatting sqref="BD26:BF26">
    <cfRule type="cellIs" dxfId="21221" priority="5137" stopIfTrue="1" operator="equal">
      <formula>"h"</formula>
    </cfRule>
    <cfRule type="cellIs" dxfId="21220" priority="5138" stopIfTrue="1" operator="equal">
      <formula>"g"</formula>
    </cfRule>
  </conditionalFormatting>
  <conditionalFormatting sqref="BD26:BF26">
    <cfRule type="cellIs" dxfId="21219" priority="5136" stopIfTrue="1" operator="equal">
      <formula>"f"</formula>
    </cfRule>
  </conditionalFormatting>
  <conditionalFormatting sqref="BD26:BF26">
    <cfRule type="cellIs" dxfId="21218" priority="5134" stopIfTrue="1" operator="equal">
      <formula>"h"</formula>
    </cfRule>
    <cfRule type="cellIs" dxfId="21217" priority="5135" stopIfTrue="1" operator="equal">
      <formula>"g"</formula>
    </cfRule>
  </conditionalFormatting>
  <conditionalFormatting sqref="BJ26:BK26">
    <cfRule type="cellIs" dxfId="21216" priority="5133" stopIfTrue="1" operator="equal">
      <formula>"f"</formula>
    </cfRule>
  </conditionalFormatting>
  <conditionalFormatting sqref="BJ26:BK26">
    <cfRule type="cellIs" dxfId="21215" priority="5131" stopIfTrue="1" operator="equal">
      <formula>"h"</formula>
    </cfRule>
    <cfRule type="cellIs" dxfId="21214" priority="5132" stopIfTrue="1" operator="equal">
      <formula>"g"</formula>
    </cfRule>
  </conditionalFormatting>
  <conditionalFormatting sqref="BI26">
    <cfRule type="cellIs" dxfId="21213" priority="5034" stopIfTrue="1" operator="equal">
      <formula>"f"</formula>
    </cfRule>
  </conditionalFormatting>
  <conditionalFormatting sqref="BI26">
    <cfRule type="cellIs" dxfId="21212" priority="5032" stopIfTrue="1" operator="equal">
      <formula>"h"</formula>
    </cfRule>
    <cfRule type="cellIs" dxfId="21211" priority="5033" stopIfTrue="1" operator="equal">
      <formula>"g"</formula>
    </cfRule>
  </conditionalFormatting>
  <conditionalFormatting sqref="BJ26:BK26">
    <cfRule type="cellIs" dxfId="21210" priority="5103" stopIfTrue="1" operator="equal">
      <formula>"f"</formula>
    </cfRule>
  </conditionalFormatting>
  <conditionalFormatting sqref="BJ26:BK26">
    <cfRule type="cellIs" dxfId="21209" priority="5101" stopIfTrue="1" operator="equal">
      <formula>"h"</formula>
    </cfRule>
    <cfRule type="cellIs" dxfId="21208" priority="5102" stopIfTrue="1" operator="equal">
      <formula>"g"</formula>
    </cfRule>
  </conditionalFormatting>
  <conditionalFormatting sqref="BJ26:BK26">
    <cfRule type="cellIs" dxfId="21207" priority="5100" stopIfTrue="1" operator="equal">
      <formula>"f"</formula>
    </cfRule>
  </conditionalFormatting>
  <conditionalFormatting sqref="BJ26:BK26">
    <cfRule type="cellIs" dxfId="21206" priority="5098" stopIfTrue="1" operator="equal">
      <formula>"h"</formula>
    </cfRule>
    <cfRule type="cellIs" dxfId="21205" priority="5099" stopIfTrue="1" operator="equal">
      <formula>"g"</formula>
    </cfRule>
  </conditionalFormatting>
  <conditionalFormatting sqref="BJ26:BK26">
    <cfRule type="cellIs" dxfId="21204" priority="5097" stopIfTrue="1" operator="equal">
      <formula>"f"</formula>
    </cfRule>
  </conditionalFormatting>
  <conditionalFormatting sqref="BJ26:BK26">
    <cfRule type="cellIs" dxfId="21203" priority="5095" stopIfTrue="1" operator="equal">
      <formula>"h"</formula>
    </cfRule>
    <cfRule type="cellIs" dxfId="21202" priority="5096" stopIfTrue="1" operator="equal">
      <formula>"g"</formula>
    </cfRule>
  </conditionalFormatting>
  <conditionalFormatting sqref="BJ26:BK26">
    <cfRule type="cellIs" dxfId="21201" priority="5094" stopIfTrue="1" operator="equal">
      <formula>"f"</formula>
    </cfRule>
  </conditionalFormatting>
  <conditionalFormatting sqref="BJ26:BK26">
    <cfRule type="cellIs" dxfId="21200" priority="5092" stopIfTrue="1" operator="equal">
      <formula>"h"</formula>
    </cfRule>
    <cfRule type="cellIs" dxfId="21199" priority="5093" stopIfTrue="1" operator="equal">
      <formula>"g"</formula>
    </cfRule>
  </conditionalFormatting>
  <conditionalFormatting sqref="BJ26:BK26">
    <cfRule type="cellIs" dxfId="21198" priority="5091" stopIfTrue="1" operator="equal">
      <formula>"f"</formula>
    </cfRule>
  </conditionalFormatting>
  <conditionalFormatting sqref="BJ26:BK26">
    <cfRule type="cellIs" dxfId="21197" priority="5089" stopIfTrue="1" operator="equal">
      <formula>"h"</formula>
    </cfRule>
    <cfRule type="cellIs" dxfId="21196" priority="5090" stopIfTrue="1" operator="equal">
      <formula>"g"</formula>
    </cfRule>
  </conditionalFormatting>
  <conditionalFormatting sqref="BJ26:BK26">
    <cfRule type="cellIs" dxfId="21195" priority="5088" stopIfTrue="1" operator="equal">
      <formula>"f"</formula>
    </cfRule>
  </conditionalFormatting>
  <conditionalFormatting sqref="BJ26:BK26">
    <cfRule type="cellIs" dxfId="21194" priority="5086" stopIfTrue="1" operator="equal">
      <formula>"h"</formula>
    </cfRule>
    <cfRule type="cellIs" dxfId="21193" priority="5087" stopIfTrue="1" operator="equal">
      <formula>"g"</formula>
    </cfRule>
  </conditionalFormatting>
  <conditionalFormatting sqref="BJ26:BK26">
    <cfRule type="cellIs" dxfId="21192" priority="5085" stopIfTrue="1" operator="equal">
      <formula>"f"</formula>
    </cfRule>
  </conditionalFormatting>
  <conditionalFormatting sqref="BJ26:BK26">
    <cfRule type="cellIs" dxfId="21191" priority="5083" stopIfTrue="1" operator="equal">
      <formula>"h"</formula>
    </cfRule>
    <cfRule type="cellIs" dxfId="21190" priority="5084" stopIfTrue="1" operator="equal">
      <formula>"g"</formula>
    </cfRule>
  </conditionalFormatting>
  <conditionalFormatting sqref="BJ26:BK26">
    <cfRule type="cellIs" dxfId="21189" priority="5082" stopIfTrue="1" operator="equal">
      <formula>"f"</formula>
    </cfRule>
  </conditionalFormatting>
  <conditionalFormatting sqref="BJ26:BK26">
    <cfRule type="cellIs" dxfId="21188" priority="5080" stopIfTrue="1" operator="equal">
      <formula>"h"</formula>
    </cfRule>
    <cfRule type="cellIs" dxfId="21187" priority="5081" stopIfTrue="1" operator="equal">
      <formula>"g"</formula>
    </cfRule>
  </conditionalFormatting>
  <conditionalFormatting sqref="BJ26:BK26">
    <cfRule type="cellIs" dxfId="21186" priority="5079" stopIfTrue="1" operator="equal">
      <formula>"f"</formula>
    </cfRule>
  </conditionalFormatting>
  <conditionalFormatting sqref="BJ26:BK26">
    <cfRule type="cellIs" dxfId="21185" priority="5077" stopIfTrue="1" operator="equal">
      <formula>"h"</formula>
    </cfRule>
    <cfRule type="cellIs" dxfId="21184" priority="5078" stopIfTrue="1" operator="equal">
      <formula>"g"</formula>
    </cfRule>
  </conditionalFormatting>
  <conditionalFormatting sqref="BJ26:BK26">
    <cfRule type="cellIs" dxfId="21183" priority="5076" stopIfTrue="1" operator="equal">
      <formula>"f"</formula>
    </cfRule>
  </conditionalFormatting>
  <conditionalFormatting sqref="BJ26:BK26">
    <cfRule type="cellIs" dxfId="21182" priority="5074" stopIfTrue="1" operator="equal">
      <formula>"h"</formula>
    </cfRule>
    <cfRule type="cellIs" dxfId="21181" priority="5075" stopIfTrue="1" operator="equal">
      <formula>"g"</formula>
    </cfRule>
  </conditionalFormatting>
  <conditionalFormatting sqref="BJ26:BK26">
    <cfRule type="cellIs" dxfId="21180" priority="5073" stopIfTrue="1" operator="equal">
      <formula>"f"</formula>
    </cfRule>
  </conditionalFormatting>
  <conditionalFormatting sqref="BJ26:BK26">
    <cfRule type="cellIs" dxfId="21179" priority="5071" stopIfTrue="1" operator="equal">
      <formula>"h"</formula>
    </cfRule>
    <cfRule type="cellIs" dxfId="21178" priority="5072" stopIfTrue="1" operator="equal">
      <formula>"g"</formula>
    </cfRule>
  </conditionalFormatting>
  <conditionalFormatting sqref="BJ26:BK26">
    <cfRule type="cellIs" dxfId="21177" priority="5070" stopIfTrue="1" operator="equal">
      <formula>"f"</formula>
    </cfRule>
  </conditionalFormatting>
  <conditionalFormatting sqref="BJ26:BK26">
    <cfRule type="cellIs" dxfId="21176" priority="5068" stopIfTrue="1" operator="equal">
      <formula>"h"</formula>
    </cfRule>
    <cfRule type="cellIs" dxfId="21175" priority="5069" stopIfTrue="1" operator="equal">
      <formula>"g"</formula>
    </cfRule>
  </conditionalFormatting>
  <conditionalFormatting sqref="BJ26:BK26">
    <cfRule type="cellIs" dxfId="21174" priority="5067" stopIfTrue="1" operator="equal">
      <formula>"f"</formula>
    </cfRule>
  </conditionalFormatting>
  <conditionalFormatting sqref="BJ26:BK26">
    <cfRule type="cellIs" dxfId="21173" priority="5065" stopIfTrue="1" operator="equal">
      <formula>"h"</formula>
    </cfRule>
    <cfRule type="cellIs" dxfId="21172" priority="5066" stopIfTrue="1" operator="equal">
      <formula>"g"</formula>
    </cfRule>
  </conditionalFormatting>
  <conditionalFormatting sqref="BJ26:BK26">
    <cfRule type="cellIs" dxfId="21171" priority="5064" stopIfTrue="1" operator="equal">
      <formula>"f"</formula>
    </cfRule>
  </conditionalFormatting>
  <conditionalFormatting sqref="BJ26:BK26">
    <cfRule type="cellIs" dxfId="21170" priority="5062" stopIfTrue="1" operator="equal">
      <formula>"h"</formula>
    </cfRule>
    <cfRule type="cellIs" dxfId="21169" priority="5063" stopIfTrue="1" operator="equal">
      <formula>"g"</formula>
    </cfRule>
  </conditionalFormatting>
  <conditionalFormatting sqref="BI26">
    <cfRule type="cellIs" dxfId="21168" priority="5061" stopIfTrue="1" operator="equal">
      <formula>"f"</formula>
    </cfRule>
  </conditionalFormatting>
  <conditionalFormatting sqref="BI26">
    <cfRule type="cellIs" dxfId="21167" priority="5059" stopIfTrue="1" operator="equal">
      <formula>"h"</formula>
    </cfRule>
    <cfRule type="cellIs" dxfId="21166" priority="5060" stopIfTrue="1" operator="equal">
      <formula>"g"</formula>
    </cfRule>
  </conditionalFormatting>
  <conditionalFormatting sqref="BI26">
    <cfRule type="cellIs" dxfId="21165" priority="5058" stopIfTrue="1" operator="equal">
      <formula>"f"</formula>
    </cfRule>
  </conditionalFormatting>
  <conditionalFormatting sqref="BI26">
    <cfRule type="cellIs" dxfId="21164" priority="5056" stopIfTrue="1" operator="equal">
      <formula>"h"</formula>
    </cfRule>
    <cfRule type="cellIs" dxfId="21163" priority="5057" stopIfTrue="1" operator="equal">
      <formula>"g"</formula>
    </cfRule>
  </conditionalFormatting>
  <conditionalFormatting sqref="BI26">
    <cfRule type="cellIs" dxfId="21162" priority="5055" stopIfTrue="1" operator="equal">
      <formula>"f"</formula>
    </cfRule>
  </conditionalFormatting>
  <conditionalFormatting sqref="BI26">
    <cfRule type="cellIs" dxfId="21161" priority="5053" stopIfTrue="1" operator="equal">
      <formula>"h"</formula>
    </cfRule>
    <cfRule type="cellIs" dxfId="21160" priority="5054" stopIfTrue="1" operator="equal">
      <formula>"g"</formula>
    </cfRule>
  </conditionalFormatting>
  <conditionalFormatting sqref="BI26">
    <cfRule type="cellIs" dxfId="21159" priority="5052" stopIfTrue="1" operator="equal">
      <formula>"f"</formula>
    </cfRule>
  </conditionalFormatting>
  <conditionalFormatting sqref="BI26">
    <cfRule type="cellIs" dxfId="21158" priority="5050" stopIfTrue="1" operator="equal">
      <formula>"h"</formula>
    </cfRule>
    <cfRule type="cellIs" dxfId="21157" priority="5051" stopIfTrue="1" operator="equal">
      <formula>"g"</formula>
    </cfRule>
  </conditionalFormatting>
  <conditionalFormatting sqref="BI26">
    <cfRule type="cellIs" dxfId="21156" priority="5046" stopIfTrue="1" operator="equal">
      <formula>"f"</formula>
    </cfRule>
  </conditionalFormatting>
  <conditionalFormatting sqref="BI26">
    <cfRule type="cellIs" dxfId="21155" priority="5044" stopIfTrue="1" operator="equal">
      <formula>"h"</formula>
    </cfRule>
    <cfRule type="cellIs" dxfId="21154" priority="5045" stopIfTrue="1" operator="equal">
      <formula>"g"</formula>
    </cfRule>
  </conditionalFormatting>
  <conditionalFormatting sqref="BI26">
    <cfRule type="cellIs" dxfId="21153" priority="5049" stopIfTrue="1" operator="equal">
      <formula>"f"</formula>
    </cfRule>
  </conditionalFormatting>
  <conditionalFormatting sqref="BI26">
    <cfRule type="cellIs" dxfId="21152" priority="5047" stopIfTrue="1" operator="equal">
      <formula>"h"</formula>
    </cfRule>
    <cfRule type="cellIs" dxfId="21151" priority="5048" stopIfTrue="1" operator="equal">
      <formula>"g"</formula>
    </cfRule>
  </conditionalFormatting>
  <conditionalFormatting sqref="BI26">
    <cfRule type="cellIs" dxfId="21150" priority="5043" stopIfTrue="1" operator="equal">
      <formula>"f"</formula>
    </cfRule>
  </conditionalFormatting>
  <conditionalFormatting sqref="BI26">
    <cfRule type="cellIs" dxfId="21149" priority="5041" stopIfTrue="1" operator="equal">
      <formula>"h"</formula>
    </cfRule>
    <cfRule type="cellIs" dxfId="21148" priority="5042" stopIfTrue="1" operator="equal">
      <formula>"g"</formula>
    </cfRule>
  </conditionalFormatting>
  <conditionalFormatting sqref="BI26">
    <cfRule type="cellIs" dxfId="21147" priority="5040" stopIfTrue="1" operator="equal">
      <formula>"f"</formula>
    </cfRule>
  </conditionalFormatting>
  <conditionalFormatting sqref="BI26">
    <cfRule type="cellIs" dxfId="21146" priority="5038" stopIfTrue="1" operator="equal">
      <formula>"h"</formula>
    </cfRule>
    <cfRule type="cellIs" dxfId="21145" priority="5039" stopIfTrue="1" operator="equal">
      <formula>"g"</formula>
    </cfRule>
  </conditionalFormatting>
  <conditionalFormatting sqref="BI26">
    <cfRule type="cellIs" dxfId="21144" priority="5037" stopIfTrue="1" operator="equal">
      <formula>"f"</formula>
    </cfRule>
  </conditionalFormatting>
  <conditionalFormatting sqref="BI26">
    <cfRule type="cellIs" dxfId="21143" priority="5035" stopIfTrue="1" operator="equal">
      <formula>"h"</formula>
    </cfRule>
    <cfRule type="cellIs" dxfId="21142" priority="5036" stopIfTrue="1" operator="equal">
      <formula>"g"</formula>
    </cfRule>
  </conditionalFormatting>
  <conditionalFormatting sqref="BI26">
    <cfRule type="cellIs" dxfId="21141" priority="5028" stopIfTrue="1" operator="equal">
      <formula>"f"</formula>
    </cfRule>
  </conditionalFormatting>
  <conditionalFormatting sqref="BI26">
    <cfRule type="cellIs" dxfId="21140" priority="5026" stopIfTrue="1" operator="equal">
      <formula>"h"</formula>
    </cfRule>
    <cfRule type="cellIs" dxfId="21139" priority="5027" stopIfTrue="1" operator="equal">
      <formula>"g"</formula>
    </cfRule>
  </conditionalFormatting>
  <conditionalFormatting sqref="BI26">
    <cfRule type="cellIs" dxfId="21138" priority="5025" stopIfTrue="1" operator="equal">
      <formula>"f"</formula>
    </cfRule>
  </conditionalFormatting>
  <conditionalFormatting sqref="BI26">
    <cfRule type="cellIs" dxfId="21137" priority="5023" stopIfTrue="1" operator="equal">
      <formula>"h"</formula>
    </cfRule>
    <cfRule type="cellIs" dxfId="21136" priority="5024" stopIfTrue="1" operator="equal">
      <formula>"g"</formula>
    </cfRule>
  </conditionalFormatting>
  <conditionalFormatting sqref="BI26">
    <cfRule type="cellIs" dxfId="21135" priority="5013" stopIfTrue="1" operator="equal">
      <formula>"f"</formula>
    </cfRule>
  </conditionalFormatting>
  <conditionalFormatting sqref="BI26">
    <cfRule type="cellIs" dxfId="21134" priority="5011" stopIfTrue="1" operator="equal">
      <formula>"h"</formula>
    </cfRule>
    <cfRule type="cellIs" dxfId="21133" priority="5012" stopIfTrue="1" operator="equal">
      <formula>"g"</formula>
    </cfRule>
  </conditionalFormatting>
  <conditionalFormatting sqref="BI26">
    <cfRule type="cellIs" dxfId="21132" priority="5010" stopIfTrue="1" operator="equal">
      <formula>"f"</formula>
    </cfRule>
  </conditionalFormatting>
  <conditionalFormatting sqref="BI26">
    <cfRule type="cellIs" dxfId="21131" priority="5008" stopIfTrue="1" operator="equal">
      <formula>"h"</formula>
    </cfRule>
    <cfRule type="cellIs" dxfId="21130" priority="5009" stopIfTrue="1" operator="equal">
      <formula>"g"</formula>
    </cfRule>
  </conditionalFormatting>
  <conditionalFormatting sqref="BI26">
    <cfRule type="cellIs" dxfId="21129" priority="5022" stopIfTrue="1" operator="equal">
      <formula>"f"</formula>
    </cfRule>
  </conditionalFormatting>
  <conditionalFormatting sqref="BI26">
    <cfRule type="cellIs" dxfId="21128" priority="5020" stopIfTrue="1" operator="equal">
      <formula>"h"</formula>
    </cfRule>
    <cfRule type="cellIs" dxfId="21127" priority="5021" stopIfTrue="1" operator="equal">
      <formula>"g"</formula>
    </cfRule>
  </conditionalFormatting>
  <conditionalFormatting sqref="BI26">
    <cfRule type="cellIs" dxfId="21126" priority="5031" stopIfTrue="1" operator="equal">
      <formula>"f"</formula>
    </cfRule>
  </conditionalFormatting>
  <conditionalFormatting sqref="BI26">
    <cfRule type="cellIs" dxfId="21125" priority="5029" stopIfTrue="1" operator="equal">
      <formula>"h"</formula>
    </cfRule>
    <cfRule type="cellIs" dxfId="21124" priority="5030" stopIfTrue="1" operator="equal">
      <formula>"g"</formula>
    </cfRule>
  </conditionalFormatting>
  <conditionalFormatting sqref="BI26">
    <cfRule type="cellIs" dxfId="21123" priority="5019" stopIfTrue="1" operator="equal">
      <formula>"f"</formula>
    </cfRule>
  </conditionalFormatting>
  <conditionalFormatting sqref="BI26">
    <cfRule type="cellIs" dxfId="21122" priority="5017" stopIfTrue="1" operator="equal">
      <formula>"h"</formula>
    </cfRule>
    <cfRule type="cellIs" dxfId="21121" priority="5018" stopIfTrue="1" operator="equal">
      <formula>"g"</formula>
    </cfRule>
  </conditionalFormatting>
  <conditionalFormatting sqref="BI26">
    <cfRule type="cellIs" dxfId="21120" priority="5016" stopIfTrue="1" operator="equal">
      <formula>"f"</formula>
    </cfRule>
  </conditionalFormatting>
  <conditionalFormatting sqref="BI26">
    <cfRule type="cellIs" dxfId="21119" priority="5014" stopIfTrue="1" operator="equal">
      <formula>"h"</formula>
    </cfRule>
    <cfRule type="cellIs" dxfId="21118" priority="5015" stopIfTrue="1" operator="equal">
      <formula>"g"</formula>
    </cfRule>
  </conditionalFormatting>
  <conditionalFormatting sqref="BI26">
    <cfRule type="cellIs" dxfId="21117" priority="4998" stopIfTrue="1" operator="equal">
      <formula>"f"</formula>
    </cfRule>
  </conditionalFormatting>
  <conditionalFormatting sqref="BI26">
    <cfRule type="cellIs" dxfId="21116" priority="4996" stopIfTrue="1" operator="equal">
      <formula>"h"</formula>
    </cfRule>
    <cfRule type="cellIs" dxfId="21115" priority="4997" stopIfTrue="1" operator="equal">
      <formula>"g"</formula>
    </cfRule>
  </conditionalFormatting>
  <conditionalFormatting sqref="BI26">
    <cfRule type="cellIs" dxfId="21114" priority="4995" stopIfTrue="1" operator="equal">
      <formula>"f"</formula>
    </cfRule>
  </conditionalFormatting>
  <conditionalFormatting sqref="BI26">
    <cfRule type="cellIs" dxfId="21113" priority="4993" stopIfTrue="1" operator="equal">
      <formula>"h"</formula>
    </cfRule>
    <cfRule type="cellIs" dxfId="21112" priority="4994" stopIfTrue="1" operator="equal">
      <formula>"g"</formula>
    </cfRule>
  </conditionalFormatting>
  <conditionalFormatting sqref="BL26:BM26">
    <cfRule type="cellIs" dxfId="21111" priority="4989" stopIfTrue="1" operator="equal">
      <formula>"f"</formula>
    </cfRule>
  </conditionalFormatting>
  <conditionalFormatting sqref="BL26:BM26">
    <cfRule type="cellIs" dxfId="21110" priority="4987" stopIfTrue="1" operator="equal">
      <formula>"h"</formula>
    </cfRule>
    <cfRule type="cellIs" dxfId="21109" priority="4988" stopIfTrue="1" operator="equal">
      <formula>"g"</formula>
    </cfRule>
  </conditionalFormatting>
  <conditionalFormatting sqref="BI26">
    <cfRule type="cellIs" dxfId="21108" priority="4992" stopIfTrue="1" operator="equal">
      <formula>"f"</formula>
    </cfRule>
  </conditionalFormatting>
  <conditionalFormatting sqref="BI26">
    <cfRule type="cellIs" dxfId="21107" priority="4990" stopIfTrue="1" operator="equal">
      <formula>"h"</formula>
    </cfRule>
    <cfRule type="cellIs" dxfId="21106" priority="4991" stopIfTrue="1" operator="equal">
      <formula>"g"</formula>
    </cfRule>
  </conditionalFormatting>
  <conditionalFormatting sqref="BI26">
    <cfRule type="cellIs" dxfId="21105" priority="5007" stopIfTrue="1" operator="equal">
      <formula>"f"</formula>
    </cfRule>
  </conditionalFormatting>
  <conditionalFormatting sqref="BI26">
    <cfRule type="cellIs" dxfId="21104" priority="5005" stopIfTrue="1" operator="equal">
      <formula>"h"</formula>
    </cfRule>
    <cfRule type="cellIs" dxfId="21103" priority="5006" stopIfTrue="1" operator="equal">
      <formula>"g"</formula>
    </cfRule>
  </conditionalFormatting>
  <conditionalFormatting sqref="BI26">
    <cfRule type="cellIs" dxfId="21102" priority="5001" stopIfTrue="1" operator="equal">
      <formula>"f"</formula>
    </cfRule>
  </conditionalFormatting>
  <conditionalFormatting sqref="BI26">
    <cfRule type="cellIs" dxfId="21101" priority="4999" stopIfTrue="1" operator="equal">
      <formula>"h"</formula>
    </cfRule>
    <cfRule type="cellIs" dxfId="21100" priority="5000" stopIfTrue="1" operator="equal">
      <formula>"g"</formula>
    </cfRule>
  </conditionalFormatting>
  <conditionalFormatting sqref="BI26">
    <cfRule type="cellIs" dxfId="21099" priority="5004" stopIfTrue="1" operator="equal">
      <formula>"f"</formula>
    </cfRule>
  </conditionalFormatting>
  <conditionalFormatting sqref="BI26">
    <cfRule type="cellIs" dxfId="21098" priority="5002" stopIfTrue="1" operator="equal">
      <formula>"h"</formula>
    </cfRule>
    <cfRule type="cellIs" dxfId="21097" priority="5003" stopIfTrue="1" operator="equal">
      <formula>"g"</formula>
    </cfRule>
  </conditionalFormatting>
  <conditionalFormatting sqref="BL26:BM26">
    <cfRule type="cellIs" dxfId="21096" priority="4971" stopIfTrue="1" operator="equal">
      <formula>"f"</formula>
    </cfRule>
  </conditionalFormatting>
  <conditionalFormatting sqref="BL26:BM26">
    <cfRule type="cellIs" dxfId="21095" priority="4969" stopIfTrue="1" operator="equal">
      <formula>"h"</formula>
    </cfRule>
    <cfRule type="cellIs" dxfId="21094" priority="4970" stopIfTrue="1" operator="equal">
      <formula>"g"</formula>
    </cfRule>
  </conditionalFormatting>
  <conditionalFormatting sqref="BL26:BM26">
    <cfRule type="cellIs" dxfId="21093" priority="4968" stopIfTrue="1" operator="equal">
      <formula>"f"</formula>
    </cfRule>
  </conditionalFormatting>
  <conditionalFormatting sqref="BL26:BM26">
    <cfRule type="cellIs" dxfId="21092" priority="4966" stopIfTrue="1" operator="equal">
      <formula>"h"</formula>
    </cfRule>
    <cfRule type="cellIs" dxfId="21091" priority="4967" stopIfTrue="1" operator="equal">
      <formula>"g"</formula>
    </cfRule>
  </conditionalFormatting>
  <conditionalFormatting sqref="BN26:BO26">
    <cfRule type="cellIs" dxfId="21090" priority="4965" stopIfTrue="1" operator="equal">
      <formula>"f"</formula>
    </cfRule>
  </conditionalFormatting>
  <conditionalFormatting sqref="BN26:BO26">
    <cfRule type="cellIs" dxfId="21089" priority="4963" stopIfTrue="1" operator="equal">
      <formula>"h"</formula>
    </cfRule>
    <cfRule type="cellIs" dxfId="21088" priority="4964" stopIfTrue="1" operator="equal">
      <formula>"g"</formula>
    </cfRule>
  </conditionalFormatting>
  <conditionalFormatting sqref="BL26:BM26">
    <cfRule type="cellIs" dxfId="21087" priority="4983" stopIfTrue="1" operator="equal">
      <formula>"f"</formula>
    </cfRule>
  </conditionalFormatting>
  <conditionalFormatting sqref="BL26:BM26">
    <cfRule type="cellIs" dxfId="21086" priority="4981" stopIfTrue="1" operator="equal">
      <formula>"h"</formula>
    </cfRule>
    <cfRule type="cellIs" dxfId="21085" priority="4982" stopIfTrue="1" operator="equal">
      <formula>"g"</formula>
    </cfRule>
  </conditionalFormatting>
  <conditionalFormatting sqref="BL26:BM26">
    <cfRule type="cellIs" dxfId="21084" priority="4986" stopIfTrue="1" operator="equal">
      <formula>"f"</formula>
    </cfRule>
  </conditionalFormatting>
  <conditionalFormatting sqref="BL26:BM26">
    <cfRule type="cellIs" dxfId="21083" priority="4984" stopIfTrue="1" operator="equal">
      <formula>"h"</formula>
    </cfRule>
    <cfRule type="cellIs" dxfId="21082" priority="4985" stopIfTrue="1" operator="equal">
      <formula>"g"</formula>
    </cfRule>
  </conditionalFormatting>
  <conditionalFormatting sqref="BL26:BM26">
    <cfRule type="cellIs" dxfId="21081" priority="4977" stopIfTrue="1" operator="equal">
      <formula>"f"</formula>
    </cfRule>
  </conditionalFormatting>
  <conditionalFormatting sqref="BL26:BM26">
    <cfRule type="cellIs" dxfId="21080" priority="4975" stopIfTrue="1" operator="equal">
      <formula>"h"</formula>
    </cfRule>
    <cfRule type="cellIs" dxfId="21079" priority="4976" stopIfTrue="1" operator="equal">
      <formula>"g"</formula>
    </cfRule>
  </conditionalFormatting>
  <conditionalFormatting sqref="BL26:BM26">
    <cfRule type="cellIs" dxfId="21078" priority="4980" stopIfTrue="1" operator="equal">
      <formula>"f"</formula>
    </cfRule>
  </conditionalFormatting>
  <conditionalFormatting sqref="BL26:BM26">
    <cfRule type="cellIs" dxfId="21077" priority="4978" stopIfTrue="1" operator="equal">
      <formula>"h"</formula>
    </cfRule>
    <cfRule type="cellIs" dxfId="21076" priority="4979" stopIfTrue="1" operator="equal">
      <formula>"g"</formula>
    </cfRule>
  </conditionalFormatting>
  <conditionalFormatting sqref="BL26:BM26">
    <cfRule type="cellIs" dxfId="21075" priority="4974" stopIfTrue="1" operator="equal">
      <formula>"f"</formula>
    </cfRule>
  </conditionalFormatting>
  <conditionalFormatting sqref="BL26:BM26">
    <cfRule type="cellIs" dxfId="21074" priority="4972" stopIfTrue="1" operator="equal">
      <formula>"h"</formula>
    </cfRule>
    <cfRule type="cellIs" dxfId="21073" priority="4973" stopIfTrue="1" operator="equal">
      <formula>"g"</formula>
    </cfRule>
  </conditionalFormatting>
  <conditionalFormatting sqref="BN26:BO26">
    <cfRule type="cellIs" dxfId="21072" priority="4962" stopIfTrue="1" operator="equal">
      <formula>"f"</formula>
    </cfRule>
  </conditionalFormatting>
  <conditionalFormatting sqref="BN26:BO26">
    <cfRule type="cellIs" dxfId="21071" priority="4960" stopIfTrue="1" operator="equal">
      <formula>"h"</formula>
    </cfRule>
    <cfRule type="cellIs" dxfId="21070" priority="4961" stopIfTrue="1" operator="equal">
      <formula>"g"</formula>
    </cfRule>
  </conditionalFormatting>
  <conditionalFormatting sqref="AS26">
    <cfRule type="cellIs" dxfId="21069" priority="6183" stopIfTrue="1" operator="equal">
      <formula>"f"</formula>
    </cfRule>
  </conditionalFormatting>
  <conditionalFormatting sqref="AS26">
    <cfRule type="cellIs" dxfId="21068" priority="6181" stopIfTrue="1" operator="equal">
      <formula>"h"</formula>
    </cfRule>
    <cfRule type="cellIs" dxfId="21067" priority="6182" stopIfTrue="1" operator="equal">
      <formula>"g"</formula>
    </cfRule>
  </conditionalFormatting>
  <conditionalFormatting sqref="AS26">
    <cfRule type="cellIs" dxfId="21066" priority="6180" stopIfTrue="1" operator="equal">
      <formula>"f"</formula>
    </cfRule>
  </conditionalFormatting>
  <conditionalFormatting sqref="AS26">
    <cfRule type="cellIs" dxfId="21065" priority="6178" stopIfTrue="1" operator="equal">
      <formula>"h"</formula>
    </cfRule>
    <cfRule type="cellIs" dxfId="21064" priority="6179" stopIfTrue="1" operator="equal">
      <formula>"g"</formula>
    </cfRule>
  </conditionalFormatting>
  <conditionalFormatting sqref="AT26">
    <cfRule type="cellIs" dxfId="21063" priority="6159" stopIfTrue="1" operator="equal">
      <formula>"f"</formula>
    </cfRule>
  </conditionalFormatting>
  <conditionalFormatting sqref="AT26">
    <cfRule type="cellIs" dxfId="21062" priority="6157" stopIfTrue="1" operator="equal">
      <formula>"h"</formula>
    </cfRule>
    <cfRule type="cellIs" dxfId="21061" priority="6158" stopIfTrue="1" operator="equal">
      <formula>"g"</formula>
    </cfRule>
  </conditionalFormatting>
  <conditionalFormatting sqref="AT26">
    <cfRule type="cellIs" dxfId="21060" priority="6156" stopIfTrue="1" operator="equal">
      <formula>"f"</formula>
    </cfRule>
  </conditionalFormatting>
  <conditionalFormatting sqref="AT26">
    <cfRule type="cellIs" dxfId="21059" priority="6154" stopIfTrue="1" operator="equal">
      <formula>"h"</formula>
    </cfRule>
    <cfRule type="cellIs" dxfId="21058" priority="6155" stopIfTrue="1" operator="equal">
      <formula>"g"</formula>
    </cfRule>
  </conditionalFormatting>
  <conditionalFormatting sqref="AT26">
    <cfRule type="cellIs" dxfId="21057" priority="6153" stopIfTrue="1" operator="equal">
      <formula>"f"</formula>
    </cfRule>
  </conditionalFormatting>
  <conditionalFormatting sqref="AT26">
    <cfRule type="cellIs" dxfId="21056" priority="6151" stopIfTrue="1" operator="equal">
      <formula>"h"</formula>
    </cfRule>
    <cfRule type="cellIs" dxfId="21055" priority="6152" stopIfTrue="1" operator="equal">
      <formula>"g"</formula>
    </cfRule>
  </conditionalFormatting>
  <conditionalFormatting sqref="AT26">
    <cfRule type="cellIs" dxfId="21054" priority="6147" stopIfTrue="1" operator="equal">
      <formula>"f"</formula>
    </cfRule>
  </conditionalFormatting>
  <conditionalFormatting sqref="AT26">
    <cfRule type="cellIs" dxfId="21053" priority="6145" stopIfTrue="1" operator="equal">
      <formula>"h"</formula>
    </cfRule>
    <cfRule type="cellIs" dxfId="21052" priority="6146" stopIfTrue="1" operator="equal">
      <formula>"g"</formula>
    </cfRule>
  </conditionalFormatting>
  <conditionalFormatting sqref="AT26">
    <cfRule type="cellIs" dxfId="21051" priority="6144" stopIfTrue="1" operator="equal">
      <formula>"f"</formula>
    </cfRule>
  </conditionalFormatting>
  <conditionalFormatting sqref="AT26">
    <cfRule type="cellIs" dxfId="21050" priority="6142" stopIfTrue="1" operator="equal">
      <formula>"h"</formula>
    </cfRule>
    <cfRule type="cellIs" dxfId="21049" priority="6143" stopIfTrue="1" operator="equal">
      <formula>"g"</formula>
    </cfRule>
  </conditionalFormatting>
  <conditionalFormatting sqref="AS26:AT26">
    <cfRule type="cellIs" dxfId="21048" priority="6141" stopIfTrue="1" operator="equal">
      <formula>"f"</formula>
    </cfRule>
  </conditionalFormatting>
  <conditionalFormatting sqref="AS26:AT26">
    <cfRule type="cellIs" dxfId="21047" priority="6139" stopIfTrue="1" operator="equal">
      <formula>"h"</formula>
    </cfRule>
    <cfRule type="cellIs" dxfId="21046" priority="6140" stopIfTrue="1" operator="equal">
      <formula>"g"</formula>
    </cfRule>
  </conditionalFormatting>
  <conditionalFormatting sqref="AS26:AT26">
    <cfRule type="cellIs" dxfId="21045" priority="6138" stopIfTrue="1" operator="equal">
      <formula>"f"</formula>
    </cfRule>
  </conditionalFormatting>
  <conditionalFormatting sqref="AS26:AT26">
    <cfRule type="cellIs" dxfId="21044" priority="6136" stopIfTrue="1" operator="equal">
      <formula>"h"</formula>
    </cfRule>
    <cfRule type="cellIs" dxfId="21043" priority="6137" stopIfTrue="1" operator="equal">
      <formula>"g"</formula>
    </cfRule>
  </conditionalFormatting>
  <conditionalFormatting sqref="AS26">
    <cfRule type="cellIs" dxfId="21042" priority="6189" stopIfTrue="1" operator="equal">
      <formula>"f"</formula>
    </cfRule>
  </conditionalFormatting>
  <conditionalFormatting sqref="AS26">
    <cfRule type="cellIs" dxfId="21041" priority="6187" stopIfTrue="1" operator="equal">
      <formula>"h"</formula>
    </cfRule>
    <cfRule type="cellIs" dxfId="21040" priority="6188" stopIfTrue="1" operator="equal">
      <formula>"g"</formula>
    </cfRule>
  </conditionalFormatting>
  <conditionalFormatting sqref="AS26">
    <cfRule type="cellIs" dxfId="21039" priority="6186" stopIfTrue="1" operator="equal">
      <formula>"f"</formula>
    </cfRule>
  </conditionalFormatting>
  <conditionalFormatting sqref="AS26">
    <cfRule type="cellIs" dxfId="21038" priority="6184" stopIfTrue="1" operator="equal">
      <formula>"h"</formula>
    </cfRule>
    <cfRule type="cellIs" dxfId="21037" priority="6185" stopIfTrue="1" operator="equal">
      <formula>"g"</formula>
    </cfRule>
  </conditionalFormatting>
  <conditionalFormatting sqref="AS26">
    <cfRule type="cellIs" dxfId="21036" priority="6177" stopIfTrue="1" operator="equal">
      <formula>"f"</formula>
    </cfRule>
  </conditionalFormatting>
  <conditionalFormatting sqref="AS26">
    <cfRule type="cellIs" dxfId="21035" priority="6175" stopIfTrue="1" operator="equal">
      <formula>"h"</formula>
    </cfRule>
    <cfRule type="cellIs" dxfId="21034" priority="6176" stopIfTrue="1" operator="equal">
      <formula>"g"</formula>
    </cfRule>
  </conditionalFormatting>
  <conditionalFormatting sqref="AS26">
    <cfRule type="cellIs" dxfId="21033" priority="6174" stopIfTrue="1" operator="equal">
      <formula>"f"</formula>
    </cfRule>
  </conditionalFormatting>
  <conditionalFormatting sqref="AS26">
    <cfRule type="cellIs" dxfId="21032" priority="6172" stopIfTrue="1" operator="equal">
      <formula>"h"</formula>
    </cfRule>
    <cfRule type="cellIs" dxfId="21031" priority="6173" stopIfTrue="1" operator="equal">
      <formula>"g"</formula>
    </cfRule>
  </conditionalFormatting>
  <conditionalFormatting sqref="AS26">
    <cfRule type="cellIs" dxfId="21030" priority="6171" stopIfTrue="1" operator="equal">
      <formula>"f"</formula>
    </cfRule>
  </conditionalFormatting>
  <conditionalFormatting sqref="AS26">
    <cfRule type="cellIs" dxfId="21029" priority="6169" stopIfTrue="1" operator="equal">
      <formula>"h"</formula>
    </cfRule>
    <cfRule type="cellIs" dxfId="21028" priority="6170" stopIfTrue="1" operator="equal">
      <formula>"g"</formula>
    </cfRule>
  </conditionalFormatting>
  <conditionalFormatting sqref="AS26">
    <cfRule type="cellIs" dxfId="21027" priority="6168" stopIfTrue="1" operator="equal">
      <formula>"f"</formula>
    </cfRule>
  </conditionalFormatting>
  <conditionalFormatting sqref="AS26">
    <cfRule type="cellIs" dxfId="21026" priority="6166" stopIfTrue="1" operator="equal">
      <formula>"h"</formula>
    </cfRule>
    <cfRule type="cellIs" dxfId="21025" priority="6167" stopIfTrue="1" operator="equal">
      <formula>"g"</formula>
    </cfRule>
  </conditionalFormatting>
  <conditionalFormatting sqref="AT26">
    <cfRule type="cellIs" dxfId="21024" priority="6162" stopIfTrue="1" operator="equal">
      <formula>"f"</formula>
    </cfRule>
  </conditionalFormatting>
  <conditionalFormatting sqref="AT26">
    <cfRule type="cellIs" dxfId="21023" priority="6160" stopIfTrue="1" operator="equal">
      <formula>"h"</formula>
    </cfRule>
    <cfRule type="cellIs" dxfId="21022" priority="6161" stopIfTrue="1" operator="equal">
      <formula>"g"</formula>
    </cfRule>
  </conditionalFormatting>
  <conditionalFormatting sqref="AT26">
    <cfRule type="cellIs" dxfId="21021" priority="6165" stopIfTrue="1" operator="equal">
      <formula>"f"</formula>
    </cfRule>
  </conditionalFormatting>
  <conditionalFormatting sqref="AT26">
    <cfRule type="cellIs" dxfId="21020" priority="6163" stopIfTrue="1" operator="equal">
      <formula>"h"</formula>
    </cfRule>
    <cfRule type="cellIs" dxfId="21019" priority="6164" stopIfTrue="1" operator="equal">
      <formula>"g"</formula>
    </cfRule>
  </conditionalFormatting>
  <conditionalFormatting sqref="AS26:AT26">
    <cfRule type="cellIs" dxfId="21018" priority="6120" stopIfTrue="1" operator="equal">
      <formula>"f"</formula>
    </cfRule>
  </conditionalFormatting>
  <conditionalFormatting sqref="AS26:AT26">
    <cfRule type="cellIs" dxfId="21017" priority="6118" stopIfTrue="1" operator="equal">
      <formula>"h"</formula>
    </cfRule>
    <cfRule type="cellIs" dxfId="21016" priority="6119" stopIfTrue="1" operator="equal">
      <formula>"g"</formula>
    </cfRule>
  </conditionalFormatting>
  <conditionalFormatting sqref="AS26">
    <cfRule type="cellIs" dxfId="21015" priority="6114" stopIfTrue="1" operator="equal">
      <formula>"f"</formula>
    </cfRule>
  </conditionalFormatting>
  <conditionalFormatting sqref="AS26">
    <cfRule type="cellIs" dxfId="21014" priority="6112" stopIfTrue="1" operator="equal">
      <formula>"h"</formula>
    </cfRule>
    <cfRule type="cellIs" dxfId="21013" priority="6113" stopIfTrue="1" operator="equal">
      <formula>"g"</formula>
    </cfRule>
  </conditionalFormatting>
  <conditionalFormatting sqref="AS26">
    <cfRule type="cellIs" dxfId="21012" priority="6117" stopIfTrue="1" operator="equal">
      <formula>"f"</formula>
    </cfRule>
  </conditionalFormatting>
  <conditionalFormatting sqref="AS26">
    <cfRule type="cellIs" dxfId="21011" priority="6115" stopIfTrue="1" operator="equal">
      <formula>"h"</formula>
    </cfRule>
    <cfRule type="cellIs" dxfId="21010" priority="6116" stopIfTrue="1" operator="equal">
      <formula>"g"</formula>
    </cfRule>
  </conditionalFormatting>
  <conditionalFormatting sqref="AS26">
    <cfRule type="cellIs" dxfId="21009" priority="6111" stopIfTrue="1" operator="equal">
      <formula>"f"</formula>
    </cfRule>
  </conditionalFormatting>
  <conditionalFormatting sqref="AS26">
    <cfRule type="cellIs" dxfId="21008" priority="6109" stopIfTrue="1" operator="equal">
      <formula>"h"</formula>
    </cfRule>
    <cfRule type="cellIs" dxfId="21007" priority="6110" stopIfTrue="1" operator="equal">
      <formula>"g"</formula>
    </cfRule>
  </conditionalFormatting>
  <conditionalFormatting sqref="AS26">
    <cfRule type="cellIs" dxfId="21006" priority="6108" stopIfTrue="1" operator="equal">
      <formula>"f"</formula>
    </cfRule>
  </conditionalFormatting>
  <conditionalFormatting sqref="AS26">
    <cfRule type="cellIs" dxfId="21005" priority="6106" stopIfTrue="1" operator="equal">
      <formula>"h"</formula>
    </cfRule>
    <cfRule type="cellIs" dxfId="21004" priority="6107" stopIfTrue="1" operator="equal">
      <formula>"g"</formula>
    </cfRule>
  </conditionalFormatting>
  <conditionalFormatting sqref="AS26">
    <cfRule type="cellIs" dxfId="21003" priority="6102" stopIfTrue="1" operator="equal">
      <formula>"f"</formula>
    </cfRule>
  </conditionalFormatting>
  <conditionalFormatting sqref="AS26">
    <cfRule type="cellIs" dxfId="21002" priority="6100" stopIfTrue="1" operator="equal">
      <formula>"h"</formula>
    </cfRule>
    <cfRule type="cellIs" dxfId="21001" priority="6101" stopIfTrue="1" operator="equal">
      <formula>"g"</formula>
    </cfRule>
  </conditionalFormatting>
  <conditionalFormatting sqref="AS26">
    <cfRule type="cellIs" dxfId="21000" priority="6105" stopIfTrue="1" operator="equal">
      <formula>"f"</formula>
    </cfRule>
  </conditionalFormatting>
  <conditionalFormatting sqref="AS26">
    <cfRule type="cellIs" dxfId="20999" priority="6103" stopIfTrue="1" operator="equal">
      <formula>"h"</formula>
    </cfRule>
    <cfRule type="cellIs" dxfId="20998" priority="6104" stopIfTrue="1" operator="equal">
      <formula>"g"</formula>
    </cfRule>
  </conditionalFormatting>
  <conditionalFormatting sqref="AS26">
    <cfRule type="cellIs" dxfId="20997" priority="6096" stopIfTrue="1" operator="equal">
      <formula>"f"</formula>
    </cfRule>
  </conditionalFormatting>
  <conditionalFormatting sqref="AS26">
    <cfRule type="cellIs" dxfId="20996" priority="6094" stopIfTrue="1" operator="equal">
      <formula>"h"</formula>
    </cfRule>
    <cfRule type="cellIs" dxfId="20995" priority="6095" stopIfTrue="1" operator="equal">
      <formula>"g"</formula>
    </cfRule>
  </conditionalFormatting>
  <conditionalFormatting sqref="AS26">
    <cfRule type="cellIs" dxfId="20994" priority="6099" stopIfTrue="1" operator="equal">
      <formula>"f"</formula>
    </cfRule>
  </conditionalFormatting>
  <conditionalFormatting sqref="AS26">
    <cfRule type="cellIs" dxfId="20993" priority="6097" stopIfTrue="1" operator="equal">
      <formula>"h"</formula>
    </cfRule>
    <cfRule type="cellIs" dxfId="20992" priority="6098" stopIfTrue="1" operator="equal">
      <formula>"g"</formula>
    </cfRule>
  </conditionalFormatting>
  <conditionalFormatting sqref="AT26">
    <cfRule type="cellIs" dxfId="20991" priority="6150" stopIfTrue="1" operator="equal">
      <formula>"f"</formula>
    </cfRule>
  </conditionalFormatting>
  <conditionalFormatting sqref="AT26">
    <cfRule type="cellIs" dxfId="20990" priority="6148" stopIfTrue="1" operator="equal">
      <formula>"h"</formula>
    </cfRule>
    <cfRule type="cellIs" dxfId="20989" priority="6149" stopIfTrue="1" operator="equal">
      <formula>"g"</formula>
    </cfRule>
  </conditionalFormatting>
  <conditionalFormatting sqref="AS26:AT26">
    <cfRule type="cellIs" dxfId="20988" priority="6135" stopIfTrue="1" operator="equal">
      <formula>"f"</formula>
    </cfRule>
  </conditionalFormatting>
  <conditionalFormatting sqref="AS26:AT26">
    <cfRule type="cellIs" dxfId="20987" priority="6133" stopIfTrue="1" operator="equal">
      <formula>"h"</formula>
    </cfRule>
    <cfRule type="cellIs" dxfId="20986" priority="6134" stopIfTrue="1" operator="equal">
      <formula>"g"</formula>
    </cfRule>
  </conditionalFormatting>
  <conditionalFormatting sqref="AS26:AT26">
    <cfRule type="cellIs" dxfId="20985" priority="6132" stopIfTrue="1" operator="equal">
      <formula>"f"</formula>
    </cfRule>
  </conditionalFormatting>
  <conditionalFormatting sqref="AS26:AT26">
    <cfRule type="cellIs" dxfId="20984" priority="6130" stopIfTrue="1" operator="equal">
      <formula>"h"</formula>
    </cfRule>
    <cfRule type="cellIs" dxfId="20983" priority="6131" stopIfTrue="1" operator="equal">
      <formula>"g"</formula>
    </cfRule>
  </conditionalFormatting>
  <conditionalFormatting sqref="AS26:AT26">
    <cfRule type="cellIs" dxfId="20982" priority="6129" stopIfTrue="1" operator="equal">
      <formula>"f"</formula>
    </cfRule>
  </conditionalFormatting>
  <conditionalFormatting sqref="AS26:AT26">
    <cfRule type="cellIs" dxfId="20981" priority="6127" stopIfTrue="1" operator="equal">
      <formula>"h"</formula>
    </cfRule>
    <cfRule type="cellIs" dxfId="20980" priority="6128" stopIfTrue="1" operator="equal">
      <formula>"g"</formula>
    </cfRule>
  </conditionalFormatting>
  <conditionalFormatting sqref="AS26:AT26">
    <cfRule type="cellIs" dxfId="20979" priority="6126" stopIfTrue="1" operator="equal">
      <formula>"f"</formula>
    </cfRule>
  </conditionalFormatting>
  <conditionalFormatting sqref="AS26:AT26">
    <cfRule type="cellIs" dxfId="20978" priority="6124" stopIfTrue="1" operator="equal">
      <formula>"h"</formula>
    </cfRule>
    <cfRule type="cellIs" dxfId="20977" priority="6125" stopIfTrue="1" operator="equal">
      <formula>"g"</formula>
    </cfRule>
  </conditionalFormatting>
  <conditionalFormatting sqref="AS26:AT26">
    <cfRule type="cellIs" dxfId="20976" priority="6123" stopIfTrue="1" operator="equal">
      <formula>"f"</formula>
    </cfRule>
  </conditionalFormatting>
  <conditionalFormatting sqref="AS26:AT26">
    <cfRule type="cellIs" dxfId="20975" priority="6121" stopIfTrue="1" operator="equal">
      <formula>"h"</formula>
    </cfRule>
    <cfRule type="cellIs" dxfId="20974" priority="6122" stopIfTrue="1" operator="equal">
      <formula>"g"</formula>
    </cfRule>
  </conditionalFormatting>
  <conditionalFormatting sqref="AN26:AO26">
    <cfRule type="cellIs" dxfId="20973" priority="6090" stopIfTrue="1" operator="equal">
      <formula>"f"</formula>
    </cfRule>
  </conditionalFormatting>
  <conditionalFormatting sqref="AN26:AO26">
    <cfRule type="cellIs" dxfId="20972" priority="6088" stopIfTrue="1" operator="equal">
      <formula>"h"</formula>
    </cfRule>
    <cfRule type="cellIs" dxfId="20971" priority="6089" stopIfTrue="1" operator="equal">
      <formula>"g"</formula>
    </cfRule>
  </conditionalFormatting>
  <conditionalFormatting sqref="AN26:AO26">
    <cfRule type="cellIs" dxfId="20970" priority="6087" stopIfTrue="1" operator="equal">
      <formula>"f"</formula>
    </cfRule>
  </conditionalFormatting>
  <conditionalFormatting sqref="AN26:AO26">
    <cfRule type="cellIs" dxfId="20969" priority="6085" stopIfTrue="1" operator="equal">
      <formula>"h"</formula>
    </cfRule>
    <cfRule type="cellIs" dxfId="20968" priority="6086" stopIfTrue="1" operator="equal">
      <formula>"g"</formula>
    </cfRule>
  </conditionalFormatting>
  <conditionalFormatting sqref="AN26:AO26">
    <cfRule type="cellIs" dxfId="20967" priority="6075" stopIfTrue="1" operator="equal">
      <formula>"f"</formula>
    </cfRule>
  </conditionalFormatting>
  <conditionalFormatting sqref="AN26:AO26">
    <cfRule type="cellIs" dxfId="20966" priority="6073" stopIfTrue="1" operator="equal">
      <formula>"h"</formula>
    </cfRule>
    <cfRule type="cellIs" dxfId="20965" priority="6074" stopIfTrue="1" operator="equal">
      <formula>"g"</formula>
    </cfRule>
  </conditionalFormatting>
  <conditionalFormatting sqref="AN26:AO26">
    <cfRule type="cellIs" dxfId="20964" priority="6072" stopIfTrue="1" operator="equal">
      <formula>"f"</formula>
    </cfRule>
  </conditionalFormatting>
  <conditionalFormatting sqref="AN26:AO26">
    <cfRule type="cellIs" dxfId="20963" priority="6070" stopIfTrue="1" operator="equal">
      <formula>"h"</formula>
    </cfRule>
    <cfRule type="cellIs" dxfId="20962" priority="6071" stopIfTrue="1" operator="equal">
      <formula>"g"</formula>
    </cfRule>
  </conditionalFormatting>
  <conditionalFormatting sqref="AN26:AO26">
    <cfRule type="cellIs" dxfId="20961" priority="6084" stopIfTrue="1" operator="equal">
      <formula>"f"</formula>
    </cfRule>
  </conditionalFormatting>
  <conditionalFormatting sqref="AN26:AO26">
    <cfRule type="cellIs" dxfId="20960" priority="6082" stopIfTrue="1" operator="equal">
      <formula>"h"</formula>
    </cfRule>
    <cfRule type="cellIs" dxfId="20959" priority="6083" stopIfTrue="1" operator="equal">
      <formula>"g"</formula>
    </cfRule>
  </conditionalFormatting>
  <conditionalFormatting sqref="AN26:AO26">
    <cfRule type="cellIs" dxfId="20958" priority="6093" stopIfTrue="1" operator="equal">
      <formula>"f"</formula>
    </cfRule>
  </conditionalFormatting>
  <conditionalFormatting sqref="AN26:AO26">
    <cfRule type="cellIs" dxfId="20957" priority="6091" stopIfTrue="1" operator="equal">
      <formula>"h"</formula>
    </cfRule>
    <cfRule type="cellIs" dxfId="20956" priority="6092" stopIfTrue="1" operator="equal">
      <formula>"g"</formula>
    </cfRule>
  </conditionalFormatting>
  <conditionalFormatting sqref="AN26:AO26">
    <cfRule type="cellIs" dxfId="20955" priority="6081" stopIfTrue="1" operator="equal">
      <formula>"f"</formula>
    </cfRule>
  </conditionalFormatting>
  <conditionalFormatting sqref="AN26:AO26">
    <cfRule type="cellIs" dxfId="20954" priority="6079" stopIfTrue="1" operator="equal">
      <formula>"h"</formula>
    </cfRule>
    <cfRule type="cellIs" dxfId="20953" priority="6080" stopIfTrue="1" operator="equal">
      <formula>"g"</formula>
    </cfRule>
  </conditionalFormatting>
  <conditionalFormatting sqref="AN26:AO26">
    <cfRule type="cellIs" dxfId="20952" priority="6078" stopIfTrue="1" operator="equal">
      <formula>"f"</formula>
    </cfRule>
  </conditionalFormatting>
  <conditionalFormatting sqref="AN26:AO26">
    <cfRule type="cellIs" dxfId="20951" priority="6076" stopIfTrue="1" operator="equal">
      <formula>"h"</formula>
    </cfRule>
    <cfRule type="cellIs" dxfId="20950" priority="6077" stopIfTrue="1" operator="equal">
      <formula>"g"</formula>
    </cfRule>
  </conditionalFormatting>
  <conditionalFormatting sqref="AP26:AR26">
    <cfRule type="cellIs" dxfId="20949" priority="6000" stopIfTrue="1" operator="equal">
      <formula>"f"</formula>
    </cfRule>
  </conditionalFormatting>
  <conditionalFormatting sqref="AP26:AR26">
    <cfRule type="cellIs" dxfId="20948" priority="5998" stopIfTrue="1" operator="equal">
      <formula>"h"</formula>
    </cfRule>
    <cfRule type="cellIs" dxfId="20947" priority="5999" stopIfTrue="1" operator="equal">
      <formula>"g"</formula>
    </cfRule>
  </conditionalFormatting>
  <conditionalFormatting sqref="AP26:AR26">
    <cfRule type="cellIs" dxfId="20946" priority="6069" stopIfTrue="1" operator="equal">
      <formula>"f"</formula>
    </cfRule>
  </conditionalFormatting>
  <conditionalFormatting sqref="AP26:AR26">
    <cfRule type="cellIs" dxfId="20945" priority="6067" stopIfTrue="1" operator="equal">
      <formula>"h"</formula>
    </cfRule>
    <cfRule type="cellIs" dxfId="20944" priority="6068" stopIfTrue="1" operator="equal">
      <formula>"g"</formula>
    </cfRule>
  </conditionalFormatting>
  <conditionalFormatting sqref="AP26:AR26">
    <cfRule type="cellIs" dxfId="20943" priority="6066" stopIfTrue="1" operator="equal">
      <formula>"f"</formula>
    </cfRule>
  </conditionalFormatting>
  <conditionalFormatting sqref="AP26:AR26">
    <cfRule type="cellIs" dxfId="20942" priority="6064" stopIfTrue="1" operator="equal">
      <formula>"h"</formula>
    </cfRule>
    <cfRule type="cellIs" dxfId="20941" priority="6065" stopIfTrue="1" operator="equal">
      <formula>"g"</formula>
    </cfRule>
  </conditionalFormatting>
  <conditionalFormatting sqref="AP26:AR26">
    <cfRule type="cellIs" dxfId="20940" priority="6063" stopIfTrue="1" operator="equal">
      <formula>"f"</formula>
    </cfRule>
  </conditionalFormatting>
  <conditionalFormatting sqref="AP26:AR26">
    <cfRule type="cellIs" dxfId="20939" priority="6061" stopIfTrue="1" operator="equal">
      <formula>"h"</formula>
    </cfRule>
    <cfRule type="cellIs" dxfId="20938" priority="6062" stopIfTrue="1" operator="equal">
      <formula>"g"</formula>
    </cfRule>
  </conditionalFormatting>
  <conditionalFormatting sqref="AP26:AR26">
    <cfRule type="cellIs" dxfId="20937" priority="6060" stopIfTrue="1" operator="equal">
      <formula>"f"</formula>
    </cfRule>
  </conditionalFormatting>
  <conditionalFormatting sqref="AP26:AR26">
    <cfRule type="cellIs" dxfId="20936" priority="6058" stopIfTrue="1" operator="equal">
      <formula>"h"</formula>
    </cfRule>
    <cfRule type="cellIs" dxfId="20935" priority="6059" stopIfTrue="1" operator="equal">
      <formula>"g"</formula>
    </cfRule>
  </conditionalFormatting>
  <conditionalFormatting sqref="AP26:AR26">
    <cfRule type="cellIs" dxfId="20934" priority="6057" stopIfTrue="1" operator="equal">
      <formula>"f"</formula>
    </cfRule>
  </conditionalFormatting>
  <conditionalFormatting sqref="AP26:AR26">
    <cfRule type="cellIs" dxfId="20933" priority="6055" stopIfTrue="1" operator="equal">
      <formula>"h"</formula>
    </cfRule>
    <cfRule type="cellIs" dxfId="20932" priority="6056" stopIfTrue="1" operator="equal">
      <formula>"g"</formula>
    </cfRule>
  </conditionalFormatting>
  <conditionalFormatting sqref="AP26:AR26">
    <cfRule type="cellIs" dxfId="20931" priority="6054" stopIfTrue="1" operator="equal">
      <formula>"f"</formula>
    </cfRule>
  </conditionalFormatting>
  <conditionalFormatting sqref="AP26:AR26">
    <cfRule type="cellIs" dxfId="20930" priority="6052" stopIfTrue="1" operator="equal">
      <formula>"h"</formula>
    </cfRule>
    <cfRule type="cellIs" dxfId="20929" priority="6053" stopIfTrue="1" operator="equal">
      <formula>"g"</formula>
    </cfRule>
  </conditionalFormatting>
  <conditionalFormatting sqref="AP26:AR26">
    <cfRule type="cellIs" dxfId="20928" priority="6051" stopIfTrue="1" operator="equal">
      <formula>"f"</formula>
    </cfRule>
  </conditionalFormatting>
  <conditionalFormatting sqref="AP26:AR26">
    <cfRule type="cellIs" dxfId="20927" priority="6049" stopIfTrue="1" operator="equal">
      <formula>"h"</formula>
    </cfRule>
    <cfRule type="cellIs" dxfId="20926" priority="6050" stopIfTrue="1" operator="equal">
      <formula>"g"</formula>
    </cfRule>
  </conditionalFormatting>
  <conditionalFormatting sqref="AP26:AR26">
    <cfRule type="cellIs" dxfId="20925" priority="6048" stopIfTrue="1" operator="equal">
      <formula>"f"</formula>
    </cfRule>
  </conditionalFormatting>
  <conditionalFormatting sqref="AP26:AR26">
    <cfRule type="cellIs" dxfId="20924" priority="6046" stopIfTrue="1" operator="equal">
      <formula>"h"</formula>
    </cfRule>
    <cfRule type="cellIs" dxfId="20923" priority="6047" stopIfTrue="1" operator="equal">
      <formula>"g"</formula>
    </cfRule>
  </conditionalFormatting>
  <conditionalFormatting sqref="AP26:AR26">
    <cfRule type="cellIs" dxfId="20922" priority="6045" stopIfTrue="1" operator="equal">
      <formula>"f"</formula>
    </cfRule>
  </conditionalFormatting>
  <conditionalFormatting sqref="AP26:AR26">
    <cfRule type="cellIs" dxfId="20921" priority="6043" stopIfTrue="1" operator="equal">
      <formula>"h"</formula>
    </cfRule>
    <cfRule type="cellIs" dxfId="20920" priority="6044" stopIfTrue="1" operator="equal">
      <formula>"g"</formula>
    </cfRule>
  </conditionalFormatting>
  <conditionalFormatting sqref="AP26:AR26">
    <cfRule type="cellIs" dxfId="20919" priority="6042" stopIfTrue="1" operator="equal">
      <formula>"f"</formula>
    </cfRule>
  </conditionalFormatting>
  <conditionalFormatting sqref="AP26:AR26">
    <cfRule type="cellIs" dxfId="20918" priority="6040" stopIfTrue="1" operator="equal">
      <formula>"h"</formula>
    </cfRule>
    <cfRule type="cellIs" dxfId="20917" priority="6041" stopIfTrue="1" operator="equal">
      <formula>"g"</formula>
    </cfRule>
  </conditionalFormatting>
  <conditionalFormatting sqref="AP26:AR26">
    <cfRule type="cellIs" dxfId="20916" priority="6039" stopIfTrue="1" operator="equal">
      <formula>"f"</formula>
    </cfRule>
  </conditionalFormatting>
  <conditionalFormatting sqref="AP26:AR26">
    <cfRule type="cellIs" dxfId="20915" priority="6037" stopIfTrue="1" operator="equal">
      <formula>"h"</formula>
    </cfRule>
    <cfRule type="cellIs" dxfId="20914" priority="6038" stopIfTrue="1" operator="equal">
      <formula>"g"</formula>
    </cfRule>
  </conditionalFormatting>
  <conditionalFormatting sqref="AP26:AR26">
    <cfRule type="cellIs" dxfId="20913" priority="6036" stopIfTrue="1" operator="equal">
      <formula>"f"</formula>
    </cfRule>
  </conditionalFormatting>
  <conditionalFormatting sqref="AP26:AR26">
    <cfRule type="cellIs" dxfId="20912" priority="6034" stopIfTrue="1" operator="equal">
      <formula>"h"</formula>
    </cfRule>
    <cfRule type="cellIs" dxfId="20911" priority="6035" stopIfTrue="1" operator="equal">
      <formula>"g"</formula>
    </cfRule>
  </conditionalFormatting>
  <conditionalFormatting sqref="AP26:AR26">
    <cfRule type="cellIs" dxfId="20910" priority="6033" stopIfTrue="1" operator="equal">
      <formula>"f"</formula>
    </cfRule>
  </conditionalFormatting>
  <conditionalFormatting sqref="AP26:AR26">
    <cfRule type="cellIs" dxfId="20909" priority="6031" stopIfTrue="1" operator="equal">
      <formula>"h"</formula>
    </cfRule>
    <cfRule type="cellIs" dxfId="20908" priority="6032" stopIfTrue="1" operator="equal">
      <formula>"g"</formula>
    </cfRule>
  </conditionalFormatting>
  <conditionalFormatting sqref="AP26:AR26">
    <cfRule type="cellIs" dxfId="20907" priority="6030" stopIfTrue="1" operator="equal">
      <formula>"f"</formula>
    </cfRule>
  </conditionalFormatting>
  <conditionalFormatting sqref="AP26:AR26">
    <cfRule type="cellIs" dxfId="20906" priority="6028" stopIfTrue="1" operator="equal">
      <formula>"h"</formula>
    </cfRule>
    <cfRule type="cellIs" dxfId="20905" priority="6029" stopIfTrue="1" operator="equal">
      <formula>"g"</formula>
    </cfRule>
  </conditionalFormatting>
  <conditionalFormatting sqref="AP26:AR26">
    <cfRule type="cellIs" dxfId="20904" priority="6027" stopIfTrue="1" operator="equal">
      <formula>"f"</formula>
    </cfRule>
  </conditionalFormatting>
  <conditionalFormatting sqref="AP26:AR26">
    <cfRule type="cellIs" dxfId="20903" priority="6025" stopIfTrue="1" operator="equal">
      <formula>"h"</formula>
    </cfRule>
    <cfRule type="cellIs" dxfId="20902" priority="6026" stopIfTrue="1" operator="equal">
      <formula>"g"</formula>
    </cfRule>
  </conditionalFormatting>
  <conditionalFormatting sqref="AP26:AR26">
    <cfRule type="cellIs" dxfId="20901" priority="6024" stopIfTrue="1" operator="equal">
      <formula>"f"</formula>
    </cfRule>
  </conditionalFormatting>
  <conditionalFormatting sqref="AP26:AR26">
    <cfRule type="cellIs" dxfId="20900" priority="6022" stopIfTrue="1" operator="equal">
      <formula>"h"</formula>
    </cfRule>
    <cfRule type="cellIs" dxfId="20899" priority="6023" stopIfTrue="1" operator="equal">
      <formula>"g"</formula>
    </cfRule>
  </conditionalFormatting>
  <conditionalFormatting sqref="AP26:AR26">
    <cfRule type="cellIs" dxfId="20898" priority="6021" stopIfTrue="1" operator="equal">
      <formula>"f"</formula>
    </cfRule>
  </conditionalFormatting>
  <conditionalFormatting sqref="AP26:AR26">
    <cfRule type="cellIs" dxfId="20897" priority="6019" stopIfTrue="1" operator="equal">
      <formula>"h"</formula>
    </cfRule>
    <cfRule type="cellIs" dxfId="20896" priority="6020" stopIfTrue="1" operator="equal">
      <formula>"g"</formula>
    </cfRule>
  </conditionalFormatting>
  <conditionalFormatting sqref="AP26:AR26">
    <cfRule type="cellIs" dxfId="20895" priority="6018" stopIfTrue="1" operator="equal">
      <formula>"f"</formula>
    </cfRule>
  </conditionalFormatting>
  <conditionalFormatting sqref="AP26:AR26">
    <cfRule type="cellIs" dxfId="20894" priority="6016" stopIfTrue="1" operator="equal">
      <formula>"h"</formula>
    </cfRule>
    <cfRule type="cellIs" dxfId="20893" priority="6017" stopIfTrue="1" operator="equal">
      <formula>"g"</formula>
    </cfRule>
  </conditionalFormatting>
  <conditionalFormatting sqref="AP26:AR26">
    <cfRule type="cellIs" dxfId="20892" priority="6012" stopIfTrue="1" operator="equal">
      <formula>"f"</formula>
    </cfRule>
  </conditionalFormatting>
  <conditionalFormatting sqref="AP26:AR26">
    <cfRule type="cellIs" dxfId="20891" priority="6010" stopIfTrue="1" operator="equal">
      <formula>"h"</formula>
    </cfRule>
    <cfRule type="cellIs" dxfId="20890" priority="6011" stopIfTrue="1" operator="equal">
      <formula>"g"</formula>
    </cfRule>
  </conditionalFormatting>
  <conditionalFormatting sqref="AP26:AR26">
    <cfRule type="cellIs" dxfId="20889" priority="6015" stopIfTrue="1" operator="equal">
      <formula>"f"</formula>
    </cfRule>
  </conditionalFormatting>
  <conditionalFormatting sqref="AP26:AR26">
    <cfRule type="cellIs" dxfId="20888" priority="6013" stopIfTrue="1" operator="equal">
      <formula>"h"</formula>
    </cfRule>
    <cfRule type="cellIs" dxfId="20887" priority="6014" stopIfTrue="1" operator="equal">
      <formula>"g"</formula>
    </cfRule>
  </conditionalFormatting>
  <conditionalFormatting sqref="AP26:AR26">
    <cfRule type="cellIs" dxfId="20886" priority="6009" stopIfTrue="1" operator="equal">
      <formula>"f"</formula>
    </cfRule>
  </conditionalFormatting>
  <conditionalFormatting sqref="AP26:AR26">
    <cfRule type="cellIs" dxfId="20885" priority="6007" stopIfTrue="1" operator="equal">
      <formula>"h"</formula>
    </cfRule>
    <cfRule type="cellIs" dxfId="20884" priority="6008" stopIfTrue="1" operator="equal">
      <formula>"g"</formula>
    </cfRule>
  </conditionalFormatting>
  <conditionalFormatting sqref="AP26:AR26">
    <cfRule type="cellIs" dxfId="20883" priority="6006" stopIfTrue="1" operator="equal">
      <formula>"f"</formula>
    </cfRule>
  </conditionalFormatting>
  <conditionalFormatting sqref="AP26:AR26">
    <cfRule type="cellIs" dxfId="20882" priority="6004" stopIfTrue="1" operator="equal">
      <formula>"h"</formula>
    </cfRule>
    <cfRule type="cellIs" dxfId="20881" priority="6005" stopIfTrue="1" operator="equal">
      <formula>"g"</formula>
    </cfRule>
  </conditionalFormatting>
  <conditionalFormatting sqref="AP26:AR26">
    <cfRule type="cellIs" dxfId="20880" priority="6003" stopIfTrue="1" operator="equal">
      <formula>"f"</formula>
    </cfRule>
  </conditionalFormatting>
  <conditionalFormatting sqref="AP26:AR26">
    <cfRule type="cellIs" dxfId="20879" priority="6001" stopIfTrue="1" operator="equal">
      <formula>"h"</formula>
    </cfRule>
    <cfRule type="cellIs" dxfId="20878" priority="6002" stopIfTrue="1" operator="equal">
      <formula>"g"</formula>
    </cfRule>
  </conditionalFormatting>
  <conditionalFormatting sqref="AV26:AW26">
    <cfRule type="cellIs" dxfId="20877" priority="5928" stopIfTrue="1" operator="equal">
      <formula>"f"</formula>
    </cfRule>
  </conditionalFormatting>
  <conditionalFormatting sqref="AV26:AW26">
    <cfRule type="cellIs" dxfId="20876" priority="5926" stopIfTrue="1" operator="equal">
      <formula>"h"</formula>
    </cfRule>
    <cfRule type="cellIs" dxfId="20875" priority="5927" stopIfTrue="1" operator="equal">
      <formula>"g"</formula>
    </cfRule>
  </conditionalFormatting>
  <conditionalFormatting sqref="AV26:AW26">
    <cfRule type="cellIs" dxfId="20874" priority="5997" stopIfTrue="1" operator="equal">
      <formula>"f"</formula>
    </cfRule>
  </conditionalFormatting>
  <conditionalFormatting sqref="AV26:AW26">
    <cfRule type="cellIs" dxfId="20873" priority="5995" stopIfTrue="1" operator="equal">
      <formula>"h"</formula>
    </cfRule>
    <cfRule type="cellIs" dxfId="20872" priority="5996" stopIfTrue="1" operator="equal">
      <formula>"g"</formula>
    </cfRule>
  </conditionalFormatting>
  <conditionalFormatting sqref="AV26:AW26">
    <cfRule type="cellIs" dxfId="20871" priority="5994" stopIfTrue="1" operator="equal">
      <formula>"f"</formula>
    </cfRule>
  </conditionalFormatting>
  <conditionalFormatting sqref="AV26:AW26">
    <cfRule type="cellIs" dxfId="20870" priority="5992" stopIfTrue="1" operator="equal">
      <formula>"h"</formula>
    </cfRule>
    <cfRule type="cellIs" dxfId="20869" priority="5993" stopIfTrue="1" operator="equal">
      <formula>"g"</formula>
    </cfRule>
  </conditionalFormatting>
  <conditionalFormatting sqref="AV26:AW26">
    <cfRule type="cellIs" dxfId="20868" priority="5991" stopIfTrue="1" operator="equal">
      <formula>"f"</formula>
    </cfRule>
  </conditionalFormatting>
  <conditionalFormatting sqref="AV26:AW26">
    <cfRule type="cellIs" dxfId="20867" priority="5989" stopIfTrue="1" operator="equal">
      <formula>"h"</formula>
    </cfRule>
    <cfRule type="cellIs" dxfId="20866" priority="5990" stopIfTrue="1" operator="equal">
      <formula>"g"</formula>
    </cfRule>
  </conditionalFormatting>
  <conditionalFormatting sqref="AV26:AW26">
    <cfRule type="cellIs" dxfId="20865" priority="5988" stopIfTrue="1" operator="equal">
      <formula>"f"</formula>
    </cfRule>
  </conditionalFormatting>
  <conditionalFormatting sqref="AV26:AW26">
    <cfRule type="cellIs" dxfId="20864" priority="5986" stopIfTrue="1" operator="equal">
      <formula>"h"</formula>
    </cfRule>
    <cfRule type="cellIs" dxfId="20863" priority="5987" stopIfTrue="1" operator="equal">
      <formula>"g"</formula>
    </cfRule>
  </conditionalFormatting>
  <conditionalFormatting sqref="AV26:AW26">
    <cfRule type="cellIs" dxfId="20862" priority="5985" stopIfTrue="1" operator="equal">
      <formula>"f"</formula>
    </cfRule>
  </conditionalFormatting>
  <conditionalFormatting sqref="AV26:AW26">
    <cfRule type="cellIs" dxfId="20861" priority="5983" stopIfTrue="1" operator="equal">
      <formula>"h"</formula>
    </cfRule>
    <cfRule type="cellIs" dxfId="20860" priority="5984" stopIfTrue="1" operator="equal">
      <formula>"g"</formula>
    </cfRule>
  </conditionalFormatting>
  <conditionalFormatting sqref="AV26:AW26">
    <cfRule type="cellIs" dxfId="20859" priority="5982" stopIfTrue="1" operator="equal">
      <formula>"f"</formula>
    </cfRule>
  </conditionalFormatting>
  <conditionalFormatting sqref="AV26:AW26">
    <cfRule type="cellIs" dxfId="20858" priority="5980" stopIfTrue="1" operator="equal">
      <formula>"h"</formula>
    </cfRule>
    <cfRule type="cellIs" dxfId="20857" priority="5981" stopIfTrue="1" operator="equal">
      <formula>"g"</formula>
    </cfRule>
  </conditionalFormatting>
  <conditionalFormatting sqref="AV26:AW26">
    <cfRule type="cellIs" dxfId="20856" priority="5979" stopIfTrue="1" operator="equal">
      <formula>"f"</formula>
    </cfRule>
  </conditionalFormatting>
  <conditionalFormatting sqref="AV26:AW26">
    <cfRule type="cellIs" dxfId="20855" priority="5977" stopIfTrue="1" operator="equal">
      <formula>"h"</formula>
    </cfRule>
    <cfRule type="cellIs" dxfId="20854" priority="5978" stopIfTrue="1" operator="equal">
      <formula>"g"</formula>
    </cfRule>
  </conditionalFormatting>
  <conditionalFormatting sqref="AV26:AW26">
    <cfRule type="cellIs" dxfId="20853" priority="5976" stopIfTrue="1" operator="equal">
      <formula>"f"</formula>
    </cfRule>
  </conditionalFormatting>
  <conditionalFormatting sqref="AV26:AW26">
    <cfRule type="cellIs" dxfId="20852" priority="5974" stopIfTrue="1" operator="equal">
      <formula>"h"</formula>
    </cfRule>
    <cfRule type="cellIs" dxfId="20851" priority="5975" stopIfTrue="1" operator="equal">
      <formula>"g"</formula>
    </cfRule>
  </conditionalFormatting>
  <conditionalFormatting sqref="AV26:AW26">
    <cfRule type="cellIs" dxfId="20850" priority="5973" stopIfTrue="1" operator="equal">
      <formula>"f"</formula>
    </cfRule>
  </conditionalFormatting>
  <conditionalFormatting sqref="AV26:AW26">
    <cfRule type="cellIs" dxfId="20849" priority="5971" stopIfTrue="1" operator="equal">
      <formula>"h"</formula>
    </cfRule>
    <cfRule type="cellIs" dxfId="20848" priority="5972" stopIfTrue="1" operator="equal">
      <formula>"g"</formula>
    </cfRule>
  </conditionalFormatting>
  <conditionalFormatting sqref="AV26:AW26">
    <cfRule type="cellIs" dxfId="20847" priority="5970" stopIfTrue="1" operator="equal">
      <formula>"f"</formula>
    </cfRule>
  </conditionalFormatting>
  <conditionalFormatting sqref="AV26:AW26">
    <cfRule type="cellIs" dxfId="20846" priority="5968" stopIfTrue="1" operator="equal">
      <formula>"h"</formula>
    </cfRule>
    <cfRule type="cellIs" dxfId="20845" priority="5969" stopIfTrue="1" operator="equal">
      <formula>"g"</formula>
    </cfRule>
  </conditionalFormatting>
  <conditionalFormatting sqref="AV26:AW26">
    <cfRule type="cellIs" dxfId="20844" priority="5967" stopIfTrue="1" operator="equal">
      <formula>"f"</formula>
    </cfRule>
  </conditionalFormatting>
  <conditionalFormatting sqref="AV26:AW26">
    <cfRule type="cellIs" dxfId="20843" priority="5965" stopIfTrue="1" operator="equal">
      <formula>"h"</formula>
    </cfRule>
    <cfRule type="cellIs" dxfId="20842" priority="5966" stopIfTrue="1" operator="equal">
      <formula>"g"</formula>
    </cfRule>
  </conditionalFormatting>
  <conditionalFormatting sqref="AV26:AW26">
    <cfRule type="cellIs" dxfId="20841" priority="5964" stopIfTrue="1" operator="equal">
      <formula>"f"</formula>
    </cfRule>
  </conditionalFormatting>
  <conditionalFormatting sqref="AV26:AW26">
    <cfRule type="cellIs" dxfId="20840" priority="5962" stopIfTrue="1" operator="equal">
      <formula>"h"</formula>
    </cfRule>
    <cfRule type="cellIs" dxfId="20839" priority="5963" stopIfTrue="1" operator="equal">
      <formula>"g"</formula>
    </cfRule>
  </conditionalFormatting>
  <conditionalFormatting sqref="AV26:AW26">
    <cfRule type="cellIs" dxfId="20838" priority="5961" stopIfTrue="1" operator="equal">
      <formula>"f"</formula>
    </cfRule>
  </conditionalFormatting>
  <conditionalFormatting sqref="AV26:AW26">
    <cfRule type="cellIs" dxfId="20837" priority="5959" stopIfTrue="1" operator="equal">
      <formula>"h"</formula>
    </cfRule>
    <cfRule type="cellIs" dxfId="20836" priority="5960" stopIfTrue="1" operator="equal">
      <formula>"g"</formula>
    </cfRule>
  </conditionalFormatting>
  <conditionalFormatting sqref="AV26:AW26">
    <cfRule type="cellIs" dxfId="20835" priority="5958" stopIfTrue="1" operator="equal">
      <formula>"f"</formula>
    </cfRule>
  </conditionalFormatting>
  <conditionalFormatting sqref="AV26:AW26">
    <cfRule type="cellIs" dxfId="20834" priority="5956" stopIfTrue="1" operator="equal">
      <formula>"h"</formula>
    </cfRule>
    <cfRule type="cellIs" dxfId="20833" priority="5957" stopIfTrue="1" operator="equal">
      <formula>"g"</formula>
    </cfRule>
  </conditionalFormatting>
  <conditionalFormatting sqref="AV26:AW26">
    <cfRule type="cellIs" dxfId="20832" priority="5955" stopIfTrue="1" operator="equal">
      <formula>"f"</formula>
    </cfRule>
  </conditionalFormatting>
  <conditionalFormatting sqref="AV26:AW26">
    <cfRule type="cellIs" dxfId="20831" priority="5953" stopIfTrue="1" operator="equal">
      <formula>"h"</formula>
    </cfRule>
    <cfRule type="cellIs" dxfId="20830" priority="5954" stopIfTrue="1" operator="equal">
      <formula>"g"</formula>
    </cfRule>
  </conditionalFormatting>
  <conditionalFormatting sqref="AV26:AW26">
    <cfRule type="cellIs" dxfId="20829" priority="5952" stopIfTrue="1" operator="equal">
      <formula>"f"</formula>
    </cfRule>
  </conditionalFormatting>
  <conditionalFormatting sqref="AV26:AW26">
    <cfRule type="cellIs" dxfId="20828" priority="5950" stopIfTrue="1" operator="equal">
      <formula>"h"</formula>
    </cfRule>
    <cfRule type="cellIs" dxfId="20827" priority="5951" stopIfTrue="1" operator="equal">
      <formula>"g"</formula>
    </cfRule>
  </conditionalFormatting>
  <conditionalFormatting sqref="AV26:AW26">
    <cfRule type="cellIs" dxfId="20826" priority="5949" stopIfTrue="1" operator="equal">
      <formula>"f"</formula>
    </cfRule>
  </conditionalFormatting>
  <conditionalFormatting sqref="AV26:AW26">
    <cfRule type="cellIs" dxfId="20825" priority="5947" stopIfTrue="1" operator="equal">
      <formula>"h"</formula>
    </cfRule>
    <cfRule type="cellIs" dxfId="20824" priority="5948" stopIfTrue="1" operator="equal">
      <formula>"g"</formula>
    </cfRule>
  </conditionalFormatting>
  <conditionalFormatting sqref="AV26:AW26">
    <cfRule type="cellIs" dxfId="20823" priority="5946" stopIfTrue="1" operator="equal">
      <formula>"f"</formula>
    </cfRule>
  </conditionalFormatting>
  <conditionalFormatting sqref="AV26:AW26">
    <cfRule type="cellIs" dxfId="20822" priority="5944" stopIfTrue="1" operator="equal">
      <formula>"h"</formula>
    </cfRule>
    <cfRule type="cellIs" dxfId="20821" priority="5945" stopIfTrue="1" operator="equal">
      <formula>"g"</formula>
    </cfRule>
  </conditionalFormatting>
  <conditionalFormatting sqref="AV26:AW26">
    <cfRule type="cellIs" dxfId="20820" priority="5940" stopIfTrue="1" operator="equal">
      <formula>"f"</formula>
    </cfRule>
  </conditionalFormatting>
  <conditionalFormatting sqref="AV26:AW26">
    <cfRule type="cellIs" dxfId="20819" priority="5938" stopIfTrue="1" operator="equal">
      <formula>"h"</formula>
    </cfRule>
    <cfRule type="cellIs" dxfId="20818" priority="5939" stopIfTrue="1" operator="equal">
      <formula>"g"</formula>
    </cfRule>
  </conditionalFormatting>
  <conditionalFormatting sqref="AV26:AW26">
    <cfRule type="cellIs" dxfId="20817" priority="5943" stopIfTrue="1" operator="equal">
      <formula>"f"</formula>
    </cfRule>
  </conditionalFormatting>
  <conditionalFormatting sqref="AV26:AW26">
    <cfRule type="cellIs" dxfId="20816" priority="5941" stopIfTrue="1" operator="equal">
      <formula>"h"</formula>
    </cfRule>
    <cfRule type="cellIs" dxfId="20815" priority="5942" stopIfTrue="1" operator="equal">
      <formula>"g"</formula>
    </cfRule>
  </conditionalFormatting>
  <conditionalFormatting sqref="AV26:AW26">
    <cfRule type="cellIs" dxfId="20814" priority="5937" stopIfTrue="1" operator="equal">
      <formula>"f"</formula>
    </cfRule>
  </conditionalFormatting>
  <conditionalFormatting sqref="AV26:AW26">
    <cfRule type="cellIs" dxfId="20813" priority="5935" stopIfTrue="1" operator="equal">
      <formula>"h"</formula>
    </cfRule>
    <cfRule type="cellIs" dxfId="20812" priority="5936" stopIfTrue="1" operator="equal">
      <formula>"g"</formula>
    </cfRule>
  </conditionalFormatting>
  <conditionalFormatting sqref="AV26:AW26">
    <cfRule type="cellIs" dxfId="20811" priority="5934" stopIfTrue="1" operator="equal">
      <formula>"f"</formula>
    </cfRule>
  </conditionalFormatting>
  <conditionalFormatting sqref="AV26:AW26">
    <cfRule type="cellIs" dxfId="20810" priority="5932" stopIfTrue="1" operator="equal">
      <formula>"h"</formula>
    </cfRule>
    <cfRule type="cellIs" dxfId="20809" priority="5933" stopIfTrue="1" operator="equal">
      <formula>"g"</formula>
    </cfRule>
  </conditionalFormatting>
  <conditionalFormatting sqref="AV26:AW26">
    <cfRule type="cellIs" dxfId="20808" priority="5931" stopIfTrue="1" operator="equal">
      <formula>"f"</formula>
    </cfRule>
  </conditionalFormatting>
  <conditionalFormatting sqref="AV26:AW26">
    <cfRule type="cellIs" dxfId="20807" priority="5929" stopIfTrue="1" operator="equal">
      <formula>"h"</formula>
    </cfRule>
    <cfRule type="cellIs" dxfId="20806" priority="5930" stopIfTrue="1" operator="equal">
      <formula>"g"</formula>
    </cfRule>
  </conditionalFormatting>
  <conditionalFormatting sqref="AU26">
    <cfRule type="cellIs" dxfId="20805" priority="5856" stopIfTrue="1" operator="equal">
      <formula>"f"</formula>
    </cfRule>
  </conditionalFormatting>
  <conditionalFormatting sqref="AU26">
    <cfRule type="cellIs" dxfId="20804" priority="5854" stopIfTrue="1" operator="equal">
      <formula>"h"</formula>
    </cfRule>
    <cfRule type="cellIs" dxfId="20803" priority="5855" stopIfTrue="1" operator="equal">
      <formula>"g"</formula>
    </cfRule>
  </conditionalFormatting>
  <conditionalFormatting sqref="AU26">
    <cfRule type="cellIs" dxfId="20802" priority="5925" stopIfTrue="1" operator="equal">
      <formula>"f"</formula>
    </cfRule>
  </conditionalFormatting>
  <conditionalFormatting sqref="AU26">
    <cfRule type="cellIs" dxfId="20801" priority="5923" stopIfTrue="1" operator="equal">
      <formula>"h"</formula>
    </cfRule>
    <cfRule type="cellIs" dxfId="20800" priority="5924" stopIfTrue="1" operator="equal">
      <formula>"g"</formula>
    </cfRule>
  </conditionalFormatting>
  <conditionalFormatting sqref="AU26">
    <cfRule type="cellIs" dxfId="20799" priority="5922" stopIfTrue="1" operator="equal">
      <formula>"f"</formula>
    </cfRule>
  </conditionalFormatting>
  <conditionalFormatting sqref="AU26">
    <cfRule type="cellIs" dxfId="20798" priority="5920" stopIfTrue="1" operator="equal">
      <formula>"h"</formula>
    </cfRule>
    <cfRule type="cellIs" dxfId="20797" priority="5921" stopIfTrue="1" operator="equal">
      <formula>"g"</formula>
    </cfRule>
  </conditionalFormatting>
  <conditionalFormatting sqref="AU26">
    <cfRule type="cellIs" dxfId="20796" priority="5919" stopIfTrue="1" operator="equal">
      <formula>"f"</formula>
    </cfRule>
  </conditionalFormatting>
  <conditionalFormatting sqref="AU26">
    <cfRule type="cellIs" dxfId="20795" priority="5917" stopIfTrue="1" operator="equal">
      <formula>"h"</formula>
    </cfRule>
    <cfRule type="cellIs" dxfId="20794" priority="5918" stopIfTrue="1" operator="equal">
      <formula>"g"</formula>
    </cfRule>
  </conditionalFormatting>
  <conditionalFormatting sqref="AU26">
    <cfRule type="cellIs" dxfId="20793" priority="5916" stopIfTrue="1" operator="equal">
      <formula>"f"</formula>
    </cfRule>
  </conditionalFormatting>
  <conditionalFormatting sqref="AU26">
    <cfRule type="cellIs" dxfId="20792" priority="5914" stopIfTrue="1" operator="equal">
      <formula>"h"</formula>
    </cfRule>
    <cfRule type="cellIs" dxfId="20791" priority="5915" stopIfTrue="1" operator="equal">
      <formula>"g"</formula>
    </cfRule>
  </conditionalFormatting>
  <conditionalFormatting sqref="AU26">
    <cfRule type="cellIs" dxfId="20790" priority="5913" stopIfTrue="1" operator="equal">
      <formula>"f"</formula>
    </cfRule>
  </conditionalFormatting>
  <conditionalFormatting sqref="AU26">
    <cfRule type="cellIs" dxfId="20789" priority="5911" stopIfTrue="1" operator="equal">
      <formula>"h"</formula>
    </cfRule>
    <cfRule type="cellIs" dxfId="20788" priority="5912" stopIfTrue="1" operator="equal">
      <formula>"g"</formula>
    </cfRule>
  </conditionalFormatting>
  <conditionalFormatting sqref="AU26">
    <cfRule type="cellIs" dxfId="20787" priority="5910" stopIfTrue="1" operator="equal">
      <formula>"f"</formula>
    </cfRule>
  </conditionalFormatting>
  <conditionalFormatting sqref="AU26">
    <cfRule type="cellIs" dxfId="20786" priority="5908" stopIfTrue="1" operator="equal">
      <formula>"h"</formula>
    </cfRule>
    <cfRule type="cellIs" dxfId="20785" priority="5909" stopIfTrue="1" operator="equal">
      <formula>"g"</formula>
    </cfRule>
  </conditionalFormatting>
  <conditionalFormatting sqref="AU26">
    <cfRule type="cellIs" dxfId="20784" priority="5907" stopIfTrue="1" operator="equal">
      <formula>"f"</formula>
    </cfRule>
  </conditionalFormatting>
  <conditionalFormatting sqref="AU26">
    <cfRule type="cellIs" dxfId="20783" priority="5905" stopIfTrue="1" operator="equal">
      <formula>"h"</formula>
    </cfRule>
    <cfRule type="cellIs" dxfId="20782" priority="5906" stopIfTrue="1" operator="equal">
      <formula>"g"</formula>
    </cfRule>
  </conditionalFormatting>
  <conditionalFormatting sqref="AU26">
    <cfRule type="cellIs" dxfId="20781" priority="5904" stopIfTrue="1" operator="equal">
      <formula>"f"</formula>
    </cfRule>
  </conditionalFormatting>
  <conditionalFormatting sqref="AU26">
    <cfRule type="cellIs" dxfId="20780" priority="5902" stopIfTrue="1" operator="equal">
      <formula>"h"</formula>
    </cfRule>
    <cfRule type="cellIs" dxfId="20779" priority="5903" stopIfTrue="1" operator="equal">
      <formula>"g"</formula>
    </cfRule>
  </conditionalFormatting>
  <conditionalFormatting sqref="AU26">
    <cfRule type="cellIs" dxfId="20778" priority="5901" stopIfTrue="1" operator="equal">
      <formula>"f"</formula>
    </cfRule>
  </conditionalFormatting>
  <conditionalFormatting sqref="AU26">
    <cfRule type="cellIs" dxfId="20777" priority="5899" stopIfTrue="1" operator="equal">
      <formula>"h"</formula>
    </cfRule>
    <cfRule type="cellIs" dxfId="20776" priority="5900" stopIfTrue="1" operator="equal">
      <formula>"g"</formula>
    </cfRule>
  </conditionalFormatting>
  <conditionalFormatting sqref="AU26">
    <cfRule type="cellIs" dxfId="20775" priority="5898" stopIfTrue="1" operator="equal">
      <formula>"f"</formula>
    </cfRule>
  </conditionalFormatting>
  <conditionalFormatting sqref="AU26">
    <cfRule type="cellIs" dxfId="20774" priority="5896" stopIfTrue="1" operator="equal">
      <formula>"h"</formula>
    </cfRule>
    <cfRule type="cellIs" dxfId="20773" priority="5897" stopIfTrue="1" operator="equal">
      <formula>"g"</formula>
    </cfRule>
  </conditionalFormatting>
  <conditionalFormatting sqref="AU26">
    <cfRule type="cellIs" dxfId="20772" priority="5895" stopIfTrue="1" operator="equal">
      <formula>"f"</formula>
    </cfRule>
  </conditionalFormatting>
  <conditionalFormatting sqref="AU26">
    <cfRule type="cellIs" dxfId="20771" priority="5893" stopIfTrue="1" operator="equal">
      <formula>"h"</formula>
    </cfRule>
    <cfRule type="cellIs" dxfId="20770" priority="5894" stopIfTrue="1" operator="equal">
      <formula>"g"</formula>
    </cfRule>
  </conditionalFormatting>
  <conditionalFormatting sqref="AU26">
    <cfRule type="cellIs" dxfId="20769" priority="5892" stopIfTrue="1" operator="equal">
      <formula>"f"</formula>
    </cfRule>
  </conditionalFormatting>
  <conditionalFormatting sqref="AU26">
    <cfRule type="cellIs" dxfId="20768" priority="5890" stopIfTrue="1" operator="equal">
      <formula>"h"</formula>
    </cfRule>
    <cfRule type="cellIs" dxfId="20767" priority="5891" stopIfTrue="1" operator="equal">
      <formula>"g"</formula>
    </cfRule>
  </conditionalFormatting>
  <conditionalFormatting sqref="AU26">
    <cfRule type="cellIs" dxfId="20766" priority="5889" stopIfTrue="1" operator="equal">
      <formula>"f"</formula>
    </cfRule>
  </conditionalFormatting>
  <conditionalFormatting sqref="AU26">
    <cfRule type="cellIs" dxfId="20765" priority="5887" stopIfTrue="1" operator="equal">
      <formula>"h"</formula>
    </cfRule>
    <cfRule type="cellIs" dxfId="20764" priority="5888" stopIfTrue="1" operator="equal">
      <formula>"g"</formula>
    </cfRule>
  </conditionalFormatting>
  <conditionalFormatting sqref="AU26">
    <cfRule type="cellIs" dxfId="20763" priority="5886" stopIfTrue="1" operator="equal">
      <formula>"f"</formula>
    </cfRule>
  </conditionalFormatting>
  <conditionalFormatting sqref="AU26">
    <cfRule type="cellIs" dxfId="20762" priority="5884" stopIfTrue="1" operator="equal">
      <formula>"h"</formula>
    </cfRule>
    <cfRule type="cellIs" dxfId="20761" priority="5885" stopIfTrue="1" operator="equal">
      <formula>"g"</formula>
    </cfRule>
  </conditionalFormatting>
  <conditionalFormatting sqref="AU26">
    <cfRule type="cellIs" dxfId="20760" priority="5883" stopIfTrue="1" operator="equal">
      <formula>"f"</formula>
    </cfRule>
  </conditionalFormatting>
  <conditionalFormatting sqref="AU26">
    <cfRule type="cellIs" dxfId="20759" priority="5881" stopIfTrue="1" operator="equal">
      <formula>"h"</formula>
    </cfRule>
    <cfRule type="cellIs" dxfId="20758" priority="5882" stopIfTrue="1" operator="equal">
      <formula>"g"</formula>
    </cfRule>
  </conditionalFormatting>
  <conditionalFormatting sqref="AU26">
    <cfRule type="cellIs" dxfId="20757" priority="5880" stopIfTrue="1" operator="equal">
      <formula>"f"</formula>
    </cfRule>
  </conditionalFormatting>
  <conditionalFormatting sqref="AU26">
    <cfRule type="cellIs" dxfId="20756" priority="5878" stopIfTrue="1" operator="equal">
      <formula>"h"</formula>
    </cfRule>
    <cfRule type="cellIs" dxfId="20755" priority="5879" stopIfTrue="1" operator="equal">
      <formula>"g"</formula>
    </cfRule>
  </conditionalFormatting>
  <conditionalFormatting sqref="AU26">
    <cfRule type="cellIs" dxfId="20754" priority="5877" stopIfTrue="1" operator="equal">
      <formula>"f"</formula>
    </cfRule>
  </conditionalFormatting>
  <conditionalFormatting sqref="AU26">
    <cfRule type="cellIs" dxfId="20753" priority="5875" stopIfTrue="1" operator="equal">
      <formula>"h"</formula>
    </cfRule>
    <cfRule type="cellIs" dxfId="20752" priority="5876" stopIfTrue="1" operator="equal">
      <formula>"g"</formula>
    </cfRule>
  </conditionalFormatting>
  <conditionalFormatting sqref="AU26">
    <cfRule type="cellIs" dxfId="20751" priority="5874" stopIfTrue="1" operator="equal">
      <formula>"f"</formula>
    </cfRule>
  </conditionalFormatting>
  <conditionalFormatting sqref="AU26">
    <cfRule type="cellIs" dxfId="20750" priority="5872" stopIfTrue="1" operator="equal">
      <formula>"h"</formula>
    </cfRule>
    <cfRule type="cellIs" dxfId="20749" priority="5873" stopIfTrue="1" operator="equal">
      <formula>"g"</formula>
    </cfRule>
  </conditionalFormatting>
  <conditionalFormatting sqref="AU26">
    <cfRule type="cellIs" dxfId="20748" priority="5868" stopIfTrue="1" operator="equal">
      <formula>"f"</formula>
    </cfRule>
  </conditionalFormatting>
  <conditionalFormatting sqref="AU26">
    <cfRule type="cellIs" dxfId="20747" priority="5866" stopIfTrue="1" operator="equal">
      <formula>"h"</formula>
    </cfRule>
    <cfRule type="cellIs" dxfId="20746" priority="5867" stopIfTrue="1" operator="equal">
      <formula>"g"</formula>
    </cfRule>
  </conditionalFormatting>
  <conditionalFormatting sqref="AU26">
    <cfRule type="cellIs" dxfId="20745" priority="5871" stopIfTrue="1" operator="equal">
      <formula>"f"</formula>
    </cfRule>
  </conditionalFormatting>
  <conditionalFormatting sqref="AU26">
    <cfRule type="cellIs" dxfId="20744" priority="5869" stopIfTrue="1" operator="equal">
      <formula>"h"</formula>
    </cfRule>
    <cfRule type="cellIs" dxfId="20743" priority="5870" stopIfTrue="1" operator="equal">
      <formula>"g"</formula>
    </cfRule>
  </conditionalFormatting>
  <conditionalFormatting sqref="AU26">
    <cfRule type="cellIs" dxfId="20742" priority="5865" stopIfTrue="1" operator="equal">
      <formula>"f"</formula>
    </cfRule>
  </conditionalFormatting>
  <conditionalFormatting sqref="AU26">
    <cfRule type="cellIs" dxfId="20741" priority="5863" stopIfTrue="1" operator="equal">
      <formula>"h"</formula>
    </cfRule>
    <cfRule type="cellIs" dxfId="20740" priority="5864" stopIfTrue="1" operator="equal">
      <formula>"g"</formula>
    </cfRule>
  </conditionalFormatting>
  <conditionalFormatting sqref="AU26">
    <cfRule type="cellIs" dxfId="20739" priority="5862" stopIfTrue="1" operator="equal">
      <formula>"f"</formula>
    </cfRule>
  </conditionalFormatting>
  <conditionalFormatting sqref="AU26">
    <cfRule type="cellIs" dxfId="20738" priority="5860" stopIfTrue="1" operator="equal">
      <formula>"h"</formula>
    </cfRule>
    <cfRule type="cellIs" dxfId="20737" priority="5861" stopIfTrue="1" operator="equal">
      <formula>"g"</formula>
    </cfRule>
  </conditionalFormatting>
  <conditionalFormatting sqref="AU26">
    <cfRule type="cellIs" dxfId="20736" priority="5859" stopIfTrue="1" operator="equal">
      <formula>"f"</formula>
    </cfRule>
  </conditionalFormatting>
  <conditionalFormatting sqref="AU26">
    <cfRule type="cellIs" dxfId="20735" priority="5857" stopIfTrue="1" operator="equal">
      <formula>"h"</formula>
    </cfRule>
    <cfRule type="cellIs" dxfId="20734" priority="5858" stopIfTrue="1" operator="equal">
      <formula>"g"</formula>
    </cfRule>
  </conditionalFormatting>
  <conditionalFormatting sqref="AX26:AY26">
    <cfRule type="cellIs" dxfId="20733" priority="5850" stopIfTrue="1" operator="equal">
      <formula>"f"</formula>
    </cfRule>
  </conditionalFormatting>
  <conditionalFormatting sqref="AX26:AY26">
    <cfRule type="cellIs" dxfId="20732" priority="5848" stopIfTrue="1" operator="equal">
      <formula>"h"</formula>
    </cfRule>
    <cfRule type="cellIs" dxfId="20731" priority="5849" stopIfTrue="1" operator="equal">
      <formula>"g"</formula>
    </cfRule>
  </conditionalFormatting>
  <conditionalFormatting sqref="AX26:AY26">
    <cfRule type="cellIs" dxfId="20730" priority="5847" stopIfTrue="1" operator="equal">
      <formula>"f"</formula>
    </cfRule>
  </conditionalFormatting>
  <conditionalFormatting sqref="AX26:AY26">
    <cfRule type="cellIs" dxfId="20729" priority="5845" stopIfTrue="1" operator="equal">
      <formula>"h"</formula>
    </cfRule>
    <cfRule type="cellIs" dxfId="20728" priority="5846" stopIfTrue="1" operator="equal">
      <formula>"g"</formula>
    </cfRule>
  </conditionalFormatting>
  <conditionalFormatting sqref="AX26:AY26">
    <cfRule type="cellIs" dxfId="20727" priority="5835" stopIfTrue="1" operator="equal">
      <formula>"f"</formula>
    </cfRule>
  </conditionalFormatting>
  <conditionalFormatting sqref="AX26:AY26">
    <cfRule type="cellIs" dxfId="20726" priority="5833" stopIfTrue="1" operator="equal">
      <formula>"h"</formula>
    </cfRule>
    <cfRule type="cellIs" dxfId="20725" priority="5834" stopIfTrue="1" operator="equal">
      <formula>"g"</formula>
    </cfRule>
  </conditionalFormatting>
  <conditionalFormatting sqref="AX26:AY26">
    <cfRule type="cellIs" dxfId="20724" priority="5832" stopIfTrue="1" operator="equal">
      <formula>"f"</formula>
    </cfRule>
  </conditionalFormatting>
  <conditionalFormatting sqref="AX26:AY26">
    <cfRule type="cellIs" dxfId="20723" priority="5830" stopIfTrue="1" operator="equal">
      <formula>"h"</formula>
    </cfRule>
    <cfRule type="cellIs" dxfId="20722" priority="5831" stopIfTrue="1" operator="equal">
      <formula>"g"</formula>
    </cfRule>
  </conditionalFormatting>
  <conditionalFormatting sqref="AX26:AY26">
    <cfRule type="cellIs" dxfId="20721" priority="5844" stopIfTrue="1" operator="equal">
      <formula>"f"</formula>
    </cfRule>
  </conditionalFormatting>
  <conditionalFormatting sqref="AX26:AY26">
    <cfRule type="cellIs" dxfId="20720" priority="5842" stopIfTrue="1" operator="equal">
      <formula>"h"</formula>
    </cfRule>
    <cfRule type="cellIs" dxfId="20719" priority="5843" stopIfTrue="1" operator="equal">
      <formula>"g"</formula>
    </cfRule>
  </conditionalFormatting>
  <conditionalFormatting sqref="AX26:AY26">
    <cfRule type="cellIs" dxfId="20718" priority="5853" stopIfTrue="1" operator="equal">
      <formula>"f"</formula>
    </cfRule>
  </conditionalFormatting>
  <conditionalFormatting sqref="AX26:AY26">
    <cfRule type="cellIs" dxfId="20717" priority="5851" stopIfTrue="1" operator="equal">
      <formula>"h"</formula>
    </cfRule>
    <cfRule type="cellIs" dxfId="20716" priority="5852" stopIfTrue="1" operator="equal">
      <formula>"g"</formula>
    </cfRule>
  </conditionalFormatting>
  <conditionalFormatting sqref="AX26:AY26">
    <cfRule type="cellIs" dxfId="20715" priority="5841" stopIfTrue="1" operator="equal">
      <formula>"f"</formula>
    </cfRule>
  </conditionalFormatting>
  <conditionalFormatting sqref="AX26:AY26">
    <cfRule type="cellIs" dxfId="20714" priority="5839" stopIfTrue="1" operator="equal">
      <formula>"h"</formula>
    </cfRule>
    <cfRule type="cellIs" dxfId="20713" priority="5840" stopIfTrue="1" operator="equal">
      <formula>"g"</formula>
    </cfRule>
  </conditionalFormatting>
  <conditionalFormatting sqref="AX26:AY26">
    <cfRule type="cellIs" dxfId="20712" priority="5838" stopIfTrue="1" operator="equal">
      <formula>"f"</formula>
    </cfRule>
  </conditionalFormatting>
  <conditionalFormatting sqref="AX26:AY26">
    <cfRule type="cellIs" dxfId="20711" priority="5836" stopIfTrue="1" operator="equal">
      <formula>"h"</formula>
    </cfRule>
    <cfRule type="cellIs" dxfId="20710" priority="5837" stopIfTrue="1" operator="equal">
      <formula>"g"</formula>
    </cfRule>
  </conditionalFormatting>
  <conditionalFormatting sqref="AZ26:BA26">
    <cfRule type="cellIs" dxfId="20709" priority="5760" stopIfTrue="1" operator="equal">
      <formula>"f"</formula>
    </cfRule>
  </conditionalFormatting>
  <conditionalFormatting sqref="AZ26:BA26">
    <cfRule type="cellIs" dxfId="20708" priority="5758" stopIfTrue="1" operator="equal">
      <formula>"h"</formula>
    </cfRule>
    <cfRule type="cellIs" dxfId="20707" priority="5759" stopIfTrue="1" operator="equal">
      <formula>"g"</formula>
    </cfRule>
  </conditionalFormatting>
  <conditionalFormatting sqref="AZ26:BA26">
    <cfRule type="cellIs" dxfId="20706" priority="5829" stopIfTrue="1" operator="equal">
      <formula>"f"</formula>
    </cfRule>
  </conditionalFormatting>
  <conditionalFormatting sqref="AZ26:BA26">
    <cfRule type="cellIs" dxfId="20705" priority="5827" stopIfTrue="1" operator="equal">
      <formula>"h"</formula>
    </cfRule>
    <cfRule type="cellIs" dxfId="20704" priority="5828" stopIfTrue="1" operator="equal">
      <formula>"g"</formula>
    </cfRule>
  </conditionalFormatting>
  <conditionalFormatting sqref="AZ26:BA26">
    <cfRule type="cellIs" dxfId="20703" priority="5826" stopIfTrue="1" operator="equal">
      <formula>"f"</formula>
    </cfRule>
  </conditionalFormatting>
  <conditionalFormatting sqref="AZ26:BA26">
    <cfRule type="cellIs" dxfId="20702" priority="5824" stopIfTrue="1" operator="equal">
      <formula>"h"</formula>
    </cfRule>
    <cfRule type="cellIs" dxfId="20701" priority="5825" stopIfTrue="1" operator="equal">
      <formula>"g"</formula>
    </cfRule>
  </conditionalFormatting>
  <conditionalFormatting sqref="AZ26:BA26">
    <cfRule type="cellIs" dxfId="20700" priority="5823" stopIfTrue="1" operator="equal">
      <formula>"f"</formula>
    </cfRule>
  </conditionalFormatting>
  <conditionalFormatting sqref="AZ26:BA26">
    <cfRule type="cellIs" dxfId="20699" priority="5821" stopIfTrue="1" operator="equal">
      <formula>"h"</formula>
    </cfRule>
    <cfRule type="cellIs" dxfId="20698" priority="5822" stopIfTrue="1" operator="equal">
      <formula>"g"</formula>
    </cfRule>
  </conditionalFormatting>
  <conditionalFormatting sqref="AZ26:BA26">
    <cfRule type="cellIs" dxfId="20697" priority="5820" stopIfTrue="1" operator="equal">
      <formula>"f"</formula>
    </cfRule>
  </conditionalFormatting>
  <conditionalFormatting sqref="AZ26:BA26">
    <cfRule type="cellIs" dxfId="20696" priority="5818" stopIfTrue="1" operator="equal">
      <formula>"h"</formula>
    </cfRule>
    <cfRule type="cellIs" dxfId="20695" priority="5819" stopIfTrue="1" operator="equal">
      <formula>"g"</formula>
    </cfRule>
  </conditionalFormatting>
  <conditionalFormatting sqref="AZ26:BA26">
    <cfRule type="cellIs" dxfId="20694" priority="5817" stopIfTrue="1" operator="equal">
      <formula>"f"</formula>
    </cfRule>
  </conditionalFormatting>
  <conditionalFormatting sqref="AZ26:BA26">
    <cfRule type="cellIs" dxfId="20693" priority="5815" stopIfTrue="1" operator="equal">
      <formula>"h"</formula>
    </cfRule>
    <cfRule type="cellIs" dxfId="20692" priority="5816" stopIfTrue="1" operator="equal">
      <formula>"g"</formula>
    </cfRule>
  </conditionalFormatting>
  <conditionalFormatting sqref="AZ26:BA26">
    <cfRule type="cellIs" dxfId="20691" priority="5814" stopIfTrue="1" operator="equal">
      <formula>"f"</formula>
    </cfRule>
  </conditionalFormatting>
  <conditionalFormatting sqref="AZ26:BA26">
    <cfRule type="cellIs" dxfId="20690" priority="5812" stopIfTrue="1" operator="equal">
      <formula>"h"</formula>
    </cfRule>
    <cfRule type="cellIs" dxfId="20689" priority="5813" stopIfTrue="1" operator="equal">
      <formula>"g"</formula>
    </cfRule>
  </conditionalFormatting>
  <conditionalFormatting sqref="AZ26:BA26">
    <cfRule type="cellIs" dxfId="20688" priority="5811" stopIfTrue="1" operator="equal">
      <formula>"f"</formula>
    </cfRule>
  </conditionalFormatting>
  <conditionalFormatting sqref="AZ26:BA26">
    <cfRule type="cellIs" dxfId="20687" priority="5809" stopIfTrue="1" operator="equal">
      <formula>"h"</formula>
    </cfRule>
    <cfRule type="cellIs" dxfId="20686" priority="5810" stopIfTrue="1" operator="equal">
      <formula>"g"</formula>
    </cfRule>
  </conditionalFormatting>
  <conditionalFormatting sqref="AZ26:BA26">
    <cfRule type="cellIs" dxfId="20685" priority="5808" stopIfTrue="1" operator="equal">
      <formula>"f"</formula>
    </cfRule>
  </conditionalFormatting>
  <conditionalFormatting sqref="AZ26:BA26">
    <cfRule type="cellIs" dxfId="20684" priority="5806" stopIfTrue="1" operator="equal">
      <formula>"h"</formula>
    </cfRule>
    <cfRule type="cellIs" dxfId="20683" priority="5807" stopIfTrue="1" operator="equal">
      <formula>"g"</formula>
    </cfRule>
  </conditionalFormatting>
  <conditionalFormatting sqref="AZ26:BA26">
    <cfRule type="cellIs" dxfId="20682" priority="5805" stopIfTrue="1" operator="equal">
      <formula>"f"</formula>
    </cfRule>
  </conditionalFormatting>
  <conditionalFormatting sqref="AZ26:BA26">
    <cfRule type="cellIs" dxfId="20681" priority="5803" stopIfTrue="1" operator="equal">
      <formula>"h"</formula>
    </cfRule>
    <cfRule type="cellIs" dxfId="20680" priority="5804" stopIfTrue="1" operator="equal">
      <formula>"g"</formula>
    </cfRule>
  </conditionalFormatting>
  <conditionalFormatting sqref="AZ26:BA26">
    <cfRule type="cellIs" dxfId="20679" priority="5802" stopIfTrue="1" operator="equal">
      <formula>"f"</formula>
    </cfRule>
  </conditionalFormatting>
  <conditionalFormatting sqref="AZ26:BA26">
    <cfRule type="cellIs" dxfId="20678" priority="5800" stopIfTrue="1" operator="equal">
      <formula>"h"</formula>
    </cfRule>
    <cfRule type="cellIs" dxfId="20677" priority="5801" stopIfTrue="1" operator="equal">
      <formula>"g"</formula>
    </cfRule>
  </conditionalFormatting>
  <conditionalFormatting sqref="AZ26:BA26">
    <cfRule type="cellIs" dxfId="20676" priority="5799" stopIfTrue="1" operator="equal">
      <formula>"f"</formula>
    </cfRule>
  </conditionalFormatting>
  <conditionalFormatting sqref="AZ26:BA26">
    <cfRule type="cellIs" dxfId="20675" priority="5797" stopIfTrue="1" operator="equal">
      <formula>"h"</formula>
    </cfRule>
    <cfRule type="cellIs" dxfId="20674" priority="5798" stopIfTrue="1" operator="equal">
      <formula>"g"</formula>
    </cfRule>
  </conditionalFormatting>
  <conditionalFormatting sqref="AZ26:BA26">
    <cfRule type="cellIs" dxfId="20673" priority="5796" stopIfTrue="1" operator="equal">
      <formula>"f"</formula>
    </cfRule>
  </conditionalFormatting>
  <conditionalFormatting sqref="AZ26:BA26">
    <cfRule type="cellIs" dxfId="20672" priority="5794" stopIfTrue="1" operator="equal">
      <formula>"h"</formula>
    </cfRule>
    <cfRule type="cellIs" dxfId="20671" priority="5795" stopIfTrue="1" operator="equal">
      <formula>"g"</formula>
    </cfRule>
  </conditionalFormatting>
  <conditionalFormatting sqref="AZ26:BA26">
    <cfRule type="cellIs" dxfId="20670" priority="5793" stopIfTrue="1" operator="equal">
      <formula>"f"</formula>
    </cfRule>
  </conditionalFormatting>
  <conditionalFormatting sqref="AZ26:BA26">
    <cfRule type="cellIs" dxfId="20669" priority="5791" stopIfTrue="1" operator="equal">
      <formula>"h"</formula>
    </cfRule>
    <cfRule type="cellIs" dxfId="20668" priority="5792" stopIfTrue="1" operator="equal">
      <formula>"g"</formula>
    </cfRule>
  </conditionalFormatting>
  <conditionalFormatting sqref="AZ26:BA26">
    <cfRule type="cellIs" dxfId="20667" priority="5790" stopIfTrue="1" operator="equal">
      <formula>"f"</formula>
    </cfRule>
  </conditionalFormatting>
  <conditionalFormatting sqref="AZ26:BA26">
    <cfRule type="cellIs" dxfId="20666" priority="5788" stopIfTrue="1" operator="equal">
      <formula>"h"</formula>
    </cfRule>
    <cfRule type="cellIs" dxfId="20665" priority="5789" stopIfTrue="1" operator="equal">
      <formula>"g"</formula>
    </cfRule>
  </conditionalFormatting>
  <conditionalFormatting sqref="AZ26:BA26">
    <cfRule type="cellIs" dxfId="20664" priority="5787" stopIfTrue="1" operator="equal">
      <formula>"f"</formula>
    </cfRule>
  </conditionalFormatting>
  <conditionalFormatting sqref="AZ26:BA26">
    <cfRule type="cellIs" dxfId="20663" priority="5785" stopIfTrue="1" operator="equal">
      <formula>"h"</formula>
    </cfRule>
    <cfRule type="cellIs" dxfId="20662" priority="5786" stopIfTrue="1" operator="equal">
      <formula>"g"</formula>
    </cfRule>
  </conditionalFormatting>
  <conditionalFormatting sqref="AZ26:BA26">
    <cfRule type="cellIs" dxfId="20661" priority="5784" stopIfTrue="1" operator="equal">
      <formula>"f"</formula>
    </cfRule>
  </conditionalFormatting>
  <conditionalFormatting sqref="AZ26:BA26">
    <cfRule type="cellIs" dxfId="20660" priority="5782" stopIfTrue="1" operator="equal">
      <formula>"h"</formula>
    </cfRule>
    <cfRule type="cellIs" dxfId="20659" priority="5783" stopIfTrue="1" operator="equal">
      <formula>"g"</formula>
    </cfRule>
  </conditionalFormatting>
  <conditionalFormatting sqref="AZ26:BA26">
    <cfRule type="cellIs" dxfId="20658" priority="5781" stopIfTrue="1" operator="equal">
      <formula>"f"</formula>
    </cfRule>
  </conditionalFormatting>
  <conditionalFormatting sqref="AZ26:BA26">
    <cfRule type="cellIs" dxfId="20657" priority="5779" stopIfTrue="1" operator="equal">
      <formula>"h"</formula>
    </cfRule>
    <cfRule type="cellIs" dxfId="20656" priority="5780" stopIfTrue="1" operator="equal">
      <formula>"g"</formula>
    </cfRule>
  </conditionalFormatting>
  <conditionalFormatting sqref="AZ26:BA26">
    <cfRule type="cellIs" dxfId="20655" priority="5778" stopIfTrue="1" operator="equal">
      <formula>"f"</formula>
    </cfRule>
  </conditionalFormatting>
  <conditionalFormatting sqref="AZ26:BA26">
    <cfRule type="cellIs" dxfId="20654" priority="5776" stopIfTrue="1" operator="equal">
      <formula>"h"</formula>
    </cfRule>
    <cfRule type="cellIs" dxfId="20653" priority="5777" stopIfTrue="1" operator="equal">
      <formula>"g"</formula>
    </cfRule>
  </conditionalFormatting>
  <conditionalFormatting sqref="AZ26:BA26">
    <cfRule type="cellIs" dxfId="20652" priority="5772" stopIfTrue="1" operator="equal">
      <formula>"f"</formula>
    </cfRule>
  </conditionalFormatting>
  <conditionalFormatting sqref="AZ26:BA26">
    <cfRule type="cellIs" dxfId="20651" priority="5770" stopIfTrue="1" operator="equal">
      <formula>"h"</formula>
    </cfRule>
    <cfRule type="cellIs" dxfId="20650" priority="5771" stopIfTrue="1" operator="equal">
      <formula>"g"</formula>
    </cfRule>
  </conditionalFormatting>
  <conditionalFormatting sqref="AZ26:BA26">
    <cfRule type="cellIs" dxfId="20649" priority="5775" stopIfTrue="1" operator="equal">
      <formula>"f"</formula>
    </cfRule>
  </conditionalFormatting>
  <conditionalFormatting sqref="AZ26:BA26">
    <cfRule type="cellIs" dxfId="20648" priority="5773" stopIfTrue="1" operator="equal">
      <formula>"h"</formula>
    </cfRule>
    <cfRule type="cellIs" dxfId="20647" priority="5774" stopIfTrue="1" operator="equal">
      <formula>"g"</formula>
    </cfRule>
  </conditionalFormatting>
  <conditionalFormatting sqref="AZ26:BA26">
    <cfRule type="cellIs" dxfId="20646" priority="5769" stopIfTrue="1" operator="equal">
      <formula>"f"</formula>
    </cfRule>
  </conditionalFormatting>
  <conditionalFormatting sqref="AZ26:BA26">
    <cfRule type="cellIs" dxfId="20645" priority="5767" stopIfTrue="1" operator="equal">
      <formula>"h"</formula>
    </cfRule>
    <cfRule type="cellIs" dxfId="20644" priority="5768" stopIfTrue="1" operator="equal">
      <formula>"g"</formula>
    </cfRule>
  </conditionalFormatting>
  <conditionalFormatting sqref="AZ26:BA26">
    <cfRule type="cellIs" dxfId="20643" priority="5766" stopIfTrue="1" operator="equal">
      <formula>"f"</formula>
    </cfRule>
  </conditionalFormatting>
  <conditionalFormatting sqref="AZ26:BA26">
    <cfRule type="cellIs" dxfId="20642" priority="5764" stopIfTrue="1" operator="equal">
      <formula>"h"</formula>
    </cfRule>
    <cfRule type="cellIs" dxfId="20641" priority="5765" stopIfTrue="1" operator="equal">
      <formula>"g"</formula>
    </cfRule>
  </conditionalFormatting>
  <conditionalFormatting sqref="AZ26:BA26">
    <cfRule type="cellIs" dxfId="20640" priority="5763" stopIfTrue="1" operator="equal">
      <formula>"f"</formula>
    </cfRule>
  </conditionalFormatting>
  <conditionalFormatting sqref="AZ26:BA26">
    <cfRule type="cellIs" dxfId="20639" priority="5761" stopIfTrue="1" operator="equal">
      <formula>"h"</formula>
    </cfRule>
    <cfRule type="cellIs" dxfId="20638" priority="5762" stopIfTrue="1" operator="equal">
      <formula>"g"</formula>
    </cfRule>
  </conditionalFormatting>
  <conditionalFormatting sqref="AZ26">
    <cfRule type="cellIs" dxfId="20637" priority="5751" stopIfTrue="1" operator="equal">
      <formula>"f"</formula>
    </cfRule>
  </conditionalFormatting>
  <conditionalFormatting sqref="AZ26">
    <cfRule type="cellIs" dxfId="20636" priority="5749" stopIfTrue="1" operator="equal">
      <formula>"h"</formula>
    </cfRule>
    <cfRule type="cellIs" dxfId="20635" priority="5750" stopIfTrue="1" operator="equal">
      <formula>"g"</formula>
    </cfRule>
  </conditionalFormatting>
  <conditionalFormatting sqref="AZ26">
    <cfRule type="cellIs" dxfId="20634" priority="5748" stopIfTrue="1" operator="equal">
      <formula>"f"</formula>
    </cfRule>
  </conditionalFormatting>
  <conditionalFormatting sqref="AZ26">
    <cfRule type="cellIs" dxfId="20633" priority="5746" stopIfTrue="1" operator="equal">
      <formula>"h"</formula>
    </cfRule>
    <cfRule type="cellIs" dxfId="20632" priority="5747" stopIfTrue="1" operator="equal">
      <formula>"g"</formula>
    </cfRule>
  </conditionalFormatting>
  <conditionalFormatting sqref="BA26">
    <cfRule type="cellIs" dxfId="20631" priority="5727" stopIfTrue="1" operator="equal">
      <formula>"f"</formula>
    </cfRule>
  </conditionalFormatting>
  <conditionalFormatting sqref="BA26">
    <cfRule type="cellIs" dxfId="20630" priority="5725" stopIfTrue="1" operator="equal">
      <formula>"h"</formula>
    </cfRule>
    <cfRule type="cellIs" dxfId="20629" priority="5726" stopIfTrue="1" operator="equal">
      <formula>"g"</formula>
    </cfRule>
  </conditionalFormatting>
  <conditionalFormatting sqref="BA26">
    <cfRule type="cellIs" dxfId="20628" priority="5724" stopIfTrue="1" operator="equal">
      <formula>"f"</formula>
    </cfRule>
  </conditionalFormatting>
  <conditionalFormatting sqref="BA26">
    <cfRule type="cellIs" dxfId="20627" priority="5722" stopIfTrue="1" operator="equal">
      <formula>"h"</formula>
    </cfRule>
    <cfRule type="cellIs" dxfId="20626" priority="5723" stopIfTrue="1" operator="equal">
      <formula>"g"</formula>
    </cfRule>
  </conditionalFormatting>
  <conditionalFormatting sqref="BA26">
    <cfRule type="cellIs" dxfId="20625" priority="5721" stopIfTrue="1" operator="equal">
      <formula>"f"</formula>
    </cfRule>
  </conditionalFormatting>
  <conditionalFormatting sqref="BA26">
    <cfRule type="cellIs" dxfId="20624" priority="5719" stopIfTrue="1" operator="equal">
      <formula>"h"</formula>
    </cfRule>
    <cfRule type="cellIs" dxfId="20623" priority="5720" stopIfTrue="1" operator="equal">
      <formula>"g"</formula>
    </cfRule>
  </conditionalFormatting>
  <conditionalFormatting sqref="BA26">
    <cfRule type="cellIs" dxfId="20622" priority="5715" stopIfTrue="1" operator="equal">
      <formula>"f"</formula>
    </cfRule>
  </conditionalFormatting>
  <conditionalFormatting sqref="BA26">
    <cfRule type="cellIs" dxfId="20621" priority="5713" stopIfTrue="1" operator="equal">
      <formula>"h"</formula>
    </cfRule>
    <cfRule type="cellIs" dxfId="20620" priority="5714" stopIfTrue="1" operator="equal">
      <formula>"g"</formula>
    </cfRule>
  </conditionalFormatting>
  <conditionalFormatting sqref="BA26">
    <cfRule type="cellIs" dxfId="20619" priority="5712" stopIfTrue="1" operator="equal">
      <formula>"f"</formula>
    </cfRule>
  </conditionalFormatting>
  <conditionalFormatting sqref="BA26">
    <cfRule type="cellIs" dxfId="20618" priority="5710" stopIfTrue="1" operator="equal">
      <formula>"h"</formula>
    </cfRule>
    <cfRule type="cellIs" dxfId="20617" priority="5711" stopIfTrue="1" operator="equal">
      <formula>"g"</formula>
    </cfRule>
  </conditionalFormatting>
  <conditionalFormatting sqref="AZ26:BA26">
    <cfRule type="cellIs" dxfId="20616" priority="5709" stopIfTrue="1" operator="equal">
      <formula>"f"</formula>
    </cfRule>
  </conditionalFormatting>
  <conditionalFormatting sqref="AZ26:BA26">
    <cfRule type="cellIs" dxfId="20615" priority="5707" stopIfTrue="1" operator="equal">
      <formula>"h"</formula>
    </cfRule>
    <cfRule type="cellIs" dxfId="20614" priority="5708" stopIfTrue="1" operator="equal">
      <formula>"g"</formula>
    </cfRule>
  </conditionalFormatting>
  <conditionalFormatting sqref="AZ26:BA26">
    <cfRule type="cellIs" dxfId="20613" priority="5706" stopIfTrue="1" operator="equal">
      <formula>"f"</formula>
    </cfRule>
  </conditionalFormatting>
  <conditionalFormatting sqref="AZ26:BA26">
    <cfRule type="cellIs" dxfId="20612" priority="5704" stopIfTrue="1" operator="equal">
      <formula>"h"</formula>
    </cfRule>
    <cfRule type="cellIs" dxfId="20611" priority="5705" stopIfTrue="1" operator="equal">
      <formula>"g"</formula>
    </cfRule>
  </conditionalFormatting>
  <conditionalFormatting sqref="AZ26">
    <cfRule type="cellIs" dxfId="20610" priority="5757" stopIfTrue="1" operator="equal">
      <formula>"f"</formula>
    </cfRule>
  </conditionalFormatting>
  <conditionalFormatting sqref="AZ26">
    <cfRule type="cellIs" dxfId="20609" priority="5755" stopIfTrue="1" operator="equal">
      <formula>"h"</formula>
    </cfRule>
    <cfRule type="cellIs" dxfId="20608" priority="5756" stopIfTrue="1" operator="equal">
      <formula>"g"</formula>
    </cfRule>
  </conditionalFormatting>
  <conditionalFormatting sqref="AZ26">
    <cfRule type="cellIs" dxfId="20607" priority="5754" stopIfTrue="1" operator="equal">
      <formula>"f"</formula>
    </cfRule>
  </conditionalFormatting>
  <conditionalFormatting sqref="AZ26">
    <cfRule type="cellIs" dxfId="20606" priority="5752" stopIfTrue="1" operator="equal">
      <formula>"h"</formula>
    </cfRule>
    <cfRule type="cellIs" dxfId="20605" priority="5753" stopIfTrue="1" operator="equal">
      <formula>"g"</formula>
    </cfRule>
  </conditionalFormatting>
  <conditionalFormatting sqref="AZ26">
    <cfRule type="cellIs" dxfId="20604" priority="5745" stopIfTrue="1" operator="equal">
      <formula>"f"</formula>
    </cfRule>
  </conditionalFormatting>
  <conditionalFormatting sqref="AZ26">
    <cfRule type="cellIs" dxfId="20603" priority="5743" stopIfTrue="1" operator="equal">
      <formula>"h"</formula>
    </cfRule>
    <cfRule type="cellIs" dxfId="20602" priority="5744" stopIfTrue="1" operator="equal">
      <formula>"g"</formula>
    </cfRule>
  </conditionalFormatting>
  <conditionalFormatting sqref="AZ26">
    <cfRule type="cellIs" dxfId="20601" priority="5742" stopIfTrue="1" operator="equal">
      <formula>"f"</formula>
    </cfRule>
  </conditionalFormatting>
  <conditionalFormatting sqref="AZ26">
    <cfRule type="cellIs" dxfId="20600" priority="5740" stopIfTrue="1" operator="equal">
      <formula>"h"</formula>
    </cfRule>
    <cfRule type="cellIs" dxfId="20599" priority="5741" stopIfTrue="1" operator="equal">
      <formula>"g"</formula>
    </cfRule>
  </conditionalFormatting>
  <conditionalFormatting sqref="AZ26">
    <cfRule type="cellIs" dxfId="20598" priority="5739" stopIfTrue="1" operator="equal">
      <formula>"f"</formula>
    </cfRule>
  </conditionalFormatting>
  <conditionalFormatting sqref="AZ26">
    <cfRule type="cellIs" dxfId="20597" priority="5737" stopIfTrue="1" operator="equal">
      <formula>"h"</formula>
    </cfRule>
    <cfRule type="cellIs" dxfId="20596" priority="5738" stopIfTrue="1" operator="equal">
      <formula>"g"</formula>
    </cfRule>
  </conditionalFormatting>
  <conditionalFormatting sqref="AZ26">
    <cfRule type="cellIs" dxfId="20595" priority="5736" stopIfTrue="1" operator="equal">
      <formula>"f"</formula>
    </cfRule>
  </conditionalFormatting>
  <conditionalFormatting sqref="AZ26">
    <cfRule type="cellIs" dxfId="20594" priority="5734" stopIfTrue="1" operator="equal">
      <formula>"h"</formula>
    </cfRule>
    <cfRule type="cellIs" dxfId="20593" priority="5735" stopIfTrue="1" operator="equal">
      <formula>"g"</formula>
    </cfRule>
  </conditionalFormatting>
  <conditionalFormatting sqref="BA26">
    <cfRule type="cellIs" dxfId="20592" priority="5730" stopIfTrue="1" operator="equal">
      <formula>"f"</formula>
    </cfRule>
  </conditionalFormatting>
  <conditionalFormatting sqref="BA26">
    <cfRule type="cellIs" dxfId="20591" priority="5728" stopIfTrue="1" operator="equal">
      <formula>"h"</formula>
    </cfRule>
    <cfRule type="cellIs" dxfId="20590" priority="5729" stopIfTrue="1" operator="equal">
      <formula>"g"</formula>
    </cfRule>
  </conditionalFormatting>
  <conditionalFormatting sqref="BA26">
    <cfRule type="cellIs" dxfId="20589" priority="5733" stopIfTrue="1" operator="equal">
      <formula>"f"</formula>
    </cfRule>
  </conditionalFormatting>
  <conditionalFormatting sqref="BA26">
    <cfRule type="cellIs" dxfId="20588" priority="5731" stopIfTrue="1" operator="equal">
      <formula>"h"</formula>
    </cfRule>
    <cfRule type="cellIs" dxfId="20587" priority="5732" stopIfTrue="1" operator="equal">
      <formula>"g"</formula>
    </cfRule>
  </conditionalFormatting>
  <conditionalFormatting sqref="AZ26:BA26">
    <cfRule type="cellIs" dxfId="20586" priority="5688" stopIfTrue="1" operator="equal">
      <formula>"f"</formula>
    </cfRule>
  </conditionalFormatting>
  <conditionalFormatting sqref="AZ26:BA26">
    <cfRule type="cellIs" dxfId="20585" priority="5686" stopIfTrue="1" operator="equal">
      <formula>"h"</formula>
    </cfRule>
    <cfRule type="cellIs" dxfId="20584" priority="5687" stopIfTrue="1" operator="equal">
      <formula>"g"</formula>
    </cfRule>
  </conditionalFormatting>
  <conditionalFormatting sqref="AZ26">
    <cfRule type="cellIs" dxfId="20583" priority="5682" stopIfTrue="1" operator="equal">
      <formula>"f"</formula>
    </cfRule>
  </conditionalFormatting>
  <conditionalFormatting sqref="AZ26">
    <cfRule type="cellIs" dxfId="20582" priority="5680" stopIfTrue="1" operator="equal">
      <formula>"h"</formula>
    </cfRule>
    <cfRule type="cellIs" dxfId="20581" priority="5681" stopIfTrue="1" operator="equal">
      <formula>"g"</formula>
    </cfRule>
  </conditionalFormatting>
  <conditionalFormatting sqref="AZ26">
    <cfRule type="cellIs" dxfId="20580" priority="5685" stopIfTrue="1" operator="equal">
      <formula>"f"</formula>
    </cfRule>
  </conditionalFormatting>
  <conditionalFormatting sqref="AZ26">
    <cfRule type="cellIs" dxfId="20579" priority="5683" stopIfTrue="1" operator="equal">
      <formula>"h"</formula>
    </cfRule>
    <cfRule type="cellIs" dxfId="20578" priority="5684" stopIfTrue="1" operator="equal">
      <formula>"g"</formula>
    </cfRule>
  </conditionalFormatting>
  <conditionalFormatting sqref="AZ26">
    <cfRule type="cellIs" dxfId="20577" priority="5679" stopIfTrue="1" operator="equal">
      <formula>"f"</formula>
    </cfRule>
  </conditionalFormatting>
  <conditionalFormatting sqref="AZ26">
    <cfRule type="cellIs" dxfId="20576" priority="5677" stopIfTrue="1" operator="equal">
      <formula>"h"</formula>
    </cfRule>
    <cfRule type="cellIs" dxfId="20575" priority="5678" stopIfTrue="1" operator="equal">
      <formula>"g"</formula>
    </cfRule>
  </conditionalFormatting>
  <conditionalFormatting sqref="AZ26">
    <cfRule type="cellIs" dxfId="20574" priority="5676" stopIfTrue="1" operator="equal">
      <formula>"f"</formula>
    </cfRule>
  </conditionalFormatting>
  <conditionalFormatting sqref="AZ26">
    <cfRule type="cellIs" dxfId="20573" priority="5674" stopIfTrue="1" operator="equal">
      <formula>"h"</formula>
    </cfRule>
    <cfRule type="cellIs" dxfId="20572" priority="5675" stopIfTrue="1" operator="equal">
      <formula>"g"</formula>
    </cfRule>
  </conditionalFormatting>
  <conditionalFormatting sqref="AZ26">
    <cfRule type="cellIs" dxfId="20571" priority="5670" stopIfTrue="1" operator="equal">
      <formula>"f"</formula>
    </cfRule>
  </conditionalFormatting>
  <conditionalFormatting sqref="AZ26">
    <cfRule type="cellIs" dxfId="20570" priority="5668" stopIfTrue="1" operator="equal">
      <formula>"h"</formula>
    </cfRule>
    <cfRule type="cellIs" dxfId="20569" priority="5669" stopIfTrue="1" operator="equal">
      <formula>"g"</formula>
    </cfRule>
  </conditionalFormatting>
  <conditionalFormatting sqref="AZ26">
    <cfRule type="cellIs" dxfId="20568" priority="5673" stopIfTrue="1" operator="equal">
      <formula>"f"</formula>
    </cfRule>
  </conditionalFormatting>
  <conditionalFormatting sqref="AZ26">
    <cfRule type="cellIs" dxfId="20567" priority="5671" stopIfTrue="1" operator="equal">
      <formula>"h"</formula>
    </cfRule>
    <cfRule type="cellIs" dxfId="20566" priority="5672" stopIfTrue="1" operator="equal">
      <formula>"g"</formula>
    </cfRule>
  </conditionalFormatting>
  <conditionalFormatting sqref="AZ26">
    <cfRule type="cellIs" dxfId="20565" priority="5664" stopIfTrue="1" operator="equal">
      <formula>"f"</formula>
    </cfRule>
  </conditionalFormatting>
  <conditionalFormatting sqref="AZ26">
    <cfRule type="cellIs" dxfId="20564" priority="5662" stopIfTrue="1" operator="equal">
      <formula>"h"</formula>
    </cfRule>
    <cfRule type="cellIs" dxfId="20563" priority="5663" stopIfTrue="1" operator="equal">
      <formula>"g"</formula>
    </cfRule>
  </conditionalFormatting>
  <conditionalFormatting sqref="AZ26">
    <cfRule type="cellIs" dxfId="20562" priority="5667" stopIfTrue="1" operator="equal">
      <formula>"f"</formula>
    </cfRule>
  </conditionalFormatting>
  <conditionalFormatting sqref="AZ26">
    <cfRule type="cellIs" dxfId="20561" priority="5665" stopIfTrue="1" operator="equal">
      <formula>"h"</formula>
    </cfRule>
    <cfRule type="cellIs" dxfId="20560" priority="5666" stopIfTrue="1" operator="equal">
      <formula>"g"</formula>
    </cfRule>
  </conditionalFormatting>
  <conditionalFormatting sqref="BA26">
    <cfRule type="cellIs" dxfId="20559" priority="5718" stopIfTrue="1" operator="equal">
      <formula>"f"</formula>
    </cfRule>
  </conditionalFormatting>
  <conditionalFormatting sqref="BA26">
    <cfRule type="cellIs" dxfId="20558" priority="5716" stopIfTrue="1" operator="equal">
      <formula>"h"</formula>
    </cfRule>
    <cfRule type="cellIs" dxfId="20557" priority="5717" stopIfTrue="1" operator="equal">
      <formula>"g"</formula>
    </cfRule>
  </conditionalFormatting>
  <conditionalFormatting sqref="AZ26:BA26">
    <cfRule type="cellIs" dxfId="20556" priority="5703" stopIfTrue="1" operator="equal">
      <formula>"f"</formula>
    </cfRule>
  </conditionalFormatting>
  <conditionalFormatting sqref="AZ26:BA26">
    <cfRule type="cellIs" dxfId="20555" priority="5701" stopIfTrue="1" operator="equal">
      <formula>"h"</formula>
    </cfRule>
    <cfRule type="cellIs" dxfId="20554" priority="5702" stopIfTrue="1" operator="equal">
      <formula>"g"</formula>
    </cfRule>
  </conditionalFormatting>
  <conditionalFormatting sqref="AZ26:BA26">
    <cfRule type="cellIs" dxfId="20553" priority="5700" stopIfTrue="1" operator="equal">
      <formula>"f"</formula>
    </cfRule>
  </conditionalFormatting>
  <conditionalFormatting sqref="AZ26:BA26">
    <cfRule type="cellIs" dxfId="20552" priority="5698" stopIfTrue="1" operator="equal">
      <formula>"h"</formula>
    </cfRule>
    <cfRule type="cellIs" dxfId="20551" priority="5699" stopIfTrue="1" operator="equal">
      <formula>"g"</formula>
    </cfRule>
  </conditionalFormatting>
  <conditionalFormatting sqref="AZ26:BA26">
    <cfRule type="cellIs" dxfId="20550" priority="5697" stopIfTrue="1" operator="equal">
      <formula>"f"</formula>
    </cfRule>
  </conditionalFormatting>
  <conditionalFormatting sqref="AZ26:BA26">
    <cfRule type="cellIs" dxfId="20549" priority="5695" stopIfTrue="1" operator="equal">
      <formula>"h"</formula>
    </cfRule>
    <cfRule type="cellIs" dxfId="20548" priority="5696" stopIfTrue="1" operator="equal">
      <formula>"g"</formula>
    </cfRule>
  </conditionalFormatting>
  <conditionalFormatting sqref="AZ26:BA26">
    <cfRule type="cellIs" dxfId="20547" priority="5694" stopIfTrue="1" operator="equal">
      <formula>"f"</formula>
    </cfRule>
  </conditionalFormatting>
  <conditionalFormatting sqref="AZ26:BA26">
    <cfRule type="cellIs" dxfId="20546" priority="5692" stopIfTrue="1" operator="equal">
      <formula>"h"</formula>
    </cfRule>
    <cfRule type="cellIs" dxfId="20545" priority="5693" stopIfTrue="1" operator="equal">
      <formula>"g"</formula>
    </cfRule>
  </conditionalFormatting>
  <conditionalFormatting sqref="AZ26:BA26">
    <cfRule type="cellIs" dxfId="20544" priority="5691" stopIfTrue="1" operator="equal">
      <formula>"f"</formula>
    </cfRule>
  </conditionalFormatting>
  <conditionalFormatting sqref="AZ26:BA26">
    <cfRule type="cellIs" dxfId="20543" priority="5689" stopIfTrue="1" operator="equal">
      <formula>"h"</formula>
    </cfRule>
    <cfRule type="cellIs" dxfId="20542" priority="5690" stopIfTrue="1" operator="equal">
      <formula>"g"</formula>
    </cfRule>
  </conditionalFormatting>
  <conditionalFormatting sqref="AU26:AV26">
    <cfRule type="cellIs" dxfId="20541" priority="5658" stopIfTrue="1" operator="equal">
      <formula>"f"</formula>
    </cfRule>
  </conditionalFormatting>
  <conditionalFormatting sqref="AU26:AV26">
    <cfRule type="cellIs" dxfId="20540" priority="5656" stopIfTrue="1" operator="equal">
      <formula>"h"</formula>
    </cfRule>
    <cfRule type="cellIs" dxfId="20539" priority="5657" stopIfTrue="1" operator="equal">
      <formula>"g"</formula>
    </cfRule>
  </conditionalFormatting>
  <conditionalFormatting sqref="AU26:AV26">
    <cfRule type="cellIs" dxfId="20538" priority="5655" stopIfTrue="1" operator="equal">
      <formula>"f"</formula>
    </cfRule>
  </conditionalFormatting>
  <conditionalFormatting sqref="AU26:AV26">
    <cfRule type="cellIs" dxfId="20537" priority="5653" stopIfTrue="1" operator="equal">
      <formula>"h"</formula>
    </cfRule>
    <cfRule type="cellIs" dxfId="20536" priority="5654" stopIfTrue="1" operator="equal">
      <formula>"g"</formula>
    </cfRule>
  </conditionalFormatting>
  <conditionalFormatting sqref="AU26:AV26">
    <cfRule type="cellIs" dxfId="20535" priority="5643" stopIfTrue="1" operator="equal">
      <formula>"f"</formula>
    </cfRule>
  </conditionalFormatting>
  <conditionalFormatting sqref="AU26:AV26">
    <cfRule type="cellIs" dxfId="20534" priority="5641" stopIfTrue="1" operator="equal">
      <formula>"h"</formula>
    </cfRule>
    <cfRule type="cellIs" dxfId="20533" priority="5642" stopIfTrue="1" operator="equal">
      <formula>"g"</formula>
    </cfRule>
  </conditionalFormatting>
  <conditionalFormatting sqref="AU26:AV26">
    <cfRule type="cellIs" dxfId="20532" priority="5640" stopIfTrue="1" operator="equal">
      <formula>"f"</formula>
    </cfRule>
  </conditionalFormatting>
  <conditionalFormatting sqref="AU26:AV26">
    <cfRule type="cellIs" dxfId="20531" priority="5638" stopIfTrue="1" operator="equal">
      <formula>"h"</formula>
    </cfRule>
    <cfRule type="cellIs" dxfId="20530" priority="5639" stopIfTrue="1" operator="equal">
      <formula>"g"</formula>
    </cfRule>
  </conditionalFormatting>
  <conditionalFormatting sqref="AU26:AV26">
    <cfRule type="cellIs" dxfId="20529" priority="5652" stopIfTrue="1" operator="equal">
      <formula>"f"</formula>
    </cfRule>
  </conditionalFormatting>
  <conditionalFormatting sqref="AU26:AV26">
    <cfRule type="cellIs" dxfId="20528" priority="5650" stopIfTrue="1" operator="equal">
      <formula>"h"</formula>
    </cfRule>
    <cfRule type="cellIs" dxfId="20527" priority="5651" stopIfTrue="1" operator="equal">
      <formula>"g"</formula>
    </cfRule>
  </conditionalFormatting>
  <conditionalFormatting sqref="AU26:AV26">
    <cfRule type="cellIs" dxfId="20526" priority="5661" stopIfTrue="1" operator="equal">
      <formula>"f"</formula>
    </cfRule>
  </conditionalFormatting>
  <conditionalFormatting sqref="AU26:AV26">
    <cfRule type="cellIs" dxfId="20525" priority="5659" stopIfTrue="1" operator="equal">
      <formula>"h"</formula>
    </cfRule>
    <cfRule type="cellIs" dxfId="20524" priority="5660" stopIfTrue="1" operator="equal">
      <formula>"g"</formula>
    </cfRule>
  </conditionalFormatting>
  <conditionalFormatting sqref="AU26:AV26">
    <cfRule type="cellIs" dxfId="20523" priority="5649" stopIfTrue="1" operator="equal">
      <formula>"f"</formula>
    </cfRule>
  </conditionalFormatting>
  <conditionalFormatting sqref="AU26:AV26">
    <cfRule type="cellIs" dxfId="20522" priority="5647" stopIfTrue="1" operator="equal">
      <formula>"h"</formula>
    </cfRule>
    <cfRule type="cellIs" dxfId="20521" priority="5648" stopIfTrue="1" operator="equal">
      <formula>"g"</formula>
    </cfRule>
  </conditionalFormatting>
  <conditionalFormatting sqref="AU26:AV26">
    <cfRule type="cellIs" dxfId="20520" priority="5646" stopIfTrue="1" operator="equal">
      <formula>"f"</formula>
    </cfRule>
  </conditionalFormatting>
  <conditionalFormatting sqref="AU26:AV26">
    <cfRule type="cellIs" dxfId="20519" priority="5644" stopIfTrue="1" operator="equal">
      <formula>"h"</formula>
    </cfRule>
    <cfRule type="cellIs" dxfId="20518" priority="5645" stopIfTrue="1" operator="equal">
      <formula>"g"</formula>
    </cfRule>
  </conditionalFormatting>
  <conditionalFormatting sqref="AW26:AY26">
    <cfRule type="cellIs" dxfId="20517" priority="5568" stopIfTrue="1" operator="equal">
      <formula>"f"</formula>
    </cfRule>
  </conditionalFormatting>
  <conditionalFormatting sqref="AW26:AY26">
    <cfRule type="cellIs" dxfId="20516" priority="5566" stopIfTrue="1" operator="equal">
      <formula>"h"</formula>
    </cfRule>
    <cfRule type="cellIs" dxfId="20515" priority="5567" stopIfTrue="1" operator="equal">
      <formula>"g"</formula>
    </cfRule>
  </conditionalFormatting>
  <conditionalFormatting sqref="AW26:AY26">
    <cfRule type="cellIs" dxfId="20514" priority="5637" stopIfTrue="1" operator="equal">
      <formula>"f"</formula>
    </cfRule>
  </conditionalFormatting>
  <conditionalFormatting sqref="AW26:AY26">
    <cfRule type="cellIs" dxfId="20513" priority="5635" stopIfTrue="1" operator="equal">
      <formula>"h"</formula>
    </cfRule>
    <cfRule type="cellIs" dxfId="20512" priority="5636" stopIfTrue="1" operator="equal">
      <formula>"g"</formula>
    </cfRule>
  </conditionalFormatting>
  <conditionalFormatting sqref="AW26:AY26">
    <cfRule type="cellIs" dxfId="20511" priority="5634" stopIfTrue="1" operator="equal">
      <formula>"f"</formula>
    </cfRule>
  </conditionalFormatting>
  <conditionalFormatting sqref="AW26:AY26">
    <cfRule type="cellIs" dxfId="20510" priority="5632" stopIfTrue="1" operator="equal">
      <formula>"h"</formula>
    </cfRule>
    <cfRule type="cellIs" dxfId="20509" priority="5633" stopIfTrue="1" operator="equal">
      <formula>"g"</formula>
    </cfRule>
  </conditionalFormatting>
  <conditionalFormatting sqref="AW26:AY26">
    <cfRule type="cellIs" dxfId="20508" priority="5631" stopIfTrue="1" operator="equal">
      <formula>"f"</formula>
    </cfRule>
  </conditionalFormatting>
  <conditionalFormatting sqref="AW26:AY26">
    <cfRule type="cellIs" dxfId="20507" priority="5629" stopIfTrue="1" operator="equal">
      <formula>"h"</formula>
    </cfRule>
    <cfRule type="cellIs" dxfId="20506" priority="5630" stopIfTrue="1" operator="equal">
      <formula>"g"</formula>
    </cfRule>
  </conditionalFormatting>
  <conditionalFormatting sqref="AW26:AY26">
    <cfRule type="cellIs" dxfId="20505" priority="5628" stopIfTrue="1" operator="equal">
      <formula>"f"</formula>
    </cfRule>
  </conditionalFormatting>
  <conditionalFormatting sqref="AW26:AY26">
    <cfRule type="cellIs" dxfId="20504" priority="5626" stopIfTrue="1" operator="equal">
      <formula>"h"</formula>
    </cfRule>
    <cfRule type="cellIs" dxfId="20503" priority="5627" stopIfTrue="1" operator="equal">
      <formula>"g"</formula>
    </cfRule>
  </conditionalFormatting>
  <conditionalFormatting sqref="AW26:AY26">
    <cfRule type="cellIs" dxfId="20502" priority="5625" stopIfTrue="1" operator="equal">
      <formula>"f"</formula>
    </cfRule>
  </conditionalFormatting>
  <conditionalFormatting sqref="AW26:AY26">
    <cfRule type="cellIs" dxfId="20501" priority="5623" stopIfTrue="1" operator="equal">
      <formula>"h"</formula>
    </cfRule>
    <cfRule type="cellIs" dxfId="20500" priority="5624" stopIfTrue="1" operator="equal">
      <formula>"g"</formula>
    </cfRule>
  </conditionalFormatting>
  <conditionalFormatting sqref="AW26:AY26">
    <cfRule type="cellIs" dxfId="20499" priority="5622" stopIfTrue="1" operator="equal">
      <formula>"f"</formula>
    </cfRule>
  </conditionalFormatting>
  <conditionalFormatting sqref="AW26:AY26">
    <cfRule type="cellIs" dxfId="20498" priority="5620" stopIfTrue="1" operator="equal">
      <formula>"h"</formula>
    </cfRule>
    <cfRule type="cellIs" dxfId="20497" priority="5621" stopIfTrue="1" operator="equal">
      <formula>"g"</formula>
    </cfRule>
  </conditionalFormatting>
  <conditionalFormatting sqref="AW26:AY26">
    <cfRule type="cellIs" dxfId="20496" priority="5619" stopIfTrue="1" operator="equal">
      <formula>"f"</formula>
    </cfRule>
  </conditionalFormatting>
  <conditionalFormatting sqref="AW26:AY26">
    <cfRule type="cellIs" dxfId="20495" priority="5617" stopIfTrue="1" operator="equal">
      <formula>"h"</formula>
    </cfRule>
    <cfRule type="cellIs" dxfId="20494" priority="5618" stopIfTrue="1" operator="equal">
      <formula>"g"</formula>
    </cfRule>
  </conditionalFormatting>
  <conditionalFormatting sqref="AW26:AY26">
    <cfRule type="cellIs" dxfId="20493" priority="5616" stopIfTrue="1" operator="equal">
      <formula>"f"</formula>
    </cfRule>
  </conditionalFormatting>
  <conditionalFormatting sqref="AW26:AY26">
    <cfRule type="cellIs" dxfId="20492" priority="5614" stopIfTrue="1" operator="equal">
      <formula>"h"</formula>
    </cfRule>
    <cfRule type="cellIs" dxfId="20491" priority="5615" stopIfTrue="1" operator="equal">
      <formula>"g"</formula>
    </cfRule>
  </conditionalFormatting>
  <conditionalFormatting sqref="AW26:AY26">
    <cfRule type="cellIs" dxfId="20490" priority="5613" stopIfTrue="1" operator="equal">
      <formula>"f"</formula>
    </cfRule>
  </conditionalFormatting>
  <conditionalFormatting sqref="AW26:AY26">
    <cfRule type="cellIs" dxfId="20489" priority="5611" stopIfTrue="1" operator="equal">
      <formula>"h"</formula>
    </cfRule>
    <cfRule type="cellIs" dxfId="20488" priority="5612" stopIfTrue="1" operator="equal">
      <formula>"g"</formula>
    </cfRule>
  </conditionalFormatting>
  <conditionalFormatting sqref="AW26:AY26">
    <cfRule type="cellIs" dxfId="20487" priority="5610" stopIfTrue="1" operator="equal">
      <formula>"f"</formula>
    </cfRule>
  </conditionalFormatting>
  <conditionalFormatting sqref="AW26:AY26">
    <cfRule type="cellIs" dxfId="20486" priority="5608" stopIfTrue="1" operator="equal">
      <formula>"h"</formula>
    </cfRule>
    <cfRule type="cellIs" dxfId="20485" priority="5609" stopIfTrue="1" operator="equal">
      <formula>"g"</formula>
    </cfRule>
  </conditionalFormatting>
  <conditionalFormatting sqref="AW26:AY26">
    <cfRule type="cellIs" dxfId="20484" priority="5607" stopIfTrue="1" operator="equal">
      <formula>"f"</formula>
    </cfRule>
  </conditionalFormatting>
  <conditionalFormatting sqref="AW26:AY26">
    <cfRule type="cellIs" dxfId="20483" priority="5605" stopIfTrue="1" operator="equal">
      <formula>"h"</formula>
    </cfRule>
    <cfRule type="cellIs" dxfId="20482" priority="5606" stopIfTrue="1" operator="equal">
      <formula>"g"</formula>
    </cfRule>
  </conditionalFormatting>
  <conditionalFormatting sqref="AW26:AY26">
    <cfRule type="cellIs" dxfId="20481" priority="5604" stopIfTrue="1" operator="equal">
      <formula>"f"</formula>
    </cfRule>
  </conditionalFormatting>
  <conditionalFormatting sqref="AW26:AY26">
    <cfRule type="cellIs" dxfId="20480" priority="5602" stopIfTrue="1" operator="equal">
      <formula>"h"</formula>
    </cfRule>
    <cfRule type="cellIs" dxfId="20479" priority="5603" stopIfTrue="1" operator="equal">
      <formula>"g"</formula>
    </cfRule>
  </conditionalFormatting>
  <conditionalFormatting sqref="AW26:AY26">
    <cfRule type="cellIs" dxfId="20478" priority="5601" stopIfTrue="1" operator="equal">
      <formula>"f"</formula>
    </cfRule>
  </conditionalFormatting>
  <conditionalFormatting sqref="AW26:AY26">
    <cfRule type="cellIs" dxfId="20477" priority="5599" stopIfTrue="1" operator="equal">
      <formula>"h"</formula>
    </cfRule>
    <cfRule type="cellIs" dxfId="20476" priority="5600" stopIfTrue="1" operator="equal">
      <formula>"g"</formula>
    </cfRule>
  </conditionalFormatting>
  <conditionalFormatting sqref="AW26:AY26">
    <cfRule type="cellIs" dxfId="20475" priority="5598" stopIfTrue="1" operator="equal">
      <formula>"f"</formula>
    </cfRule>
  </conditionalFormatting>
  <conditionalFormatting sqref="AW26:AY26">
    <cfRule type="cellIs" dxfId="20474" priority="5596" stopIfTrue="1" operator="equal">
      <formula>"h"</formula>
    </cfRule>
    <cfRule type="cellIs" dxfId="20473" priority="5597" stopIfTrue="1" operator="equal">
      <formula>"g"</formula>
    </cfRule>
  </conditionalFormatting>
  <conditionalFormatting sqref="AW26:AY26">
    <cfRule type="cellIs" dxfId="20472" priority="5595" stopIfTrue="1" operator="equal">
      <formula>"f"</formula>
    </cfRule>
  </conditionalFormatting>
  <conditionalFormatting sqref="AW26:AY26">
    <cfRule type="cellIs" dxfId="20471" priority="5593" stopIfTrue="1" operator="equal">
      <formula>"h"</formula>
    </cfRule>
    <cfRule type="cellIs" dxfId="20470" priority="5594" stopIfTrue="1" operator="equal">
      <formula>"g"</formula>
    </cfRule>
  </conditionalFormatting>
  <conditionalFormatting sqref="AW26:AY26">
    <cfRule type="cellIs" dxfId="20469" priority="5592" stopIfTrue="1" operator="equal">
      <formula>"f"</formula>
    </cfRule>
  </conditionalFormatting>
  <conditionalFormatting sqref="AW26:AY26">
    <cfRule type="cellIs" dxfId="20468" priority="5590" stopIfTrue="1" operator="equal">
      <formula>"h"</formula>
    </cfRule>
    <cfRule type="cellIs" dxfId="20467" priority="5591" stopIfTrue="1" operator="equal">
      <formula>"g"</formula>
    </cfRule>
  </conditionalFormatting>
  <conditionalFormatting sqref="AW26:AY26">
    <cfRule type="cellIs" dxfId="20466" priority="5589" stopIfTrue="1" operator="equal">
      <formula>"f"</formula>
    </cfRule>
  </conditionalFormatting>
  <conditionalFormatting sqref="AW26:AY26">
    <cfRule type="cellIs" dxfId="20465" priority="5587" stopIfTrue="1" operator="equal">
      <formula>"h"</formula>
    </cfRule>
    <cfRule type="cellIs" dxfId="20464" priority="5588" stopIfTrue="1" operator="equal">
      <formula>"g"</formula>
    </cfRule>
  </conditionalFormatting>
  <conditionalFormatting sqref="AW26:AY26">
    <cfRule type="cellIs" dxfId="20463" priority="5586" stopIfTrue="1" operator="equal">
      <formula>"f"</formula>
    </cfRule>
  </conditionalFormatting>
  <conditionalFormatting sqref="AW26:AY26">
    <cfRule type="cellIs" dxfId="20462" priority="5584" stopIfTrue="1" operator="equal">
      <formula>"h"</formula>
    </cfRule>
    <cfRule type="cellIs" dxfId="20461" priority="5585" stopIfTrue="1" operator="equal">
      <formula>"g"</formula>
    </cfRule>
  </conditionalFormatting>
  <conditionalFormatting sqref="AW26:AY26">
    <cfRule type="cellIs" dxfId="20460" priority="5580" stopIfTrue="1" operator="equal">
      <formula>"f"</formula>
    </cfRule>
  </conditionalFormatting>
  <conditionalFormatting sqref="AW26:AY26">
    <cfRule type="cellIs" dxfId="20459" priority="5578" stopIfTrue="1" operator="equal">
      <formula>"h"</formula>
    </cfRule>
    <cfRule type="cellIs" dxfId="20458" priority="5579" stopIfTrue="1" operator="equal">
      <formula>"g"</formula>
    </cfRule>
  </conditionalFormatting>
  <conditionalFormatting sqref="AW26:AY26">
    <cfRule type="cellIs" dxfId="20457" priority="5583" stopIfTrue="1" operator="equal">
      <formula>"f"</formula>
    </cfRule>
  </conditionalFormatting>
  <conditionalFormatting sqref="AW26:AY26">
    <cfRule type="cellIs" dxfId="20456" priority="5581" stopIfTrue="1" operator="equal">
      <formula>"h"</formula>
    </cfRule>
    <cfRule type="cellIs" dxfId="20455" priority="5582" stopIfTrue="1" operator="equal">
      <formula>"g"</formula>
    </cfRule>
  </conditionalFormatting>
  <conditionalFormatting sqref="AW26:AY26">
    <cfRule type="cellIs" dxfId="20454" priority="5577" stopIfTrue="1" operator="equal">
      <formula>"f"</formula>
    </cfRule>
  </conditionalFormatting>
  <conditionalFormatting sqref="AW26:AY26">
    <cfRule type="cellIs" dxfId="20453" priority="5575" stopIfTrue="1" operator="equal">
      <formula>"h"</formula>
    </cfRule>
    <cfRule type="cellIs" dxfId="20452" priority="5576" stopIfTrue="1" operator="equal">
      <formula>"g"</formula>
    </cfRule>
  </conditionalFormatting>
  <conditionalFormatting sqref="AW26:AY26">
    <cfRule type="cellIs" dxfId="20451" priority="5574" stopIfTrue="1" operator="equal">
      <formula>"f"</formula>
    </cfRule>
  </conditionalFormatting>
  <conditionalFormatting sqref="AW26:AY26">
    <cfRule type="cellIs" dxfId="20450" priority="5572" stopIfTrue="1" operator="equal">
      <formula>"h"</formula>
    </cfRule>
    <cfRule type="cellIs" dxfId="20449" priority="5573" stopIfTrue="1" operator="equal">
      <formula>"g"</formula>
    </cfRule>
  </conditionalFormatting>
  <conditionalFormatting sqref="AW26:AY26">
    <cfRule type="cellIs" dxfId="20448" priority="5571" stopIfTrue="1" operator="equal">
      <formula>"f"</formula>
    </cfRule>
  </conditionalFormatting>
  <conditionalFormatting sqref="AW26:AY26">
    <cfRule type="cellIs" dxfId="20447" priority="5569" stopIfTrue="1" operator="equal">
      <formula>"h"</formula>
    </cfRule>
    <cfRule type="cellIs" dxfId="20446" priority="5570" stopIfTrue="1" operator="equal">
      <formula>"g"</formula>
    </cfRule>
  </conditionalFormatting>
  <conditionalFormatting sqref="BC26:BD26">
    <cfRule type="cellIs" dxfId="20445" priority="5496" stopIfTrue="1" operator="equal">
      <formula>"f"</formula>
    </cfRule>
  </conditionalFormatting>
  <conditionalFormatting sqref="BC26:BD26">
    <cfRule type="cellIs" dxfId="20444" priority="5494" stopIfTrue="1" operator="equal">
      <formula>"h"</formula>
    </cfRule>
    <cfRule type="cellIs" dxfId="20443" priority="5495" stopIfTrue="1" operator="equal">
      <formula>"g"</formula>
    </cfRule>
  </conditionalFormatting>
  <conditionalFormatting sqref="BC26:BD26">
    <cfRule type="cellIs" dxfId="20442" priority="5565" stopIfTrue="1" operator="equal">
      <formula>"f"</formula>
    </cfRule>
  </conditionalFormatting>
  <conditionalFormatting sqref="BC26:BD26">
    <cfRule type="cellIs" dxfId="20441" priority="5563" stopIfTrue="1" operator="equal">
      <formula>"h"</formula>
    </cfRule>
    <cfRule type="cellIs" dxfId="20440" priority="5564" stopIfTrue="1" operator="equal">
      <formula>"g"</formula>
    </cfRule>
  </conditionalFormatting>
  <conditionalFormatting sqref="BC26:BD26">
    <cfRule type="cellIs" dxfId="20439" priority="5562" stopIfTrue="1" operator="equal">
      <formula>"f"</formula>
    </cfRule>
  </conditionalFormatting>
  <conditionalFormatting sqref="BC26:BD26">
    <cfRule type="cellIs" dxfId="20438" priority="5560" stopIfTrue="1" operator="equal">
      <formula>"h"</formula>
    </cfRule>
    <cfRule type="cellIs" dxfId="20437" priority="5561" stopIfTrue="1" operator="equal">
      <formula>"g"</formula>
    </cfRule>
  </conditionalFormatting>
  <conditionalFormatting sqref="BC26:BD26">
    <cfRule type="cellIs" dxfId="20436" priority="5559" stopIfTrue="1" operator="equal">
      <formula>"f"</formula>
    </cfRule>
  </conditionalFormatting>
  <conditionalFormatting sqref="BC26:BD26">
    <cfRule type="cellIs" dxfId="20435" priority="5557" stopIfTrue="1" operator="equal">
      <formula>"h"</formula>
    </cfRule>
    <cfRule type="cellIs" dxfId="20434" priority="5558" stopIfTrue="1" operator="equal">
      <formula>"g"</formula>
    </cfRule>
  </conditionalFormatting>
  <conditionalFormatting sqref="BC26:BD26">
    <cfRule type="cellIs" dxfId="20433" priority="5556" stopIfTrue="1" operator="equal">
      <formula>"f"</formula>
    </cfRule>
  </conditionalFormatting>
  <conditionalFormatting sqref="BC26:BD26">
    <cfRule type="cellIs" dxfId="20432" priority="5554" stopIfTrue="1" operator="equal">
      <formula>"h"</formula>
    </cfRule>
    <cfRule type="cellIs" dxfId="20431" priority="5555" stopIfTrue="1" operator="equal">
      <formula>"g"</formula>
    </cfRule>
  </conditionalFormatting>
  <conditionalFormatting sqref="BC26:BD26">
    <cfRule type="cellIs" dxfId="20430" priority="5553" stopIfTrue="1" operator="equal">
      <formula>"f"</formula>
    </cfRule>
  </conditionalFormatting>
  <conditionalFormatting sqref="BC26:BD26">
    <cfRule type="cellIs" dxfId="20429" priority="5551" stopIfTrue="1" operator="equal">
      <formula>"h"</formula>
    </cfRule>
    <cfRule type="cellIs" dxfId="20428" priority="5552" stopIfTrue="1" operator="equal">
      <formula>"g"</formula>
    </cfRule>
  </conditionalFormatting>
  <conditionalFormatting sqref="BC26:BD26">
    <cfRule type="cellIs" dxfId="20427" priority="5550" stopIfTrue="1" operator="equal">
      <formula>"f"</formula>
    </cfRule>
  </conditionalFormatting>
  <conditionalFormatting sqref="BC26:BD26">
    <cfRule type="cellIs" dxfId="20426" priority="5548" stopIfTrue="1" operator="equal">
      <formula>"h"</formula>
    </cfRule>
    <cfRule type="cellIs" dxfId="20425" priority="5549" stopIfTrue="1" operator="equal">
      <formula>"g"</formula>
    </cfRule>
  </conditionalFormatting>
  <conditionalFormatting sqref="BC26:BD26">
    <cfRule type="cellIs" dxfId="20424" priority="5547" stopIfTrue="1" operator="equal">
      <formula>"f"</formula>
    </cfRule>
  </conditionalFormatting>
  <conditionalFormatting sqref="BC26:BD26">
    <cfRule type="cellIs" dxfId="20423" priority="5545" stopIfTrue="1" operator="equal">
      <formula>"h"</formula>
    </cfRule>
    <cfRule type="cellIs" dxfId="20422" priority="5546" stopIfTrue="1" operator="equal">
      <formula>"g"</formula>
    </cfRule>
  </conditionalFormatting>
  <conditionalFormatting sqref="BC26:BD26">
    <cfRule type="cellIs" dxfId="20421" priority="5544" stopIfTrue="1" operator="equal">
      <formula>"f"</formula>
    </cfRule>
  </conditionalFormatting>
  <conditionalFormatting sqref="BC26:BD26">
    <cfRule type="cellIs" dxfId="20420" priority="5542" stopIfTrue="1" operator="equal">
      <formula>"h"</formula>
    </cfRule>
    <cfRule type="cellIs" dxfId="20419" priority="5543" stopIfTrue="1" operator="equal">
      <formula>"g"</formula>
    </cfRule>
  </conditionalFormatting>
  <conditionalFormatting sqref="BC26:BD26">
    <cfRule type="cellIs" dxfId="20418" priority="5541" stopIfTrue="1" operator="equal">
      <formula>"f"</formula>
    </cfRule>
  </conditionalFormatting>
  <conditionalFormatting sqref="BC26:BD26">
    <cfRule type="cellIs" dxfId="20417" priority="5539" stopIfTrue="1" operator="equal">
      <formula>"h"</formula>
    </cfRule>
    <cfRule type="cellIs" dxfId="20416" priority="5540" stopIfTrue="1" operator="equal">
      <formula>"g"</formula>
    </cfRule>
  </conditionalFormatting>
  <conditionalFormatting sqref="BC26:BD26">
    <cfRule type="cellIs" dxfId="20415" priority="5538" stopIfTrue="1" operator="equal">
      <formula>"f"</formula>
    </cfRule>
  </conditionalFormatting>
  <conditionalFormatting sqref="BC26:BD26">
    <cfRule type="cellIs" dxfId="20414" priority="5536" stopIfTrue="1" operator="equal">
      <formula>"h"</formula>
    </cfRule>
    <cfRule type="cellIs" dxfId="20413" priority="5537" stopIfTrue="1" operator="equal">
      <formula>"g"</formula>
    </cfRule>
  </conditionalFormatting>
  <conditionalFormatting sqref="BC26:BD26">
    <cfRule type="cellIs" dxfId="20412" priority="5535" stopIfTrue="1" operator="equal">
      <formula>"f"</formula>
    </cfRule>
  </conditionalFormatting>
  <conditionalFormatting sqref="BC26:BD26">
    <cfRule type="cellIs" dxfId="20411" priority="5533" stopIfTrue="1" operator="equal">
      <formula>"h"</formula>
    </cfRule>
    <cfRule type="cellIs" dxfId="20410" priority="5534" stopIfTrue="1" operator="equal">
      <formula>"g"</formula>
    </cfRule>
  </conditionalFormatting>
  <conditionalFormatting sqref="BC26:BD26">
    <cfRule type="cellIs" dxfId="20409" priority="5532" stopIfTrue="1" operator="equal">
      <formula>"f"</formula>
    </cfRule>
  </conditionalFormatting>
  <conditionalFormatting sqref="BC26:BD26">
    <cfRule type="cellIs" dxfId="20408" priority="5530" stopIfTrue="1" operator="equal">
      <formula>"h"</formula>
    </cfRule>
    <cfRule type="cellIs" dxfId="20407" priority="5531" stopIfTrue="1" operator="equal">
      <formula>"g"</formula>
    </cfRule>
  </conditionalFormatting>
  <conditionalFormatting sqref="BC26:BD26">
    <cfRule type="cellIs" dxfId="20406" priority="5529" stopIfTrue="1" operator="equal">
      <formula>"f"</formula>
    </cfRule>
  </conditionalFormatting>
  <conditionalFormatting sqref="BC26:BD26">
    <cfRule type="cellIs" dxfId="20405" priority="5527" stopIfTrue="1" operator="equal">
      <formula>"h"</formula>
    </cfRule>
    <cfRule type="cellIs" dxfId="20404" priority="5528" stopIfTrue="1" operator="equal">
      <formula>"g"</formula>
    </cfRule>
  </conditionalFormatting>
  <conditionalFormatting sqref="BC26:BD26">
    <cfRule type="cellIs" dxfId="20403" priority="5526" stopIfTrue="1" operator="equal">
      <formula>"f"</formula>
    </cfRule>
  </conditionalFormatting>
  <conditionalFormatting sqref="BC26:BD26">
    <cfRule type="cellIs" dxfId="20402" priority="5524" stopIfTrue="1" operator="equal">
      <formula>"h"</formula>
    </cfRule>
    <cfRule type="cellIs" dxfId="20401" priority="5525" stopIfTrue="1" operator="equal">
      <formula>"g"</formula>
    </cfRule>
  </conditionalFormatting>
  <conditionalFormatting sqref="BC26:BD26">
    <cfRule type="cellIs" dxfId="20400" priority="5523" stopIfTrue="1" operator="equal">
      <formula>"f"</formula>
    </cfRule>
  </conditionalFormatting>
  <conditionalFormatting sqref="BC26:BD26">
    <cfRule type="cellIs" dxfId="20399" priority="5521" stopIfTrue="1" operator="equal">
      <formula>"h"</formula>
    </cfRule>
    <cfRule type="cellIs" dxfId="20398" priority="5522" stopIfTrue="1" operator="equal">
      <formula>"g"</formula>
    </cfRule>
  </conditionalFormatting>
  <conditionalFormatting sqref="BC26:BD26">
    <cfRule type="cellIs" dxfId="20397" priority="5520" stopIfTrue="1" operator="equal">
      <formula>"f"</formula>
    </cfRule>
  </conditionalFormatting>
  <conditionalFormatting sqref="BC26:BD26">
    <cfRule type="cellIs" dxfId="20396" priority="5518" stopIfTrue="1" operator="equal">
      <formula>"h"</formula>
    </cfRule>
    <cfRule type="cellIs" dxfId="20395" priority="5519" stopIfTrue="1" operator="equal">
      <formula>"g"</formula>
    </cfRule>
  </conditionalFormatting>
  <conditionalFormatting sqref="BC26:BD26">
    <cfRule type="cellIs" dxfId="20394" priority="5517" stopIfTrue="1" operator="equal">
      <formula>"f"</formula>
    </cfRule>
  </conditionalFormatting>
  <conditionalFormatting sqref="BC26:BD26">
    <cfRule type="cellIs" dxfId="20393" priority="5515" stopIfTrue="1" operator="equal">
      <formula>"h"</formula>
    </cfRule>
    <cfRule type="cellIs" dxfId="20392" priority="5516" stopIfTrue="1" operator="equal">
      <formula>"g"</formula>
    </cfRule>
  </conditionalFormatting>
  <conditionalFormatting sqref="BC26:BD26">
    <cfRule type="cellIs" dxfId="20391" priority="5514" stopIfTrue="1" operator="equal">
      <formula>"f"</formula>
    </cfRule>
  </conditionalFormatting>
  <conditionalFormatting sqref="BC26:BD26">
    <cfRule type="cellIs" dxfId="20390" priority="5512" stopIfTrue="1" operator="equal">
      <formula>"h"</formula>
    </cfRule>
    <cfRule type="cellIs" dxfId="20389" priority="5513" stopIfTrue="1" operator="equal">
      <formula>"g"</formula>
    </cfRule>
  </conditionalFormatting>
  <conditionalFormatting sqref="BC26:BD26">
    <cfRule type="cellIs" dxfId="20388" priority="5508" stopIfTrue="1" operator="equal">
      <formula>"f"</formula>
    </cfRule>
  </conditionalFormatting>
  <conditionalFormatting sqref="BC26:BD26">
    <cfRule type="cellIs" dxfId="20387" priority="5506" stopIfTrue="1" operator="equal">
      <formula>"h"</formula>
    </cfRule>
    <cfRule type="cellIs" dxfId="20386" priority="5507" stopIfTrue="1" operator="equal">
      <formula>"g"</formula>
    </cfRule>
  </conditionalFormatting>
  <conditionalFormatting sqref="BC26:BD26">
    <cfRule type="cellIs" dxfId="20385" priority="5511" stopIfTrue="1" operator="equal">
      <formula>"f"</formula>
    </cfRule>
  </conditionalFormatting>
  <conditionalFormatting sqref="BC26:BD26">
    <cfRule type="cellIs" dxfId="20384" priority="5509" stopIfTrue="1" operator="equal">
      <formula>"h"</formula>
    </cfRule>
    <cfRule type="cellIs" dxfId="20383" priority="5510" stopIfTrue="1" operator="equal">
      <formula>"g"</formula>
    </cfRule>
  </conditionalFormatting>
  <conditionalFormatting sqref="BC26:BD26">
    <cfRule type="cellIs" dxfId="20382" priority="5505" stopIfTrue="1" operator="equal">
      <formula>"f"</formula>
    </cfRule>
  </conditionalFormatting>
  <conditionalFormatting sqref="BC26:BD26">
    <cfRule type="cellIs" dxfId="20381" priority="5503" stopIfTrue="1" operator="equal">
      <formula>"h"</formula>
    </cfRule>
    <cfRule type="cellIs" dxfId="20380" priority="5504" stopIfTrue="1" operator="equal">
      <formula>"g"</formula>
    </cfRule>
  </conditionalFormatting>
  <conditionalFormatting sqref="BC26:BD26">
    <cfRule type="cellIs" dxfId="20379" priority="5502" stopIfTrue="1" operator="equal">
      <formula>"f"</formula>
    </cfRule>
  </conditionalFormatting>
  <conditionalFormatting sqref="BC26:BD26">
    <cfRule type="cellIs" dxfId="20378" priority="5500" stopIfTrue="1" operator="equal">
      <formula>"h"</formula>
    </cfRule>
    <cfRule type="cellIs" dxfId="20377" priority="5501" stopIfTrue="1" operator="equal">
      <formula>"g"</formula>
    </cfRule>
  </conditionalFormatting>
  <conditionalFormatting sqref="BC26:BD26">
    <cfRule type="cellIs" dxfId="20376" priority="5499" stopIfTrue="1" operator="equal">
      <formula>"f"</formula>
    </cfRule>
  </conditionalFormatting>
  <conditionalFormatting sqref="BC26:BD26">
    <cfRule type="cellIs" dxfId="20375" priority="5497" stopIfTrue="1" operator="equal">
      <formula>"h"</formula>
    </cfRule>
    <cfRule type="cellIs" dxfId="20374" priority="5498" stopIfTrue="1" operator="equal">
      <formula>"g"</formula>
    </cfRule>
  </conditionalFormatting>
  <conditionalFormatting sqref="BB26">
    <cfRule type="cellIs" dxfId="20373" priority="5424" stopIfTrue="1" operator="equal">
      <formula>"f"</formula>
    </cfRule>
  </conditionalFormatting>
  <conditionalFormatting sqref="BB26">
    <cfRule type="cellIs" dxfId="20372" priority="5422" stopIfTrue="1" operator="equal">
      <formula>"h"</formula>
    </cfRule>
    <cfRule type="cellIs" dxfId="20371" priority="5423" stopIfTrue="1" operator="equal">
      <formula>"g"</formula>
    </cfRule>
  </conditionalFormatting>
  <conditionalFormatting sqref="BB26">
    <cfRule type="cellIs" dxfId="20370" priority="5493" stopIfTrue="1" operator="equal">
      <formula>"f"</formula>
    </cfRule>
  </conditionalFormatting>
  <conditionalFormatting sqref="BB26">
    <cfRule type="cellIs" dxfId="20369" priority="5491" stopIfTrue="1" operator="equal">
      <formula>"h"</formula>
    </cfRule>
    <cfRule type="cellIs" dxfId="20368" priority="5492" stopIfTrue="1" operator="equal">
      <formula>"g"</formula>
    </cfRule>
  </conditionalFormatting>
  <conditionalFormatting sqref="BB26">
    <cfRule type="cellIs" dxfId="20367" priority="5490" stopIfTrue="1" operator="equal">
      <formula>"f"</formula>
    </cfRule>
  </conditionalFormatting>
  <conditionalFormatting sqref="BB26">
    <cfRule type="cellIs" dxfId="20366" priority="5488" stopIfTrue="1" operator="equal">
      <formula>"h"</formula>
    </cfRule>
    <cfRule type="cellIs" dxfId="20365" priority="5489" stopIfTrue="1" operator="equal">
      <formula>"g"</formula>
    </cfRule>
  </conditionalFormatting>
  <conditionalFormatting sqref="BB26">
    <cfRule type="cellIs" dxfId="20364" priority="5487" stopIfTrue="1" operator="equal">
      <formula>"f"</formula>
    </cfRule>
  </conditionalFormatting>
  <conditionalFormatting sqref="BB26">
    <cfRule type="cellIs" dxfId="20363" priority="5485" stopIfTrue="1" operator="equal">
      <formula>"h"</formula>
    </cfRule>
    <cfRule type="cellIs" dxfId="20362" priority="5486" stopIfTrue="1" operator="equal">
      <formula>"g"</formula>
    </cfRule>
  </conditionalFormatting>
  <conditionalFormatting sqref="BB26">
    <cfRule type="cellIs" dxfId="20361" priority="5484" stopIfTrue="1" operator="equal">
      <formula>"f"</formula>
    </cfRule>
  </conditionalFormatting>
  <conditionalFormatting sqref="BB26">
    <cfRule type="cellIs" dxfId="20360" priority="5482" stopIfTrue="1" operator="equal">
      <formula>"h"</formula>
    </cfRule>
    <cfRule type="cellIs" dxfId="20359" priority="5483" stopIfTrue="1" operator="equal">
      <formula>"g"</formula>
    </cfRule>
  </conditionalFormatting>
  <conditionalFormatting sqref="BB26">
    <cfRule type="cellIs" dxfId="20358" priority="5481" stopIfTrue="1" operator="equal">
      <formula>"f"</formula>
    </cfRule>
  </conditionalFormatting>
  <conditionalFormatting sqref="BB26">
    <cfRule type="cellIs" dxfId="20357" priority="5479" stopIfTrue="1" operator="equal">
      <formula>"h"</formula>
    </cfRule>
    <cfRule type="cellIs" dxfId="20356" priority="5480" stopIfTrue="1" operator="equal">
      <formula>"g"</formula>
    </cfRule>
  </conditionalFormatting>
  <conditionalFormatting sqref="BB26">
    <cfRule type="cellIs" dxfId="20355" priority="5478" stopIfTrue="1" operator="equal">
      <formula>"f"</formula>
    </cfRule>
  </conditionalFormatting>
  <conditionalFormatting sqref="BB26">
    <cfRule type="cellIs" dxfId="20354" priority="5476" stopIfTrue="1" operator="equal">
      <formula>"h"</formula>
    </cfRule>
    <cfRule type="cellIs" dxfId="20353" priority="5477" stopIfTrue="1" operator="equal">
      <formula>"g"</formula>
    </cfRule>
  </conditionalFormatting>
  <conditionalFormatting sqref="BB26">
    <cfRule type="cellIs" dxfId="20352" priority="5475" stopIfTrue="1" operator="equal">
      <formula>"f"</formula>
    </cfRule>
  </conditionalFormatting>
  <conditionalFormatting sqref="BB26">
    <cfRule type="cellIs" dxfId="20351" priority="5473" stopIfTrue="1" operator="equal">
      <formula>"h"</formula>
    </cfRule>
    <cfRule type="cellIs" dxfId="20350" priority="5474" stopIfTrue="1" operator="equal">
      <formula>"g"</formula>
    </cfRule>
  </conditionalFormatting>
  <conditionalFormatting sqref="BB26">
    <cfRule type="cellIs" dxfId="20349" priority="5472" stopIfTrue="1" operator="equal">
      <formula>"f"</formula>
    </cfRule>
  </conditionalFormatting>
  <conditionalFormatting sqref="BB26">
    <cfRule type="cellIs" dxfId="20348" priority="5470" stopIfTrue="1" operator="equal">
      <formula>"h"</formula>
    </cfRule>
    <cfRule type="cellIs" dxfId="20347" priority="5471" stopIfTrue="1" operator="equal">
      <formula>"g"</formula>
    </cfRule>
  </conditionalFormatting>
  <conditionalFormatting sqref="BB26">
    <cfRule type="cellIs" dxfId="20346" priority="5469" stopIfTrue="1" operator="equal">
      <formula>"f"</formula>
    </cfRule>
  </conditionalFormatting>
  <conditionalFormatting sqref="BB26">
    <cfRule type="cellIs" dxfId="20345" priority="5467" stopIfTrue="1" operator="equal">
      <formula>"h"</formula>
    </cfRule>
    <cfRule type="cellIs" dxfId="20344" priority="5468" stopIfTrue="1" operator="equal">
      <formula>"g"</formula>
    </cfRule>
  </conditionalFormatting>
  <conditionalFormatting sqref="BB26">
    <cfRule type="cellIs" dxfId="20343" priority="5466" stopIfTrue="1" operator="equal">
      <formula>"f"</formula>
    </cfRule>
  </conditionalFormatting>
  <conditionalFormatting sqref="BB26">
    <cfRule type="cellIs" dxfId="20342" priority="5464" stopIfTrue="1" operator="equal">
      <formula>"h"</formula>
    </cfRule>
    <cfRule type="cellIs" dxfId="20341" priority="5465" stopIfTrue="1" operator="equal">
      <formula>"g"</formula>
    </cfRule>
  </conditionalFormatting>
  <conditionalFormatting sqref="BB26">
    <cfRule type="cellIs" dxfId="20340" priority="5463" stopIfTrue="1" operator="equal">
      <formula>"f"</formula>
    </cfRule>
  </conditionalFormatting>
  <conditionalFormatting sqref="BB26">
    <cfRule type="cellIs" dxfId="20339" priority="5461" stopIfTrue="1" operator="equal">
      <formula>"h"</formula>
    </cfRule>
    <cfRule type="cellIs" dxfId="20338" priority="5462" stopIfTrue="1" operator="equal">
      <formula>"g"</formula>
    </cfRule>
  </conditionalFormatting>
  <conditionalFormatting sqref="BB26">
    <cfRule type="cellIs" dxfId="20337" priority="5460" stopIfTrue="1" operator="equal">
      <formula>"f"</formula>
    </cfRule>
  </conditionalFormatting>
  <conditionalFormatting sqref="BB26">
    <cfRule type="cellIs" dxfId="20336" priority="5458" stopIfTrue="1" operator="equal">
      <formula>"h"</formula>
    </cfRule>
    <cfRule type="cellIs" dxfId="20335" priority="5459" stopIfTrue="1" operator="equal">
      <formula>"g"</formula>
    </cfRule>
  </conditionalFormatting>
  <conditionalFormatting sqref="BB26">
    <cfRule type="cellIs" dxfId="20334" priority="5457" stopIfTrue="1" operator="equal">
      <formula>"f"</formula>
    </cfRule>
  </conditionalFormatting>
  <conditionalFormatting sqref="BB26">
    <cfRule type="cellIs" dxfId="20333" priority="5455" stopIfTrue="1" operator="equal">
      <formula>"h"</formula>
    </cfRule>
    <cfRule type="cellIs" dxfId="20332" priority="5456" stopIfTrue="1" operator="equal">
      <formula>"g"</formula>
    </cfRule>
  </conditionalFormatting>
  <conditionalFormatting sqref="BB26">
    <cfRule type="cellIs" dxfId="20331" priority="5454" stopIfTrue="1" operator="equal">
      <formula>"f"</formula>
    </cfRule>
  </conditionalFormatting>
  <conditionalFormatting sqref="BB26">
    <cfRule type="cellIs" dxfId="20330" priority="5452" stopIfTrue="1" operator="equal">
      <formula>"h"</formula>
    </cfRule>
    <cfRule type="cellIs" dxfId="20329" priority="5453" stopIfTrue="1" operator="equal">
      <formula>"g"</formula>
    </cfRule>
  </conditionalFormatting>
  <conditionalFormatting sqref="BB26">
    <cfRule type="cellIs" dxfId="20328" priority="5451" stopIfTrue="1" operator="equal">
      <formula>"f"</formula>
    </cfRule>
  </conditionalFormatting>
  <conditionalFormatting sqref="BB26">
    <cfRule type="cellIs" dxfId="20327" priority="5449" stopIfTrue="1" operator="equal">
      <formula>"h"</formula>
    </cfRule>
    <cfRule type="cellIs" dxfId="20326" priority="5450" stopIfTrue="1" operator="equal">
      <formula>"g"</formula>
    </cfRule>
  </conditionalFormatting>
  <conditionalFormatting sqref="BB26">
    <cfRule type="cellIs" dxfId="20325" priority="5448" stopIfTrue="1" operator="equal">
      <formula>"f"</formula>
    </cfRule>
  </conditionalFormatting>
  <conditionalFormatting sqref="BB26">
    <cfRule type="cellIs" dxfId="20324" priority="5446" stopIfTrue="1" operator="equal">
      <formula>"h"</formula>
    </cfRule>
    <cfRule type="cellIs" dxfId="20323" priority="5447" stopIfTrue="1" operator="equal">
      <formula>"g"</formula>
    </cfRule>
  </conditionalFormatting>
  <conditionalFormatting sqref="BB26">
    <cfRule type="cellIs" dxfId="20322" priority="5445" stopIfTrue="1" operator="equal">
      <formula>"f"</formula>
    </cfRule>
  </conditionalFormatting>
  <conditionalFormatting sqref="BB26">
    <cfRule type="cellIs" dxfId="20321" priority="5443" stopIfTrue="1" operator="equal">
      <formula>"h"</formula>
    </cfRule>
    <cfRule type="cellIs" dxfId="20320" priority="5444" stopIfTrue="1" operator="equal">
      <formula>"g"</formula>
    </cfRule>
  </conditionalFormatting>
  <conditionalFormatting sqref="BB26">
    <cfRule type="cellIs" dxfId="20319" priority="5442" stopIfTrue="1" operator="equal">
      <formula>"f"</formula>
    </cfRule>
  </conditionalFormatting>
  <conditionalFormatting sqref="BB26">
    <cfRule type="cellIs" dxfId="20318" priority="5440" stopIfTrue="1" operator="equal">
      <formula>"h"</formula>
    </cfRule>
    <cfRule type="cellIs" dxfId="20317" priority="5441" stopIfTrue="1" operator="equal">
      <formula>"g"</formula>
    </cfRule>
  </conditionalFormatting>
  <conditionalFormatting sqref="BB26">
    <cfRule type="cellIs" dxfId="20316" priority="5436" stopIfTrue="1" operator="equal">
      <formula>"f"</formula>
    </cfRule>
  </conditionalFormatting>
  <conditionalFormatting sqref="BB26">
    <cfRule type="cellIs" dxfId="20315" priority="5434" stopIfTrue="1" operator="equal">
      <formula>"h"</formula>
    </cfRule>
    <cfRule type="cellIs" dxfId="20314" priority="5435" stopIfTrue="1" operator="equal">
      <formula>"g"</formula>
    </cfRule>
  </conditionalFormatting>
  <conditionalFormatting sqref="BB26">
    <cfRule type="cellIs" dxfId="20313" priority="5439" stopIfTrue="1" operator="equal">
      <formula>"f"</formula>
    </cfRule>
  </conditionalFormatting>
  <conditionalFormatting sqref="BB26">
    <cfRule type="cellIs" dxfId="20312" priority="5437" stopIfTrue="1" operator="equal">
      <formula>"h"</formula>
    </cfRule>
    <cfRule type="cellIs" dxfId="20311" priority="5438" stopIfTrue="1" operator="equal">
      <formula>"g"</formula>
    </cfRule>
  </conditionalFormatting>
  <conditionalFormatting sqref="BB26">
    <cfRule type="cellIs" dxfId="20310" priority="5433" stopIfTrue="1" operator="equal">
      <formula>"f"</formula>
    </cfRule>
  </conditionalFormatting>
  <conditionalFormatting sqref="BB26">
    <cfRule type="cellIs" dxfId="20309" priority="5431" stopIfTrue="1" operator="equal">
      <formula>"h"</formula>
    </cfRule>
    <cfRule type="cellIs" dxfId="20308" priority="5432" stopIfTrue="1" operator="equal">
      <formula>"g"</formula>
    </cfRule>
  </conditionalFormatting>
  <conditionalFormatting sqref="BB26">
    <cfRule type="cellIs" dxfId="20307" priority="5430" stopIfTrue="1" operator="equal">
      <formula>"f"</formula>
    </cfRule>
  </conditionalFormatting>
  <conditionalFormatting sqref="BB26">
    <cfRule type="cellIs" dxfId="20306" priority="5428" stopIfTrue="1" operator="equal">
      <formula>"h"</formula>
    </cfRule>
    <cfRule type="cellIs" dxfId="20305" priority="5429" stopIfTrue="1" operator="equal">
      <formula>"g"</formula>
    </cfRule>
  </conditionalFormatting>
  <conditionalFormatting sqref="BB26">
    <cfRule type="cellIs" dxfId="20304" priority="5427" stopIfTrue="1" operator="equal">
      <formula>"f"</formula>
    </cfRule>
  </conditionalFormatting>
  <conditionalFormatting sqref="BB26">
    <cfRule type="cellIs" dxfId="20303" priority="5425" stopIfTrue="1" operator="equal">
      <formula>"h"</formula>
    </cfRule>
    <cfRule type="cellIs" dxfId="20302" priority="5426" stopIfTrue="1" operator="equal">
      <formula>"g"</formula>
    </cfRule>
  </conditionalFormatting>
  <conditionalFormatting sqref="BE26:BF26">
    <cfRule type="cellIs" dxfId="20301" priority="5418" stopIfTrue="1" operator="equal">
      <formula>"f"</formula>
    </cfRule>
  </conditionalFormatting>
  <conditionalFormatting sqref="BE26:BF26">
    <cfRule type="cellIs" dxfId="20300" priority="5416" stopIfTrue="1" operator="equal">
      <formula>"h"</formula>
    </cfRule>
    <cfRule type="cellIs" dxfId="20299" priority="5417" stopIfTrue="1" operator="equal">
      <formula>"g"</formula>
    </cfRule>
  </conditionalFormatting>
  <conditionalFormatting sqref="BE26:BF26">
    <cfRule type="cellIs" dxfId="20298" priority="5415" stopIfTrue="1" operator="equal">
      <formula>"f"</formula>
    </cfRule>
  </conditionalFormatting>
  <conditionalFormatting sqref="BE26:BF26">
    <cfRule type="cellIs" dxfId="20297" priority="5413" stopIfTrue="1" operator="equal">
      <formula>"h"</formula>
    </cfRule>
    <cfRule type="cellIs" dxfId="20296" priority="5414" stopIfTrue="1" operator="equal">
      <formula>"g"</formula>
    </cfRule>
  </conditionalFormatting>
  <conditionalFormatting sqref="BE26:BF26">
    <cfRule type="cellIs" dxfId="20295" priority="5403" stopIfTrue="1" operator="equal">
      <formula>"f"</formula>
    </cfRule>
  </conditionalFormatting>
  <conditionalFormatting sqref="BE26:BF26">
    <cfRule type="cellIs" dxfId="20294" priority="5401" stopIfTrue="1" operator="equal">
      <formula>"h"</formula>
    </cfRule>
    <cfRule type="cellIs" dxfId="20293" priority="5402" stopIfTrue="1" operator="equal">
      <formula>"g"</formula>
    </cfRule>
  </conditionalFormatting>
  <conditionalFormatting sqref="BE26:BF26">
    <cfRule type="cellIs" dxfId="20292" priority="5400" stopIfTrue="1" operator="equal">
      <formula>"f"</formula>
    </cfRule>
  </conditionalFormatting>
  <conditionalFormatting sqref="BE26:BF26">
    <cfRule type="cellIs" dxfId="20291" priority="5398" stopIfTrue="1" operator="equal">
      <formula>"h"</formula>
    </cfRule>
    <cfRule type="cellIs" dxfId="20290" priority="5399" stopIfTrue="1" operator="equal">
      <formula>"g"</formula>
    </cfRule>
  </conditionalFormatting>
  <conditionalFormatting sqref="BE26:BF26">
    <cfRule type="cellIs" dxfId="20289" priority="5412" stopIfTrue="1" operator="equal">
      <formula>"f"</formula>
    </cfRule>
  </conditionalFormatting>
  <conditionalFormatting sqref="BE26:BF26">
    <cfRule type="cellIs" dxfId="20288" priority="5410" stopIfTrue="1" operator="equal">
      <formula>"h"</formula>
    </cfRule>
    <cfRule type="cellIs" dxfId="20287" priority="5411" stopIfTrue="1" operator="equal">
      <formula>"g"</formula>
    </cfRule>
  </conditionalFormatting>
  <conditionalFormatting sqref="BE26:BF26">
    <cfRule type="cellIs" dxfId="20286" priority="5421" stopIfTrue="1" operator="equal">
      <formula>"f"</formula>
    </cfRule>
  </conditionalFormatting>
  <conditionalFormatting sqref="BE26:BF26">
    <cfRule type="cellIs" dxfId="20285" priority="5419" stopIfTrue="1" operator="equal">
      <formula>"h"</formula>
    </cfRule>
    <cfRule type="cellIs" dxfId="20284" priority="5420" stopIfTrue="1" operator="equal">
      <formula>"g"</formula>
    </cfRule>
  </conditionalFormatting>
  <conditionalFormatting sqref="BE26:BF26">
    <cfRule type="cellIs" dxfId="20283" priority="5409" stopIfTrue="1" operator="equal">
      <formula>"f"</formula>
    </cfRule>
  </conditionalFormatting>
  <conditionalFormatting sqref="BE26:BF26">
    <cfRule type="cellIs" dxfId="20282" priority="5407" stopIfTrue="1" operator="equal">
      <formula>"h"</formula>
    </cfRule>
    <cfRule type="cellIs" dxfId="20281" priority="5408" stopIfTrue="1" operator="equal">
      <formula>"g"</formula>
    </cfRule>
  </conditionalFormatting>
  <conditionalFormatting sqref="BE26:BF26">
    <cfRule type="cellIs" dxfId="20280" priority="5406" stopIfTrue="1" operator="equal">
      <formula>"f"</formula>
    </cfRule>
  </conditionalFormatting>
  <conditionalFormatting sqref="BE26:BF26">
    <cfRule type="cellIs" dxfId="20279" priority="5404" stopIfTrue="1" operator="equal">
      <formula>"h"</formula>
    </cfRule>
    <cfRule type="cellIs" dxfId="20278" priority="5405" stopIfTrue="1" operator="equal">
      <formula>"g"</formula>
    </cfRule>
  </conditionalFormatting>
  <conditionalFormatting sqref="BG26:BH26">
    <cfRule type="cellIs" dxfId="20277" priority="5328" stopIfTrue="1" operator="equal">
      <formula>"f"</formula>
    </cfRule>
  </conditionalFormatting>
  <conditionalFormatting sqref="BG26:BH26">
    <cfRule type="cellIs" dxfId="20276" priority="5326" stopIfTrue="1" operator="equal">
      <formula>"h"</formula>
    </cfRule>
    <cfRule type="cellIs" dxfId="20275" priority="5327" stopIfTrue="1" operator="equal">
      <formula>"g"</formula>
    </cfRule>
  </conditionalFormatting>
  <conditionalFormatting sqref="BG26:BH26">
    <cfRule type="cellIs" dxfId="20274" priority="5397" stopIfTrue="1" operator="equal">
      <formula>"f"</formula>
    </cfRule>
  </conditionalFormatting>
  <conditionalFormatting sqref="BG26:BH26">
    <cfRule type="cellIs" dxfId="20273" priority="5395" stopIfTrue="1" operator="equal">
      <formula>"h"</formula>
    </cfRule>
    <cfRule type="cellIs" dxfId="20272" priority="5396" stopIfTrue="1" operator="equal">
      <formula>"g"</formula>
    </cfRule>
  </conditionalFormatting>
  <conditionalFormatting sqref="BG26:BH26">
    <cfRule type="cellIs" dxfId="20271" priority="5394" stopIfTrue="1" operator="equal">
      <formula>"f"</formula>
    </cfRule>
  </conditionalFormatting>
  <conditionalFormatting sqref="BG26:BH26">
    <cfRule type="cellIs" dxfId="20270" priority="5392" stopIfTrue="1" operator="equal">
      <formula>"h"</formula>
    </cfRule>
    <cfRule type="cellIs" dxfId="20269" priority="5393" stopIfTrue="1" operator="equal">
      <formula>"g"</formula>
    </cfRule>
  </conditionalFormatting>
  <conditionalFormatting sqref="BG26:BH26">
    <cfRule type="cellIs" dxfId="20268" priority="5391" stopIfTrue="1" operator="equal">
      <formula>"f"</formula>
    </cfRule>
  </conditionalFormatting>
  <conditionalFormatting sqref="BG26:BH26">
    <cfRule type="cellIs" dxfId="20267" priority="5389" stopIfTrue="1" operator="equal">
      <formula>"h"</formula>
    </cfRule>
    <cfRule type="cellIs" dxfId="20266" priority="5390" stopIfTrue="1" operator="equal">
      <formula>"g"</formula>
    </cfRule>
  </conditionalFormatting>
  <conditionalFormatting sqref="BG26:BH26">
    <cfRule type="cellIs" dxfId="20265" priority="5388" stopIfTrue="1" operator="equal">
      <formula>"f"</formula>
    </cfRule>
  </conditionalFormatting>
  <conditionalFormatting sqref="BG26:BH26">
    <cfRule type="cellIs" dxfId="20264" priority="5386" stopIfTrue="1" operator="equal">
      <formula>"h"</formula>
    </cfRule>
    <cfRule type="cellIs" dxfId="20263" priority="5387" stopIfTrue="1" operator="equal">
      <formula>"g"</formula>
    </cfRule>
  </conditionalFormatting>
  <conditionalFormatting sqref="BG26:BH26">
    <cfRule type="cellIs" dxfId="20262" priority="5385" stopIfTrue="1" operator="equal">
      <formula>"f"</formula>
    </cfRule>
  </conditionalFormatting>
  <conditionalFormatting sqref="BG26:BH26">
    <cfRule type="cellIs" dxfId="20261" priority="5383" stopIfTrue="1" operator="equal">
      <formula>"h"</formula>
    </cfRule>
    <cfRule type="cellIs" dxfId="20260" priority="5384" stopIfTrue="1" operator="equal">
      <formula>"g"</formula>
    </cfRule>
  </conditionalFormatting>
  <conditionalFormatting sqref="BG26:BH26">
    <cfRule type="cellIs" dxfId="20259" priority="5382" stopIfTrue="1" operator="equal">
      <formula>"f"</formula>
    </cfRule>
  </conditionalFormatting>
  <conditionalFormatting sqref="BG26:BH26">
    <cfRule type="cellIs" dxfId="20258" priority="5380" stopIfTrue="1" operator="equal">
      <formula>"h"</formula>
    </cfRule>
    <cfRule type="cellIs" dxfId="20257" priority="5381" stopIfTrue="1" operator="equal">
      <formula>"g"</formula>
    </cfRule>
  </conditionalFormatting>
  <conditionalFormatting sqref="BG26:BH26">
    <cfRule type="cellIs" dxfId="20256" priority="5379" stopIfTrue="1" operator="equal">
      <formula>"f"</formula>
    </cfRule>
  </conditionalFormatting>
  <conditionalFormatting sqref="BG26:BH26">
    <cfRule type="cellIs" dxfId="20255" priority="5377" stopIfTrue="1" operator="equal">
      <formula>"h"</formula>
    </cfRule>
    <cfRule type="cellIs" dxfId="20254" priority="5378" stopIfTrue="1" operator="equal">
      <formula>"g"</formula>
    </cfRule>
  </conditionalFormatting>
  <conditionalFormatting sqref="BG26:BH26">
    <cfRule type="cellIs" dxfId="20253" priority="5376" stopIfTrue="1" operator="equal">
      <formula>"f"</formula>
    </cfRule>
  </conditionalFormatting>
  <conditionalFormatting sqref="BG26:BH26">
    <cfRule type="cellIs" dxfId="20252" priority="5374" stopIfTrue="1" operator="equal">
      <formula>"h"</formula>
    </cfRule>
    <cfRule type="cellIs" dxfId="20251" priority="5375" stopIfTrue="1" operator="equal">
      <formula>"g"</formula>
    </cfRule>
  </conditionalFormatting>
  <conditionalFormatting sqref="BG26:BH26">
    <cfRule type="cellIs" dxfId="20250" priority="5373" stopIfTrue="1" operator="equal">
      <formula>"f"</formula>
    </cfRule>
  </conditionalFormatting>
  <conditionalFormatting sqref="BG26:BH26">
    <cfRule type="cellIs" dxfId="20249" priority="5371" stopIfTrue="1" operator="equal">
      <formula>"h"</formula>
    </cfRule>
    <cfRule type="cellIs" dxfId="20248" priority="5372" stopIfTrue="1" operator="equal">
      <formula>"g"</formula>
    </cfRule>
  </conditionalFormatting>
  <conditionalFormatting sqref="BG26:BH26">
    <cfRule type="cellIs" dxfId="20247" priority="5370" stopIfTrue="1" operator="equal">
      <formula>"f"</formula>
    </cfRule>
  </conditionalFormatting>
  <conditionalFormatting sqref="BG26:BH26">
    <cfRule type="cellIs" dxfId="20246" priority="5368" stopIfTrue="1" operator="equal">
      <formula>"h"</formula>
    </cfRule>
    <cfRule type="cellIs" dxfId="20245" priority="5369" stopIfTrue="1" operator="equal">
      <formula>"g"</formula>
    </cfRule>
  </conditionalFormatting>
  <conditionalFormatting sqref="BG26:BH26">
    <cfRule type="cellIs" dxfId="20244" priority="5367" stopIfTrue="1" operator="equal">
      <formula>"f"</formula>
    </cfRule>
  </conditionalFormatting>
  <conditionalFormatting sqref="BG26:BH26">
    <cfRule type="cellIs" dxfId="20243" priority="5365" stopIfTrue="1" operator="equal">
      <formula>"h"</formula>
    </cfRule>
    <cfRule type="cellIs" dxfId="20242" priority="5366" stopIfTrue="1" operator="equal">
      <formula>"g"</formula>
    </cfRule>
  </conditionalFormatting>
  <conditionalFormatting sqref="BG26:BH26">
    <cfRule type="cellIs" dxfId="20241" priority="5364" stopIfTrue="1" operator="equal">
      <formula>"f"</formula>
    </cfRule>
  </conditionalFormatting>
  <conditionalFormatting sqref="BG26:BH26">
    <cfRule type="cellIs" dxfId="20240" priority="5362" stopIfTrue="1" operator="equal">
      <formula>"h"</formula>
    </cfRule>
    <cfRule type="cellIs" dxfId="20239" priority="5363" stopIfTrue="1" operator="equal">
      <formula>"g"</formula>
    </cfRule>
  </conditionalFormatting>
  <conditionalFormatting sqref="BG26:BH26">
    <cfRule type="cellIs" dxfId="20238" priority="5361" stopIfTrue="1" operator="equal">
      <formula>"f"</formula>
    </cfRule>
  </conditionalFormatting>
  <conditionalFormatting sqref="BG26:BH26">
    <cfRule type="cellIs" dxfId="20237" priority="5359" stopIfTrue="1" operator="equal">
      <formula>"h"</formula>
    </cfRule>
    <cfRule type="cellIs" dxfId="20236" priority="5360" stopIfTrue="1" operator="equal">
      <formula>"g"</formula>
    </cfRule>
  </conditionalFormatting>
  <conditionalFormatting sqref="BG26:BH26">
    <cfRule type="cellIs" dxfId="20235" priority="5358" stopIfTrue="1" operator="equal">
      <formula>"f"</formula>
    </cfRule>
  </conditionalFormatting>
  <conditionalFormatting sqref="BG26:BH26">
    <cfRule type="cellIs" dxfId="20234" priority="5356" stopIfTrue="1" operator="equal">
      <formula>"h"</formula>
    </cfRule>
    <cfRule type="cellIs" dxfId="20233" priority="5357" stopIfTrue="1" operator="equal">
      <formula>"g"</formula>
    </cfRule>
  </conditionalFormatting>
  <conditionalFormatting sqref="BG26:BH26">
    <cfRule type="cellIs" dxfId="20232" priority="5355" stopIfTrue="1" operator="equal">
      <formula>"f"</formula>
    </cfRule>
  </conditionalFormatting>
  <conditionalFormatting sqref="BG26:BH26">
    <cfRule type="cellIs" dxfId="20231" priority="5353" stopIfTrue="1" operator="equal">
      <formula>"h"</formula>
    </cfRule>
    <cfRule type="cellIs" dxfId="20230" priority="5354" stopIfTrue="1" operator="equal">
      <formula>"g"</formula>
    </cfRule>
  </conditionalFormatting>
  <conditionalFormatting sqref="BG26:BH26">
    <cfRule type="cellIs" dxfId="20229" priority="5352" stopIfTrue="1" operator="equal">
      <formula>"f"</formula>
    </cfRule>
  </conditionalFormatting>
  <conditionalFormatting sqref="BG26:BH26">
    <cfRule type="cellIs" dxfId="20228" priority="5350" stopIfTrue="1" operator="equal">
      <formula>"h"</formula>
    </cfRule>
    <cfRule type="cellIs" dxfId="20227" priority="5351" stopIfTrue="1" operator="equal">
      <formula>"g"</formula>
    </cfRule>
  </conditionalFormatting>
  <conditionalFormatting sqref="BG26:BH26">
    <cfRule type="cellIs" dxfId="20226" priority="5349" stopIfTrue="1" operator="equal">
      <formula>"f"</formula>
    </cfRule>
  </conditionalFormatting>
  <conditionalFormatting sqref="BG26:BH26">
    <cfRule type="cellIs" dxfId="20225" priority="5347" stopIfTrue="1" operator="equal">
      <formula>"h"</formula>
    </cfRule>
    <cfRule type="cellIs" dxfId="20224" priority="5348" stopIfTrue="1" operator="equal">
      <formula>"g"</formula>
    </cfRule>
  </conditionalFormatting>
  <conditionalFormatting sqref="BG26:BH26">
    <cfRule type="cellIs" dxfId="20223" priority="5346" stopIfTrue="1" operator="equal">
      <formula>"f"</formula>
    </cfRule>
  </conditionalFormatting>
  <conditionalFormatting sqref="BG26:BH26">
    <cfRule type="cellIs" dxfId="20222" priority="5344" stopIfTrue="1" operator="equal">
      <formula>"h"</formula>
    </cfRule>
    <cfRule type="cellIs" dxfId="20221" priority="5345" stopIfTrue="1" operator="equal">
      <formula>"g"</formula>
    </cfRule>
  </conditionalFormatting>
  <conditionalFormatting sqref="BG26:BH26">
    <cfRule type="cellIs" dxfId="20220" priority="5340" stopIfTrue="1" operator="equal">
      <formula>"f"</formula>
    </cfRule>
  </conditionalFormatting>
  <conditionalFormatting sqref="BG26:BH26">
    <cfRule type="cellIs" dxfId="20219" priority="5338" stopIfTrue="1" operator="equal">
      <formula>"h"</formula>
    </cfRule>
    <cfRule type="cellIs" dxfId="20218" priority="5339" stopIfTrue="1" operator="equal">
      <formula>"g"</formula>
    </cfRule>
  </conditionalFormatting>
  <conditionalFormatting sqref="BG26:BH26">
    <cfRule type="cellIs" dxfId="20217" priority="5343" stopIfTrue="1" operator="equal">
      <formula>"f"</formula>
    </cfRule>
  </conditionalFormatting>
  <conditionalFormatting sqref="BG26:BH26">
    <cfRule type="cellIs" dxfId="20216" priority="5341" stopIfTrue="1" operator="equal">
      <formula>"h"</formula>
    </cfRule>
    <cfRule type="cellIs" dxfId="20215" priority="5342" stopIfTrue="1" operator="equal">
      <formula>"g"</formula>
    </cfRule>
  </conditionalFormatting>
  <conditionalFormatting sqref="BG26:BH26">
    <cfRule type="cellIs" dxfId="20214" priority="5337" stopIfTrue="1" operator="equal">
      <formula>"f"</formula>
    </cfRule>
  </conditionalFormatting>
  <conditionalFormatting sqref="BG26:BH26">
    <cfRule type="cellIs" dxfId="20213" priority="5335" stopIfTrue="1" operator="equal">
      <formula>"h"</formula>
    </cfRule>
    <cfRule type="cellIs" dxfId="20212" priority="5336" stopIfTrue="1" operator="equal">
      <formula>"g"</formula>
    </cfRule>
  </conditionalFormatting>
  <conditionalFormatting sqref="BG26:BH26">
    <cfRule type="cellIs" dxfId="20211" priority="5334" stopIfTrue="1" operator="equal">
      <formula>"f"</formula>
    </cfRule>
  </conditionalFormatting>
  <conditionalFormatting sqref="BG26:BH26">
    <cfRule type="cellIs" dxfId="20210" priority="5332" stopIfTrue="1" operator="equal">
      <formula>"h"</formula>
    </cfRule>
    <cfRule type="cellIs" dxfId="20209" priority="5333" stopIfTrue="1" operator="equal">
      <formula>"g"</formula>
    </cfRule>
  </conditionalFormatting>
  <conditionalFormatting sqref="BG26:BH26">
    <cfRule type="cellIs" dxfId="20208" priority="5331" stopIfTrue="1" operator="equal">
      <formula>"f"</formula>
    </cfRule>
  </conditionalFormatting>
  <conditionalFormatting sqref="BG26:BH26">
    <cfRule type="cellIs" dxfId="20207" priority="5329" stopIfTrue="1" operator="equal">
      <formula>"h"</formula>
    </cfRule>
    <cfRule type="cellIs" dxfId="20206" priority="5330" stopIfTrue="1" operator="equal">
      <formula>"g"</formula>
    </cfRule>
  </conditionalFormatting>
  <conditionalFormatting sqref="BG26">
    <cfRule type="cellIs" dxfId="20205" priority="5319" stopIfTrue="1" operator="equal">
      <formula>"f"</formula>
    </cfRule>
  </conditionalFormatting>
  <conditionalFormatting sqref="BG26">
    <cfRule type="cellIs" dxfId="20204" priority="5317" stopIfTrue="1" operator="equal">
      <formula>"h"</formula>
    </cfRule>
    <cfRule type="cellIs" dxfId="20203" priority="5318" stopIfTrue="1" operator="equal">
      <formula>"g"</formula>
    </cfRule>
  </conditionalFormatting>
  <conditionalFormatting sqref="BG26">
    <cfRule type="cellIs" dxfId="20202" priority="5316" stopIfTrue="1" operator="equal">
      <formula>"f"</formula>
    </cfRule>
  </conditionalFormatting>
  <conditionalFormatting sqref="BG26">
    <cfRule type="cellIs" dxfId="20201" priority="5314" stopIfTrue="1" operator="equal">
      <formula>"h"</formula>
    </cfRule>
    <cfRule type="cellIs" dxfId="20200" priority="5315" stopIfTrue="1" operator="equal">
      <formula>"g"</formula>
    </cfRule>
  </conditionalFormatting>
  <conditionalFormatting sqref="BH26">
    <cfRule type="cellIs" dxfId="20199" priority="5295" stopIfTrue="1" operator="equal">
      <formula>"f"</formula>
    </cfRule>
  </conditionalFormatting>
  <conditionalFormatting sqref="BH26">
    <cfRule type="cellIs" dxfId="20198" priority="5293" stopIfTrue="1" operator="equal">
      <formula>"h"</formula>
    </cfRule>
    <cfRule type="cellIs" dxfId="20197" priority="5294" stopIfTrue="1" operator="equal">
      <formula>"g"</formula>
    </cfRule>
  </conditionalFormatting>
  <conditionalFormatting sqref="BH26">
    <cfRule type="cellIs" dxfId="20196" priority="5292" stopIfTrue="1" operator="equal">
      <formula>"f"</formula>
    </cfRule>
  </conditionalFormatting>
  <conditionalFormatting sqref="BH26">
    <cfRule type="cellIs" dxfId="20195" priority="5290" stopIfTrue="1" operator="equal">
      <formula>"h"</formula>
    </cfRule>
    <cfRule type="cellIs" dxfId="20194" priority="5291" stopIfTrue="1" operator="equal">
      <formula>"g"</formula>
    </cfRule>
  </conditionalFormatting>
  <conditionalFormatting sqref="BH26">
    <cfRule type="cellIs" dxfId="20193" priority="5289" stopIfTrue="1" operator="equal">
      <formula>"f"</formula>
    </cfRule>
  </conditionalFormatting>
  <conditionalFormatting sqref="BH26">
    <cfRule type="cellIs" dxfId="20192" priority="5287" stopIfTrue="1" operator="equal">
      <formula>"h"</formula>
    </cfRule>
    <cfRule type="cellIs" dxfId="20191" priority="5288" stopIfTrue="1" operator="equal">
      <formula>"g"</formula>
    </cfRule>
  </conditionalFormatting>
  <conditionalFormatting sqref="BH26">
    <cfRule type="cellIs" dxfId="20190" priority="5283" stopIfTrue="1" operator="equal">
      <formula>"f"</formula>
    </cfRule>
  </conditionalFormatting>
  <conditionalFormatting sqref="BH26">
    <cfRule type="cellIs" dxfId="20189" priority="5281" stopIfTrue="1" operator="equal">
      <formula>"h"</formula>
    </cfRule>
    <cfRule type="cellIs" dxfId="20188" priority="5282" stopIfTrue="1" operator="equal">
      <formula>"g"</formula>
    </cfRule>
  </conditionalFormatting>
  <conditionalFormatting sqref="BH26">
    <cfRule type="cellIs" dxfId="20187" priority="5280" stopIfTrue="1" operator="equal">
      <formula>"f"</formula>
    </cfRule>
  </conditionalFormatting>
  <conditionalFormatting sqref="BH26">
    <cfRule type="cellIs" dxfId="20186" priority="5278" stopIfTrue="1" operator="equal">
      <formula>"h"</formula>
    </cfRule>
    <cfRule type="cellIs" dxfId="20185" priority="5279" stopIfTrue="1" operator="equal">
      <formula>"g"</formula>
    </cfRule>
  </conditionalFormatting>
  <conditionalFormatting sqref="BG26:BH26">
    <cfRule type="cellIs" dxfId="20184" priority="5277" stopIfTrue="1" operator="equal">
      <formula>"f"</formula>
    </cfRule>
  </conditionalFormatting>
  <conditionalFormatting sqref="BG26:BH26">
    <cfRule type="cellIs" dxfId="20183" priority="5275" stopIfTrue="1" operator="equal">
      <formula>"h"</formula>
    </cfRule>
    <cfRule type="cellIs" dxfId="20182" priority="5276" stopIfTrue="1" operator="equal">
      <formula>"g"</formula>
    </cfRule>
  </conditionalFormatting>
  <conditionalFormatting sqref="BG26:BH26">
    <cfRule type="cellIs" dxfId="20181" priority="5274" stopIfTrue="1" operator="equal">
      <formula>"f"</formula>
    </cfRule>
  </conditionalFormatting>
  <conditionalFormatting sqref="BG26:BH26">
    <cfRule type="cellIs" dxfId="20180" priority="5272" stopIfTrue="1" operator="equal">
      <formula>"h"</formula>
    </cfRule>
    <cfRule type="cellIs" dxfId="20179" priority="5273" stopIfTrue="1" operator="equal">
      <formula>"g"</formula>
    </cfRule>
  </conditionalFormatting>
  <conditionalFormatting sqref="BG26">
    <cfRule type="cellIs" dxfId="20178" priority="5325" stopIfTrue="1" operator="equal">
      <formula>"f"</formula>
    </cfRule>
  </conditionalFormatting>
  <conditionalFormatting sqref="BG26">
    <cfRule type="cellIs" dxfId="20177" priority="5323" stopIfTrue="1" operator="equal">
      <formula>"h"</formula>
    </cfRule>
    <cfRule type="cellIs" dxfId="20176" priority="5324" stopIfTrue="1" operator="equal">
      <formula>"g"</formula>
    </cfRule>
  </conditionalFormatting>
  <conditionalFormatting sqref="BG26">
    <cfRule type="cellIs" dxfId="20175" priority="5322" stopIfTrue="1" operator="equal">
      <formula>"f"</formula>
    </cfRule>
  </conditionalFormatting>
  <conditionalFormatting sqref="BG26">
    <cfRule type="cellIs" dxfId="20174" priority="5320" stopIfTrue="1" operator="equal">
      <formula>"h"</formula>
    </cfRule>
    <cfRule type="cellIs" dxfId="20173" priority="5321" stopIfTrue="1" operator="equal">
      <formula>"g"</formula>
    </cfRule>
  </conditionalFormatting>
  <conditionalFormatting sqref="BG26">
    <cfRule type="cellIs" dxfId="20172" priority="5313" stopIfTrue="1" operator="equal">
      <formula>"f"</formula>
    </cfRule>
  </conditionalFormatting>
  <conditionalFormatting sqref="BG26">
    <cfRule type="cellIs" dxfId="20171" priority="5311" stopIfTrue="1" operator="equal">
      <formula>"h"</formula>
    </cfRule>
    <cfRule type="cellIs" dxfId="20170" priority="5312" stopIfTrue="1" operator="equal">
      <formula>"g"</formula>
    </cfRule>
  </conditionalFormatting>
  <conditionalFormatting sqref="BG26">
    <cfRule type="cellIs" dxfId="20169" priority="5310" stopIfTrue="1" operator="equal">
      <formula>"f"</formula>
    </cfRule>
  </conditionalFormatting>
  <conditionalFormatting sqref="BG26">
    <cfRule type="cellIs" dxfId="20168" priority="5308" stopIfTrue="1" operator="equal">
      <formula>"h"</formula>
    </cfRule>
    <cfRule type="cellIs" dxfId="20167" priority="5309" stopIfTrue="1" operator="equal">
      <formula>"g"</formula>
    </cfRule>
  </conditionalFormatting>
  <conditionalFormatting sqref="BG26">
    <cfRule type="cellIs" dxfId="20166" priority="5307" stopIfTrue="1" operator="equal">
      <formula>"f"</formula>
    </cfRule>
  </conditionalFormatting>
  <conditionalFormatting sqref="BG26">
    <cfRule type="cellIs" dxfId="20165" priority="5305" stopIfTrue="1" operator="equal">
      <formula>"h"</formula>
    </cfRule>
    <cfRule type="cellIs" dxfId="20164" priority="5306" stopIfTrue="1" operator="equal">
      <formula>"g"</formula>
    </cfRule>
  </conditionalFormatting>
  <conditionalFormatting sqref="BG26">
    <cfRule type="cellIs" dxfId="20163" priority="5304" stopIfTrue="1" operator="equal">
      <formula>"f"</formula>
    </cfRule>
  </conditionalFormatting>
  <conditionalFormatting sqref="BG26">
    <cfRule type="cellIs" dxfId="20162" priority="5302" stopIfTrue="1" operator="equal">
      <formula>"h"</formula>
    </cfRule>
    <cfRule type="cellIs" dxfId="20161" priority="5303" stopIfTrue="1" operator="equal">
      <formula>"g"</formula>
    </cfRule>
  </conditionalFormatting>
  <conditionalFormatting sqref="BH26">
    <cfRule type="cellIs" dxfId="20160" priority="5298" stopIfTrue="1" operator="equal">
      <formula>"f"</formula>
    </cfRule>
  </conditionalFormatting>
  <conditionalFormatting sqref="BH26">
    <cfRule type="cellIs" dxfId="20159" priority="5296" stopIfTrue="1" operator="equal">
      <formula>"h"</formula>
    </cfRule>
    <cfRule type="cellIs" dxfId="20158" priority="5297" stopIfTrue="1" operator="equal">
      <formula>"g"</formula>
    </cfRule>
  </conditionalFormatting>
  <conditionalFormatting sqref="BH26">
    <cfRule type="cellIs" dxfId="20157" priority="5301" stopIfTrue="1" operator="equal">
      <formula>"f"</formula>
    </cfRule>
  </conditionalFormatting>
  <conditionalFormatting sqref="BH26">
    <cfRule type="cellIs" dxfId="20156" priority="5299" stopIfTrue="1" operator="equal">
      <formula>"h"</formula>
    </cfRule>
    <cfRule type="cellIs" dxfId="20155" priority="5300" stopIfTrue="1" operator="equal">
      <formula>"g"</formula>
    </cfRule>
  </conditionalFormatting>
  <conditionalFormatting sqref="BG26:BH26">
    <cfRule type="cellIs" dxfId="20154" priority="5256" stopIfTrue="1" operator="equal">
      <formula>"f"</formula>
    </cfRule>
  </conditionalFormatting>
  <conditionalFormatting sqref="BG26:BH26">
    <cfRule type="cellIs" dxfId="20153" priority="5254" stopIfTrue="1" operator="equal">
      <formula>"h"</formula>
    </cfRule>
    <cfRule type="cellIs" dxfId="20152" priority="5255" stopIfTrue="1" operator="equal">
      <formula>"g"</formula>
    </cfRule>
  </conditionalFormatting>
  <conditionalFormatting sqref="BG26">
    <cfRule type="cellIs" dxfId="20151" priority="5250" stopIfTrue="1" operator="equal">
      <formula>"f"</formula>
    </cfRule>
  </conditionalFormatting>
  <conditionalFormatting sqref="BG26">
    <cfRule type="cellIs" dxfId="20150" priority="5248" stopIfTrue="1" operator="equal">
      <formula>"h"</formula>
    </cfRule>
    <cfRule type="cellIs" dxfId="20149" priority="5249" stopIfTrue="1" operator="equal">
      <formula>"g"</formula>
    </cfRule>
  </conditionalFormatting>
  <conditionalFormatting sqref="BG26">
    <cfRule type="cellIs" dxfId="20148" priority="5253" stopIfTrue="1" operator="equal">
      <formula>"f"</formula>
    </cfRule>
  </conditionalFormatting>
  <conditionalFormatting sqref="BG26">
    <cfRule type="cellIs" dxfId="20147" priority="5251" stopIfTrue="1" operator="equal">
      <formula>"h"</formula>
    </cfRule>
    <cfRule type="cellIs" dxfId="20146" priority="5252" stopIfTrue="1" operator="equal">
      <formula>"g"</formula>
    </cfRule>
  </conditionalFormatting>
  <conditionalFormatting sqref="BG26">
    <cfRule type="cellIs" dxfId="20145" priority="5247" stopIfTrue="1" operator="equal">
      <formula>"f"</formula>
    </cfRule>
  </conditionalFormatting>
  <conditionalFormatting sqref="BG26">
    <cfRule type="cellIs" dxfId="20144" priority="5245" stopIfTrue="1" operator="equal">
      <formula>"h"</formula>
    </cfRule>
    <cfRule type="cellIs" dxfId="20143" priority="5246" stopIfTrue="1" operator="equal">
      <formula>"g"</formula>
    </cfRule>
  </conditionalFormatting>
  <conditionalFormatting sqref="BG26">
    <cfRule type="cellIs" dxfId="20142" priority="5244" stopIfTrue="1" operator="equal">
      <formula>"f"</formula>
    </cfRule>
  </conditionalFormatting>
  <conditionalFormatting sqref="BG26">
    <cfRule type="cellIs" dxfId="20141" priority="5242" stopIfTrue="1" operator="equal">
      <formula>"h"</formula>
    </cfRule>
    <cfRule type="cellIs" dxfId="20140" priority="5243" stopIfTrue="1" operator="equal">
      <formula>"g"</formula>
    </cfRule>
  </conditionalFormatting>
  <conditionalFormatting sqref="BG26">
    <cfRule type="cellIs" dxfId="20139" priority="5238" stopIfTrue="1" operator="equal">
      <formula>"f"</formula>
    </cfRule>
  </conditionalFormatting>
  <conditionalFormatting sqref="BG26">
    <cfRule type="cellIs" dxfId="20138" priority="5236" stopIfTrue="1" operator="equal">
      <formula>"h"</formula>
    </cfRule>
    <cfRule type="cellIs" dxfId="20137" priority="5237" stopIfTrue="1" operator="equal">
      <formula>"g"</formula>
    </cfRule>
  </conditionalFormatting>
  <conditionalFormatting sqref="BG26">
    <cfRule type="cellIs" dxfId="20136" priority="5241" stopIfTrue="1" operator="equal">
      <formula>"f"</formula>
    </cfRule>
  </conditionalFormatting>
  <conditionalFormatting sqref="BG26">
    <cfRule type="cellIs" dxfId="20135" priority="5239" stopIfTrue="1" operator="equal">
      <formula>"h"</formula>
    </cfRule>
    <cfRule type="cellIs" dxfId="20134" priority="5240" stopIfTrue="1" operator="equal">
      <formula>"g"</formula>
    </cfRule>
  </conditionalFormatting>
  <conditionalFormatting sqref="BG26">
    <cfRule type="cellIs" dxfId="20133" priority="5232" stopIfTrue="1" operator="equal">
      <formula>"f"</formula>
    </cfRule>
  </conditionalFormatting>
  <conditionalFormatting sqref="BG26">
    <cfRule type="cellIs" dxfId="20132" priority="5230" stopIfTrue="1" operator="equal">
      <formula>"h"</formula>
    </cfRule>
    <cfRule type="cellIs" dxfId="20131" priority="5231" stopIfTrue="1" operator="equal">
      <formula>"g"</formula>
    </cfRule>
  </conditionalFormatting>
  <conditionalFormatting sqref="BG26">
    <cfRule type="cellIs" dxfId="20130" priority="5235" stopIfTrue="1" operator="equal">
      <formula>"f"</formula>
    </cfRule>
  </conditionalFormatting>
  <conditionalFormatting sqref="BG26">
    <cfRule type="cellIs" dxfId="20129" priority="5233" stopIfTrue="1" operator="equal">
      <formula>"h"</formula>
    </cfRule>
    <cfRule type="cellIs" dxfId="20128" priority="5234" stopIfTrue="1" operator="equal">
      <formula>"g"</formula>
    </cfRule>
  </conditionalFormatting>
  <conditionalFormatting sqref="BH26">
    <cfRule type="cellIs" dxfId="20127" priority="5286" stopIfTrue="1" operator="equal">
      <formula>"f"</formula>
    </cfRule>
  </conditionalFormatting>
  <conditionalFormatting sqref="BH26">
    <cfRule type="cellIs" dxfId="20126" priority="5284" stopIfTrue="1" operator="equal">
      <formula>"h"</formula>
    </cfRule>
    <cfRule type="cellIs" dxfId="20125" priority="5285" stopIfTrue="1" operator="equal">
      <formula>"g"</formula>
    </cfRule>
  </conditionalFormatting>
  <conditionalFormatting sqref="BG26:BH26">
    <cfRule type="cellIs" dxfId="20124" priority="5271" stopIfTrue="1" operator="equal">
      <formula>"f"</formula>
    </cfRule>
  </conditionalFormatting>
  <conditionalFormatting sqref="BG26:BH26">
    <cfRule type="cellIs" dxfId="20123" priority="5269" stopIfTrue="1" operator="equal">
      <formula>"h"</formula>
    </cfRule>
    <cfRule type="cellIs" dxfId="20122" priority="5270" stopIfTrue="1" operator="equal">
      <formula>"g"</formula>
    </cfRule>
  </conditionalFormatting>
  <conditionalFormatting sqref="BG26:BH26">
    <cfRule type="cellIs" dxfId="20121" priority="5268" stopIfTrue="1" operator="equal">
      <formula>"f"</formula>
    </cfRule>
  </conditionalFormatting>
  <conditionalFormatting sqref="BG26:BH26">
    <cfRule type="cellIs" dxfId="20120" priority="5266" stopIfTrue="1" operator="equal">
      <formula>"h"</formula>
    </cfRule>
    <cfRule type="cellIs" dxfId="20119" priority="5267" stopIfTrue="1" operator="equal">
      <formula>"g"</formula>
    </cfRule>
  </conditionalFormatting>
  <conditionalFormatting sqref="BG26:BH26">
    <cfRule type="cellIs" dxfId="20118" priority="5265" stopIfTrue="1" operator="equal">
      <formula>"f"</formula>
    </cfRule>
  </conditionalFormatting>
  <conditionalFormatting sqref="BG26:BH26">
    <cfRule type="cellIs" dxfId="20117" priority="5263" stopIfTrue="1" operator="equal">
      <formula>"h"</formula>
    </cfRule>
    <cfRule type="cellIs" dxfId="20116" priority="5264" stopIfTrue="1" operator="equal">
      <formula>"g"</formula>
    </cfRule>
  </conditionalFormatting>
  <conditionalFormatting sqref="BG26:BH26">
    <cfRule type="cellIs" dxfId="20115" priority="5262" stopIfTrue="1" operator="equal">
      <formula>"f"</formula>
    </cfRule>
  </conditionalFormatting>
  <conditionalFormatting sqref="BG26:BH26">
    <cfRule type="cellIs" dxfId="20114" priority="5260" stopIfTrue="1" operator="equal">
      <formula>"h"</formula>
    </cfRule>
    <cfRule type="cellIs" dxfId="20113" priority="5261" stopIfTrue="1" operator="equal">
      <formula>"g"</formula>
    </cfRule>
  </conditionalFormatting>
  <conditionalFormatting sqref="BG26:BH26">
    <cfRule type="cellIs" dxfId="20112" priority="5259" stopIfTrue="1" operator="equal">
      <formula>"f"</formula>
    </cfRule>
  </conditionalFormatting>
  <conditionalFormatting sqref="BG26:BH26">
    <cfRule type="cellIs" dxfId="20111" priority="5257" stopIfTrue="1" operator="equal">
      <formula>"h"</formula>
    </cfRule>
    <cfRule type="cellIs" dxfId="20110" priority="5258" stopIfTrue="1" operator="equal">
      <formula>"g"</formula>
    </cfRule>
  </conditionalFormatting>
  <conditionalFormatting sqref="BB26:BC26">
    <cfRule type="cellIs" dxfId="20109" priority="5226" stopIfTrue="1" operator="equal">
      <formula>"f"</formula>
    </cfRule>
  </conditionalFormatting>
  <conditionalFormatting sqref="BB26:BC26">
    <cfRule type="cellIs" dxfId="20108" priority="5224" stopIfTrue="1" operator="equal">
      <formula>"h"</formula>
    </cfRule>
    <cfRule type="cellIs" dxfId="20107" priority="5225" stopIfTrue="1" operator="equal">
      <formula>"g"</formula>
    </cfRule>
  </conditionalFormatting>
  <conditionalFormatting sqref="BB26:BC26">
    <cfRule type="cellIs" dxfId="20106" priority="5223" stopIfTrue="1" operator="equal">
      <formula>"f"</formula>
    </cfRule>
  </conditionalFormatting>
  <conditionalFormatting sqref="BB26:BC26">
    <cfRule type="cellIs" dxfId="20105" priority="5221" stopIfTrue="1" operator="equal">
      <formula>"h"</formula>
    </cfRule>
    <cfRule type="cellIs" dxfId="20104" priority="5222" stopIfTrue="1" operator="equal">
      <formula>"g"</formula>
    </cfRule>
  </conditionalFormatting>
  <conditionalFormatting sqref="BB26:BC26">
    <cfRule type="cellIs" dxfId="20103" priority="5211" stopIfTrue="1" operator="equal">
      <formula>"f"</formula>
    </cfRule>
  </conditionalFormatting>
  <conditionalFormatting sqref="BB26:BC26">
    <cfRule type="cellIs" dxfId="20102" priority="5209" stopIfTrue="1" operator="equal">
      <formula>"h"</formula>
    </cfRule>
    <cfRule type="cellIs" dxfId="20101" priority="5210" stopIfTrue="1" operator="equal">
      <formula>"g"</formula>
    </cfRule>
  </conditionalFormatting>
  <conditionalFormatting sqref="BB26:BC26">
    <cfRule type="cellIs" dxfId="20100" priority="5208" stopIfTrue="1" operator="equal">
      <formula>"f"</formula>
    </cfRule>
  </conditionalFormatting>
  <conditionalFormatting sqref="BB26:BC26">
    <cfRule type="cellIs" dxfId="20099" priority="5206" stopIfTrue="1" operator="equal">
      <formula>"h"</formula>
    </cfRule>
    <cfRule type="cellIs" dxfId="20098" priority="5207" stopIfTrue="1" operator="equal">
      <formula>"g"</formula>
    </cfRule>
  </conditionalFormatting>
  <conditionalFormatting sqref="BB26:BC26">
    <cfRule type="cellIs" dxfId="20097" priority="5220" stopIfTrue="1" operator="equal">
      <formula>"f"</formula>
    </cfRule>
  </conditionalFormatting>
  <conditionalFormatting sqref="BB26:BC26">
    <cfRule type="cellIs" dxfId="20096" priority="5218" stopIfTrue="1" operator="equal">
      <formula>"h"</formula>
    </cfRule>
    <cfRule type="cellIs" dxfId="20095" priority="5219" stopIfTrue="1" operator="equal">
      <formula>"g"</formula>
    </cfRule>
  </conditionalFormatting>
  <conditionalFormatting sqref="BB26:BC26">
    <cfRule type="cellIs" dxfId="20094" priority="5229" stopIfTrue="1" operator="equal">
      <formula>"f"</formula>
    </cfRule>
  </conditionalFormatting>
  <conditionalFormatting sqref="BB26:BC26">
    <cfRule type="cellIs" dxfId="20093" priority="5227" stopIfTrue="1" operator="equal">
      <formula>"h"</formula>
    </cfRule>
    <cfRule type="cellIs" dxfId="20092" priority="5228" stopIfTrue="1" operator="equal">
      <formula>"g"</formula>
    </cfRule>
  </conditionalFormatting>
  <conditionalFormatting sqref="BB26:BC26">
    <cfRule type="cellIs" dxfId="20091" priority="5217" stopIfTrue="1" operator="equal">
      <formula>"f"</formula>
    </cfRule>
  </conditionalFormatting>
  <conditionalFormatting sqref="BB26:BC26">
    <cfRule type="cellIs" dxfId="20090" priority="5215" stopIfTrue="1" operator="equal">
      <formula>"h"</formula>
    </cfRule>
    <cfRule type="cellIs" dxfId="20089" priority="5216" stopIfTrue="1" operator="equal">
      <formula>"g"</formula>
    </cfRule>
  </conditionalFormatting>
  <conditionalFormatting sqref="BB26:BC26">
    <cfRule type="cellIs" dxfId="20088" priority="5214" stopIfTrue="1" operator="equal">
      <formula>"f"</formula>
    </cfRule>
  </conditionalFormatting>
  <conditionalFormatting sqref="BB26:BC26">
    <cfRule type="cellIs" dxfId="20087" priority="5212" stopIfTrue="1" operator="equal">
      <formula>"h"</formula>
    </cfRule>
    <cfRule type="cellIs" dxfId="20086" priority="5213" stopIfTrue="1" operator="equal">
      <formula>"g"</formula>
    </cfRule>
  </conditionalFormatting>
  <conditionalFormatting sqref="BD26:BF26">
    <cfRule type="cellIs" dxfId="20085" priority="5205" stopIfTrue="1" operator="equal">
      <formula>"f"</formula>
    </cfRule>
  </conditionalFormatting>
  <conditionalFormatting sqref="BD26:BF26">
    <cfRule type="cellIs" dxfId="20084" priority="5203" stopIfTrue="1" operator="equal">
      <formula>"h"</formula>
    </cfRule>
    <cfRule type="cellIs" dxfId="20083" priority="5204" stopIfTrue="1" operator="equal">
      <formula>"g"</formula>
    </cfRule>
  </conditionalFormatting>
  <conditionalFormatting sqref="BD26:BF26">
    <cfRule type="cellIs" dxfId="20082" priority="5202" stopIfTrue="1" operator="equal">
      <formula>"f"</formula>
    </cfRule>
  </conditionalFormatting>
  <conditionalFormatting sqref="BD26:BF26">
    <cfRule type="cellIs" dxfId="20081" priority="5200" stopIfTrue="1" operator="equal">
      <formula>"h"</formula>
    </cfRule>
    <cfRule type="cellIs" dxfId="20080" priority="5201" stopIfTrue="1" operator="equal">
      <formula>"g"</formula>
    </cfRule>
  </conditionalFormatting>
  <conditionalFormatting sqref="BK26:BM26">
    <cfRule type="cellIs" dxfId="20079" priority="4704" stopIfTrue="1" operator="equal">
      <formula>"f"</formula>
    </cfRule>
  </conditionalFormatting>
  <conditionalFormatting sqref="BK26:BM26">
    <cfRule type="cellIs" dxfId="20078" priority="4702" stopIfTrue="1" operator="equal">
      <formula>"h"</formula>
    </cfRule>
    <cfRule type="cellIs" dxfId="20077" priority="4703" stopIfTrue="1" operator="equal">
      <formula>"g"</formula>
    </cfRule>
  </conditionalFormatting>
  <conditionalFormatting sqref="BK26:BM26">
    <cfRule type="cellIs" dxfId="20076" priority="4767" stopIfTrue="1" operator="equal">
      <formula>"f"</formula>
    </cfRule>
  </conditionalFormatting>
  <conditionalFormatting sqref="BK26:BM26">
    <cfRule type="cellIs" dxfId="20075" priority="4765" stopIfTrue="1" operator="equal">
      <formula>"h"</formula>
    </cfRule>
    <cfRule type="cellIs" dxfId="20074" priority="4766" stopIfTrue="1" operator="equal">
      <formula>"g"</formula>
    </cfRule>
  </conditionalFormatting>
  <conditionalFormatting sqref="BK26:BM26">
    <cfRule type="cellIs" dxfId="20073" priority="4764" stopIfTrue="1" operator="equal">
      <formula>"f"</formula>
    </cfRule>
  </conditionalFormatting>
  <conditionalFormatting sqref="BK26:BM26">
    <cfRule type="cellIs" dxfId="20072" priority="4762" stopIfTrue="1" operator="equal">
      <formula>"h"</formula>
    </cfRule>
    <cfRule type="cellIs" dxfId="20071" priority="4763" stopIfTrue="1" operator="equal">
      <formula>"g"</formula>
    </cfRule>
  </conditionalFormatting>
  <conditionalFormatting sqref="BK26:BM26">
    <cfRule type="cellIs" dxfId="20070" priority="4761" stopIfTrue="1" operator="equal">
      <formula>"f"</formula>
    </cfRule>
  </conditionalFormatting>
  <conditionalFormatting sqref="BK26:BM26">
    <cfRule type="cellIs" dxfId="20069" priority="4759" stopIfTrue="1" operator="equal">
      <formula>"h"</formula>
    </cfRule>
    <cfRule type="cellIs" dxfId="20068" priority="4760" stopIfTrue="1" operator="equal">
      <formula>"g"</formula>
    </cfRule>
  </conditionalFormatting>
  <conditionalFormatting sqref="BK26:BM26">
    <cfRule type="cellIs" dxfId="20067" priority="4758" stopIfTrue="1" operator="equal">
      <formula>"f"</formula>
    </cfRule>
  </conditionalFormatting>
  <conditionalFormatting sqref="BK26:BM26">
    <cfRule type="cellIs" dxfId="20066" priority="4756" stopIfTrue="1" operator="equal">
      <formula>"h"</formula>
    </cfRule>
    <cfRule type="cellIs" dxfId="20065" priority="4757" stopIfTrue="1" operator="equal">
      <formula>"g"</formula>
    </cfRule>
  </conditionalFormatting>
  <conditionalFormatting sqref="BK26:BM26">
    <cfRule type="cellIs" dxfId="20064" priority="4755" stopIfTrue="1" operator="equal">
      <formula>"f"</formula>
    </cfRule>
  </conditionalFormatting>
  <conditionalFormatting sqref="BK26:BM26">
    <cfRule type="cellIs" dxfId="20063" priority="4753" stopIfTrue="1" operator="equal">
      <formula>"h"</formula>
    </cfRule>
    <cfRule type="cellIs" dxfId="20062" priority="4754" stopIfTrue="1" operator="equal">
      <formula>"g"</formula>
    </cfRule>
  </conditionalFormatting>
  <conditionalFormatting sqref="BK26:BM26">
    <cfRule type="cellIs" dxfId="20061" priority="4752" stopIfTrue="1" operator="equal">
      <formula>"f"</formula>
    </cfRule>
  </conditionalFormatting>
  <conditionalFormatting sqref="BK26:BM26">
    <cfRule type="cellIs" dxfId="20060" priority="4750" stopIfTrue="1" operator="equal">
      <formula>"h"</formula>
    </cfRule>
    <cfRule type="cellIs" dxfId="20059" priority="4751" stopIfTrue="1" operator="equal">
      <formula>"g"</formula>
    </cfRule>
  </conditionalFormatting>
  <conditionalFormatting sqref="BK26:BM26">
    <cfRule type="cellIs" dxfId="20058" priority="4749" stopIfTrue="1" operator="equal">
      <formula>"f"</formula>
    </cfRule>
  </conditionalFormatting>
  <conditionalFormatting sqref="BK26:BM26">
    <cfRule type="cellIs" dxfId="20057" priority="4747" stopIfTrue="1" operator="equal">
      <formula>"h"</formula>
    </cfRule>
    <cfRule type="cellIs" dxfId="20056" priority="4748" stopIfTrue="1" operator="equal">
      <formula>"g"</formula>
    </cfRule>
  </conditionalFormatting>
  <conditionalFormatting sqref="BK26:BM26">
    <cfRule type="cellIs" dxfId="20055" priority="4746" stopIfTrue="1" operator="equal">
      <formula>"f"</formula>
    </cfRule>
  </conditionalFormatting>
  <conditionalFormatting sqref="BK26:BM26">
    <cfRule type="cellIs" dxfId="20054" priority="4744" stopIfTrue="1" operator="equal">
      <formula>"h"</formula>
    </cfRule>
    <cfRule type="cellIs" dxfId="20053" priority="4745" stopIfTrue="1" operator="equal">
      <formula>"g"</formula>
    </cfRule>
  </conditionalFormatting>
  <conditionalFormatting sqref="BK26:BM26">
    <cfRule type="cellIs" dxfId="20052" priority="4743" stopIfTrue="1" operator="equal">
      <formula>"f"</formula>
    </cfRule>
  </conditionalFormatting>
  <conditionalFormatting sqref="BK26:BM26">
    <cfRule type="cellIs" dxfId="20051" priority="4741" stopIfTrue="1" operator="equal">
      <formula>"h"</formula>
    </cfRule>
    <cfRule type="cellIs" dxfId="20050" priority="4742" stopIfTrue="1" operator="equal">
      <formula>"g"</formula>
    </cfRule>
  </conditionalFormatting>
  <conditionalFormatting sqref="BK26:BM26">
    <cfRule type="cellIs" dxfId="20049" priority="4740" stopIfTrue="1" operator="equal">
      <formula>"f"</formula>
    </cfRule>
  </conditionalFormatting>
  <conditionalFormatting sqref="BK26:BM26">
    <cfRule type="cellIs" dxfId="20048" priority="4738" stopIfTrue="1" operator="equal">
      <formula>"h"</formula>
    </cfRule>
    <cfRule type="cellIs" dxfId="20047" priority="4739" stopIfTrue="1" operator="equal">
      <formula>"g"</formula>
    </cfRule>
  </conditionalFormatting>
  <conditionalFormatting sqref="BK26:BM26">
    <cfRule type="cellIs" dxfId="20046" priority="4737" stopIfTrue="1" operator="equal">
      <formula>"f"</formula>
    </cfRule>
  </conditionalFormatting>
  <conditionalFormatting sqref="BK26:BM26">
    <cfRule type="cellIs" dxfId="20045" priority="4735" stopIfTrue="1" operator="equal">
      <formula>"h"</formula>
    </cfRule>
    <cfRule type="cellIs" dxfId="20044" priority="4736" stopIfTrue="1" operator="equal">
      <formula>"g"</formula>
    </cfRule>
  </conditionalFormatting>
  <conditionalFormatting sqref="BK26:BM26">
    <cfRule type="cellIs" dxfId="20043" priority="4734" stopIfTrue="1" operator="equal">
      <formula>"f"</formula>
    </cfRule>
  </conditionalFormatting>
  <conditionalFormatting sqref="BK26:BM26">
    <cfRule type="cellIs" dxfId="20042" priority="4732" stopIfTrue="1" operator="equal">
      <formula>"h"</formula>
    </cfRule>
    <cfRule type="cellIs" dxfId="20041" priority="4733" stopIfTrue="1" operator="equal">
      <formula>"g"</formula>
    </cfRule>
  </conditionalFormatting>
  <conditionalFormatting sqref="BK26:BM26">
    <cfRule type="cellIs" dxfId="20040" priority="4731" stopIfTrue="1" operator="equal">
      <formula>"f"</formula>
    </cfRule>
  </conditionalFormatting>
  <conditionalFormatting sqref="BK26:BM26">
    <cfRule type="cellIs" dxfId="20039" priority="4729" stopIfTrue="1" operator="equal">
      <formula>"h"</formula>
    </cfRule>
    <cfRule type="cellIs" dxfId="20038" priority="4730" stopIfTrue="1" operator="equal">
      <formula>"g"</formula>
    </cfRule>
  </conditionalFormatting>
  <conditionalFormatting sqref="BK26:BM26">
    <cfRule type="cellIs" dxfId="20037" priority="4728" stopIfTrue="1" operator="equal">
      <formula>"f"</formula>
    </cfRule>
  </conditionalFormatting>
  <conditionalFormatting sqref="BK26:BM26">
    <cfRule type="cellIs" dxfId="20036" priority="4726" stopIfTrue="1" operator="equal">
      <formula>"h"</formula>
    </cfRule>
    <cfRule type="cellIs" dxfId="20035" priority="4727" stopIfTrue="1" operator="equal">
      <formula>"g"</formula>
    </cfRule>
  </conditionalFormatting>
  <conditionalFormatting sqref="BK26:BM26">
    <cfRule type="cellIs" dxfId="20034" priority="4725" stopIfTrue="1" operator="equal">
      <formula>"f"</formula>
    </cfRule>
  </conditionalFormatting>
  <conditionalFormatting sqref="BK26:BM26">
    <cfRule type="cellIs" dxfId="20033" priority="4723" stopIfTrue="1" operator="equal">
      <formula>"h"</formula>
    </cfRule>
    <cfRule type="cellIs" dxfId="20032" priority="4724" stopIfTrue="1" operator="equal">
      <formula>"g"</formula>
    </cfRule>
  </conditionalFormatting>
  <conditionalFormatting sqref="BK26:BM26">
    <cfRule type="cellIs" dxfId="20031" priority="4722" stopIfTrue="1" operator="equal">
      <formula>"f"</formula>
    </cfRule>
  </conditionalFormatting>
  <conditionalFormatting sqref="BK26:BM26">
    <cfRule type="cellIs" dxfId="20030" priority="4720" stopIfTrue="1" operator="equal">
      <formula>"h"</formula>
    </cfRule>
    <cfRule type="cellIs" dxfId="20029" priority="4721" stopIfTrue="1" operator="equal">
      <formula>"g"</formula>
    </cfRule>
  </conditionalFormatting>
  <conditionalFormatting sqref="BK26:BM26">
    <cfRule type="cellIs" dxfId="20028" priority="4716" stopIfTrue="1" operator="equal">
      <formula>"f"</formula>
    </cfRule>
  </conditionalFormatting>
  <conditionalFormatting sqref="BK26:BM26">
    <cfRule type="cellIs" dxfId="20027" priority="4714" stopIfTrue="1" operator="equal">
      <formula>"h"</formula>
    </cfRule>
    <cfRule type="cellIs" dxfId="20026" priority="4715" stopIfTrue="1" operator="equal">
      <formula>"g"</formula>
    </cfRule>
  </conditionalFormatting>
  <conditionalFormatting sqref="BK26:BM26">
    <cfRule type="cellIs" dxfId="20025" priority="4719" stopIfTrue="1" operator="equal">
      <formula>"f"</formula>
    </cfRule>
  </conditionalFormatting>
  <conditionalFormatting sqref="BK26:BM26">
    <cfRule type="cellIs" dxfId="20024" priority="4717" stopIfTrue="1" operator="equal">
      <formula>"h"</formula>
    </cfRule>
    <cfRule type="cellIs" dxfId="20023" priority="4718" stopIfTrue="1" operator="equal">
      <formula>"g"</formula>
    </cfRule>
  </conditionalFormatting>
  <conditionalFormatting sqref="BK26:BM26">
    <cfRule type="cellIs" dxfId="20022" priority="4713" stopIfTrue="1" operator="equal">
      <formula>"f"</formula>
    </cfRule>
  </conditionalFormatting>
  <conditionalFormatting sqref="BK26:BM26">
    <cfRule type="cellIs" dxfId="20021" priority="4711" stopIfTrue="1" operator="equal">
      <formula>"h"</formula>
    </cfRule>
    <cfRule type="cellIs" dxfId="20020" priority="4712" stopIfTrue="1" operator="equal">
      <formula>"g"</formula>
    </cfRule>
  </conditionalFormatting>
  <conditionalFormatting sqref="BK26:BM26">
    <cfRule type="cellIs" dxfId="20019" priority="4710" stopIfTrue="1" operator="equal">
      <formula>"f"</formula>
    </cfRule>
  </conditionalFormatting>
  <conditionalFormatting sqref="BK26:BM26">
    <cfRule type="cellIs" dxfId="20018" priority="4708" stopIfTrue="1" operator="equal">
      <formula>"h"</formula>
    </cfRule>
    <cfRule type="cellIs" dxfId="20017" priority="4709" stopIfTrue="1" operator="equal">
      <formula>"g"</formula>
    </cfRule>
  </conditionalFormatting>
  <conditionalFormatting sqref="BK26:BM26">
    <cfRule type="cellIs" dxfId="20016" priority="4707" stopIfTrue="1" operator="equal">
      <formula>"f"</formula>
    </cfRule>
  </conditionalFormatting>
  <conditionalFormatting sqref="BK26:BM26">
    <cfRule type="cellIs" dxfId="20015" priority="4705" stopIfTrue="1" operator="equal">
      <formula>"h"</formula>
    </cfRule>
    <cfRule type="cellIs" dxfId="20014" priority="4706" stopIfTrue="1" operator="equal">
      <formula>"g"</formula>
    </cfRule>
  </conditionalFormatting>
  <conditionalFormatting sqref="BQ26">
    <cfRule type="cellIs" dxfId="20013" priority="4632" stopIfTrue="1" operator="equal">
      <formula>"f"</formula>
    </cfRule>
  </conditionalFormatting>
  <conditionalFormatting sqref="BQ26">
    <cfRule type="cellIs" dxfId="20012" priority="4630" stopIfTrue="1" operator="equal">
      <formula>"h"</formula>
    </cfRule>
    <cfRule type="cellIs" dxfId="20011" priority="4631" stopIfTrue="1" operator="equal">
      <formula>"g"</formula>
    </cfRule>
  </conditionalFormatting>
  <conditionalFormatting sqref="BQ26">
    <cfRule type="cellIs" dxfId="20010" priority="4701" stopIfTrue="1" operator="equal">
      <formula>"f"</formula>
    </cfRule>
  </conditionalFormatting>
  <conditionalFormatting sqref="BQ26">
    <cfRule type="cellIs" dxfId="20009" priority="4699" stopIfTrue="1" operator="equal">
      <formula>"h"</formula>
    </cfRule>
    <cfRule type="cellIs" dxfId="20008" priority="4700" stopIfTrue="1" operator="equal">
      <formula>"g"</formula>
    </cfRule>
  </conditionalFormatting>
  <conditionalFormatting sqref="BQ26">
    <cfRule type="cellIs" dxfId="20007" priority="4698" stopIfTrue="1" operator="equal">
      <formula>"f"</formula>
    </cfRule>
  </conditionalFormatting>
  <conditionalFormatting sqref="BQ26">
    <cfRule type="cellIs" dxfId="20006" priority="4696" stopIfTrue="1" operator="equal">
      <formula>"h"</formula>
    </cfRule>
    <cfRule type="cellIs" dxfId="20005" priority="4697" stopIfTrue="1" operator="equal">
      <formula>"g"</formula>
    </cfRule>
  </conditionalFormatting>
  <conditionalFormatting sqref="BQ26">
    <cfRule type="cellIs" dxfId="20004" priority="4695" stopIfTrue="1" operator="equal">
      <formula>"f"</formula>
    </cfRule>
  </conditionalFormatting>
  <conditionalFormatting sqref="BQ26">
    <cfRule type="cellIs" dxfId="20003" priority="4693" stopIfTrue="1" operator="equal">
      <formula>"h"</formula>
    </cfRule>
    <cfRule type="cellIs" dxfId="20002" priority="4694" stopIfTrue="1" operator="equal">
      <formula>"g"</formula>
    </cfRule>
  </conditionalFormatting>
  <conditionalFormatting sqref="BQ26">
    <cfRule type="cellIs" dxfId="20001" priority="4692" stopIfTrue="1" operator="equal">
      <formula>"f"</formula>
    </cfRule>
  </conditionalFormatting>
  <conditionalFormatting sqref="BQ26">
    <cfRule type="cellIs" dxfId="20000" priority="4690" stopIfTrue="1" operator="equal">
      <formula>"h"</formula>
    </cfRule>
    <cfRule type="cellIs" dxfId="19999" priority="4691" stopIfTrue="1" operator="equal">
      <formula>"g"</formula>
    </cfRule>
  </conditionalFormatting>
  <conditionalFormatting sqref="BQ26">
    <cfRule type="cellIs" dxfId="19998" priority="4689" stopIfTrue="1" operator="equal">
      <formula>"f"</formula>
    </cfRule>
  </conditionalFormatting>
  <conditionalFormatting sqref="BQ26">
    <cfRule type="cellIs" dxfId="19997" priority="4687" stopIfTrue="1" operator="equal">
      <formula>"h"</formula>
    </cfRule>
    <cfRule type="cellIs" dxfId="19996" priority="4688" stopIfTrue="1" operator="equal">
      <formula>"g"</formula>
    </cfRule>
  </conditionalFormatting>
  <conditionalFormatting sqref="BQ26">
    <cfRule type="cellIs" dxfId="19995" priority="4686" stopIfTrue="1" operator="equal">
      <formula>"f"</formula>
    </cfRule>
  </conditionalFormatting>
  <conditionalFormatting sqref="BQ26">
    <cfRule type="cellIs" dxfId="19994" priority="4684" stopIfTrue="1" operator="equal">
      <formula>"h"</formula>
    </cfRule>
    <cfRule type="cellIs" dxfId="19993" priority="4685" stopIfTrue="1" operator="equal">
      <formula>"g"</formula>
    </cfRule>
  </conditionalFormatting>
  <conditionalFormatting sqref="BQ26">
    <cfRule type="cellIs" dxfId="19992" priority="4683" stopIfTrue="1" operator="equal">
      <formula>"f"</formula>
    </cfRule>
  </conditionalFormatting>
  <conditionalFormatting sqref="BQ26">
    <cfRule type="cellIs" dxfId="19991" priority="4681" stopIfTrue="1" operator="equal">
      <formula>"h"</formula>
    </cfRule>
    <cfRule type="cellIs" dxfId="19990" priority="4682" stopIfTrue="1" operator="equal">
      <formula>"g"</formula>
    </cfRule>
  </conditionalFormatting>
  <conditionalFormatting sqref="BQ26">
    <cfRule type="cellIs" dxfId="19989" priority="4680" stopIfTrue="1" operator="equal">
      <formula>"f"</formula>
    </cfRule>
  </conditionalFormatting>
  <conditionalFormatting sqref="BQ26">
    <cfRule type="cellIs" dxfId="19988" priority="4678" stopIfTrue="1" operator="equal">
      <formula>"h"</formula>
    </cfRule>
    <cfRule type="cellIs" dxfId="19987" priority="4679" stopIfTrue="1" operator="equal">
      <formula>"g"</formula>
    </cfRule>
  </conditionalFormatting>
  <conditionalFormatting sqref="BQ26">
    <cfRule type="cellIs" dxfId="19986" priority="4677" stopIfTrue="1" operator="equal">
      <formula>"f"</formula>
    </cfRule>
  </conditionalFormatting>
  <conditionalFormatting sqref="BQ26">
    <cfRule type="cellIs" dxfId="19985" priority="4675" stopIfTrue="1" operator="equal">
      <formula>"h"</formula>
    </cfRule>
    <cfRule type="cellIs" dxfId="19984" priority="4676" stopIfTrue="1" operator="equal">
      <formula>"g"</formula>
    </cfRule>
  </conditionalFormatting>
  <conditionalFormatting sqref="BQ26">
    <cfRule type="cellIs" dxfId="19983" priority="4674" stopIfTrue="1" operator="equal">
      <formula>"f"</formula>
    </cfRule>
  </conditionalFormatting>
  <conditionalFormatting sqref="BQ26">
    <cfRule type="cellIs" dxfId="19982" priority="4672" stopIfTrue="1" operator="equal">
      <formula>"h"</formula>
    </cfRule>
    <cfRule type="cellIs" dxfId="19981" priority="4673" stopIfTrue="1" operator="equal">
      <formula>"g"</formula>
    </cfRule>
  </conditionalFormatting>
  <conditionalFormatting sqref="BQ26">
    <cfRule type="cellIs" dxfId="19980" priority="4671" stopIfTrue="1" operator="equal">
      <formula>"f"</formula>
    </cfRule>
  </conditionalFormatting>
  <conditionalFormatting sqref="BQ26">
    <cfRule type="cellIs" dxfId="19979" priority="4669" stopIfTrue="1" operator="equal">
      <formula>"h"</formula>
    </cfRule>
    <cfRule type="cellIs" dxfId="19978" priority="4670" stopIfTrue="1" operator="equal">
      <formula>"g"</formula>
    </cfRule>
  </conditionalFormatting>
  <conditionalFormatting sqref="BQ26">
    <cfRule type="cellIs" dxfId="19977" priority="4668" stopIfTrue="1" operator="equal">
      <formula>"f"</formula>
    </cfRule>
  </conditionalFormatting>
  <conditionalFormatting sqref="BQ26">
    <cfRule type="cellIs" dxfId="19976" priority="4666" stopIfTrue="1" operator="equal">
      <formula>"h"</formula>
    </cfRule>
    <cfRule type="cellIs" dxfId="19975" priority="4667" stopIfTrue="1" operator="equal">
      <formula>"g"</formula>
    </cfRule>
  </conditionalFormatting>
  <conditionalFormatting sqref="BQ26">
    <cfRule type="cellIs" dxfId="19974" priority="4665" stopIfTrue="1" operator="equal">
      <formula>"f"</formula>
    </cfRule>
  </conditionalFormatting>
  <conditionalFormatting sqref="BQ26">
    <cfRule type="cellIs" dxfId="19973" priority="4663" stopIfTrue="1" operator="equal">
      <formula>"h"</formula>
    </cfRule>
    <cfRule type="cellIs" dxfId="19972" priority="4664" stopIfTrue="1" operator="equal">
      <formula>"g"</formula>
    </cfRule>
  </conditionalFormatting>
  <conditionalFormatting sqref="BQ26">
    <cfRule type="cellIs" dxfId="19971" priority="4662" stopIfTrue="1" operator="equal">
      <formula>"f"</formula>
    </cfRule>
  </conditionalFormatting>
  <conditionalFormatting sqref="BQ26">
    <cfRule type="cellIs" dxfId="19970" priority="4660" stopIfTrue="1" operator="equal">
      <formula>"h"</formula>
    </cfRule>
    <cfRule type="cellIs" dxfId="19969" priority="4661" stopIfTrue="1" operator="equal">
      <formula>"g"</formula>
    </cfRule>
  </conditionalFormatting>
  <conditionalFormatting sqref="BQ26">
    <cfRule type="cellIs" dxfId="19968" priority="4659" stopIfTrue="1" operator="equal">
      <formula>"f"</formula>
    </cfRule>
  </conditionalFormatting>
  <conditionalFormatting sqref="BQ26">
    <cfRule type="cellIs" dxfId="19967" priority="4657" stopIfTrue="1" operator="equal">
      <formula>"h"</formula>
    </cfRule>
    <cfRule type="cellIs" dxfId="19966" priority="4658" stopIfTrue="1" operator="equal">
      <formula>"g"</formula>
    </cfRule>
  </conditionalFormatting>
  <conditionalFormatting sqref="BQ26">
    <cfRule type="cellIs" dxfId="19965" priority="4656" stopIfTrue="1" operator="equal">
      <formula>"f"</formula>
    </cfRule>
  </conditionalFormatting>
  <conditionalFormatting sqref="BQ26">
    <cfRule type="cellIs" dxfId="19964" priority="4654" stopIfTrue="1" operator="equal">
      <formula>"h"</formula>
    </cfRule>
    <cfRule type="cellIs" dxfId="19963" priority="4655" stopIfTrue="1" operator="equal">
      <formula>"g"</formula>
    </cfRule>
  </conditionalFormatting>
  <conditionalFormatting sqref="BQ26">
    <cfRule type="cellIs" dxfId="19962" priority="4653" stopIfTrue="1" operator="equal">
      <formula>"f"</formula>
    </cfRule>
  </conditionalFormatting>
  <conditionalFormatting sqref="BQ26">
    <cfRule type="cellIs" dxfId="19961" priority="4651" stopIfTrue="1" operator="equal">
      <formula>"h"</formula>
    </cfRule>
    <cfRule type="cellIs" dxfId="19960" priority="4652" stopIfTrue="1" operator="equal">
      <formula>"g"</formula>
    </cfRule>
  </conditionalFormatting>
  <conditionalFormatting sqref="BQ26">
    <cfRule type="cellIs" dxfId="19959" priority="4650" stopIfTrue="1" operator="equal">
      <formula>"f"</formula>
    </cfRule>
  </conditionalFormatting>
  <conditionalFormatting sqref="BQ26">
    <cfRule type="cellIs" dxfId="19958" priority="4648" stopIfTrue="1" operator="equal">
      <formula>"h"</formula>
    </cfRule>
    <cfRule type="cellIs" dxfId="19957" priority="4649" stopIfTrue="1" operator="equal">
      <formula>"g"</formula>
    </cfRule>
  </conditionalFormatting>
  <conditionalFormatting sqref="BQ26">
    <cfRule type="cellIs" dxfId="19956" priority="4644" stopIfTrue="1" operator="equal">
      <formula>"f"</formula>
    </cfRule>
  </conditionalFormatting>
  <conditionalFormatting sqref="BQ26">
    <cfRule type="cellIs" dxfId="19955" priority="4642" stopIfTrue="1" operator="equal">
      <formula>"h"</formula>
    </cfRule>
    <cfRule type="cellIs" dxfId="19954" priority="4643" stopIfTrue="1" operator="equal">
      <formula>"g"</formula>
    </cfRule>
  </conditionalFormatting>
  <conditionalFormatting sqref="BQ26">
    <cfRule type="cellIs" dxfId="19953" priority="4647" stopIfTrue="1" operator="equal">
      <formula>"f"</formula>
    </cfRule>
  </conditionalFormatting>
  <conditionalFormatting sqref="BQ26">
    <cfRule type="cellIs" dxfId="19952" priority="4645" stopIfTrue="1" operator="equal">
      <formula>"h"</formula>
    </cfRule>
    <cfRule type="cellIs" dxfId="19951" priority="4646" stopIfTrue="1" operator="equal">
      <formula>"g"</formula>
    </cfRule>
  </conditionalFormatting>
  <conditionalFormatting sqref="BQ26">
    <cfRule type="cellIs" dxfId="19950" priority="4641" stopIfTrue="1" operator="equal">
      <formula>"f"</formula>
    </cfRule>
  </conditionalFormatting>
  <conditionalFormatting sqref="BQ26">
    <cfRule type="cellIs" dxfId="19949" priority="4639" stopIfTrue="1" operator="equal">
      <formula>"h"</formula>
    </cfRule>
    <cfRule type="cellIs" dxfId="19948" priority="4640" stopIfTrue="1" operator="equal">
      <formula>"g"</formula>
    </cfRule>
  </conditionalFormatting>
  <conditionalFormatting sqref="BQ26">
    <cfRule type="cellIs" dxfId="19947" priority="4638" stopIfTrue="1" operator="equal">
      <formula>"f"</formula>
    </cfRule>
  </conditionalFormatting>
  <conditionalFormatting sqref="BQ26">
    <cfRule type="cellIs" dxfId="19946" priority="4636" stopIfTrue="1" operator="equal">
      <formula>"h"</formula>
    </cfRule>
    <cfRule type="cellIs" dxfId="19945" priority="4637" stopIfTrue="1" operator="equal">
      <formula>"g"</formula>
    </cfRule>
  </conditionalFormatting>
  <conditionalFormatting sqref="BQ26">
    <cfRule type="cellIs" dxfId="19944" priority="4635" stopIfTrue="1" operator="equal">
      <formula>"f"</formula>
    </cfRule>
  </conditionalFormatting>
  <conditionalFormatting sqref="BQ26">
    <cfRule type="cellIs" dxfId="19943" priority="4633" stopIfTrue="1" operator="equal">
      <formula>"h"</formula>
    </cfRule>
    <cfRule type="cellIs" dxfId="19942" priority="4634" stopIfTrue="1" operator="equal">
      <formula>"g"</formula>
    </cfRule>
  </conditionalFormatting>
  <conditionalFormatting sqref="BP26">
    <cfRule type="cellIs" dxfId="19941" priority="4560" stopIfTrue="1" operator="equal">
      <formula>"f"</formula>
    </cfRule>
  </conditionalFormatting>
  <conditionalFormatting sqref="BP26">
    <cfRule type="cellIs" dxfId="19940" priority="4558" stopIfTrue="1" operator="equal">
      <formula>"h"</formula>
    </cfRule>
    <cfRule type="cellIs" dxfId="19939" priority="4559" stopIfTrue="1" operator="equal">
      <formula>"g"</formula>
    </cfRule>
  </conditionalFormatting>
  <conditionalFormatting sqref="BP26">
    <cfRule type="cellIs" dxfId="19938" priority="4629" stopIfTrue="1" operator="equal">
      <formula>"f"</formula>
    </cfRule>
  </conditionalFormatting>
  <conditionalFormatting sqref="BP26">
    <cfRule type="cellIs" dxfId="19937" priority="4627" stopIfTrue="1" operator="equal">
      <formula>"h"</formula>
    </cfRule>
    <cfRule type="cellIs" dxfId="19936" priority="4628" stopIfTrue="1" operator="equal">
      <formula>"g"</formula>
    </cfRule>
  </conditionalFormatting>
  <conditionalFormatting sqref="BP26">
    <cfRule type="cellIs" dxfId="19935" priority="4626" stopIfTrue="1" operator="equal">
      <formula>"f"</formula>
    </cfRule>
  </conditionalFormatting>
  <conditionalFormatting sqref="BP26">
    <cfRule type="cellIs" dxfId="19934" priority="4624" stopIfTrue="1" operator="equal">
      <formula>"h"</formula>
    </cfRule>
    <cfRule type="cellIs" dxfId="19933" priority="4625" stopIfTrue="1" operator="equal">
      <formula>"g"</formula>
    </cfRule>
  </conditionalFormatting>
  <conditionalFormatting sqref="BP26">
    <cfRule type="cellIs" dxfId="19932" priority="4623" stopIfTrue="1" operator="equal">
      <formula>"f"</formula>
    </cfRule>
  </conditionalFormatting>
  <conditionalFormatting sqref="BP26">
    <cfRule type="cellIs" dxfId="19931" priority="4621" stopIfTrue="1" operator="equal">
      <formula>"h"</formula>
    </cfRule>
    <cfRule type="cellIs" dxfId="19930" priority="4622" stopIfTrue="1" operator="equal">
      <formula>"g"</formula>
    </cfRule>
  </conditionalFormatting>
  <conditionalFormatting sqref="BP26">
    <cfRule type="cellIs" dxfId="19929" priority="4620" stopIfTrue="1" operator="equal">
      <formula>"f"</formula>
    </cfRule>
  </conditionalFormatting>
  <conditionalFormatting sqref="BP26">
    <cfRule type="cellIs" dxfId="19928" priority="4618" stopIfTrue="1" operator="equal">
      <formula>"h"</formula>
    </cfRule>
    <cfRule type="cellIs" dxfId="19927" priority="4619" stopIfTrue="1" operator="equal">
      <formula>"g"</formula>
    </cfRule>
  </conditionalFormatting>
  <conditionalFormatting sqref="BP26">
    <cfRule type="cellIs" dxfId="19926" priority="4617" stopIfTrue="1" operator="equal">
      <formula>"f"</formula>
    </cfRule>
  </conditionalFormatting>
  <conditionalFormatting sqref="BP26">
    <cfRule type="cellIs" dxfId="19925" priority="4615" stopIfTrue="1" operator="equal">
      <formula>"h"</formula>
    </cfRule>
    <cfRule type="cellIs" dxfId="19924" priority="4616" stopIfTrue="1" operator="equal">
      <formula>"g"</formula>
    </cfRule>
  </conditionalFormatting>
  <conditionalFormatting sqref="BP26">
    <cfRule type="cellIs" dxfId="19923" priority="4614" stopIfTrue="1" operator="equal">
      <formula>"f"</formula>
    </cfRule>
  </conditionalFormatting>
  <conditionalFormatting sqref="BP26">
    <cfRule type="cellIs" dxfId="19922" priority="4612" stopIfTrue="1" operator="equal">
      <formula>"h"</formula>
    </cfRule>
    <cfRule type="cellIs" dxfId="19921" priority="4613" stopIfTrue="1" operator="equal">
      <formula>"g"</formula>
    </cfRule>
  </conditionalFormatting>
  <conditionalFormatting sqref="BP26">
    <cfRule type="cellIs" dxfId="19920" priority="4611" stopIfTrue="1" operator="equal">
      <formula>"f"</formula>
    </cfRule>
  </conditionalFormatting>
  <conditionalFormatting sqref="BP26">
    <cfRule type="cellIs" dxfId="19919" priority="4609" stopIfTrue="1" operator="equal">
      <formula>"h"</formula>
    </cfRule>
    <cfRule type="cellIs" dxfId="19918" priority="4610" stopIfTrue="1" operator="equal">
      <formula>"g"</formula>
    </cfRule>
  </conditionalFormatting>
  <conditionalFormatting sqref="BP26">
    <cfRule type="cellIs" dxfId="19917" priority="4608" stopIfTrue="1" operator="equal">
      <formula>"f"</formula>
    </cfRule>
  </conditionalFormatting>
  <conditionalFormatting sqref="BP26">
    <cfRule type="cellIs" dxfId="19916" priority="4606" stopIfTrue="1" operator="equal">
      <formula>"h"</formula>
    </cfRule>
    <cfRule type="cellIs" dxfId="19915" priority="4607" stopIfTrue="1" operator="equal">
      <formula>"g"</formula>
    </cfRule>
  </conditionalFormatting>
  <conditionalFormatting sqref="BP26">
    <cfRule type="cellIs" dxfId="19914" priority="4605" stopIfTrue="1" operator="equal">
      <formula>"f"</formula>
    </cfRule>
  </conditionalFormatting>
  <conditionalFormatting sqref="BP26">
    <cfRule type="cellIs" dxfId="19913" priority="4603" stopIfTrue="1" operator="equal">
      <formula>"h"</formula>
    </cfRule>
    <cfRule type="cellIs" dxfId="19912" priority="4604" stopIfTrue="1" operator="equal">
      <formula>"g"</formula>
    </cfRule>
  </conditionalFormatting>
  <conditionalFormatting sqref="BP26">
    <cfRule type="cellIs" dxfId="19911" priority="4602" stopIfTrue="1" operator="equal">
      <formula>"f"</formula>
    </cfRule>
  </conditionalFormatting>
  <conditionalFormatting sqref="BP26">
    <cfRule type="cellIs" dxfId="19910" priority="4600" stopIfTrue="1" operator="equal">
      <formula>"h"</formula>
    </cfRule>
    <cfRule type="cellIs" dxfId="19909" priority="4601" stopIfTrue="1" operator="equal">
      <formula>"g"</formula>
    </cfRule>
  </conditionalFormatting>
  <conditionalFormatting sqref="BP26">
    <cfRule type="cellIs" dxfId="19908" priority="4599" stopIfTrue="1" operator="equal">
      <formula>"f"</formula>
    </cfRule>
  </conditionalFormatting>
  <conditionalFormatting sqref="BP26">
    <cfRule type="cellIs" dxfId="19907" priority="4597" stopIfTrue="1" operator="equal">
      <formula>"h"</formula>
    </cfRule>
    <cfRule type="cellIs" dxfId="19906" priority="4598" stopIfTrue="1" operator="equal">
      <formula>"g"</formula>
    </cfRule>
  </conditionalFormatting>
  <conditionalFormatting sqref="BP26">
    <cfRule type="cellIs" dxfId="19905" priority="4596" stopIfTrue="1" operator="equal">
      <formula>"f"</formula>
    </cfRule>
  </conditionalFormatting>
  <conditionalFormatting sqref="BP26">
    <cfRule type="cellIs" dxfId="19904" priority="4594" stopIfTrue="1" operator="equal">
      <formula>"h"</formula>
    </cfRule>
    <cfRule type="cellIs" dxfId="19903" priority="4595" stopIfTrue="1" operator="equal">
      <formula>"g"</formula>
    </cfRule>
  </conditionalFormatting>
  <conditionalFormatting sqref="BP26">
    <cfRule type="cellIs" dxfId="19902" priority="4593" stopIfTrue="1" operator="equal">
      <formula>"f"</formula>
    </cfRule>
  </conditionalFormatting>
  <conditionalFormatting sqref="BP26">
    <cfRule type="cellIs" dxfId="19901" priority="4591" stopIfTrue="1" operator="equal">
      <formula>"h"</formula>
    </cfRule>
    <cfRule type="cellIs" dxfId="19900" priority="4592" stopIfTrue="1" operator="equal">
      <formula>"g"</formula>
    </cfRule>
  </conditionalFormatting>
  <conditionalFormatting sqref="BP26">
    <cfRule type="cellIs" dxfId="19899" priority="4590" stopIfTrue="1" operator="equal">
      <formula>"f"</formula>
    </cfRule>
  </conditionalFormatting>
  <conditionalFormatting sqref="BP26">
    <cfRule type="cellIs" dxfId="19898" priority="4588" stopIfTrue="1" operator="equal">
      <formula>"h"</formula>
    </cfRule>
    <cfRule type="cellIs" dxfId="19897" priority="4589" stopIfTrue="1" operator="equal">
      <formula>"g"</formula>
    </cfRule>
  </conditionalFormatting>
  <conditionalFormatting sqref="BP26">
    <cfRule type="cellIs" dxfId="19896" priority="4587" stopIfTrue="1" operator="equal">
      <formula>"f"</formula>
    </cfRule>
  </conditionalFormatting>
  <conditionalFormatting sqref="BP26">
    <cfRule type="cellIs" dxfId="19895" priority="4585" stopIfTrue="1" operator="equal">
      <formula>"h"</formula>
    </cfRule>
    <cfRule type="cellIs" dxfId="19894" priority="4586" stopIfTrue="1" operator="equal">
      <formula>"g"</formula>
    </cfRule>
  </conditionalFormatting>
  <conditionalFormatting sqref="BP26">
    <cfRule type="cellIs" dxfId="19893" priority="4584" stopIfTrue="1" operator="equal">
      <formula>"f"</formula>
    </cfRule>
  </conditionalFormatting>
  <conditionalFormatting sqref="BP26">
    <cfRule type="cellIs" dxfId="19892" priority="4582" stopIfTrue="1" operator="equal">
      <formula>"h"</formula>
    </cfRule>
    <cfRule type="cellIs" dxfId="19891" priority="4583" stopIfTrue="1" operator="equal">
      <formula>"g"</formula>
    </cfRule>
  </conditionalFormatting>
  <conditionalFormatting sqref="BP26">
    <cfRule type="cellIs" dxfId="19890" priority="4581" stopIfTrue="1" operator="equal">
      <formula>"f"</formula>
    </cfRule>
  </conditionalFormatting>
  <conditionalFormatting sqref="BP26">
    <cfRule type="cellIs" dxfId="19889" priority="4579" stopIfTrue="1" operator="equal">
      <formula>"h"</formula>
    </cfRule>
    <cfRule type="cellIs" dxfId="19888" priority="4580" stopIfTrue="1" operator="equal">
      <formula>"g"</formula>
    </cfRule>
  </conditionalFormatting>
  <conditionalFormatting sqref="BP26">
    <cfRule type="cellIs" dxfId="19887" priority="4578" stopIfTrue="1" operator="equal">
      <formula>"f"</formula>
    </cfRule>
  </conditionalFormatting>
  <conditionalFormatting sqref="BP26">
    <cfRule type="cellIs" dxfId="19886" priority="4576" stopIfTrue="1" operator="equal">
      <formula>"h"</formula>
    </cfRule>
    <cfRule type="cellIs" dxfId="19885" priority="4577" stopIfTrue="1" operator="equal">
      <formula>"g"</formula>
    </cfRule>
  </conditionalFormatting>
  <conditionalFormatting sqref="BP26">
    <cfRule type="cellIs" dxfId="19884" priority="4572" stopIfTrue="1" operator="equal">
      <formula>"f"</formula>
    </cfRule>
  </conditionalFormatting>
  <conditionalFormatting sqref="BP26">
    <cfRule type="cellIs" dxfId="19883" priority="4570" stopIfTrue="1" operator="equal">
      <formula>"h"</formula>
    </cfRule>
    <cfRule type="cellIs" dxfId="19882" priority="4571" stopIfTrue="1" operator="equal">
      <formula>"g"</formula>
    </cfRule>
  </conditionalFormatting>
  <conditionalFormatting sqref="BP26">
    <cfRule type="cellIs" dxfId="19881" priority="4575" stopIfTrue="1" operator="equal">
      <formula>"f"</formula>
    </cfRule>
  </conditionalFormatting>
  <conditionalFormatting sqref="BP26">
    <cfRule type="cellIs" dxfId="19880" priority="4573" stopIfTrue="1" operator="equal">
      <formula>"h"</formula>
    </cfRule>
    <cfRule type="cellIs" dxfId="19879" priority="4574" stopIfTrue="1" operator="equal">
      <formula>"g"</formula>
    </cfRule>
  </conditionalFormatting>
  <conditionalFormatting sqref="BP26">
    <cfRule type="cellIs" dxfId="19878" priority="4569" stopIfTrue="1" operator="equal">
      <formula>"f"</formula>
    </cfRule>
  </conditionalFormatting>
  <conditionalFormatting sqref="BP26">
    <cfRule type="cellIs" dxfId="19877" priority="4567" stopIfTrue="1" operator="equal">
      <formula>"h"</formula>
    </cfRule>
    <cfRule type="cellIs" dxfId="19876" priority="4568" stopIfTrue="1" operator="equal">
      <formula>"g"</formula>
    </cfRule>
  </conditionalFormatting>
  <conditionalFormatting sqref="BP26">
    <cfRule type="cellIs" dxfId="19875" priority="4566" stopIfTrue="1" operator="equal">
      <formula>"f"</formula>
    </cfRule>
  </conditionalFormatting>
  <conditionalFormatting sqref="BP26">
    <cfRule type="cellIs" dxfId="19874" priority="4564" stopIfTrue="1" operator="equal">
      <formula>"h"</formula>
    </cfRule>
    <cfRule type="cellIs" dxfId="19873" priority="4565" stopIfTrue="1" operator="equal">
      <formula>"g"</formula>
    </cfRule>
  </conditionalFormatting>
  <conditionalFormatting sqref="BP26">
    <cfRule type="cellIs" dxfId="19872" priority="4563" stopIfTrue="1" operator="equal">
      <formula>"f"</formula>
    </cfRule>
  </conditionalFormatting>
  <conditionalFormatting sqref="BP26">
    <cfRule type="cellIs" dxfId="19871" priority="4561" stopIfTrue="1" operator="equal">
      <formula>"h"</formula>
    </cfRule>
    <cfRule type="cellIs" dxfId="19870" priority="4562" stopIfTrue="1" operator="equal">
      <formula>"g"</formula>
    </cfRule>
  </conditionalFormatting>
  <conditionalFormatting sqref="BP26:BQ26">
    <cfRule type="cellIs" dxfId="19869" priority="4554" stopIfTrue="1" operator="equal">
      <formula>"f"</formula>
    </cfRule>
  </conditionalFormatting>
  <conditionalFormatting sqref="BP26:BQ26">
    <cfRule type="cellIs" dxfId="19868" priority="4552" stopIfTrue="1" operator="equal">
      <formula>"h"</formula>
    </cfRule>
    <cfRule type="cellIs" dxfId="19867" priority="4553" stopIfTrue="1" operator="equal">
      <formula>"g"</formula>
    </cfRule>
  </conditionalFormatting>
  <conditionalFormatting sqref="BP26:BQ26">
    <cfRule type="cellIs" dxfId="19866" priority="4557" stopIfTrue="1" operator="equal">
      <formula>"f"</formula>
    </cfRule>
  </conditionalFormatting>
  <conditionalFormatting sqref="BP26:BQ26">
    <cfRule type="cellIs" dxfId="19865" priority="4555" stopIfTrue="1" operator="equal">
      <formula>"h"</formula>
    </cfRule>
    <cfRule type="cellIs" dxfId="19864" priority="4556" stopIfTrue="1" operator="equal">
      <formula>"g"</formula>
    </cfRule>
  </conditionalFormatting>
  <conditionalFormatting sqref="AN28:BS28">
    <cfRule type="cellIs" dxfId="19863" priority="4533" stopIfTrue="1" operator="equal">
      <formula>"f"</formula>
    </cfRule>
  </conditionalFormatting>
  <conditionalFormatting sqref="AN28:BS28">
    <cfRule type="cellIs" dxfId="19862" priority="4531" stopIfTrue="1" operator="equal">
      <formula>"h"</formula>
    </cfRule>
    <cfRule type="cellIs" dxfId="19861" priority="4532" stopIfTrue="1" operator="equal">
      <formula>"g"</formula>
    </cfRule>
  </conditionalFormatting>
  <conditionalFormatting sqref="AN73:BS73">
    <cfRule type="cellIs" dxfId="19860" priority="4527" stopIfTrue="1" operator="equal">
      <formula>"f"</formula>
    </cfRule>
  </conditionalFormatting>
  <conditionalFormatting sqref="AN73:BS73">
    <cfRule type="cellIs" dxfId="19859" priority="4525" stopIfTrue="1" operator="equal">
      <formula>"h"</formula>
    </cfRule>
    <cfRule type="cellIs" dxfId="19858" priority="4526" stopIfTrue="1" operator="equal">
      <formula>"g"</formula>
    </cfRule>
  </conditionalFormatting>
  <conditionalFormatting sqref="AN72:BS72">
    <cfRule type="cellIs" dxfId="19857" priority="4524" stopIfTrue="1" operator="equal">
      <formula>"f"</formula>
    </cfRule>
  </conditionalFormatting>
  <conditionalFormatting sqref="AN72:BS72">
    <cfRule type="cellIs" dxfId="19856" priority="4522" stopIfTrue="1" operator="equal">
      <formula>"h"</formula>
    </cfRule>
    <cfRule type="cellIs" dxfId="19855" priority="4523" stopIfTrue="1" operator="equal">
      <formula>"g"</formula>
    </cfRule>
  </conditionalFormatting>
  <conditionalFormatting sqref="AN38:BR38">
    <cfRule type="cellIs" dxfId="19854" priority="4491" stopIfTrue="1" operator="equal">
      <formula>"f"</formula>
    </cfRule>
  </conditionalFormatting>
  <conditionalFormatting sqref="AN38:BR38">
    <cfRule type="cellIs" dxfId="19853" priority="4489" stopIfTrue="1" operator="equal">
      <formula>"h"</formula>
    </cfRule>
    <cfRule type="cellIs" dxfId="19852" priority="4490" stopIfTrue="1" operator="equal">
      <formula>"g"</formula>
    </cfRule>
  </conditionalFormatting>
  <conditionalFormatting sqref="BS38">
    <cfRule type="cellIs" dxfId="19851" priority="4470" stopIfTrue="1" operator="equal">
      <formula>"f"</formula>
    </cfRule>
  </conditionalFormatting>
  <conditionalFormatting sqref="BS38">
    <cfRule type="cellIs" dxfId="19850" priority="4468" stopIfTrue="1" operator="equal">
      <formula>"h"</formula>
    </cfRule>
    <cfRule type="cellIs" dxfId="19849" priority="4469" stopIfTrue="1" operator="equal">
      <formula>"g"</formula>
    </cfRule>
  </conditionalFormatting>
  <conditionalFormatting sqref="BS38">
    <cfRule type="cellIs" dxfId="19848" priority="4467" stopIfTrue="1" operator="equal">
      <formula>"f"</formula>
    </cfRule>
  </conditionalFormatting>
  <conditionalFormatting sqref="BS38">
    <cfRule type="cellIs" dxfId="19847" priority="4465" stopIfTrue="1" operator="equal">
      <formula>"h"</formula>
    </cfRule>
    <cfRule type="cellIs" dxfId="19846" priority="4466" stopIfTrue="1" operator="equal">
      <formula>"g"</formula>
    </cfRule>
  </conditionalFormatting>
  <conditionalFormatting sqref="BS38">
    <cfRule type="cellIs" dxfId="19845" priority="4485" stopIfTrue="1" operator="equal">
      <formula>"f"</formula>
    </cfRule>
  </conditionalFormatting>
  <conditionalFormatting sqref="BS38">
    <cfRule type="cellIs" dxfId="19844" priority="4483" stopIfTrue="1" operator="equal">
      <formula>"h"</formula>
    </cfRule>
    <cfRule type="cellIs" dxfId="19843" priority="4484" stopIfTrue="1" operator="equal">
      <formula>"g"</formula>
    </cfRule>
  </conditionalFormatting>
  <conditionalFormatting sqref="BS38">
    <cfRule type="cellIs" dxfId="19842" priority="4488" stopIfTrue="1" operator="equal">
      <formula>"f"</formula>
    </cfRule>
  </conditionalFormatting>
  <conditionalFormatting sqref="BS38">
    <cfRule type="cellIs" dxfId="19841" priority="4486" stopIfTrue="1" operator="equal">
      <formula>"h"</formula>
    </cfRule>
    <cfRule type="cellIs" dxfId="19840" priority="4487" stopIfTrue="1" operator="equal">
      <formula>"g"</formula>
    </cfRule>
  </conditionalFormatting>
  <conditionalFormatting sqref="BS38">
    <cfRule type="cellIs" dxfId="19839" priority="4479" stopIfTrue="1" operator="equal">
      <formula>"f"</formula>
    </cfRule>
  </conditionalFormatting>
  <conditionalFormatting sqref="BS38">
    <cfRule type="cellIs" dxfId="19838" priority="4477" stopIfTrue="1" operator="equal">
      <formula>"h"</formula>
    </cfRule>
    <cfRule type="cellIs" dxfId="19837" priority="4478" stopIfTrue="1" operator="equal">
      <formula>"g"</formula>
    </cfRule>
  </conditionalFormatting>
  <conditionalFormatting sqref="BS38">
    <cfRule type="cellIs" dxfId="19836" priority="4482" stopIfTrue="1" operator="equal">
      <formula>"f"</formula>
    </cfRule>
  </conditionalFormatting>
  <conditionalFormatting sqref="BS38">
    <cfRule type="cellIs" dxfId="19835" priority="4480" stopIfTrue="1" operator="equal">
      <formula>"h"</formula>
    </cfRule>
    <cfRule type="cellIs" dxfId="19834" priority="4481" stopIfTrue="1" operator="equal">
      <formula>"g"</formula>
    </cfRule>
  </conditionalFormatting>
  <conditionalFormatting sqref="BS38">
    <cfRule type="cellIs" dxfId="19833" priority="4476" stopIfTrue="1" operator="equal">
      <formula>"f"</formula>
    </cfRule>
  </conditionalFormatting>
  <conditionalFormatting sqref="BS38">
    <cfRule type="cellIs" dxfId="19832" priority="4474" stopIfTrue="1" operator="equal">
      <formula>"h"</formula>
    </cfRule>
    <cfRule type="cellIs" dxfId="19831" priority="4475" stopIfTrue="1" operator="equal">
      <formula>"g"</formula>
    </cfRule>
  </conditionalFormatting>
  <conditionalFormatting sqref="BS38">
    <cfRule type="cellIs" dxfId="19830" priority="4473" stopIfTrue="1" operator="equal">
      <formula>"f"</formula>
    </cfRule>
  </conditionalFormatting>
  <conditionalFormatting sqref="BS38">
    <cfRule type="cellIs" dxfId="19829" priority="4471" stopIfTrue="1" operator="equal">
      <formula>"h"</formula>
    </cfRule>
    <cfRule type="cellIs" dxfId="19828" priority="4472" stopIfTrue="1" operator="equal">
      <formula>"g"</formula>
    </cfRule>
  </conditionalFormatting>
  <conditionalFormatting sqref="AN52:BR52">
    <cfRule type="cellIs" dxfId="19827" priority="4401" stopIfTrue="1" operator="equal">
      <formula>"f"</formula>
    </cfRule>
  </conditionalFormatting>
  <conditionalFormatting sqref="AN52:BR52">
    <cfRule type="cellIs" dxfId="19826" priority="4399" stopIfTrue="1" operator="equal">
      <formula>"h"</formula>
    </cfRule>
    <cfRule type="cellIs" dxfId="19825" priority="4400" stopIfTrue="1" operator="equal">
      <formula>"g"</formula>
    </cfRule>
  </conditionalFormatting>
  <conditionalFormatting sqref="BS52">
    <cfRule type="cellIs" dxfId="19824" priority="4380" stopIfTrue="1" operator="equal">
      <formula>"f"</formula>
    </cfRule>
  </conditionalFormatting>
  <conditionalFormatting sqref="BS52">
    <cfRule type="cellIs" dxfId="19823" priority="4378" stopIfTrue="1" operator="equal">
      <formula>"h"</formula>
    </cfRule>
    <cfRule type="cellIs" dxfId="19822" priority="4379" stopIfTrue="1" operator="equal">
      <formula>"g"</formula>
    </cfRule>
  </conditionalFormatting>
  <conditionalFormatting sqref="BS52">
    <cfRule type="cellIs" dxfId="19821" priority="4377" stopIfTrue="1" operator="equal">
      <formula>"f"</formula>
    </cfRule>
  </conditionalFormatting>
  <conditionalFormatting sqref="BS52">
    <cfRule type="cellIs" dxfId="19820" priority="4375" stopIfTrue="1" operator="equal">
      <formula>"h"</formula>
    </cfRule>
    <cfRule type="cellIs" dxfId="19819" priority="4376" stopIfTrue="1" operator="equal">
      <formula>"g"</formula>
    </cfRule>
  </conditionalFormatting>
  <conditionalFormatting sqref="BS52">
    <cfRule type="cellIs" dxfId="19818" priority="4395" stopIfTrue="1" operator="equal">
      <formula>"f"</formula>
    </cfRule>
  </conditionalFormatting>
  <conditionalFormatting sqref="BS52">
    <cfRule type="cellIs" dxfId="19817" priority="4393" stopIfTrue="1" operator="equal">
      <formula>"h"</formula>
    </cfRule>
    <cfRule type="cellIs" dxfId="19816" priority="4394" stopIfTrue="1" operator="equal">
      <formula>"g"</formula>
    </cfRule>
  </conditionalFormatting>
  <conditionalFormatting sqref="BS52">
    <cfRule type="cellIs" dxfId="19815" priority="4398" stopIfTrue="1" operator="equal">
      <formula>"f"</formula>
    </cfRule>
  </conditionalFormatting>
  <conditionalFormatting sqref="BS52">
    <cfRule type="cellIs" dxfId="19814" priority="4396" stopIfTrue="1" operator="equal">
      <formula>"h"</formula>
    </cfRule>
    <cfRule type="cellIs" dxfId="19813" priority="4397" stopIfTrue="1" operator="equal">
      <formula>"g"</formula>
    </cfRule>
  </conditionalFormatting>
  <conditionalFormatting sqref="BS52">
    <cfRule type="cellIs" dxfId="19812" priority="4389" stopIfTrue="1" operator="equal">
      <formula>"f"</formula>
    </cfRule>
  </conditionalFormatting>
  <conditionalFormatting sqref="BS52">
    <cfRule type="cellIs" dxfId="19811" priority="4387" stopIfTrue="1" operator="equal">
      <formula>"h"</formula>
    </cfRule>
    <cfRule type="cellIs" dxfId="19810" priority="4388" stopIfTrue="1" operator="equal">
      <formula>"g"</formula>
    </cfRule>
  </conditionalFormatting>
  <conditionalFormatting sqref="BS52">
    <cfRule type="cellIs" dxfId="19809" priority="4392" stopIfTrue="1" operator="equal">
      <formula>"f"</formula>
    </cfRule>
  </conditionalFormatting>
  <conditionalFormatting sqref="BS52">
    <cfRule type="cellIs" dxfId="19808" priority="4390" stopIfTrue="1" operator="equal">
      <formula>"h"</formula>
    </cfRule>
    <cfRule type="cellIs" dxfId="19807" priority="4391" stopIfTrue="1" operator="equal">
      <formula>"g"</formula>
    </cfRule>
  </conditionalFormatting>
  <conditionalFormatting sqref="BS52">
    <cfRule type="cellIs" dxfId="19806" priority="4386" stopIfTrue="1" operator="equal">
      <formula>"f"</formula>
    </cfRule>
  </conditionalFormatting>
  <conditionalFormatting sqref="BS52">
    <cfRule type="cellIs" dxfId="19805" priority="4384" stopIfTrue="1" operator="equal">
      <formula>"h"</formula>
    </cfRule>
    <cfRule type="cellIs" dxfId="19804" priority="4385" stopIfTrue="1" operator="equal">
      <formula>"g"</formula>
    </cfRule>
  </conditionalFormatting>
  <conditionalFormatting sqref="BS52">
    <cfRule type="cellIs" dxfId="19803" priority="4383" stopIfTrue="1" operator="equal">
      <formula>"f"</formula>
    </cfRule>
  </conditionalFormatting>
  <conditionalFormatting sqref="BS52">
    <cfRule type="cellIs" dxfId="19802" priority="4381" stopIfTrue="1" operator="equal">
      <formula>"h"</formula>
    </cfRule>
    <cfRule type="cellIs" dxfId="19801" priority="4382" stopIfTrue="1" operator="equal">
      <formula>"g"</formula>
    </cfRule>
  </conditionalFormatting>
  <conditionalFormatting sqref="AN27:BS27">
    <cfRule type="cellIs" dxfId="19800" priority="4290" stopIfTrue="1" operator="equal">
      <formula>"f"</formula>
    </cfRule>
  </conditionalFormatting>
  <conditionalFormatting sqref="AN27:BS27">
    <cfRule type="cellIs" dxfId="19799" priority="4288" stopIfTrue="1" operator="equal">
      <formula>"h"</formula>
    </cfRule>
    <cfRule type="cellIs" dxfId="19798" priority="4289" stopIfTrue="1" operator="equal">
      <formula>"g"</formula>
    </cfRule>
  </conditionalFormatting>
  <conditionalFormatting sqref="AN44:BS44">
    <cfRule type="cellIs" dxfId="19797" priority="4287" stopIfTrue="1" operator="equal">
      <formula>"f"</formula>
    </cfRule>
  </conditionalFormatting>
  <conditionalFormatting sqref="AN44:BS44">
    <cfRule type="cellIs" dxfId="19796" priority="4285" stopIfTrue="1" operator="equal">
      <formula>"h"</formula>
    </cfRule>
    <cfRule type="cellIs" dxfId="19795" priority="4286" stopIfTrue="1" operator="equal">
      <formula>"g"</formula>
    </cfRule>
  </conditionalFormatting>
  <conditionalFormatting sqref="AN43:BR43">
    <cfRule type="cellIs" dxfId="19794" priority="4284" stopIfTrue="1" operator="equal">
      <formula>"f"</formula>
    </cfRule>
  </conditionalFormatting>
  <conditionalFormatting sqref="AN43:BR43">
    <cfRule type="cellIs" dxfId="19793" priority="4282" stopIfTrue="1" operator="equal">
      <formula>"h"</formula>
    </cfRule>
    <cfRule type="cellIs" dxfId="19792" priority="4283" stopIfTrue="1" operator="equal">
      <formula>"g"</formula>
    </cfRule>
  </conditionalFormatting>
  <conditionalFormatting sqref="BS43">
    <cfRule type="cellIs" dxfId="19791" priority="4263" stopIfTrue="1" operator="equal">
      <formula>"f"</formula>
    </cfRule>
  </conditionalFormatting>
  <conditionalFormatting sqref="BS43">
    <cfRule type="cellIs" dxfId="19790" priority="4261" stopIfTrue="1" operator="equal">
      <formula>"h"</formula>
    </cfRule>
    <cfRule type="cellIs" dxfId="19789" priority="4262" stopIfTrue="1" operator="equal">
      <formula>"g"</formula>
    </cfRule>
  </conditionalFormatting>
  <conditionalFormatting sqref="BS43">
    <cfRule type="cellIs" dxfId="19788" priority="4260" stopIfTrue="1" operator="equal">
      <formula>"f"</formula>
    </cfRule>
  </conditionalFormatting>
  <conditionalFormatting sqref="BS43">
    <cfRule type="cellIs" dxfId="19787" priority="4258" stopIfTrue="1" operator="equal">
      <formula>"h"</formula>
    </cfRule>
    <cfRule type="cellIs" dxfId="19786" priority="4259" stopIfTrue="1" operator="equal">
      <formula>"g"</formula>
    </cfRule>
  </conditionalFormatting>
  <conditionalFormatting sqref="BS43">
    <cfRule type="cellIs" dxfId="19785" priority="4278" stopIfTrue="1" operator="equal">
      <formula>"f"</formula>
    </cfRule>
  </conditionalFormatting>
  <conditionalFormatting sqref="BS43">
    <cfRule type="cellIs" dxfId="19784" priority="4276" stopIfTrue="1" operator="equal">
      <formula>"h"</formula>
    </cfRule>
    <cfRule type="cellIs" dxfId="19783" priority="4277" stopIfTrue="1" operator="equal">
      <formula>"g"</formula>
    </cfRule>
  </conditionalFormatting>
  <conditionalFormatting sqref="BS43">
    <cfRule type="cellIs" dxfId="19782" priority="4281" stopIfTrue="1" operator="equal">
      <formula>"f"</formula>
    </cfRule>
  </conditionalFormatting>
  <conditionalFormatting sqref="BS43">
    <cfRule type="cellIs" dxfId="19781" priority="4279" stopIfTrue="1" operator="equal">
      <formula>"h"</formula>
    </cfRule>
    <cfRule type="cellIs" dxfId="19780" priority="4280" stopIfTrue="1" operator="equal">
      <formula>"g"</formula>
    </cfRule>
  </conditionalFormatting>
  <conditionalFormatting sqref="BS43">
    <cfRule type="cellIs" dxfId="19779" priority="4272" stopIfTrue="1" operator="equal">
      <formula>"f"</formula>
    </cfRule>
  </conditionalFormatting>
  <conditionalFormatting sqref="BS43">
    <cfRule type="cellIs" dxfId="19778" priority="4270" stopIfTrue="1" operator="equal">
      <formula>"h"</formula>
    </cfRule>
    <cfRule type="cellIs" dxfId="19777" priority="4271" stopIfTrue="1" operator="equal">
      <formula>"g"</formula>
    </cfRule>
  </conditionalFormatting>
  <conditionalFormatting sqref="BS43">
    <cfRule type="cellIs" dxfId="19776" priority="4275" stopIfTrue="1" operator="equal">
      <formula>"f"</formula>
    </cfRule>
  </conditionalFormatting>
  <conditionalFormatting sqref="BS43">
    <cfRule type="cellIs" dxfId="19775" priority="4273" stopIfTrue="1" operator="equal">
      <formula>"h"</formula>
    </cfRule>
    <cfRule type="cellIs" dxfId="19774" priority="4274" stopIfTrue="1" operator="equal">
      <formula>"g"</formula>
    </cfRule>
  </conditionalFormatting>
  <conditionalFormatting sqref="BS43">
    <cfRule type="cellIs" dxfId="19773" priority="4269" stopIfTrue="1" operator="equal">
      <formula>"f"</formula>
    </cfRule>
  </conditionalFormatting>
  <conditionalFormatting sqref="BS43">
    <cfRule type="cellIs" dxfId="19772" priority="4267" stopIfTrue="1" operator="equal">
      <formula>"h"</formula>
    </cfRule>
    <cfRule type="cellIs" dxfId="19771" priority="4268" stopIfTrue="1" operator="equal">
      <formula>"g"</formula>
    </cfRule>
  </conditionalFormatting>
  <conditionalFormatting sqref="BS43">
    <cfRule type="cellIs" dxfId="19770" priority="4266" stopIfTrue="1" operator="equal">
      <formula>"f"</formula>
    </cfRule>
  </conditionalFormatting>
  <conditionalFormatting sqref="BS43">
    <cfRule type="cellIs" dxfId="19769" priority="4264" stopIfTrue="1" operator="equal">
      <formula>"h"</formula>
    </cfRule>
    <cfRule type="cellIs" dxfId="19768" priority="4265" stopIfTrue="1" operator="equal">
      <formula>"g"</formula>
    </cfRule>
  </conditionalFormatting>
  <conditionalFormatting sqref="BS118">
    <cfRule type="cellIs" dxfId="19767" priority="4227" stopIfTrue="1" operator="equal">
      <formula>"f"</formula>
    </cfRule>
  </conditionalFormatting>
  <conditionalFormatting sqref="BS118">
    <cfRule type="cellIs" dxfId="19766" priority="4225" stopIfTrue="1" operator="equal">
      <formula>"h"</formula>
    </cfRule>
    <cfRule type="cellIs" dxfId="19765" priority="4226" stopIfTrue="1" operator="equal">
      <formula>"g"</formula>
    </cfRule>
  </conditionalFormatting>
  <conditionalFormatting sqref="AN118:BO118">
    <cfRule type="cellIs" dxfId="19764" priority="4251" stopIfTrue="1" operator="equal">
      <formula>"f"</formula>
    </cfRule>
  </conditionalFormatting>
  <conditionalFormatting sqref="AN118:BO118">
    <cfRule type="cellIs" dxfId="19763" priority="4249" stopIfTrue="1" operator="equal">
      <formula>"h"</formula>
    </cfRule>
    <cfRule type="cellIs" dxfId="19762" priority="4250" stopIfTrue="1" operator="equal">
      <formula>"g"</formula>
    </cfRule>
  </conditionalFormatting>
  <conditionalFormatting sqref="BS118">
    <cfRule type="cellIs" dxfId="19761" priority="4236" stopIfTrue="1" operator="equal">
      <formula>"f"</formula>
    </cfRule>
  </conditionalFormatting>
  <conditionalFormatting sqref="BS118">
    <cfRule type="cellIs" dxfId="19760" priority="4234" stopIfTrue="1" operator="equal">
      <formula>"h"</formula>
    </cfRule>
    <cfRule type="cellIs" dxfId="19759" priority="4235" stopIfTrue="1" operator="equal">
      <formula>"g"</formula>
    </cfRule>
  </conditionalFormatting>
  <conditionalFormatting sqref="BS118">
    <cfRule type="cellIs" dxfId="19758" priority="4233" stopIfTrue="1" operator="equal">
      <formula>"f"</formula>
    </cfRule>
  </conditionalFormatting>
  <conditionalFormatting sqref="BS118">
    <cfRule type="cellIs" dxfId="19757" priority="4231" stopIfTrue="1" operator="equal">
      <formula>"h"</formula>
    </cfRule>
    <cfRule type="cellIs" dxfId="19756" priority="4232" stopIfTrue="1" operator="equal">
      <formula>"g"</formula>
    </cfRule>
  </conditionalFormatting>
  <conditionalFormatting sqref="BS118">
    <cfRule type="cellIs" dxfId="19755" priority="4230" stopIfTrue="1" operator="equal">
      <formula>"f"</formula>
    </cfRule>
  </conditionalFormatting>
  <conditionalFormatting sqref="BS118">
    <cfRule type="cellIs" dxfId="19754" priority="4228" stopIfTrue="1" operator="equal">
      <formula>"h"</formula>
    </cfRule>
    <cfRule type="cellIs" dxfId="19753" priority="4229" stopIfTrue="1" operator="equal">
      <formula>"g"</formula>
    </cfRule>
  </conditionalFormatting>
  <conditionalFormatting sqref="BS118">
    <cfRule type="cellIs" dxfId="19752" priority="4248" stopIfTrue="1" operator="equal">
      <formula>"f"</formula>
    </cfRule>
  </conditionalFormatting>
  <conditionalFormatting sqref="BS118">
    <cfRule type="cellIs" dxfId="19751" priority="4246" stopIfTrue="1" operator="equal">
      <formula>"h"</formula>
    </cfRule>
    <cfRule type="cellIs" dxfId="19750" priority="4247" stopIfTrue="1" operator="equal">
      <formula>"g"</formula>
    </cfRule>
  </conditionalFormatting>
  <conditionalFormatting sqref="BS118">
    <cfRule type="cellIs" dxfId="19749" priority="4245" stopIfTrue="1" operator="equal">
      <formula>"f"</formula>
    </cfRule>
  </conditionalFormatting>
  <conditionalFormatting sqref="BS118">
    <cfRule type="cellIs" dxfId="19748" priority="4243" stopIfTrue="1" operator="equal">
      <formula>"h"</formula>
    </cfRule>
    <cfRule type="cellIs" dxfId="19747" priority="4244" stopIfTrue="1" operator="equal">
      <formula>"g"</formula>
    </cfRule>
  </conditionalFormatting>
  <conditionalFormatting sqref="BS118">
    <cfRule type="cellIs" dxfId="19746" priority="4239" stopIfTrue="1" operator="equal">
      <formula>"f"</formula>
    </cfRule>
  </conditionalFormatting>
  <conditionalFormatting sqref="BS118">
    <cfRule type="cellIs" dxfId="19745" priority="4237" stopIfTrue="1" operator="equal">
      <formula>"h"</formula>
    </cfRule>
    <cfRule type="cellIs" dxfId="19744" priority="4238" stopIfTrue="1" operator="equal">
      <formula>"g"</formula>
    </cfRule>
  </conditionalFormatting>
  <conditionalFormatting sqref="BS118">
    <cfRule type="cellIs" dxfId="19743" priority="4242" stopIfTrue="1" operator="equal">
      <formula>"f"</formula>
    </cfRule>
  </conditionalFormatting>
  <conditionalFormatting sqref="BS118">
    <cfRule type="cellIs" dxfId="19742" priority="4240" stopIfTrue="1" operator="equal">
      <formula>"h"</formula>
    </cfRule>
    <cfRule type="cellIs" dxfId="19741" priority="4241" stopIfTrue="1" operator="equal">
      <formula>"g"</formula>
    </cfRule>
  </conditionalFormatting>
  <conditionalFormatting sqref="BS120">
    <cfRule type="cellIs" dxfId="19740" priority="4200" stopIfTrue="1" operator="equal">
      <formula>"f"</formula>
    </cfRule>
  </conditionalFormatting>
  <conditionalFormatting sqref="BS120">
    <cfRule type="cellIs" dxfId="19739" priority="4198" stopIfTrue="1" operator="equal">
      <formula>"h"</formula>
    </cfRule>
    <cfRule type="cellIs" dxfId="19738" priority="4199" stopIfTrue="1" operator="equal">
      <formula>"g"</formula>
    </cfRule>
  </conditionalFormatting>
  <conditionalFormatting sqref="AN120:BO120">
    <cfRule type="cellIs" dxfId="19737" priority="4224" stopIfTrue="1" operator="equal">
      <formula>"f"</formula>
    </cfRule>
  </conditionalFormatting>
  <conditionalFormatting sqref="AN120:BO120">
    <cfRule type="cellIs" dxfId="19736" priority="4222" stopIfTrue="1" operator="equal">
      <formula>"h"</formula>
    </cfRule>
    <cfRule type="cellIs" dxfId="19735" priority="4223" stopIfTrue="1" operator="equal">
      <formula>"g"</formula>
    </cfRule>
  </conditionalFormatting>
  <conditionalFormatting sqref="BS120">
    <cfRule type="cellIs" dxfId="19734" priority="4209" stopIfTrue="1" operator="equal">
      <formula>"f"</formula>
    </cfRule>
  </conditionalFormatting>
  <conditionalFormatting sqref="BS120">
    <cfRule type="cellIs" dxfId="19733" priority="4207" stopIfTrue="1" operator="equal">
      <formula>"h"</formula>
    </cfRule>
    <cfRule type="cellIs" dxfId="19732" priority="4208" stopIfTrue="1" operator="equal">
      <formula>"g"</formula>
    </cfRule>
  </conditionalFormatting>
  <conditionalFormatting sqref="BS120">
    <cfRule type="cellIs" dxfId="19731" priority="4206" stopIfTrue="1" operator="equal">
      <formula>"f"</formula>
    </cfRule>
  </conditionalFormatting>
  <conditionalFormatting sqref="BS120">
    <cfRule type="cellIs" dxfId="19730" priority="4204" stopIfTrue="1" operator="equal">
      <formula>"h"</formula>
    </cfRule>
    <cfRule type="cellIs" dxfId="19729" priority="4205" stopIfTrue="1" operator="equal">
      <formula>"g"</formula>
    </cfRule>
  </conditionalFormatting>
  <conditionalFormatting sqref="BS120">
    <cfRule type="cellIs" dxfId="19728" priority="4203" stopIfTrue="1" operator="equal">
      <formula>"f"</formula>
    </cfRule>
  </conditionalFormatting>
  <conditionalFormatting sqref="BS120">
    <cfRule type="cellIs" dxfId="19727" priority="4201" stopIfTrue="1" operator="equal">
      <formula>"h"</formula>
    </cfRule>
    <cfRule type="cellIs" dxfId="19726" priority="4202" stopIfTrue="1" operator="equal">
      <formula>"g"</formula>
    </cfRule>
  </conditionalFormatting>
  <conditionalFormatting sqref="BS120">
    <cfRule type="cellIs" dxfId="19725" priority="4221" stopIfTrue="1" operator="equal">
      <formula>"f"</formula>
    </cfRule>
  </conditionalFormatting>
  <conditionalFormatting sqref="BS120">
    <cfRule type="cellIs" dxfId="19724" priority="4219" stopIfTrue="1" operator="equal">
      <formula>"h"</formula>
    </cfRule>
    <cfRule type="cellIs" dxfId="19723" priority="4220" stopIfTrue="1" operator="equal">
      <formula>"g"</formula>
    </cfRule>
  </conditionalFormatting>
  <conditionalFormatting sqref="BS120">
    <cfRule type="cellIs" dxfId="19722" priority="4218" stopIfTrue="1" operator="equal">
      <formula>"f"</formula>
    </cfRule>
  </conditionalFormatting>
  <conditionalFormatting sqref="BS120">
    <cfRule type="cellIs" dxfId="19721" priority="4216" stopIfTrue="1" operator="equal">
      <formula>"h"</formula>
    </cfRule>
    <cfRule type="cellIs" dxfId="19720" priority="4217" stopIfTrue="1" operator="equal">
      <formula>"g"</formula>
    </cfRule>
  </conditionalFormatting>
  <conditionalFormatting sqref="BS120">
    <cfRule type="cellIs" dxfId="19719" priority="4212" stopIfTrue="1" operator="equal">
      <formula>"f"</formula>
    </cfRule>
  </conditionalFormatting>
  <conditionalFormatting sqref="BS120">
    <cfRule type="cellIs" dxfId="19718" priority="4210" stopIfTrue="1" operator="equal">
      <formula>"h"</formula>
    </cfRule>
    <cfRule type="cellIs" dxfId="19717" priority="4211" stopIfTrue="1" operator="equal">
      <formula>"g"</formula>
    </cfRule>
  </conditionalFormatting>
  <conditionalFormatting sqref="BS120">
    <cfRule type="cellIs" dxfId="19716" priority="4215" stopIfTrue="1" operator="equal">
      <formula>"f"</formula>
    </cfRule>
  </conditionalFormatting>
  <conditionalFormatting sqref="BS120">
    <cfRule type="cellIs" dxfId="19715" priority="4213" stopIfTrue="1" operator="equal">
      <formula>"h"</formula>
    </cfRule>
    <cfRule type="cellIs" dxfId="19714" priority="4214" stopIfTrue="1" operator="equal">
      <formula>"g"</formula>
    </cfRule>
  </conditionalFormatting>
  <conditionalFormatting sqref="AN123:BS123">
    <cfRule type="cellIs" dxfId="19713" priority="4086" stopIfTrue="1" operator="equal">
      <formula>"f"</formula>
    </cfRule>
  </conditionalFormatting>
  <conditionalFormatting sqref="AN123:BS123">
    <cfRule type="cellIs" dxfId="19712" priority="4084" stopIfTrue="1" operator="equal">
      <formula>"h"</formula>
    </cfRule>
    <cfRule type="cellIs" dxfId="19711" priority="4085" stopIfTrue="1" operator="equal">
      <formula>"g"</formula>
    </cfRule>
  </conditionalFormatting>
  <conditionalFormatting sqref="BQ118:BR118 BQ120:BR120">
    <cfRule type="cellIs" dxfId="19710" priority="4077" stopIfTrue="1" operator="equal">
      <formula>"f"</formula>
    </cfRule>
  </conditionalFormatting>
  <conditionalFormatting sqref="BQ118:BR118 BQ120:BR120">
    <cfRule type="cellIs" dxfId="19709" priority="4075" stopIfTrue="1" operator="equal">
      <formula>"h"</formula>
    </cfRule>
    <cfRule type="cellIs" dxfId="19708" priority="4076" stopIfTrue="1" operator="equal">
      <formula>"g"</formula>
    </cfRule>
  </conditionalFormatting>
  <conditionalFormatting sqref="BP118 BP120">
    <cfRule type="cellIs" dxfId="19707" priority="4074" stopIfTrue="1" operator="equal">
      <formula>"f"</formula>
    </cfRule>
  </conditionalFormatting>
  <conditionalFormatting sqref="BP118 BP120">
    <cfRule type="cellIs" dxfId="19706" priority="4072" stopIfTrue="1" operator="equal">
      <formula>"h"</formula>
    </cfRule>
    <cfRule type="cellIs" dxfId="19705" priority="4073" stopIfTrue="1" operator="equal">
      <formula>"g"</formula>
    </cfRule>
  </conditionalFormatting>
  <conditionalFormatting sqref="AN75:BS75">
    <cfRule type="cellIs" dxfId="19704" priority="4071" stopIfTrue="1" operator="equal">
      <formula>"f"</formula>
    </cfRule>
  </conditionalFormatting>
  <conditionalFormatting sqref="AN75:BS75">
    <cfRule type="cellIs" dxfId="19703" priority="4069" stopIfTrue="1" operator="equal">
      <formula>"h"</formula>
    </cfRule>
    <cfRule type="cellIs" dxfId="19702" priority="4070" stopIfTrue="1" operator="equal">
      <formula>"g"</formula>
    </cfRule>
  </conditionalFormatting>
  <conditionalFormatting sqref="AN119:BO119">
    <cfRule type="cellIs" dxfId="19701" priority="2142" stopIfTrue="1" operator="equal">
      <formula>"f"</formula>
    </cfRule>
  </conditionalFormatting>
  <conditionalFormatting sqref="AN119:BO119">
    <cfRule type="cellIs" dxfId="19700" priority="2140" stopIfTrue="1" operator="equal">
      <formula>"h"</formula>
    </cfRule>
    <cfRule type="cellIs" dxfId="19699" priority="2141" stopIfTrue="1" operator="equal">
      <formula>"g"</formula>
    </cfRule>
  </conditionalFormatting>
  <conditionalFormatting sqref="BS119">
    <cfRule type="cellIs" dxfId="19698" priority="2139" stopIfTrue="1" operator="equal">
      <formula>"f"</formula>
    </cfRule>
  </conditionalFormatting>
  <conditionalFormatting sqref="BS119">
    <cfRule type="cellIs" dxfId="19697" priority="2137" stopIfTrue="1" operator="equal">
      <formula>"h"</formula>
    </cfRule>
    <cfRule type="cellIs" dxfId="19696" priority="2138" stopIfTrue="1" operator="equal">
      <formula>"g"</formula>
    </cfRule>
  </conditionalFormatting>
  <conditionalFormatting sqref="BS119">
    <cfRule type="cellIs" dxfId="19695" priority="2136" stopIfTrue="1" operator="equal">
      <formula>"f"</formula>
    </cfRule>
  </conditionalFormatting>
  <conditionalFormatting sqref="BS119">
    <cfRule type="cellIs" dxfId="19694" priority="2134" stopIfTrue="1" operator="equal">
      <formula>"h"</formula>
    </cfRule>
    <cfRule type="cellIs" dxfId="19693" priority="2135" stopIfTrue="1" operator="equal">
      <formula>"g"</formula>
    </cfRule>
  </conditionalFormatting>
  <conditionalFormatting sqref="BS119">
    <cfRule type="cellIs" dxfId="19692" priority="2133" stopIfTrue="1" operator="equal">
      <formula>"f"</formula>
    </cfRule>
  </conditionalFormatting>
  <conditionalFormatting sqref="BS119">
    <cfRule type="cellIs" dxfId="19691" priority="2131" stopIfTrue="1" operator="equal">
      <formula>"h"</formula>
    </cfRule>
    <cfRule type="cellIs" dxfId="19690" priority="2132" stopIfTrue="1" operator="equal">
      <formula>"g"</formula>
    </cfRule>
  </conditionalFormatting>
  <conditionalFormatting sqref="BS119">
    <cfRule type="cellIs" dxfId="19689" priority="2130" stopIfTrue="1" operator="equal">
      <formula>"f"</formula>
    </cfRule>
  </conditionalFormatting>
  <conditionalFormatting sqref="BS119">
    <cfRule type="cellIs" dxfId="19688" priority="2128" stopIfTrue="1" operator="equal">
      <formula>"h"</formula>
    </cfRule>
    <cfRule type="cellIs" dxfId="19687" priority="2129" stopIfTrue="1" operator="equal">
      <formula>"g"</formula>
    </cfRule>
  </conditionalFormatting>
  <conditionalFormatting sqref="BS119">
    <cfRule type="cellIs" dxfId="19686" priority="2127" stopIfTrue="1" operator="equal">
      <formula>"f"</formula>
    </cfRule>
  </conditionalFormatting>
  <conditionalFormatting sqref="BS119">
    <cfRule type="cellIs" dxfId="19685" priority="2125" stopIfTrue="1" operator="equal">
      <formula>"h"</formula>
    </cfRule>
    <cfRule type="cellIs" dxfId="19684" priority="2126" stopIfTrue="1" operator="equal">
      <formula>"g"</formula>
    </cfRule>
  </conditionalFormatting>
  <conditionalFormatting sqref="BS119">
    <cfRule type="cellIs" dxfId="19683" priority="2124" stopIfTrue="1" operator="equal">
      <formula>"f"</formula>
    </cfRule>
  </conditionalFormatting>
  <conditionalFormatting sqref="BS119">
    <cfRule type="cellIs" dxfId="19682" priority="2122" stopIfTrue="1" operator="equal">
      <formula>"h"</formula>
    </cfRule>
    <cfRule type="cellIs" dxfId="19681" priority="2123" stopIfTrue="1" operator="equal">
      <formula>"g"</formula>
    </cfRule>
  </conditionalFormatting>
  <conditionalFormatting sqref="BS119">
    <cfRule type="cellIs" dxfId="19680" priority="2121" stopIfTrue="1" operator="equal">
      <formula>"f"</formula>
    </cfRule>
  </conditionalFormatting>
  <conditionalFormatting sqref="BS119">
    <cfRule type="cellIs" dxfId="19679" priority="2119" stopIfTrue="1" operator="equal">
      <formula>"h"</formula>
    </cfRule>
    <cfRule type="cellIs" dxfId="19678" priority="2120" stopIfTrue="1" operator="equal">
      <formula>"g"</formula>
    </cfRule>
  </conditionalFormatting>
  <conditionalFormatting sqref="BS119">
    <cfRule type="cellIs" dxfId="19677" priority="2118" stopIfTrue="1" operator="equal">
      <formula>"f"</formula>
    </cfRule>
  </conditionalFormatting>
  <conditionalFormatting sqref="BS119">
    <cfRule type="cellIs" dxfId="19676" priority="2116" stopIfTrue="1" operator="equal">
      <formula>"h"</formula>
    </cfRule>
    <cfRule type="cellIs" dxfId="19675" priority="2117" stopIfTrue="1" operator="equal">
      <formula>"g"</formula>
    </cfRule>
  </conditionalFormatting>
  <conditionalFormatting sqref="BQ119:BR119">
    <cfRule type="cellIs" dxfId="19674" priority="2115" stopIfTrue="1" operator="equal">
      <formula>"f"</formula>
    </cfRule>
  </conditionalFormatting>
  <conditionalFormatting sqref="BQ119:BR119">
    <cfRule type="cellIs" dxfId="19673" priority="2113" stopIfTrue="1" operator="equal">
      <formula>"h"</formula>
    </cfRule>
    <cfRule type="cellIs" dxfId="19672" priority="2114" stopIfTrue="1" operator="equal">
      <formula>"g"</formula>
    </cfRule>
  </conditionalFormatting>
  <conditionalFormatting sqref="BP119">
    <cfRule type="cellIs" dxfId="19671" priority="2112" stopIfTrue="1" operator="equal">
      <formula>"f"</formula>
    </cfRule>
  </conditionalFormatting>
  <conditionalFormatting sqref="BP119">
    <cfRule type="cellIs" dxfId="19670" priority="2110" stopIfTrue="1" operator="equal">
      <formula>"h"</formula>
    </cfRule>
    <cfRule type="cellIs" dxfId="19669" priority="2111" stopIfTrue="1" operator="equal">
      <formula>"g"</formula>
    </cfRule>
  </conditionalFormatting>
  <conditionalFormatting sqref="AN63:BS63">
    <cfRule type="cellIs" dxfId="19668" priority="2109" stopIfTrue="1" operator="equal">
      <formula>"f"</formula>
    </cfRule>
  </conditionalFormatting>
  <conditionalFormatting sqref="AN63:BS63">
    <cfRule type="cellIs" dxfId="19667" priority="2107" stopIfTrue="1" operator="equal">
      <formula>"h"</formula>
    </cfRule>
    <cfRule type="cellIs" dxfId="19666" priority="2108" stopIfTrue="1" operator="equal">
      <formula>"g"</formula>
    </cfRule>
  </conditionalFormatting>
  <conditionalFormatting sqref="AN66:BS66">
    <cfRule type="cellIs" dxfId="19665" priority="2106" stopIfTrue="1" operator="equal">
      <formula>"f"</formula>
    </cfRule>
  </conditionalFormatting>
  <conditionalFormatting sqref="AN66:BS66">
    <cfRule type="cellIs" dxfId="19664" priority="2104" stopIfTrue="1" operator="equal">
      <formula>"h"</formula>
    </cfRule>
    <cfRule type="cellIs" dxfId="19663" priority="2105" stopIfTrue="1" operator="equal">
      <formula>"g"</formula>
    </cfRule>
  </conditionalFormatting>
  <conditionalFormatting sqref="AN70:BS70">
    <cfRule type="cellIs" dxfId="19662" priority="2103" stopIfTrue="1" operator="equal">
      <formula>"f"</formula>
    </cfRule>
  </conditionalFormatting>
  <conditionalFormatting sqref="AN70:BS70">
    <cfRule type="cellIs" dxfId="19661" priority="2101" stopIfTrue="1" operator="equal">
      <formula>"h"</formula>
    </cfRule>
    <cfRule type="cellIs" dxfId="19660" priority="2102" stopIfTrue="1" operator="equal">
      <formula>"g"</formula>
    </cfRule>
  </conditionalFormatting>
  <conditionalFormatting sqref="AN67:BS67">
    <cfRule type="cellIs" dxfId="19659" priority="2100" stopIfTrue="1" operator="equal">
      <formula>"f"</formula>
    </cfRule>
  </conditionalFormatting>
  <conditionalFormatting sqref="AN67:BS67">
    <cfRule type="cellIs" dxfId="19658" priority="2098" stopIfTrue="1" operator="equal">
      <formula>"h"</formula>
    </cfRule>
    <cfRule type="cellIs" dxfId="19657" priority="2099" stopIfTrue="1" operator="equal">
      <formula>"g"</formula>
    </cfRule>
  </conditionalFormatting>
  <conditionalFormatting sqref="AN69:BS69">
    <cfRule type="cellIs" dxfId="19656" priority="2097" stopIfTrue="1" operator="equal">
      <formula>"f"</formula>
    </cfRule>
  </conditionalFormatting>
  <conditionalFormatting sqref="AN69:BS69">
    <cfRule type="cellIs" dxfId="19655" priority="2095" stopIfTrue="1" operator="equal">
      <formula>"h"</formula>
    </cfRule>
    <cfRule type="cellIs" dxfId="19654" priority="2096" stopIfTrue="1" operator="equal">
      <formula>"g"</formula>
    </cfRule>
  </conditionalFormatting>
  <conditionalFormatting sqref="AN68:BS68">
    <cfRule type="cellIs" dxfId="19653" priority="2094" stopIfTrue="1" operator="equal">
      <formula>"f"</formula>
    </cfRule>
  </conditionalFormatting>
  <conditionalFormatting sqref="AN68:BS68">
    <cfRule type="cellIs" dxfId="19652" priority="2092" stopIfTrue="1" operator="equal">
      <formula>"h"</formula>
    </cfRule>
    <cfRule type="cellIs" dxfId="19651" priority="2093" stopIfTrue="1" operator="equal">
      <formula>"g"</formula>
    </cfRule>
  </conditionalFormatting>
  <conditionalFormatting sqref="AN121:BR121">
    <cfRule type="cellIs" dxfId="19650" priority="2088" stopIfTrue="1" operator="equal">
      <formula>"f"</formula>
    </cfRule>
  </conditionalFormatting>
  <conditionalFormatting sqref="AN121:BR121">
    <cfRule type="cellIs" dxfId="19649" priority="2086" stopIfTrue="1" operator="equal">
      <formula>"h"</formula>
    </cfRule>
    <cfRule type="cellIs" dxfId="19648" priority="2087" stopIfTrue="1" operator="equal">
      <formula>"g"</formula>
    </cfRule>
  </conditionalFormatting>
  <conditionalFormatting sqref="BS121">
    <cfRule type="cellIs" dxfId="19647" priority="2064" stopIfTrue="1" operator="equal">
      <formula>"f"</formula>
    </cfRule>
  </conditionalFormatting>
  <conditionalFormatting sqref="BS121">
    <cfRule type="cellIs" dxfId="19646" priority="2062" stopIfTrue="1" operator="equal">
      <formula>"h"</formula>
    </cfRule>
    <cfRule type="cellIs" dxfId="19645" priority="2063" stopIfTrue="1" operator="equal">
      <formula>"g"</formula>
    </cfRule>
  </conditionalFormatting>
  <conditionalFormatting sqref="BS121">
    <cfRule type="cellIs" dxfId="19644" priority="2085" stopIfTrue="1" operator="equal">
      <formula>"f"</formula>
    </cfRule>
  </conditionalFormatting>
  <conditionalFormatting sqref="BS121">
    <cfRule type="cellIs" dxfId="19643" priority="2083" stopIfTrue="1" operator="equal">
      <formula>"h"</formula>
    </cfRule>
    <cfRule type="cellIs" dxfId="19642" priority="2084" stopIfTrue="1" operator="equal">
      <formula>"g"</formula>
    </cfRule>
  </conditionalFormatting>
  <conditionalFormatting sqref="BS121">
    <cfRule type="cellIs" dxfId="19641" priority="2073" stopIfTrue="1" operator="equal">
      <formula>"f"</formula>
    </cfRule>
  </conditionalFormatting>
  <conditionalFormatting sqref="BS121">
    <cfRule type="cellIs" dxfId="19640" priority="2071" stopIfTrue="1" operator="equal">
      <formula>"h"</formula>
    </cfRule>
    <cfRule type="cellIs" dxfId="19639" priority="2072" stopIfTrue="1" operator="equal">
      <formula>"g"</formula>
    </cfRule>
  </conditionalFormatting>
  <conditionalFormatting sqref="BS121">
    <cfRule type="cellIs" dxfId="19638" priority="2070" stopIfTrue="1" operator="equal">
      <formula>"f"</formula>
    </cfRule>
  </conditionalFormatting>
  <conditionalFormatting sqref="BS121">
    <cfRule type="cellIs" dxfId="19637" priority="2068" stopIfTrue="1" operator="equal">
      <formula>"h"</formula>
    </cfRule>
    <cfRule type="cellIs" dxfId="19636" priority="2069" stopIfTrue="1" operator="equal">
      <formula>"g"</formula>
    </cfRule>
  </conditionalFormatting>
  <conditionalFormatting sqref="BS121">
    <cfRule type="cellIs" dxfId="19635" priority="2067" stopIfTrue="1" operator="equal">
      <formula>"f"</formula>
    </cfRule>
  </conditionalFormatting>
  <conditionalFormatting sqref="BS121">
    <cfRule type="cellIs" dxfId="19634" priority="2065" stopIfTrue="1" operator="equal">
      <formula>"h"</formula>
    </cfRule>
    <cfRule type="cellIs" dxfId="19633" priority="2066" stopIfTrue="1" operator="equal">
      <formula>"g"</formula>
    </cfRule>
  </conditionalFormatting>
  <conditionalFormatting sqref="BS121">
    <cfRule type="cellIs" dxfId="19632" priority="2082" stopIfTrue="1" operator="equal">
      <formula>"f"</formula>
    </cfRule>
  </conditionalFormatting>
  <conditionalFormatting sqref="BS121">
    <cfRule type="cellIs" dxfId="19631" priority="2080" stopIfTrue="1" operator="equal">
      <formula>"h"</formula>
    </cfRule>
    <cfRule type="cellIs" dxfId="19630" priority="2081" stopIfTrue="1" operator="equal">
      <formula>"g"</formula>
    </cfRule>
  </conditionalFormatting>
  <conditionalFormatting sqref="BS121">
    <cfRule type="cellIs" dxfId="19629" priority="2079" stopIfTrue="1" operator="equal">
      <formula>"f"</formula>
    </cfRule>
  </conditionalFormatting>
  <conditionalFormatting sqref="BS121">
    <cfRule type="cellIs" dxfId="19628" priority="2077" stopIfTrue="1" operator="equal">
      <formula>"h"</formula>
    </cfRule>
    <cfRule type="cellIs" dxfId="19627" priority="2078" stopIfTrue="1" operator="equal">
      <formula>"g"</formula>
    </cfRule>
  </conditionalFormatting>
  <conditionalFormatting sqref="BS121">
    <cfRule type="cellIs" dxfId="19626" priority="2076" stopIfTrue="1" operator="equal">
      <formula>"f"</formula>
    </cfRule>
  </conditionalFormatting>
  <conditionalFormatting sqref="BS121">
    <cfRule type="cellIs" dxfId="19625" priority="2074" stopIfTrue="1" operator="equal">
      <formula>"h"</formula>
    </cfRule>
    <cfRule type="cellIs" dxfId="19624" priority="2075" stopIfTrue="1" operator="equal">
      <formula>"g"</formula>
    </cfRule>
  </conditionalFormatting>
  <conditionalFormatting sqref="AU16">
    <cfRule type="cellIs" dxfId="19623" priority="2061" stopIfTrue="1" operator="equal">
      <formula>"f"</formula>
    </cfRule>
  </conditionalFormatting>
  <conditionalFormatting sqref="AU16">
    <cfRule type="cellIs" dxfId="19622" priority="2059" stopIfTrue="1" operator="equal">
      <formula>"h"</formula>
    </cfRule>
    <cfRule type="cellIs" dxfId="19621" priority="2060" stopIfTrue="1" operator="equal">
      <formula>"g"</formula>
    </cfRule>
  </conditionalFormatting>
  <conditionalFormatting sqref="AU16">
    <cfRule type="cellIs" dxfId="19620" priority="1992" stopIfTrue="1" operator="equal">
      <formula>"f"</formula>
    </cfRule>
  </conditionalFormatting>
  <conditionalFormatting sqref="AU16">
    <cfRule type="cellIs" dxfId="19619" priority="1990" stopIfTrue="1" operator="equal">
      <formula>"h"</formula>
    </cfRule>
    <cfRule type="cellIs" dxfId="19618" priority="1991" stopIfTrue="1" operator="equal">
      <formula>"g"</formula>
    </cfRule>
  </conditionalFormatting>
  <conditionalFormatting sqref="AU16">
    <cfRule type="cellIs" dxfId="19617" priority="2058" stopIfTrue="1" operator="equal">
      <formula>"f"</formula>
    </cfRule>
  </conditionalFormatting>
  <conditionalFormatting sqref="AU16">
    <cfRule type="cellIs" dxfId="19616" priority="2056" stopIfTrue="1" operator="equal">
      <formula>"h"</formula>
    </cfRule>
    <cfRule type="cellIs" dxfId="19615" priority="2057" stopIfTrue="1" operator="equal">
      <formula>"g"</formula>
    </cfRule>
  </conditionalFormatting>
  <conditionalFormatting sqref="AU16">
    <cfRule type="cellIs" dxfId="19614" priority="2055" stopIfTrue="1" operator="equal">
      <formula>"f"</formula>
    </cfRule>
  </conditionalFormatting>
  <conditionalFormatting sqref="AU16">
    <cfRule type="cellIs" dxfId="19613" priority="2053" stopIfTrue="1" operator="equal">
      <formula>"h"</formula>
    </cfRule>
    <cfRule type="cellIs" dxfId="19612" priority="2054" stopIfTrue="1" operator="equal">
      <formula>"g"</formula>
    </cfRule>
  </conditionalFormatting>
  <conditionalFormatting sqref="AU16">
    <cfRule type="cellIs" dxfId="19611" priority="2052" stopIfTrue="1" operator="equal">
      <formula>"f"</formula>
    </cfRule>
  </conditionalFormatting>
  <conditionalFormatting sqref="AU16">
    <cfRule type="cellIs" dxfId="19610" priority="2050" stopIfTrue="1" operator="equal">
      <formula>"h"</formula>
    </cfRule>
    <cfRule type="cellIs" dxfId="19609" priority="2051" stopIfTrue="1" operator="equal">
      <formula>"g"</formula>
    </cfRule>
  </conditionalFormatting>
  <conditionalFormatting sqref="AU16">
    <cfRule type="cellIs" dxfId="19608" priority="2049" stopIfTrue="1" operator="equal">
      <formula>"f"</formula>
    </cfRule>
  </conditionalFormatting>
  <conditionalFormatting sqref="AU16">
    <cfRule type="cellIs" dxfId="19607" priority="2047" stopIfTrue="1" operator="equal">
      <formula>"h"</formula>
    </cfRule>
    <cfRule type="cellIs" dxfId="19606" priority="2048" stopIfTrue="1" operator="equal">
      <formula>"g"</formula>
    </cfRule>
  </conditionalFormatting>
  <conditionalFormatting sqref="AU16">
    <cfRule type="cellIs" dxfId="19605" priority="2046" stopIfTrue="1" operator="equal">
      <formula>"f"</formula>
    </cfRule>
  </conditionalFormatting>
  <conditionalFormatting sqref="AU16">
    <cfRule type="cellIs" dxfId="19604" priority="2044" stopIfTrue="1" operator="equal">
      <formula>"h"</formula>
    </cfRule>
    <cfRule type="cellIs" dxfId="19603" priority="2045" stopIfTrue="1" operator="equal">
      <formula>"g"</formula>
    </cfRule>
  </conditionalFormatting>
  <conditionalFormatting sqref="AU16">
    <cfRule type="cellIs" dxfId="19602" priority="2043" stopIfTrue="1" operator="equal">
      <formula>"f"</formula>
    </cfRule>
  </conditionalFormatting>
  <conditionalFormatting sqref="AU16">
    <cfRule type="cellIs" dxfId="19601" priority="2041" stopIfTrue="1" operator="equal">
      <formula>"h"</formula>
    </cfRule>
    <cfRule type="cellIs" dxfId="19600" priority="2042" stopIfTrue="1" operator="equal">
      <formula>"g"</formula>
    </cfRule>
  </conditionalFormatting>
  <conditionalFormatting sqref="AU16">
    <cfRule type="cellIs" dxfId="19599" priority="2040" stopIfTrue="1" operator="equal">
      <formula>"f"</formula>
    </cfRule>
  </conditionalFormatting>
  <conditionalFormatting sqref="AU16">
    <cfRule type="cellIs" dxfId="19598" priority="2038" stopIfTrue="1" operator="equal">
      <formula>"h"</formula>
    </cfRule>
    <cfRule type="cellIs" dxfId="19597" priority="2039" stopIfTrue="1" operator="equal">
      <formula>"g"</formula>
    </cfRule>
  </conditionalFormatting>
  <conditionalFormatting sqref="AU16">
    <cfRule type="cellIs" dxfId="19596" priority="2037" stopIfTrue="1" operator="equal">
      <formula>"f"</formula>
    </cfRule>
  </conditionalFormatting>
  <conditionalFormatting sqref="AU16">
    <cfRule type="cellIs" dxfId="19595" priority="2035" stopIfTrue="1" operator="equal">
      <formula>"h"</formula>
    </cfRule>
    <cfRule type="cellIs" dxfId="19594" priority="2036" stopIfTrue="1" operator="equal">
      <formula>"g"</formula>
    </cfRule>
  </conditionalFormatting>
  <conditionalFormatting sqref="AU16">
    <cfRule type="cellIs" dxfId="19593" priority="2034" stopIfTrue="1" operator="equal">
      <formula>"f"</formula>
    </cfRule>
  </conditionalFormatting>
  <conditionalFormatting sqref="AU16">
    <cfRule type="cellIs" dxfId="19592" priority="2032" stopIfTrue="1" operator="equal">
      <formula>"h"</formula>
    </cfRule>
    <cfRule type="cellIs" dxfId="19591" priority="2033" stopIfTrue="1" operator="equal">
      <formula>"g"</formula>
    </cfRule>
  </conditionalFormatting>
  <conditionalFormatting sqref="AU16">
    <cfRule type="cellIs" dxfId="19590" priority="2031" stopIfTrue="1" operator="equal">
      <formula>"f"</formula>
    </cfRule>
  </conditionalFormatting>
  <conditionalFormatting sqref="AU16">
    <cfRule type="cellIs" dxfId="19589" priority="2029" stopIfTrue="1" operator="equal">
      <formula>"h"</formula>
    </cfRule>
    <cfRule type="cellIs" dxfId="19588" priority="2030" stopIfTrue="1" operator="equal">
      <formula>"g"</formula>
    </cfRule>
  </conditionalFormatting>
  <conditionalFormatting sqref="AU16">
    <cfRule type="cellIs" dxfId="19587" priority="2028" stopIfTrue="1" operator="equal">
      <formula>"f"</formula>
    </cfRule>
  </conditionalFormatting>
  <conditionalFormatting sqref="AU16">
    <cfRule type="cellIs" dxfId="19586" priority="2026" stopIfTrue="1" operator="equal">
      <formula>"h"</formula>
    </cfRule>
    <cfRule type="cellIs" dxfId="19585" priority="2027" stopIfTrue="1" operator="equal">
      <formula>"g"</formula>
    </cfRule>
  </conditionalFormatting>
  <conditionalFormatting sqref="AU16">
    <cfRule type="cellIs" dxfId="19584" priority="2025" stopIfTrue="1" operator="equal">
      <formula>"f"</formula>
    </cfRule>
  </conditionalFormatting>
  <conditionalFormatting sqref="AU16">
    <cfRule type="cellIs" dxfId="19583" priority="2023" stopIfTrue="1" operator="equal">
      <formula>"h"</formula>
    </cfRule>
    <cfRule type="cellIs" dxfId="19582" priority="2024" stopIfTrue="1" operator="equal">
      <formula>"g"</formula>
    </cfRule>
  </conditionalFormatting>
  <conditionalFormatting sqref="AU16">
    <cfRule type="cellIs" dxfId="19581" priority="2022" stopIfTrue="1" operator="equal">
      <formula>"f"</formula>
    </cfRule>
  </conditionalFormatting>
  <conditionalFormatting sqref="AU16">
    <cfRule type="cellIs" dxfId="19580" priority="2020" stopIfTrue="1" operator="equal">
      <formula>"h"</formula>
    </cfRule>
    <cfRule type="cellIs" dxfId="19579" priority="2021" stopIfTrue="1" operator="equal">
      <formula>"g"</formula>
    </cfRule>
  </conditionalFormatting>
  <conditionalFormatting sqref="AU16">
    <cfRule type="cellIs" dxfId="19578" priority="2019" stopIfTrue="1" operator="equal">
      <formula>"f"</formula>
    </cfRule>
  </conditionalFormatting>
  <conditionalFormatting sqref="AU16">
    <cfRule type="cellIs" dxfId="19577" priority="2017" stopIfTrue="1" operator="equal">
      <formula>"h"</formula>
    </cfRule>
    <cfRule type="cellIs" dxfId="19576" priority="2018" stopIfTrue="1" operator="equal">
      <formula>"g"</formula>
    </cfRule>
  </conditionalFormatting>
  <conditionalFormatting sqref="AU16">
    <cfRule type="cellIs" dxfId="19575" priority="2016" stopIfTrue="1" operator="equal">
      <formula>"f"</formula>
    </cfRule>
  </conditionalFormatting>
  <conditionalFormatting sqref="AU16">
    <cfRule type="cellIs" dxfId="19574" priority="2014" stopIfTrue="1" operator="equal">
      <formula>"h"</formula>
    </cfRule>
    <cfRule type="cellIs" dxfId="19573" priority="2015" stopIfTrue="1" operator="equal">
      <formula>"g"</formula>
    </cfRule>
  </conditionalFormatting>
  <conditionalFormatting sqref="AU16">
    <cfRule type="cellIs" dxfId="19572" priority="2013" stopIfTrue="1" operator="equal">
      <formula>"f"</formula>
    </cfRule>
  </conditionalFormatting>
  <conditionalFormatting sqref="AU16">
    <cfRule type="cellIs" dxfId="19571" priority="2011" stopIfTrue="1" operator="equal">
      <formula>"h"</formula>
    </cfRule>
    <cfRule type="cellIs" dxfId="19570" priority="2012" stopIfTrue="1" operator="equal">
      <formula>"g"</formula>
    </cfRule>
  </conditionalFormatting>
  <conditionalFormatting sqref="AU16">
    <cfRule type="cellIs" dxfId="19569" priority="2010" stopIfTrue="1" operator="equal">
      <formula>"f"</formula>
    </cfRule>
  </conditionalFormatting>
  <conditionalFormatting sqref="AU16">
    <cfRule type="cellIs" dxfId="19568" priority="2008" stopIfTrue="1" operator="equal">
      <formula>"h"</formula>
    </cfRule>
    <cfRule type="cellIs" dxfId="19567" priority="2009" stopIfTrue="1" operator="equal">
      <formula>"g"</formula>
    </cfRule>
  </conditionalFormatting>
  <conditionalFormatting sqref="AU16">
    <cfRule type="cellIs" dxfId="19566" priority="2004" stopIfTrue="1" operator="equal">
      <formula>"f"</formula>
    </cfRule>
  </conditionalFormatting>
  <conditionalFormatting sqref="AU16">
    <cfRule type="cellIs" dxfId="19565" priority="2002" stopIfTrue="1" operator="equal">
      <formula>"h"</formula>
    </cfRule>
    <cfRule type="cellIs" dxfId="19564" priority="2003" stopIfTrue="1" operator="equal">
      <formula>"g"</formula>
    </cfRule>
  </conditionalFormatting>
  <conditionalFormatting sqref="AU16">
    <cfRule type="cellIs" dxfId="19563" priority="2007" stopIfTrue="1" operator="equal">
      <formula>"f"</formula>
    </cfRule>
  </conditionalFormatting>
  <conditionalFormatting sqref="AU16">
    <cfRule type="cellIs" dxfId="19562" priority="2005" stopIfTrue="1" operator="equal">
      <formula>"h"</formula>
    </cfRule>
    <cfRule type="cellIs" dxfId="19561" priority="2006" stopIfTrue="1" operator="equal">
      <formula>"g"</formula>
    </cfRule>
  </conditionalFormatting>
  <conditionalFormatting sqref="AU16">
    <cfRule type="cellIs" dxfId="19560" priority="2001" stopIfTrue="1" operator="equal">
      <formula>"f"</formula>
    </cfRule>
  </conditionalFormatting>
  <conditionalFormatting sqref="AU16">
    <cfRule type="cellIs" dxfId="19559" priority="1999" stopIfTrue="1" operator="equal">
      <formula>"h"</formula>
    </cfRule>
    <cfRule type="cellIs" dxfId="19558" priority="2000" stopIfTrue="1" operator="equal">
      <formula>"g"</formula>
    </cfRule>
  </conditionalFormatting>
  <conditionalFormatting sqref="AU16">
    <cfRule type="cellIs" dxfId="19557" priority="1998" stopIfTrue="1" operator="equal">
      <formula>"f"</formula>
    </cfRule>
  </conditionalFormatting>
  <conditionalFormatting sqref="AU16">
    <cfRule type="cellIs" dxfId="19556" priority="1996" stopIfTrue="1" operator="equal">
      <formula>"h"</formula>
    </cfRule>
    <cfRule type="cellIs" dxfId="19555" priority="1997" stopIfTrue="1" operator="equal">
      <formula>"g"</formula>
    </cfRule>
  </conditionalFormatting>
  <conditionalFormatting sqref="AU16">
    <cfRule type="cellIs" dxfId="19554" priority="1995" stopIfTrue="1" operator="equal">
      <formula>"f"</formula>
    </cfRule>
  </conditionalFormatting>
  <conditionalFormatting sqref="AU16">
    <cfRule type="cellIs" dxfId="19553" priority="1993" stopIfTrue="1" operator="equal">
      <formula>"h"</formula>
    </cfRule>
    <cfRule type="cellIs" dxfId="19552" priority="1994" stopIfTrue="1" operator="equal">
      <formula>"g"</formula>
    </cfRule>
  </conditionalFormatting>
  <conditionalFormatting sqref="AU16">
    <cfRule type="cellIs" dxfId="19551" priority="1986" stopIfTrue="1" operator="equal">
      <formula>"f"</formula>
    </cfRule>
  </conditionalFormatting>
  <conditionalFormatting sqref="AU16">
    <cfRule type="cellIs" dxfId="19550" priority="1984" stopIfTrue="1" operator="equal">
      <formula>"h"</formula>
    </cfRule>
    <cfRule type="cellIs" dxfId="19549" priority="1985" stopIfTrue="1" operator="equal">
      <formula>"g"</formula>
    </cfRule>
  </conditionalFormatting>
  <conditionalFormatting sqref="AU16">
    <cfRule type="cellIs" dxfId="19548" priority="1983" stopIfTrue="1" operator="equal">
      <formula>"f"</formula>
    </cfRule>
  </conditionalFormatting>
  <conditionalFormatting sqref="AU16">
    <cfRule type="cellIs" dxfId="19547" priority="1981" stopIfTrue="1" operator="equal">
      <formula>"h"</formula>
    </cfRule>
    <cfRule type="cellIs" dxfId="19546" priority="1982" stopIfTrue="1" operator="equal">
      <formula>"g"</formula>
    </cfRule>
  </conditionalFormatting>
  <conditionalFormatting sqref="AU16">
    <cfRule type="cellIs" dxfId="19545" priority="1971" stopIfTrue="1" operator="equal">
      <formula>"f"</formula>
    </cfRule>
  </conditionalFormatting>
  <conditionalFormatting sqref="AU16">
    <cfRule type="cellIs" dxfId="19544" priority="1969" stopIfTrue="1" operator="equal">
      <formula>"h"</formula>
    </cfRule>
    <cfRule type="cellIs" dxfId="19543" priority="1970" stopIfTrue="1" operator="equal">
      <formula>"g"</formula>
    </cfRule>
  </conditionalFormatting>
  <conditionalFormatting sqref="AU16">
    <cfRule type="cellIs" dxfId="19542" priority="1968" stopIfTrue="1" operator="equal">
      <formula>"f"</formula>
    </cfRule>
  </conditionalFormatting>
  <conditionalFormatting sqref="AU16">
    <cfRule type="cellIs" dxfId="19541" priority="1966" stopIfTrue="1" operator="equal">
      <formula>"h"</formula>
    </cfRule>
    <cfRule type="cellIs" dxfId="19540" priority="1967" stopIfTrue="1" operator="equal">
      <formula>"g"</formula>
    </cfRule>
  </conditionalFormatting>
  <conditionalFormatting sqref="AU16">
    <cfRule type="cellIs" dxfId="19539" priority="1980" stopIfTrue="1" operator="equal">
      <formula>"f"</formula>
    </cfRule>
  </conditionalFormatting>
  <conditionalFormatting sqref="AU16">
    <cfRule type="cellIs" dxfId="19538" priority="1978" stopIfTrue="1" operator="equal">
      <formula>"h"</formula>
    </cfRule>
    <cfRule type="cellIs" dxfId="19537" priority="1979" stopIfTrue="1" operator="equal">
      <formula>"g"</formula>
    </cfRule>
  </conditionalFormatting>
  <conditionalFormatting sqref="AU16">
    <cfRule type="cellIs" dxfId="19536" priority="1989" stopIfTrue="1" operator="equal">
      <formula>"f"</formula>
    </cfRule>
  </conditionalFormatting>
  <conditionalFormatting sqref="AU16">
    <cfRule type="cellIs" dxfId="19535" priority="1987" stopIfTrue="1" operator="equal">
      <formula>"h"</formula>
    </cfRule>
    <cfRule type="cellIs" dxfId="19534" priority="1988" stopIfTrue="1" operator="equal">
      <formula>"g"</formula>
    </cfRule>
  </conditionalFormatting>
  <conditionalFormatting sqref="AU16">
    <cfRule type="cellIs" dxfId="19533" priority="1977" stopIfTrue="1" operator="equal">
      <formula>"f"</formula>
    </cfRule>
  </conditionalFormatting>
  <conditionalFormatting sqref="AU16">
    <cfRule type="cellIs" dxfId="19532" priority="1975" stopIfTrue="1" operator="equal">
      <formula>"h"</formula>
    </cfRule>
    <cfRule type="cellIs" dxfId="19531" priority="1976" stopIfTrue="1" operator="equal">
      <formula>"g"</formula>
    </cfRule>
  </conditionalFormatting>
  <conditionalFormatting sqref="AU16">
    <cfRule type="cellIs" dxfId="19530" priority="1974" stopIfTrue="1" operator="equal">
      <formula>"f"</formula>
    </cfRule>
  </conditionalFormatting>
  <conditionalFormatting sqref="AU16">
    <cfRule type="cellIs" dxfId="19529" priority="1972" stopIfTrue="1" operator="equal">
      <formula>"h"</formula>
    </cfRule>
    <cfRule type="cellIs" dxfId="19528" priority="1973" stopIfTrue="1" operator="equal">
      <formula>"g"</formula>
    </cfRule>
  </conditionalFormatting>
  <conditionalFormatting sqref="AV16">
    <cfRule type="cellIs" dxfId="19527" priority="1965" stopIfTrue="1" operator="equal">
      <formula>"f"</formula>
    </cfRule>
  </conditionalFormatting>
  <conditionalFormatting sqref="AV16">
    <cfRule type="cellIs" dxfId="19526" priority="1963" stopIfTrue="1" operator="equal">
      <formula>"h"</formula>
    </cfRule>
    <cfRule type="cellIs" dxfId="19525" priority="1964" stopIfTrue="1" operator="equal">
      <formula>"g"</formula>
    </cfRule>
  </conditionalFormatting>
  <conditionalFormatting sqref="AV16">
    <cfRule type="cellIs" dxfId="19524" priority="1962" stopIfTrue="1" operator="equal">
      <formula>"f"</formula>
    </cfRule>
  </conditionalFormatting>
  <conditionalFormatting sqref="AV16">
    <cfRule type="cellIs" dxfId="19523" priority="1960" stopIfTrue="1" operator="equal">
      <formula>"h"</formula>
    </cfRule>
    <cfRule type="cellIs" dxfId="19522" priority="1961" stopIfTrue="1" operator="equal">
      <formula>"g"</formula>
    </cfRule>
  </conditionalFormatting>
  <conditionalFormatting sqref="AV16">
    <cfRule type="cellIs" dxfId="19521" priority="1959" stopIfTrue="1" operator="equal">
      <formula>"f"</formula>
    </cfRule>
  </conditionalFormatting>
  <conditionalFormatting sqref="AV16">
    <cfRule type="cellIs" dxfId="19520" priority="1957" stopIfTrue="1" operator="equal">
      <formula>"h"</formula>
    </cfRule>
    <cfRule type="cellIs" dxfId="19519" priority="1958" stopIfTrue="1" operator="equal">
      <formula>"g"</formula>
    </cfRule>
  </conditionalFormatting>
  <conditionalFormatting sqref="AV16">
    <cfRule type="cellIs" dxfId="19518" priority="1947" stopIfTrue="1" operator="equal">
      <formula>"f"</formula>
    </cfRule>
  </conditionalFormatting>
  <conditionalFormatting sqref="AV16">
    <cfRule type="cellIs" dxfId="19517" priority="1945" stopIfTrue="1" operator="equal">
      <formula>"h"</formula>
    </cfRule>
    <cfRule type="cellIs" dxfId="19516" priority="1946" stopIfTrue="1" operator="equal">
      <formula>"g"</formula>
    </cfRule>
  </conditionalFormatting>
  <conditionalFormatting sqref="AV16">
    <cfRule type="cellIs" dxfId="19515" priority="1944" stopIfTrue="1" operator="equal">
      <formula>"f"</formula>
    </cfRule>
  </conditionalFormatting>
  <conditionalFormatting sqref="AV16">
    <cfRule type="cellIs" dxfId="19514" priority="1942" stopIfTrue="1" operator="equal">
      <formula>"h"</formula>
    </cfRule>
    <cfRule type="cellIs" dxfId="19513" priority="1943" stopIfTrue="1" operator="equal">
      <formula>"g"</formula>
    </cfRule>
  </conditionalFormatting>
  <conditionalFormatting sqref="AV16">
    <cfRule type="cellIs" dxfId="19512" priority="1956" stopIfTrue="1" operator="equal">
      <formula>"f"</formula>
    </cfRule>
  </conditionalFormatting>
  <conditionalFormatting sqref="AV16">
    <cfRule type="cellIs" dxfId="19511" priority="1954" stopIfTrue="1" operator="equal">
      <formula>"h"</formula>
    </cfRule>
    <cfRule type="cellIs" dxfId="19510" priority="1955" stopIfTrue="1" operator="equal">
      <formula>"g"</formula>
    </cfRule>
  </conditionalFormatting>
  <conditionalFormatting sqref="AV16">
    <cfRule type="cellIs" dxfId="19509" priority="1953" stopIfTrue="1" operator="equal">
      <formula>"f"</formula>
    </cfRule>
  </conditionalFormatting>
  <conditionalFormatting sqref="AV16">
    <cfRule type="cellIs" dxfId="19508" priority="1951" stopIfTrue="1" operator="equal">
      <formula>"h"</formula>
    </cfRule>
    <cfRule type="cellIs" dxfId="19507" priority="1952" stopIfTrue="1" operator="equal">
      <formula>"g"</formula>
    </cfRule>
  </conditionalFormatting>
  <conditionalFormatting sqref="AV16">
    <cfRule type="cellIs" dxfId="19506" priority="1950" stopIfTrue="1" operator="equal">
      <formula>"f"</formula>
    </cfRule>
  </conditionalFormatting>
  <conditionalFormatting sqref="AV16">
    <cfRule type="cellIs" dxfId="19505" priority="1948" stopIfTrue="1" operator="equal">
      <formula>"h"</formula>
    </cfRule>
    <cfRule type="cellIs" dxfId="19504" priority="1949" stopIfTrue="1" operator="equal">
      <formula>"g"</formula>
    </cfRule>
  </conditionalFormatting>
  <conditionalFormatting sqref="AV16">
    <cfRule type="cellIs" dxfId="19503" priority="1872" stopIfTrue="1" operator="equal">
      <formula>"f"</formula>
    </cfRule>
  </conditionalFormatting>
  <conditionalFormatting sqref="AV16">
    <cfRule type="cellIs" dxfId="19502" priority="1870" stopIfTrue="1" operator="equal">
      <formula>"h"</formula>
    </cfRule>
    <cfRule type="cellIs" dxfId="19501" priority="1871" stopIfTrue="1" operator="equal">
      <formula>"g"</formula>
    </cfRule>
  </conditionalFormatting>
  <conditionalFormatting sqref="AV16">
    <cfRule type="cellIs" dxfId="19500" priority="1941" stopIfTrue="1" operator="equal">
      <formula>"f"</formula>
    </cfRule>
  </conditionalFormatting>
  <conditionalFormatting sqref="AV16">
    <cfRule type="cellIs" dxfId="19499" priority="1939" stopIfTrue="1" operator="equal">
      <formula>"h"</formula>
    </cfRule>
    <cfRule type="cellIs" dxfId="19498" priority="1940" stopIfTrue="1" operator="equal">
      <formula>"g"</formula>
    </cfRule>
  </conditionalFormatting>
  <conditionalFormatting sqref="AV16">
    <cfRule type="cellIs" dxfId="19497" priority="1938" stopIfTrue="1" operator="equal">
      <formula>"f"</formula>
    </cfRule>
  </conditionalFormatting>
  <conditionalFormatting sqref="AV16">
    <cfRule type="cellIs" dxfId="19496" priority="1936" stopIfTrue="1" operator="equal">
      <formula>"h"</formula>
    </cfRule>
    <cfRule type="cellIs" dxfId="19495" priority="1937" stopIfTrue="1" operator="equal">
      <formula>"g"</formula>
    </cfRule>
  </conditionalFormatting>
  <conditionalFormatting sqref="AV16">
    <cfRule type="cellIs" dxfId="19494" priority="1935" stopIfTrue="1" operator="equal">
      <formula>"f"</formula>
    </cfRule>
  </conditionalFormatting>
  <conditionalFormatting sqref="AV16">
    <cfRule type="cellIs" dxfId="19493" priority="1933" stopIfTrue="1" operator="equal">
      <formula>"h"</formula>
    </cfRule>
    <cfRule type="cellIs" dxfId="19492" priority="1934" stopIfTrue="1" operator="equal">
      <formula>"g"</formula>
    </cfRule>
  </conditionalFormatting>
  <conditionalFormatting sqref="AV16">
    <cfRule type="cellIs" dxfId="19491" priority="1932" stopIfTrue="1" operator="equal">
      <formula>"f"</formula>
    </cfRule>
  </conditionalFormatting>
  <conditionalFormatting sqref="AV16">
    <cfRule type="cellIs" dxfId="19490" priority="1930" stopIfTrue="1" operator="equal">
      <formula>"h"</formula>
    </cfRule>
    <cfRule type="cellIs" dxfId="19489" priority="1931" stopIfTrue="1" operator="equal">
      <formula>"g"</formula>
    </cfRule>
  </conditionalFormatting>
  <conditionalFormatting sqref="AV16">
    <cfRule type="cellIs" dxfId="19488" priority="1929" stopIfTrue="1" operator="equal">
      <formula>"f"</formula>
    </cfRule>
  </conditionalFormatting>
  <conditionalFormatting sqref="AV16">
    <cfRule type="cellIs" dxfId="19487" priority="1927" stopIfTrue="1" operator="equal">
      <formula>"h"</formula>
    </cfRule>
    <cfRule type="cellIs" dxfId="19486" priority="1928" stopIfTrue="1" operator="equal">
      <formula>"g"</formula>
    </cfRule>
  </conditionalFormatting>
  <conditionalFormatting sqref="AV16">
    <cfRule type="cellIs" dxfId="19485" priority="1926" stopIfTrue="1" operator="equal">
      <formula>"f"</formula>
    </cfRule>
  </conditionalFormatting>
  <conditionalFormatting sqref="AV16">
    <cfRule type="cellIs" dxfId="19484" priority="1924" stopIfTrue="1" operator="equal">
      <formula>"h"</formula>
    </cfRule>
    <cfRule type="cellIs" dxfId="19483" priority="1925" stopIfTrue="1" operator="equal">
      <formula>"g"</formula>
    </cfRule>
  </conditionalFormatting>
  <conditionalFormatting sqref="AV16">
    <cfRule type="cellIs" dxfId="19482" priority="1923" stopIfTrue="1" operator="equal">
      <formula>"f"</formula>
    </cfRule>
  </conditionalFormatting>
  <conditionalFormatting sqref="AV16">
    <cfRule type="cellIs" dxfId="19481" priority="1921" stopIfTrue="1" operator="equal">
      <formula>"h"</formula>
    </cfRule>
    <cfRule type="cellIs" dxfId="19480" priority="1922" stopIfTrue="1" operator="equal">
      <formula>"g"</formula>
    </cfRule>
  </conditionalFormatting>
  <conditionalFormatting sqref="AV16">
    <cfRule type="cellIs" dxfId="19479" priority="1920" stopIfTrue="1" operator="equal">
      <formula>"f"</formula>
    </cfRule>
  </conditionalFormatting>
  <conditionalFormatting sqref="AV16">
    <cfRule type="cellIs" dxfId="19478" priority="1918" stopIfTrue="1" operator="equal">
      <formula>"h"</formula>
    </cfRule>
    <cfRule type="cellIs" dxfId="19477" priority="1919" stopIfTrue="1" operator="equal">
      <formula>"g"</formula>
    </cfRule>
  </conditionalFormatting>
  <conditionalFormatting sqref="AV16">
    <cfRule type="cellIs" dxfId="19476" priority="1917" stopIfTrue="1" operator="equal">
      <formula>"f"</formula>
    </cfRule>
  </conditionalFormatting>
  <conditionalFormatting sqref="AV16">
    <cfRule type="cellIs" dxfId="19475" priority="1915" stopIfTrue="1" operator="equal">
      <formula>"h"</formula>
    </cfRule>
    <cfRule type="cellIs" dxfId="19474" priority="1916" stopIfTrue="1" operator="equal">
      <formula>"g"</formula>
    </cfRule>
  </conditionalFormatting>
  <conditionalFormatting sqref="AV16">
    <cfRule type="cellIs" dxfId="19473" priority="1914" stopIfTrue="1" operator="equal">
      <formula>"f"</formula>
    </cfRule>
  </conditionalFormatting>
  <conditionalFormatting sqref="AV16">
    <cfRule type="cellIs" dxfId="19472" priority="1912" stopIfTrue="1" operator="equal">
      <formula>"h"</formula>
    </cfRule>
    <cfRule type="cellIs" dxfId="19471" priority="1913" stopIfTrue="1" operator="equal">
      <formula>"g"</formula>
    </cfRule>
  </conditionalFormatting>
  <conditionalFormatting sqref="AV16">
    <cfRule type="cellIs" dxfId="19470" priority="1911" stopIfTrue="1" operator="equal">
      <formula>"f"</formula>
    </cfRule>
  </conditionalFormatting>
  <conditionalFormatting sqref="AV16">
    <cfRule type="cellIs" dxfId="19469" priority="1909" stopIfTrue="1" operator="equal">
      <formula>"h"</formula>
    </cfRule>
    <cfRule type="cellIs" dxfId="19468" priority="1910" stopIfTrue="1" operator="equal">
      <formula>"g"</formula>
    </cfRule>
  </conditionalFormatting>
  <conditionalFormatting sqref="AV16">
    <cfRule type="cellIs" dxfId="19467" priority="1908" stopIfTrue="1" operator="equal">
      <formula>"f"</formula>
    </cfRule>
  </conditionalFormatting>
  <conditionalFormatting sqref="AV16">
    <cfRule type="cellIs" dxfId="19466" priority="1906" stopIfTrue="1" operator="equal">
      <formula>"h"</formula>
    </cfRule>
    <cfRule type="cellIs" dxfId="19465" priority="1907" stopIfTrue="1" operator="equal">
      <formula>"g"</formula>
    </cfRule>
  </conditionalFormatting>
  <conditionalFormatting sqref="AV16">
    <cfRule type="cellIs" dxfId="19464" priority="1905" stopIfTrue="1" operator="equal">
      <formula>"f"</formula>
    </cfRule>
  </conditionalFormatting>
  <conditionalFormatting sqref="AV16">
    <cfRule type="cellIs" dxfId="19463" priority="1903" stopIfTrue="1" operator="equal">
      <formula>"h"</formula>
    </cfRule>
    <cfRule type="cellIs" dxfId="19462" priority="1904" stopIfTrue="1" operator="equal">
      <formula>"g"</formula>
    </cfRule>
  </conditionalFormatting>
  <conditionalFormatting sqref="AV16">
    <cfRule type="cellIs" dxfId="19461" priority="1902" stopIfTrue="1" operator="equal">
      <formula>"f"</formula>
    </cfRule>
  </conditionalFormatting>
  <conditionalFormatting sqref="AV16">
    <cfRule type="cellIs" dxfId="19460" priority="1900" stopIfTrue="1" operator="equal">
      <formula>"h"</formula>
    </cfRule>
    <cfRule type="cellIs" dxfId="19459" priority="1901" stopIfTrue="1" operator="equal">
      <formula>"g"</formula>
    </cfRule>
  </conditionalFormatting>
  <conditionalFormatting sqref="AV16">
    <cfRule type="cellIs" dxfId="19458" priority="1899" stopIfTrue="1" operator="equal">
      <formula>"f"</formula>
    </cfRule>
  </conditionalFormatting>
  <conditionalFormatting sqref="AV16">
    <cfRule type="cellIs" dxfId="19457" priority="1897" stopIfTrue="1" operator="equal">
      <formula>"h"</formula>
    </cfRule>
    <cfRule type="cellIs" dxfId="19456" priority="1898" stopIfTrue="1" operator="equal">
      <formula>"g"</formula>
    </cfRule>
  </conditionalFormatting>
  <conditionalFormatting sqref="AV16">
    <cfRule type="cellIs" dxfId="19455" priority="1896" stopIfTrue="1" operator="equal">
      <formula>"f"</formula>
    </cfRule>
  </conditionalFormatting>
  <conditionalFormatting sqref="AV16">
    <cfRule type="cellIs" dxfId="19454" priority="1894" stopIfTrue="1" operator="equal">
      <formula>"h"</formula>
    </cfRule>
    <cfRule type="cellIs" dxfId="19453" priority="1895" stopIfTrue="1" operator="equal">
      <formula>"g"</formula>
    </cfRule>
  </conditionalFormatting>
  <conditionalFormatting sqref="AV16">
    <cfRule type="cellIs" dxfId="19452" priority="1893" stopIfTrue="1" operator="equal">
      <formula>"f"</formula>
    </cfRule>
  </conditionalFormatting>
  <conditionalFormatting sqref="AV16">
    <cfRule type="cellIs" dxfId="19451" priority="1891" stopIfTrue="1" operator="equal">
      <formula>"h"</formula>
    </cfRule>
    <cfRule type="cellIs" dxfId="19450" priority="1892" stopIfTrue="1" operator="equal">
      <formula>"g"</formula>
    </cfRule>
  </conditionalFormatting>
  <conditionalFormatting sqref="AV16">
    <cfRule type="cellIs" dxfId="19449" priority="1890" stopIfTrue="1" operator="equal">
      <formula>"f"</formula>
    </cfRule>
  </conditionalFormatting>
  <conditionalFormatting sqref="AV16">
    <cfRule type="cellIs" dxfId="19448" priority="1888" stopIfTrue="1" operator="equal">
      <formula>"h"</formula>
    </cfRule>
    <cfRule type="cellIs" dxfId="19447" priority="1889" stopIfTrue="1" operator="equal">
      <formula>"g"</formula>
    </cfRule>
  </conditionalFormatting>
  <conditionalFormatting sqref="AV16">
    <cfRule type="cellIs" dxfId="19446" priority="1884" stopIfTrue="1" operator="equal">
      <formula>"f"</formula>
    </cfRule>
  </conditionalFormatting>
  <conditionalFormatting sqref="AV16">
    <cfRule type="cellIs" dxfId="19445" priority="1882" stopIfTrue="1" operator="equal">
      <formula>"h"</formula>
    </cfRule>
    <cfRule type="cellIs" dxfId="19444" priority="1883" stopIfTrue="1" operator="equal">
      <formula>"g"</formula>
    </cfRule>
  </conditionalFormatting>
  <conditionalFormatting sqref="AV16">
    <cfRule type="cellIs" dxfId="19443" priority="1887" stopIfTrue="1" operator="equal">
      <formula>"f"</formula>
    </cfRule>
  </conditionalFormatting>
  <conditionalFormatting sqref="AV16">
    <cfRule type="cellIs" dxfId="19442" priority="1885" stopIfTrue="1" operator="equal">
      <formula>"h"</formula>
    </cfRule>
    <cfRule type="cellIs" dxfId="19441" priority="1886" stopIfTrue="1" operator="equal">
      <formula>"g"</formula>
    </cfRule>
  </conditionalFormatting>
  <conditionalFormatting sqref="AV16">
    <cfRule type="cellIs" dxfId="19440" priority="1881" stopIfTrue="1" operator="equal">
      <formula>"f"</formula>
    </cfRule>
  </conditionalFormatting>
  <conditionalFormatting sqref="AV16">
    <cfRule type="cellIs" dxfId="19439" priority="1879" stopIfTrue="1" operator="equal">
      <formula>"h"</formula>
    </cfRule>
    <cfRule type="cellIs" dxfId="19438" priority="1880" stopIfTrue="1" operator="equal">
      <formula>"g"</formula>
    </cfRule>
  </conditionalFormatting>
  <conditionalFormatting sqref="AV16">
    <cfRule type="cellIs" dxfId="19437" priority="1878" stopIfTrue="1" operator="equal">
      <formula>"f"</formula>
    </cfRule>
  </conditionalFormatting>
  <conditionalFormatting sqref="AV16">
    <cfRule type="cellIs" dxfId="19436" priority="1876" stopIfTrue="1" operator="equal">
      <formula>"h"</formula>
    </cfRule>
    <cfRule type="cellIs" dxfId="19435" priority="1877" stopIfTrue="1" operator="equal">
      <formula>"g"</formula>
    </cfRule>
  </conditionalFormatting>
  <conditionalFormatting sqref="AV16">
    <cfRule type="cellIs" dxfId="19434" priority="1875" stopIfTrue="1" operator="equal">
      <formula>"f"</formula>
    </cfRule>
  </conditionalFormatting>
  <conditionalFormatting sqref="AV16">
    <cfRule type="cellIs" dxfId="19433" priority="1873" stopIfTrue="1" operator="equal">
      <formula>"h"</formula>
    </cfRule>
    <cfRule type="cellIs" dxfId="19432" priority="1874" stopIfTrue="1" operator="equal">
      <formula>"g"</formula>
    </cfRule>
  </conditionalFormatting>
  <conditionalFormatting sqref="AW16">
    <cfRule type="cellIs" dxfId="19431" priority="1800" stopIfTrue="1" operator="equal">
      <formula>"f"</formula>
    </cfRule>
  </conditionalFormatting>
  <conditionalFormatting sqref="AW16">
    <cfRule type="cellIs" dxfId="19430" priority="1798" stopIfTrue="1" operator="equal">
      <formula>"h"</formula>
    </cfRule>
    <cfRule type="cellIs" dxfId="19429" priority="1799" stopIfTrue="1" operator="equal">
      <formula>"g"</formula>
    </cfRule>
  </conditionalFormatting>
  <conditionalFormatting sqref="AW16">
    <cfRule type="cellIs" dxfId="19428" priority="1869" stopIfTrue="1" operator="equal">
      <formula>"f"</formula>
    </cfRule>
  </conditionalFormatting>
  <conditionalFormatting sqref="AW16">
    <cfRule type="cellIs" dxfId="19427" priority="1867" stopIfTrue="1" operator="equal">
      <formula>"h"</formula>
    </cfRule>
    <cfRule type="cellIs" dxfId="19426" priority="1868" stopIfTrue="1" operator="equal">
      <formula>"g"</formula>
    </cfRule>
  </conditionalFormatting>
  <conditionalFormatting sqref="AW16">
    <cfRule type="cellIs" dxfId="19425" priority="1866" stopIfTrue="1" operator="equal">
      <formula>"f"</formula>
    </cfRule>
  </conditionalFormatting>
  <conditionalFormatting sqref="AW16">
    <cfRule type="cellIs" dxfId="19424" priority="1864" stopIfTrue="1" operator="equal">
      <formula>"h"</formula>
    </cfRule>
    <cfRule type="cellIs" dxfId="19423" priority="1865" stopIfTrue="1" operator="equal">
      <formula>"g"</formula>
    </cfRule>
  </conditionalFormatting>
  <conditionalFormatting sqref="AW16">
    <cfRule type="cellIs" dxfId="19422" priority="1863" stopIfTrue="1" operator="equal">
      <formula>"f"</formula>
    </cfRule>
  </conditionalFormatting>
  <conditionalFormatting sqref="AW16">
    <cfRule type="cellIs" dxfId="19421" priority="1861" stopIfTrue="1" operator="equal">
      <formula>"h"</formula>
    </cfRule>
    <cfRule type="cellIs" dxfId="19420" priority="1862" stopIfTrue="1" operator="equal">
      <formula>"g"</formula>
    </cfRule>
  </conditionalFormatting>
  <conditionalFormatting sqref="AW16">
    <cfRule type="cellIs" dxfId="19419" priority="1860" stopIfTrue="1" operator="equal">
      <formula>"f"</formula>
    </cfRule>
  </conditionalFormatting>
  <conditionalFormatting sqref="AW16">
    <cfRule type="cellIs" dxfId="19418" priority="1858" stopIfTrue="1" operator="equal">
      <formula>"h"</formula>
    </cfRule>
    <cfRule type="cellIs" dxfId="19417" priority="1859" stopIfTrue="1" operator="equal">
      <formula>"g"</formula>
    </cfRule>
  </conditionalFormatting>
  <conditionalFormatting sqref="AW16">
    <cfRule type="cellIs" dxfId="19416" priority="1857" stopIfTrue="1" operator="equal">
      <formula>"f"</formula>
    </cfRule>
  </conditionalFormatting>
  <conditionalFormatting sqref="AW16">
    <cfRule type="cellIs" dxfId="19415" priority="1855" stopIfTrue="1" operator="equal">
      <formula>"h"</formula>
    </cfRule>
    <cfRule type="cellIs" dxfId="19414" priority="1856" stopIfTrue="1" operator="equal">
      <formula>"g"</formula>
    </cfRule>
  </conditionalFormatting>
  <conditionalFormatting sqref="AW16">
    <cfRule type="cellIs" dxfId="19413" priority="1854" stopIfTrue="1" operator="equal">
      <formula>"f"</formula>
    </cfRule>
  </conditionalFormatting>
  <conditionalFormatting sqref="AW16">
    <cfRule type="cellIs" dxfId="19412" priority="1852" stopIfTrue="1" operator="equal">
      <formula>"h"</formula>
    </cfRule>
    <cfRule type="cellIs" dxfId="19411" priority="1853" stopIfTrue="1" operator="equal">
      <formula>"g"</formula>
    </cfRule>
  </conditionalFormatting>
  <conditionalFormatting sqref="AW16">
    <cfRule type="cellIs" dxfId="19410" priority="1851" stopIfTrue="1" operator="equal">
      <formula>"f"</formula>
    </cfRule>
  </conditionalFormatting>
  <conditionalFormatting sqref="AW16">
    <cfRule type="cellIs" dxfId="19409" priority="1849" stopIfTrue="1" operator="equal">
      <formula>"h"</formula>
    </cfRule>
    <cfRule type="cellIs" dxfId="19408" priority="1850" stopIfTrue="1" operator="equal">
      <formula>"g"</formula>
    </cfRule>
  </conditionalFormatting>
  <conditionalFormatting sqref="AW16">
    <cfRule type="cellIs" dxfId="19407" priority="1848" stopIfTrue="1" operator="equal">
      <formula>"f"</formula>
    </cfRule>
  </conditionalFormatting>
  <conditionalFormatting sqref="AW16">
    <cfRule type="cellIs" dxfId="19406" priority="1846" stopIfTrue="1" operator="equal">
      <formula>"h"</formula>
    </cfRule>
    <cfRule type="cellIs" dxfId="19405" priority="1847" stopIfTrue="1" operator="equal">
      <formula>"g"</formula>
    </cfRule>
  </conditionalFormatting>
  <conditionalFormatting sqref="AW16">
    <cfRule type="cellIs" dxfId="19404" priority="1845" stopIfTrue="1" operator="equal">
      <formula>"f"</formula>
    </cfRule>
  </conditionalFormatting>
  <conditionalFormatting sqref="AW16">
    <cfRule type="cellIs" dxfId="19403" priority="1843" stopIfTrue="1" operator="equal">
      <formula>"h"</formula>
    </cfRule>
    <cfRule type="cellIs" dxfId="19402" priority="1844" stopIfTrue="1" operator="equal">
      <formula>"g"</formula>
    </cfRule>
  </conditionalFormatting>
  <conditionalFormatting sqref="AW16">
    <cfRule type="cellIs" dxfId="19401" priority="1842" stopIfTrue="1" operator="equal">
      <formula>"f"</formula>
    </cfRule>
  </conditionalFormatting>
  <conditionalFormatting sqref="AW16">
    <cfRule type="cellIs" dxfId="19400" priority="1840" stopIfTrue="1" operator="equal">
      <formula>"h"</formula>
    </cfRule>
    <cfRule type="cellIs" dxfId="19399" priority="1841" stopIfTrue="1" operator="equal">
      <formula>"g"</formula>
    </cfRule>
  </conditionalFormatting>
  <conditionalFormatting sqref="AW16">
    <cfRule type="cellIs" dxfId="19398" priority="1839" stopIfTrue="1" operator="equal">
      <formula>"f"</formula>
    </cfRule>
  </conditionalFormatting>
  <conditionalFormatting sqref="AW16">
    <cfRule type="cellIs" dxfId="19397" priority="1837" stopIfTrue="1" operator="equal">
      <formula>"h"</formula>
    </cfRule>
    <cfRule type="cellIs" dxfId="19396" priority="1838" stopIfTrue="1" operator="equal">
      <formula>"g"</formula>
    </cfRule>
  </conditionalFormatting>
  <conditionalFormatting sqref="AW16">
    <cfRule type="cellIs" dxfId="19395" priority="1836" stopIfTrue="1" operator="equal">
      <formula>"f"</formula>
    </cfRule>
  </conditionalFormatting>
  <conditionalFormatting sqref="AW16">
    <cfRule type="cellIs" dxfId="19394" priority="1834" stopIfTrue="1" operator="equal">
      <formula>"h"</formula>
    </cfRule>
    <cfRule type="cellIs" dxfId="19393" priority="1835" stopIfTrue="1" operator="equal">
      <formula>"g"</formula>
    </cfRule>
  </conditionalFormatting>
  <conditionalFormatting sqref="AW16">
    <cfRule type="cellIs" dxfId="19392" priority="1833" stopIfTrue="1" operator="equal">
      <formula>"f"</formula>
    </cfRule>
  </conditionalFormatting>
  <conditionalFormatting sqref="AW16">
    <cfRule type="cellIs" dxfId="19391" priority="1831" stopIfTrue="1" operator="equal">
      <formula>"h"</formula>
    </cfRule>
    <cfRule type="cellIs" dxfId="19390" priority="1832" stopIfTrue="1" operator="equal">
      <formula>"g"</formula>
    </cfRule>
  </conditionalFormatting>
  <conditionalFormatting sqref="AW16">
    <cfRule type="cellIs" dxfId="19389" priority="1830" stopIfTrue="1" operator="equal">
      <formula>"f"</formula>
    </cfRule>
  </conditionalFormatting>
  <conditionalFormatting sqref="AW16">
    <cfRule type="cellIs" dxfId="19388" priority="1828" stopIfTrue="1" operator="equal">
      <formula>"h"</formula>
    </cfRule>
    <cfRule type="cellIs" dxfId="19387" priority="1829" stopIfTrue="1" operator="equal">
      <formula>"g"</formula>
    </cfRule>
  </conditionalFormatting>
  <conditionalFormatting sqref="AW16">
    <cfRule type="cellIs" dxfId="19386" priority="1827" stopIfTrue="1" operator="equal">
      <formula>"f"</formula>
    </cfRule>
  </conditionalFormatting>
  <conditionalFormatting sqref="AW16">
    <cfRule type="cellIs" dxfId="19385" priority="1825" stopIfTrue="1" operator="equal">
      <formula>"h"</formula>
    </cfRule>
    <cfRule type="cellIs" dxfId="19384" priority="1826" stopIfTrue="1" operator="equal">
      <formula>"g"</formula>
    </cfRule>
  </conditionalFormatting>
  <conditionalFormatting sqref="AW16">
    <cfRule type="cellIs" dxfId="19383" priority="1824" stopIfTrue="1" operator="equal">
      <formula>"f"</formula>
    </cfRule>
  </conditionalFormatting>
  <conditionalFormatting sqref="AW16">
    <cfRule type="cellIs" dxfId="19382" priority="1822" stopIfTrue="1" operator="equal">
      <formula>"h"</formula>
    </cfRule>
    <cfRule type="cellIs" dxfId="19381" priority="1823" stopIfTrue="1" operator="equal">
      <formula>"g"</formula>
    </cfRule>
  </conditionalFormatting>
  <conditionalFormatting sqref="AW16">
    <cfRule type="cellIs" dxfId="19380" priority="1821" stopIfTrue="1" operator="equal">
      <formula>"f"</formula>
    </cfRule>
  </conditionalFormatting>
  <conditionalFormatting sqref="AW16">
    <cfRule type="cellIs" dxfId="19379" priority="1819" stopIfTrue="1" operator="equal">
      <formula>"h"</formula>
    </cfRule>
    <cfRule type="cellIs" dxfId="19378" priority="1820" stopIfTrue="1" operator="equal">
      <formula>"g"</formula>
    </cfRule>
  </conditionalFormatting>
  <conditionalFormatting sqref="AW16">
    <cfRule type="cellIs" dxfId="19377" priority="1818" stopIfTrue="1" operator="equal">
      <formula>"f"</formula>
    </cfRule>
  </conditionalFormatting>
  <conditionalFormatting sqref="AW16">
    <cfRule type="cellIs" dxfId="19376" priority="1816" stopIfTrue="1" operator="equal">
      <formula>"h"</formula>
    </cfRule>
    <cfRule type="cellIs" dxfId="19375" priority="1817" stopIfTrue="1" operator="equal">
      <formula>"g"</formula>
    </cfRule>
  </conditionalFormatting>
  <conditionalFormatting sqref="AW16">
    <cfRule type="cellIs" dxfId="19374" priority="1812" stopIfTrue="1" operator="equal">
      <formula>"f"</formula>
    </cfRule>
  </conditionalFormatting>
  <conditionalFormatting sqref="AW16">
    <cfRule type="cellIs" dxfId="19373" priority="1810" stopIfTrue="1" operator="equal">
      <formula>"h"</formula>
    </cfRule>
    <cfRule type="cellIs" dxfId="19372" priority="1811" stopIfTrue="1" operator="equal">
      <formula>"g"</formula>
    </cfRule>
  </conditionalFormatting>
  <conditionalFormatting sqref="AW16">
    <cfRule type="cellIs" dxfId="19371" priority="1815" stopIfTrue="1" operator="equal">
      <formula>"f"</formula>
    </cfRule>
  </conditionalFormatting>
  <conditionalFormatting sqref="AW16">
    <cfRule type="cellIs" dxfId="19370" priority="1813" stopIfTrue="1" operator="equal">
      <formula>"h"</formula>
    </cfRule>
    <cfRule type="cellIs" dxfId="19369" priority="1814" stopIfTrue="1" operator="equal">
      <formula>"g"</formula>
    </cfRule>
  </conditionalFormatting>
  <conditionalFormatting sqref="AW16">
    <cfRule type="cellIs" dxfId="19368" priority="1809" stopIfTrue="1" operator="equal">
      <formula>"f"</formula>
    </cfRule>
  </conditionalFormatting>
  <conditionalFormatting sqref="AW16">
    <cfRule type="cellIs" dxfId="19367" priority="1807" stopIfTrue="1" operator="equal">
      <formula>"h"</formula>
    </cfRule>
    <cfRule type="cellIs" dxfId="19366" priority="1808" stopIfTrue="1" operator="equal">
      <formula>"g"</formula>
    </cfRule>
  </conditionalFormatting>
  <conditionalFormatting sqref="AW16">
    <cfRule type="cellIs" dxfId="19365" priority="1806" stopIfTrue="1" operator="equal">
      <formula>"f"</formula>
    </cfRule>
  </conditionalFormatting>
  <conditionalFormatting sqref="AW16">
    <cfRule type="cellIs" dxfId="19364" priority="1804" stopIfTrue="1" operator="equal">
      <formula>"h"</formula>
    </cfRule>
    <cfRule type="cellIs" dxfId="19363" priority="1805" stopIfTrue="1" operator="equal">
      <formula>"g"</formula>
    </cfRule>
  </conditionalFormatting>
  <conditionalFormatting sqref="AW16">
    <cfRule type="cellIs" dxfId="19362" priority="1803" stopIfTrue="1" operator="equal">
      <formula>"f"</formula>
    </cfRule>
  </conditionalFormatting>
  <conditionalFormatting sqref="AW16">
    <cfRule type="cellIs" dxfId="19361" priority="1801" stopIfTrue="1" operator="equal">
      <formula>"h"</formula>
    </cfRule>
    <cfRule type="cellIs" dxfId="19360" priority="1802" stopIfTrue="1" operator="equal">
      <formula>"g"</formula>
    </cfRule>
  </conditionalFormatting>
  <conditionalFormatting sqref="AW16">
    <cfRule type="cellIs" dxfId="19359" priority="1794" stopIfTrue="1" operator="equal">
      <formula>"f"</formula>
    </cfRule>
  </conditionalFormatting>
  <conditionalFormatting sqref="AW16">
    <cfRule type="cellIs" dxfId="19358" priority="1792" stopIfTrue="1" operator="equal">
      <formula>"h"</formula>
    </cfRule>
    <cfRule type="cellIs" dxfId="19357" priority="1793" stopIfTrue="1" operator="equal">
      <formula>"g"</formula>
    </cfRule>
  </conditionalFormatting>
  <conditionalFormatting sqref="AW16">
    <cfRule type="cellIs" dxfId="19356" priority="1791" stopIfTrue="1" operator="equal">
      <formula>"f"</formula>
    </cfRule>
  </conditionalFormatting>
  <conditionalFormatting sqref="AW16">
    <cfRule type="cellIs" dxfId="19355" priority="1789" stopIfTrue="1" operator="equal">
      <formula>"h"</formula>
    </cfRule>
    <cfRule type="cellIs" dxfId="19354" priority="1790" stopIfTrue="1" operator="equal">
      <formula>"g"</formula>
    </cfRule>
  </conditionalFormatting>
  <conditionalFormatting sqref="AW16">
    <cfRule type="cellIs" dxfId="19353" priority="1779" stopIfTrue="1" operator="equal">
      <formula>"f"</formula>
    </cfRule>
  </conditionalFormatting>
  <conditionalFormatting sqref="AW16">
    <cfRule type="cellIs" dxfId="19352" priority="1777" stopIfTrue="1" operator="equal">
      <formula>"h"</formula>
    </cfRule>
    <cfRule type="cellIs" dxfId="19351" priority="1778" stopIfTrue="1" operator="equal">
      <formula>"g"</formula>
    </cfRule>
  </conditionalFormatting>
  <conditionalFormatting sqref="AW16">
    <cfRule type="cellIs" dxfId="19350" priority="1776" stopIfTrue="1" operator="equal">
      <formula>"f"</formula>
    </cfRule>
  </conditionalFormatting>
  <conditionalFormatting sqref="AW16">
    <cfRule type="cellIs" dxfId="19349" priority="1774" stopIfTrue="1" operator="equal">
      <formula>"h"</formula>
    </cfRule>
    <cfRule type="cellIs" dxfId="19348" priority="1775" stopIfTrue="1" operator="equal">
      <formula>"g"</formula>
    </cfRule>
  </conditionalFormatting>
  <conditionalFormatting sqref="AW16">
    <cfRule type="cellIs" dxfId="19347" priority="1788" stopIfTrue="1" operator="equal">
      <formula>"f"</formula>
    </cfRule>
  </conditionalFormatting>
  <conditionalFormatting sqref="AW16">
    <cfRule type="cellIs" dxfId="19346" priority="1786" stopIfTrue="1" operator="equal">
      <formula>"h"</formula>
    </cfRule>
    <cfRule type="cellIs" dxfId="19345" priority="1787" stopIfTrue="1" operator="equal">
      <formula>"g"</formula>
    </cfRule>
  </conditionalFormatting>
  <conditionalFormatting sqref="AW16">
    <cfRule type="cellIs" dxfId="19344" priority="1797" stopIfTrue="1" operator="equal">
      <formula>"f"</formula>
    </cfRule>
  </conditionalFormatting>
  <conditionalFormatting sqref="AW16">
    <cfRule type="cellIs" dxfId="19343" priority="1795" stopIfTrue="1" operator="equal">
      <formula>"h"</formula>
    </cfRule>
    <cfRule type="cellIs" dxfId="19342" priority="1796" stopIfTrue="1" operator="equal">
      <formula>"g"</formula>
    </cfRule>
  </conditionalFormatting>
  <conditionalFormatting sqref="AW16">
    <cfRule type="cellIs" dxfId="19341" priority="1785" stopIfTrue="1" operator="equal">
      <formula>"f"</formula>
    </cfRule>
  </conditionalFormatting>
  <conditionalFormatting sqref="AW16">
    <cfRule type="cellIs" dxfId="19340" priority="1783" stopIfTrue="1" operator="equal">
      <formula>"h"</formula>
    </cfRule>
    <cfRule type="cellIs" dxfId="19339" priority="1784" stopIfTrue="1" operator="equal">
      <formula>"g"</formula>
    </cfRule>
  </conditionalFormatting>
  <conditionalFormatting sqref="AW16">
    <cfRule type="cellIs" dxfId="19338" priority="1782" stopIfTrue="1" operator="equal">
      <formula>"f"</formula>
    </cfRule>
  </conditionalFormatting>
  <conditionalFormatting sqref="AW16">
    <cfRule type="cellIs" dxfId="19337" priority="1780" stopIfTrue="1" operator="equal">
      <formula>"h"</formula>
    </cfRule>
    <cfRule type="cellIs" dxfId="19336" priority="1781" stopIfTrue="1" operator="equal">
      <formula>"g"</formula>
    </cfRule>
  </conditionalFormatting>
  <conditionalFormatting sqref="BB16">
    <cfRule type="cellIs" dxfId="19335" priority="1704" stopIfTrue="1" operator="equal">
      <formula>"f"</formula>
    </cfRule>
  </conditionalFormatting>
  <conditionalFormatting sqref="BB16">
    <cfRule type="cellIs" dxfId="19334" priority="1702" stopIfTrue="1" operator="equal">
      <formula>"h"</formula>
    </cfRule>
    <cfRule type="cellIs" dxfId="19333" priority="1703" stopIfTrue="1" operator="equal">
      <formula>"g"</formula>
    </cfRule>
  </conditionalFormatting>
  <conditionalFormatting sqref="BB16">
    <cfRule type="cellIs" dxfId="19332" priority="1773" stopIfTrue="1" operator="equal">
      <formula>"f"</formula>
    </cfRule>
  </conditionalFormatting>
  <conditionalFormatting sqref="BB16">
    <cfRule type="cellIs" dxfId="19331" priority="1771" stopIfTrue="1" operator="equal">
      <formula>"h"</formula>
    </cfRule>
    <cfRule type="cellIs" dxfId="19330" priority="1772" stopIfTrue="1" operator="equal">
      <formula>"g"</formula>
    </cfRule>
  </conditionalFormatting>
  <conditionalFormatting sqref="BB16">
    <cfRule type="cellIs" dxfId="19329" priority="1770" stopIfTrue="1" operator="equal">
      <formula>"f"</formula>
    </cfRule>
  </conditionalFormatting>
  <conditionalFormatting sqref="BB16">
    <cfRule type="cellIs" dxfId="19328" priority="1768" stopIfTrue="1" operator="equal">
      <formula>"h"</formula>
    </cfRule>
    <cfRule type="cellIs" dxfId="19327" priority="1769" stopIfTrue="1" operator="equal">
      <formula>"g"</formula>
    </cfRule>
  </conditionalFormatting>
  <conditionalFormatting sqref="BB16">
    <cfRule type="cellIs" dxfId="19326" priority="1767" stopIfTrue="1" operator="equal">
      <formula>"f"</formula>
    </cfRule>
  </conditionalFormatting>
  <conditionalFormatting sqref="BB16">
    <cfRule type="cellIs" dxfId="19325" priority="1765" stopIfTrue="1" operator="equal">
      <formula>"h"</formula>
    </cfRule>
    <cfRule type="cellIs" dxfId="19324" priority="1766" stopIfTrue="1" operator="equal">
      <formula>"g"</formula>
    </cfRule>
  </conditionalFormatting>
  <conditionalFormatting sqref="BB16">
    <cfRule type="cellIs" dxfId="19323" priority="1764" stopIfTrue="1" operator="equal">
      <formula>"f"</formula>
    </cfRule>
  </conditionalFormatting>
  <conditionalFormatting sqref="BB16">
    <cfRule type="cellIs" dxfId="19322" priority="1762" stopIfTrue="1" operator="equal">
      <formula>"h"</formula>
    </cfRule>
    <cfRule type="cellIs" dxfId="19321" priority="1763" stopIfTrue="1" operator="equal">
      <formula>"g"</formula>
    </cfRule>
  </conditionalFormatting>
  <conditionalFormatting sqref="BB16">
    <cfRule type="cellIs" dxfId="19320" priority="1761" stopIfTrue="1" operator="equal">
      <formula>"f"</formula>
    </cfRule>
  </conditionalFormatting>
  <conditionalFormatting sqref="BB16">
    <cfRule type="cellIs" dxfId="19319" priority="1759" stopIfTrue="1" operator="equal">
      <formula>"h"</formula>
    </cfRule>
    <cfRule type="cellIs" dxfId="19318" priority="1760" stopIfTrue="1" operator="equal">
      <formula>"g"</formula>
    </cfRule>
  </conditionalFormatting>
  <conditionalFormatting sqref="BB16">
    <cfRule type="cellIs" dxfId="19317" priority="1758" stopIfTrue="1" operator="equal">
      <formula>"f"</formula>
    </cfRule>
  </conditionalFormatting>
  <conditionalFormatting sqref="BB16">
    <cfRule type="cellIs" dxfId="19316" priority="1756" stopIfTrue="1" operator="equal">
      <formula>"h"</formula>
    </cfRule>
    <cfRule type="cellIs" dxfId="19315" priority="1757" stopIfTrue="1" operator="equal">
      <formula>"g"</formula>
    </cfRule>
  </conditionalFormatting>
  <conditionalFormatting sqref="BB16">
    <cfRule type="cellIs" dxfId="19314" priority="1755" stopIfTrue="1" operator="equal">
      <formula>"f"</formula>
    </cfRule>
  </conditionalFormatting>
  <conditionalFormatting sqref="BB16">
    <cfRule type="cellIs" dxfId="19313" priority="1753" stopIfTrue="1" operator="equal">
      <formula>"h"</formula>
    </cfRule>
    <cfRule type="cellIs" dxfId="19312" priority="1754" stopIfTrue="1" operator="equal">
      <formula>"g"</formula>
    </cfRule>
  </conditionalFormatting>
  <conditionalFormatting sqref="BB16">
    <cfRule type="cellIs" dxfId="19311" priority="1752" stopIfTrue="1" operator="equal">
      <formula>"f"</formula>
    </cfRule>
  </conditionalFormatting>
  <conditionalFormatting sqref="BB16">
    <cfRule type="cellIs" dxfId="19310" priority="1750" stopIfTrue="1" operator="equal">
      <formula>"h"</formula>
    </cfRule>
    <cfRule type="cellIs" dxfId="19309" priority="1751" stopIfTrue="1" operator="equal">
      <formula>"g"</formula>
    </cfRule>
  </conditionalFormatting>
  <conditionalFormatting sqref="BB16">
    <cfRule type="cellIs" dxfId="19308" priority="1749" stopIfTrue="1" operator="equal">
      <formula>"f"</formula>
    </cfRule>
  </conditionalFormatting>
  <conditionalFormatting sqref="BB16">
    <cfRule type="cellIs" dxfId="19307" priority="1747" stopIfTrue="1" operator="equal">
      <formula>"h"</formula>
    </cfRule>
    <cfRule type="cellIs" dxfId="19306" priority="1748" stopIfTrue="1" operator="equal">
      <formula>"g"</formula>
    </cfRule>
  </conditionalFormatting>
  <conditionalFormatting sqref="BB16">
    <cfRule type="cellIs" dxfId="19305" priority="1746" stopIfTrue="1" operator="equal">
      <formula>"f"</formula>
    </cfRule>
  </conditionalFormatting>
  <conditionalFormatting sqref="BB16">
    <cfRule type="cellIs" dxfId="19304" priority="1744" stopIfTrue="1" operator="equal">
      <formula>"h"</formula>
    </cfRule>
    <cfRule type="cellIs" dxfId="19303" priority="1745" stopIfTrue="1" operator="equal">
      <formula>"g"</formula>
    </cfRule>
  </conditionalFormatting>
  <conditionalFormatting sqref="BB16">
    <cfRule type="cellIs" dxfId="19302" priority="1743" stopIfTrue="1" operator="equal">
      <formula>"f"</formula>
    </cfRule>
  </conditionalFormatting>
  <conditionalFormatting sqref="BB16">
    <cfRule type="cellIs" dxfId="19301" priority="1741" stopIfTrue="1" operator="equal">
      <formula>"h"</formula>
    </cfRule>
    <cfRule type="cellIs" dxfId="19300" priority="1742" stopIfTrue="1" operator="equal">
      <formula>"g"</formula>
    </cfRule>
  </conditionalFormatting>
  <conditionalFormatting sqref="BB16">
    <cfRule type="cellIs" dxfId="19299" priority="1740" stopIfTrue="1" operator="equal">
      <formula>"f"</formula>
    </cfRule>
  </conditionalFormatting>
  <conditionalFormatting sqref="BB16">
    <cfRule type="cellIs" dxfId="19298" priority="1738" stopIfTrue="1" operator="equal">
      <formula>"h"</formula>
    </cfRule>
    <cfRule type="cellIs" dxfId="19297" priority="1739" stopIfTrue="1" operator="equal">
      <formula>"g"</formula>
    </cfRule>
  </conditionalFormatting>
  <conditionalFormatting sqref="BB16">
    <cfRule type="cellIs" dxfId="19296" priority="1737" stopIfTrue="1" operator="equal">
      <formula>"f"</formula>
    </cfRule>
  </conditionalFormatting>
  <conditionalFormatting sqref="BB16">
    <cfRule type="cellIs" dxfId="19295" priority="1735" stopIfTrue="1" operator="equal">
      <formula>"h"</formula>
    </cfRule>
    <cfRule type="cellIs" dxfId="19294" priority="1736" stopIfTrue="1" operator="equal">
      <formula>"g"</formula>
    </cfRule>
  </conditionalFormatting>
  <conditionalFormatting sqref="BB16">
    <cfRule type="cellIs" dxfId="19293" priority="1734" stopIfTrue="1" operator="equal">
      <formula>"f"</formula>
    </cfRule>
  </conditionalFormatting>
  <conditionalFormatting sqref="BB16">
    <cfRule type="cellIs" dxfId="19292" priority="1732" stopIfTrue="1" operator="equal">
      <formula>"h"</formula>
    </cfRule>
    <cfRule type="cellIs" dxfId="19291" priority="1733" stopIfTrue="1" operator="equal">
      <formula>"g"</formula>
    </cfRule>
  </conditionalFormatting>
  <conditionalFormatting sqref="BB16">
    <cfRule type="cellIs" dxfId="19290" priority="1731" stopIfTrue="1" operator="equal">
      <formula>"f"</formula>
    </cfRule>
  </conditionalFormatting>
  <conditionalFormatting sqref="BB16">
    <cfRule type="cellIs" dxfId="19289" priority="1729" stopIfTrue="1" operator="equal">
      <formula>"h"</formula>
    </cfRule>
    <cfRule type="cellIs" dxfId="19288" priority="1730" stopIfTrue="1" operator="equal">
      <formula>"g"</formula>
    </cfRule>
  </conditionalFormatting>
  <conditionalFormatting sqref="BB16">
    <cfRule type="cellIs" dxfId="19287" priority="1728" stopIfTrue="1" operator="equal">
      <formula>"f"</formula>
    </cfRule>
  </conditionalFormatting>
  <conditionalFormatting sqref="BB16">
    <cfRule type="cellIs" dxfId="19286" priority="1726" stopIfTrue="1" operator="equal">
      <formula>"h"</formula>
    </cfRule>
    <cfRule type="cellIs" dxfId="19285" priority="1727" stopIfTrue="1" operator="equal">
      <formula>"g"</formula>
    </cfRule>
  </conditionalFormatting>
  <conditionalFormatting sqref="BB16">
    <cfRule type="cellIs" dxfId="19284" priority="1725" stopIfTrue="1" operator="equal">
      <formula>"f"</formula>
    </cfRule>
  </conditionalFormatting>
  <conditionalFormatting sqref="BB16">
    <cfRule type="cellIs" dxfId="19283" priority="1723" stopIfTrue="1" operator="equal">
      <formula>"h"</formula>
    </cfRule>
    <cfRule type="cellIs" dxfId="19282" priority="1724" stopIfTrue="1" operator="equal">
      <formula>"g"</formula>
    </cfRule>
  </conditionalFormatting>
  <conditionalFormatting sqref="BB16">
    <cfRule type="cellIs" dxfId="19281" priority="1722" stopIfTrue="1" operator="equal">
      <formula>"f"</formula>
    </cfRule>
  </conditionalFormatting>
  <conditionalFormatting sqref="BB16">
    <cfRule type="cellIs" dxfId="19280" priority="1720" stopIfTrue="1" operator="equal">
      <formula>"h"</formula>
    </cfRule>
    <cfRule type="cellIs" dxfId="19279" priority="1721" stopIfTrue="1" operator="equal">
      <formula>"g"</formula>
    </cfRule>
  </conditionalFormatting>
  <conditionalFormatting sqref="BB16">
    <cfRule type="cellIs" dxfId="19278" priority="1716" stopIfTrue="1" operator="equal">
      <formula>"f"</formula>
    </cfRule>
  </conditionalFormatting>
  <conditionalFormatting sqref="BB16">
    <cfRule type="cellIs" dxfId="19277" priority="1714" stopIfTrue="1" operator="equal">
      <formula>"h"</formula>
    </cfRule>
    <cfRule type="cellIs" dxfId="19276" priority="1715" stopIfTrue="1" operator="equal">
      <formula>"g"</formula>
    </cfRule>
  </conditionalFormatting>
  <conditionalFormatting sqref="BB16">
    <cfRule type="cellIs" dxfId="19275" priority="1719" stopIfTrue="1" operator="equal">
      <formula>"f"</formula>
    </cfRule>
  </conditionalFormatting>
  <conditionalFormatting sqref="BB16">
    <cfRule type="cellIs" dxfId="19274" priority="1717" stopIfTrue="1" operator="equal">
      <formula>"h"</formula>
    </cfRule>
    <cfRule type="cellIs" dxfId="19273" priority="1718" stopIfTrue="1" operator="equal">
      <formula>"g"</formula>
    </cfRule>
  </conditionalFormatting>
  <conditionalFormatting sqref="BB16">
    <cfRule type="cellIs" dxfId="19272" priority="1713" stopIfTrue="1" operator="equal">
      <formula>"f"</formula>
    </cfRule>
  </conditionalFormatting>
  <conditionalFormatting sqref="BB16">
    <cfRule type="cellIs" dxfId="19271" priority="1711" stopIfTrue="1" operator="equal">
      <formula>"h"</formula>
    </cfRule>
    <cfRule type="cellIs" dxfId="19270" priority="1712" stopIfTrue="1" operator="equal">
      <formula>"g"</formula>
    </cfRule>
  </conditionalFormatting>
  <conditionalFormatting sqref="BB16">
    <cfRule type="cellIs" dxfId="19269" priority="1710" stopIfTrue="1" operator="equal">
      <formula>"f"</formula>
    </cfRule>
  </conditionalFormatting>
  <conditionalFormatting sqref="BB16">
    <cfRule type="cellIs" dxfId="19268" priority="1708" stopIfTrue="1" operator="equal">
      <formula>"h"</formula>
    </cfRule>
    <cfRule type="cellIs" dxfId="19267" priority="1709" stopIfTrue="1" operator="equal">
      <formula>"g"</formula>
    </cfRule>
  </conditionalFormatting>
  <conditionalFormatting sqref="BB16">
    <cfRule type="cellIs" dxfId="19266" priority="1707" stopIfTrue="1" operator="equal">
      <formula>"f"</formula>
    </cfRule>
  </conditionalFormatting>
  <conditionalFormatting sqref="BB16">
    <cfRule type="cellIs" dxfId="19265" priority="1705" stopIfTrue="1" operator="equal">
      <formula>"h"</formula>
    </cfRule>
    <cfRule type="cellIs" dxfId="19264" priority="1706" stopIfTrue="1" operator="equal">
      <formula>"g"</formula>
    </cfRule>
  </conditionalFormatting>
  <conditionalFormatting sqref="BB16">
    <cfRule type="cellIs" dxfId="19263" priority="1698" stopIfTrue="1" operator="equal">
      <formula>"f"</formula>
    </cfRule>
  </conditionalFormatting>
  <conditionalFormatting sqref="BB16">
    <cfRule type="cellIs" dxfId="19262" priority="1696" stopIfTrue="1" operator="equal">
      <formula>"h"</formula>
    </cfRule>
    <cfRule type="cellIs" dxfId="19261" priority="1697" stopIfTrue="1" operator="equal">
      <formula>"g"</formula>
    </cfRule>
  </conditionalFormatting>
  <conditionalFormatting sqref="BB16">
    <cfRule type="cellIs" dxfId="19260" priority="1695" stopIfTrue="1" operator="equal">
      <formula>"f"</formula>
    </cfRule>
  </conditionalFormatting>
  <conditionalFormatting sqref="BB16">
    <cfRule type="cellIs" dxfId="19259" priority="1693" stopIfTrue="1" operator="equal">
      <formula>"h"</formula>
    </cfRule>
    <cfRule type="cellIs" dxfId="19258" priority="1694" stopIfTrue="1" operator="equal">
      <formula>"g"</formula>
    </cfRule>
  </conditionalFormatting>
  <conditionalFormatting sqref="BB16">
    <cfRule type="cellIs" dxfId="19257" priority="1683" stopIfTrue="1" operator="equal">
      <formula>"f"</formula>
    </cfRule>
  </conditionalFormatting>
  <conditionalFormatting sqref="BB16">
    <cfRule type="cellIs" dxfId="19256" priority="1681" stopIfTrue="1" operator="equal">
      <formula>"h"</formula>
    </cfRule>
    <cfRule type="cellIs" dxfId="19255" priority="1682" stopIfTrue="1" operator="equal">
      <formula>"g"</formula>
    </cfRule>
  </conditionalFormatting>
  <conditionalFormatting sqref="BB16">
    <cfRule type="cellIs" dxfId="19254" priority="1680" stopIfTrue="1" operator="equal">
      <formula>"f"</formula>
    </cfRule>
  </conditionalFormatting>
  <conditionalFormatting sqref="BB16">
    <cfRule type="cellIs" dxfId="19253" priority="1678" stopIfTrue="1" operator="equal">
      <formula>"h"</formula>
    </cfRule>
    <cfRule type="cellIs" dxfId="19252" priority="1679" stopIfTrue="1" operator="equal">
      <formula>"g"</formula>
    </cfRule>
  </conditionalFormatting>
  <conditionalFormatting sqref="BB16">
    <cfRule type="cellIs" dxfId="19251" priority="1692" stopIfTrue="1" operator="equal">
      <formula>"f"</formula>
    </cfRule>
  </conditionalFormatting>
  <conditionalFormatting sqref="BB16">
    <cfRule type="cellIs" dxfId="19250" priority="1690" stopIfTrue="1" operator="equal">
      <formula>"h"</formula>
    </cfRule>
    <cfRule type="cellIs" dxfId="19249" priority="1691" stopIfTrue="1" operator="equal">
      <formula>"g"</formula>
    </cfRule>
  </conditionalFormatting>
  <conditionalFormatting sqref="BB16">
    <cfRule type="cellIs" dxfId="19248" priority="1701" stopIfTrue="1" operator="equal">
      <formula>"f"</formula>
    </cfRule>
  </conditionalFormatting>
  <conditionalFormatting sqref="BB16">
    <cfRule type="cellIs" dxfId="19247" priority="1699" stopIfTrue="1" operator="equal">
      <formula>"h"</formula>
    </cfRule>
    <cfRule type="cellIs" dxfId="19246" priority="1700" stopIfTrue="1" operator="equal">
      <formula>"g"</formula>
    </cfRule>
  </conditionalFormatting>
  <conditionalFormatting sqref="BB16">
    <cfRule type="cellIs" dxfId="19245" priority="1689" stopIfTrue="1" operator="equal">
      <formula>"f"</formula>
    </cfRule>
  </conditionalFormatting>
  <conditionalFormatting sqref="BB16">
    <cfRule type="cellIs" dxfId="19244" priority="1687" stopIfTrue="1" operator="equal">
      <formula>"h"</formula>
    </cfRule>
    <cfRule type="cellIs" dxfId="19243" priority="1688" stopIfTrue="1" operator="equal">
      <formula>"g"</formula>
    </cfRule>
  </conditionalFormatting>
  <conditionalFormatting sqref="BB16">
    <cfRule type="cellIs" dxfId="19242" priority="1686" stopIfTrue="1" operator="equal">
      <formula>"f"</formula>
    </cfRule>
  </conditionalFormatting>
  <conditionalFormatting sqref="BB16">
    <cfRule type="cellIs" dxfId="19241" priority="1684" stopIfTrue="1" operator="equal">
      <formula>"h"</formula>
    </cfRule>
    <cfRule type="cellIs" dxfId="19240" priority="1685" stopIfTrue="1" operator="equal">
      <formula>"g"</formula>
    </cfRule>
  </conditionalFormatting>
  <conditionalFormatting sqref="BC16">
    <cfRule type="cellIs" dxfId="19239" priority="1677" stopIfTrue="1" operator="equal">
      <formula>"f"</formula>
    </cfRule>
  </conditionalFormatting>
  <conditionalFormatting sqref="BC16">
    <cfRule type="cellIs" dxfId="19238" priority="1675" stopIfTrue="1" operator="equal">
      <formula>"h"</formula>
    </cfRule>
    <cfRule type="cellIs" dxfId="19237" priority="1676" stopIfTrue="1" operator="equal">
      <formula>"g"</formula>
    </cfRule>
  </conditionalFormatting>
  <conditionalFormatting sqref="BC16">
    <cfRule type="cellIs" dxfId="19236" priority="1674" stopIfTrue="1" operator="equal">
      <formula>"f"</formula>
    </cfRule>
  </conditionalFormatting>
  <conditionalFormatting sqref="BC16">
    <cfRule type="cellIs" dxfId="19235" priority="1672" stopIfTrue="1" operator="equal">
      <formula>"h"</formula>
    </cfRule>
    <cfRule type="cellIs" dxfId="19234" priority="1673" stopIfTrue="1" operator="equal">
      <formula>"g"</formula>
    </cfRule>
  </conditionalFormatting>
  <conditionalFormatting sqref="BC16">
    <cfRule type="cellIs" dxfId="19233" priority="1671" stopIfTrue="1" operator="equal">
      <formula>"f"</formula>
    </cfRule>
  </conditionalFormatting>
  <conditionalFormatting sqref="BC16">
    <cfRule type="cellIs" dxfId="19232" priority="1669" stopIfTrue="1" operator="equal">
      <formula>"h"</formula>
    </cfRule>
    <cfRule type="cellIs" dxfId="19231" priority="1670" stopIfTrue="1" operator="equal">
      <formula>"g"</formula>
    </cfRule>
  </conditionalFormatting>
  <conditionalFormatting sqref="BC16">
    <cfRule type="cellIs" dxfId="19230" priority="1659" stopIfTrue="1" operator="equal">
      <formula>"f"</formula>
    </cfRule>
  </conditionalFormatting>
  <conditionalFormatting sqref="BC16">
    <cfRule type="cellIs" dxfId="19229" priority="1657" stopIfTrue="1" operator="equal">
      <formula>"h"</formula>
    </cfRule>
    <cfRule type="cellIs" dxfId="19228" priority="1658" stopIfTrue="1" operator="equal">
      <formula>"g"</formula>
    </cfRule>
  </conditionalFormatting>
  <conditionalFormatting sqref="BC16">
    <cfRule type="cellIs" dxfId="19227" priority="1656" stopIfTrue="1" operator="equal">
      <formula>"f"</formula>
    </cfRule>
  </conditionalFormatting>
  <conditionalFormatting sqref="BC16">
    <cfRule type="cellIs" dxfId="19226" priority="1654" stopIfTrue="1" operator="equal">
      <formula>"h"</formula>
    </cfRule>
    <cfRule type="cellIs" dxfId="19225" priority="1655" stopIfTrue="1" operator="equal">
      <formula>"g"</formula>
    </cfRule>
  </conditionalFormatting>
  <conditionalFormatting sqref="BC16">
    <cfRule type="cellIs" dxfId="19224" priority="1668" stopIfTrue="1" operator="equal">
      <formula>"f"</formula>
    </cfRule>
  </conditionalFormatting>
  <conditionalFormatting sqref="BC16">
    <cfRule type="cellIs" dxfId="19223" priority="1666" stopIfTrue="1" operator="equal">
      <formula>"h"</formula>
    </cfRule>
    <cfRule type="cellIs" dxfId="19222" priority="1667" stopIfTrue="1" operator="equal">
      <formula>"g"</formula>
    </cfRule>
  </conditionalFormatting>
  <conditionalFormatting sqref="BC16">
    <cfRule type="cellIs" dxfId="19221" priority="1665" stopIfTrue="1" operator="equal">
      <formula>"f"</formula>
    </cfRule>
  </conditionalFormatting>
  <conditionalFormatting sqref="BC16">
    <cfRule type="cellIs" dxfId="19220" priority="1663" stopIfTrue="1" operator="equal">
      <formula>"h"</formula>
    </cfRule>
    <cfRule type="cellIs" dxfId="19219" priority="1664" stopIfTrue="1" operator="equal">
      <formula>"g"</formula>
    </cfRule>
  </conditionalFormatting>
  <conditionalFormatting sqref="BC16">
    <cfRule type="cellIs" dxfId="19218" priority="1662" stopIfTrue="1" operator="equal">
      <formula>"f"</formula>
    </cfRule>
  </conditionalFormatting>
  <conditionalFormatting sqref="BC16">
    <cfRule type="cellIs" dxfId="19217" priority="1660" stopIfTrue="1" operator="equal">
      <formula>"h"</formula>
    </cfRule>
    <cfRule type="cellIs" dxfId="19216" priority="1661" stopIfTrue="1" operator="equal">
      <formula>"g"</formula>
    </cfRule>
  </conditionalFormatting>
  <conditionalFormatting sqref="BC16">
    <cfRule type="cellIs" dxfId="19215" priority="1584" stopIfTrue="1" operator="equal">
      <formula>"f"</formula>
    </cfRule>
  </conditionalFormatting>
  <conditionalFormatting sqref="BC16">
    <cfRule type="cellIs" dxfId="19214" priority="1582" stopIfTrue="1" operator="equal">
      <formula>"h"</formula>
    </cfRule>
    <cfRule type="cellIs" dxfId="19213" priority="1583" stopIfTrue="1" operator="equal">
      <formula>"g"</formula>
    </cfRule>
  </conditionalFormatting>
  <conditionalFormatting sqref="BC16">
    <cfRule type="cellIs" dxfId="19212" priority="1653" stopIfTrue="1" operator="equal">
      <formula>"f"</formula>
    </cfRule>
  </conditionalFormatting>
  <conditionalFormatting sqref="BC16">
    <cfRule type="cellIs" dxfId="19211" priority="1651" stopIfTrue="1" operator="equal">
      <formula>"h"</formula>
    </cfRule>
    <cfRule type="cellIs" dxfId="19210" priority="1652" stopIfTrue="1" operator="equal">
      <formula>"g"</formula>
    </cfRule>
  </conditionalFormatting>
  <conditionalFormatting sqref="BC16">
    <cfRule type="cellIs" dxfId="19209" priority="1650" stopIfTrue="1" operator="equal">
      <formula>"f"</formula>
    </cfRule>
  </conditionalFormatting>
  <conditionalFormatting sqref="BC16">
    <cfRule type="cellIs" dxfId="19208" priority="1648" stopIfTrue="1" operator="equal">
      <formula>"h"</formula>
    </cfRule>
    <cfRule type="cellIs" dxfId="19207" priority="1649" stopIfTrue="1" operator="equal">
      <formula>"g"</formula>
    </cfRule>
  </conditionalFormatting>
  <conditionalFormatting sqref="BC16">
    <cfRule type="cellIs" dxfId="19206" priority="1647" stopIfTrue="1" operator="equal">
      <formula>"f"</formula>
    </cfRule>
  </conditionalFormatting>
  <conditionalFormatting sqref="BC16">
    <cfRule type="cellIs" dxfId="19205" priority="1645" stopIfTrue="1" operator="equal">
      <formula>"h"</formula>
    </cfRule>
    <cfRule type="cellIs" dxfId="19204" priority="1646" stopIfTrue="1" operator="equal">
      <formula>"g"</formula>
    </cfRule>
  </conditionalFormatting>
  <conditionalFormatting sqref="BC16">
    <cfRule type="cellIs" dxfId="19203" priority="1644" stopIfTrue="1" operator="equal">
      <formula>"f"</formula>
    </cfRule>
  </conditionalFormatting>
  <conditionalFormatting sqref="BC16">
    <cfRule type="cellIs" dxfId="19202" priority="1642" stopIfTrue="1" operator="equal">
      <formula>"h"</formula>
    </cfRule>
    <cfRule type="cellIs" dxfId="19201" priority="1643" stopIfTrue="1" operator="equal">
      <formula>"g"</formula>
    </cfRule>
  </conditionalFormatting>
  <conditionalFormatting sqref="BC16">
    <cfRule type="cellIs" dxfId="19200" priority="1641" stopIfTrue="1" operator="equal">
      <formula>"f"</formula>
    </cfRule>
  </conditionalFormatting>
  <conditionalFormatting sqref="BC16">
    <cfRule type="cellIs" dxfId="19199" priority="1639" stopIfTrue="1" operator="equal">
      <formula>"h"</formula>
    </cfRule>
    <cfRule type="cellIs" dxfId="19198" priority="1640" stopIfTrue="1" operator="equal">
      <formula>"g"</formula>
    </cfRule>
  </conditionalFormatting>
  <conditionalFormatting sqref="BC16">
    <cfRule type="cellIs" dxfId="19197" priority="1638" stopIfTrue="1" operator="equal">
      <formula>"f"</formula>
    </cfRule>
  </conditionalFormatting>
  <conditionalFormatting sqref="BC16">
    <cfRule type="cellIs" dxfId="19196" priority="1636" stopIfTrue="1" operator="equal">
      <formula>"h"</formula>
    </cfRule>
    <cfRule type="cellIs" dxfId="19195" priority="1637" stopIfTrue="1" operator="equal">
      <formula>"g"</formula>
    </cfRule>
  </conditionalFormatting>
  <conditionalFormatting sqref="BC16">
    <cfRule type="cellIs" dxfId="19194" priority="1635" stopIfTrue="1" operator="equal">
      <formula>"f"</formula>
    </cfRule>
  </conditionalFormatting>
  <conditionalFormatting sqref="BC16">
    <cfRule type="cellIs" dxfId="19193" priority="1633" stopIfTrue="1" operator="equal">
      <formula>"h"</formula>
    </cfRule>
    <cfRule type="cellIs" dxfId="19192" priority="1634" stopIfTrue="1" operator="equal">
      <formula>"g"</formula>
    </cfRule>
  </conditionalFormatting>
  <conditionalFormatting sqref="BC16">
    <cfRule type="cellIs" dxfId="19191" priority="1632" stopIfTrue="1" operator="equal">
      <formula>"f"</formula>
    </cfRule>
  </conditionalFormatting>
  <conditionalFormatting sqref="BC16">
    <cfRule type="cellIs" dxfId="19190" priority="1630" stopIfTrue="1" operator="equal">
      <formula>"h"</formula>
    </cfRule>
    <cfRule type="cellIs" dxfId="19189" priority="1631" stopIfTrue="1" operator="equal">
      <formula>"g"</formula>
    </cfRule>
  </conditionalFormatting>
  <conditionalFormatting sqref="BC16">
    <cfRule type="cellIs" dxfId="19188" priority="1629" stopIfTrue="1" operator="equal">
      <formula>"f"</formula>
    </cfRule>
  </conditionalFormatting>
  <conditionalFormatting sqref="BC16">
    <cfRule type="cellIs" dxfId="19187" priority="1627" stopIfTrue="1" operator="equal">
      <formula>"h"</formula>
    </cfRule>
    <cfRule type="cellIs" dxfId="19186" priority="1628" stopIfTrue="1" operator="equal">
      <formula>"g"</formula>
    </cfRule>
  </conditionalFormatting>
  <conditionalFormatting sqref="BC16">
    <cfRule type="cellIs" dxfId="19185" priority="1626" stopIfTrue="1" operator="equal">
      <formula>"f"</formula>
    </cfRule>
  </conditionalFormatting>
  <conditionalFormatting sqref="BC16">
    <cfRule type="cellIs" dxfId="19184" priority="1624" stopIfTrue="1" operator="equal">
      <formula>"h"</formula>
    </cfRule>
    <cfRule type="cellIs" dxfId="19183" priority="1625" stopIfTrue="1" operator="equal">
      <formula>"g"</formula>
    </cfRule>
  </conditionalFormatting>
  <conditionalFormatting sqref="BC16">
    <cfRule type="cellIs" dxfId="19182" priority="1623" stopIfTrue="1" operator="equal">
      <formula>"f"</formula>
    </cfRule>
  </conditionalFormatting>
  <conditionalFormatting sqref="BC16">
    <cfRule type="cellIs" dxfId="19181" priority="1621" stopIfTrue="1" operator="equal">
      <formula>"h"</formula>
    </cfRule>
    <cfRule type="cellIs" dxfId="19180" priority="1622" stopIfTrue="1" operator="equal">
      <formula>"g"</formula>
    </cfRule>
  </conditionalFormatting>
  <conditionalFormatting sqref="BC16">
    <cfRule type="cellIs" dxfId="19179" priority="1620" stopIfTrue="1" operator="equal">
      <formula>"f"</formula>
    </cfRule>
  </conditionalFormatting>
  <conditionalFormatting sqref="BC16">
    <cfRule type="cellIs" dxfId="19178" priority="1618" stopIfTrue="1" operator="equal">
      <formula>"h"</formula>
    </cfRule>
    <cfRule type="cellIs" dxfId="19177" priority="1619" stopIfTrue="1" operator="equal">
      <formula>"g"</formula>
    </cfRule>
  </conditionalFormatting>
  <conditionalFormatting sqref="BC16">
    <cfRule type="cellIs" dxfId="19176" priority="1617" stopIfTrue="1" operator="equal">
      <formula>"f"</formula>
    </cfRule>
  </conditionalFormatting>
  <conditionalFormatting sqref="BC16">
    <cfRule type="cellIs" dxfId="19175" priority="1615" stopIfTrue="1" operator="equal">
      <formula>"h"</formula>
    </cfRule>
    <cfRule type="cellIs" dxfId="19174" priority="1616" stopIfTrue="1" operator="equal">
      <formula>"g"</formula>
    </cfRule>
  </conditionalFormatting>
  <conditionalFormatting sqref="BC16">
    <cfRule type="cellIs" dxfId="19173" priority="1614" stopIfTrue="1" operator="equal">
      <formula>"f"</formula>
    </cfRule>
  </conditionalFormatting>
  <conditionalFormatting sqref="BC16">
    <cfRule type="cellIs" dxfId="19172" priority="1612" stopIfTrue="1" operator="equal">
      <formula>"h"</formula>
    </cfRule>
    <cfRule type="cellIs" dxfId="19171" priority="1613" stopIfTrue="1" operator="equal">
      <formula>"g"</formula>
    </cfRule>
  </conditionalFormatting>
  <conditionalFormatting sqref="BC16">
    <cfRule type="cellIs" dxfId="19170" priority="1611" stopIfTrue="1" operator="equal">
      <formula>"f"</formula>
    </cfRule>
  </conditionalFormatting>
  <conditionalFormatting sqref="BC16">
    <cfRule type="cellIs" dxfId="19169" priority="1609" stopIfTrue="1" operator="equal">
      <formula>"h"</formula>
    </cfRule>
    <cfRule type="cellIs" dxfId="19168" priority="1610" stopIfTrue="1" operator="equal">
      <formula>"g"</formula>
    </cfRule>
  </conditionalFormatting>
  <conditionalFormatting sqref="BC16">
    <cfRule type="cellIs" dxfId="19167" priority="1608" stopIfTrue="1" operator="equal">
      <formula>"f"</formula>
    </cfRule>
  </conditionalFormatting>
  <conditionalFormatting sqref="BC16">
    <cfRule type="cellIs" dxfId="19166" priority="1606" stopIfTrue="1" operator="equal">
      <formula>"h"</formula>
    </cfRule>
    <cfRule type="cellIs" dxfId="19165" priority="1607" stopIfTrue="1" operator="equal">
      <formula>"g"</formula>
    </cfRule>
  </conditionalFormatting>
  <conditionalFormatting sqref="BC16">
    <cfRule type="cellIs" dxfId="19164" priority="1605" stopIfTrue="1" operator="equal">
      <formula>"f"</formula>
    </cfRule>
  </conditionalFormatting>
  <conditionalFormatting sqref="BC16">
    <cfRule type="cellIs" dxfId="19163" priority="1603" stopIfTrue="1" operator="equal">
      <formula>"h"</formula>
    </cfRule>
    <cfRule type="cellIs" dxfId="19162" priority="1604" stopIfTrue="1" operator="equal">
      <formula>"g"</formula>
    </cfRule>
  </conditionalFormatting>
  <conditionalFormatting sqref="BC16">
    <cfRule type="cellIs" dxfId="19161" priority="1602" stopIfTrue="1" operator="equal">
      <formula>"f"</formula>
    </cfRule>
  </conditionalFormatting>
  <conditionalFormatting sqref="BC16">
    <cfRule type="cellIs" dxfId="19160" priority="1600" stopIfTrue="1" operator="equal">
      <formula>"h"</formula>
    </cfRule>
    <cfRule type="cellIs" dxfId="19159" priority="1601" stopIfTrue="1" operator="equal">
      <formula>"g"</formula>
    </cfRule>
  </conditionalFormatting>
  <conditionalFormatting sqref="BC16">
    <cfRule type="cellIs" dxfId="19158" priority="1596" stopIfTrue="1" operator="equal">
      <formula>"f"</formula>
    </cfRule>
  </conditionalFormatting>
  <conditionalFormatting sqref="BC16">
    <cfRule type="cellIs" dxfId="19157" priority="1594" stopIfTrue="1" operator="equal">
      <formula>"h"</formula>
    </cfRule>
    <cfRule type="cellIs" dxfId="19156" priority="1595" stopIfTrue="1" operator="equal">
      <formula>"g"</formula>
    </cfRule>
  </conditionalFormatting>
  <conditionalFormatting sqref="BC16">
    <cfRule type="cellIs" dxfId="19155" priority="1599" stopIfTrue="1" operator="equal">
      <formula>"f"</formula>
    </cfRule>
  </conditionalFormatting>
  <conditionalFormatting sqref="BC16">
    <cfRule type="cellIs" dxfId="19154" priority="1597" stopIfTrue="1" operator="equal">
      <formula>"h"</formula>
    </cfRule>
    <cfRule type="cellIs" dxfId="19153" priority="1598" stopIfTrue="1" operator="equal">
      <formula>"g"</formula>
    </cfRule>
  </conditionalFormatting>
  <conditionalFormatting sqref="BC16">
    <cfRule type="cellIs" dxfId="19152" priority="1593" stopIfTrue="1" operator="equal">
      <formula>"f"</formula>
    </cfRule>
  </conditionalFormatting>
  <conditionalFormatting sqref="BC16">
    <cfRule type="cellIs" dxfId="19151" priority="1591" stopIfTrue="1" operator="equal">
      <formula>"h"</formula>
    </cfRule>
    <cfRule type="cellIs" dxfId="19150" priority="1592" stopIfTrue="1" operator="equal">
      <formula>"g"</formula>
    </cfRule>
  </conditionalFormatting>
  <conditionalFormatting sqref="BC16">
    <cfRule type="cellIs" dxfId="19149" priority="1590" stopIfTrue="1" operator="equal">
      <formula>"f"</formula>
    </cfRule>
  </conditionalFormatting>
  <conditionalFormatting sqref="BC16">
    <cfRule type="cellIs" dxfId="19148" priority="1588" stopIfTrue="1" operator="equal">
      <formula>"h"</formula>
    </cfRule>
    <cfRule type="cellIs" dxfId="19147" priority="1589" stopIfTrue="1" operator="equal">
      <formula>"g"</formula>
    </cfRule>
  </conditionalFormatting>
  <conditionalFormatting sqref="BC16">
    <cfRule type="cellIs" dxfId="19146" priority="1587" stopIfTrue="1" operator="equal">
      <formula>"f"</formula>
    </cfRule>
  </conditionalFormatting>
  <conditionalFormatting sqref="BC16">
    <cfRule type="cellIs" dxfId="19145" priority="1585" stopIfTrue="1" operator="equal">
      <formula>"h"</formula>
    </cfRule>
    <cfRule type="cellIs" dxfId="19144" priority="1586" stopIfTrue="1" operator="equal">
      <formula>"g"</formula>
    </cfRule>
  </conditionalFormatting>
  <conditionalFormatting sqref="BD16">
    <cfRule type="cellIs" dxfId="19143" priority="1512" stopIfTrue="1" operator="equal">
      <formula>"f"</formula>
    </cfRule>
  </conditionalFormatting>
  <conditionalFormatting sqref="BD16">
    <cfRule type="cellIs" dxfId="19142" priority="1510" stopIfTrue="1" operator="equal">
      <formula>"h"</formula>
    </cfRule>
    <cfRule type="cellIs" dxfId="19141" priority="1511" stopIfTrue="1" operator="equal">
      <formula>"g"</formula>
    </cfRule>
  </conditionalFormatting>
  <conditionalFormatting sqref="BD16">
    <cfRule type="cellIs" dxfId="19140" priority="1581" stopIfTrue="1" operator="equal">
      <formula>"f"</formula>
    </cfRule>
  </conditionalFormatting>
  <conditionalFormatting sqref="BD16">
    <cfRule type="cellIs" dxfId="19139" priority="1579" stopIfTrue="1" operator="equal">
      <formula>"h"</formula>
    </cfRule>
    <cfRule type="cellIs" dxfId="19138" priority="1580" stopIfTrue="1" operator="equal">
      <formula>"g"</formula>
    </cfRule>
  </conditionalFormatting>
  <conditionalFormatting sqref="BD16">
    <cfRule type="cellIs" dxfId="19137" priority="1578" stopIfTrue="1" operator="equal">
      <formula>"f"</formula>
    </cfRule>
  </conditionalFormatting>
  <conditionalFormatting sqref="BD16">
    <cfRule type="cellIs" dxfId="19136" priority="1576" stopIfTrue="1" operator="equal">
      <formula>"h"</formula>
    </cfRule>
    <cfRule type="cellIs" dxfId="19135" priority="1577" stopIfTrue="1" operator="equal">
      <formula>"g"</formula>
    </cfRule>
  </conditionalFormatting>
  <conditionalFormatting sqref="BD16">
    <cfRule type="cellIs" dxfId="19134" priority="1575" stopIfTrue="1" operator="equal">
      <formula>"f"</formula>
    </cfRule>
  </conditionalFormatting>
  <conditionalFormatting sqref="BD16">
    <cfRule type="cellIs" dxfId="19133" priority="1573" stopIfTrue="1" operator="equal">
      <formula>"h"</formula>
    </cfRule>
    <cfRule type="cellIs" dxfId="19132" priority="1574" stopIfTrue="1" operator="equal">
      <formula>"g"</formula>
    </cfRule>
  </conditionalFormatting>
  <conditionalFormatting sqref="BD16">
    <cfRule type="cellIs" dxfId="19131" priority="1572" stopIfTrue="1" operator="equal">
      <formula>"f"</formula>
    </cfRule>
  </conditionalFormatting>
  <conditionalFormatting sqref="BD16">
    <cfRule type="cellIs" dxfId="19130" priority="1570" stopIfTrue="1" operator="equal">
      <formula>"h"</formula>
    </cfRule>
    <cfRule type="cellIs" dxfId="19129" priority="1571" stopIfTrue="1" operator="equal">
      <formula>"g"</formula>
    </cfRule>
  </conditionalFormatting>
  <conditionalFormatting sqref="BD16">
    <cfRule type="cellIs" dxfId="19128" priority="1569" stopIfTrue="1" operator="equal">
      <formula>"f"</formula>
    </cfRule>
  </conditionalFormatting>
  <conditionalFormatting sqref="BD16">
    <cfRule type="cellIs" dxfId="19127" priority="1567" stopIfTrue="1" operator="equal">
      <formula>"h"</formula>
    </cfRule>
    <cfRule type="cellIs" dxfId="19126" priority="1568" stopIfTrue="1" operator="equal">
      <formula>"g"</formula>
    </cfRule>
  </conditionalFormatting>
  <conditionalFormatting sqref="BD16">
    <cfRule type="cellIs" dxfId="19125" priority="1566" stopIfTrue="1" operator="equal">
      <formula>"f"</formula>
    </cfRule>
  </conditionalFormatting>
  <conditionalFormatting sqref="BD16">
    <cfRule type="cellIs" dxfId="19124" priority="1564" stopIfTrue="1" operator="equal">
      <formula>"h"</formula>
    </cfRule>
    <cfRule type="cellIs" dxfId="19123" priority="1565" stopIfTrue="1" operator="equal">
      <formula>"g"</formula>
    </cfRule>
  </conditionalFormatting>
  <conditionalFormatting sqref="BD16">
    <cfRule type="cellIs" dxfId="19122" priority="1563" stopIfTrue="1" operator="equal">
      <formula>"f"</formula>
    </cfRule>
  </conditionalFormatting>
  <conditionalFormatting sqref="BD16">
    <cfRule type="cellIs" dxfId="19121" priority="1561" stopIfTrue="1" operator="equal">
      <formula>"h"</formula>
    </cfRule>
    <cfRule type="cellIs" dxfId="19120" priority="1562" stopIfTrue="1" operator="equal">
      <formula>"g"</formula>
    </cfRule>
  </conditionalFormatting>
  <conditionalFormatting sqref="BD16">
    <cfRule type="cellIs" dxfId="19119" priority="1560" stopIfTrue="1" operator="equal">
      <formula>"f"</formula>
    </cfRule>
  </conditionalFormatting>
  <conditionalFormatting sqref="BD16">
    <cfRule type="cellIs" dxfId="19118" priority="1558" stopIfTrue="1" operator="equal">
      <formula>"h"</formula>
    </cfRule>
    <cfRule type="cellIs" dxfId="19117" priority="1559" stopIfTrue="1" operator="equal">
      <formula>"g"</formula>
    </cfRule>
  </conditionalFormatting>
  <conditionalFormatting sqref="BD16">
    <cfRule type="cellIs" dxfId="19116" priority="1557" stopIfTrue="1" operator="equal">
      <formula>"f"</formula>
    </cfRule>
  </conditionalFormatting>
  <conditionalFormatting sqref="BD16">
    <cfRule type="cellIs" dxfId="19115" priority="1555" stopIfTrue="1" operator="equal">
      <formula>"h"</formula>
    </cfRule>
    <cfRule type="cellIs" dxfId="19114" priority="1556" stopIfTrue="1" operator="equal">
      <formula>"g"</formula>
    </cfRule>
  </conditionalFormatting>
  <conditionalFormatting sqref="BD16">
    <cfRule type="cellIs" dxfId="19113" priority="1554" stopIfTrue="1" operator="equal">
      <formula>"f"</formula>
    </cfRule>
  </conditionalFormatting>
  <conditionalFormatting sqref="BD16">
    <cfRule type="cellIs" dxfId="19112" priority="1552" stopIfTrue="1" operator="equal">
      <formula>"h"</formula>
    </cfRule>
    <cfRule type="cellIs" dxfId="19111" priority="1553" stopIfTrue="1" operator="equal">
      <formula>"g"</formula>
    </cfRule>
  </conditionalFormatting>
  <conditionalFormatting sqref="BD16">
    <cfRule type="cellIs" dxfId="19110" priority="1551" stopIfTrue="1" operator="equal">
      <formula>"f"</formula>
    </cfRule>
  </conditionalFormatting>
  <conditionalFormatting sqref="BD16">
    <cfRule type="cellIs" dxfId="19109" priority="1549" stopIfTrue="1" operator="equal">
      <formula>"h"</formula>
    </cfRule>
    <cfRule type="cellIs" dxfId="19108" priority="1550" stopIfTrue="1" operator="equal">
      <formula>"g"</formula>
    </cfRule>
  </conditionalFormatting>
  <conditionalFormatting sqref="BD16">
    <cfRule type="cellIs" dxfId="19107" priority="1548" stopIfTrue="1" operator="equal">
      <formula>"f"</formula>
    </cfRule>
  </conditionalFormatting>
  <conditionalFormatting sqref="BD16">
    <cfRule type="cellIs" dxfId="19106" priority="1546" stopIfTrue="1" operator="equal">
      <formula>"h"</formula>
    </cfRule>
    <cfRule type="cellIs" dxfId="19105" priority="1547" stopIfTrue="1" operator="equal">
      <formula>"g"</formula>
    </cfRule>
  </conditionalFormatting>
  <conditionalFormatting sqref="BD16">
    <cfRule type="cellIs" dxfId="19104" priority="1545" stopIfTrue="1" operator="equal">
      <formula>"f"</formula>
    </cfRule>
  </conditionalFormatting>
  <conditionalFormatting sqref="BD16">
    <cfRule type="cellIs" dxfId="19103" priority="1543" stopIfTrue="1" operator="equal">
      <formula>"h"</formula>
    </cfRule>
    <cfRule type="cellIs" dxfId="19102" priority="1544" stopIfTrue="1" operator="equal">
      <formula>"g"</formula>
    </cfRule>
  </conditionalFormatting>
  <conditionalFormatting sqref="BD16">
    <cfRule type="cellIs" dxfId="19101" priority="1542" stopIfTrue="1" operator="equal">
      <formula>"f"</formula>
    </cfRule>
  </conditionalFormatting>
  <conditionalFormatting sqref="BD16">
    <cfRule type="cellIs" dxfId="19100" priority="1540" stopIfTrue="1" operator="equal">
      <formula>"h"</formula>
    </cfRule>
    <cfRule type="cellIs" dxfId="19099" priority="1541" stopIfTrue="1" operator="equal">
      <formula>"g"</formula>
    </cfRule>
  </conditionalFormatting>
  <conditionalFormatting sqref="BD16">
    <cfRule type="cellIs" dxfId="19098" priority="1539" stopIfTrue="1" operator="equal">
      <formula>"f"</formula>
    </cfRule>
  </conditionalFormatting>
  <conditionalFormatting sqref="BD16">
    <cfRule type="cellIs" dxfId="19097" priority="1537" stopIfTrue="1" operator="equal">
      <formula>"h"</formula>
    </cfRule>
    <cfRule type="cellIs" dxfId="19096" priority="1538" stopIfTrue="1" operator="equal">
      <formula>"g"</formula>
    </cfRule>
  </conditionalFormatting>
  <conditionalFormatting sqref="BD16">
    <cfRule type="cellIs" dxfId="19095" priority="1536" stopIfTrue="1" operator="equal">
      <formula>"f"</formula>
    </cfRule>
  </conditionalFormatting>
  <conditionalFormatting sqref="BD16">
    <cfRule type="cellIs" dxfId="19094" priority="1534" stopIfTrue="1" operator="equal">
      <formula>"h"</formula>
    </cfRule>
    <cfRule type="cellIs" dxfId="19093" priority="1535" stopIfTrue="1" operator="equal">
      <formula>"g"</formula>
    </cfRule>
  </conditionalFormatting>
  <conditionalFormatting sqref="BD16">
    <cfRule type="cellIs" dxfId="19092" priority="1533" stopIfTrue="1" operator="equal">
      <formula>"f"</formula>
    </cfRule>
  </conditionalFormatting>
  <conditionalFormatting sqref="BD16">
    <cfRule type="cellIs" dxfId="19091" priority="1531" stopIfTrue="1" operator="equal">
      <formula>"h"</formula>
    </cfRule>
    <cfRule type="cellIs" dxfId="19090" priority="1532" stopIfTrue="1" operator="equal">
      <formula>"g"</formula>
    </cfRule>
  </conditionalFormatting>
  <conditionalFormatting sqref="BD16">
    <cfRule type="cellIs" dxfId="19089" priority="1530" stopIfTrue="1" operator="equal">
      <formula>"f"</formula>
    </cfRule>
  </conditionalFormatting>
  <conditionalFormatting sqref="BD16">
    <cfRule type="cellIs" dxfId="19088" priority="1528" stopIfTrue="1" operator="equal">
      <formula>"h"</formula>
    </cfRule>
    <cfRule type="cellIs" dxfId="19087" priority="1529" stopIfTrue="1" operator="equal">
      <formula>"g"</formula>
    </cfRule>
  </conditionalFormatting>
  <conditionalFormatting sqref="BD16">
    <cfRule type="cellIs" dxfId="19086" priority="1524" stopIfTrue="1" operator="equal">
      <formula>"f"</formula>
    </cfRule>
  </conditionalFormatting>
  <conditionalFormatting sqref="BD16">
    <cfRule type="cellIs" dxfId="19085" priority="1522" stopIfTrue="1" operator="equal">
      <formula>"h"</formula>
    </cfRule>
    <cfRule type="cellIs" dxfId="19084" priority="1523" stopIfTrue="1" operator="equal">
      <formula>"g"</formula>
    </cfRule>
  </conditionalFormatting>
  <conditionalFormatting sqref="BD16">
    <cfRule type="cellIs" dxfId="19083" priority="1527" stopIfTrue="1" operator="equal">
      <formula>"f"</formula>
    </cfRule>
  </conditionalFormatting>
  <conditionalFormatting sqref="BD16">
    <cfRule type="cellIs" dxfId="19082" priority="1525" stopIfTrue="1" operator="equal">
      <formula>"h"</formula>
    </cfRule>
    <cfRule type="cellIs" dxfId="19081" priority="1526" stopIfTrue="1" operator="equal">
      <formula>"g"</formula>
    </cfRule>
  </conditionalFormatting>
  <conditionalFormatting sqref="BD16">
    <cfRule type="cellIs" dxfId="19080" priority="1521" stopIfTrue="1" operator="equal">
      <formula>"f"</formula>
    </cfRule>
  </conditionalFormatting>
  <conditionalFormatting sqref="BD16">
    <cfRule type="cellIs" dxfId="19079" priority="1519" stopIfTrue="1" operator="equal">
      <formula>"h"</formula>
    </cfRule>
    <cfRule type="cellIs" dxfId="19078" priority="1520" stopIfTrue="1" operator="equal">
      <formula>"g"</formula>
    </cfRule>
  </conditionalFormatting>
  <conditionalFormatting sqref="BD16">
    <cfRule type="cellIs" dxfId="19077" priority="1518" stopIfTrue="1" operator="equal">
      <formula>"f"</formula>
    </cfRule>
  </conditionalFormatting>
  <conditionalFormatting sqref="BD16">
    <cfRule type="cellIs" dxfId="19076" priority="1516" stopIfTrue="1" operator="equal">
      <formula>"h"</formula>
    </cfRule>
    <cfRule type="cellIs" dxfId="19075" priority="1517" stopIfTrue="1" operator="equal">
      <formula>"g"</formula>
    </cfRule>
  </conditionalFormatting>
  <conditionalFormatting sqref="BD16">
    <cfRule type="cellIs" dxfId="19074" priority="1515" stopIfTrue="1" operator="equal">
      <formula>"f"</formula>
    </cfRule>
  </conditionalFormatting>
  <conditionalFormatting sqref="BD16">
    <cfRule type="cellIs" dxfId="19073" priority="1513" stopIfTrue="1" operator="equal">
      <formula>"h"</formula>
    </cfRule>
    <cfRule type="cellIs" dxfId="19072" priority="1514" stopIfTrue="1" operator="equal">
      <formula>"g"</formula>
    </cfRule>
  </conditionalFormatting>
  <conditionalFormatting sqref="BD16">
    <cfRule type="cellIs" dxfId="19071" priority="1506" stopIfTrue="1" operator="equal">
      <formula>"f"</formula>
    </cfRule>
  </conditionalFormatting>
  <conditionalFormatting sqref="BD16">
    <cfRule type="cellIs" dxfId="19070" priority="1504" stopIfTrue="1" operator="equal">
      <formula>"h"</formula>
    </cfRule>
    <cfRule type="cellIs" dxfId="19069" priority="1505" stopIfTrue="1" operator="equal">
      <formula>"g"</formula>
    </cfRule>
  </conditionalFormatting>
  <conditionalFormatting sqref="BD16">
    <cfRule type="cellIs" dxfId="19068" priority="1503" stopIfTrue="1" operator="equal">
      <formula>"f"</formula>
    </cfRule>
  </conditionalFormatting>
  <conditionalFormatting sqref="BD16">
    <cfRule type="cellIs" dxfId="19067" priority="1501" stopIfTrue="1" operator="equal">
      <formula>"h"</formula>
    </cfRule>
    <cfRule type="cellIs" dxfId="19066" priority="1502" stopIfTrue="1" operator="equal">
      <formula>"g"</formula>
    </cfRule>
  </conditionalFormatting>
  <conditionalFormatting sqref="BD16">
    <cfRule type="cellIs" dxfId="19065" priority="1491" stopIfTrue="1" operator="equal">
      <formula>"f"</formula>
    </cfRule>
  </conditionalFormatting>
  <conditionalFormatting sqref="BD16">
    <cfRule type="cellIs" dxfId="19064" priority="1489" stopIfTrue="1" operator="equal">
      <formula>"h"</formula>
    </cfRule>
    <cfRule type="cellIs" dxfId="19063" priority="1490" stopIfTrue="1" operator="equal">
      <formula>"g"</formula>
    </cfRule>
  </conditionalFormatting>
  <conditionalFormatting sqref="BD16">
    <cfRule type="cellIs" dxfId="19062" priority="1488" stopIfTrue="1" operator="equal">
      <formula>"f"</formula>
    </cfRule>
  </conditionalFormatting>
  <conditionalFormatting sqref="BD16">
    <cfRule type="cellIs" dxfId="19061" priority="1486" stopIfTrue="1" operator="equal">
      <formula>"h"</formula>
    </cfRule>
    <cfRule type="cellIs" dxfId="19060" priority="1487" stopIfTrue="1" operator="equal">
      <formula>"g"</formula>
    </cfRule>
  </conditionalFormatting>
  <conditionalFormatting sqref="BD16">
    <cfRule type="cellIs" dxfId="19059" priority="1500" stopIfTrue="1" operator="equal">
      <formula>"f"</formula>
    </cfRule>
  </conditionalFormatting>
  <conditionalFormatting sqref="BD16">
    <cfRule type="cellIs" dxfId="19058" priority="1498" stopIfTrue="1" operator="equal">
      <formula>"h"</formula>
    </cfRule>
    <cfRule type="cellIs" dxfId="19057" priority="1499" stopIfTrue="1" operator="equal">
      <formula>"g"</formula>
    </cfRule>
  </conditionalFormatting>
  <conditionalFormatting sqref="BD16">
    <cfRule type="cellIs" dxfId="19056" priority="1509" stopIfTrue="1" operator="equal">
      <formula>"f"</formula>
    </cfRule>
  </conditionalFormatting>
  <conditionalFormatting sqref="BD16">
    <cfRule type="cellIs" dxfId="19055" priority="1507" stopIfTrue="1" operator="equal">
      <formula>"h"</formula>
    </cfRule>
    <cfRule type="cellIs" dxfId="19054" priority="1508" stopIfTrue="1" operator="equal">
      <formula>"g"</formula>
    </cfRule>
  </conditionalFormatting>
  <conditionalFormatting sqref="BD16">
    <cfRule type="cellIs" dxfId="19053" priority="1497" stopIfTrue="1" operator="equal">
      <formula>"f"</formula>
    </cfRule>
  </conditionalFormatting>
  <conditionalFormatting sqref="BD16">
    <cfRule type="cellIs" dxfId="19052" priority="1495" stopIfTrue="1" operator="equal">
      <formula>"h"</formula>
    </cfRule>
    <cfRule type="cellIs" dxfId="19051" priority="1496" stopIfTrue="1" operator="equal">
      <formula>"g"</formula>
    </cfRule>
  </conditionalFormatting>
  <conditionalFormatting sqref="BD16">
    <cfRule type="cellIs" dxfId="19050" priority="1494" stopIfTrue="1" operator="equal">
      <formula>"f"</formula>
    </cfRule>
  </conditionalFormatting>
  <conditionalFormatting sqref="BD16">
    <cfRule type="cellIs" dxfId="19049" priority="1492" stopIfTrue="1" operator="equal">
      <formula>"h"</formula>
    </cfRule>
    <cfRule type="cellIs" dxfId="19048" priority="1493" stopIfTrue="1" operator="equal">
      <formula>"g"</formula>
    </cfRule>
  </conditionalFormatting>
  <conditionalFormatting sqref="AN59">
    <cfRule type="cellIs" dxfId="19047" priority="1416" stopIfTrue="1" operator="equal">
      <formula>"f"</formula>
    </cfRule>
  </conditionalFormatting>
  <conditionalFormatting sqref="AN59">
    <cfRule type="cellIs" dxfId="19046" priority="1414" stopIfTrue="1" operator="equal">
      <formula>"h"</formula>
    </cfRule>
    <cfRule type="cellIs" dxfId="19045" priority="1415" stopIfTrue="1" operator="equal">
      <formula>"g"</formula>
    </cfRule>
  </conditionalFormatting>
  <conditionalFormatting sqref="AN59">
    <cfRule type="cellIs" dxfId="19044" priority="1485" stopIfTrue="1" operator="equal">
      <formula>"f"</formula>
    </cfRule>
  </conditionalFormatting>
  <conditionalFormatting sqref="AN59">
    <cfRule type="cellIs" dxfId="19043" priority="1483" stopIfTrue="1" operator="equal">
      <formula>"h"</formula>
    </cfRule>
    <cfRule type="cellIs" dxfId="19042" priority="1484" stopIfTrue="1" operator="equal">
      <formula>"g"</formula>
    </cfRule>
  </conditionalFormatting>
  <conditionalFormatting sqref="AN59">
    <cfRule type="cellIs" dxfId="19041" priority="1482" stopIfTrue="1" operator="equal">
      <formula>"f"</formula>
    </cfRule>
  </conditionalFormatting>
  <conditionalFormatting sqref="AN59">
    <cfRule type="cellIs" dxfId="19040" priority="1480" stopIfTrue="1" operator="equal">
      <formula>"h"</formula>
    </cfRule>
    <cfRule type="cellIs" dxfId="19039" priority="1481" stopIfTrue="1" operator="equal">
      <formula>"g"</formula>
    </cfRule>
  </conditionalFormatting>
  <conditionalFormatting sqref="AN59">
    <cfRule type="cellIs" dxfId="19038" priority="1479" stopIfTrue="1" operator="equal">
      <formula>"f"</formula>
    </cfRule>
  </conditionalFormatting>
  <conditionalFormatting sqref="AN59">
    <cfRule type="cellIs" dxfId="19037" priority="1477" stopIfTrue="1" operator="equal">
      <formula>"h"</formula>
    </cfRule>
    <cfRule type="cellIs" dxfId="19036" priority="1478" stopIfTrue="1" operator="equal">
      <formula>"g"</formula>
    </cfRule>
  </conditionalFormatting>
  <conditionalFormatting sqref="AN59">
    <cfRule type="cellIs" dxfId="19035" priority="1476" stopIfTrue="1" operator="equal">
      <formula>"f"</formula>
    </cfRule>
  </conditionalFormatting>
  <conditionalFormatting sqref="AN59">
    <cfRule type="cellIs" dxfId="19034" priority="1474" stopIfTrue="1" operator="equal">
      <formula>"h"</formula>
    </cfRule>
    <cfRule type="cellIs" dxfId="19033" priority="1475" stopIfTrue="1" operator="equal">
      <formula>"g"</formula>
    </cfRule>
  </conditionalFormatting>
  <conditionalFormatting sqref="AN59">
    <cfRule type="cellIs" dxfId="19032" priority="1473" stopIfTrue="1" operator="equal">
      <formula>"f"</formula>
    </cfRule>
  </conditionalFormatting>
  <conditionalFormatting sqref="AN59">
    <cfRule type="cellIs" dxfId="19031" priority="1471" stopIfTrue="1" operator="equal">
      <formula>"h"</formula>
    </cfRule>
    <cfRule type="cellIs" dxfId="19030" priority="1472" stopIfTrue="1" operator="equal">
      <formula>"g"</formula>
    </cfRule>
  </conditionalFormatting>
  <conditionalFormatting sqref="AN59">
    <cfRule type="cellIs" dxfId="19029" priority="1470" stopIfTrue="1" operator="equal">
      <formula>"f"</formula>
    </cfRule>
  </conditionalFormatting>
  <conditionalFormatting sqref="AN59">
    <cfRule type="cellIs" dxfId="19028" priority="1468" stopIfTrue="1" operator="equal">
      <formula>"h"</formula>
    </cfRule>
    <cfRule type="cellIs" dxfId="19027" priority="1469" stopIfTrue="1" operator="equal">
      <formula>"g"</formula>
    </cfRule>
  </conditionalFormatting>
  <conditionalFormatting sqref="AN59">
    <cfRule type="cellIs" dxfId="19026" priority="1467" stopIfTrue="1" operator="equal">
      <formula>"f"</formula>
    </cfRule>
  </conditionalFormatting>
  <conditionalFormatting sqref="AN59">
    <cfRule type="cellIs" dxfId="19025" priority="1465" stopIfTrue="1" operator="equal">
      <formula>"h"</formula>
    </cfRule>
    <cfRule type="cellIs" dxfId="19024" priority="1466" stopIfTrue="1" operator="equal">
      <formula>"g"</formula>
    </cfRule>
  </conditionalFormatting>
  <conditionalFormatting sqref="AN59">
    <cfRule type="cellIs" dxfId="19023" priority="1464" stopIfTrue="1" operator="equal">
      <formula>"f"</formula>
    </cfRule>
  </conditionalFormatting>
  <conditionalFormatting sqref="AN59">
    <cfRule type="cellIs" dxfId="19022" priority="1462" stopIfTrue="1" operator="equal">
      <formula>"h"</formula>
    </cfRule>
    <cfRule type="cellIs" dxfId="19021" priority="1463" stopIfTrue="1" operator="equal">
      <formula>"g"</formula>
    </cfRule>
  </conditionalFormatting>
  <conditionalFormatting sqref="AN59">
    <cfRule type="cellIs" dxfId="19020" priority="1461" stopIfTrue="1" operator="equal">
      <formula>"f"</formula>
    </cfRule>
  </conditionalFormatting>
  <conditionalFormatting sqref="AN59">
    <cfRule type="cellIs" dxfId="19019" priority="1459" stopIfTrue="1" operator="equal">
      <formula>"h"</formula>
    </cfRule>
    <cfRule type="cellIs" dxfId="19018" priority="1460" stopIfTrue="1" operator="equal">
      <formula>"g"</formula>
    </cfRule>
  </conditionalFormatting>
  <conditionalFormatting sqref="AN59">
    <cfRule type="cellIs" dxfId="19017" priority="1458" stopIfTrue="1" operator="equal">
      <formula>"f"</formula>
    </cfRule>
  </conditionalFormatting>
  <conditionalFormatting sqref="AN59">
    <cfRule type="cellIs" dxfId="19016" priority="1456" stopIfTrue="1" operator="equal">
      <formula>"h"</formula>
    </cfRule>
    <cfRule type="cellIs" dxfId="19015" priority="1457" stopIfTrue="1" operator="equal">
      <formula>"g"</formula>
    </cfRule>
  </conditionalFormatting>
  <conditionalFormatting sqref="AN59">
    <cfRule type="cellIs" dxfId="19014" priority="1455" stopIfTrue="1" operator="equal">
      <formula>"f"</formula>
    </cfRule>
  </conditionalFormatting>
  <conditionalFormatting sqref="AN59">
    <cfRule type="cellIs" dxfId="19013" priority="1453" stopIfTrue="1" operator="equal">
      <formula>"h"</formula>
    </cfRule>
    <cfRule type="cellIs" dxfId="19012" priority="1454" stopIfTrue="1" operator="equal">
      <formula>"g"</formula>
    </cfRule>
  </conditionalFormatting>
  <conditionalFormatting sqref="AN59">
    <cfRule type="cellIs" dxfId="19011" priority="1452" stopIfTrue="1" operator="equal">
      <formula>"f"</formula>
    </cfRule>
  </conditionalFormatting>
  <conditionalFormatting sqref="AN59">
    <cfRule type="cellIs" dxfId="19010" priority="1450" stopIfTrue="1" operator="equal">
      <formula>"h"</formula>
    </cfRule>
    <cfRule type="cellIs" dxfId="19009" priority="1451" stopIfTrue="1" operator="equal">
      <formula>"g"</formula>
    </cfRule>
  </conditionalFormatting>
  <conditionalFormatting sqref="AN59">
    <cfRule type="cellIs" dxfId="19008" priority="1449" stopIfTrue="1" operator="equal">
      <formula>"f"</formula>
    </cfRule>
  </conditionalFormatting>
  <conditionalFormatting sqref="AN59">
    <cfRule type="cellIs" dxfId="19007" priority="1447" stopIfTrue="1" operator="equal">
      <formula>"h"</formula>
    </cfRule>
    <cfRule type="cellIs" dxfId="19006" priority="1448" stopIfTrue="1" operator="equal">
      <formula>"g"</formula>
    </cfRule>
  </conditionalFormatting>
  <conditionalFormatting sqref="AN59">
    <cfRule type="cellIs" dxfId="19005" priority="1446" stopIfTrue="1" operator="equal">
      <formula>"f"</formula>
    </cfRule>
  </conditionalFormatting>
  <conditionalFormatting sqref="AN59">
    <cfRule type="cellIs" dxfId="19004" priority="1444" stopIfTrue="1" operator="equal">
      <formula>"h"</formula>
    </cfRule>
    <cfRule type="cellIs" dxfId="19003" priority="1445" stopIfTrue="1" operator="equal">
      <formula>"g"</formula>
    </cfRule>
  </conditionalFormatting>
  <conditionalFormatting sqref="AN59">
    <cfRule type="cellIs" dxfId="19002" priority="1443" stopIfTrue="1" operator="equal">
      <formula>"f"</formula>
    </cfRule>
  </conditionalFormatting>
  <conditionalFormatting sqref="AN59">
    <cfRule type="cellIs" dxfId="19001" priority="1441" stopIfTrue="1" operator="equal">
      <formula>"h"</formula>
    </cfRule>
    <cfRule type="cellIs" dxfId="19000" priority="1442" stopIfTrue="1" operator="equal">
      <formula>"g"</formula>
    </cfRule>
  </conditionalFormatting>
  <conditionalFormatting sqref="AN59">
    <cfRule type="cellIs" dxfId="18999" priority="1440" stopIfTrue="1" operator="equal">
      <formula>"f"</formula>
    </cfRule>
  </conditionalFormatting>
  <conditionalFormatting sqref="AN59">
    <cfRule type="cellIs" dxfId="18998" priority="1438" stopIfTrue="1" operator="equal">
      <formula>"h"</formula>
    </cfRule>
    <cfRule type="cellIs" dxfId="18997" priority="1439" stopIfTrue="1" operator="equal">
      <formula>"g"</formula>
    </cfRule>
  </conditionalFormatting>
  <conditionalFormatting sqref="AN59">
    <cfRule type="cellIs" dxfId="18996" priority="1437" stopIfTrue="1" operator="equal">
      <formula>"f"</formula>
    </cfRule>
  </conditionalFormatting>
  <conditionalFormatting sqref="AN59">
    <cfRule type="cellIs" dxfId="18995" priority="1435" stopIfTrue="1" operator="equal">
      <formula>"h"</formula>
    </cfRule>
    <cfRule type="cellIs" dxfId="18994" priority="1436" stopIfTrue="1" operator="equal">
      <formula>"g"</formula>
    </cfRule>
  </conditionalFormatting>
  <conditionalFormatting sqref="AN59">
    <cfRule type="cellIs" dxfId="18993" priority="1434" stopIfTrue="1" operator="equal">
      <formula>"f"</formula>
    </cfRule>
  </conditionalFormatting>
  <conditionalFormatting sqref="AN59">
    <cfRule type="cellIs" dxfId="18992" priority="1432" stopIfTrue="1" operator="equal">
      <formula>"h"</formula>
    </cfRule>
    <cfRule type="cellIs" dxfId="18991" priority="1433" stopIfTrue="1" operator="equal">
      <formula>"g"</formula>
    </cfRule>
  </conditionalFormatting>
  <conditionalFormatting sqref="AN59">
    <cfRule type="cellIs" dxfId="18990" priority="1428" stopIfTrue="1" operator="equal">
      <formula>"f"</formula>
    </cfRule>
  </conditionalFormatting>
  <conditionalFormatting sqref="AN59">
    <cfRule type="cellIs" dxfId="18989" priority="1426" stopIfTrue="1" operator="equal">
      <formula>"h"</formula>
    </cfRule>
    <cfRule type="cellIs" dxfId="18988" priority="1427" stopIfTrue="1" operator="equal">
      <formula>"g"</formula>
    </cfRule>
  </conditionalFormatting>
  <conditionalFormatting sqref="AN59">
    <cfRule type="cellIs" dxfId="18987" priority="1431" stopIfTrue="1" operator="equal">
      <formula>"f"</formula>
    </cfRule>
  </conditionalFormatting>
  <conditionalFormatting sqref="AN59">
    <cfRule type="cellIs" dxfId="18986" priority="1429" stopIfTrue="1" operator="equal">
      <formula>"h"</formula>
    </cfRule>
    <cfRule type="cellIs" dxfId="18985" priority="1430" stopIfTrue="1" operator="equal">
      <formula>"g"</formula>
    </cfRule>
  </conditionalFormatting>
  <conditionalFormatting sqref="AN59">
    <cfRule type="cellIs" dxfId="18984" priority="1425" stopIfTrue="1" operator="equal">
      <formula>"f"</formula>
    </cfRule>
  </conditionalFormatting>
  <conditionalFormatting sqref="AN59">
    <cfRule type="cellIs" dxfId="18983" priority="1423" stopIfTrue="1" operator="equal">
      <formula>"h"</formula>
    </cfRule>
    <cfRule type="cellIs" dxfId="18982" priority="1424" stopIfTrue="1" operator="equal">
      <formula>"g"</formula>
    </cfRule>
  </conditionalFormatting>
  <conditionalFormatting sqref="AN59">
    <cfRule type="cellIs" dxfId="18981" priority="1422" stopIfTrue="1" operator="equal">
      <formula>"f"</formula>
    </cfRule>
  </conditionalFormatting>
  <conditionalFormatting sqref="AN59">
    <cfRule type="cellIs" dxfId="18980" priority="1420" stopIfTrue="1" operator="equal">
      <formula>"h"</formula>
    </cfRule>
    <cfRule type="cellIs" dxfId="18979" priority="1421" stopIfTrue="1" operator="equal">
      <formula>"g"</formula>
    </cfRule>
  </conditionalFormatting>
  <conditionalFormatting sqref="AN59">
    <cfRule type="cellIs" dxfId="18978" priority="1419" stopIfTrue="1" operator="equal">
      <formula>"f"</formula>
    </cfRule>
  </conditionalFormatting>
  <conditionalFormatting sqref="AN59">
    <cfRule type="cellIs" dxfId="18977" priority="1417" stopIfTrue="1" operator="equal">
      <formula>"h"</formula>
    </cfRule>
    <cfRule type="cellIs" dxfId="18976" priority="1418" stopIfTrue="1" operator="equal">
      <formula>"g"</formula>
    </cfRule>
  </conditionalFormatting>
  <conditionalFormatting sqref="AN59">
    <cfRule type="cellIs" dxfId="18975" priority="1410" stopIfTrue="1" operator="equal">
      <formula>"f"</formula>
    </cfRule>
  </conditionalFormatting>
  <conditionalFormatting sqref="AN59">
    <cfRule type="cellIs" dxfId="18974" priority="1408" stopIfTrue="1" operator="equal">
      <formula>"h"</formula>
    </cfRule>
    <cfRule type="cellIs" dxfId="18973" priority="1409" stopIfTrue="1" operator="equal">
      <formula>"g"</formula>
    </cfRule>
  </conditionalFormatting>
  <conditionalFormatting sqref="AN59">
    <cfRule type="cellIs" dxfId="18972" priority="1407" stopIfTrue="1" operator="equal">
      <formula>"f"</formula>
    </cfRule>
  </conditionalFormatting>
  <conditionalFormatting sqref="AN59">
    <cfRule type="cellIs" dxfId="18971" priority="1405" stopIfTrue="1" operator="equal">
      <formula>"h"</formula>
    </cfRule>
    <cfRule type="cellIs" dxfId="18970" priority="1406" stopIfTrue="1" operator="equal">
      <formula>"g"</formula>
    </cfRule>
  </conditionalFormatting>
  <conditionalFormatting sqref="AN59">
    <cfRule type="cellIs" dxfId="18969" priority="1395" stopIfTrue="1" operator="equal">
      <formula>"f"</formula>
    </cfRule>
  </conditionalFormatting>
  <conditionalFormatting sqref="AN59">
    <cfRule type="cellIs" dxfId="18968" priority="1393" stopIfTrue="1" operator="equal">
      <formula>"h"</formula>
    </cfRule>
    <cfRule type="cellIs" dxfId="18967" priority="1394" stopIfTrue="1" operator="equal">
      <formula>"g"</formula>
    </cfRule>
  </conditionalFormatting>
  <conditionalFormatting sqref="AN59">
    <cfRule type="cellIs" dxfId="18966" priority="1392" stopIfTrue="1" operator="equal">
      <formula>"f"</formula>
    </cfRule>
  </conditionalFormatting>
  <conditionalFormatting sqref="AN59">
    <cfRule type="cellIs" dxfId="18965" priority="1390" stopIfTrue="1" operator="equal">
      <formula>"h"</formula>
    </cfRule>
    <cfRule type="cellIs" dxfId="18964" priority="1391" stopIfTrue="1" operator="equal">
      <formula>"g"</formula>
    </cfRule>
  </conditionalFormatting>
  <conditionalFormatting sqref="AN59">
    <cfRule type="cellIs" dxfId="18963" priority="1404" stopIfTrue="1" operator="equal">
      <formula>"f"</formula>
    </cfRule>
  </conditionalFormatting>
  <conditionalFormatting sqref="AN59">
    <cfRule type="cellIs" dxfId="18962" priority="1402" stopIfTrue="1" operator="equal">
      <formula>"h"</formula>
    </cfRule>
    <cfRule type="cellIs" dxfId="18961" priority="1403" stopIfTrue="1" operator="equal">
      <formula>"g"</formula>
    </cfRule>
  </conditionalFormatting>
  <conditionalFormatting sqref="AN59">
    <cfRule type="cellIs" dxfId="18960" priority="1413" stopIfTrue="1" operator="equal">
      <formula>"f"</formula>
    </cfRule>
  </conditionalFormatting>
  <conditionalFormatting sqref="AN59">
    <cfRule type="cellIs" dxfId="18959" priority="1411" stopIfTrue="1" operator="equal">
      <formula>"h"</formula>
    </cfRule>
    <cfRule type="cellIs" dxfId="18958" priority="1412" stopIfTrue="1" operator="equal">
      <formula>"g"</formula>
    </cfRule>
  </conditionalFormatting>
  <conditionalFormatting sqref="AN59">
    <cfRule type="cellIs" dxfId="18957" priority="1401" stopIfTrue="1" operator="equal">
      <formula>"f"</formula>
    </cfRule>
  </conditionalFormatting>
  <conditionalFormatting sqref="AN59">
    <cfRule type="cellIs" dxfId="18956" priority="1399" stopIfTrue="1" operator="equal">
      <formula>"h"</formula>
    </cfRule>
    <cfRule type="cellIs" dxfId="18955" priority="1400" stopIfTrue="1" operator="equal">
      <formula>"g"</formula>
    </cfRule>
  </conditionalFormatting>
  <conditionalFormatting sqref="AN59">
    <cfRule type="cellIs" dxfId="18954" priority="1398" stopIfTrue="1" operator="equal">
      <formula>"f"</formula>
    </cfRule>
  </conditionalFormatting>
  <conditionalFormatting sqref="AN59">
    <cfRule type="cellIs" dxfId="18953" priority="1396" stopIfTrue="1" operator="equal">
      <formula>"h"</formula>
    </cfRule>
    <cfRule type="cellIs" dxfId="18952" priority="1397" stopIfTrue="1" operator="equal">
      <formula>"g"</formula>
    </cfRule>
  </conditionalFormatting>
  <conditionalFormatting sqref="AO59">
    <cfRule type="cellIs" dxfId="18951" priority="1389" stopIfTrue="1" operator="equal">
      <formula>"f"</formula>
    </cfRule>
  </conditionalFormatting>
  <conditionalFormatting sqref="AO59">
    <cfRule type="cellIs" dxfId="18950" priority="1387" stopIfTrue="1" operator="equal">
      <formula>"h"</formula>
    </cfRule>
    <cfRule type="cellIs" dxfId="18949" priority="1388" stopIfTrue="1" operator="equal">
      <formula>"g"</formula>
    </cfRule>
  </conditionalFormatting>
  <conditionalFormatting sqref="AO59">
    <cfRule type="cellIs" dxfId="18948" priority="1386" stopIfTrue="1" operator="equal">
      <formula>"f"</formula>
    </cfRule>
  </conditionalFormatting>
  <conditionalFormatting sqref="AO59">
    <cfRule type="cellIs" dxfId="18947" priority="1384" stopIfTrue="1" operator="equal">
      <formula>"h"</formula>
    </cfRule>
    <cfRule type="cellIs" dxfId="18946" priority="1385" stopIfTrue="1" operator="equal">
      <formula>"g"</formula>
    </cfRule>
  </conditionalFormatting>
  <conditionalFormatting sqref="AO59">
    <cfRule type="cellIs" dxfId="18945" priority="1383" stopIfTrue="1" operator="equal">
      <formula>"f"</formula>
    </cfRule>
  </conditionalFormatting>
  <conditionalFormatting sqref="AO59">
    <cfRule type="cellIs" dxfId="18944" priority="1381" stopIfTrue="1" operator="equal">
      <formula>"h"</formula>
    </cfRule>
    <cfRule type="cellIs" dxfId="18943" priority="1382" stopIfTrue="1" operator="equal">
      <formula>"g"</formula>
    </cfRule>
  </conditionalFormatting>
  <conditionalFormatting sqref="AO59">
    <cfRule type="cellIs" dxfId="18942" priority="1371" stopIfTrue="1" operator="equal">
      <formula>"f"</formula>
    </cfRule>
  </conditionalFormatting>
  <conditionalFormatting sqref="AO59">
    <cfRule type="cellIs" dxfId="18941" priority="1369" stopIfTrue="1" operator="equal">
      <formula>"h"</formula>
    </cfRule>
    <cfRule type="cellIs" dxfId="18940" priority="1370" stopIfTrue="1" operator="equal">
      <formula>"g"</formula>
    </cfRule>
  </conditionalFormatting>
  <conditionalFormatting sqref="AO59">
    <cfRule type="cellIs" dxfId="18939" priority="1368" stopIfTrue="1" operator="equal">
      <formula>"f"</formula>
    </cfRule>
  </conditionalFormatting>
  <conditionalFormatting sqref="AO59">
    <cfRule type="cellIs" dxfId="18938" priority="1366" stopIfTrue="1" operator="equal">
      <formula>"h"</formula>
    </cfRule>
    <cfRule type="cellIs" dxfId="18937" priority="1367" stopIfTrue="1" operator="equal">
      <formula>"g"</formula>
    </cfRule>
  </conditionalFormatting>
  <conditionalFormatting sqref="AO59">
    <cfRule type="cellIs" dxfId="18936" priority="1380" stopIfTrue="1" operator="equal">
      <formula>"f"</formula>
    </cfRule>
  </conditionalFormatting>
  <conditionalFormatting sqref="AO59">
    <cfRule type="cellIs" dxfId="18935" priority="1378" stopIfTrue="1" operator="equal">
      <formula>"h"</formula>
    </cfRule>
    <cfRule type="cellIs" dxfId="18934" priority="1379" stopIfTrue="1" operator="equal">
      <formula>"g"</formula>
    </cfRule>
  </conditionalFormatting>
  <conditionalFormatting sqref="AO59">
    <cfRule type="cellIs" dxfId="18933" priority="1377" stopIfTrue="1" operator="equal">
      <formula>"f"</formula>
    </cfRule>
  </conditionalFormatting>
  <conditionalFormatting sqref="AO59">
    <cfRule type="cellIs" dxfId="18932" priority="1375" stopIfTrue="1" operator="equal">
      <formula>"h"</formula>
    </cfRule>
    <cfRule type="cellIs" dxfId="18931" priority="1376" stopIfTrue="1" operator="equal">
      <formula>"g"</formula>
    </cfRule>
  </conditionalFormatting>
  <conditionalFormatting sqref="AO59">
    <cfRule type="cellIs" dxfId="18930" priority="1374" stopIfTrue="1" operator="equal">
      <formula>"f"</formula>
    </cfRule>
  </conditionalFormatting>
  <conditionalFormatting sqref="AO59">
    <cfRule type="cellIs" dxfId="18929" priority="1372" stopIfTrue="1" operator="equal">
      <formula>"h"</formula>
    </cfRule>
    <cfRule type="cellIs" dxfId="18928" priority="1373" stopIfTrue="1" operator="equal">
      <formula>"g"</formula>
    </cfRule>
  </conditionalFormatting>
  <conditionalFormatting sqref="AO59">
    <cfRule type="cellIs" dxfId="18927" priority="1296" stopIfTrue="1" operator="equal">
      <formula>"f"</formula>
    </cfRule>
  </conditionalFormatting>
  <conditionalFormatting sqref="AO59">
    <cfRule type="cellIs" dxfId="18926" priority="1294" stopIfTrue="1" operator="equal">
      <formula>"h"</formula>
    </cfRule>
    <cfRule type="cellIs" dxfId="18925" priority="1295" stopIfTrue="1" operator="equal">
      <formula>"g"</formula>
    </cfRule>
  </conditionalFormatting>
  <conditionalFormatting sqref="AO59">
    <cfRule type="cellIs" dxfId="18924" priority="1365" stopIfTrue="1" operator="equal">
      <formula>"f"</formula>
    </cfRule>
  </conditionalFormatting>
  <conditionalFormatting sqref="AO59">
    <cfRule type="cellIs" dxfId="18923" priority="1363" stopIfTrue="1" operator="equal">
      <formula>"h"</formula>
    </cfRule>
    <cfRule type="cellIs" dxfId="18922" priority="1364" stopIfTrue="1" operator="equal">
      <formula>"g"</formula>
    </cfRule>
  </conditionalFormatting>
  <conditionalFormatting sqref="AO59">
    <cfRule type="cellIs" dxfId="18921" priority="1362" stopIfTrue="1" operator="equal">
      <formula>"f"</formula>
    </cfRule>
  </conditionalFormatting>
  <conditionalFormatting sqref="AO59">
    <cfRule type="cellIs" dxfId="18920" priority="1360" stopIfTrue="1" operator="equal">
      <formula>"h"</formula>
    </cfRule>
    <cfRule type="cellIs" dxfId="18919" priority="1361" stopIfTrue="1" operator="equal">
      <formula>"g"</formula>
    </cfRule>
  </conditionalFormatting>
  <conditionalFormatting sqref="AO59">
    <cfRule type="cellIs" dxfId="18918" priority="1359" stopIfTrue="1" operator="equal">
      <formula>"f"</formula>
    </cfRule>
  </conditionalFormatting>
  <conditionalFormatting sqref="AO59">
    <cfRule type="cellIs" dxfId="18917" priority="1357" stopIfTrue="1" operator="equal">
      <formula>"h"</formula>
    </cfRule>
    <cfRule type="cellIs" dxfId="18916" priority="1358" stopIfTrue="1" operator="equal">
      <formula>"g"</formula>
    </cfRule>
  </conditionalFormatting>
  <conditionalFormatting sqref="AO59">
    <cfRule type="cellIs" dxfId="18915" priority="1356" stopIfTrue="1" operator="equal">
      <formula>"f"</formula>
    </cfRule>
  </conditionalFormatting>
  <conditionalFormatting sqref="AO59">
    <cfRule type="cellIs" dxfId="18914" priority="1354" stopIfTrue="1" operator="equal">
      <formula>"h"</formula>
    </cfRule>
    <cfRule type="cellIs" dxfId="18913" priority="1355" stopIfTrue="1" operator="equal">
      <formula>"g"</formula>
    </cfRule>
  </conditionalFormatting>
  <conditionalFormatting sqref="AO59">
    <cfRule type="cellIs" dxfId="18912" priority="1353" stopIfTrue="1" operator="equal">
      <formula>"f"</formula>
    </cfRule>
  </conditionalFormatting>
  <conditionalFormatting sqref="AO59">
    <cfRule type="cellIs" dxfId="18911" priority="1351" stopIfTrue="1" operator="equal">
      <formula>"h"</formula>
    </cfRule>
    <cfRule type="cellIs" dxfId="18910" priority="1352" stopIfTrue="1" operator="equal">
      <formula>"g"</formula>
    </cfRule>
  </conditionalFormatting>
  <conditionalFormatting sqref="AO59">
    <cfRule type="cellIs" dxfId="18909" priority="1350" stopIfTrue="1" operator="equal">
      <formula>"f"</formula>
    </cfRule>
  </conditionalFormatting>
  <conditionalFormatting sqref="AO59">
    <cfRule type="cellIs" dxfId="18908" priority="1348" stopIfTrue="1" operator="equal">
      <formula>"h"</formula>
    </cfRule>
    <cfRule type="cellIs" dxfId="18907" priority="1349" stopIfTrue="1" operator="equal">
      <formula>"g"</formula>
    </cfRule>
  </conditionalFormatting>
  <conditionalFormatting sqref="AO59">
    <cfRule type="cellIs" dxfId="18906" priority="1347" stopIfTrue="1" operator="equal">
      <formula>"f"</formula>
    </cfRule>
  </conditionalFormatting>
  <conditionalFormatting sqref="AO59">
    <cfRule type="cellIs" dxfId="18905" priority="1345" stopIfTrue="1" operator="equal">
      <formula>"h"</formula>
    </cfRule>
    <cfRule type="cellIs" dxfId="18904" priority="1346" stopIfTrue="1" operator="equal">
      <formula>"g"</formula>
    </cfRule>
  </conditionalFormatting>
  <conditionalFormatting sqref="AO59">
    <cfRule type="cellIs" dxfId="18903" priority="1344" stopIfTrue="1" operator="equal">
      <formula>"f"</formula>
    </cfRule>
  </conditionalFormatting>
  <conditionalFormatting sqref="AO59">
    <cfRule type="cellIs" dxfId="18902" priority="1342" stopIfTrue="1" operator="equal">
      <formula>"h"</formula>
    </cfRule>
    <cfRule type="cellIs" dxfId="18901" priority="1343" stopIfTrue="1" operator="equal">
      <formula>"g"</formula>
    </cfRule>
  </conditionalFormatting>
  <conditionalFormatting sqref="AO59">
    <cfRule type="cellIs" dxfId="18900" priority="1341" stopIfTrue="1" operator="equal">
      <formula>"f"</formula>
    </cfRule>
  </conditionalFormatting>
  <conditionalFormatting sqref="AO59">
    <cfRule type="cellIs" dxfId="18899" priority="1339" stopIfTrue="1" operator="equal">
      <formula>"h"</formula>
    </cfRule>
    <cfRule type="cellIs" dxfId="18898" priority="1340" stopIfTrue="1" operator="equal">
      <formula>"g"</formula>
    </cfRule>
  </conditionalFormatting>
  <conditionalFormatting sqref="AO59">
    <cfRule type="cellIs" dxfId="18897" priority="1338" stopIfTrue="1" operator="equal">
      <formula>"f"</formula>
    </cfRule>
  </conditionalFormatting>
  <conditionalFormatting sqref="AO59">
    <cfRule type="cellIs" dxfId="18896" priority="1336" stopIfTrue="1" operator="equal">
      <formula>"h"</formula>
    </cfRule>
    <cfRule type="cellIs" dxfId="18895" priority="1337" stopIfTrue="1" operator="equal">
      <formula>"g"</formula>
    </cfRule>
  </conditionalFormatting>
  <conditionalFormatting sqref="AO59">
    <cfRule type="cellIs" dxfId="18894" priority="1335" stopIfTrue="1" operator="equal">
      <formula>"f"</formula>
    </cfRule>
  </conditionalFormatting>
  <conditionalFormatting sqref="AO59">
    <cfRule type="cellIs" dxfId="18893" priority="1333" stopIfTrue="1" operator="equal">
      <formula>"h"</formula>
    </cfRule>
    <cfRule type="cellIs" dxfId="18892" priority="1334" stopIfTrue="1" operator="equal">
      <formula>"g"</formula>
    </cfRule>
  </conditionalFormatting>
  <conditionalFormatting sqref="AO59">
    <cfRule type="cellIs" dxfId="18891" priority="1332" stopIfTrue="1" operator="equal">
      <formula>"f"</formula>
    </cfRule>
  </conditionalFormatting>
  <conditionalFormatting sqref="AO59">
    <cfRule type="cellIs" dxfId="18890" priority="1330" stopIfTrue="1" operator="equal">
      <formula>"h"</formula>
    </cfRule>
    <cfRule type="cellIs" dxfId="18889" priority="1331" stopIfTrue="1" operator="equal">
      <formula>"g"</formula>
    </cfRule>
  </conditionalFormatting>
  <conditionalFormatting sqref="AO59">
    <cfRule type="cellIs" dxfId="18888" priority="1329" stopIfTrue="1" operator="equal">
      <formula>"f"</formula>
    </cfRule>
  </conditionalFormatting>
  <conditionalFormatting sqref="AO59">
    <cfRule type="cellIs" dxfId="18887" priority="1327" stopIfTrue="1" operator="equal">
      <formula>"h"</formula>
    </cfRule>
    <cfRule type="cellIs" dxfId="18886" priority="1328" stopIfTrue="1" operator="equal">
      <formula>"g"</formula>
    </cfRule>
  </conditionalFormatting>
  <conditionalFormatting sqref="AO59">
    <cfRule type="cellIs" dxfId="18885" priority="1326" stopIfTrue="1" operator="equal">
      <formula>"f"</formula>
    </cfRule>
  </conditionalFormatting>
  <conditionalFormatting sqref="AO59">
    <cfRule type="cellIs" dxfId="18884" priority="1324" stopIfTrue="1" operator="equal">
      <formula>"h"</formula>
    </cfRule>
    <cfRule type="cellIs" dxfId="18883" priority="1325" stopIfTrue="1" operator="equal">
      <formula>"g"</formula>
    </cfRule>
  </conditionalFormatting>
  <conditionalFormatting sqref="AO59">
    <cfRule type="cellIs" dxfId="18882" priority="1323" stopIfTrue="1" operator="equal">
      <formula>"f"</formula>
    </cfRule>
  </conditionalFormatting>
  <conditionalFormatting sqref="AO59">
    <cfRule type="cellIs" dxfId="18881" priority="1321" stopIfTrue="1" operator="equal">
      <formula>"h"</formula>
    </cfRule>
    <cfRule type="cellIs" dxfId="18880" priority="1322" stopIfTrue="1" operator="equal">
      <formula>"g"</formula>
    </cfRule>
  </conditionalFormatting>
  <conditionalFormatting sqref="AO59">
    <cfRule type="cellIs" dxfId="18879" priority="1320" stopIfTrue="1" operator="equal">
      <formula>"f"</formula>
    </cfRule>
  </conditionalFormatting>
  <conditionalFormatting sqref="AO59">
    <cfRule type="cellIs" dxfId="18878" priority="1318" stopIfTrue="1" operator="equal">
      <formula>"h"</formula>
    </cfRule>
    <cfRule type="cellIs" dxfId="18877" priority="1319" stopIfTrue="1" operator="equal">
      <formula>"g"</formula>
    </cfRule>
  </conditionalFormatting>
  <conditionalFormatting sqref="AO59">
    <cfRule type="cellIs" dxfId="18876" priority="1317" stopIfTrue="1" operator="equal">
      <formula>"f"</formula>
    </cfRule>
  </conditionalFormatting>
  <conditionalFormatting sqref="AO59">
    <cfRule type="cellIs" dxfId="18875" priority="1315" stopIfTrue="1" operator="equal">
      <formula>"h"</formula>
    </cfRule>
    <cfRule type="cellIs" dxfId="18874" priority="1316" stopIfTrue="1" operator="equal">
      <formula>"g"</formula>
    </cfRule>
  </conditionalFormatting>
  <conditionalFormatting sqref="AO59">
    <cfRule type="cellIs" dxfId="18873" priority="1314" stopIfTrue="1" operator="equal">
      <formula>"f"</formula>
    </cfRule>
  </conditionalFormatting>
  <conditionalFormatting sqref="AO59">
    <cfRule type="cellIs" dxfId="18872" priority="1312" stopIfTrue="1" operator="equal">
      <formula>"h"</formula>
    </cfRule>
    <cfRule type="cellIs" dxfId="18871" priority="1313" stopIfTrue="1" operator="equal">
      <formula>"g"</formula>
    </cfRule>
  </conditionalFormatting>
  <conditionalFormatting sqref="AO59">
    <cfRule type="cellIs" dxfId="18870" priority="1308" stopIfTrue="1" operator="equal">
      <formula>"f"</formula>
    </cfRule>
  </conditionalFormatting>
  <conditionalFormatting sqref="AO59">
    <cfRule type="cellIs" dxfId="18869" priority="1306" stopIfTrue="1" operator="equal">
      <formula>"h"</formula>
    </cfRule>
    <cfRule type="cellIs" dxfId="18868" priority="1307" stopIfTrue="1" operator="equal">
      <formula>"g"</formula>
    </cfRule>
  </conditionalFormatting>
  <conditionalFormatting sqref="AO59">
    <cfRule type="cellIs" dxfId="18867" priority="1311" stopIfTrue="1" operator="equal">
      <formula>"f"</formula>
    </cfRule>
  </conditionalFormatting>
  <conditionalFormatting sqref="AO59">
    <cfRule type="cellIs" dxfId="18866" priority="1309" stopIfTrue="1" operator="equal">
      <formula>"h"</formula>
    </cfRule>
    <cfRule type="cellIs" dxfId="18865" priority="1310" stopIfTrue="1" operator="equal">
      <formula>"g"</formula>
    </cfRule>
  </conditionalFormatting>
  <conditionalFormatting sqref="AO59">
    <cfRule type="cellIs" dxfId="18864" priority="1305" stopIfTrue="1" operator="equal">
      <formula>"f"</formula>
    </cfRule>
  </conditionalFormatting>
  <conditionalFormatting sqref="AO59">
    <cfRule type="cellIs" dxfId="18863" priority="1303" stopIfTrue="1" operator="equal">
      <formula>"h"</formula>
    </cfRule>
    <cfRule type="cellIs" dxfId="18862" priority="1304" stopIfTrue="1" operator="equal">
      <formula>"g"</formula>
    </cfRule>
  </conditionalFormatting>
  <conditionalFormatting sqref="AO59">
    <cfRule type="cellIs" dxfId="18861" priority="1302" stopIfTrue="1" operator="equal">
      <formula>"f"</formula>
    </cfRule>
  </conditionalFormatting>
  <conditionalFormatting sqref="AO59">
    <cfRule type="cellIs" dxfId="18860" priority="1300" stopIfTrue="1" operator="equal">
      <formula>"h"</formula>
    </cfRule>
    <cfRule type="cellIs" dxfId="18859" priority="1301" stopIfTrue="1" operator="equal">
      <formula>"g"</formula>
    </cfRule>
  </conditionalFormatting>
  <conditionalFormatting sqref="AO59">
    <cfRule type="cellIs" dxfId="18858" priority="1299" stopIfTrue="1" operator="equal">
      <formula>"f"</formula>
    </cfRule>
  </conditionalFormatting>
  <conditionalFormatting sqref="AO59">
    <cfRule type="cellIs" dxfId="18857" priority="1297" stopIfTrue="1" operator="equal">
      <formula>"h"</formula>
    </cfRule>
    <cfRule type="cellIs" dxfId="18856" priority="1298" stopIfTrue="1" operator="equal">
      <formula>"g"</formula>
    </cfRule>
  </conditionalFormatting>
  <conditionalFormatting sqref="AP59">
    <cfRule type="cellIs" dxfId="18855" priority="1224" stopIfTrue="1" operator="equal">
      <formula>"f"</formula>
    </cfRule>
  </conditionalFormatting>
  <conditionalFormatting sqref="AP59">
    <cfRule type="cellIs" dxfId="18854" priority="1222" stopIfTrue="1" operator="equal">
      <formula>"h"</formula>
    </cfRule>
    <cfRule type="cellIs" dxfId="18853" priority="1223" stopIfTrue="1" operator="equal">
      <formula>"g"</formula>
    </cfRule>
  </conditionalFormatting>
  <conditionalFormatting sqref="AP59">
    <cfRule type="cellIs" dxfId="18852" priority="1293" stopIfTrue="1" operator="equal">
      <formula>"f"</formula>
    </cfRule>
  </conditionalFormatting>
  <conditionalFormatting sqref="AP59">
    <cfRule type="cellIs" dxfId="18851" priority="1291" stopIfTrue="1" operator="equal">
      <formula>"h"</formula>
    </cfRule>
    <cfRule type="cellIs" dxfId="18850" priority="1292" stopIfTrue="1" operator="equal">
      <formula>"g"</formula>
    </cfRule>
  </conditionalFormatting>
  <conditionalFormatting sqref="AP59">
    <cfRule type="cellIs" dxfId="18849" priority="1290" stopIfTrue="1" operator="equal">
      <formula>"f"</formula>
    </cfRule>
  </conditionalFormatting>
  <conditionalFormatting sqref="AP59">
    <cfRule type="cellIs" dxfId="18848" priority="1288" stopIfTrue="1" operator="equal">
      <formula>"h"</formula>
    </cfRule>
    <cfRule type="cellIs" dxfId="18847" priority="1289" stopIfTrue="1" operator="equal">
      <formula>"g"</formula>
    </cfRule>
  </conditionalFormatting>
  <conditionalFormatting sqref="AP59">
    <cfRule type="cellIs" dxfId="18846" priority="1287" stopIfTrue="1" operator="equal">
      <formula>"f"</formula>
    </cfRule>
  </conditionalFormatting>
  <conditionalFormatting sqref="AP59">
    <cfRule type="cellIs" dxfId="18845" priority="1285" stopIfTrue="1" operator="equal">
      <formula>"h"</formula>
    </cfRule>
    <cfRule type="cellIs" dxfId="18844" priority="1286" stopIfTrue="1" operator="equal">
      <formula>"g"</formula>
    </cfRule>
  </conditionalFormatting>
  <conditionalFormatting sqref="AP59">
    <cfRule type="cellIs" dxfId="18843" priority="1284" stopIfTrue="1" operator="equal">
      <formula>"f"</formula>
    </cfRule>
  </conditionalFormatting>
  <conditionalFormatting sqref="AP59">
    <cfRule type="cellIs" dxfId="18842" priority="1282" stopIfTrue="1" operator="equal">
      <formula>"h"</formula>
    </cfRule>
    <cfRule type="cellIs" dxfId="18841" priority="1283" stopIfTrue="1" operator="equal">
      <formula>"g"</formula>
    </cfRule>
  </conditionalFormatting>
  <conditionalFormatting sqref="AP59">
    <cfRule type="cellIs" dxfId="18840" priority="1281" stopIfTrue="1" operator="equal">
      <formula>"f"</formula>
    </cfRule>
  </conditionalFormatting>
  <conditionalFormatting sqref="AP59">
    <cfRule type="cellIs" dxfId="18839" priority="1279" stopIfTrue="1" operator="equal">
      <formula>"h"</formula>
    </cfRule>
    <cfRule type="cellIs" dxfId="18838" priority="1280" stopIfTrue="1" operator="equal">
      <formula>"g"</formula>
    </cfRule>
  </conditionalFormatting>
  <conditionalFormatting sqref="AP59">
    <cfRule type="cellIs" dxfId="18837" priority="1278" stopIfTrue="1" operator="equal">
      <formula>"f"</formula>
    </cfRule>
  </conditionalFormatting>
  <conditionalFormatting sqref="AP59">
    <cfRule type="cellIs" dxfId="18836" priority="1276" stopIfTrue="1" operator="equal">
      <formula>"h"</formula>
    </cfRule>
    <cfRule type="cellIs" dxfId="18835" priority="1277" stopIfTrue="1" operator="equal">
      <formula>"g"</formula>
    </cfRule>
  </conditionalFormatting>
  <conditionalFormatting sqref="AP59">
    <cfRule type="cellIs" dxfId="18834" priority="1275" stopIfTrue="1" operator="equal">
      <formula>"f"</formula>
    </cfRule>
  </conditionalFormatting>
  <conditionalFormatting sqref="AP59">
    <cfRule type="cellIs" dxfId="18833" priority="1273" stopIfTrue="1" operator="equal">
      <formula>"h"</formula>
    </cfRule>
    <cfRule type="cellIs" dxfId="18832" priority="1274" stopIfTrue="1" operator="equal">
      <formula>"g"</formula>
    </cfRule>
  </conditionalFormatting>
  <conditionalFormatting sqref="AP59">
    <cfRule type="cellIs" dxfId="18831" priority="1272" stopIfTrue="1" operator="equal">
      <formula>"f"</formula>
    </cfRule>
  </conditionalFormatting>
  <conditionalFormatting sqref="AP59">
    <cfRule type="cellIs" dxfId="18830" priority="1270" stopIfTrue="1" operator="equal">
      <formula>"h"</formula>
    </cfRule>
    <cfRule type="cellIs" dxfId="18829" priority="1271" stopIfTrue="1" operator="equal">
      <formula>"g"</formula>
    </cfRule>
  </conditionalFormatting>
  <conditionalFormatting sqref="AP59">
    <cfRule type="cellIs" dxfId="18828" priority="1269" stopIfTrue="1" operator="equal">
      <formula>"f"</formula>
    </cfRule>
  </conditionalFormatting>
  <conditionalFormatting sqref="AP59">
    <cfRule type="cellIs" dxfId="18827" priority="1267" stopIfTrue="1" operator="equal">
      <formula>"h"</formula>
    </cfRule>
    <cfRule type="cellIs" dxfId="18826" priority="1268" stopIfTrue="1" operator="equal">
      <formula>"g"</formula>
    </cfRule>
  </conditionalFormatting>
  <conditionalFormatting sqref="AP59">
    <cfRule type="cellIs" dxfId="18825" priority="1266" stopIfTrue="1" operator="equal">
      <formula>"f"</formula>
    </cfRule>
  </conditionalFormatting>
  <conditionalFormatting sqref="AP59">
    <cfRule type="cellIs" dxfId="18824" priority="1264" stopIfTrue="1" operator="equal">
      <formula>"h"</formula>
    </cfRule>
    <cfRule type="cellIs" dxfId="18823" priority="1265" stopIfTrue="1" operator="equal">
      <formula>"g"</formula>
    </cfRule>
  </conditionalFormatting>
  <conditionalFormatting sqref="AP59">
    <cfRule type="cellIs" dxfId="18822" priority="1263" stopIfTrue="1" operator="equal">
      <formula>"f"</formula>
    </cfRule>
  </conditionalFormatting>
  <conditionalFormatting sqref="AP59">
    <cfRule type="cellIs" dxfId="18821" priority="1261" stopIfTrue="1" operator="equal">
      <formula>"h"</formula>
    </cfRule>
    <cfRule type="cellIs" dxfId="18820" priority="1262" stopIfTrue="1" operator="equal">
      <formula>"g"</formula>
    </cfRule>
  </conditionalFormatting>
  <conditionalFormatting sqref="AP59">
    <cfRule type="cellIs" dxfId="18819" priority="1260" stopIfTrue="1" operator="equal">
      <formula>"f"</formula>
    </cfRule>
  </conditionalFormatting>
  <conditionalFormatting sqref="AP59">
    <cfRule type="cellIs" dxfId="18818" priority="1258" stopIfTrue="1" operator="equal">
      <formula>"h"</formula>
    </cfRule>
    <cfRule type="cellIs" dxfId="18817" priority="1259" stopIfTrue="1" operator="equal">
      <formula>"g"</formula>
    </cfRule>
  </conditionalFormatting>
  <conditionalFormatting sqref="AP59">
    <cfRule type="cellIs" dxfId="18816" priority="1257" stopIfTrue="1" operator="equal">
      <formula>"f"</formula>
    </cfRule>
  </conditionalFormatting>
  <conditionalFormatting sqref="AP59">
    <cfRule type="cellIs" dxfId="18815" priority="1255" stopIfTrue="1" operator="equal">
      <formula>"h"</formula>
    </cfRule>
    <cfRule type="cellIs" dxfId="18814" priority="1256" stopIfTrue="1" operator="equal">
      <formula>"g"</formula>
    </cfRule>
  </conditionalFormatting>
  <conditionalFormatting sqref="AP59">
    <cfRule type="cellIs" dxfId="18813" priority="1254" stopIfTrue="1" operator="equal">
      <formula>"f"</formula>
    </cfRule>
  </conditionalFormatting>
  <conditionalFormatting sqref="AP59">
    <cfRule type="cellIs" dxfId="18812" priority="1252" stopIfTrue="1" operator="equal">
      <formula>"h"</formula>
    </cfRule>
    <cfRule type="cellIs" dxfId="18811" priority="1253" stopIfTrue="1" operator="equal">
      <formula>"g"</formula>
    </cfRule>
  </conditionalFormatting>
  <conditionalFormatting sqref="AP59">
    <cfRule type="cellIs" dxfId="18810" priority="1251" stopIfTrue="1" operator="equal">
      <formula>"f"</formula>
    </cfRule>
  </conditionalFormatting>
  <conditionalFormatting sqref="AP59">
    <cfRule type="cellIs" dxfId="18809" priority="1249" stopIfTrue="1" operator="equal">
      <formula>"h"</formula>
    </cfRule>
    <cfRule type="cellIs" dxfId="18808" priority="1250" stopIfTrue="1" operator="equal">
      <formula>"g"</formula>
    </cfRule>
  </conditionalFormatting>
  <conditionalFormatting sqref="AP59">
    <cfRule type="cellIs" dxfId="18807" priority="1248" stopIfTrue="1" operator="equal">
      <formula>"f"</formula>
    </cfRule>
  </conditionalFormatting>
  <conditionalFormatting sqref="AP59">
    <cfRule type="cellIs" dxfId="18806" priority="1246" stopIfTrue="1" operator="equal">
      <formula>"h"</formula>
    </cfRule>
    <cfRule type="cellIs" dxfId="18805" priority="1247" stopIfTrue="1" operator="equal">
      <formula>"g"</formula>
    </cfRule>
  </conditionalFormatting>
  <conditionalFormatting sqref="AP59">
    <cfRule type="cellIs" dxfId="18804" priority="1245" stopIfTrue="1" operator="equal">
      <formula>"f"</formula>
    </cfRule>
  </conditionalFormatting>
  <conditionalFormatting sqref="AP59">
    <cfRule type="cellIs" dxfId="18803" priority="1243" stopIfTrue="1" operator="equal">
      <formula>"h"</formula>
    </cfRule>
    <cfRule type="cellIs" dxfId="18802" priority="1244" stopIfTrue="1" operator="equal">
      <formula>"g"</formula>
    </cfRule>
  </conditionalFormatting>
  <conditionalFormatting sqref="AP59">
    <cfRule type="cellIs" dxfId="18801" priority="1242" stopIfTrue="1" operator="equal">
      <formula>"f"</formula>
    </cfRule>
  </conditionalFormatting>
  <conditionalFormatting sqref="AP59">
    <cfRule type="cellIs" dxfId="18800" priority="1240" stopIfTrue="1" operator="equal">
      <formula>"h"</formula>
    </cfRule>
    <cfRule type="cellIs" dxfId="18799" priority="1241" stopIfTrue="1" operator="equal">
      <formula>"g"</formula>
    </cfRule>
  </conditionalFormatting>
  <conditionalFormatting sqref="AP59">
    <cfRule type="cellIs" dxfId="18798" priority="1236" stopIfTrue="1" operator="equal">
      <formula>"f"</formula>
    </cfRule>
  </conditionalFormatting>
  <conditionalFormatting sqref="AP59">
    <cfRule type="cellIs" dxfId="18797" priority="1234" stopIfTrue="1" operator="equal">
      <formula>"h"</formula>
    </cfRule>
    <cfRule type="cellIs" dxfId="18796" priority="1235" stopIfTrue="1" operator="equal">
      <formula>"g"</formula>
    </cfRule>
  </conditionalFormatting>
  <conditionalFormatting sqref="AP59">
    <cfRule type="cellIs" dxfId="18795" priority="1239" stopIfTrue="1" operator="equal">
      <formula>"f"</formula>
    </cfRule>
  </conditionalFormatting>
  <conditionalFormatting sqref="AP59">
    <cfRule type="cellIs" dxfId="18794" priority="1237" stopIfTrue="1" operator="equal">
      <formula>"h"</formula>
    </cfRule>
    <cfRule type="cellIs" dxfId="18793" priority="1238" stopIfTrue="1" operator="equal">
      <formula>"g"</formula>
    </cfRule>
  </conditionalFormatting>
  <conditionalFormatting sqref="AP59">
    <cfRule type="cellIs" dxfId="18792" priority="1233" stopIfTrue="1" operator="equal">
      <formula>"f"</formula>
    </cfRule>
  </conditionalFormatting>
  <conditionalFormatting sqref="AP59">
    <cfRule type="cellIs" dxfId="18791" priority="1231" stopIfTrue="1" operator="equal">
      <formula>"h"</formula>
    </cfRule>
    <cfRule type="cellIs" dxfId="18790" priority="1232" stopIfTrue="1" operator="equal">
      <formula>"g"</formula>
    </cfRule>
  </conditionalFormatting>
  <conditionalFormatting sqref="AP59">
    <cfRule type="cellIs" dxfId="18789" priority="1230" stopIfTrue="1" operator="equal">
      <formula>"f"</formula>
    </cfRule>
  </conditionalFormatting>
  <conditionalFormatting sqref="AP59">
    <cfRule type="cellIs" dxfId="18788" priority="1228" stopIfTrue="1" operator="equal">
      <formula>"h"</formula>
    </cfRule>
    <cfRule type="cellIs" dxfId="18787" priority="1229" stopIfTrue="1" operator="equal">
      <formula>"g"</formula>
    </cfRule>
  </conditionalFormatting>
  <conditionalFormatting sqref="AP59">
    <cfRule type="cellIs" dxfId="18786" priority="1227" stopIfTrue="1" operator="equal">
      <formula>"f"</formula>
    </cfRule>
  </conditionalFormatting>
  <conditionalFormatting sqref="AP59">
    <cfRule type="cellIs" dxfId="18785" priority="1225" stopIfTrue="1" operator="equal">
      <formula>"h"</formula>
    </cfRule>
    <cfRule type="cellIs" dxfId="18784" priority="1226" stopIfTrue="1" operator="equal">
      <formula>"g"</formula>
    </cfRule>
  </conditionalFormatting>
  <conditionalFormatting sqref="AP59">
    <cfRule type="cellIs" dxfId="18783" priority="1218" stopIfTrue="1" operator="equal">
      <formula>"f"</formula>
    </cfRule>
  </conditionalFormatting>
  <conditionalFormatting sqref="AP59">
    <cfRule type="cellIs" dxfId="18782" priority="1216" stopIfTrue="1" operator="equal">
      <formula>"h"</formula>
    </cfRule>
    <cfRule type="cellIs" dxfId="18781" priority="1217" stopIfTrue="1" operator="equal">
      <formula>"g"</formula>
    </cfRule>
  </conditionalFormatting>
  <conditionalFormatting sqref="AP59">
    <cfRule type="cellIs" dxfId="18780" priority="1215" stopIfTrue="1" operator="equal">
      <formula>"f"</formula>
    </cfRule>
  </conditionalFormatting>
  <conditionalFormatting sqref="AP59">
    <cfRule type="cellIs" dxfId="18779" priority="1213" stopIfTrue="1" operator="equal">
      <formula>"h"</formula>
    </cfRule>
    <cfRule type="cellIs" dxfId="18778" priority="1214" stopIfTrue="1" operator="equal">
      <formula>"g"</formula>
    </cfRule>
  </conditionalFormatting>
  <conditionalFormatting sqref="AP59">
    <cfRule type="cellIs" dxfId="18777" priority="1203" stopIfTrue="1" operator="equal">
      <formula>"f"</formula>
    </cfRule>
  </conditionalFormatting>
  <conditionalFormatting sqref="AP59">
    <cfRule type="cellIs" dxfId="18776" priority="1201" stopIfTrue="1" operator="equal">
      <formula>"h"</formula>
    </cfRule>
    <cfRule type="cellIs" dxfId="18775" priority="1202" stopIfTrue="1" operator="equal">
      <formula>"g"</formula>
    </cfRule>
  </conditionalFormatting>
  <conditionalFormatting sqref="AP59">
    <cfRule type="cellIs" dxfId="18774" priority="1200" stopIfTrue="1" operator="equal">
      <formula>"f"</formula>
    </cfRule>
  </conditionalFormatting>
  <conditionalFormatting sqref="AP59">
    <cfRule type="cellIs" dxfId="18773" priority="1198" stopIfTrue="1" operator="equal">
      <formula>"h"</formula>
    </cfRule>
    <cfRule type="cellIs" dxfId="18772" priority="1199" stopIfTrue="1" operator="equal">
      <formula>"g"</formula>
    </cfRule>
  </conditionalFormatting>
  <conditionalFormatting sqref="AP59">
    <cfRule type="cellIs" dxfId="18771" priority="1212" stopIfTrue="1" operator="equal">
      <formula>"f"</formula>
    </cfRule>
  </conditionalFormatting>
  <conditionalFormatting sqref="AP59">
    <cfRule type="cellIs" dxfId="18770" priority="1210" stopIfTrue="1" operator="equal">
      <formula>"h"</formula>
    </cfRule>
    <cfRule type="cellIs" dxfId="18769" priority="1211" stopIfTrue="1" operator="equal">
      <formula>"g"</formula>
    </cfRule>
  </conditionalFormatting>
  <conditionalFormatting sqref="AP59">
    <cfRule type="cellIs" dxfId="18768" priority="1221" stopIfTrue="1" operator="equal">
      <formula>"f"</formula>
    </cfRule>
  </conditionalFormatting>
  <conditionalFormatting sqref="AP59">
    <cfRule type="cellIs" dxfId="18767" priority="1219" stopIfTrue="1" operator="equal">
      <formula>"h"</formula>
    </cfRule>
    <cfRule type="cellIs" dxfId="18766" priority="1220" stopIfTrue="1" operator="equal">
      <formula>"g"</formula>
    </cfRule>
  </conditionalFormatting>
  <conditionalFormatting sqref="AP59">
    <cfRule type="cellIs" dxfId="18765" priority="1209" stopIfTrue="1" operator="equal">
      <formula>"f"</formula>
    </cfRule>
  </conditionalFormatting>
  <conditionalFormatting sqref="AP59">
    <cfRule type="cellIs" dxfId="18764" priority="1207" stopIfTrue="1" operator="equal">
      <formula>"h"</formula>
    </cfRule>
    <cfRule type="cellIs" dxfId="18763" priority="1208" stopIfTrue="1" operator="equal">
      <formula>"g"</formula>
    </cfRule>
  </conditionalFormatting>
  <conditionalFormatting sqref="AP59">
    <cfRule type="cellIs" dxfId="18762" priority="1206" stopIfTrue="1" operator="equal">
      <formula>"f"</formula>
    </cfRule>
  </conditionalFormatting>
  <conditionalFormatting sqref="AP59">
    <cfRule type="cellIs" dxfId="18761" priority="1204" stopIfTrue="1" operator="equal">
      <formula>"h"</formula>
    </cfRule>
    <cfRule type="cellIs" dxfId="18760" priority="1205" stopIfTrue="1" operator="equal">
      <formula>"g"</formula>
    </cfRule>
  </conditionalFormatting>
  <conditionalFormatting sqref="AU59">
    <cfRule type="cellIs" dxfId="18759" priority="1128" stopIfTrue="1" operator="equal">
      <formula>"f"</formula>
    </cfRule>
  </conditionalFormatting>
  <conditionalFormatting sqref="AU59">
    <cfRule type="cellIs" dxfId="18758" priority="1126" stopIfTrue="1" operator="equal">
      <formula>"h"</formula>
    </cfRule>
    <cfRule type="cellIs" dxfId="18757" priority="1127" stopIfTrue="1" operator="equal">
      <formula>"g"</formula>
    </cfRule>
  </conditionalFormatting>
  <conditionalFormatting sqref="AU59">
    <cfRule type="cellIs" dxfId="18756" priority="1197" stopIfTrue="1" operator="equal">
      <formula>"f"</formula>
    </cfRule>
  </conditionalFormatting>
  <conditionalFormatting sqref="AU59">
    <cfRule type="cellIs" dxfId="18755" priority="1195" stopIfTrue="1" operator="equal">
      <formula>"h"</formula>
    </cfRule>
    <cfRule type="cellIs" dxfId="18754" priority="1196" stopIfTrue="1" operator="equal">
      <formula>"g"</formula>
    </cfRule>
  </conditionalFormatting>
  <conditionalFormatting sqref="AU59">
    <cfRule type="cellIs" dxfId="18753" priority="1194" stopIfTrue="1" operator="equal">
      <formula>"f"</formula>
    </cfRule>
  </conditionalFormatting>
  <conditionalFormatting sqref="AU59">
    <cfRule type="cellIs" dxfId="18752" priority="1192" stopIfTrue="1" operator="equal">
      <formula>"h"</formula>
    </cfRule>
    <cfRule type="cellIs" dxfId="18751" priority="1193" stopIfTrue="1" operator="equal">
      <formula>"g"</formula>
    </cfRule>
  </conditionalFormatting>
  <conditionalFormatting sqref="AU59">
    <cfRule type="cellIs" dxfId="18750" priority="1191" stopIfTrue="1" operator="equal">
      <formula>"f"</formula>
    </cfRule>
  </conditionalFormatting>
  <conditionalFormatting sqref="AU59">
    <cfRule type="cellIs" dxfId="18749" priority="1189" stopIfTrue="1" operator="equal">
      <formula>"h"</formula>
    </cfRule>
    <cfRule type="cellIs" dxfId="18748" priority="1190" stopIfTrue="1" operator="equal">
      <formula>"g"</formula>
    </cfRule>
  </conditionalFormatting>
  <conditionalFormatting sqref="AU59">
    <cfRule type="cellIs" dxfId="18747" priority="1188" stopIfTrue="1" operator="equal">
      <formula>"f"</formula>
    </cfRule>
  </conditionalFormatting>
  <conditionalFormatting sqref="AU59">
    <cfRule type="cellIs" dxfId="18746" priority="1186" stopIfTrue="1" operator="equal">
      <formula>"h"</formula>
    </cfRule>
    <cfRule type="cellIs" dxfId="18745" priority="1187" stopIfTrue="1" operator="equal">
      <formula>"g"</formula>
    </cfRule>
  </conditionalFormatting>
  <conditionalFormatting sqref="AU59">
    <cfRule type="cellIs" dxfId="18744" priority="1185" stopIfTrue="1" operator="equal">
      <formula>"f"</formula>
    </cfRule>
  </conditionalFormatting>
  <conditionalFormatting sqref="AU59">
    <cfRule type="cellIs" dxfId="18743" priority="1183" stopIfTrue="1" operator="equal">
      <formula>"h"</formula>
    </cfRule>
    <cfRule type="cellIs" dxfId="18742" priority="1184" stopIfTrue="1" operator="equal">
      <formula>"g"</formula>
    </cfRule>
  </conditionalFormatting>
  <conditionalFormatting sqref="AU59">
    <cfRule type="cellIs" dxfId="18741" priority="1182" stopIfTrue="1" operator="equal">
      <formula>"f"</formula>
    </cfRule>
  </conditionalFormatting>
  <conditionalFormatting sqref="AU59">
    <cfRule type="cellIs" dxfId="18740" priority="1180" stopIfTrue="1" operator="equal">
      <formula>"h"</formula>
    </cfRule>
    <cfRule type="cellIs" dxfId="18739" priority="1181" stopIfTrue="1" operator="equal">
      <formula>"g"</formula>
    </cfRule>
  </conditionalFormatting>
  <conditionalFormatting sqref="AU59">
    <cfRule type="cellIs" dxfId="18738" priority="1179" stopIfTrue="1" operator="equal">
      <formula>"f"</formula>
    </cfRule>
  </conditionalFormatting>
  <conditionalFormatting sqref="AU59">
    <cfRule type="cellIs" dxfId="18737" priority="1177" stopIfTrue="1" operator="equal">
      <formula>"h"</formula>
    </cfRule>
    <cfRule type="cellIs" dxfId="18736" priority="1178" stopIfTrue="1" operator="equal">
      <formula>"g"</formula>
    </cfRule>
  </conditionalFormatting>
  <conditionalFormatting sqref="AU59">
    <cfRule type="cellIs" dxfId="18735" priority="1176" stopIfTrue="1" operator="equal">
      <formula>"f"</formula>
    </cfRule>
  </conditionalFormatting>
  <conditionalFormatting sqref="AU59">
    <cfRule type="cellIs" dxfId="18734" priority="1174" stopIfTrue="1" operator="equal">
      <formula>"h"</formula>
    </cfRule>
    <cfRule type="cellIs" dxfId="18733" priority="1175" stopIfTrue="1" operator="equal">
      <formula>"g"</formula>
    </cfRule>
  </conditionalFormatting>
  <conditionalFormatting sqref="AU59">
    <cfRule type="cellIs" dxfId="18732" priority="1173" stopIfTrue="1" operator="equal">
      <formula>"f"</formula>
    </cfRule>
  </conditionalFormatting>
  <conditionalFormatting sqref="AU59">
    <cfRule type="cellIs" dxfId="18731" priority="1171" stopIfTrue="1" operator="equal">
      <formula>"h"</formula>
    </cfRule>
    <cfRule type="cellIs" dxfId="18730" priority="1172" stopIfTrue="1" operator="equal">
      <formula>"g"</formula>
    </cfRule>
  </conditionalFormatting>
  <conditionalFormatting sqref="AU59">
    <cfRule type="cellIs" dxfId="18729" priority="1170" stopIfTrue="1" operator="equal">
      <formula>"f"</formula>
    </cfRule>
  </conditionalFormatting>
  <conditionalFormatting sqref="AU59">
    <cfRule type="cellIs" dxfId="18728" priority="1168" stopIfTrue="1" operator="equal">
      <formula>"h"</formula>
    </cfRule>
    <cfRule type="cellIs" dxfId="18727" priority="1169" stopIfTrue="1" operator="equal">
      <formula>"g"</formula>
    </cfRule>
  </conditionalFormatting>
  <conditionalFormatting sqref="AU59">
    <cfRule type="cellIs" dxfId="18726" priority="1167" stopIfTrue="1" operator="equal">
      <formula>"f"</formula>
    </cfRule>
  </conditionalFormatting>
  <conditionalFormatting sqref="AU59">
    <cfRule type="cellIs" dxfId="18725" priority="1165" stopIfTrue="1" operator="equal">
      <formula>"h"</formula>
    </cfRule>
    <cfRule type="cellIs" dxfId="18724" priority="1166" stopIfTrue="1" operator="equal">
      <formula>"g"</formula>
    </cfRule>
  </conditionalFormatting>
  <conditionalFormatting sqref="AU59">
    <cfRule type="cellIs" dxfId="18723" priority="1164" stopIfTrue="1" operator="equal">
      <formula>"f"</formula>
    </cfRule>
  </conditionalFormatting>
  <conditionalFormatting sqref="AU59">
    <cfRule type="cellIs" dxfId="18722" priority="1162" stopIfTrue="1" operator="equal">
      <formula>"h"</formula>
    </cfRule>
    <cfRule type="cellIs" dxfId="18721" priority="1163" stopIfTrue="1" operator="equal">
      <formula>"g"</formula>
    </cfRule>
  </conditionalFormatting>
  <conditionalFormatting sqref="AU59">
    <cfRule type="cellIs" dxfId="18720" priority="1161" stopIfTrue="1" operator="equal">
      <formula>"f"</formula>
    </cfRule>
  </conditionalFormatting>
  <conditionalFormatting sqref="AU59">
    <cfRule type="cellIs" dxfId="18719" priority="1159" stopIfTrue="1" operator="equal">
      <formula>"h"</formula>
    </cfRule>
    <cfRule type="cellIs" dxfId="18718" priority="1160" stopIfTrue="1" operator="equal">
      <formula>"g"</formula>
    </cfRule>
  </conditionalFormatting>
  <conditionalFormatting sqref="AU59">
    <cfRule type="cellIs" dxfId="18717" priority="1158" stopIfTrue="1" operator="equal">
      <formula>"f"</formula>
    </cfRule>
  </conditionalFormatting>
  <conditionalFormatting sqref="AU59">
    <cfRule type="cellIs" dxfId="18716" priority="1156" stopIfTrue="1" operator="equal">
      <formula>"h"</formula>
    </cfRule>
    <cfRule type="cellIs" dxfId="18715" priority="1157" stopIfTrue="1" operator="equal">
      <formula>"g"</formula>
    </cfRule>
  </conditionalFormatting>
  <conditionalFormatting sqref="AU59">
    <cfRule type="cellIs" dxfId="18714" priority="1155" stopIfTrue="1" operator="equal">
      <formula>"f"</formula>
    </cfRule>
  </conditionalFormatting>
  <conditionalFormatting sqref="AU59">
    <cfRule type="cellIs" dxfId="18713" priority="1153" stopIfTrue="1" operator="equal">
      <formula>"h"</formula>
    </cfRule>
    <cfRule type="cellIs" dxfId="18712" priority="1154" stopIfTrue="1" operator="equal">
      <formula>"g"</formula>
    </cfRule>
  </conditionalFormatting>
  <conditionalFormatting sqref="AU59">
    <cfRule type="cellIs" dxfId="18711" priority="1152" stopIfTrue="1" operator="equal">
      <formula>"f"</formula>
    </cfRule>
  </conditionalFormatting>
  <conditionalFormatting sqref="AU59">
    <cfRule type="cellIs" dxfId="18710" priority="1150" stopIfTrue="1" operator="equal">
      <formula>"h"</formula>
    </cfRule>
    <cfRule type="cellIs" dxfId="18709" priority="1151" stopIfTrue="1" operator="equal">
      <formula>"g"</formula>
    </cfRule>
  </conditionalFormatting>
  <conditionalFormatting sqref="AU59">
    <cfRule type="cellIs" dxfId="18708" priority="1149" stopIfTrue="1" operator="equal">
      <formula>"f"</formula>
    </cfRule>
  </conditionalFormatting>
  <conditionalFormatting sqref="AU59">
    <cfRule type="cellIs" dxfId="18707" priority="1147" stopIfTrue="1" operator="equal">
      <formula>"h"</formula>
    </cfRule>
    <cfRule type="cellIs" dxfId="18706" priority="1148" stopIfTrue="1" operator="equal">
      <formula>"g"</formula>
    </cfRule>
  </conditionalFormatting>
  <conditionalFormatting sqref="AU59">
    <cfRule type="cellIs" dxfId="18705" priority="1146" stopIfTrue="1" operator="equal">
      <formula>"f"</formula>
    </cfRule>
  </conditionalFormatting>
  <conditionalFormatting sqref="AU59">
    <cfRule type="cellIs" dxfId="18704" priority="1144" stopIfTrue="1" operator="equal">
      <formula>"h"</formula>
    </cfRule>
    <cfRule type="cellIs" dxfId="18703" priority="1145" stopIfTrue="1" operator="equal">
      <formula>"g"</formula>
    </cfRule>
  </conditionalFormatting>
  <conditionalFormatting sqref="AU59">
    <cfRule type="cellIs" dxfId="18702" priority="1140" stopIfTrue="1" operator="equal">
      <formula>"f"</formula>
    </cfRule>
  </conditionalFormatting>
  <conditionalFormatting sqref="AU59">
    <cfRule type="cellIs" dxfId="18701" priority="1138" stopIfTrue="1" operator="equal">
      <formula>"h"</formula>
    </cfRule>
    <cfRule type="cellIs" dxfId="18700" priority="1139" stopIfTrue="1" operator="equal">
      <formula>"g"</formula>
    </cfRule>
  </conditionalFormatting>
  <conditionalFormatting sqref="AU59">
    <cfRule type="cellIs" dxfId="18699" priority="1143" stopIfTrue="1" operator="equal">
      <formula>"f"</formula>
    </cfRule>
  </conditionalFormatting>
  <conditionalFormatting sqref="AU59">
    <cfRule type="cellIs" dxfId="18698" priority="1141" stopIfTrue="1" operator="equal">
      <formula>"h"</formula>
    </cfRule>
    <cfRule type="cellIs" dxfId="18697" priority="1142" stopIfTrue="1" operator="equal">
      <formula>"g"</formula>
    </cfRule>
  </conditionalFormatting>
  <conditionalFormatting sqref="AU59">
    <cfRule type="cellIs" dxfId="18696" priority="1137" stopIfTrue="1" operator="equal">
      <formula>"f"</formula>
    </cfRule>
  </conditionalFormatting>
  <conditionalFormatting sqref="AU59">
    <cfRule type="cellIs" dxfId="18695" priority="1135" stopIfTrue="1" operator="equal">
      <formula>"h"</formula>
    </cfRule>
    <cfRule type="cellIs" dxfId="18694" priority="1136" stopIfTrue="1" operator="equal">
      <formula>"g"</formula>
    </cfRule>
  </conditionalFormatting>
  <conditionalFormatting sqref="AU59">
    <cfRule type="cellIs" dxfId="18693" priority="1134" stopIfTrue="1" operator="equal">
      <formula>"f"</formula>
    </cfRule>
  </conditionalFormatting>
  <conditionalFormatting sqref="AU59">
    <cfRule type="cellIs" dxfId="18692" priority="1132" stopIfTrue="1" operator="equal">
      <formula>"h"</formula>
    </cfRule>
    <cfRule type="cellIs" dxfId="18691" priority="1133" stopIfTrue="1" operator="equal">
      <formula>"g"</formula>
    </cfRule>
  </conditionalFormatting>
  <conditionalFormatting sqref="AU59">
    <cfRule type="cellIs" dxfId="18690" priority="1131" stopIfTrue="1" operator="equal">
      <formula>"f"</formula>
    </cfRule>
  </conditionalFormatting>
  <conditionalFormatting sqref="AU59">
    <cfRule type="cellIs" dxfId="18689" priority="1129" stopIfTrue="1" operator="equal">
      <formula>"h"</formula>
    </cfRule>
    <cfRule type="cellIs" dxfId="18688" priority="1130" stopIfTrue="1" operator="equal">
      <formula>"g"</formula>
    </cfRule>
  </conditionalFormatting>
  <conditionalFormatting sqref="AU59">
    <cfRule type="cellIs" dxfId="18687" priority="1122" stopIfTrue="1" operator="equal">
      <formula>"f"</formula>
    </cfRule>
  </conditionalFormatting>
  <conditionalFormatting sqref="AU59">
    <cfRule type="cellIs" dxfId="18686" priority="1120" stopIfTrue="1" operator="equal">
      <formula>"h"</formula>
    </cfRule>
    <cfRule type="cellIs" dxfId="18685" priority="1121" stopIfTrue="1" operator="equal">
      <formula>"g"</formula>
    </cfRule>
  </conditionalFormatting>
  <conditionalFormatting sqref="AU59">
    <cfRule type="cellIs" dxfId="18684" priority="1119" stopIfTrue="1" operator="equal">
      <formula>"f"</formula>
    </cfRule>
  </conditionalFormatting>
  <conditionalFormatting sqref="AU59">
    <cfRule type="cellIs" dxfId="18683" priority="1117" stopIfTrue="1" operator="equal">
      <formula>"h"</formula>
    </cfRule>
    <cfRule type="cellIs" dxfId="18682" priority="1118" stopIfTrue="1" operator="equal">
      <formula>"g"</formula>
    </cfRule>
  </conditionalFormatting>
  <conditionalFormatting sqref="AU59">
    <cfRule type="cellIs" dxfId="18681" priority="1107" stopIfTrue="1" operator="equal">
      <formula>"f"</formula>
    </cfRule>
  </conditionalFormatting>
  <conditionalFormatting sqref="AU59">
    <cfRule type="cellIs" dxfId="18680" priority="1105" stopIfTrue="1" operator="equal">
      <formula>"h"</formula>
    </cfRule>
    <cfRule type="cellIs" dxfId="18679" priority="1106" stopIfTrue="1" operator="equal">
      <formula>"g"</formula>
    </cfRule>
  </conditionalFormatting>
  <conditionalFormatting sqref="AU59">
    <cfRule type="cellIs" dxfId="18678" priority="1104" stopIfTrue="1" operator="equal">
      <formula>"f"</formula>
    </cfRule>
  </conditionalFormatting>
  <conditionalFormatting sqref="AU59">
    <cfRule type="cellIs" dxfId="18677" priority="1102" stopIfTrue="1" operator="equal">
      <formula>"h"</formula>
    </cfRule>
    <cfRule type="cellIs" dxfId="18676" priority="1103" stopIfTrue="1" operator="equal">
      <formula>"g"</formula>
    </cfRule>
  </conditionalFormatting>
  <conditionalFormatting sqref="AU59">
    <cfRule type="cellIs" dxfId="18675" priority="1116" stopIfTrue="1" operator="equal">
      <formula>"f"</formula>
    </cfRule>
  </conditionalFormatting>
  <conditionalFormatting sqref="AU59">
    <cfRule type="cellIs" dxfId="18674" priority="1114" stopIfTrue="1" operator="equal">
      <formula>"h"</formula>
    </cfRule>
    <cfRule type="cellIs" dxfId="18673" priority="1115" stopIfTrue="1" operator="equal">
      <formula>"g"</formula>
    </cfRule>
  </conditionalFormatting>
  <conditionalFormatting sqref="AU59">
    <cfRule type="cellIs" dxfId="18672" priority="1125" stopIfTrue="1" operator="equal">
      <formula>"f"</formula>
    </cfRule>
  </conditionalFormatting>
  <conditionalFormatting sqref="AU59">
    <cfRule type="cellIs" dxfId="18671" priority="1123" stopIfTrue="1" operator="equal">
      <formula>"h"</formula>
    </cfRule>
    <cfRule type="cellIs" dxfId="18670" priority="1124" stopIfTrue="1" operator="equal">
      <formula>"g"</formula>
    </cfRule>
  </conditionalFormatting>
  <conditionalFormatting sqref="AU59">
    <cfRule type="cellIs" dxfId="18669" priority="1113" stopIfTrue="1" operator="equal">
      <formula>"f"</formula>
    </cfRule>
  </conditionalFormatting>
  <conditionalFormatting sqref="AU59">
    <cfRule type="cellIs" dxfId="18668" priority="1111" stopIfTrue="1" operator="equal">
      <formula>"h"</formula>
    </cfRule>
    <cfRule type="cellIs" dxfId="18667" priority="1112" stopIfTrue="1" operator="equal">
      <formula>"g"</formula>
    </cfRule>
  </conditionalFormatting>
  <conditionalFormatting sqref="AU59">
    <cfRule type="cellIs" dxfId="18666" priority="1110" stopIfTrue="1" operator="equal">
      <formula>"f"</formula>
    </cfRule>
  </conditionalFormatting>
  <conditionalFormatting sqref="AU59">
    <cfRule type="cellIs" dxfId="18665" priority="1108" stopIfTrue="1" operator="equal">
      <formula>"h"</formula>
    </cfRule>
    <cfRule type="cellIs" dxfId="18664" priority="1109" stopIfTrue="1" operator="equal">
      <formula>"g"</formula>
    </cfRule>
  </conditionalFormatting>
  <conditionalFormatting sqref="AV59">
    <cfRule type="cellIs" dxfId="18663" priority="1101" stopIfTrue="1" operator="equal">
      <formula>"f"</formula>
    </cfRule>
  </conditionalFormatting>
  <conditionalFormatting sqref="AV59">
    <cfRule type="cellIs" dxfId="18662" priority="1099" stopIfTrue="1" operator="equal">
      <formula>"h"</formula>
    </cfRule>
    <cfRule type="cellIs" dxfId="18661" priority="1100" stopIfTrue="1" operator="equal">
      <formula>"g"</formula>
    </cfRule>
  </conditionalFormatting>
  <conditionalFormatting sqref="AV59">
    <cfRule type="cellIs" dxfId="18660" priority="1098" stopIfTrue="1" operator="equal">
      <formula>"f"</formula>
    </cfRule>
  </conditionalFormatting>
  <conditionalFormatting sqref="AV59">
    <cfRule type="cellIs" dxfId="18659" priority="1096" stopIfTrue="1" operator="equal">
      <formula>"h"</formula>
    </cfRule>
    <cfRule type="cellIs" dxfId="18658" priority="1097" stopIfTrue="1" operator="equal">
      <formula>"g"</formula>
    </cfRule>
  </conditionalFormatting>
  <conditionalFormatting sqref="AV59">
    <cfRule type="cellIs" dxfId="18657" priority="1095" stopIfTrue="1" operator="equal">
      <formula>"f"</formula>
    </cfRule>
  </conditionalFormatting>
  <conditionalFormatting sqref="AV59">
    <cfRule type="cellIs" dxfId="18656" priority="1093" stopIfTrue="1" operator="equal">
      <formula>"h"</formula>
    </cfRule>
    <cfRule type="cellIs" dxfId="18655" priority="1094" stopIfTrue="1" operator="equal">
      <formula>"g"</formula>
    </cfRule>
  </conditionalFormatting>
  <conditionalFormatting sqref="AV59">
    <cfRule type="cellIs" dxfId="18654" priority="1083" stopIfTrue="1" operator="equal">
      <formula>"f"</formula>
    </cfRule>
  </conditionalFormatting>
  <conditionalFormatting sqref="AV59">
    <cfRule type="cellIs" dxfId="18653" priority="1081" stopIfTrue="1" operator="equal">
      <formula>"h"</formula>
    </cfRule>
    <cfRule type="cellIs" dxfId="18652" priority="1082" stopIfTrue="1" operator="equal">
      <formula>"g"</formula>
    </cfRule>
  </conditionalFormatting>
  <conditionalFormatting sqref="AV59">
    <cfRule type="cellIs" dxfId="18651" priority="1080" stopIfTrue="1" operator="equal">
      <formula>"f"</formula>
    </cfRule>
  </conditionalFormatting>
  <conditionalFormatting sqref="AV59">
    <cfRule type="cellIs" dxfId="18650" priority="1078" stopIfTrue="1" operator="equal">
      <formula>"h"</formula>
    </cfRule>
    <cfRule type="cellIs" dxfId="18649" priority="1079" stopIfTrue="1" operator="equal">
      <formula>"g"</formula>
    </cfRule>
  </conditionalFormatting>
  <conditionalFormatting sqref="AV59">
    <cfRule type="cellIs" dxfId="18648" priority="1092" stopIfTrue="1" operator="equal">
      <formula>"f"</formula>
    </cfRule>
  </conditionalFormatting>
  <conditionalFormatting sqref="AV59">
    <cfRule type="cellIs" dxfId="18647" priority="1090" stopIfTrue="1" operator="equal">
      <formula>"h"</formula>
    </cfRule>
    <cfRule type="cellIs" dxfId="18646" priority="1091" stopIfTrue="1" operator="equal">
      <formula>"g"</formula>
    </cfRule>
  </conditionalFormatting>
  <conditionalFormatting sqref="AV59">
    <cfRule type="cellIs" dxfId="18645" priority="1089" stopIfTrue="1" operator="equal">
      <formula>"f"</formula>
    </cfRule>
  </conditionalFormatting>
  <conditionalFormatting sqref="AV59">
    <cfRule type="cellIs" dxfId="18644" priority="1087" stopIfTrue="1" operator="equal">
      <formula>"h"</formula>
    </cfRule>
    <cfRule type="cellIs" dxfId="18643" priority="1088" stopIfTrue="1" operator="equal">
      <formula>"g"</formula>
    </cfRule>
  </conditionalFormatting>
  <conditionalFormatting sqref="AV59">
    <cfRule type="cellIs" dxfId="18642" priority="1086" stopIfTrue="1" operator="equal">
      <formula>"f"</formula>
    </cfRule>
  </conditionalFormatting>
  <conditionalFormatting sqref="AV59">
    <cfRule type="cellIs" dxfId="18641" priority="1084" stopIfTrue="1" operator="equal">
      <formula>"h"</formula>
    </cfRule>
    <cfRule type="cellIs" dxfId="18640" priority="1085" stopIfTrue="1" operator="equal">
      <formula>"g"</formula>
    </cfRule>
  </conditionalFormatting>
  <conditionalFormatting sqref="AV59">
    <cfRule type="cellIs" dxfId="18639" priority="1008" stopIfTrue="1" operator="equal">
      <formula>"f"</formula>
    </cfRule>
  </conditionalFormatting>
  <conditionalFormatting sqref="AV59">
    <cfRule type="cellIs" dxfId="18638" priority="1006" stopIfTrue="1" operator="equal">
      <formula>"h"</formula>
    </cfRule>
    <cfRule type="cellIs" dxfId="18637" priority="1007" stopIfTrue="1" operator="equal">
      <formula>"g"</formula>
    </cfRule>
  </conditionalFormatting>
  <conditionalFormatting sqref="AV59">
    <cfRule type="cellIs" dxfId="18636" priority="1077" stopIfTrue="1" operator="equal">
      <formula>"f"</formula>
    </cfRule>
  </conditionalFormatting>
  <conditionalFormatting sqref="AV59">
    <cfRule type="cellIs" dxfId="18635" priority="1075" stopIfTrue="1" operator="equal">
      <formula>"h"</formula>
    </cfRule>
    <cfRule type="cellIs" dxfId="18634" priority="1076" stopIfTrue="1" operator="equal">
      <formula>"g"</formula>
    </cfRule>
  </conditionalFormatting>
  <conditionalFormatting sqref="AV59">
    <cfRule type="cellIs" dxfId="18633" priority="1074" stopIfTrue="1" operator="equal">
      <formula>"f"</formula>
    </cfRule>
  </conditionalFormatting>
  <conditionalFormatting sqref="AV59">
    <cfRule type="cellIs" dxfId="18632" priority="1072" stopIfTrue="1" operator="equal">
      <formula>"h"</formula>
    </cfRule>
    <cfRule type="cellIs" dxfId="18631" priority="1073" stopIfTrue="1" operator="equal">
      <formula>"g"</formula>
    </cfRule>
  </conditionalFormatting>
  <conditionalFormatting sqref="AV59">
    <cfRule type="cellIs" dxfId="18630" priority="1071" stopIfTrue="1" operator="equal">
      <formula>"f"</formula>
    </cfRule>
  </conditionalFormatting>
  <conditionalFormatting sqref="AV59">
    <cfRule type="cellIs" dxfId="18629" priority="1069" stopIfTrue="1" operator="equal">
      <formula>"h"</formula>
    </cfRule>
    <cfRule type="cellIs" dxfId="18628" priority="1070" stopIfTrue="1" operator="equal">
      <formula>"g"</formula>
    </cfRule>
  </conditionalFormatting>
  <conditionalFormatting sqref="AV59">
    <cfRule type="cellIs" dxfId="18627" priority="1068" stopIfTrue="1" operator="equal">
      <formula>"f"</formula>
    </cfRule>
  </conditionalFormatting>
  <conditionalFormatting sqref="AV59">
    <cfRule type="cellIs" dxfId="18626" priority="1066" stopIfTrue="1" operator="equal">
      <formula>"h"</formula>
    </cfRule>
    <cfRule type="cellIs" dxfId="18625" priority="1067" stopIfTrue="1" operator="equal">
      <formula>"g"</formula>
    </cfRule>
  </conditionalFormatting>
  <conditionalFormatting sqref="AV59">
    <cfRule type="cellIs" dxfId="18624" priority="1065" stopIfTrue="1" operator="equal">
      <formula>"f"</formula>
    </cfRule>
  </conditionalFormatting>
  <conditionalFormatting sqref="AV59">
    <cfRule type="cellIs" dxfId="18623" priority="1063" stopIfTrue="1" operator="equal">
      <formula>"h"</formula>
    </cfRule>
    <cfRule type="cellIs" dxfId="18622" priority="1064" stopIfTrue="1" operator="equal">
      <formula>"g"</formula>
    </cfRule>
  </conditionalFormatting>
  <conditionalFormatting sqref="AV59">
    <cfRule type="cellIs" dxfId="18621" priority="1062" stopIfTrue="1" operator="equal">
      <formula>"f"</formula>
    </cfRule>
  </conditionalFormatting>
  <conditionalFormatting sqref="AV59">
    <cfRule type="cellIs" dxfId="18620" priority="1060" stopIfTrue="1" operator="equal">
      <formula>"h"</formula>
    </cfRule>
    <cfRule type="cellIs" dxfId="18619" priority="1061" stopIfTrue="1" operator="equal">
      <formula>"g"</formula>
    </cfRule>
  </conditionalFormatting>
  <conditionalFormatting sqref="AV59">
    <cfRule type="cellIs" dxfId="18618" priority="1059" stopIfTrue="1" operator="equal">
      <formula>"f"</formula>
    </cfRule>
  </conditionalFormatting>
  <conditionalFormatting sqref="AV59">
    <cfRule type="cellIs" dxfId="18617" priority="1057" stopIfTrue="1" operator="equal">
      <formula>"h"</formula>
    </cfRule>
    <cfRule type="cellIs" dxfId="18616" priority="1058" stopIfTrue="1" operator="equal">
      <formula>"g"</formula>
    </cfRule>
  </conditionalFormatting>
  <conditionalFormatting sqref="AV59">
    <cfRule type="cellIs" dxfId="18615" priority="1056" stopIfTrue="1" operator="equal">
      <formula>"f"</formula>
    </cfRule>
  </conditionalFormatting>
  <conditionalFormatting sqref="AV59">
    <cfRule type="cellIs" dxfId="18614" priority="1054" stopIfTrue="1" operator="equal">
      <formula>"h"</formula>
    </cfRule>
    <cfRule type="cellIs" dxfId="18613" priority="1055" stopIfTrue="1" operator="equal">
      <formula>"g"</formula>
    </cfRule>
  </conditionalFormatting>
  <conditionalFormatting sqref="AV59">
    <cfRule type="cellIs" dxfId="18612" priority="1053" stopIfTrue="1" operator="equal">
      <formula>"f"</formula>
    </cfRule>
  </conditionalFormatting>
  <conditionalFormatting sqref="AV59">
    <cfRule type="cellIs" dxfId="18611" priority="1051" stopIfTrue="1" operator="equal">
      <formula>"h"</formula>
    </cfRule>
    <cfRule type="cellIs" dxfId="18610" priority="1052" stopIfTrue="1" operator="equal">
      <formula>"g"</formula>
    </cfRule>
  </conditionalFormatting>
  <conditionalFormatting sqref="AV59">
    <cfRule type="cellIs" dxfId="18609" priority="1050" stopIfTrue="1" operator="equal">
      <formula>"f"</formula>
    </cfRule>
  </conditionalFormatting>
  <conditionalFormatting sqref="AV59">
    <cfRule type="cellIs" dxfId="18608" priority="1048" stopIfTrue="1" operator="equal">
      <formula>"h"</formula>
    </cfRule>
    <cfRule type="cellIs" dxfId="18607" priority="1049" stopIfTrue="1" operator="equal">
      <formula>"g"</formula>
    </cfRule>
  </conditionalFormatting>
  <conditionalFormatting sqref="AV59">
    <cfRule type="cellIs" dxfId="18606" priority="1047" stopIfTrue="1" operator="equal">
      <formula>"f"</formula>
    </cfRule>
  </conditionalFormatting>
  <conditionalFormatting sqref="AV59">
    <cfRule type="cellIs" dxfId="18605" priority="1045" stopIfTrue="1" operator="equal">
      <formula>"h"</formula>
    </cfRule>
    <cfRule type="cellIs" dxfId="18604" priority="1046" stopIfTrue="1" operator="equal">
      <formula>"g"</formula>
    </cfRule>
  </conditionalFormatting>
  <conditionalFormatting sqref="AV59">
    <cfRule type="cellIs" dxfId="18603" priority="1044" stopIfTrue="1" operator="equal">
      <formula>"f"</formula>
    </cfRule>
  </conditionalFormatting>
  <conditionalFormatting sqref="AV59">
    <cfRule type="cellIs" dxfId="18602" priority="1042" stopIfTrue="1" operator="equal">
      <formula>"h"</formula>
    </cfRule>
    <cfRule type="cellIs" dxfId="18601" priority="1043" stopIfTrue="1" operator="equal">
      <formula>"g"</formula>
    </cfRule>
  </conditionalFormatting>
  <conditionalFormatting sqref="AV59">
    <cfRule type="cellIs" dxfId="18600" priority="1041" stopIfTrue="1" operator="equal">
      <formula>"f"</formula>
    </cfRule>
  </conditionalFormatting>
  <conditionalFormatting sqref="AV59">
    <cfRule type="cellIs" dxfId="18599" priority="1039" stopIfTrue="1" operator="equal">
      <formula>"h"</formula>
    </cfRule>
    <cfRule type="cellIs" dxfId="18598" priority="1040" stopIfTrue="1" operator="equal">
      <formula>"g"</formula>
    </cfRule>
  </conditionalFormatting>
  <conditionalFormatting sqref="AV59">
    <cfRule type="cellIs" dxfId="18597" priority="1038" stopIfTrue="1" operator="equal">
      <formula>"f"</formula>
    </cfRule>
  </conditionalFormatting>
  <conditionalFormatting sqref="AV59">
    <cfRule type="cellIs" dxfId="18596" priority="1036" stopIfTrue="1" operator="equal">
      <formula>"h"</formula>
    </cfRule>
    <cfRule type="cellIs" dxfId="18595" priority="1037" stopIfTrue="1" operator="equal">
      <formula>"g"</formula>
    </cfRule>
  </conditionalFormatting>
  <conditionalFormatting sqref="AV59">
    <cfRule type="cellIs" dxfId="18594" priority="1035" stopIfTrue="1" operator="equal">
      <formula>"f"</formula>
    </cfRule>
  </conditionalFormatting>
  <conditionalFormatting sqref="AV59">
    <cfRule type="cellIs" dxfId="18593" priority="1033" stopIfTrue="1" operator="equal">
      <formula>"h"</formula>
    </cfRule>
    <cfRule type="cellIs" dxfId="18592" priority="1034" stopIfTrue="1" operator="equal">
      <formula>"g"</formula>
    </cfRule>
  </conditionalFormatting>
  <conditionalFormatting sqref="AV59">
    <cfRule type="cellIs" dxfId="18591" priority="1032" stopIfTrue="1" operator="equal">
      <formula>"f"</formula>
    </cfRule>
  </conditionalFormatting>
  <conditionalFormatting sqref="AV59">
    <cfRule type="cellIs" dxfId="18590" priority="1030" stopIfTrue="1" operator="equal">
      <formula>"h"</formula>
    </cfRule>
    <cfRule type="cellIs" dxfId="18589" priority="1031" stopIfTrue="1" operator="equal">
      <formula>"g"</formula>
    </cfRule>
  </conditionalFormatting>
  <conditionalFormatting sqref="AV59">
    <cfRule type="cellIs" dxfId="18588" priority="1029" stopIfTrue="1" operator="equal">
      <formula>"f"</formula>
    </cfRule>
  </conditionalFormatting>
  <conditionalFormatting sqref="AV59">
    <cfRule type="cellIs" dxfId="18587" priority="1027" stopIfTrue="1" operator="equal">
      <formula>"h"</formula>
    </cfRule>
    <cfRule type="cellIs" dxfId="18586" priority="1028" stopIfTrue="1" operator="equal">
      <formula>"g"</formula>
    </cfRule>
  </conditionalFormatting>
  <conditionalFormatting sqref="AV59">
    <cfRule type="cellIs" dxfId="18585" priority="1026" stopIfTrue="1" operator="equal">
      <formula>"f"</formula>
    </cfRule>
  </conditionalFormatting>
  <conditionalFormatting sqref="AV59">
    <cfRule type="cellIs" dxfId="18584" priority="1024" stopIfTrue="1" operator="equal">
      <formula>"h"</formula>
    </cfRule>
    <cfRule type="cellIs" dxfId="18583" priority="1025" stopIfTrue="1" operator="equal">
      <formula>"g"</formula>
    </cfRule>
  </conditionalFormatting>
  <conditionalFormatting sqref="AV59">
    <cfRule type="cellIs" dxfId="18582" priority="1020" stopIfTrue="1" operator="equal">
      <formula>"f"</formula>
    </cfRule>
  </conditionalFormatting>
  <conditionalFormatting sqref="AV59">
    <cfRule type="cellIs" dxfId="18581" priority="1018" stopIfTrue="1" operator="equal">
      <formula>"h"</formula>
    </cfRule>
    <cfRule type="cellIs" dxfId="18580" priority="1019" stopIfTrue="1" operator="equal">
      <formula>"g"</formula>
    </cfRule>
  </conditionalFormatting>
  <conditionalFormatting sqref="AV59">
    <cfRule type="cellIs" dxfId="18579" priority="1023" stopIfTrue="1" operator="equal">
      <formula>"f"</formula>
    </cfRule>
  </conditionalFormatting>
  <conditionalFormatting sqref="AV59">
    <cfRule type="cellIs" dxfId="18578" priority="1021" stopIfTrue="1" operator="equal">
      <formula>"h"</formula>
    </cfRule>
    <cfRule type="cellIs" dxfId="18577" priority="1022" stopIfTrue="1" operator="equal">
      <formula>"g"</formula>
    </cfRule>
  </conditionalFormatting>
  <conditionalFormatting sqref="AV59">
    <cfRule type="cellIs" dxfId="18576" priority="1017" stopIfTrue="1" operator="equal">
      <formula>"f"</formula>
    </cfRule>
  </conditionalFormatting>
  <conditionalFormatting sqref="AV59">
    <cfRule type="cellIs" dxfId="18575" priority="1015" stopIfTrue="1" operator="equal">
      <formula>"h"</formula>
    </cfRule>
    <cfRule type="cellIs" dxfId="18574" priority="1016" stopIfTrue="1" operator="equal">
      <formula>"g"</formula>
    </cfRule>
  </conditionalFormatting>
  <conditionalFormatting sqref="AV59">
    <cfRule type="cellIs" dxfId="18573" priority="1014" stopIfTrue="1" operator="equal">
      <formula>"f"</formula>
    </cfRule>
  </conditionalFormatting>
  <conditionalFormatting sqref="AV59">
    <cfRule type="cellIs" dxfId="18572" priority="1012" stopIfTrue="1" operator="equal">
      <formula>"h"</formula>
    </cfRule>
    <cfRule type="cellIs" dxfId="18571" priority="1013" stopIfTrue="1" operator="equal">
      <formula>"g"</formula>
    </cfRule>
  </conditionalFormatting>
  <conditionalFormatting sqref="AV59">
    <cfRule type="cellIs" dxfId="18570" priority="1011" stopIfTrue="1" operator="equal">
      <formula>"f"</formula>
    </cfRule>
  </conditionalFormatting>
  <conditionalFormatting sqref="AV59">
    <cfRule type="cellIs" dxfId="18569" priority="1009" stopIfTrue="1" operator="equal">
      <formula>"h"</formula>
    </cfRule>
    <cfRule type="cellIs" dxfId="18568" priority="1010" stopIfTrue="1" operator="equal">
      <formula>"g"</formula>
    </cfRule>
  </conditionalFormatting>
  <conditionalFormatting sqref="AW59">
    <cfRule type="cellIs" dxfId="18567" priority="936" stopIfTrue="1" operator="equal">
      <formula>"f"</formula>
    </cfRule>
  </conditionalFormatting>
  <conditionalFormatting sqref="AW59">
    <cfRule type="cellIs" dxfId="18566" priority="934" stopIfTrue="1" operator="equal">
      <formula>"h"</formula>
    </cfRule>
    <cfRule type="cellIs" dxfId="18565" priority="935" stopIfTrue="1" operator="equal">
      <formula>"g"</formula>
    </cfRule>
  </conditionalFormatting>
  <conditionalFormatting sqref="AW59">
    <cfRule type="cellIs" dxfId="18564" priority="1005" stopIfTrue="1" operator="equal">
      <formula>"f"</formula>
    </cfRule>
  </conditionalFormatting>
  <conditionalFormatting sqref="AW59">
    <cfRule type="cellIs" dxfId="18563" priority="1003" stopIfTrue="1" operator="equal">
      <formula>"h"</formula>
    </cfRule>
    <cfRule type="cellIs" dxfId="18562" priority="1004" stopIfTrue="1" operator="equal">
      <formula>"g"</formula>
    </cfRule>
  </conditionalFormatting>
  <conditionalFormatting sqref="AW59">
    <cfRule type="cellIs" dxfId="18561" priority="1002" stopIfTrue="1" operator="equal">
      <formula>"f"</formula>
    </cfRule>
  </conditionalFormatting>
  <conditionalFormatting sqref="AW59">
    <cfRule type="cellIs" dxfId="18560" priority="1000" stopIfTrue="1" operator="equal">
      <formula>"h"</formula>
    </cfRule>
    <cfRule type="cellIs" dxfId="18559" priority="1001" stopIfTrue="1" operator="equal">
      <formula>"g"</formula>
    </cfRule>
  </conditionalFormatting>
  <conditionalFormatting sqref="AW59">
    <cfRule type="cellIs" dxfId="18558" priority="999" stopIfTrue="1" operator="equal">
      <formula>"f"</formula>
    </cfRule>
  </conditionalFormatting>
  <conditionalFormatting sqref="AW59">
    <cfRule type="cellIs" dxfId="18557" priority="997" stopIfTrue="1" operator="equal">
      <formula>"h"</formula>
    </cfRule>
    <cfRule type="cellIs" dxfId="18556" priority="998" stopIfTrue="1" operator="equal">
      <formula>"g"</formula>
    </cfRule>
  </conditionalFormatting>
  <conditionalFormatting sqref="AW59">
    <cfRule type="cellIs" dxfId="18555" priority="996" stopIfTrue="1" operator="equal">
      <formula>"f"</formula>
    </cfRule>
  </conditionalFormatting>
  <conditionalFormatting sqref="AW59">
    <cfRule type="cellIs" dxfId="18554" priority="994" stopIfTrue="1" operator="equal">
      <formula>"h"</formula>
    </cfRule>
    <cfRule type="cellIs" dxfId="18553" priority="995" stopIfTrue="1" operator="equal">
      <formula>"g"</formula>
    </cfRule>
  </conditionalFormatting>
  <conditionalFormatting sqref="AW59">
    <cfRule type="cellIs" dxfId="18552" priority="993" stopIfTrue="1" operator="equal">
      <formula>"f"</formula>
    </cfRule>
  </conditionalFormatting>
  <conditionalFormatting sqref="AW59">
    <cfRule type="cellIs" dxfId="18551" priority="991" stopIfTrue="1" operator="equal">
      <formula>"h"</formula>
    </cfRule>
    <cfRule type="cellIs" dxfId="18550" priority="992" stopIfTrue="1" operator="equal">
      <formula>"g"</formula>
    </cfRule>
  </conditionalFormatting>
  <conditionalFormatting sqref="AW59">
    <cfRule type="cellIs" dxfId="18549" priority="990" stopIfTrue="1" operator="equal">
      <formula>"f"</formula>
    </cfRule>
  </conditionalFormatting>
  <conditionalFormatting sqref="AW59">
    <cfRule type="cellIs" dxfId="18548" priority="988" stopIfTrue="1" operator="equal">
      <formula>"h"</formula>
    </cfRule>
    <cfRule type="cellIs" dxfId="18547" priority="989" stopIfTrue="1" operator="equal">
      <formula>"g"</formula>
    </cfRule>
  </conditionalFormatting>
  <conditionalFormatting sqref="AW59">
    <cfRule type="cellIs" dxfId="18546" priority="987" stopIfTrue="1" operator="equal">
      <formula>"f"</formula>
    </cfRule>
  </conditionalFormatting>
  <conditionalFormatting sqref="AW59">
    <cfRule type="cellIs" dxfId="18545" priority="985" stopIfTrue="1" operator="equal">
      <formula>"h"</formula>
    </cfRule>
    <cfRule type="cellIs" dxfId="18544" priority="986" stopIfTrue="1" operator="equal">
      <formula>"g"</formula>
    </cfRule>
  </conditionalFormatting>
  <conditionalFormatting sqref="AW59">
    <cfRule type="cellIs" dxfId="18543" priority="984" stopIfTrue="1" operator="equal">
      <formula>"f"</formula>
    </cfRule>
  </conditionalFormatting>
  <conditionalFormatting sqref="AW59">
    <cfRule type="cellIs" dxfId="18542" priority="982" stopIfTrue="1" operator="equal">
      <formula>"h"</formula>
    </cfRule>
    <cfRule type="cellIs" dxfId="18541" priority="983" stopIfTrue="1" operator="equal">
      <formula>"g"</formula>
    </cfRule>
  </conditionalFormatting>
  <conditionalFormatting sqref="AW59">
    <cfRule type="cellIs" dxfId="18540" priority="981" stopIfTrue="1" operator="equal">
      <formula>"f"</formula>
    </cfRule>
  </conditionalFormatting>
  <conditionalFormatting sqref="AW59">
    <cfRule type="cellIs" dxfId="18539" priority="979" stopIfTrue="1" operator="equal">
      <formula>"h"</formula>
    </cfRule>
    <cfRule type="cellIs" dxfId="18538" priority="980" stopIfTrue="1" operator="equal">
      <formula>"g"</formula>
    </cfRule>
  </conditionalFormatting>
  <conditionalFormatting sqref="AW59">
    <cfRule type="cellIs" dxfId="18537" priority="978" stopIfTrue="1" operator="equal">
      <formula>"f"</formula>
    </cfRule>
  </conditionalFormatting>
  <conditionalFormatting sqref="AW59">
    <cfRule type="cellIs" dxfId="18536" priority="976" stopIfTrue="1" operator="equal">
      <formula>"h"</formula>
    </cfRule>
    <cfRule type="cellIs" dxfId="18535" priority="977" stopIfTrue="1" operator="equal">
      <formula>"g"</formula>
    </cfRule>
  </conditionalFormatting>
  <conditionalFormatting sqref="AW59">
    <cfRule type="cellIs" dxfId="18534" priority="975" stopIfTrue="1" operator="equal">
      <formula>"f"</formula>
    </cfRule>
  </conditionalFormatting>
  <conditionalFormatting sqref="AW59">
    <cfRule type="cellIs" dxfId="18533" priority="973" stopIfTrue="1" operator="equal">
      <formula>"h"</formula>
    </cfRule>
    <cfRule type="cellIs" dxfId="18532" priority="974" stopIfTrue="1" operator="equal">
      <formula>"g"</formula>
    </cfRule>
  </conditionalFormatting>
  <conditionalFormatting sqref="AW59">
    <cfRule type="cellIs" dxfId="18531" priority="972" stopIfTrue="1" operator="equal">
      <formula>"f"</formula>
    </cfRule>
  </conditionalFormatting>
  <conditionalFormatting sqref="AW59">
    <cfRule type="cellIs" dxfId="18530" priority="970" stopIfTrue="1" operator="equal">
      <formula>"h"</formula>
    </cfRule>
    <cfRule type="cellIs" dxfId="18529" priority="971" stopIfTrue="1" operator="equal">
      <formula>"g"</formula>
    </cfRule>
  </conditionalFormatting>
  <conditionalFormatting sqref="AW59">
    <cfRule type="cellIs" dxfId="18528" priority="969" stopIfTrue="1" operator="equal">
      <formula>"f"</formula>
    </cfRule>
  </conditionalFormatting>
  <conditionalFormatting sqref="AW59">
    <cfRule type="cellIs" dxfId="18527" priority="967" stopIfTrue="1" operator="equal">
      <formula>"h"</formula>
    </cfRule>
    <cfRule type="cellIs" dxfId="18526" priority="968" stopIfTrue="1" operator="equal">
      <formula>"g"</formula>
    </cfRule>
  </conditionalFormatting>
  <conditionalFormatting sqref="AW59">
    <cfRule type="cellIs" dxfId="18525" priority="966" stopIfTrue="1" operator="equal">
      <formula>"f"</formula>
    </cfRule>
  </conditionalFormatting>
  <conditionalFormatting sqref="AW59">
    <cfRule type="cellIs" dxfId="18524" priority="964" stopIfTrue="1" operator="equal">
      <formula>"h"</formula>
    </cfRule>
    <cfRule type="cellIs" dxfId="18523" priority="965" stopIfTrue="1" operator="equal">
      <formula>"g"</formula>
    </cfRule>
  </conditionalFormatting>
  <conditionalFormatting sqref="AW59">
    <cfRule type="cellIs" dxfId="18522" priority="963" stopIfTrue="1" operator="equal">
      <formula>"f"</formula>
    </cfRule>
  </conditionalFormatting>
  <conditionalFormatting sqref="AW59">
    <cfRule type="cellIs" dxfId="18521" priority="961" stopIfTrue="1" operator="equal">
      <formula>"h"</formula>
    </cfRule>
    <cfRule type="cellIs" dxfId="18520" priority="962" stopIfTrue="1" operator="equal">
      <formula>"g"</formula>
    </cfRule>
  </conditionalFormatting>
  <conditionalFormatting sqref="AW59">
    <cfRule type="cellIs" dxfId="18519" priority="960" stopIfTrue="1" operator="equal">
      <formula>"f"</formula>
    </cfRule>
  </conditionalFormatting>
  <conditionalFormatting sqref="AW59">
    <cfRule type="cellIs" dxfId="18518" priority="958" stopIfTrue="1" operator="equal">
      <formula>"h"</formula>
    </cfRule>
    <cfRule type="cellIs" dxfId="18517" priority="959" stopIfTrue="1" operator="equal">
      <formula>"g"</formula>
    </cfRule>
  </conditionalFormatting>
  <conditionalFormatting sqref="AW59">
    <cfRule type="cellIs" dxfId="18516" priority="957" stopIfTrue="1" operator="equal">
      <formula>"f"</formula>
    </cfRule>
  </conditionalFormatting>
  <conditionalFormatting sqref="AW59">
    <cfRule type="cellIs" dxfId="18515" priority="955" stopIfTrue="1" operator="equal">
      <formula>"h"</formula>
    </cfRule>
    <cfRule type="cellIs" dxfId="18514" priority="956" stopIfTrue="1" operator="equal">
      <formula>"g"</formula>
    </cfRule>
  </conditionalFormatting>
  <conditionalFormatting sqref="AW59">
    <cfRule type="cellIs" dxfId="18513" priority="954" stopIfTrue="1" operator="equal">
      <formula>"f"</formula>
    </cfRule>
  </conditionalFormatting>
  <conditionalFormatting sqref="AW59">
    <cfRule type="cellIs" dxfId="18512" priority="952" stopIfTrue="1" operator="equal">
      <formula>"h"</formula>
    </cfRule>
    <cfRule type="cellIs" dxfId="18511" priority="953" stopIfTrue="1" operator="equal">
      <formula>"g"</formula>
    </cfRule>
  </conditionalFormatting>
  <conditionalFormatting sqref="AW59">
    <cfRule type="cellIs" dxfId="18510" priority="948" stopIfTrue="1" operator="equal">
      <formula>"f"</formula>
    </cfRule>
  </conditionalFormatting>
  <conditionalFormatting sqref="AW59">
    <cfRule type="cellIs" dxfId="18509" priority="946" stopIfTrue="1" operator="equal">
      <formula>"h"</formula>
    </cfRule>
    <cfRule type="cellIs" dxfId="18508" priority="947" stopIfTrue="1" operator="equal">
      <formula>"g"</formula>
    </cfRule>
  </conditionalFormatting>
  <conditionalFormatting sqref="AW59">
    <cfRule type="cellIs" dxfId="18507" priority="951" stopIfTrue="1" operator="equal">
      <formula>"f"</formula>
    </cfRule>
  </conditionalFormatting>
  <conditionalFormatting sqref="AW59">
    <cfRule type="cellIs" dxfId="18506" priority="949" stopIfTrue="1" operator="equal">
      <formula>"h"</formula>
    </cfRule>
    <cfRule type="cellIs" dxfId="18505" priority="950" stopIfTrue="1" operator="equal">
      <formula>"g"</formula>
    </cfRule>
  </conditionalFormatting>
  <conditionalFormatting sqref="AW59">
    <cfRule type="cellIs" dxfId="18504" priority="945" stopIfTrue="1" operator="equal">
      <formula>"f"</formula>
    </cfRule>
  </conditionalFormatting>
  <conditionalFormatting sqref="AW59">
    <cfRule type="cellIs" dxfId="18503" priority="943" stopIfTrue="1" operator="equal">
      <formula>"h"</formula>
    </cfRule>
    <cfRule type="cellIs" dxfId="18502" priority="944" stopIfTrue="1" operator="equal">
      <formula>"g"</formula>
    </cfRule>
  </conditionalFormatting>
  <conditionalFormatting sqref="AW59">
    <cfRule type="cellIs" dxfId="18501" priority="942" stopIfTrue="1" operator="equal">
      <formula>"f"</formula>
    </cfRule>
  </conditionalFormatting>
  <conditionalFormatting sqref="AW59">
    <cfRule type="cellIs" dxfId="18500" priority="940" stopIfTrue="1" operator="equal">
      <formula>"h"</formula>
    </cfRule>
    <cfRule type="cellIs" dxfId="18499" priority="941" stopIfTrue="1" operator="equal">
      <formula>"g"</formula>
    </cfRule>
  </conditionalFormatting>
  <conditionalFormatting sqref="AW59">
    <cfRule type="cellIs" dxfId="18498" priority="939" stopIfTrue="1" operator="equal">
      <formula>"f"</formula>
    </cfRule>
  </conditionalFormatting>
  <conditionalFormatting sqref="AW59">
    <cfRule type="cellIs" dxfId="18497" priority="937" stopIfTrue="1" operator="equal">
      <formula>"h"</formula>
    </cfRule>
    <cfRule type="cellIs" dxfId="18496" priority="938" stopIfTrue="1" operator="equal">
      <formula>"g"</formula>
    </cfRule>
  </conditionalFormatting>
  <conditionalFormatting sqref="AW59">
    <cfRule type="cellIs" dxfId="18495" priority="930" stopIfTrue="1" operator="equal">
      <formula>"f"</formula>
    </cfRule>
  </conditionalFormatting>
  <conditionalFormatting sqref="AW59">
    <cfRule type="cellIs" dxfId="18494" priority="928" stopIfTrue="1" operator="equal">
      <formula>"h"</formula>
    </cfRule>
    <cfRule type="cellIs" dxfId="18493" priority="929" stopIfTrue="1" operator="equal">
      <formula>"g"</formula>
    </cfRule>
  </conditionalFormatting>
  <conditionalFormatting sqref="AW59">
    <cfRule type="cellIs" dxfId="18492" priority="927" stopIfTrue="1" operator="equal">
      <formula>"f"</formula>
    </cfRule>
  </conditionalFormatting>
  <conditionalFormatting sqref="AW59">
    <cfRule type="cellIs" dxfId="18491" priority="925" stopIfTrue="1" operator="equal">
      <formula>"h"</formula>
    </cfRule>
    <cfRule type="cellIs" dxfId="18490" priority="926" stopIfTrue="1" operator="equal">
      <formula>"g"</formula>
    </cfRule>
  </conditionalFormatting>
  <conditionalFormatting sqref="AW59">
    <cfRule type="cellIs" dxfId="18489" priority="915" stopIfTrue="1" operator="equal">
      <formula>"f"</formula>
    </cfRule>
  </conditionalFormatting>
  <conditionalFormatting sqref="AW59">
    <cfRule type="cellIs" dxfId="18488" priority="913" stopIfTrue="1" operator="equal">
      <formula>"h"</formula>
    </cfRule>
    <cfRule type="cellIs" dxfId="18487" priority="914" stopIfTrue="1" operator="equal">
      <formula>"g"</formula>
    </cfRule>
  </conditionalFormatting>
  <conditionalFormatting sqref="AW59">
    <cfRule type="cellIs" dxfId="18486" priority="912" stopIfTrue="1" operator="equal">
      <formula>"f"</formula>
    </cfRule>
  </conditionalFormatting>
  <conditionalFormatting sqref="AW59">
    <cfRule type="cellIs" dxfId="18485" priority="910" stopIfTrue="1" operator="equal">
      <formula>"h"</formula>
    </cfRule>
    <cfRule type="cellIs" dxfId="18484" priority="911" stopIfTrue="1" operator="equal">
      <formula>"g"</formula>
    </cfRule>
  </conditionalFormatting>
  <conditionalFormatting sqref="AW59">
    <cfRule type="cellIs" dxfId="18483" priority="924" stopIfTrue="1" operator="equal">
      <formula>"f"</formula>
    </cfRule>
  </conditionalFormatting>
  <conditionalFormatting sqref="AW59">
    <cfRule type="cellIs" dxfId="18482" priority="922" stopIfTrue="1" operator="equal">
      <formula>"h"</formula>
    </cfRule>
    <cfRule type="cellIs" dxfId="18481" priority="923" stopIfTrue="1" operator="equal">
      <formula>"g"</formula>
    </cfRule>
  </conditionalFormatting>
  <conditionalFormatting sqref="AW59">
    <cfRule type="cellIs" dxfId="18480" priority="933" stopIfTrue="1" operator="equal">
      <formula>"f"</formula>
    </cfRule>
  </conditionalFormatting>
  <conditionalFormatting sqref="AW59">
    <cfRule type="cellIs" dxfId="18479" priority="931" stopIfTrue="1" operator="equal">
      <formula>"h"</formula>
    </cfRule>
    <cfRule type="cellIs" dxfId="18478" priority="932" stopIfTrue="1" operator="equal">
      <formula>"g"</formula>
    </cfRule>
  </conditionalFormatting>
  <conditionalFormatting sqref="AW59">
    <cfRule type="cellIs" dxfId="18477" priority="921" stopIfTrue="1" operator="equal">
      <formula>"f"</formula>
    </cfRule>
  </conditionalFormatting>
  <conditionalFormatting sqref="AW59">
    <cfRule type="cellIs" dxfId="18476" priority="919" stopIfTrue="1" operator="equal">
      <formula>"h"</formula>
    </cfRule>
    <cfRule type="cellIs" dxfId="18475" priority="920" stopIfTrue="1" operator="equal">
      <formula>"g"</formula>
    </cfRule>
  </conditionalFormatting>
  <conditionalFormatting sqref="AW59">
    <cfRule type="cellIs" dxfId="18474" priority="918" stopIfTrue="1" operator="equal">
      <formula>"f"</formula>
    </cfRule>
  </conditionalFormatting>
  <conditionalFormatting sqref="AW59">
    <cfRule type="cellIs" dxfId="18473" priority="916" stopIfTrue="1" operator="equal">
      <formula>"h"</formula>
    </cfRule>
    <cfRule type="cellIs" dxfId="18472" priority="917" stopIfTrue="1" operator="equal">
      <formula>"g"</formula>
    </cfRule>
  </conditionalFormatting>
  <conditionalFormatting sqref="BB59">
    <cfRule type="cellIs" dxfId="18471" priority="840" stopIfTrue="1" operator="equal">
      <formula>"f"</formula>
    </cfRule>
  </conditionalFormatting>
  <conditionalFormatting sqref="BB59">
    <cfRule type="cellIs" dxfId="18470" priority="838" stopIfTrue="1" operator="equal">
      <formula>"h"</formula>
    </cfRule>
    <cfRule type="cellIs" dxfId="18469" priority="839" stopIfTrue="1" operator="equal">
      <formula>"g"</formula>
    </cfRule>
  </conditionalFormatting>
  <conditionalFormatting sqref="BB59">
    <cfRule type="cellIs" dxfId="18468" priority="909" stopIfTrue="1" operator="equal">
      <formula>"f"</formula>
    </cfRule>
  </conditionalFormatting>
  <conditionalFormatting sqref="BB59">
    <cfRule type="cellIs" dxfId="18467" priority="907" stopIfTrue="1" operator="equal">
      <formula>"h"</formula>
    </cfRule>
    <cfRule type="cellIs" dxfId="18466" priority="908" stopIfTrue="1" operator="equal">
      <formula>"g"</formula>
    </cfRule>
  </conditionalFormatting>
  <conditionalFormatting sqref="BB59">
    <cfRule type="cellIs" dxfId="18465" priority="906" stopIfTrue="1" operator="equal">
      <formula>"f"</formula>
    </cfRule>
  </conditionalFormatting>
  <conditionalFormatting sqref="BB59">
    <cfRule type="cellIs" dxfId="18464" priority="904" stopIfTrue="1" operator="equal">
      <formula>"h"</formula>
    </cfRule>
    <cfRule type="cellIs" dxfId="18463" priority="905" stopIfTrue="1" operator="equal">
      <formula>"g"</formula>
    </cfRule>
  </conditionalFormatting>
  <conditionalFormatting sqref="BB59">
    <cfRule type="cellIs" dxfId="18462" priority="903" stopIfTrue="1" operator="equal">
      <formula>"f"</formula>
    </cfRule>
  </conditionalFormatting>
  <conditionalFormatting sqref="BB59">
    <cfRule type="cellIs" dxfId="18461" priority="901" stopIfTrue="1" operator="equal">
      <formula>"h"</formula>
    </cfRule>
    <cfRule type="cellIs" dxfId="18460" priority="902" stopIfTrue="1" operator="equal">
      <formula>"g"</formula>
    </cfRule>
  </conditionalFormatting>
  <conditionalFormatting sqref="BB59">
    <cfRule type="cellIs" dxfId="18459" priority="900" stopIfTrue="1" operator="equal">
      <formula>"f"</formula>
    </cfRule>
  </conditionalFormatting>
  <conditionalFormatting sqref="BB59">
    <cfRule type="cellIs" dxfId="18458" priority="898" stopIfTrue="1" operator="equal">
      <formula>"h"</formula>
    </cfRule>
    <cfRule type="cellIs" dxfId="18457" priority="899" stopIfTrue="1" operator="equal">
      <formula>"g"</formula>
    </cfRule>
  </conditionalFormatting>
  <conditionalFormatting sqref="BB59">
    <cfRule type="cellIs" dxfId="18456" priority="897" stopIfTrue="1" operator="equal">
      <formula>"f"</formula>
    </cfRule>
  </conditionalFormatting>
  <conditionalFormatting sqref="BB59">
    <cfRule type="cellIs" dxfId="18455" priority="895" stopIfTrue="1" operator="equal">
      <formula>"h"</formula>
    </cfRule>
    <cfRule type="cellIs" dxfId="18454" priority="896" stopIfTrue="1" operator="equal">
      <formula>"g"</formula>
    </cfRule>
  </conditionalFormatting>
  <conditionalFormatting sqref="BB59">
    <cfRule type="cellIs" dxfId="18453" priority="894" stopIfTrue="1" operator="equal">
      <formula>"f"</formula>
    </cfRule>
  </conditionalFormatting>
  <conditionalFormatting sqref="BB59">
    <cfRule type="cellIs" dxfId="18452" priority="892" stopIfTrue="1" operator="equal">
      <formula>"h"</formula>
    </cfRule>
    <cfRule type="cellIs" dxfId="18451" priority="893" stopIfTrue="1" operator="equal">
      <formula>"g"</formula>
    </cfRule>
  </conditionalFormatting>
  <conditionalFormatting sqref="BB59">
    <cfRule type="cellIs" dxfId="18450" priority="891" stopIfTrue="1" operator="equal">
      <formula>"f"</formula>
    </cfRule>
  </conditionalFormatting>
  <conditionalFormatting sqref="BB59">
    <cfRule type="cellIs" dxfId="18449" priority="889" stopIfTrue="1" operator="equal">
      <formula>"h"</formula>
    </cfRule>
    <cfRule type="cellIs" dxfId="18448" priority="890" stopIfTrue="1" operator="equal">
      <formula>"g"</formula>
    </cfRule>
  </conditionalFormatting>
  <conditionalFormatting sqref="BB59">
    <cfRule type="cellIs" dxfId="18447" priority="888" stopIfTrue="1" operator="equal">
      <formula>"f"</formula>
    </cfRule>
  </conditionalFormatting>
  <conditionalFormatting sqref="BB59">
    <cfRule type="cellIs" dxfId="18446" priority="886" stopIfTrue="1" operator="equal">
      <formula>"h"</formula>
    </cfRule>
    <cfRule type="cellIs" dxfId="18445" priority="887" stopIfTrue="1" operator="equal">
      <formula>"g"</formula>
    </cfRule>
  </conditionalFormatting>
  <conditionalFormatting sqref="BB59">
    <cfRule type="cellIs" dxfId="18444" priority="885" stopIfTrue="1" operator="equal">
      <formula>"f"</formula>
    </cfRule>
  </conditionalFormatting>
  <conditionalFormatting sqref="BB59">
    <cfRule type="cellIs" dxfId="18443" priority="883" stopIfTrue="1" operator="equal">
      <formula>"h"</formula>
    </cfRule>
    <cfRule type="cellIs" dxfId="18442" priority="884" stopIfTrue="1" operator="equal">
      <formula>"g"</formula>
    </cfRule>
  </conditionalFormatting>
  <conditionalFormatting sqref="BB59">
    <cfRule type="cellIs" dxfId="18441" priority="882" stopIfTrue="1" operator="equal">
      <formula>"f"</formula>
    </cfRule>
  </conditionalFormatting>
  <conditionalFormatting sqref="BB59">
    <cfRule type="cellIs" dxfId="18440" priority="880" stopIfTrue="1" operator="equal">
      <formula>"h"</formula>
    </cfRule>
    <cfRule type="cellIs" dxfId="18439" priority="881" stopIfTrue="1" operator="equal">
      <formula>"g"</formula>
    </cfRule>
  </conditionalFormatting>
  <conditionalFormatting sqref="BB59">
    <cfRule type="cellIs" dxfId="18438" priority="879" stopIfTrue="1" operator="equal">
      <formula>"f"</formula>
    </cfRule>
  </conditionalFormatting>
  <conditionalFormatting sqref="BB59">
    <cfRule type="cellIs" dxfId="18437" priority="877" stopIfTrue="1" operator="equal">
      <formula>"h"</formula>
    </cfRule>
    <cfRule type="cellIs" dxfId="18436" priority="878" stopIfTrue="1" operator="equal">
      <formula>"g"</formula>
    </cfRule>
  </conditionalFormatting>
  <conditionalFormatting sqref="BB59">
    <cfRule type="cellIs" dxfId="18435" priority="876" stopIfTrue="1" operator="equal">
      <formula>"f"</formula>
    </cfRule>
  </conditionalFormatting>
  <conditionalFormatting sqref="BB59">
    <cfRule type="cellIs" dxfId="18434" priority="874" stopIfTrue="1" operator="equal">
      <formula>"h"</formula>
    </cfRule>
    <cfRule type="cellIs" dxfId="18433" priority="875" stopIfTrue="1" operator="equal">
      <formula>"g"</formula>
    </cfRule>
  </conditionalFormatting>
  <conditionalFormatting sqref="BB59">
    <cfRule type="cellIs" dxfId="18432" priority="873" stopIfTrue="1" operator="equal">
      <formula>"f"</formula>
    </cfRule>
  </conditionalFormatting>
  <conditionalFormatting sqref="BB59">
    <cfRule type="cellIs" dxfId="18431" priority="871" stopIfTrue="1" operator="equal">
      <formula>"h"</formula>
    </cfRule>
    <cfRule type="cellIs" dxfId="18430" priority="872" stopIfTrue="1" operator="equal">
      <formula>"g"</formula>
    </cfRule>
  </conditionalFormatting>
  <conditionalFormatting sqref="BB59">
    <cfRule type="cellIs" dxfId="18429" priority="870" stopIfTrue="1" operator="equal">
      <formula>"f"</formula>
    </cfRule>
  </conditionalFormatting>
  <conditionalFormatting sqref="BB59">
    <cfRule type="cellIs" dxfId="18428" priority="868" stopIfTrue="1" operator="equal">
      <formula>"h"</formula>
    </cfRule>
    <cfRule type="cellIs" dxfId="18427" priority="869" stopIfTrue="1" operator="equal">
      <formula>"g"</formula>
    </cfRule>
  </conditionalFormatting>
  <conditionalFormatting sqref="BB59">
    <cfRule type="cellIs" dxfId="18426" priority="867" stopIfTrue="1" operator="equal">
      <formula>"f"</formula>
    </cfRule>
  </conditionalFormatting>
  <conditionalFormatting sqref="BB59">
    <cfRule type="cellIs" dxfId="18425" priority="865" stopIfTrue="1" operator="equal">
      <formula>"h"</formula>
    </cfRule>
    <cfRule type="cellIs" dxfId="18424" priority="866" stopIfTrue="1" operator="equal">
      <formula>"g"</formula>
    </cfRule>
  </conditionalFormatting>
  <conditionalFormatting sqref="BB59">
    <cfRule type="cellIs" dxfId="18423" priority="864" stopIfTrue="1" operator="equal">
      <formula>"f"</formula>
    </cfRule>
  </conditionalFormatting>
  <conditionalFormatting sqref="BB59">
    <cfRule type="cellIs" dxfId="18422" priority="862" stopIfTrue="1" operator="equal">
      <formula>"h"</formula>
    </cfRule>
    <cfRule type="cellIs" dxfId="18421" priority="863" stopIfTrue="1" operator="equal">
      <formula>"g"</formula>
    </cfRule>
  </conditionalFormatting>
  <conditionalFormatting sqref="BB59">
    <cfRule type="cellIs" dxfId="18420" priority="861" stopIfTrue="1" operator="equal">
      <formula>"f"</formula>
    </cfRule>
  </conditionalFormatting>
  <conditionalFormatting sqref="BB59">
    <cfRule type="cellIs" dxfId="18419" priority="859" stopIfTrue="1" operator="equal">
      <formula>"h"</formula>
    </cfRule>
    <cfRule type="cellIs" dxfId="18418" priority="860" stopIfTrue="1" operator="equal">
      <formula>"g"</formula>
    </cfRule>
  </conditionalFormatting>
  <conditionalFormatting sqref="BB59">
    <cfRule type="cellIs" dxfId="18417" priority="858" stopIfTrue="1" operator="equal">
      <formula>"f"</formula>
    </cfRule>
  </conditionalFormatting>
  <conditionalFormatting sqref="BB59">
    <cfRule type="cellIs" dxfId="18416" priority="856" stopIfTrue="1" operator="equal">
      <formula>"h"</formula>
    </cfRule>
    <cfRule type="cellIs" dxfId="18415" priority="857" stopIfTrue="1" operator="equal">
      <formula>"g"</formula>
    </cfRule>
  </conditionalFormatting>
  <conditionalFormatting sqref="BB59">
    <cfRule type="cellIs" dxfId="18414" priority="852" stopIfTrue="1" operator="equal">
      <formula>"f"</formula>
    </cfRule>
  </conditionalFormatting>
  <conditionalFormatting sqref="BB59">
    <cfRule type="cellIs" dxfId="18413" priority="850" stopIfTrue="1" operator="equal">
      <formula>"h"</formula>
    </cfRule>
    <cfRule type="cellIs" dxfId="18412" priority="851" stopIfTrue="1" operator="equal">
      <formula>"g"</formula>
    </cfRule>
  </conditionalFormatting>
  <conditionalFormatting sqref="BB59">
    <cfRule type="cellIs" dxfId="18411" priority="855" stopIfTrue="1" operator="equal">
      <formula>"f"</formula>
    </cfRule>
  </conditionalFormatting>
  <conditionalFormatting sqref="BB59">
    <cfRule type="cellIs" dxfId="18410" priority="853" stopIfTrue="1" operator="equal">
      <formula>"h"</formula>
    </cfRule>
    <cfRule type="cellIs" dxfId="18409" priority="854" stopIfTrue="1" operator="equal">
      <formula>"g"</formula>
    </cfRule>
  </conditionalFormatting>
  <conditionalFormatting sqref="BB59">
    <cfRule type="cellIs" dxfId="18408" priority="849" stopIfTrue="1" operator="equal">
      <formula>"f"</formula>
    </cfRule>
  </conditionalFormatting>
  <conditionalFormatting sqref="BB59">
    <cfRule type="cellIs" dxfId="18407" priority="847" stopIfTrue="1" operator="equal">
      <formula>"h"</formula>
    </cfRule>
    <cfRule type="cellIs" dxfId="18406" priority="848" stopIfTrue="1" operator="equal">
      <formula>"g"</formula>
    </cfRule>
  </conditionalFormatting>
  <conditionalFormatting sqref="BB59">
    <cfRule type="cellIs" dxfId="18405" priority="846" stopIfTrue="1" operator="equal">
      <formula>"f"</formula>
    </cfRule>
  </conditionalFormatting>
  <conditionalFormatting sqref="BB59">
    <cfRule type="cellIs" dxfId="18404" priority="844" stopIfTrue="1" operator="equal">
      <formula>"h"</formula>
    </cfRule>
    <cfRule type="cellIs" dxfId="18403" priority="845" stopIfTrue="1" operator="equal">
      <formula>"g"</formula>
    </cfRule>
  </conditionalFormatting>
  <conditionalFormatting sqref="BB59">
    <cfRule type="cellIs" dxfId="18402" priority="843" stopIfTrue="1" operator="equal">
      <formula>"f"</formula>
    </cfRule>
  </conditionalFormatting>
  <conditionalFormatting sqref="BB59">
    <cfRule type="cellIs" dxfId="18401" priority="841" stopIfTrue="1" operator="equal">
      <formula>"h"</formula>
    </cfRule>
    <cfRule type="cellIs" dxfId="18400" priority="842" stopIfTrue="1" operator="equal">
      <formula>"g"</formula>
    </cfRule>
  </conditionalFormatting>
  <conditionalFormatting sqref="BB59">
    <cfRule type="cellIs" dxfId="18399" priority="834" stopIfTrue="1" operator="equal">
      <formula>"f"</formula>
    </cfRule>
  </conditionalFormatting>
  <conditionalFormatting sqref="BB59">
    <cfRule type="cellIs" dxfId="18398" priority="832" stopIfTrue="1" operator="equal">
      <formula>"h"</formula>
    </cfRule>
    <cfRule type="cellIs" dxfId="18397" priority="833" stopIfTrue="1" operator="equal">
      <formula>"g"</formula>
    </cfRule>
  </conditionalFormatting>
  <conditionalFormatting sqref="BB59">
    <cfRule type="cellIs" dxfId="18396" priority="831" stopIfTrue="1" operator="equal">
      <formula>"f"</formula>
    </cfRule>
  </conditionalFormatting>
  <conditionalFormatting sqref="BB59">
    <cfRule type="cellIs" dxfId="18395" priority="829" stopIfTrue="1" operator="equal">
      <formula>"h"</formula>
    </cfRule>
    <cfRule type="cellIs" dxfId="18394" priority="830" stopIfTrue="1" operator="equal">
      <formula>"g"</formula>
    </cfRule>
  </conditionalFormatting>
  <conditionalFormatting sqref="BB59">
    <cfRule type="cellIs" dxfId="18393" priority="819" stopIfTrue="1" operator="equal">
      <formula>"f"</formula>
    </cfRule>
  </conditionalFormatting>
  <conditionalFormatting sqref="BB59">
    <cfRule type="cellIs" dxfId="18392" priority="817" stopIfTrue="1" operator="equal">
      <formula>"h"</formula>
    </cfRule>
    <cfRule type="cellIs" dxfId="18391" priority="818" stopIfTrue="1" operator="equal">
      <formula>"g"</formula>
    </cfRule>
  </conditionalFormatting>
  <conditionalFormatting sqref="BB59">
    <cfRule type="cellIs" dxfId="18390" priority="816" stopIfTrue="1" operator="equal">
      <formula>"f"</formula>
    </cfRule>
  </conditionalFormatting>
  <conditionalFormatting sqref="BB59">
    <cfRule type="cellIs" dxfId="18389" priority="814" stopIfTrue="1" operator="equal">
      <formula>"h"</formula>
    </cfRule>
    <cfRule type="cellIs" dxfId="18388" priority="815" stopIfTrue="1" operator="equal">
      <formula>"g"</formula>
    </cfRule>
  </conditionalFormatting>
  <conditionalFormatting sqref="BB59">
    <cfRule type="cellIs" dxfId="18387" priority="828" stopIfTrue="1" operator="equal">
      <formula>"f"</formula>
    </cfRule>
  </conditionalFormatting>
  <conditionalFormatting sqref="BB59">
    <cfRule type="cellIs" dxfId="18386" priority="826" stopIfTrue="1" operator="equal">
      <formula>"h"</formula>
    </cfRule>
    <cfRule type="cellIs" dxfId="18385" priority="827" stopIfTrue="1" operator="equal">
      <formula>"g"</formula>
    </cfRule>
  </conditionalFormatting>
  <conditionalFormatting sqref="BB59">
    <cfRule type="cellIs" dxfId="18384" priority="837" stopIfTrue="1" operator="equal">
      <formula>"f"</formula>
    </cfRule>
  </conditionalFormatting>
  <conditionalFormatting sqref="BB59">
    <cfRule type="cellIs" dxfId="18383" priority="835" stopIfTrue="1" operator="equal">
      <formula>"h"</formula>
    </cfRule>
    <cfRule type="cellIs" dxfId="18382" priority="836" stopIfTrue="1" operator="equal">
      <formula>"g"</formula>
    </cfRule>
  </conditionalFormatting>
  <conditionalFormatting sqref="BB59">
    <cfRule type="cellIs" dxfId="18381" priority="825" stopIfTrue="1" operator="equal">
      <formula>"f"</formula>
    </cfRule>
  </conditionalFormatting>
  <conditionalFormatting sqref="BB59">
    <cfRule type="cellIs" dxfId="18380" priority="823" stopIfTrue="1" operator="equal">
      <formula>"h"</formula>
    </cfRule>
    <cfRule type="cellIs" dxfId="18379" priority="824" stopIfTrue="1" operator="equal">
      <formula>"g"</formula>
    </cfRule>
  </conditionalFormatting>
  <conditionalFormatting sqref="BB59">
    <cfRule type="cellIs" dxfId="18378" priority="822" stopIfTrue="1" operator="equal">
      <formula>"f"</formula>
    </cfRule>
  </conditionalFormatting>
  <conditionalFormatting sqref="BB59">
    <cfRule type="cellIs" dxfId="18377" priority="820" stopIfTrue="1" operator="equal">
      <formula>"h"</formula>
    </cfRule>
    <cfRule type="cellIs" dxfId="18376" priority="821" stopIfTrue="1" operator="equal">
      <formula>"g"</formula>
    </cfRule>
  </conditionalFormatting>
  <conditionalFormatting sqref="BC59">
    <cfRule type="cellIs" dxfId="18375" priority="813" stopIfTrue="1" operator="equal">
      <formula>"f"</formula>
    </cfRule>
  </conditionalFormatting>
  <conditionalFormatting sqref="BC59">
    <cfRule type="cellIs" dxfId="18374" priority="811" stopIfTrue="1" operator="equal">
      <formula>"h"</formula>
    </cfRule>
    <cfRule type="cellIs" dxfId="18373" priority="812" stopIfTrue="1" operator="equal">
      <formula>"g"</formula>
    </cfRule>
  </conditionalFormatting>
  <conditionalFormatting sqref="BC59">
    <cfRule type="cellIs" dxfId="18372" priority="810" stopIfTrue="1" operator="equal">
      <formula>"f"</formula>
    </cfRule>
  </conditionalFormatting>
  <conditionalFormatting sqref="BC59">
    <cfRule type="cellIs" dxfId="18371" priority="808" stopIfTrue="1" operator="equal">
      <formula>"h"</formula>
    </cfRule>
    <cfRule type="cellIs" dxfId="18370" priority="809" stopIfTrue="1" operator="equal">
      <formula>"g"</formula>
    </cfRule>
  </conditionalFormatting>
  <conditionalFormatting sqref="BC59">
    <cfRule type="cellIs" dxfId="18369" priority="807" stopIfTrue="1" operator="equal">
      <formula>"f"</formula>
    </cfRule>
  </conditionalFormatting>
  <conditionalFormatting sqref="BC59">
    <cfRule type="cellIs" dxfId="18368" priority="805" stopIfTrue="1" operator="equal">
      <formula>"h"</formula>
    </cfRule>
    <cfRule type="cellIs" dxfId="18367" priority="806" stopIfTrue="1" operator="equal">
      <formula>"g"</formula>
    </cfRule>
  </conditionalFormatting>
  <conditionalFormatting sqref="BC59">
    <cfRule type="cellIs" dxfId="18366" priority="795" stopIfTrue="1" operator="equal">
      <formula>"f"</formula>
    </cfRule>
  </conditionalFormatting>
  <conditionalFormatting sqref="BC59">
    <cfRule type="cellIs" dxfId="18365" priority="793" stopIfTrue="1" operator="equal">
      <formula>"h"</formula>
    </cfRule>
    <cfRule type="cellIs" dxfId="18364" priority="794" stopIfTrue="1" operator="equal">
      <formula>"g"</formula>
    </cfRule>
  </conditionalFormatting>
  <conditionalFormatting sqref="BC59">
    <cfRule type="cellIs" dxfId="18363" priority="792" stopIfTrue="1" operator="equal">
      <formula>"f"</formula>
    </cfRule>
  </conditionalFormatting>
  <conditionalFormatting sqref="BC59">
    <cfRule type="cellIs" dxfId="18362" priority="790" stopIfTrue="1" operator="equal">
      <formula>"h"</formula>
    </cfRule>
    <cfRule type="cellIs" dxfId="18361" priority="791" stopIfTrue="1" operator="equal">
      <formula>"g"</formula>
    </cfRule>
  </conditionalFormatting>
  <conditionalFormatting sqref="BC59">
    <cfRule type="cellIs" dxfId="18360" priority="804" stopIfTrue="1" operator="equal">
      <formula>"f"</formula>
    </cfRule>
  </conditionalFormatting>
  <conditionalFormatting sqref="BC59">
    <cfRule type="cellIs" dxfId="18359" priority="802" stopIfTrue="1" operator="equal">
      <formula>"h"</formula>
    </cfRule>
    <cfRule type="cellIs" dxfId="18358" priority="803" stopIfTrue="1" operator="equal">
      <formula>"g"</formula>
    </cfRule>
  </conditionalFormatting>
  <conditionalFormatting sqref="BC59">
    <cfRule type="cellIs" dxfId="18357" priority="801" stopIfTrue="1" operator="equal">
      <formula>"f"</formula>
    </cfRule>
  </conditionalFormatting>
  <conditionalFormatting sqref="BC59">
    <cfRule type="cellIs" dxfId="18356" priority="799" stopIfTrue="1" operator="equal">
      <formula>"h"</formula>
    </cfRule>
    <cfRule type="cellIs" dxfId="18355" priority="800" stopIfTrue="1" operator="equal">
      <formula>"g"</formula>
    </cfRule>
  </conditionalFormatting>
  <conditionalFormatting sqref="BC59">
    <cfRule type="cellIs" dxfId="18354" priority="798" stopIfTrue="1" operator="equal">
      <formula>"f"</formula>
    </cfRule>
  </conditionalFormatting>
  <conditionalFormatting sqref="BC59">
    <cfRule type="cellIs" dxfId="18353" priority="796" stopIfTrue="1" operator="equal">
      <formula>"h"</formula>
    </cfRule>
    <cfRule type="cellIs" dxfId="18352" priority="797" stopIfTrue="1" operator="equal">
      <formula>"g"</formula>
    </cfRule>
  </conditionalFormatting>
  <conditionalFormatting sqref="BC59">
    <cfRule type="cellIs" dxfId="18351" priority="720" stopIfTrue="1" operator="equal">
      <formula>"f"</formula>
    </cfRule>
  </conditionalFormatting>
  <conditionalFormatting sqref="BC59">
    <cfRule type="cellIs" dxfId="18350" priority="718" stopIfTrue="1" operator="equal">
      <formula>"h"</formula>
    </cfRule>
    <cfRule type="cellIs" dxfId="18349" priority="719" stopIfTrue="1" operator="equal">
      <formula>"g"</formula>
    </cfRule>
  </conditionalFormatting>
  <conditionalFormatting sqref="BC59">
    <cfRule type="cellIs" dxfId="18348" priority="789" stopIfTrue="1" operator="equal">
      <formula>"f"</formula>
    </cfRule>
  </conditionalFormatting>
  <conditionalFormatting sqref="BC59">
    <cfRule type="cellIs" dxfId="18347" priority="787" stopIfTrue="1" operator="equal">
      <formula>"h"</formula>
    </cfRule>
    <cfRule type="cellIs" dxfId="18346" priority="788" stopIfTrue="1" operator="equal">
      <formula>"g"</formula>
    </cfRule>
  </conditionalFormatting>
  <conditionalFormatting sqref="BC59">
    <cfRule type="cellIs" dxfId="18345" priority="786" stopIfTrue="1" operator="equal">
      <formula>"f"</formula>
    </cfRule>
  </conditionalFormatting>
  <conditionalFormatting sqref="BC59">
    <cfRule type="cellIs" dxfId="18344" priority="784" stopIfTrue="1" operator="equal">
      <formula>"h"</formula>
    </cfRule>
    <cfRule type="cellIs" dxfId="18343" priority="785" stopIfTrue="1" operator="equal">
      <formula>"g"</formula>
    </cfRule>
  </conditionalFormatting>
  <conditionalFormatting sqref="BC59">
    <cfRule type="cellIs" dxfId="18342" priority="783" stopIfTrue="1" operator="equal">
      <formula>"f"</formula>
    </cfRule>
  </conditionalFormatting>
  <conditionalFormatting sqref="BC59">
    <cfRule type="cellIs" dxfId="18341" priority="781" stopIfTrue="1" operator="equal">
      <formula>"h"</formula>
    </cfRule>
    <cfRule type="cellIs" dxfId="18340" priority="782" stopIfTrue="1" operator="equal">
      <formula>"g"</formula>
    </cfRule>
  </conditionalFormatting>
  <conditionalFormatting sqref="BC59">
    <cfRule type="cellIs" dxfId="18339" priority="780" stopIfTrue="1" operator="equal">
      <formula>"f"</formula>
    </cfRule>
  </conditionalFormatting>
  <conditionalFormatting sqref="BC59">
    <cfRule type="cellIs" dxfId="18338" priority="778" stopIfTrue="1" operator="equal">
      <formula>"h"</formula>
    </cfRule>
    <cfRule type="cellIs" dxfId="18337" priority="779" stopIfTrue="1" operator="equal">
      <formula>"g"</formula>
    </cfRule>
  </conditionalFormatting>
  <conditionalFormatting sqref="BC59">
    <cfRule type="cellIs" dxfId="18336" priority="777" stopIfTrue="1" operator="equal">
      <formula>"f"</formula>
    </cfRule>
  </conditionalFormatting>
  <conditionalFormatting sqref="BC59">
    <cfRule type="cellIs" dxfId="18335" priority="775" stopIfTrue="1" operator="equal">
      <formula>"h"</formula>
    </cfRule>
    <cfRule type="cellIs" dxfId="18334" priority="776" stopIfTrue="1" operator="equal">
      <formula>"g"</formula>
    </cfRule>
  </conditionalFormatting>
  <conditionalFormatting sqref="BC59">
    <cfRule type="cellIs" dxfId="18333" priority="774" stopIfTrue="1" operator="equal">
      <formula>"f"</formula>
    </cfRule>
  </conditionalFormatting>
  <conditionalFormatting sqref="BC59">
    <cfRule type="cellIs" dxfId="18332" priority="772" stopIfTrue="1" operator="equal">
      <formula>"h"</formula>
    </cfRule>
    <cfRule type="cellIs" dxfId="18331" priority="773" stopIfTrue="1" operator="equal">
      <formula>"g"</formula>
    </cfRule>
  </conditionalFormatting>
  <conditionalFormatting sqref="BC59">
    <cfRule type="cellIs" dxfId="18330" priority="771" stopIfTrue="1" operator="equal">
      <formula>"f"</formula>
    </cfRule>
  </conditionalFormatting>
  <conditionalFormatting sqref="BC59">
    <cfRule type="cellIs" dxfId="18329" priority="769" stopIfTrue="1" operator="equal">
      <formula>"h"</formula>
    </cfRule>
    <cfRule type="cellIs" dxfId="18328" priority="770" stopIfTrue="1" operator="equal">
      <formula>"g"</formula>
    </cfRule>
  </conditionalFormatting>
  <conditionalFormatting sqref="BC59">
    <cfRule type="cellIs" dxfId="18327" priority="768" stopIfTrue="1" operator="equal">
      <formula>"f"</formula>
    </cfRule>
  </conditionalFormatting>
  <conditionalFormatting sqref="BC59">
    <cfRule type="cellIs" dxfId="18326" priority="766" stopIfTrue="1" operator="equal">
      <formula>"h"</formula>
    </cfRule>
    <cfRule type="cellIs" dxfId="18325" priority="767" stopIfTrue="1" operator="equal">
      <formula>"g"</formula>
    </cfRule>
  </conditionalFormatting>
  <conditionalFormatting sqref="BC59">
    <cfRule type="cellIs" dxfId="18324" priority="765" stopIfTrue="1" operator="equal">
      <formula>"f"</formula>
    </cfRule>
  </conditionalFormatting>
  <conditionalFormatting sqref="BC59">
    <cfRule type="cellIs" dxfId="18323" priority="763" stopIfTrue="1" operator="equal">
      <formula>"h"</formula>
    </cfRule>
    <cfRule type="cellIs" dxfId="18322" priority="764" stopIfTrue="1" operator="equal">
      <formula>"g"</formula>
    </cfRule>
  </conditionalFormatting>
  <conditionalFormatting sqref="BC59">
    <cfRule type="cellIs" dxfId="18321" priority="762" stopIfTrue="1" operator="equal">
      <formula>"f"</formula>
    </cfRule>
  </conditionalFormatting>
  <conditionalFormatting sqref="BC59">
    <cfRule type="cellIs" dxfId="18320" priority="760" stopIfTrue="1" operator="equal">
      <formula>"h"</formula>
    </cfRule>
    <cfRule type="cellIs" dxfId="18319" priority="761" stopIfTrue="1" operator="equal">
      <formula>"g"</formula>
    </cfRule>
  </conditionalFormatting>
  <conditionalFormatting sqref="BC59">
    <cfRule type="cellIs" dxfId="18318" priority="759" stopIfTrue="1" operator="equal">
      <formula>"f"</formula>
    </cfRule>
  </conditionalFormatting>
  <conditionalFormatting sqref="BC59">
    <cfRule type="cellIs" dxfId="18317" priority="757" stopIfTrue="1" operator="equal">
      <formula>"h"</formula>
    </cfRule>
    <cfRule type="cellIs" dxfId="18316" priority="758" stopIfTrue="1" operator="equal">
      <formula>"g"</formula>
    </cfRule>
  </conditionalFormatting>
  <conditionalFormatting sqref="BC59">
    <cfRule type="cellIs" dxfId="18315" priority="756" stopIfTrue="1" operator="equal">
      <formula>"f"</formula>
    </cfRule>
  </conditionalFormatting>
  <conditionalFormatting sqref="BC59">
    <cfRule type="cellIs" dxfId="18314" priority="754" stopIfTrue="1" operator="equal">
      <formula>"h"</formula>
    </cfRule>
    <cfRule type="cellIs" dxfId="18313" priority="755" stopIfTrue="1" operator="equal">
      <formula>"g"</formula>
    </cfRule>
  </conditionalFormatting>
  <conditionalFormatting sqref="BC59">
    <cfRule type="cellIs" dxfId="18312" priority="753" stopIfTrue="1" operator="equal">
      <formula>"f"</formula>
    </cfRule>
  </conditionalFormatting>
  <conditionalFormatting sqref="BC59">
    <cfRule type="cellIs" dxfId="18311" priority="751" stopIfTrue="1" operator="equal">
      <formula>"h"</formula>
    </cfRule>
    <cfRule type="cellIs" dxfId="18310" priority="752" stopIfTrue="1" operator="equal">
      <formula>"g"</formula>
    </cfRule>
  </conditionalFormatting>
  <conditionalFormatting sqref="BC59">
    <cfRule type="cellIs" dxfId="18309" priority="750" stopIfTrue="1" operator="equal">
      <formula>"f"</formula>
    </cfRule>
  </conditionalFormatting>
  <conditionalFormatting sqref="BC59">
    <cfRule type="cellIs" dxfId="18308" priority="748" stopIfTrue="1" operator="equal">
      <formula>"h"</formula>
    </cfRule>
    <cfRule type="cellIs" dxfId="18307" priority="749" stopIfTrue="1" operator="equal">
      <formula>"g"</formula>
    </cfRule>
  </conditionalFormatting>
  <conditionalFormatting sqref="BC59">
    <cfRule type="cellIs" dxfId="18306" priority="747" stopIfTrue="1" operator="equal">
      <formula>"f"</formula>
    </cfRule>
  </conditionalFormatting>
  <conditionalFormatting sqref="BC59">
    <cfRule type="cellIs" dxfId="18305" priority="745" stopIfTrue="1" operator="equal">
      <formula>"h"</formula>
    </cfRule>
    <cfRule type="cellIs" dxfId="18304" priority="746" stopIfTrue="1" operator="equal">
      <formula>"g"</formula>
    </cfRule>
  </conditionalFormatting>
  <conditionalFormatting sqref="BC59">
    <cfRule type="cellIs" dxfId="18303" priority="744" stopIfTrue="1" operator="equal">
      <formula>"f"</formula>
    </cfRule>
  </conditionalFormatting>
  <conditionalFormatting sqref="BC59">
    <cfRule type="cellIs" dxfId="18302" priority="742" stopIfTrue="1" operator="equal">
      <formula>"h"</formula>
    </cfRule>
    <cfRule type="cellIs" dxfId="18301" priority="743" stopIfTrue="1" operator="equal">
      <formula>"g"</formula>
    </cfRule>
  </conditionalFormatting>
  <conditionalFormatting sqref="BC59">
    <cfRule type="cellIs" dxfId="18300" priority="741" stopIfTrue="1" operator="equal">
      <formula>"f"</formula>
    </cfRule>
  </conditionalFormatting>
  <conditionalFormatting sqref="BC59">
    <cfRule type="cellIs" dxfId="18299" priority="739" stopIfTrue="1" operator="equal">
      <formula>"h"</formula>
    </cfRule>
    <cfRule type="cellIs" dxfId="18298" priority="740" stopIfTrue="1" operator="equal">
      <formula>"g"</formula>
    </cfRule>
  </conditionalFormatting>
  <conditionalFormatting sqref="BC59">
    <cfRule type="cellIs" dxfId="18297" priority="738" stopIfTrue="1" operator="equal">
      <formula>"f"</formula>
    </cfRule>
  </conditionalFormatting>
  <conditionalFormatting sqref="BC59">
    <cfRule type="cellIs" dxfId="18296" priority="736" stopIfTrue="1" operator="equal">
      <formula>"h"</formula>
    </cfRule>
    <cfRule type="cellIs" dxfId="18295" priority="737" stopIfTrue="1" operator="equal">
      <formula>"g"</formula>
    </cfRule>
  </conditionalFormatting>
  <conditionalFormatting sqref="BC59">
    <cfRule type="cellIs" dxfId="18294" priority="732" stopIfTrue="1" operator="equal">
      <formula>"f"</formula>
    </cfRule>
  </conditionalFormatting>
  <conditionalFormatting sqref="BC59">
    <cfRule type="cellIs" dxfId="18293" priority="730" stopIfTrue="1" operator="equal">
      <formula>"h"</formula>
    </cfRule>
    <cfRule type="cellIs" dxfId="18292" priority="731" stopIfTrue="1" operator="equal">
      <formula>"g"</formula>
    </cfRule>
  </conditionalFormatting>
  <conditionalFormatting sqref="BC59">
    <cfRule type="cellIs" dxfId="18291" priority="735" stopIfTrue="1" operator="equal">
      <formula>"f"</formula>
    </cfRule>
  </conditionalFormatting>
  <conditionalFormatting sqref="BC59">
    <cfRule type="cellIs" dxfId="18290" priority="733" stopIfTrue="1" operator="equal">
      <formula>"h"</formula>
    </cfRule>
    <cfRule type="cellIs" dxfId="18289" priority="734" stopIfTrue="1" operator="equal">
      <formula>"g"</formula>
    </cfRule>
  </conditionalFormatting>
  <conditionalFormatting sqref="BC59">
    <cfRule type="cellIs" dxfId="18288" priority="729" stopIfTrue="1" operator="equal">
      <formula>"f"</formula>
    </cfRule>
  </conditionalFormatting>
  <conditionalFormatting sqref="BC59">
    <cfRule type="cellIs" dxfId="18287" priority="727" stopIfTrue="1" operator="equal">
      <formula>"h"</formula>
    </cfRule>
    <cfRule type="cellIs" dxfId="18286" priority="728" stopIfTrue="1" operator="equal">
      <formula>"g"</formula>
    </cfRule>
  </conditionalFormatting>
  <conditionalFormatting sqref="BC59">
    <cfRule type="cellIs" dxfId="18285" priority="726" stopIfTrue="1" operator="equal">
      <formula>"f"</formula>
    </cfRule>
  </conditionalFormatting>
  <conditionalFormatting sqref="BC59">
    <cfRule type="cellIs" dxfId="18284" priority="724" stopIfTrue="1" operator="equal">
      <formula>"h"</formula>
    </cfRule>
    <cfRule type="cellIs" dxfId="18283" priority="725" stopIfTrue="1" operator="equal">
      <formula>"g"</formula>
    </cfRule>
  </conditionalFormatting>
  <conditionalFormatting sqref="BC59">
    <cfRule type="cellIs" dxfId="18282" priority="723" stopIfTrue="1" operator="equal">
      <formula>"f"</formula>
    </cfRule>
  </conditionalFormatting>
  <conditionalFormatting sqref="BC59">
    <cfRule type="cellIs" dxfId="18281" priority="721" stopIfTrue="1" operator="equal">
      <formula>"h"</formula>
    </cfRule>
    <cfRule type="cellIs" dxfId="18280" priority="722" stopIfTrue="1" operator="equal">
      <formula>"g"</formula>
    </cfRule>
  </conditionalFormatting>
  <conditionalFormatting sqref="BD59">
    <cfRule type="cellIs" dxfId="18279" priority="648" stopIfTrue="1" operator="equal">
      <formula>"f"</formula>
    </cfRule>
  </conditionalFormatting>
  <conditionalFormatting sqref="BD59">
    <cfRule type="cellIs" dxfId="18278" priority="646" stopIfTrue="1" operator="equal">
      <formula>"h"</formula>
    </cfRule>
    <cfRule type="cellIs" dxfId="18277" priority="647" stopIfTrue="1" operator="equal">
      <formula>"g"</formula>
    </cfRule>
  </conditionalFormatting>
  <conditionalFormatting sqref="BD59">
    <cfRule type="cellIs" dxfId="18276" priority="717" stopIfTrue="1" operator="equal">
      <formula>"f"</formula>
    </cfRule>
  </conditionalFormatting>
  <conditionalFormatting sqref="BD59">
    <cfRule type="cellIs" dxfId="18275" priority="715" stopIfTrue="1" operator="equal">
      <formula>"h"</formula>
    </cfRule>
    <cfRule type="cellIs" dxfId="18274" priority="716" stopIfTrue="1" operator="equal">
      <formula>"g"</formula>
    </cfRule>
  </conditionalFormatting>
  <conditionalFormatting sqref="BD59">
    <cfRule type="cellIs" dxfId="18273" priority="714" stopIfTrue="1" operator="equal">
      <formula>"f"</formula>
    </cfRule>
  </conditionalFormatting>
  <conditionalFormatting sqref="BD59">
    <cfRule type="cellIs" dxfId="18272" priority="712" stopIfTrue="1" operator="equal">
      <formula>"h"</formula>
    </cfRule>
    <cfRule type="cellIs" dxfId="18271" priority="713" stopIfTrue="1" operator="equal">
      <formula>"g"</formula>
    </cfRule>
  </conditionalFormatting>
  <conditionalFormatting sqref="BD59">
    <cfRule type="cellIs" dxfId="18270" priority="711" stopIfTrue="1" operator="equal">
      <formula>"f"</formula>
    </cfRule>
  </conditionalFormatting>
  <conditionalFormatting sqref="BD59">
    <cfRule type="cellIs" dxfId="18269" priority="709" stopIfTrue="1" operator="equal">
      <formula>"h"</formula>
    </cfRule>
    <cfRule type="cellIs" dxfId="18268" priority="710" stopIfTrue="1" operator="equal">
      <formula>"g"</formula>
    </cfRule>
  </conditionalFormatting>
  <conditionalFormatting sqref="BD59">
    <cfRule type="cellIs" dxfId="18267" priority="708" stopIfTrue="1" operator="equal">
      <formula>"f"</formula>
    </cfRule>
  </conditionalFormatting>
  <conditionalFormatting sqref="BD59">
    <cfRule type="cellIs" dxfId="18266" priority="706" stopIfTrue="1" operator="equal">
      <formula>"h"</formula>
    </cfRule>
    <cfRule type="cellIs" dxfId="18265" priority="707" stopIfTrue="1" operator="equal">
      <formula>"g"</formula>
    </cfRule>
  </conditionalFormatting>
  <conditionalFormatting sqref="BD59">
    <cfRule type="cellIs" dxfId="18264" priority="705" stopIfTrue="1" operator="equal">
      <formula>"f"</formula>
    </cfRule>
  </conditionalFormatting>
  <conditionalFormatting sqref="BD59">
    <cfRule type="cellIs" dxfId="18263" priority="703" stopIfTrue="1" operator="equal">
      <formula>"h"</formula>
    </cfRule>
    <cfRule type="cellIs" dxfId="18262" priority="704" stopIfTrue="1" operator="equal">
      <formula>"g"</formula>
    </cfRule>
  </conditionalFormatting>
  <conditionalFormatting sqref="BD59">
    <cfRule type="cellIs" dxfId="18261" priority="702" stopIfTrue="1" operator="equal">
      <formula>"f"</formula>
    </cfRule>
  </conditionalFormatting>
  <conditionalFormatting sqref="BD59">
    <cfRule type="cellIs" dxfId="18260" priority="700" stopIfTrue="1" operator="equal">
      <formula>"h"</formula>
    </cfRule>
    <cfRule type="cellIs" dxfId="18259" priority="701" stopIfTrue="1" operator="equal">
      <formula>"g"</formula>
    </cfRule>
  </conditionalFormatting>
  <conditionalFormatting sqref="BD59">
    <cfRule type="cellIs" dxfId="18258" priority="699" stopIfTrue="1" operator="equal">
      <formula>"f"</formula>
    </cfRule>
  </conditionalFormatting>
  <conditionalFormatting sqref="BD59">
    <cfRule type="cellIs" dxfId="18257" priority="697" stopIfTrue="1" operator="equal">
      <formula>"h"</formula>
    </cfRule>
    <cfRule type="cellIs" dxfId="18256" priority="698" stopIfTrue="1" operator="equal">
      <formula>"g"</formula>
    </cfRule>
  </conditionalFormatting>
  <conditionalFormatting sqref="BD59">
    <cfRule type="cellIs" dxfId="18255" priority="696" stopIfTrue="1" operator="equal">
      <formula>"f"</formula>
    </cfRule>
  </conditionalFormatting>
  <conditionalFormatting sqref="BD59">
    <cfRule type="cellIs" dxfId="18254" priority="694" stopIfTrue="1" operator="equal">
      <formula>"h"</formula>
    </cfRule>
    <cfRule type="cellIs" dxfId="18253" priority="695" stopIfTrue="1" operator="equal">
      <formula>"g"</formula>
    </cfRule>
  </conditionalFormatting>
  <conditionalFormatting sqref="BD59">
    <cfRule type="cellIs" dxfId="18252" priority="693" stopIfTrue="1" operator="equal">
      <formula>"f"</formula>
    </cfRule>
  </conditionalFormatting>
  <conditionalFormatting sqref="BD59">
    <cfRule type="cellIs" dxfId="18251" priority="691" stopIfTrue="1" operator="equal">
      <formula>"h"</formula>
    </cfRule>
    <cfRule type="cellIs" dxfId="18250" priority="692" stopIfTrue="1" operator="equal">
      <formula>"g"</formula>
    </cfRule>
  </conditionalFormatting>
  <conditionalFormatting sqref="BD59">
    <cfRule type="cellIs" dxfId="18249" priority="690" stopIfTrue="1" operator="equal">
      <formula>"f"</formula>
    </cfRule>
  </conditionalFormatting>
  <conditionalFormatting sqref="BD59">
    <cfRule type="cellIs" dxfId="18248" priority="688" stopIfTrue="1" operator="equal">
      <formula>"h"</formula>
    </cfRule>
    <cfRule type="cellIs" dxfId="18247" priority="689" stopIfTrue="1" operator="equal">
      <formula>"g"</formula>
    </cfRule>
  </conditionalFormatting>
  <conditionalFormatting sqref="BD59">
    <cfRule type="cellIs" dxfId="18246" priority="687" stopIfTrue="1" operator="equal">
      <formula>"f"</formula>
    </cfRule>
  </conditionalFormatting>
  <conditionalFormatting sqref="BD59">
    <cfRule type="cellIs" dxfId="18245" priority="685" stopIfTrue="1" operator="equal">
      <formula>"h"</formula>
    </cfRule>
    <cfRule type="cellIs" dxfId="18244" priority="686" stopIfTrue="1" operator="equal">
      <formula>"g"</formula>
    </cfRule>
  </conditionalFormatting>
  <conditionalFormatting sqref="BD59">
    <cfRule type="cellIs" dxfId="18243" priority="684" stopIfTrue="1" operator="equal">
      <formula>"f"</formula>
    </cfRule>
  </conditionalFormatting>
  <conditionalFormatting sqref="BD59">
    <cfRule type="cellIs" dxfId="18242" priority="682" stopIfTrue="1" operator="equal">
      <formula>"h"</formula>
    </cfRule>
    <cfRule type="cellIs" dxfId="18241" priority="683" stopIfTrue="1" operator="equal">
      <formula>"g"</formula>
    </cfRule>
  </conditionalFormatting>
  <conditionalFormatting sqref="BD59">
    <cfRule type="cellIs" dxfId="18240" priority="681" stopIfTrue="1" operator="equal">
      <formula>"f"</formula>
    </cfRule>
  </conditionalFormatting>
  <conditionalFormatting sqref="BD59">
    <cfRule type="cellIs" dxfId="18239" priority="679" stopIfTrue="1" operator="equal">
      <formula>"h"</formula>
    </cfRule>
    <cfRule type="cellIs" dxfId="18238" priority="680" stopIfTrue="1" operator="equal">
      <formula>"g"</formula>
    </cfRule>
  </conditionalFormatting>
  <conditionalFormatting sqref="BD59">
    <cfRule type="cellIs" dxfId="18237" priority="678" stopIfTrue="1" operator="equal">
      <formula>"f"</formula>
    </cfRule>
  </conditionalFormatting>
  <conditionalFormatting sqref="BD59">
    <cfRule type="cellIs" dxfId="18236" priority="676" stopIfTrue="1" operator="equal">
      <formula>"h"</formula>
    </cfRule>
    <cfRule type="cellIs" dxfId="18235" priority="677" stopIfTrue="1" operator="equal">
      <formula>"g"</formula>
    </cfRule>
  </conditionalFormatting>
  <conditionalFormatting sqref="BD59">
    <cfRule type="cellIs" dxfId="18234" priority="675" stopIfTrue="1" operator="equal">
      <formula>"f"</formula>
    </cfRule>
  </conditionalFormatting>
  <conditionalFormatting sqref="BD59">
    <cfRule type="cellIs" dxfId="18233" priority="673" stopIfTrue="1" operator="equal">
      <formula>"h"</formula>
    </cfRule>
    <cfRule type="cellIs" dxfId="18232" priority="674" stopIfTrue="1" operator="equal">
      <formula>"g"</formula>
    </cfRule>
  </conditionalFormatting>
  <conditionalFormatting sqref="BD59">
    <cfRule type="cellIs" dxfId="18231" priority="672" stopIfTrue="1" operator="equal">
      <formula>"f"</formula>
    </cfRule>
  </conditionalFormatting>
  <conditionalFormatting sqref="BD59">
    <cfRule type="cellIs" dxfId="18230" priority="670" stopIfTrue="1" operator="equal">
      <formula>"h"</formula>
    </cfRule>
    <cfRule type="cellIs" dxfId="18229" priority="671" stopIfTrue="1" operator="equal">
      <formula>"g"</formula>
    </cfRule>
  </conditionalFormatting>
  <conditionalFormatting sqref="BD59">
    <cfRule type="cellIs" dxfId="18228" priority="669" stopIfTrue="1" operator="equal">
      <formula>"f"</formula>
    </cfRule>
  </conditionalFormatting>
  <conditionalFormatting sqref="BD59">
    <cfRule type="cellIs" dxfId="18227" priority="667" stopIfTrue="1" operator="equal">
      <formula>"h"</formula>
    </cfRule>
    <cfRule type="cellIs" dxfId="18226" priority="668" stopIfTrue="1" operator="equal">
      <formula>"g"</formula>
    </cfRule>
  </conditionalFormatting>
  <conditionalFormatting sqref="BD59">
    <cfRule type="cellIs" dxfId="18225" priority="666" stopIfTrue="1" operator="equal">
      <formula>"f"</formula>
    </cfRule>
  </conditionalFormatting>
  <conditionalFormatting sqref="BD59">
    <cfRule type="cellIs" dxfId="18224" priority="664" stopIfTrue="1" operator="equal">
      <formula>"h"</formula>
    </cfRule>
    <cfRule type="cellIs" dxfId="18223" priority="665" stopIfTrue="1" operator="equal">
      <formula>"g"</formula>
    </cfRule>
  </conditionalFormatting>
  <conditionalFormatting sqref="BD59">
    <cfRule type="cellIs" dxfId="18222" priority="660" stopIfTrue="1" operator="equal">
      <formula>"f"</formula>
    </cfRule>
  </conditionalFormatting>
  <conditionalFormatting sqref="BD59">
    <cfRule type="cellIs" dxfId="18221" priority="658" stopIfTrue="1" operator="equal">
      <formula>"h"</formula>
    </cfRule>
    <cfRule type="cellIs" dxfId="18220" priority="659" stopIfTrue="1" operator="equal">
      <formula>"g"</formula>
    </cfRule>
  </conditionalFormatting>
  <conditionalFormatting sqref="BD59">
    <cfRule type="cellIs" dxfId="18219" priority="663" stopIfTrue="1" operator="equal">
      <formula>"f"</formula>
    </cfRule>
  </conditionalFormatting>
  <conditionalFormatting sqref="BD59">
    <cfRule type="cellIs" dxfId="18218" priority="661" stopIfTrue="1" operator="equal">
      <formula>"h"</formula>
    </cfRule>
    <cfRule type="cellIs" dxfId="18217" priority="662" stopIfTrue="1" operator="equal">
      <formula>"g"</formula>
    </cfRule>
  </conditionalFormatting>
  <conditionalFormatting sqref="BD59">
    <cfRule type="cellIs" dxfId="18216" priority="657" stopIfTrue="1" operator="equal">
      <formula>"f"</formula>
    </cfRule>
  </conditionalFormatting>
  <conditionalFormatting sqref="BD59">
    <cfRule type="cellIs" dxfId="18215" priority="655" stopIfTrue="1" operator="equal">
      <formula>"h"</formula>
    </cfRule>
    <cfRule type="cellIs" dxfId="18214" priority="656" stopIfTrue="1" operator="equal">
      <formula>"g"</formula>
    </cfRule>
  </conditionalFormatting>
  <conditionalFormatting sqref="BD59">
    <cfRule type="cellIs" dxfId="18213" priority="654" stopIfTrue="1" operator="equal">
      <formula>"f"</formula>
    </cfRule>
  </conditionalFormatting>
  <conditionalFormatting sqref="BD59">
    <cfRule type="cellIs" dxfId="18212" priority="652" stopIfTrue="1" operator="equal">
      <formula>"h"</formula>
    </cfRule>
    <cfRule type="cellIs" dxfId="18211" priority="653" stopIfTrue="1" operator="equal">
      <formula>"g"</formula>
    </cfRule>
  </conditionalFormatting>
  <conditionalFormatting sqref="BD59">
    <cfRule type="cellIs" dxfId="18210" priority="651" stopIfTrue="1" operator="equal">
      <formula>"f"</formula>
    </cfRule>
  </conditionalFormatting>
  <conditionalFormatting sqref="BD59">
    <cfRule type="cellIs" dxfId="18209" priority="649" stopIfTrue="1" operator="equal">
      <formula>"h"</formula>
    </cfRule>
    <cfRule type="cellIs" dxfId="18208" priority="650" stopIfTrue="1" operator="equal">
      <formula>"g"</formula>
    </cfRule>
  </conditionalFormatting>
  <conditionalFormatting sqref="BD59">
    <cfRule type="cellIs" dxfId="18207" priority="642" stopIfTrue="1" operator="equal">
      <formula>"f"</formula>
    </cfRule>
  </conditionalFormatting>
  <conditionalFormatting sqref="BD59">
    <cfRule type="cellIs" dxfId="18206" priority="640" stopIfTrue="1" operator="equal">
      <formula>"h"</formula>
    </cfRule>
    <cfRule type="cellIs" dxfId="18205" priority="641" stopIfTrue="1" operator="equal">
      <formula>"g"</formula>
    </cfRule>
  </conditionalFormatting>
  <conditionalFormatting sqref="BD59">
    <cfRule type="cellIs" dxfId="18204" priority="639" stopIfTrue="1" operator="equal">
      <formula>"f"</formula>
    </cfRule>
  </conditionalFormatting>
  <conditionalFormatting sqref="BD59">
    <cfRule type="cellIs" dxfId="18203" priority="637" stopIfTrue="1" operator="equal">
      <formula>"h"</formula>
    </cfRule>
    <cfRule type="cellIs" dxfId="18202" priority="638" stopIfTrue="1" operator="equal">
      <formula>"g"</formula>
    </cfRule>
  </conditionalFormatting>
  <conditionalFormatting sqref="BD59">
    <cfRule type="cellIs" dxfId="18201" priority="627" stopIfTrue="1" operator="equal">
      <formula>"f"</formula>
    </cfRule>
  </conditionalFormatting>
  <conditionalFormatting sqref="BD59">
    <cfRule type="cellIs" dxfId="18200" priority="625" stopIfTrue="1" operator="equal">
      <formula>"h"</formula>
    </cfRule>
    <cfRule type="cellIs" dxfId="18199" priority="626" stopIfTrue="1" operator="equal">
      <formula>"g"</formula>
    </cfRule>
  </conditionalFormatting>
  <conditionalFormatting sqref="BD59">
    <cfRule type="cellIs" dxfId="18198" priority="624" stopIfTrue="1" operator="equal">
      <formula>"f"</formula>
    </cfRule>
  </conditionalFormatting>
  <conditionalFormatting sqref="BD59">
    <cfRule type="cellIs" dxfId="18197" priority="622" stopIfTrue="1" operator="equal">
      <formula>"h"</formula>
    </cfRule>
    <cfRule type="cellIs" dxfId="18196" priority="623" stopIfTrue="1" operator="equal">
      <formula>"g"</formula>
    </cfRule>
  </conditionalFormatting>
  <conditionalFormatting sqref="BD59">
    <cfRule type="cellIs" dxfId="18195" priority="636" stopIfTrue="1" operator="equal">
      <formula>"f"</formula>
    </cfRule>
  </conditionalFormatting>
  <conditionalFormatting sqref="BD59">
    <cfRule type="cellIs" dxfId="18194" priority="634" stopIfTrue="1" operator="equal">
      <formula>"h"</formula>
    </cfRule>
    <cfRule type="cellIs" dxfId="18193" priority="635" stopIfTrue="1" operator="equal">
      <formula>"g"</formula>
    </cfRule>
  </conditionalFormatting>
  <conditionalFormatting sqref="BD59">
    <cfRule type="cellIs" dxfId="18192" priority="645" stopIfTrue="1" operator="equal">
      <formula>"f"</formula>
    </cfRule>
  </conditionalFormatting>
  <conditionalFormatting sqref="BD59">
    <cfRule type="cellIs" dxfId="18191" priority="643" stopIfTrue="1" operator="equal">
      <formula>"h"</formula>
    </cfRule>
    <cfRule type="cellIs" dxfId="18190" priority="644" stopIfTrue="1" operator="equal">
      <formula>"g"</formula>
    </cfRule>
  </conditionalFormatting>
  <conditionalFormatting sqref="BD59">
    <cfRule type="cellIs" dxfId="18189" priority="633" stopIfTrue="1" operator="equal">
      <formula>"f"</formula>
    </cfRule>
  </conditionalFormatting>
  <conditionalFormatting sqref="BD59">
    <cfRule type="cellIs" dxfId="18188" priority="631" stopIfTrue="1" operator="equal">
      <formula>"h"</formula>
    </cfRule>
    <cfRule type="cellIs" dxfId="18187" priority="632" stopIfTrue="1" operator="equal">
      <formula>"g"</formula>
    </cfRule>
  </conditionalFormatting>
  <conditionalFormatting sqref="BD59">
    <cfRule type="cellIs" dxfId="18186" priority="630" stopIfTrue="1" operator="equal">
      <formula>"f"</formula>
    </cfRule>
  </conditionalFormatting>
  <conditionalFormatting sqref="BD59">
    <cfRule type="cellIs" dxfId="18185" priority="628" stopIfTrue="1" operator="equal">
      <formula>"h"</formula>
    </cfRule>
    <cfRule type="cellIs" dxfId="18184" priority="629" stopIfTrue="1" operator="equal">
      <formula>"g"</formula>
    </cfRule>
  </conditionalFormatting>
  <conditionalFormatting sqref="BI59">
    <cfRule type="cellIs" dxfId="18183" priority="552" stopIfTrue="1" operator="equal">
      <formula>"f"</formula>
    </cfRule>
  </conditionalFormatting>
  <conditionalFormatting sqref="BI59">
    <cfRule type="cellIs" dxfId="18182" priority="550" stopIfTrue="1" operator="equal">
      <formula>"h"</formula>
    </cfRule>
    <cfRule type="cellIs" dxfId="18181" priority="551" stopIfTrue="1" operator="equal">
      <formula>"g"</formula>
    </cfRule>
  </conditionalFormatting>
  <conditionalFormatting sqref="BI59">
    <cfRule type="cellIs" dxfId="18180" priority="621" stopIfTrue="1" operator="equal">
      <formula>"f"</formula>
    </cfRule>
  </conditionalFormatting>
  <conditionalFormatting sqref="BI59">
    <cfRule type="cellIs" dxfId="18179" priority="619" stopIfTrue="1" operator="equal">
      <formula>"h"</formula>
    </cfRule>
    <cfRule type="cellIs" dxfId="18178" priority="620" stopIfTrue="1" operator="equal">
      <formula>"g"</formula>
    </cfRule>
  </conditionalFormatting>
  <conditionalFormatting sqref="BI59">
    <cfRule type="cellIs" dxfId="18177" priority="618" stopIfTrue="1" operator="equal">
      <formula>"f"</formula>
    </cfRule>
  </conditionalFormatting>
  <conditionalFormatting sqref="BI59">
    <cfRule type="cellIs" dxfId="18176" priority="616" stopIfTrue="1" operator="equal">
      <formula>"h"</formula>
    </cfRule>
    <cfRule type="cellIs" dxfId="18175" priority="617" stopIfTrue="1" operator="equal">
      <formula>"g"</formula>
    </cfRule>
  </conditionalFormatting>
  <conditionalFormatting sqref="BI59">
    <cfRule type="cellIs" dxfId="18174" priority="615" stopIfTrue="1" operator="equal">
      <formula>"f"</formula>
    </cfRule>
  </conditionalFormatting>
  <conditionalFormatting sqref="BI59">
    <cfRule type="cellIs" dxfId="18173" priority="613" stopIfTrue="1" operator="equal">
      <formula>"h"</formula>
    </cfRule>
    <cfRule type="cellIs" dxfId="18172" priority="614" stopIfTrue="1" operator="equal">
      <formula>"g"</formula>
    </cfRule>
  </conditionalFormatting>
  <conditionalFormatting sqref="BI59">
    <cfRule type="cellIs" dxfId="18171" priority="612" stopIfTrue="1" operator="equal">
      <formula>"f"</formula>
    </cfRule>
  </conditionalFormatting>
  <conditionalFormatting sqref="BI59">
    <cfRule type="cellIs" dxfId="18170" priority="610" stopIfTrue="1" operator="equal">
      <formula>"h"</formula>
    </cfRule>
    <cfRule type="cellIs" dxfId="18169" priority="611" stopIfTrue="1" operator="equal">
      <formula>"g"</formula>
    </cfRule>
  </conditionalFormatting>
  <conditionalFormatting sqref="BI59">
    <cfRule type="cellIs" dxfId="18168" priority="609" stopIfTrue="1" operator="equal">
      <formula>"f"</formula>
    </cfRule>
  </conditionalFormatting>
  <conditionalFormatting sqref="BI59">
    <cfRule type="cellIs" dxfId="18167" priority="607" stopIfTrue="1" operator="equal">
      <formula>"h"</formula>
    </cfRule>
    <cfRule type="cellIs" dxfId="18166" priority="608" stopIfTrue="1" operator="equal">
      <formula>"g"</formula>
    </cfRule>
  </conditionalFormatting>
  <conditionalFormatting sqref="BI59">
    <cfRule type="cellIs" dxfId="18165" priority="606" stopIfTrue="1" operator="equal">
      <formula>"f"</formula>
    </cfRule>
  </conditionalFormatting>
  <conditionalFormatting sqref="BI59">
    <cfRule type="cellIs" dxfId="18164" priority="604" stopIfTrue="1" operator="equal">
      <formula>"h"</formula>
    </cfRule>
    <cfRule type="cellIs" dxfId="18163" priority="605" stopIfTrue="1" operator="equal">
      <formula>"g"</formula>
    </cfRule>
  </conditionalFormatting>
  <conditionalFormatting sqref="BI59">
    <cfRule type="cellIs" dxfId="18162" priority="603" stopIfTrue="1" operator="equal">
      <formula>"f"</formula>
    </cfRule>
  </conditionalFormatting>
  <conditionalFormatting sqref="BI59">
    <cfRule type="cellIs" dxfId="18161" priority="601" stopIfTrue="1" operator="equal">
      <formula>"h"</formula>
    </cfRule>
    <cfRule type="cellIs" dxfId="18160" priority="602" stopIfTrue="1" operator="equal">
      <formula>"g"</formula>
    </cfRule>
  </conditionalFormatting>
  <conditionalFormatting sqref="BI59">
    <cfRule type="cellIs" dxfId="18159" priority="600" stopIfTrue="1" operator="equal">
      <formula>"f"</formula>
    </cfRule>
  </conditionalFormatting>
  <conditionalFormatting sqref="BI59">
    <cfRule type="cellIs" dxfId="18158" priority="598" stopIfTrue="1" operator="equal">
      <formula>"h"</formula>
    </cfRule>
    <cfRule type="cellIs" dxfId="18157" priority="599" stopIfTrue="1" operator="equal">
      <formula>"g"</formula>
    </cfRule>
  </conditionalFormatting>
  <conditionalFormatting sqref="BI59">
    <cfRule type="cellIs" dxfId="18156" priority="597" stopIfTrue="1" operator="equal">
      <formula>"f"</formula>
    </cfRule>
  </conditionalFormatting>
  <conditionalFormatting sqref="BI59">
    <cfRule type="cellIs" dxfId="18155" priority="595" stopIfTrue="1" operator="equal">
      <formula>"h"</formula>
    </cfRule>
    <cfRule type="cellIs" dxfId="18154" priority="596" stopIfTrue="1" operator="equal">
      <formula>"g"</formula>
    </cfRule>
  </conditionalFormatting>
  <conditionalFormatting sqref="BI59">
    <cfRule type="cellIs" dxfId="18153" priority="594" stopIfTrue="1" operator="equal">
      <formula>"f"</formula>
    </cfRule>
  </conditionalFormatting>
  <conditionalFormatting sqref="BI59">
    <cfRule type="cellIs" dxfId="18152" priority="592" stopIfTrue="1" operator="equal">
      <formula>"h"</formula>
    </cfRule>
    <cfRule type="cellIs" dxfId="18151" priority="593" stopIfTrue="1" operator="equal">
      <formula>"g"</formula>
    </cfRule>
  </conditionalFormatting>
  <conditionalFormatting sqref="BI59">
    <cfRule type="cellIs" dxfId="18150" priority="591" stopIfTrue="1" operator="equal">
      <formula>"f"</formula>
    </cfRule>
  </conditionalFormatting>
  <conditionalFormatting sqref="BI59">
    <cfRule type="cellIs" dxfId="18149" priority="589" stopIfTrue="1" operator="equal">
      <formula>"h"</formula>
    </cfRule>
    <cfRule type="cellIs" dxfId="18148" priority="590" stopIfTrue="1" operator="equal">
      <formula>"g"</formula>
    </cfRule>
  </conditionalFormatting>
  <conditionalFormatting sqref="BI59">
    <cfRule type="cellIs" dxfId="18147" priority="588" stopIfTrue="1" operator="equal">
      <formula>"f"</formula>
    </cfRule>
  </conditionalFormatting>
  <conditionalFormatting sqref="BI59">
    <cfRule type="cellIs" dxfId="18146" priority="586" stopIfTrue="1" operator="equal">
      <formula>"h"</formula>
    </cfRule>
    <cfRule type="cellIs" dxfId="18145" priority="587" stopIfTrue="1" operator="equal">
      <formula>"g"</formula>
    </cfRule>
  </conditionalFormatting>
  <conditionalFormatting sqref="BI59">
    <cfRule type="cellIs" dxfId="18144" priority="585" stopIfTrue="1" operator="equal">
      <formula>"f"</formula>
    </cfRule>
  </conditionalFormatting>
  <conditionalFormatting sqref="BI59">
    <cfRule type="cellIs" dxfId="18143" priority="583" stopIfTrue="1" operator="equal">
      <formula>"h"</formula>
    </cfRule>
    <cfRule type="cellIs" dxfId="18142" priority="584" stopIfTrue="1" operator="equal">
      <formula>"g"</formula>
    </cfRule>
  </conditionalFormatting>
  <conditionalFormatting sqref="BI59">
    <cfRule type="cellIs" dxfId="18141" priority="582" stopIfTrue="1" operator="equal">
      <formula>"f"</formula>
    </cfRule>
  </conditionalFormatting>
  <conditionalFormatting sqref="BI59">
    <cfRule type="cellIs" dxfId="18140" priority="580" stopIfTrue="1" operator="equal">
      <formula>"h"</formula>
    </cfRule>
    <cfRule type="cellIs" dxfId="18139" priority="581" stopIfTrue="1" operator="equal">
      <formula>"g"</formula>
    </cfRule>
  </conditionalFormatting>
  <conditionalFormatting sqref="BI59">
    <cfRule type="cellIs" dxfId="18138" priority="579" stopIfTrue="1" operator="equal">
      <formula>"f"</formula>
    </cfRule>
  </conditionalFormatting>
  <conditionalFormatting sqref="BI59">
    <cfRule type="cellIs" dxfId="18137" priority="577" stopIfTrue="1" operator="equal">
      <formula>"h"</formula>
    </cfRule>
    <cfRule type="cellIs" dxfId="18136" priority="578" stopIfTrue="1" operator="equal">
      <formula>"g"</formula>
    </cfRule>
  </conditionalFormatting>
  <conditionalFormatting sqref="BI59">
    <cfRule type="cellIs" dxfId="18135" priority="576" stopIfTrue="1" operator="equal">
      <formula>"f"</formula>
    </cfRule>
  </conditionalFormatting>
  <conditionalFormatting sqref="BI59">
    <cfRule type="cellIs" dxfId="18134" priority="574" stopIfTrue="1" operator="equal">
      <formula>"h"</formula>
    </cfRule>
    <cfRule type="cellIs" dxfId="18133" priority="575" stopIfTrue="1" operator="equal">
      <formula>"g"</formula>
    </cfRule>
  </conditionalFormatting>
  <conditionalFormatting sqref="BI59">
    <cfRule type="cellIs" dxfId="18132" priority="573" stopIfTrue="1" operator="equal">
      <formula>"f"</formula>
    </cfRule>
  </conditionalFormatting>
  <conditionalFormatting sqref="BI59">
    <cfRule type="cellIs" dxfId="18131" priority="571" stopIfTrue="1" operator="equal">
      <formula>"h"</formula>
    </cfRule>
    <cfRule type="cellIs" dxfId="18130" priority="572" stopIfTrue="1" operator="equal">
      <formula>"g"</formula>
    </cfRule>
  </conditionalFormatting>
  <conditionalFormatting sqref="BI59">
    <cfRule type="cellIs" dxfId="18129" priority="570" stopIfTrue="1" operator="equal">
      <formula>"f"</formula>
    </cfRule>
  </conditionalFormatting>
  <conditionalFormatting sqref="BI59">
    <cfRule type="cellIs" dxfId="18128" priority="568" stopIfTrue="1" operator="equal">
      <formula>"h"</formula>
    </cfRule>
    <cfRule type="cellIs" dxfId="18127" priority="569" stopIfTrue="1" operator="equal">
      <formula>"g"</formula>
    </cfRule>
  </conditionalFormatting>
  <conditionalFormatting sqref="BI59">
    <cfRule type="cellIs" dxfId="18126" priority="564" stopIfTrue="1" operator="equal">
      <formula>"f"</formula>
    </cfRule>
  </conditionalFormatting>
  <conditionalFormatting sqref="BI59">
    <cfRule type="cellIs" dxfId="18125" priority="562" stopIfTrue="1" operator="equal">
      <formula>"h"</formula>
    </cfRule>
    <cfRule type="cellIs" dxfId="18124" priority="563" stopIfTrue="1" operator="equal">
      <formula>"g"</formula>
    </cfRule>
  </conditionalFormatting>
  <conditionalFormatting sqref="BI59">
    <cfRule type="cellIs" dxfId="18123" priority="567" stopIfTrue="1" operator="equal">
      <formula>"f"</formula>
    </cfRule>
  </conditionalFormatting>
  <conditionalFormatting sqref="BI59">
    <cfRule type="cellIs" dxfId="18122" priority="565" stopIfTrue="1" operator="equal">
      <formula>"h"</formula>
    </cfRule>
    <cfRule type="cellIs" dxfId="18121" priority="566" stopIfTrue="1" operator="equal">
      <formula>"g"</formula>
    </cfRule>
  </conditionalFormatting>
  <conditionalFormatting sqref="BI59">
    <cfRule type="cellIs" dxfId="18120" priority="561" stopIfTrue="1" operator="equal">
      <formula>"f"</formula>
    </cfRule>
  </conditionalFormatting>
  <conditionalFormatting sqref="BI59">
    <cfRule type="cellIs" dxfId="18119" priority="559" stopIfTrue="1" operator="equal">
      <formula>"h"</formula>
    </cfRule>
    <cfRule type="cellIs" dxfId="18118" priority="560" stopIfTrue="1" operator="equal">
      <formula>"g"</formula>
    </cfRule>
  </conditionalFormatting>
  <conditionalFormatting sqref="BI59">
    <cfRule type="cellIs" dxfId="18117" priority="558" stopIfTrue="1" operator="equal">
      <formula>"f"</formula>
    </cfRule>
  </conditionalFormatting>
  <conditionalFormatting sqref="BI59">
    <cfRule type="cellIs" dxfId="18116" priority="556" stopIfTrue="1" operator="equal">
      <formula>"h"</formula>
    </cfRule>
    <cfRule type="cellIs" dxfId="18115" priority="557" stopIfTrue="1" operator="equal">
      <formula>"g"</formula>
    </cfRule>
  </conditionalFormatting>
  <conditionalFormatting sqref="BI59">
    <cfRule type="cellIs" dxfId="18114" priority="555" stopIfTrue="1" operator="equal">
      <formula>"f"</formula>
    </cfRule>
  </conditionalFormatting>
  <conditionalFormatting sqref="BI59">
    <cfRule type="cellIs" dxfId="18113" priority="553" stopIfTrue="1" operator="equal">
      <formula>"h"</formula>
    </cfRule>
    <cfRule type="cellIs" dxfId="18112" priority="554" stopIfTrue="1" operator="equal">
      <formula>"g"</formula>
    </cfRule>
  </conditionalFormatting>
  <conditionalFormatting sqref="BI59">
    <cfRule type="cellIs" dxfId="18111" priority="546" stopIfTrue="1" operator="equal">
      <formula>"f"</formula>
    </cfRule>
  </conditionalFormatting>
  <conditionalFormatting sqref="BI59">
    <cfRule type="cellIs" dxfId="18110" priority="544" stopIfTrue="1" operator="equal">
      <formula>"h"</formula>
    </cfRule>
    <cfRule type="cellIs" dxfId="18109" priority="545" stopIfTrue="1" operator="equal">
      <formula>"g"</formula>
    </cfRule>
  </conditionalFormatting>
  <conditionalFormatting sqref="BI59">
    <cfRule type="cellIs" dxfId="18108" priority="543" stopIfTrue="1" operator="equal">
      <formula>"f"</formula>
    </cfRule>
  </conditionalFormatting>
  <conditionalFormatting sqref="BI59">
    <cfRule type="cellIs" dxfId="18107" priority="541" stopIfTrue="1" operator="equal">
      <formula>"h"</formula>
    </cfRule>
    <cfRule type="cellIs" dxfId="18106" priority="542" stopIfTrue="1" operator="equal">
      <formula>"g"</formula>
    </cfRule>
  </conditionalFormatting>
  <conditionalFormatting sqref="BI59">
    <cfRule type="cellIs" dxfId="18105" priority="531" stopIfTrue="1" operator="equal">
      <formula>"f"</formula>
    </cfRule>
  </conditionalFormatting>
  <conditionalFormatting sqref="BI59">
    <cfRule type="cellIs" dxfId="18104" priority="529" stopIfTrue="1" operator="equal">
      <formula>"h"</formula>
    </cfRule>
    <cfRule type="cellIs" dxfId="18103" priority="530" stopIfTrue="1" operator="equal">
      <formula>"g"</formula>
    </cfRule>
  </conditionalFormatting>
  <conditionalFormatting sqref="BI59">
    <cfRule type="cellIs" dxfId="18102" priority="528" stopIfTrue="1" operator="equal">
      <formula>"f"</formula>
    </cfRule>
  </conditionalFormatting>
  <conditionalFormatting sqref="BI59">
    <cfRule type="cellIs" dxfId="18101" priority="526" stopIfTrue="1" operator="equal">
      <formula>"h"</formula>
    </cfRule>
    <cfRule type="cellIs" dxfId="18100" priority="527" stopIfTrue="1" operator="equal">
      <formula>"g"</formula>
    </cfRule>
  </conditionalFormatting>
  <conditionalFormatting sqref="BI59">
    <cfRule type="cellIs" dxfId="18099" priority="540" stopIfTrue="1" operator="equal">
      <formula>"f"</formula>
    </cfRule>
  </conditionalFormatting>
  <conditionalFormatting sqref="BI59">
    <cfRule type="cellIs" dxfId="18098" priority="538" stopIfTrue="1" operator="equal">
      <formula>"h"</formula>
    </cfRule>
    <cfRule type="cellIs" dxfId="18097" priority="539" stopIfTrue="1" operator="equal">
      <formula>"g"</formula>
    </cfRule>
  </conditionalFormatting>
  <conditionalFormatting sqref="BI59">
    <cfRule type="cellIs" dxfId="18096" priority="549" stopIfTrue="1" operator="equal">
      <formula>"f"</formula>
    </cfRule>
  </conditionalFormatting>
  <conditionalFormatting sqref="BI59">
    <cfRule type="cellIs" dxfId="18095" priority="547" stopIfTrue="1" operator="equal">
      <formula>"h"</formula>
    </cfRule>
    <cfRule type="cellIs" dxfId="18094" priority="548" stopIfTrue="1" operator="equal">
      <formula>"g"</formula>
    </cfRule>
  </conditionalFormatting>
  <conditionalFormatting sqref="BI59">
    <cfRule type="cellIs" dxfId="18093" priority="537" stopIfTrue="1" operator="equal">
      <formula>"f"</formula>
    </cfRule>
  </conditionalFormatting>
  <conditionalFormatting sqref="BI59">
    <cfRule type="cellIs" dxfId="18092" priority="535" stopIfTrue="1" operator="equal">
      <formula>"h"</formula>
    </cfRule>
    <cfRule type="cellIs" dxfId="18091" priority="536" stopIfTrue="1" operator="equal">
      <formula>"g"</formula>
    </cfRule>
  </conditionalFormatting>
  <conditionalFormatting sqref="BI59">
    <cfRule type="cellIs" dxfId="18090" priority="534" stopIfTrue="1" operator="equal">
      <formula>"f"</formula>
    </cfRule>
  </conditionalFormatting>
  <conditionalFormatting sqref="BI59">
    <cfRule type="cellIs" dxfId="18089" priority="532" stopIfTrue="1" operator="equal">
      <formula>"h"</formula>
    </cfRule>
    <cfRule type="cellIs" dxfId="18088" priority="533" stopIfTrue="1" operator="equal">
      <formula>"g"</formula>
    </cfRule>
  </conditionalFormatting>
  <conditionalFormatting sqref="BJ59">
    <cfRule type="cellIs" dxfId="18087" priority="525" stopIfTrue="1" operator="equal">
      <formula>"f"</formula>
    </cfRule>
  </conditionalFormatting>
  <conditionalFormatting sqref="BJ59">
    <cfRule type="cellIs" dxfId="18086" priority="523" stopIfTrue="1" operator="equal">
      <formula>"h"</formula>
    </cfRule>
    <cfRule type="cellIs" dxfId="18085" priority="524" stopIfTrue="1" operator="equal">
      <formula>"g"</formula>
    </cfRule>
  </conditionalFormatting>
  <conditionalFormatting sqref="BJ59">
    <cfRule type="cellIs" dxfId="18084" priority="522" stopIfTrue="1" operator="equal">
      <formula>"f"</formula>
    </cfRule>
  </conditionalFormatting>
  <conditionalFormatting sqref="BJ59">
    <cfRule type="cellIs" dxfId="18083" priority="520" stopIfTrue="1" operator="equal">
      <formula>"h"</formula>
    </cfRule>
    <cfRule type="cellIs" dxfId="18082" priority="521" stopIfTrue="1" operator="equal">
      <formula>"g"</formula>
    </cfRule>
  </conditionalFormatting>
  <conditionalFormatting sqref="BJ59">
    <cfRule type="cellIs" dxfId="18081" priority="519" stopIfTrue="1" operator="equal">
      <formula>"f"</formula>
    </cfRule>
  </conditionalFormatting>
  <conditionalFormatting sqref="BJ59">
    <cfRule type="cellIs" dxfId="18080" priority="517" stopIfTrue="1" operator="equal">
      <formula>"h"</formula>
    </cfRule>
    <cfRule type="cellIs" dxfId="18079" priority="518" stopIfTrue="1" operator="equal">
      <formula>"g"</formula>
    </cfRule>
  </conditionalFormatting>
  <conditionalFormatting sqref="BJ59">
    <cfRule type="cellIs" dxfId="18078" priority="507" stopIfTrue="1" operator="equal">
      <formula>"f"</formula>
    </cfRule>
  </conditionalFormatting>
  <conditionalFormatting sqref="BJ59">
    <cfRule type="cellIs" dxfId="18077" priority="505" stopIfTrue="1" operator="equal">
      <formula>"h"</formula>
    </cfRule>
    <cfRule type="cellIs" dxfId="18076" priority="506" stopIfTrue="1" operator="equal">
      <formula>"g"</formula>
    </cfRule>
  </conditionalFormatting>
  <conditionalFormatting sqref="BJ59">
    <cfRule type="cellIs" dxfId="18075" priority="504" stopIfTrue="1" operator="equal">
      <formula>"f"</formula>
    </cfRule>
  </conditionalFormatting>
  <conditionalFormatting sqref="BJ59">
    <cfRule type="cellIs" dxfId="18074" priority="502" stopIfTrue="1" operator="equal">
      <formula>"h"</formula>
    </cfRule>
    <cfRule type="cellIs" dxfId="18073" priority="503" stopIfTrue="1" operator="equal">
      <formula>"g"</formula>
    </cfRule>
  </conditionalFormatting>
  <conditionalFormatting sqref="BJ59">
    <cfRule type="cellIs" dxfId="18072" priority="516" stopIfTrue="1" operator="equal">
      <formula>"f"</formula>
    </cfRule>
  </conditionalFormatting>
  <conditionalFormatting sqref="BJ59">
    <cfRule type="cellIs" dxfId="18071" priority="514" stopIfTrue="1" operator="equal">
      <formula>"h"</formula>
    </cfRule>
    <cfRule type="cellIs" dxfId="18070" priority="515" stopIfTrue="1" operator="equal">
      <formula>"g"</formula>
    </cfRule>
  </conditionalFormatting>
  <conditionalFormatting sqref="BJ59">
    <cfRule type="cellIs" dxfId="18069" priority="513" stopIfTrue="1" operator="equal">
      <formula>"f"</formula>
    </cfRule>
  </conditionalFormatting>
  <conditionalFormatting sqref="BJ59">
    <cfRule type="cellIs" dxfId="18068" priority="511" stopIfTrue="1" operator="equal">
      <formula>"h"</formula>
    </cfRule>
    <cfRule type="cellIs" dxfId="18067" priority="512" stopIfTrue="1" operator="equal">
      <formula>"g"</formula>
    </cfRule>
  </conditionalFormatting>
  <conditionalFormatting sqref="BJ59">
    <cfRule type="cellIs" dxfId="18066" priority="510" stopIfTrue="1" operator="equal">
      <formula>"f"</formula>
    </cfRule>
  </conditionalFormatting>
  <conditionalFormatting sqref="BJ59">
    <cfRule type="cellIs" dxfId="18065" priority="508" stopIfTrue="1" operator="equal">
      <formula>"h"</formula>
    </cfRule>
    <cfRule type="cellIs" dxfId="18064" priority="509" stopIfTrue="1" operator="equal">
      <formula>"g"</formula>
    </cfRule>
  </conditionalFormatting>
  <conditionalFormatting sqref="BJ59">
    <cfRule type="cellIs" dxfId="18063" priority="432" stopIfTrue="1" operator="equal">
      <formula>"f"</formula>
    </cfRule>
  </conditionalFormatting>
  <conditionalFormatting sqref="BJ59">
    <cfRule type="cellIs" dxfId="18062" priority="430" stopIfTrue="1" operator="equal">
      <formula>"h"</formula>
    </cfRule>
    <cfRule type="cellIs" dxfId="18061" priority="431" stopIfTrue="1" operator="equal">
      <formula>"g"</formula>
    </cfRule>
  </conditionalFormatting>
  <conditionalFormatting sqref="BJ59">
    <cfRule type="cellIs" dxfId="18060" priority="501" stopIfTrue="1" operator="equal">
      <formula>"f"</formula>
    </cfRule>
  </conditionalFormatting>
  <conditionalFormatting sqref="BJ59">
    <cfRule type="cellIs" dxfId="18059" priority="499" stopIfTrue="1" operator="equal">
      <formula>"h"</formula>
    </cfRule>
    <cfRule type="cellIs" dxfId="18058" priority="500" stopIfTrue="1" operator="equal">
      <formula>"g"</formula>
    </cfRule>
  </conditionalFormatting>
  <conditionalFormatting sqref="BJ59">
    <cfRule type="cellIs" dxfId="18057" priority="498" stopIfTrue="1" operator="equal">
      <formula>"f"</formula>
    </cfRule>
  </conditionalFormatting>
  <conditionalFormatting sqref="BJ59">
    <cfRule type="cellIs" dxfId="18056" priority="496" stopIfTrue="1" operator="equal">
      <formula>"h"</formula>
    </cfRule>
    <cfRule type="cellIs" dxfId="18055" priority="497" stopIfTrue="1" operator="equal">
      <formula>"g"</formula>
    </cfRule>
  </conditionalFormatting>
  <conditionalFormatting sqref="BJ59">
    <cfRule type="cellIs" dxfId="18054" priority="495" stopIfTrue="1" operator="equal">
      <formula>"f"</formula>
    </cfRule>
  </conditionalFormatting>
  <conditionalFormatting sqref="BJ59">
    <cfRule type="cellIs" dxfId="18053" priority="493" stopIfTrue="1" operator="equal">
      <formula>"h"</formula>
    </cfRule>
    <cfRule type="cellIs" dxfId="18052" priority="494" stopIfTrue="1" operator="equal">
      <formula>"g"</formula>
    </cfRule>
  </conditionalFormatting>
  <conditionalFormatting sqref="BJ59">
    <cfRule type="cellIs" dxfId="18051" priority="492" stopIfTrue="1" operator="equal">
      <formula>"f"</formula>
    </cfRule>
  </conditionalFormatting>
  <conditionalFormatting sqref="BJ59">
    <cfRule type="cellIs" dxfId="18050" priority="490" stopIfTrue="1" operator="equal">
      <formula>"h"</formula>
    </cfRule>
    <cfRule type="cellIs" dxfId="18049" priority="491" stopIfTrue="1" operator="equal">
      <formula>"g"</formula>
    </cfRule>
  </conditionalFormatting>
  <conditionalFormatting sqref="BJ59">
    <cfRule type="cellIs" dxfId="18048" priority="489" stopIfTrue="1" operator="equal">
      <formula>"f"</formula>
    </cfRule>
  </conditionalFormatting>
  <conditionalFormatting sqref="BJ59">
    <cfRule type="cellIs" dxfId="18047" priority="487" stopIfTrue="1" operator="equal">
      <formula>"h"</formula>
    </cfRule>
    <cfRule type="cellIs" dxfId="18046" priority="488" stopIfTrue="1" operator="equal">
      <formula>"g"</formula>
    </cfRule>
  </conditionalFormatting>
  <conditionalFormatting sqref="BJ59">
    <cfRule type="cellIs" dxfId="18045" priority="486" stopIfTrue="1" operator="equal">
      <formula>"f"</formula>
    </cfRule>
  </conditionalFormatting>
  <conditionalFormatting sqref="BJ59">
    <cfRule type="cellIs" dxfId="18044" priority="484" stopIfTrue="1" operator="equal">
      <formula>"h"</formula>
    </cfRule>
    <cfRule type="cellIs" dxfId="18043" priority="485" stopIfTrue="1" operator="equal">
      <formula>"g"</formula>
    </cfRule>
  </conditionalFormatting>
  <conditionalFormatting sqref="BJ59">
    <cfRule type="cellIs" dxfId="18042" priority="483" stopIfTrue="1" operator="equal">
      <formula>"f"</formula>
    </cfRule>
  </conditionalFormatting>
  <conditionalFormatting sqref="BJ59">
    <cfRule type="cellIs" dxfId="18041" priority="481" stopIfTrue="1" operator="equal">
      <formula>"h"</formula>
    </cfRule>
    <cfRule type="cellIs" dxfId="18040" priority="482" stopIfTrue="1" operator="equal">
      <formula>"g"</formula>
    </cfRule>
  </conditionalFormatting>
  <conditionalFormatting sqref="BJ59">
    <cfRule type="cellIs" dxfId="18039" priority="480" stopIfTrue="1" operator="equal">
      <formula>"f"</formula>
    </cfRule>
  </conditionalFormatting>
  <conditionalFormatting sqref="BJ59">
    <cfRule type="cellIs" dxfId="18038" priority="478" stopIfTrue="1" operator="equal">
      <formula>"h"</formula>
    </cfRule>
    <cfRule type="cellIs" dxfId="18037" priority="479" stopIfTrue="1" operator="equal">
      <formula>"g"</formula>
    </cfRule>
  </conditionalFormatting>
  <conditionalFormatting sqref="BJ59">
    <cfRule type="cellIs" dxfId="18036" priority="477" stopIfTrue="1" operator="equal">
      <formula>"f"</formula>
    </cfRule>
  </conditionalFormatting>
  <conditionalFormatting sqref="BJ59">
    <cfRule type="cellIs" dxfId="18035" priority="475" stopIfTrue="1" operator="equal">
      <formula>"h"</formula>
    </cfRule>
    <cfRule type="cellIs" dxfId="18034" priority="476" stopIfTrue="1" operator="equal">
      <formula>"g"</formula>
    </cfRule>
  </conditionalFormatting>
  <conditionalFormatting sqref="BJ59">
    <cfRule type="cellIs" dxfId="18033" priority="474" stopIfTrue="1" operator="equal">
      <formula>"f"</formula>
    </cfRule>
  </conditionalFormatting>
  <conditionalFormatting sqref="BJ59">
    <cfRule type="cellIs" dxfId="18032" priority="472" stopIfTrue="1" operator="equal">
      <formula>"h"</formula>
    </cfRule>
    <cfRule type="cellIs" dxfId="18031" priority="473" stopIfTrue="1" operator="equal">
      <formula>"g"</formula>
    </cfRule>
  </conditionalFormatting>
  <conditionalFormatting sqref="BJ59">
    <cfRule type="cellIs" dxfId="18030" priority="471" stopIfTrue="1" operator="equal">
      <formula>"f"</formula>
    </cfRule>
  </conditionalFormatting>
  <conditionalFormatting sqref="BJ59">
    <cfRule type="cellIs" dxfId="18029" priority="469" stopIfTrue="1" operator="equal">
      <formula>"h"</formula>
    </cfRule>
    <cfRule type="cellIs" dxfId="18028" priority="470" stopIfTrue="1" operator="equal">
      <formula>"g"</formula>
    </cfRule>
  </conditionalFormatting>
  <conditionalFormatting sqref="BJ59">
    <cfRule type="cellIs" dxfId="18027" priority="468" stopIfTrue="1" operator="equal">
      <formula>"f"</formula>
    </cfRule>
  </conditionalFormatting>
  <conditionalFormatting sqref="BJ59">
    <cfRule type="cellIs" dxfId="18026" priority="466" stopIfTrue="1" operator="equal">
      <formula>"h"</formula>
    </cfRule>
    <cfRule type="cellIs" dxfId="18025" priority="467" stopIfTrue="1" operator="equal">
      <formula>"g"</formula>
    </cfRule>
  </conditionalFormatting>
  <conditionalFormatting sqref="BJ59">
    <cfRule type="cellIs" dxfId="18024" priority="465" stopIfTrue="1" operator="equal">
      <formula>"f"</formula>
    </cfRule>
  </conditionalFormatting>
  <conditionalFormatting sqref="BJ59">
    <cfRule type="cellIs" dxfId="18023" priority="463" stopIfTrue="1" operator="equal">
      <formula>"h"</formula>
    </cfRule>
    <cfRule type="cellIs" dxfId="18022" priority="464" stopIfTrue="1" operator="equal">
      <formula>"g"</formula>
    </cfRule>
  </conditionalFormatting>
  <conditionalFormatting sqref="BJ59">
    <cfRule type="cellIs" dxfId="18021" priority="462" stopIfTrue="1" operator="equal">
      <formula>"f"</formula>
    </cfRule>
  </conditionalFormatting>
  <conditionalFormatting sqref="BJ59">
    <cfRule type="cellIs" dxfId="18020" priority="460" stopIfTrue="1" operator="equal">
      <formula>"h"</formula>
    </cfRule>
    <cfRule type="cellIs" dxfId="18019" priority="461" stopIfTrue="1" operator="equal">
      <formula>"g"</formula>
    </cfRule>
  </conditionalFormatting>
  <conditionalFormatting sqref="BJ59">
    <cfRule type="cellIs" dxfId="18018" priority="459" stopIfTrue="1" operator="equal">
      <formula>"f"</formula>
    </cfRule>
  </conditionalFormatting>
  <conditionalFormatting sqref="BJ59">
    <cfRule type="cellIs" dxfId="18017" priority="457" stopIfTrue="1" operator="equal">
      <formula>"h"</formula>
    </cfRule>
    <cfRule type="cellIs" dxfId="18016" priority="458" stopIfTrue="1" operator="equal">
      <formula>"g"</formula>
    </cfRule>
  </conditionalFormatting>
  <conditionalFormatting sqref="BJ59">
    <cfRule type="cellIs" dxfId="18015" priority="456" stopIfTrue="1" operator="equal">
      <formula>"f"</formula>
    </cfRule>
  </conditionalFormatting>
  <conditionalFormatting sqref="BJ59">
    <cfRule type="cellIs" dxfId="18014" priority="454" stopIfTrue="1" operator="equal">
      <formula>"h"</formula>
    </cfRule>
    <cfRule type="cellIs" dxfId="18013" priority="455" stopIfTrue="1" operator="equal">
      <formula>"g"</formula>
    </cfRule>
  </conditionalFormatting>
  <conditionalFormatting sqref="BJ59">
    <cfRule type="cellIs" dxfId="18012" priority="453" stopIfTrue="1" operator="equal">
      <formula>"f"</formula>
    </cfRule>
  </conditionalFormatting>
  <conditionalFormatting sqref="BJ59">
    <cfRule type="cellIs" dxfId="18011" priority="451" stopIfTrue="1" operator="equal">
      <formula>"h"</formula>
    </cfRule>
    <cfRule type="cellIs" dxfId="18010" priority="452" stopIfTrue="1" operator="equal">
      <formula>"g"</formula>
    </cfRule>
  </conditionalFormatting>
  <conditionalFormatting sqref="BJ59">
    <cfRule type="cellIs" dxfId="18009" priority="450" stopIfTrue="1" operator="equal">
      <formula>"f"</formula>
    </cfRule>
  </conditionalFormatting>
  <conditionalFormatting sqref="BJ59">
    <cfRule type="cellIs" dxfId="18008" priority="448" stopIfTrue="1" operator="equal">
      <formula>"h"</formula>
    </cfRule>
    <cfRule type="cellIs" dxfId="18007" priority="449" stopIfTrue="1" operator="equal">
      <formula>"g"</formula>
    </cfRule>
  </conditionalFormatting>
  <conditionalFormatting sqref="BJ59">
    <cfRule type="cellIs" dxfId="18006" priority="444" stopIfTrue="1" operator="equal">
      <formula>"f"</formula>
    </cfRule>
  </conditionalFormatting>
  <conditionalFormatting sqref="BJ59">
    <cfRule type="cellIs" dxfId="18005" priority="442" stopIfTrue="1" operator="equal">
      <formula>"h"</formula>
    </cfRule>
    <cfRule type="cellIs" dxfId="18004" priority="443" stopIfTrue="1" operator="equal">
      <formula>"g"</formula>
    </cfRule>
  </conditionalFormatting>
  <conditionalFormatting sqref="BJ59">
    <cfRule type="cellIs" dxfId="18003" priority="447" stopIfTrue="1" operator="equal">
      <formula>"f"</formula>
    </cfRule>
  </conditionalFormatting>
  <conditionalFormatting sqref="BJ59">
    <cfRule type="cellIs" dxfId="18002" priority="445" stopIfTrue="1" operator="equal">
      <formula>"h"</formula>
    </cfRule>
    <cfRule type="cellIs" dxfId="18001" priority="446" stopIfTrue="1" operator="equal">
      <formula>"g"</formula>
    </cfRule>
  </conditionalFormatting>
  <conditionalFormatting sqref="BJ59">
    <cfRule type="cellIs" dxfId="18000" priority="441" stopIfTrue="1" operator="equal">
      <formula>"f"</formula>
    </cfRule>
  </conditionalFormatting>
  <conditionalFormatting sqref="BJ59">
    <cfRule type="cellIs" dxfId="17999" priority="439" stopIfTrue="1" operator="equal">
      <formula>"h"</formula>
    </cfRule>
    <cfRule type="cellIs" dxfId="17998" priority="440" stopIfTrue="1" operator="equal">
      <formula>"g"</formula>
    </cfRule>
  </conditionalFormatting>
  <conditionalFormatting sqref="BJ59">
    <cfRule type="cellIs" dxfId="17997" priority="438" stopIfTrue="1" operator="equal">
      <formula>"f"</formula>
    </cfRule>
  </conditionalFormatting>
  <conditionalFormatting sqref="BJ59">
    <cfRule type="cellIs" dxfId="17996" priority="436" stopIfTrue="1" operator="equal">
      <formula>"h"</formula>
    </cfRule>
    <cfRule type="cellIs" dxfId="17995" priority="437" stopIfTrue="1" operator="equal">
      <formula>"g"</formula>
    </cfRule>
  </conditionalFormatting>
  <conditionalFormatting sqref="BJ59">
    <cfRule type="cellIs" dxfId="17994" priority="435" stopIfTrue="1" operator="equal">
      <formula>"f"</formula>
    </cfRule>
  </conditionalFormatting>
  <conditionalFormatting sqref="BJ59">
    <cfRule type="cellIs" dxfId="17993" priority="433" stopIfTrue="1" operator="equal">
      <formula>"h"</formula>
    </cfRule>
    <cfRule type="cellIs" dxfId="17992" priority="434" stopIfTrue="1" operator="equal">
      <formula>"g"</formula>
    </cfRule>
  </conditionalFormatting>
  <conditionalFormatting sqref="BK59">
    <cfRule type="cellIs" dxfId="17991" priority="360" stopIfTrue="1" operator="equal">
      <formula>"f"</formula>
    </cfRule>
  </conditionalFormatting>
  <conditionalFormatting sqref="BK59">
    <cfRule type="cellIs" dxfId="17990" priority="358" stopIfTrue="1" operator="equal">
      <formula>"h"</formula>
    </cfRule>
    <cfRule type="cellIs" dxfId="17989" priority="359" stopIfTrue="1" operator="equal">
      <formula>"g"</formula>
    </cfRule>
  </conditionalFormatting>
  <conditionalFormatting sqref="BK59">
    <cfRule type="cellIs" dxfId="17988" priority="429" stopIfTrue="1" operator="equal">
      <formula>"f"</formula>
    </cfRule>
  </conditionalFormatting>
  <conditionalFormatting sqref="BK59">
    <cfRule type="cellIs" dxfId="17987" priority="427" stopIfTrue="1" operator="equal">
      <formula>"h"</formula>
    </cfRule>
    <cfRule type="cellIs" dxfId="17986" priority="428" stopIfTrue="1" operator="equal">
      <formula>"g"</formula>
    </cfRule>
  </conditionalFormatting>
  <conditionalFormatting sqref="BK59">
    <cfRule type="cellIs" dxfId="17985" priority="426" stopIfTrue="1" operator="equal">
      <formula>"f"</formula>
    </cfRule>
  </conditionalFormatting>
  <conditionalFormatting sqref="BK59">
    <cfRule type="cellIs" dxfId="17984" priority="424" stopIfTrue="1" operator="equal">
      <formula>"h"</formula>
    </cfRule>
    <cfRule type="cellIs" dxfId="17983" priority="425" stopIfTrue="1" operator="equal">
      <formula>"g"</formula>
    </cfRule>
  </conditionalFormatting>
  <conditionalFormatting sqref="BK59">
    <cfRule type="cellIs" dxfId="17982" priority="423" stopIfTrue="1" operator="equal">
      <formula>"f"</formula>
    </cfRule>
  </conditionalFormatting>
  <conditionalFormatting sqref="BK59">
    <cfRule type="cellIs" dxfId="17981" priority="421" stopIfTrue="1" operator="equal">
      <formula>"h"</formula>
    </cfRule>
    <cfRule type="cellIs" dxfId="17980" priority="422" stopIfTrue="1" operator="equal">
      <formula>"g"</formula>
    </cfRule>
  </conditionalFormatting>
  <conditionalFormatting sqref="BK59">
    <cfRule type="cellIs" dxfId="17979" priority="420" stopIfTrue="1" operator="equal">
      <formula>"f"</formula>
    </cfRule>
  </conditionalFormatting>
  <conditionalFormatting sqref="BK59">
    <cfRule type="cellIs" dxfId="17978" priority="418" stopIfTrue="1" operator="equal">
      <formula>"h"</formula>
    </cfRule>
    <cfRule type="cellIs" dxfId="17977" priority="419" stopIfTrue="1" operator="equal">
      <formula>"g"</formula>
    </cfRule>
  </conditionalFormatting>
  <conditionalFormatting sqref="BK59">
    <cfRule type="cellIs" dxfId="17976" priority="417" stopIfTrue="1" operator="equal">
      <formula>"f"</formula>
    </cfRule>
  </conditionalFormatting>
  <conditionalFormatting sqref="BK59">
    <cfRule type="cellIs" dxfId="17975" priority="415" stopIfTrue="1" operator="equal">
      <formula>"h"</formula>
    </cfRule>
    <cfRule type="cellIs" dxfId="17974" priority="416" stopIfTrue="1" operator="equal">
      <formula>"g"</formula>
    </cfRule>
  </conditionalFormatting>
  <conditionalFormatting sqref="BK59">
    <cfRule type="cellIs" dxfId="17973" priority="414" stopIfTrue="1" operator="equal">
      <formula>"f"</formula>
    </cfRule>
  </conditionalFormatting>
  <conditionalFormatting sqref="BK59">
    <cfRule type="cellIs" dxfId="17972" priority="412" stopIfTrue="1" operator="equal">
      <formula>"h"</formula>
    </cfRule>
    <cfRule type="cellIs" dxfId="17971" priority="413" stopIfTrue="1" operator="equal">
      <formula>"g"</formula>
    </cfRule>
  </conditionalFormatting>
  <conditionalFormatting sqref="BK59">
    <cfRule type="cellIs" dxfId="17970" priority="411" stopIfTrue="1" operator="equal">
      <formula>"f"</formula>
    </cfRule>
  </conditionalFormatting>
  <conditionalFormatting sqref="BK59">
    <cfRule type="cellIs" dxfId="17969" priority="409" stopIfTrue="1" operator="equal">
      <formula>"h"</formula>
    </cfRule>
    <cfRule type="cellIs" dxfId="17968" priority="410" stopIfTrue="1" operator="equal">
      <formula>"g"</formula>
    </cfRule>
  </conditionalFormatting>
  <conditionalFormatting sqref="BK59">
    <cfRule type="cellIs" dxfId="17967" priority="408" stopIfTrue="1" operator="equal">
      <formula>"f"</formula>
    </cfRule>
  </conditionalFormatting>
  <conditionalFormatting sqref="BK59">
    <cfRule type="cellIs" dxfId="17966" priority="406" stopIfTrue="1" operator="equal">
      <formula>"h"</formula>
    </cfRule>
    <cfRule type="cellIs" dxfId="17965" priority="407" stopIfTrue="1" operator="equal">
      <formula>"g"</formula>
    </cfRule>
  </conditionalFormatting>
  <conditionalFormatting sqref="BK59">
    <cfRule type="cellIs" dxfId="17964" priority="405" stopIfTrue="1" operator="equal">
      <formula>"f"</formula>
    </cfRule>
  </conditionalFormatting>
  <conditionalFormatting sqref="BK59">
    <cfRule type="cellIs" dxfId="17963" priority="403" stopIfTrue="1" operator="equal">
      <formula>"h"</formula>
    </cfRule>
    <cfRule type="cellIs" dxfId="17962" priority="404" stopIfTrue="1" operator="equal">
      <formula>"g"</formula>
    </cfRule>
  </conditionalFormatting>
  <conditionalFormatting sqref="BK59">
    <cfRule type="cellIs" dxfId="17961" priority="402" stopIfTrue="1" operator="equal">
      <formula>"f"</formula>
    </cfRule>
  </conditionalFormatting>
  <conditionalFormatting sqref="BK59">
    <cfRule type="cellIs" dxfId="17960" priority="400" stopIfTrue="1" operator="equal">
      <formula>"h"</formula>
    </cfRule>
    <cfRule type="cellIs" dxfId="17959" priority="401" stopIfTrue="1" operator="equal">
      <formula>"g"</formula>
    </cfRule>
  </conditionalFormatting>
  <conditionalFormatting sqref="BK59">
    <cfRule type="cellIs" dxfId="17958" priority="399" stopIfTrue="1" operator="equal">
      <formula>"f"</formula>
    </cfRule>
  </conditionalFormatting>
  <conditionalFormatting sqref="BK59">
    <cfRule type="cellIs" dxfId="17957" priority="397" stopIfTrue="1" operator="equal">
      <formula>"h"</formula>
    </cfRule>
    <cfRule type="cellIs" dxfId="17956" priority="398" stopIfTrue="1" operator="equal">
      <formula>"g"</formula>
    </cfRule>
  </conditionalFormatting>
  <conditionalFormatting sqref="BK59">
    <cfRule type="cellIs" dxfId="17955" priority="396" stopIfTrue="1" operator="equal">
      <formula>"f"</formula>
    </cfRule>
  </conditionalFormatting>
  <conditionalFormatting sqref="BK59">
    <cfRule type="cellIs" dxfId="17954" priority="394" stopIfTrue="1" operator="equal">
      <formula>"h"</formula>
    </cfRule>
    <cfRule type="cellIs" dxfId="17953" priority="395" stopIfTrue="1" operator="equal">
      <formula>"g"</formula>
    </cfRule>
  </conditionalFormatting>
  <conditionalFormatting sqref="BK59">
    <cfRule type="cellIs" dxfId="17952" priority="393" stopIfTrue="1" operator="equal">
      <formula>"f"</formula>
    </cfRule>
  </conditionalFormatting>
  <conditionalFormatting sqref="BK59">
    <cfRule type="cellIs" dxfId="17951" priority="391" stopIfTrue="1" operator="equal">
      <formula>"h"</formula>
    </cfRule>
    <cfRule type="cellIs" dxfId="17950" priority="392" stopIfTrue="1" operator="equal">
      <formula>"g"</formula>
    </cfRule>
  </conditionalFormatting>
  <conditionalFormatting sqref="BK59">
    <cfRule type="cellIs" dxfId="17949" priority="390" stopIfTrue="1" operator="equal">
      <formula>"f"</formula>
    </cfRule>
  </conditionalFormatting>
  <conditionalFormatting sqref="BK59">
    <cfRule type="cellIs" dxfId="17948" priority="388" stopIfTrue="1" operator="equal">
      <formula>"h"</formula>
    </cfRule>
    <cfRule type="cellIs" dxfId="17947" priority="389" stopIfTrue="1" operator="equal">
      <formula>"g"</formula>
    </cfRule>
  </conditionalFormatting>
  <conditionalFormatting sqref="BK59">
    <cfRule type="cellIs" dxfId="17946" priority="387" stopIfTrue="1" operator="equal">
      <formula>"f"</formula>
    </cfRule>
  </conditionalFormatting>
  <conditionalFormatting sqref="BK59">
    <cfRule type="cellIs" dxfId="17945" priority="385" stopIfTrue="1" operator="equal">
      <formula>"h"</formula>
    </cfRule>
    <cfRule type="cellIs" dxfId="17944" priority="386" stopIfTrue="1" operator="equal">
      <formula>"g"</formula>
    </cfRule>
  </conditionalFormatting>
  <conditionalFormatting sqref="BK59">
    <cfRule type="cellIs" dxfId="17943" priority="384" stopIfTrue="1" operator="equal">
      <formula>"f"</formula>
    </cfRule>
  </conditionalFormatting>
  <conditionalFormatting sqref="BK59">
    <cfRule type="cellIs" dxfId="17942" priority="382" stopIfTrue="1" operator="equal">
      <formula>"h"</formula>
    </cfRule>
    <cfRule type="cellIs" dxfId="17941" priority="383" stopIfTrue="1" operator="equal">
      <formula>"g"</formula>
    </cfRule>
  </conditionalFormatting>
  <conditionalFormatting sqref="BK59">
    <cfRule type="cellIs" dxfId="17940" priority="381" stopIfTrue="1" operator="equal">
      <formula>"f"</formula>
    </cfRule>
  </conditionalFormatting>
  <conditionalFormatting sqref="BK59">
    <cfRule type="cellIs" dxfId="17939" priority="379" stopIfTrue="1" operator="equal">
      <formula>"h"</formula>
    </cfRule>
    <cfRule type="cellIs" dxfId="17938" priority="380" stopIfTrue="1" operator="equal">
      <formula>"g"</formula>
    </cfRule>
  </conditionalFormatting>
  <conditionalFormatting sqref="BK59">
    <cfRule type="cellIs" dxfId="17937" priority="378" stopIfTrue="1" operator="equal">
      <formula>"f"</formula>
    </cfRule>
  </conditionalFormatting>
  <conditionalFormatting sqref="BK59">
    <cfRule type="cellIs" dxfId="17936" priority="376" stopIfTrue="1" operator="equal">
      <formula>"h"</formula>
    </cfRule>
    <cfRule type="cellIs" dxfId="17935" priority="377" stopIfTrue="1" operator="equal">
      <formula>"g"</formula>
    </cfRule>
  </conditionalFormatting>
  <conditionalFormatting sqref="BK59">
    <cfRule type="cellIs" dxfId="17934" priority="372" stopIfTrue="1" operator="equal">
      <formula>"f"</formula>
    </cfRule>
  </conditionalFormatting>
  <conditionalFormatting sqref="BK59">
    <cfRule type="cellIs" dxfId="17933" priority="370" stopIfTrue="1" operator="equal">
      <formula>"h"</formula>
    </cfRule>
    <cfRule type="cellIs" dxfId="17932" priority="371" stopIfTrue="1" operator="equal">
      <formula>"g"</formula>
    </cfRule>
  </conditionalFormatting>
  <conditionalFormatting sqref="BK59">
    <cfRule type="cellIs" dxfId="17931" priority="375" stopIfTrue="1" operator="equal">
      <formula>"f"</formula>
    </cfRule>
  </conditionalFormatting>
  <conditionalFormatting sqref="BK59">
    <cfRule type="cellIs" dxfId="17930" priority="373" stopIfTrue="1" operator="equal">
      <formula>"h"</formula>
    </cfRule>
    <cfRule type="cellIs" dxfId="17929" priority="374" stopIfTrue="1" operator="equal">
      <formula>"g"</formula>
    </cfRule>
  </conditionalFormatting>
  <conditionalFormatting sqref="BK59">
    <cfRule type="cellIs" dxfId="17928" priority="369" stopIfTrue="1" operator="equal">
      <formula>"f"</formula>
    </cfRule>
  </conditionalFormatting>
  <conditionalFormatting sqref="BK59">
    <cfRule type="cellIs" dxfId="17927" priority="367" stopIfTrue="1" operator="equal">
      <formula>"h"</formula>
    </cfRule>
    <cfRule type="cellIs" dxfId="17926" priority="368" stopIfTrue="1" operator="equal">
      <formula>"g"</formula>
    </cfRule>
  </conditionalFormatting>
  <conditionalFormatting sqref="BK59">
    <cfRule type="cellIs" dxfId="17925" priority="366" stopIfTrue="1" operator="equal">
      <formula>"f"</formula>
    </cfRule>
  </conditionalFormatting>
  <conditionalFormatting sqref="BK59">
    <cfRule type="cellIs" dxfId="17924" priority="364" stopIfTrue="1" operator="equal">
      <formula>"h"</formula>
    </cfRule>
    <cfRule type="cellIs" dxfId="17923" priority="365" stopIfTrue="1" operator="equal">
      <formula>"g"</formula>
    </cfRule>
  </conditionalFormatting>
  <conditionalFormatting sqref="BK59">
    <cfRule type="cellIs" dxfId="17922" priority="363" stopIfTrue="1" operator="equal">
      <formula>"f"</formula>
    </cfRule>
  </conditionalFormatting>
  <conditionalFormatting sqref="BK59">
    <cfRule type="cellIs" dxfId="17921" priority="361" stopIfTrue="1" operator="equal">
      <formula>"h"</formula>
    </cfRule>
    <cfRule type="cellIs" dxfId="17920" priority="362" stopIfTrue="1" operator="equal">
      <formula>"g"</formula>
    </cfRule>
  </conditionalFormatting>
  <conditionalFormatting sqref="BK59">
    <cfRule type="cellIs" dxfId="17919" priority="354" stopIfTrue="1" operator="equal">
      <formula>"f"</formula>
    </cfRule>
  </conditionalFormatting>
  <conditionalFormatting sqref="BK59">
    <cfRule type="cellIs" dxfId="17918" priority="352" stopIfTrue="1" operator="equal">
      <formula>"h"</formula>
    </cfRule>
    <cfRule type="cellIs" dxfId="17917" priority="353" stopIfTrue="1" operator="equal">
      <formula>"g"</formula>
    </cfRule>
  </conditionalFormatting>
  <conditionalFormatting sqref="BK59">
    <cfRule type="cellIs" dxfId="17916" priority="351" stopIfTrue="1" operator="equal">
      <formula>"f"</formula>
    </cfRule>
  </conditionalFormatting>
  <conditionalFormatting sqref="BK59">
    <cfRule type="cellIs" dxfId="17915" priority="349" stopIfTrue="1" operator="equal">
      <formula>"h"</formula>
    </cfRule>
    <cfRule type="cellIs" dxfId="17914" priority="350" stopIfTrue="1" operator="equal">
      <formula>"g"</formula>
    </cfRule>
  </conditionalFormatting>
  <conditionalFormatting sqref="BK59">
    <cfRule type="cellIs" dxfId="17913" priority="339" stopIfTrue="1" operator="equal">
      <formula>"f"</formula>
    </cfRule>
  </conditionalFormatting>
  <conditionalFormatting sqref="BK59">
    <cfRule type="cellIs" dxfId="17912" priority="337" stopIfTrue="1" operator="equal">
      <formula>"h"</formula>
    </cfRule>
    <cfRule type="cellIs" dxfId="17911" priority="338" stopIfTrue="1" operator="equal">
      <formula>"g"</formula>
    </cfRule>
  </conditionalFormatting>
  <conditionalFormatting sqref="BK59">
    <cfRule type="cellIs" dxfId="17910" priority="336" stopIfTrue="1" operator="equal">
      <formula>"f"</formula>
    </cfRule>
  </conditionalFormatting>
  <conditionalFormatting sqref="BK59">
    <cfRule type="cellIs" dxfId="17909" priority="334" stopIfTrue="1" operator="equal">
      <formula>"h"</formula>
    </cfRule>
    <cfRule type="cellIs" dxfId="17908" priority="335" stopIfTrue="1" operator="equal">
      <formula>"g"</formula>
    </cfRule>
  </conditionalFormatting>
  <conditionalFormatting sqref="BK59">
    <cfRule type="cellIs" dxfId="17907" priority="348" stopIfTrue="1" operator="equal">
      <formula>"f"</formula>
    </cfRule>
  </conditionalFormatting>
  <conditionalFormatting sqref="BK59">
    <cfRule type="cellIs" dxfId="17906" priority="346" stopIfTrue="1" operator="equal">
      <formula>"h"</formula>
    </cfRule>
    <cfRule type="cellIs" dxfId="17905" priority="347" stopIfTrue="1" operator="equal">
      <formula>"g"</formula>
    </cfRule>
  </conditionalFormatting>
  <conditionalFormatting sqref="BK59">
    <cfRule type="cellIs" dxfId="17904" priority="357" stopIfTrue="1" operator="equal">
      <formula>"f"</formula>
    </cfRule>
  </conditionalFormatting>
  <conditionalFormatting sqref="BK59">
    <cfRule type="cellIs" dxfId="17903" priority="355" stopIfTrue="1" operator="equal">
      <formula>"h"</formula>
    </cfRule>
    <cfRule type="cellIs" dxfId="17902" priority="356" stopIfTrue="1" operator="equal">
      <formula>"g"</formula>
    </cfRule>
  </conditionalFormatting>
  <conditionalFormatting sqref="BK59">
    <cfRule type="cellIs" dxfId="17901" priority="345" stopIfTrue="1" operator="equal">
      <formula>"f"</formula>
    </cfRule>
  </conditionalFormatting>
  <conditionalFormatting sqref="BK59">
    <cfRule type="cellIs" dxfId="17900" priority="343" stopIfTrue="1" operator="equal">
      <formula>"h"</formula>
    </cfRule>
    <cfRule type="cellIs" dxfId="17899" priority="344" stopIfTrue="1" operator="equal">
      <formula>"g"</formula>
    </cfRule>
  </conditionalFormatting>
  <conditionalFormatting sqref="BK59">
    <cfRule type="cellIs" dxfId="17898" priority="342" stopIfTrue="1" operator="equal">
      <formula>"f"</formula>
    </cfRule>
  </conditionalFormatting>
  <conditionalFormatting sqref="BK59">
    <cfRule type="cellIs" dxfId="17897" priority="340" stopIfTrue="1" operator="equal">
      <formula>"h"</formula>
    </cfRule>
    <cfRule type="cellIs" dxfId="17896" priority="341" stopIfTrue="1" operator="equal">
      <formula>"g"</formula>
    </cfRule>
  </conditionalFormatting>
  <conditionalFormatting sqref="BI16">
    <cfRule type="cellIs" dxfId="17895" priority="264" stopIfTrue="1" operator="equal">
      <formula>"f"</formula>
    </cfRule>
  </conditionalFormatting>
  <conditionalFormatting sqref="BI16">
    <cfRule type="cellIs" dxfId="17894" priority="262" stopIfTrue="1" operator="equal">
      <formula>"h"</formula>
    </cfRule>
    <cfRule type="cellIs" dxfId="17893" priority="263" stopIfTrue="1" operator="equal">
      <formula>"g"</formula>
    </cfRule>
  </conditionalFormatting>
  <conditionalFormatting sqref="BI16">
    <cfRule type="cellIs" dxfId="17892" priority="333" stopIfTrue="1" operator="equal">
      <formula>"f"</formula>
    </cfRule>
  </conditionalFormatting>
  <conditionalFormatting sqref="BI16">
    <cfRule type="cellIs" dxfId="17891" priority="331" stopIfTrue="1" operator="equal">
      <formula>"h"</formula>
    </cfRule>
    <cfRule type="cellIs" dxfId="17890" priority="332" stopIfTrue="1" operator="equal">
      <formula>"g"</formula>
    </cfRule>
  </conditionalFormatting>
  <conditionalFormatting sqref="BI16">
    <cfRule type="cellIs" dxfId="17889" priority="330" stopIfTrue="1" operator="equal">
      <formula>"f"</formula>
    </cfRule>
  </conditionalFormatting>
  <conditionalFormatting sqref="BI16">
    <cfRule type="cellIs" dxfId="17888" priority="328" stopIfTrue="1" operator="equal">
      <formula>"h"</formula>
    </cfRule>
    <cfRule type="cellIs" dxfId="17887" priority="329" stopIfTrue="1" operator="equal">
      <formula>"g"</formula>
    </cfRule>
  </conditionalFormatting>
  <conditionalFormatting sqref="BI16">
    <cfRule type="cellIs" dxfId="17886" priority="327" stopIfTrue="1" operator="equal">
      <formula>"f"</formula>
    </cfRule>
  </conditionalFormatting>
  <conditionalFormatting sqref="BI16">
    <cfRule type="cellIs" dxfId="17885" priority="325" stopIfTrue="1" operator="equal">
      <formula>"h"</formula>
    </cfRule>
    <cfRule type="cellIs" dxfId="17884" priority="326" stopIfTrue="1" operator="equal">
      <formula>"g"</formula>
    </cfRule>
  </conditionalFormatting>
  <conditionalFormatting sqref="BI16">
    <cfRule type="cellIs" dxfId="17883" priority="324" stopIfTrue="1" operator="equal">
      <formula>"f"</formula>
    </cfRule>
  </conditionalFormatting>
  <conditionalFormatting sqref="BI16">
    <cfRule type="cellIs" dxfId="17882" priority="322" stopIfTrue="1" operator="equal">
      <formula>"h"</formula>
    </cfRule>
    <cfRule type="cellIs" dxfId="17881" priority="323" stopIfTrue="1" operator="equal">
      <formula>"g"</formula>
    </cfRule>
  </conditionalFormatting>
  <conditionalFormatting sqref="BI16">
    <cfRule type="cellIs" dxfId="17880" priority="321" stopIfTrue="1" operator="equal">
      <formula>"f"</formula>
    </cfRule>
  </conditionalFormatting>
  <conditionalFormatting sqref="BI16">
    <cfRule type="cellIs" dxfId="17879" priority="319" stopIfTrue="1" operator="equal">
      <formula>"h"</formula>
    </cfRule>
    <cfRule type="cellIs" dxfId="17878" priority="320" stopIfTrue="1" operator="equal">
      <formula>"g"</formula>
    </cfRule>
  </conditionalFormatting>
  <conditionalFormatting sqref="BI16">
    <cfRule type="cellIs" dxfId="17877" priority="318" stopIfTrue="1" operator="equal">
      <formula>"f"</formula>
    </cfRule>
  </conditionalFormatting>
  <conditionalFormatting sqref="BI16">
    <cfRule type="cellIs" dxfId="17876" priority="316" stopIfTrue="1" operator="equal">
      <formula>"h"</formula>
    </cfRule>
    <cfRule type="cellIs" dxfId="17875" priority="317" stopIfTrue="1" operator="equal">
      <formula>"g"</formula>
    </cfRule>
  </conditionalFormatting>
  <conditionalFormatting sqref="BI16">
    <cfRule type="cellIs" dxfId="17874" priority="315" stopIfTrue="1" operator="equal">
      <formula>"f"</formula>
    </cfRule>
  </conditionalFormatting>
  <conditionalFormatting sqref="BI16">
    <cfRule type="cellIs" dxfId="17873" priority="313" stopIfTrue="1" operator="equal">
      <formula>"h"</formula>
    </cfRule>
    <cfRule type="cellIs" dxfId="17872" priority="314" stopIfTrue="1" operator="equal">
      <formula>"g"</formula>
    </cfRule>
  </conditionalFormatting>
  <conditionalFormatting sqref="BI16">
    <cfRule type="cellIs" dxfId="17871" priority="312" stopIfTrue="1" operator="equal">
      <formula>"f"</formula>
    </cfRule>
  </conditionalFormatting>
  <conditionalFormatting sqref="BI16">
    <cfRule type="cellIs" dxfId="17870" priority="310" stopIfTrue="1" operator="equal">
      <formula>"h"</formula>
    </cfRule>
    <cfRule type="cellIs" dxfId="17869" priority="311" stopIfTrue="1" operator="equal">
      <formula>"g"</formula>
    </cfRule>
  </conditionalFormatting>
  <conditionalFormatting sqref="BI16">
    <cfRule type="cellIs" dxfId="17868" priority="309" stopIfTrue="1" operator="equal">
      <formula>"f"</formula>
    </cfRule>
  </conditionalFormatting>
  <conditionalFormatting sqref="BI16">
    <cfRule type="cellIs" dxfId="17867" priority="307" stopIfTrue="1" operator="equal">
      <formula>"h"</formula>
    </cfRule>
    <cfRule type="cellIs" dxfId="17866" priority="308" stopIfTrue="1" operator="equal">
      <formula>"g"</formula>
    </cfRule>
  </conditionalFormatting>
  <conditionalFormatting sqref="BI16">
    <cfRule type="cellIs" dxfId="17865" priority="306" stopIfTrue="1" operator="equal">
      <formula>"f"</formula>
    </cfRule>
  </conditionalFormatting>
  <conditionalFormatting sqref="BI16">
    <cfRule type="cellIs" dxfId="17864" priority="304" stopIfTrue="1" operator="equal">
      <formula>"h"</formula>
    </cfRule>
    <cfRule type="cellIs" dxfId="17863" priority="305" stopIfTrue="1" operator="equal">
      <formula>"g"</formula>
    </cfRule>
  </conditionalFormatting>
  <conditionalFormatting sqref="BI16">
    <cfRule type="cellIs" dxfId="17862" priority="303" stopIfTrue="1" operator="equal">
      <formula>"f"</formula>
    </cfRule>
  </conditionalFormatting>
  <conditionalFormatting sqref="BI16">
    <cfRule type="cellIs" dxfId="17861" priority="301" stopIfTrue="1" operator="equal">
      <formula>"h"</formula>
    </cfRule>
    <cfRule type="cellIs" dxfId="17860" priority="302" stopIfTrue="1" operator="equal">
      <formula>"g"</formula>
    </cfRule>
  </conditionalFormatting>
  <conditionalFormatting sqref="BI16">
    <cfRule type="cellIs" dxfId="17859" priority="300" stopIfTrue="1" operator="equal">
      <formula>"f"</formula>
    </cfRule>
  </conditionalFormatting>
  <conditionalFormatting sqref="BI16">
    <cfRule type="cellIs" dxfId="17858" priority="298" stopIfTrue="1" operator="equal">
      <formula>"h"</formula>
    </cfRule>
    <cfRule type="cellIs" dxfId="17857" priority="299" stopIfTrue="1" operator="equal">
      <formula>"g"</formula>
    </cfRule>
  </conditionalFormatting>
  <conditionalFormatting sqref="BI16">
    <cfRule type="cellIs" dxfId="17856" priority="297" stopIfTrue="1" operator="equal">
      <formula>"f"</formula>
    </cfRule>
  </conditionalFormatting>
  <conditionalFormatting sqref="BI16">
    <cfRule type="cellIs" dxfId="17855" priority="295" stopIfTrue="1" operator="equal">
      <formula>"h"</formula>
    </cfRule>
    <cfRule type="cellIs" dxfId="17854" priority="296" stopIfTrue="1" operator="equal">
      <formula>"g"</formula>
    </cfRule>
  </conditionalFormatting>
  <conditionalFormatting sqref="BI16">
    <cfRule type="cellIs" dxfId="17853" priority="294" stopIfTrue="1" operator="equal">
      <formula>"f"</formula>
    </cfRule>
  </conditionalFormatting>
  <conditionalFormatting sqref="BI16">
    <cfRule type="cellIs" dxfId="17852" priority="292" stopIfTrue="1" operator="equal">
      <formula>"h"</formula>
    </cfRule>
    <cfRule type="cellIs" dxfId="17851" priority="293" stopIfTrue="1" operator="equal">
      <formula>"g"</formula>
    </cfRule>
  </conditionalFormatting>
  <conditionalFormatting sqref="BI16">
    <cfRule type="cellIs" dxfId="17850" priority="291" stopIfTrue="1" operator="equal">
      <formula>"f"</formula>
    </cfRule>
  </conditionalFormatting>
  <conditionalFormatting sqref="BI16">
    <cfRule type="cellIs" dxfId="17849" priority="289" stopIfTrue="1" operator="equal">
      <formula>"h"</formula>
    </cfRule>
    <cfRule type="cellIs" dxfId="17848" priority="290" stopIfTrue="1" operator="equal">
      <formula>"g"</formula>
    </cfRule>
  </conditionalFormatting>
  <conditionalFormatting sqref="BI16">
    <cfRule type="cellIs" dxfId="17847" priority="288" stopIfTrue="1" operator="equal">
      <formula>"f"</formula>
    </cfRule>
  </conditionalFormatting>
  <conditionalFormatting sqref="BI16">
    <cfRule type="cellIs" dxfId="17846" priority="286" stopIfTrue="1" operator="equal">
      <formula>"h"</formula>
    </cfRule>
    <cfRule type="cellIs" dxfId="17845" priority="287" stopIfTrue="1" operator="equal">
      <formula>"g"</formula>
    </cfRule>
  </conditionalFormatting>
  <conditionalFormatting sqref="BI16">
    <cfRule type="cellIs" dxfId="17844" priority="285" stopIfTrue="1" operator="equal">
      <formula>"f"</formula>
    </cfRule>
  </conditionalFormatting>
  <conditionalFormatting sqref="BI16">
    <cfRule type="cellIs" dxfId="17843" priority="283" stopIfTrue="1" operator="equal">
      <formula>"h"</formula>
    </cfRule>
    <cfRule type="cellIs" dxfId="17842" priority="284" stopIfTrue="1" operator="equal">
      <formula>"g"</formula>
    </cfRule>
  </conditionalFormatting>
  <conditionalFormatting sqref="BI16">
    <cfRule type="cellIs" dxfId="17841" priority="282" stopIfTrue="1" operator="equal">
      <formula>"f"</formula>
    </cfRule>
  </conditionalFormatting>
  <conditionalFormatting sqref="BI16">
    <cfRule type="cellIs" dxfId="17840" priority="280" stopIfTrue="1" operator="equal">
      <formula>"h"</formula>
    </cfRule>
    <cfRule type="cellIs" dxfId="17839" priority="281" stopIfTrue="1" operator="equal">
      <formula>"g"</formula>
    </cfRule>
  </conditionalFormatting>
  <conditionalFormatting sqref="BI16">
    <cfRule type="cellIs" dxfId="17838" priority="276" stopIfTrue="1" operator="equal">
      <formula>"f"</formula>
    </cfRule>
  </conditionalFormatting>
  <conditionalFormatting sqref="BI16">
    <cfRule type="cellIs" dxfId="17837" priority="274" stopIfTrue="1" operator="equal">
      <formula>"h"</formula>
    </cfRule>
    <cfRule type="cellIs" dxfId="17836" priority="275" stopIfTrue="1" operator="equal">
      <formula>"g"</formula>
    </cfRule>
  </conditionalFormatting>
  <conditionalFormatting sqref="BI16">
    <cfRule type="cellIs" dxfId="17835" priority="279" stopIfTrue="1" operator="equal">
      <formula>"f"</formula>
    </cfRule>
  </conditionalFormatting>
  <conditionalFormatting sqref="BI16">
    <cfRule type="cellIs" dxfId="17834" priority="277" stopIfTrue="1" operator="equal">
      <formula>"h"</formula>
    </cfRule>
    <cfRule type="cellIs" dxfId="17833" priority="278" stopIfTrue="1" operator="equal">
      <formula>"g"</formula>
    </cfRule>
  </conditionalFormatting>
  <conditionalFormatting sqref="BI16">
    <cfRule type="cellIs" dxfId="17832" priority="273" stopIfTrue="1" operator="equal">
      <formula>"f"</formula>
    </cfRule>
  </conditionalFormatting>
  <conditionalFormatting sqref="BI16">
    <cfRule type="cellIs" dxfId="17831" priority="271" stopIfTrue="1" operator="equal">
      <formula>"h"</formula>
    </cfRule>
    <cfRule type="cellIs" dxfId="17830" priority="272" stopIfTrue="1" operator="equal">
      <formula>"g"</formula>
    </cfRule>
  </conditionalFormatting>
  <conditionalFormatting sqref="BI16">
    <cfRule type="cellIs" dxfId="17829" priority="270" stopIfTrue="1" operator="equal">
      <formula>"f"</formula>
    </cfRule>
  </conditionalFormatting>
  <conditionalFormatting sqref="BI16">
    <cfRule type="cellIs" dxfId="17828" priority="268" stopIfTrue="1" operator="equal">
      <formula>"h"</formula>
    </cfRule>
    <cfRule type="cellIs" dxfId="17827" priority="269" stopIfTrue="1" operator="equal">
      <formula>"g"</formula>
    </cfRule>
  </conditionalFormatting>
  <conditionalFormatting sqref="BI16">
    <cfRule type="cellIs" dxfId="17826" priority="267" stopIfTrue="1" operator="equal">
      <formula>"f"</formula>
    </cfRule>
  </conditionalFormatting>
  <conditionalFormatting sqref="BI16">
    <cfRule type="cellIs" dxfId="17825" priority="265" stopIfTrue="1" operator="equal">
      <formula>"h"</formula>
    </cfRule>
    <cfRule type="cellIs" dxfId="17824" priority="266" stopIfTrue="1" operator="equal">
      <formula>"g"</formula>
    </cfRule>
  </conditionalFormatting>
  <conditionalFormatting sqref="BI16">
    <cfRule type="cellIs" dxfId="17823" priority="258" stopIfTrue="1" operator="equal">
      <formula>"f"</formula>
    </cfRule>
  </conditionalFormatting>
  <conditionalFormatting sqref="BI16">
    <cfRule type="cellIs" dxfId="17822" priority="256" stopIfTrue="1" operator="equal">
      <formula>"h"</formula>
    </cfRule>
    <cfRule type="cellIs" dxfId="17821" priority="257" stopIfTrue="1" operator="equal">
      <formula>"g"</formula>
    </cfRule>
  </conditionalFormatting>
  <conditionalFormatting sqref="BI16">
    <cfRule type="cellIs" dxfId="17820" priority="255" stopIfTrue="1" operator="equal">
      <formula>"f"</formula>
    </cfRule>
  </conditionalFormatting>
  <conditionalFormatting sqref="BI16">
    <cfRule type="cellIs" dxfId="17819" priority="253" stopIfTrue="1" operator="equal">
      <formula>"h"</formula>
    </cfRule>
    <cfRule type="cellIs" dxfId="17818" priority="254" stopIfTrue="1" operator="equal">
      <formula>"g"</formula>
    </cfRule>
  </conditionalFormatting>
  <conditionalFormatting sqref="BI16">
    <cfRule type="cellIs" dxfId="17817" priority="243" stopIfTrue="1" operator="equal">
      <formula>"f"</formula>
    </cfRule>
  </conditionalFormatting>
  <conditionalFormatting sqref="BI16">
    <cfRule type="cellIs" dxfId="17816" priority="241" stopIfTrue="1" operator="equal">
      <formula>"h"</formula>
    </cfRule>
    <cfRule type="cellIs" dxfId="17815" priority="242" stopIfTrue="1" operator="equal">
      <formula>"g"</formula>
    </cfRule>
  </conditionalFormatting>
  <conditionalFormatting sqref="BI16">
    <cfRule type="cellIs" dxfId="17814" priority="240" stopIfTrue="1" operator="equal">
      <formula>"f"</formula>
    </cfRule>
  </conditionalFormatting>
  <conditionalFormatting sqref="BI16">
    <cfRule type="cellIs" dxfId="17813" priority="238" stopIfTrue="1" operator="equal">
      <formula>"h"</formula>
    </cfRule>
    <cfRule type="cellIs" dxfId="17812" priority="239" stopIfTrue="1" operator="equal">
      <formula>"g"</formula>
    </cfRule>
  </conditionalFormatting>
  <conditionalFormatting sqref="BI16">
    <cfRule type="cellIs" dxfId="17811" priority="252" stopIfTrue="1" operator="equal">
      <formula>"f"</formula>
    </cfRule>
  </conditionalFormatting>
  <conditionalFormatting sqref="BI16">
    <cfRule type="cellIs" dxfId="17810" priority="250" stopIfTrue="1" operator="equal">
      <formula>"h"</formula>
    </cfRule>
    <cfRule type="cellIs" dxfId="17809" priority="251" stopIfTrue="1" operator="equal">
      <formula>"g"</formula>
    </cfRule>
  </conditionalFormatting>
  <conditionalFormatting sqref="BI16">
    <cfRule type="cellIs" dxfId="17808" priority="261" stopIfTrue="1" operator="equal">
      <formula>"f"</formula>
    </cfRule>
  </conditionalFormatting>
  <conditionalFormatting sqref="BI16">
    <cfRule type="cellIs" dxfId="17807" priority="259" stopIfTrue="1" operator="equal">
      <formula>"h"</formula>
    </cfRule>
    <cfRule type="cellIs" dxfId="17806" priority="260" stopIfTrue="1" operator="equal">
      <formula>"g"</formula>
    </cfRule>
  </conditionalFormatting>
  <conditionalFormatting sqref="BI16">
    <cfRule type="cellIs" dxfId="17805" priority="249" stopIfTrue="1" operator="equal">
      <formula>"f"</formula>
    </cfRule>
  </conditionalFormatting>
  <conditionalFormatting sqref="BI16">
    <cfRule type="cellIs" dxfId="17804" priority="247" stopIfTrue="1" operator="equal">
      <formula>"h"</formula>
    </cfRule>
    <cfRule type="cellIs" dxfId="17803" priority="248" stopIfTrue="1" operator="equal">
      <formula>"g"</formula>
    </cfRule>
  </conditionalFormatting>
  <conditionalFormatting sqref="BI16">
    <cfRule type="cellIs" dxfId="17802" priority="246" stopIfTrue="1" operator="equal">
      <formula>"f"</formula>
    </cfRule>
  </conditionalFormatting>
  <conditionalFormatting sqref="BI16">
    <cfRule type="cellIs" dxfId="17801" priority="244" stopIfTrue="1" operator="equal">
      <formula>"h"</formula>
    </cfRule>
    <cfRule type="cellIs" dxfId="17800" priority="245" stopIfTrue="1" operator="equal">
      <formula>"g"</formula>
    </cfRule>
  </conditionalFormatting>
  <conditionalFormatting sqref="BJ16">
    <cfRule type="cellIs" dxfId="17799" priority="237" stopIfTrue="1" operator="equal">
      <formula>"f"</formula>
    </cfRule>
  </conditionalFormatting>
  <conditionalFormatting sqref="BJ16">
    <cfRule type="cellIs" dxfId="17798" priority="235" stopIfTrue="1" operator="equal">
      <formula>"h"</formula>
    </cfRule>
    <cfRule type="cellIs" dxfId="17797" priority="236" stopIfTrue="1" operator="equal">
      <formula>"g"</formula>
    </cfRule>
  </conditionalFormatting>
  <conditionalFormatting sqref="BJ16">
    <cfRule type="cellIs" dxfId="17796" priority="234" stopIfTrue="1" operator="equal">
      <formula>"f"</formula>
    </cfRule>
  </conditionalFormatting>
  <conditionalFormatting sqref="BJ16">
    <cfRule type="cellIs" dxfId="17795" priority="232" stopIfTrue="1" operator="equal">
      <formula>"h"</formula>
    </cfRule>
    <cfRule type="cellIs" dxfId="17794" priority="233" stopIfTrue="1" operator="equal">
      <formula>"g"</formula>
    </cfRule>
  </conditionalFormatting>
  <conditionalFormatting sqref="BJ16">
    <cfRule type="cellIs" dxfId="17793" priority="231" stopIfTrue="1" operator="equal">
      <formula>"f"</formula>
    </cfRule>
  </conditionalFormatting>
  <conditionalFormatting sqref="BJ16">
    <cfRule type="cellIs" dxfId="17792" priority="229" stopIfTrue="1" operator="equal">
      <formula>"h"</formula>
    </cfRule>
    <cfRule type="cellIs" dxfId="17791" priority="230" stopIfTrue="1" operator="equal">
      <formula>"g"</formula>
    </cfRule>
  </conditionalFormatting>
  <conditionalFormatting sqref="BJ16">
    <cfRule type="cellIs" dxfId="17790" priority="219" stopIfTrue="1" operator="equal">
      <formula>"f"</formula>
    </cfRule>
  </conditionalFormatting>
  <conditionalFormatting sqref="BJ16">
    <cfRule type="cellIs" dxfId="17789" priority="217" stopIfTrue="1" operator="equal">
      <formula>"h"</formula>
    </cfRule>
    <cfRule type="cellIs" dxfId="17788" priority="218" stopIfTrue="1" operator="equal">
      <formula>"g"</formula>
    </cfRule>
  </conditionalFormatting>
  <conditionalFormatting sqref="BJ16">
    <cfRule type="cellIs" dxfId="17787" priority="216" stopIfTrue="1" operator="equal">
      <formula>"f"</formula>
    </cfRule>
  </conditionalFormatting>
  <conditionalFormatting sqref="BJ16">
    <cfRule type="cellIs" dxfId="17786" priority="214" stopIfTrue="1" operator="equal">
      <formula>"h"</formula>
    </cfRule>
    <cfRule type="cellIs" dxfId="17785" priority="215" stopIfTrue="1" operator="equal">
      <formula>"g"</formula>
    </cfRule>
  </conditionalFormatting>
  <conditionalFormatting sqref="BJ16">
    <cfRule type="cellIs" dxfId="17784" priority="228" stopIfTrue="1" operator="equal">
      <formula>"f"</formula>
    </cfRule>
  </conditionalFormatting>
  <conditionalFormatting sqref="BJ16">
    <cfRule type="cellIs" dxfId="17783" priority="226" stopIfTrue="1" operator="equal">
      <formula>"h"</formula>
    </cfRule>
    <cfRule type="cellIs" dxfId="17782" priority="227" stopIfTrue="1" operator="equal">
      <formula>"g"</formula>
    </cfRule>
  </conditionalFormatting>
  <conditionalFormatting sqref="BJ16">
    <cfRule type="cellIs" dxfId="17781" priority="225" stopIfTrue="1" operator="equal">
      <formula>"f"</formula>
    </cfRule>
  </conditionalFormatting>
  <conditionalFormatting sqref="BJ16">
    <cfRule type="cellIs" dxfId="17780" priority="223" stopIfTrue="1" operator="equal">
      <formula>"h"</formula>
    </cfRule>
    <cfRule type="cellIs" dxfId="17779" priority="224" stopIfTrue="1" operator="equal">
      <formula>"g"</formula>
    </cfRule>
  </conditionalFormatting>
  <conditionalFormatting sqref="BJ16">
    <cfRule type="cellIs" dxfId="17778" priority="222" stopIfTrue="1" operator="equal">
      <formula>"f"</formula>
    </cfRule>
  </conditionalFormatting>
  <conditionalFormatting sqref="BJ16">
    <cfRule type="cellIs" dxfId="17777" priority="220" stopIfTrue="1" operator="equal">
      <formula>"h"</formula>
    </cfRule>
    <cfRule type="cellIs" dxfId="17776" priority="221" stopIfTrue="1" operator="equal">
      <formula>"g"</formula>
    </cfRule>
  </conditionalFormatting>
  <conditionalFormatting sqref="BJ16">
    <cfRule type="cellIs" dxfId="17775" priority="144" stopIfTrue="1" operator="equal">
      <formula>"f"</formula>
    </cfRule>
  </conditionalFormatting>
  <conditionalFormatting sqref="BJ16">
    <cfRule type="cellIs" dxfId="17774" priority="142" stopIfTrue="1" operator="equal">
      <formula>"h"</formula>
    </cfRule>
    <cfRule type="cellIs" dxfId="17773" priority="143" stopIfTrue="1" operator="equal">
      <formula>"g"</formula>
    </cfRule>
  </conditionalFormatting>
  <conditionalFormatting sqref="BJ16">
    <cfRule type="cellIs" dxfId="17772" priority="213" stopIfTrue="1" operator="equal">
      <formula>"f"</formula>
    </cfRule>
  </conditionalFormatting>
  <conditionalFormatting sqref="BJ16">
    <cfRule type="cellIs" dxfId="17771" priority="211" stopIfTrue="1" operator="equal">
      <formula>"h"</formula>
    </cfRule>
    <cfRule type="cellIs" dxfId="17770" priority="212" stopIfTrue="1" operator="equal">
      <formula>"g"</formula>
    </cfRule>
  </conditionalFormatting>
  <conditionalFormatting sqref="BJ16">
    <cfRule type="cellIs" dxfId="17769" priority="210" stopIfTrue="1" operator="equal">
      <formula>"f"</formula>
    </cfRule>
  </conditionalFormatting>
  <conditionalFormatting sqref="BJ16">
    <cfRule type="cellIs" dxfId="17768" priority="208" stopIfTrue="1" operator="equal">
      <formula>"h"</formula>
    </cfRule>
    <cfRule type="cellIs" dxfId="17767" priority="209" stopIfTrue="1" operator="equal">
      <formula>"g"</formula>
    </cfRule>
  </conditionalFormatting>
  <conditionalFormatting sqref="BJ16">
    <cfRule type="cellIs" dxfId="17766" priority="207" stopIfTrue="1" operator="equal">
      <formula>"f"</formula>
    </cfRule>
  </conditionalFormatting>
  <conditionalFormatting sqref="BJ16">
    <cfRule type="cellIs" dxfId="17765" priority="205" stopIfTrue="1" operator="equal">
      <formula>"h"</formula>
    </cfRule>
    <cfRule type="cellIs" dxfId="17764" priority="206" stopIfTrue="1" operator="equal">
      <formula>"g"</formula>
    </cfRule>
  </conditionalFormatting>
  <conditionalFormatting sqref="BJ16">
    <cfRule type="cellIs" dxfId="17763" priority="204" stopIfTrue="1" operator="equal">
      <formula>"f"</formula>
    </cfRule>
  </conditionalFormatting>
  <conditionalFormatting sqref="BJ16">
    <cfRule type="cellIs" dxfId="17762" priority="202" stopIfTrue="1" operator="equal">
      <formula>"h"</formula>
    </cfRule>
    <cfRule type="cellIs" dxfId="17761" priority="203" stopIfTrue="1" operator="equal">
      <formula>"g"</formula>
    </cfRule>
  </conditionalFormatting>
  <conditionalFormatting sqref="BJ16">
    <cfRule type="cellIs" dxfId="17760" priority="201" stopIfTrue="1" operator="equal">
      <formula>"f"</formula>
    </cfRule>
  </conditionalFormatting>
  <conditionalFormatting sqref="BJ16">
    <cfRule type="cellIs" dxfId="17759" priority="199" stopIfTrue="1" operator="equal">
      <formula>"h"</formula>
    </cfRule>
    <cfRule type="cellIs" dxfId="17758" priority="200" stopIfTrue="1" operator="equal">
      <formula>"g"</formula>
    </cfRule>
  </conditionalFormatting>
  <conditionalFormatting sqref="BJ16">
    <cfRule type="cellIs" dxfId="17757" priority="198" stopIfTrue="1" operator="equal">
      <formula>"f"</formula>
    </cfRule>
  </conditionalFormatting>
  <conditionalFormatting sqref="BJ16">
    <cfRule type="cellIs" dxfId="17756" priority="196" stopIfTrue="1" operator="equal">
      <formula>"h"</formula>
    </cfRule>
    <cfRule type="cellIs" dxfId="17755" priority="197" stopIfTrue="1" operator="equal">
      <formula>"g"</formula>
    </cfRule>
  </conditionalFormatting>
  <conditionalFormatting sqref="BJ16">
    <cfRule type="cellIs" dxfId="17754" priority="195" stopIfTrue="1" operator="equal">
      <formula>"f"</formula>
    </cfRule>
  </conditionalFormatting>
  <conditionalFormatting sqref="BJ16">
    <cfRule type="cellIs" dxfId="17753" priority="193" stopIfTrue="1" operator="equal">
      <formula>"h"</formula>
    </cfRule>
    <cfRule type="cellIs" dxfId="17752" priority="194" stopIfTrue="1" operator="equal">
      <formula>"g"</formula>
    </cfRule>
  </conditionalFormatting>
  <conditionalFormatting sqref="BJ16">
    <cfRule type="cellIs" dxfId="17751" priority="192" stopIfTrue="1" operator="equal">
      <formula>"f"</formula>
    </cfRule>
  </conditionalFormatting>
  <conditionalFormatting sqref="BJ16">
    <cfRule type="cellIs" dxfId="17750" priority="190" stopIfTrue="1" operator="equal">
      <formula>"h"</formula>
    </cfRule>
    <cfRule type="cellIs" dxfId="17749" priority="191" stopIfTrue="1" operator="equal">
      <formula>"g"</formula>
    </cfRule>
  </conditionalFormatting>
  <conditionalFormatting sqref="BJ16">
    <cfRule type="cellIs" dxfId="17748" priority="189" stopIfTrue="1" operator="equal">
      <formula>"f"</formula>
    </cfRule>
  </conditionalFormatting>
  <conditionalFormatting sqref="BJ16">
    <cfRule type="cellIs" dxfId="17747" priority="187" stopIfTrue="1" operator="equal">
      <formula>"h"</formula>
    </cfRule>
    <cfRule type="cellIs" dxfId="17746" priority="188" stopIfTrue="1" operator="equal">
      <formula>"g"</formula>
    </cfRule>
  </conditionalFormatting>
  <conditionalFormatting sqref="BJ16">
    <cfRule type="cellIs" dxfId="17745" priority="186" stopIfTrue="1" operator="equal">
      <formula>"f"</formula>
    </cfRule>
  </conditionalFormatting>
  <conditionalFormatting sqref="BJ16">
    <cfRule type="cellIs" dxfId="17744" priority="184" stopIfTrue="1" operator="equal">
      <formula>"h"</formula>
    </cfRule>
    <cfRule type="cellIs" dxfId="17743" priority="185" stopIfTrue="1" operator="equal">
      <formula>"g"</formula>
    </cfRule>
  </conditionalFormatting>
  <conditionalFormatting sqref="BJ16">
    <cfRule type="cellIs" dxfId="17742" priority="183" stopIfTrue="1" operator="equal">
      <formula>"f"</formula>
    </cfRule>
  </conditionalFormatting>
  <conditionalFormatting sqref="BJ16">
    <cfRule type="cellIs" dxfId="17741" priority="181" stopIfTrue="1" operator="equal">
      <formula>"h"</formula>
    </cfRule>
    <cfRule type="cellIs" dxfId="17740" priority="182" stopIfTrue="1" operator="equal">
      <formula>"g"</formula>
    </cfRule>
  </conditionalFormatting>
  <conditionalFormatting sqref="BJ16">
    <cfRule type="cellIs" dxfId="17739" priority="180" stopIfTrue="1" operator="equal">
      <formula>"f"</formula>
    </cfRule>
  </conditionalFormatting>
  <conditionalFormatting sqref="BJ16">
    <cfRule type="cellIs" dxfId="17738" priority="178" stopIfTrue="1" operator="equal">
      <formula>"h"</formula>
    </cfRule>
    <cfRule type="cellIs" dxfId="17737" priority="179" stopIfTrue="1" operator="equal">
      <formula>"g"</formula>
    </cfRule>
  </conditionalFormatting>
  <conditionalFormatting sqref="BJ16">
    <cfRule type="cellIs" dxfId="17736" priority="177" stopIfTrue="1" operator="equal">
      <formula>"f"</formula>
    </cfRule>
  </conditionalFormatting>
  <conditionalFormatting sqref="BJ16">
    <cfRule type="cellIs" dxfId="17735" priority="175" stopIfTrue="1" operator="equal">
      <formula>"h"</formula>
    </cfRule>
    <cfRule type="cellIs" dxfId="17734" priority="176" stopIfTrue="1" operator="equal">
      <formula>"g"</formula>
    </cfRule>
  </conditionalFormatting>
  <conditionalFormatting sqref="BJ16">
    <cfRule type="cellIs" dxfId="17733" priority="174" stopIfTrue="1" operator="equal">
      <formula>"f"</formula>
    </cfRule>
  </conditionalFormatting>
  <conditionalFormatting sqref="BJ16">
    <cfRule type="cellIs" dxfId="17732" priority="172" stopIfTrue="1" operator="equal">
      <formula>"h"</formula>
    </cfRule>
    <cfRule type="cellIs" dxfId="17731" priority="173" stopIfTrue="1" operator="equal">
      <formula>"g"</formula>
    </cfRule>
  </conditionalFormatting>
  <conditionalFormatting sqref="BJ16">
    <cfRule type="cellIs" dxfId="17730" priority="171" stopIfTrue="1" operator="equal">
      <formula>"f"</formula>
    </cfRule>
  </conditionalFormatting>
  <conditionalFormatting sqref="BJ16">
    <cfRule type="cellIs" dxfId="17729" priority="169" stopIfTrue="1" operator="equal">
      <formula>"h"</formula>
    </cfRule>
    <cfRule type="cellIs" dxfId="17728" priority="170" stopIfTrue="1" operator="equal">
      <formula>"g"</formula>
    </cfRule>
  </conditionalFormatting>
  <conditionalFormatting sqref="BJ16">
    <cfRule type="cellIs" dxfId="17727" priority="168" stopIfTrue="1" operator="equal">
      <formula>"f"</formula>
    </cfRule>
  </conditionalFormatting>
  <conditionalFormatting sqref="BJ16">
    <cfRule type="cellIs" dxfId="17726" priority="166" stopIfTrue="1" operator="equal">
      <formula>"h"</formula>
    </cfRule>
    <cfRule type="cellIs" dxfId="17725" priority="167" stopIfTrue="1" operator="equal">
      <formula>"g"</formula>
    </cfRule>
  </conditionalFormatting>
  <conditionalFormatting sqref="BJ16">
    <cfRule type="cellIs" dxfId="17724" priority="165" stopIfTrue="1" operator="equal">
      <formula>"f"</formula>
    </cfRule>
  </conditionalFormatting>
  <conditionalFormatting sqref="BJ16">
    <cfRule type="cellIs" dxfId="17723" priority="163" stopIfTrue="1" operator="equal">
      <formula>"h"</formula>
    </cfRule>
    <cfRule type="cellIs" dxfId="17722" priority="164" stopIfTrue="1" operator="equal">
      <formula>"g"</formula>
    </cfRule>
  </conditionalFormatting>
  <conditionalFormatting sqref="BJ16">
    <cfRule type="cellIs" dxfId="17721" priority="162" stopIfTrue="1" operator="equal">
      <formula>"f"</formula>
    </cfRule>
  </conditionalFormatting>
  <conditionalFormatting sqref="BJ16">
    <cfRule type="cellIs" dxfId="17720" priority="160" stopIfTrue="1" operator="equal">
      <formula>"h"</formula>
    </cfRule>
    <cfRule type="cellIs" dxfId="17719" priority="161" stopIfTrue="1" operator="equal">
      <formula>"g"</formula>
    </cfRule>
  </conditionalFormatting>
  <conditionalFormatting sqref="BJ16">
    <cfRule type="cellIs" dxfId="17718" priority="156" stopIfTrue="1" operator="equal">
      <formula>"f"</formula>
    </cfRule>
  </conditionalFormatting>
  <conditionalFormatting sqref="BJ16">
    <cfRule type="cellIs" dxfId="17717" priority="154" stopIfTrue="1" operator="equal">
      <formula>"h"</formula>
    </cfRule>
    <cfRule type="cellIs" dxfId="17716" priority="155" stopIfTrue="1" operator="equal">
      <formula>"g"</formula>
    </cfRule>
  </conditionalFormatting>
  <conditionalFormatting sqref="BJ16">
    <cfRule type="cellIs" dxfId="17715" priority="159" stopIfTrue="1" operator="equal">
      <formula>"f"</formula>
    </cfRule>
  </conditionalFormatting>
  <conditionalFormatting sqref="BJ16">
    <cfRule type="cellIs" dxfId="17714" priority="157" stopIfTrue="1" operator="equal">
      <formula>"h"</formula>
    </cfRule>
    <cfRule type="cellIs" dxfId="17713" priority="158" stopIfTrue="1" operator="equal">
      <formula>"g"</formula>
    </cfRule>
  </conditionalFormatting>
  <conditionalFormatting sqref="BJ16">
    <cfRule type="cellIs" dxfId="17712" priority="153" stopIfTrue="1" operator="equal">
      <formula>"f"</formula>
    </cfRule>
  </conditionalFormatting>
  <conditionalFormatting sqref="BJ16">
    <cfRule type="cellIs" dxfId="17711" priority="151" stopIfTrue="1" operator="equal">
      <formula>"h"</formula>
    </cfRule>
    <cfRule type="cellIs" dxfId="17710" priority="152" stopIfTrue="1" operator="equal">
      <formula>"g"</formula>
    </cfRule>
  </conditionalFormatting>
  <conditionalFormatting sqref="BJ16">
    <cfRule type="cellIs" dxfId="17709" priority="150" stopIfTrue="1" operator="equal">
      <formula>"f"</formula>
    </cfRule>
  </conditionalFormatting>
  <conditionalFormatting sqref="BJ16">
    <cfRule type="cellIs" dxfId="17708" priority="148" stopIfTrue="1" operator="equal">
      <formula>"h"</formula>
    </cfRule>
    <cfRule type="cellIs" dxfId="17707" priority="149" stopIfTrue="1" operator="equal">
      <formula>"g"</formula>
    </cfRule>
  </conditionalFormatting>
  <conditionalFormatting sqref="BJ16">
    <cfRule type="cellIs" dxfId="17706" priority="147" stopIfTrue="1" operator="equal">
      <formula>"f"</formula>
    </cfRule>
  </conditionalFormatting>
  <conditionalFormatting sqref="BJ16">
    <cfRule type="cellIs" dxfId="17705" priority="145" stopIfTrue="1" operator="equal">
      <formula>"h"</formula>
    </cfRule>
    <cfRule type="cellIs" dxfId="17704" priority="146" stopIfTrue="1" operator="equal">
      <formula>"g"</formula>
    </cfRule>
  </conditionalFormatting>
  <conditionalFormatting sqref="BK16">
    <cfRule type="cellIs" dxfId="17703" priority="72" stopIfTrue="1" operator="equal">
      <formula>"f"</formula>
    </cfRule>
  </conditionalFormatting>
  <conditionalFormatting sqref="BK16">
    <cfRule type="cellIs" dxfId="17702" priority="70" stopIfTrue="1" operator="equal">
      <formula>"h"</formula>
    </cfRule>
    <cfRule type="cellIs" dxfId="17701" priority="71" stopIfTrue="1" operator="equal">
      <formula>"g"</formula>
    </cfRule>
  </conditionalFormatting>
  <conditionalFormatting sqref="BK16">
    <cfRule type="cellIs" dxfId="17700" priority="141" stopIfTrue="1" operator="equal">
      <formula>"f"</formula>
    </cfRule>
  </conditionalFormatting>
  <conditionalFormatting sqref="BK16">
    <cfRule type="cellIs" dxfId="17699" priority="139" stopIfTrue="1" operator="equal">
      <formula>"h"</formula>
    </cfRule>
    <cfRule type="cellIs" dxfId="17698" priority="140" stopIfTrue="1" operator="equal">
      <formula>"g"</formula>
    </cfRule>
  </conditionalFormatting>
  <conditionalFormatting sqref="BK16">
    <cfRule type="cellIs" dxfId="17697" priority="138" stopIfTrue="1" operator="equal">
      <formula>"f"</formula>
    </cfRule>
  </conditionalFormatting>
  <conditionalFormatting sqref="BK16">
    <cfRule type="cellIs" dxfId="17696" priority="136" stopIfTrue="1" operator="equal">
      <formula>"h"</formula>
    </cfRule>
    <cfRule type="cellIs" dxfId="17695" priority="137" stopIfTrue="1" operator="equal">
      <formula>"g"</formula>
    </cfRule>
  </conditionalFormatting>
  <conditionalFormatting sqref="BK16">
    <cfRule type="cellIs" dxfId="17694" priority="135" stopIfTrue="1" operator="equal">
      <formula>"f"</formula>
    </cfRule>
  </conditionalFormatting>
  <conditionalFormatting sqref="BK16">
    <cfRule type="cellIs" dxfId="17693" priority="133" stopIfTrue="1" operator="equal">
      <formula>"h"</formula>
    </cfRule>
    <cfRule type="cellIs" dxfId="17692" priority="134" stopIfTrue="1" operator="equal">
      <formula>"g"</formula>
    </cfRule>
  </conditionalFormatting>
  <conditionalFormatting sqref="BK16">
    <cfRule type="cellIs" dxfId="17691" priority="132" stopIfTrue="1" operator="equal">
      <formula>"f"</formula>
    </cfRule>
  </conditionalFormatting>
  <conditionalFormatting sqref="BK16">
    <cfRule type="cellIs" dxfId="17690" priority="130" stopIfTrue="1" operator="equal">
      <formula>"h"</formula>
    </cfRule>
    <cfRule type="cellIs" dxfId="17689" priority="131" stopIfTrue="1" operator="equal">
      <formula>"g"</formula>
    </cfRule>
  </conditionalFormatting>
  <conditionalFormatting sqref="BK16">
    <cfRule type="cellIs" dxfId="17688" priority="129" stopIfTrue="1" operator="equal">
      <formula>"f"</formula>
    </cfRule>
  </conditionalFormatting>
  <conditionalFormatting sqref="BK16">
    <cfRule type="cellIs" dxfId="17687" priority="127" stopIfTrue="1" operator="equal">
      <formula>"h"</formula>
    </cfRule>
    <cfRule type="cellIs" dxfId="17686" priority="128" stopIfTrue="1" operator="equal">
      <formula>"g"</formula>
    </cfRule>
  </conditionalFormatting>
  <conditionalFormatting sqref="BK16">
    <cfRule type="cellIs" dxfId="17685" priority="126" stopIfTrue="1" operator="equal">
      <formula>"f"</formula>
    </cfRule>
  </conditionalFormatting>
  <conditionalFormatting sqref="BK16">
    <cfRule type="cellIs" dxfId="17684" priority="124" stopIfTrue="1" operator="equal">
      <formula>"h"</formula>
    </cfRule>
    <cfRule type="cellIs" dxfId="17683" priority="125" stopIfTrue="1" operator="equal">
      <formula>"g"</formula>
    </cfRule>
  </conditionalFormatting>
  <conditionalFormatting sqref="BK16">
    <cfRule type="cellIs" dxfId="17682" priority="123" stopIfTrue="1" operator="equal">
      <formula>"f"</formula>
    </cfRule>
  </conditionalFormatting>
  <conditionalFormatting sqref="BK16">
    <cfRule type="cellIs" dxfId="17681" priority="121" stopIfTrue="1" operator="equal">
      <formula>"h"</formula>
    </cfRule>
    <cfRule type="cellIs" dxfId="17680" priority="122" stopIfTrue="1" operator="equal">
      <formula>"g"</formula>
    </cfRule>
  </conditionalFormatting>
  <conditionalFormatting sqref="BK16">
    <cfRule type="cellIs" dxfId="17679" priority="120" stopIfTrue="1" operator="equal">
      <formula>"f"</formula>
    </cfRule>
  </conditionalFormatting>
  <conditionalFormatting sqref="BK16">
    <cfRule type="cellIs" dxfId="17678" priority="118" stopIfTrue="1" operator="equal">
      <formula>"h"</formula>
    </cfRule>
    <cfRule type="cellIs" dxfId="17677" priority="119" stopIfTrue="1" operator="equal">
      <formula>"g"</formula>
    </cfRule>
  </conditionalFormatting>
  <conditionalFormatting sqref="BK16">
    <cfRule type="cellIs" dxfId="17676" priority="117" stopIfTrue="1" operator="equal">
      <formula>"f"</formula>
    </cfRule>
  </conditionalFormatting>
  <conditionalFormatting sqref="BK16">
    <cfRule type="cellIs" dxfId="17675" priority="115" stopIfTrue="1" operator="equal">
      <formula>"h"</formula>
    </cfRule>
    <cfRule type="cellIs" dxfId="17674" priority="116" stopIfTrue="1" operator="equal">
      <formula>"g"</formula>
    </cfRule>
  </conditionalFormatting>
  <conditionalFormatting sqref="BK16">
    <cfRule type="cellIs" dxfId="17673" priority="114" stopIfTrue="1" operator="equal">
      <formula>"f"</formula>
    </cfRule>
  </conditionalFormatting>
  <conditionalFormatting sqref="BK16">
    <cfRule type="cellIs" dxfId="17672" priority="112" stopIfTrue="1" operator="equal">
      <formula>"h"</formula>
    </cfRule>
    <cfRule type="cellIs" dxfId="17671" priority="113" stopIfTrue="1" operator="equal">
      <formula>"g"</formula>
    </cfRule>
  </conditionalFormatting>
  <conditionalFormatting sqref="BK16">
    <cfRule type="cellIs" dxfId="17670" priority="111" stopIfTrue="1" operator="equal">
      <formula>"f"</formula>
    </cfRule>
  </conditionalFormatting>
  <conditionalFormatting sqref="BK16">
    <cfRule type="cellIs" dxfId="17669" priority="109" stopIfTrue="1" operator="equal">
      <formula>"h"</formula>
    </cfRule>
    <cfRule type="cellIs" dxfId="17668" priority="110" stopIfTrue="1" operator="equal">
      <formula>"g"</formula>
    </cfRule>
  </conditionalFormatting>
  <conditionalFormatting sqref="BK16">
    <cfRule type="cellIs" dxfId="17667" priority="108" stopIfTrue="1" operator="equal">
      <formula>"f"</formula>
    </cfRule>
  </conditionalFormatting>
  <conditionalFormatting sqref="BK16">
    <cfRule type="cellIs" dxfId="17666" priority="106" stopIfTrue="1" operator="equal">
      <formula>"h"</formula>
    </cfRule>
    <cfRule type="cellIs" dxfId="17665" priority="107" stopIfTrue="1" operator="equal">
      <formula>"g"</formula>
    </cfRule>
  </conditionalFormatting>
  <conditionalFormatting sqref="BK16">
    <cfRule type="cellIs" dxfId="17664" priority="105" stopIfTrue="1" operator="equal">
      <formula>"f"</formula>
    </cfRule>
  </conditionalFormatting>
  <conditionalFormatting sqref="BK16">
    <cfRule type="cellIs" dxfId="17663" priority="103" stopIfTrue="1" operator="equal">
      <formula>"h"</formula>
    </cfRule>
    <cfRule type="cellIs" dxfId="17662" priority="104" stopIfTrue="1" operator="equal">
      <formula>"g"</formula>
    </cfRule>
  </conditionalFormatting>
  <conditionalFormatting sqref="BK16">
    <cfRule type="cellIs" dxfId="17661" priority="102" stopIfTrue="1" operator="equal">
      <formula>"f"</formula>
    </cfRule>
  </conditionalFormatting>
  <conditionalFormatting sqref="BK16">
    <cfRule type="cellIs" dxfId="17660" priority="100" stopIfTrue="1" operator="equal">
      <formula>"h"</formula>
    </cfRule>
    <cfRule type="cellIs" dxfId="17659" priority="101" stopIfTrue="1" operator="equal">
      <formula>"g"</formula>
    </cfRule>
  </conditionalFormatting>
  <conditionalFormatting sqref="BK16">
    <cfRule type="cellIs" dxfId="17658" priority="99" stopIfTrue="1" operator="equal">
      <formula>"f"</formula>
    </cfRule>
  </conditionalFormatting>
  <conditionalFormatting sqref="BK16">
    <cfRule type="cellIs" dxfId="17657" priority="97" stopIfTrue="1" operator="equal">
      <formula>"h"</formula>
    </cfRule>
    <cfRule type="cellIs" dxfId="17656" priority="98" stopIfTrue="1" operator="equal">
      <formula>"g"</formula>
    </cfRule>
  </conditionalFormatting>
  <conditionalFormatting sqref="BK16">
    <cfRule type="cellIs" dxfId="17655" priority="96" stopIfTrue="1" operator="equal">
      <formula>"f"</formula>
    </cfRule>
  </conditionalFormatting>
  <conditionalFormatting sqref="BK16">
    <cfRule type="cellIs" dxfId="17654" priority="94" stopIfTrue="1" operator="equal">
      <formula>"h"</formula>
    </cfRule>
    <cfRule type="cellIs" dxfId="17653" priority="95" stopIfTrue="1" operator="equal">
      <formula>"g"</formula>
    </cfRule>
  </conditionalFormatting>
  <conditionalFormatting sqref="BK16">
    <cfRule type="cellIs" dxfId="17652" priority="93" stopIfTrue="1" operator="equal">
      <formula>"f"</formula>
    </cfRule>
  </conditionalFormatting>
  <conditionalFormatting sqref="BK16">
    <cfRule type="cellIs" dxfId="17651" priority="91" stopIfTrue="1" operator="equal">
      <formula>"h"</formula>
    </cfRule>
    <cfRule type="cellIs" dxfId="17650" priority="92" stopIfTrue="1" operator="equal">
      <formula>"g"</formula>
    </cfRule>
  </conditionalFormatting>
  <conditionalFormatting sqref="BK16">
    <cfRule type="cellIs" dxfId="17649" priority="90" stopIfTrue="1" operator="equal">
      <formula>"f"</formula>
    </cfRule>
  </conditionalFormatting>
  <conditionalFormatting sqref="BK16">
    <cfRule type="cellIs" dxfId="17648" priority="88" stopIfTrue="1" operator="equal">
      <formula>"h"</formula>
    </cfRule>
    <cfRule type="cellIs" dxfId="17647" priority="89" stopIfTrue="1" operator="equal">
      <formula>"g"</formula>
    </cfRule>
  </conditionalFormatting>
  <conditionalFormatting sqref="BK16">
    <cfRule type="cellIs" dxfId="17646" priority="84" stopIfTrue="1" operator="equal">
      <formula>"f"</formula>
    </cfRule>
  </conditionalFormatting>
  <conditionalFormatting sqref="BK16">
    <cfRule type="cellIs" dxfId="17645" priority="82" stopIfTrue="1" operator="equal">
      <formula>"h"</formula>
    </cfRule>
    <cfRule type="cellIs" dxfId="17644" priority="83" stopIfTrue="1" operator="equal">
      <formula>"g"</formula>
    </cfRule>
  </conditionalFormatting>
  <conditionalFormatting sqref="BK16">
    <cfRule type="cellIs" dxfId="17643" priority="87" stopIfTrue="1" operator="equal">
      <formula>"f"</formula>
    </cfRule>
  </conditionalFormatting>
  <conditionalFormatting sqref="BK16">
    <cfRule type="cellIs" dxfId="17642" priority="85" stopIfTrue="1" operator="equal">
      <formula>"h"</formula>
    </cfRule>
    <cfRule type="cellIs" dxfId="17641" priority="86" stopIfTrue="1" operator="equal">
      <formula>"g"</formula>
    </cfRule>
  </conditionalFormatting>
  <conditionalFormatting sqref="BK16">
    <cfRule type="cellIs" dxfId="17640" priority="81" stopIfTrue="1" operator="equal">
      <formula>"f"</formula>
    </cfRule>
  </conditionalFormatting>
  <conditionalFormatting sqref="BK16">
    <cfRule type="cellIs" dxfId="17639" priority="79" stopIfTrue="1" operator="equal">
      <formula>"h"</formula>
    </cfRule>
    <cfRule type="cellIs" dxfId="17638" priority="80" stopIfTrue="1" operator="equal">
      <formula>"g"</formula>
    </cfRule>
  </conditionalFormatting>
  <conditionalFormatting sqref="BK16">
    <cfRule type="cellIs" dxfId="17637" priority="78" stopIfTrue="1" operator="equal">
      <formula>"f"</formula>
    </cfRule>
  </conditionalFormatting>
  <conditionalFormatting sqref="BK16">
    <cfRule type="cellIs" dxfId="17636" priority="76" stopIfTrue="1" operator="equal">
      <formula>"h"</formula>
    </cfRule>
    <cfRule type="cellIs" dxfId="17635" priority="77" stopIfTrue="1" operator="equal">
      <formula>"g"</formula>
    </cfRule>
  </conditionalFormatting>
  <conditionalFormatting sqref="BK16">
    <cfRule type="cellIs" dxfId="17634" priority="75" stopIfTrue="1" operator="equal">
      <formula>"f"</formula>
    </cfRule>
  </conditionalFormatting>
  <conditionalFormatting sqref="BK16">
    <cfRule type="cellIs" dxfId="17633" priority="73" stopIfTrue="1" operator="equal">
      <formula>"h"</formula>
    </cfRule>
    <cfRule type="cellIs" dxfId="17632" priority="74" stopIfTrue="1" operator="equal">
      <formula>"g"</formula>
    </cfRule>
  </conditionalFormatting>
  <conditionalFormatting sqref="BK16">
    <cfRule type="cellIs" dxfId="17631" priority="66" stopIfTrue="1" operator="equal">
      <formula>"f"</formula>
    </cfRule>
  </conditionalFormatting>
  <conditionalFormatting sqref="BK16">
    <cfRule type="cellIs" dxfId="17630" priority="64" stopIfTrue="1" operator="equal">
      <formula>"h"</formula>
    </cfRule>
    <cfRule type="cellIs" dxfId="17629" priority="65" stopIfTrue="1" operator="equal">
      <formula>"g"</formula>
    </cfRule>
  </conditionalFormatting>
  <conditionalFormatting sqref="BK16">
    <cfRule type="cellIs" dxfId="17628" priority="63" stopIfTrue="1" operator="equal">
      <formula>"f"</formula>
    </cfRule>
  </conditionalFormatting>
  <conditionalFormatting sqref="BK16">
    <cfRule type="cellIs" dxfId="17627" priority="61" stopIfTrue="1" operator="equal">
      <formula>"h"</formula>
    </cfRule>
    <cfRule type="cellIs" dxfId="17626" priority="62" stopIfTrue="1" operator="equal">
      <formula>"g"</formula>
    </cfRule>
  </conditionalFormatting>
  <conditionalFormatting sqref="BK16">
    <cfRule type="cellIs" dxfId="17625" priority="51" stopIfTrue="1" operator="equal">
      <formula>"f"</formula>
    </cfRule>
  </conditionalFormatting>
  <conditionalFormatting sqref="BK16">
    <cfRule type="cellIs" dxfId="17624" priority="49" stopIfTrue="1" operator="equal">
      <formula>"h"</formula>
    </cfRule>
    <cfRule type="cellIs" dxfId="17623" priority="50" stopIfTrue="1" operator="equal">
      <formula>"g"</formula>
    </cfRule>
  </conditionalFormatting>
  <conditionalFormatting sqref="BK16">
    <cfRule type="cellIs" dxfId="17622" priority="48" stopIfTrue="1" operator="equal">
      <formula>"f"</formula>
    </cfRule>
  </conditionalFormatting>
  <conditionalFormatting sqref="BK16">
    <cfRule type="cellIs" dxfId="17621" priority="46" stopIfTrue="1" operator="equal">
      <formula>"h"</formula>
    </cfRule>
    <cfRule type="cellIs" dxfId="17620" priority="47" stopIfTrue="1" operator="equal">
      <formula>"g"</formula>
    </cfRule>
  </conditionalFormatting>
  <conditionalFormatting sqref="BK16">
    <cfRule type="cellIs" dxfId="17619" priority="60" stopIfTrue="1" operator="equal">
      <formula>"f"</formula>
    </cfRule>
  </conditionalFormatting>
  <conditionalFormatting sqref="BK16">
    <cfRule type="cellIs" dxfId="17618" priority="58" stopIfTrue="1" operator="equal">
      <formula>"h"</formula>
    </cfRule>
    <cfRule type="cellIs" dxfId="17617" priority="59" stopIfTrue="1" operator="equal">
      <formula>"g"</formula>
    </cfRule>
  </conditionalFormatting>
  <conditionalFormatting sqref="BK16">
    <cfRule type="cellIs" dxfId="17616" priority="69" stopIfTrue="1" operator="equal">
      <formula>"f"</formula>
    </cfRule>
  </conditionalFormatting>
  <conditionalFormatting sqref="BK16">
    <cfRule type="cellIs" dxfId="17615" priority="67" stopIfTrue="1" operator="equal">
      <formula>"h"</formula>
    </cfRule>
    <cfRule type="cellIs" dxfId="17614" priority="68" stopIfTrue="1" operator="equal">
      <formula>"g"</formula>
    </cfRule>
  </conditionalFormatting>
  <conditionalFormatting sqref="BK16">
    <cfRule type="cellIs" dxfId="17613" priority="57" stopIfTrue="1" operator="equal">
      <formula>"f"</formula>
    </cfRule>
  </conditionalFormatting>
  <conditionalFormatting sqref="BK16">
    <cfRule type="cellIs" dxfId="17612" priority="55" stopIfTrue="1" operator="equal">
      <formula>"h"</formula>
    </cfRule>
    <cfRule type="cellIs" dxfId="17611" priority="56" stopIfTrue="1" operator="equal">
      <formula>"g"</formula>
    </cfRule>
  </conditionalFormatting>
  <conditionalFormatting sqref="BK16">
    <cfRule type="cellIs" dxfId="17610" priority="54" stopIfTrue="1" operator="equal">
      <formula>"f"</formula>
    </cfRule>
  </conditionalFormatting>
  <conditionalFormatting sqref="BK16">
    <cfRule type="cellIs" dxfId="17609" priority="52" stopIfTrue="1" operator="equal">
      <formula>"h"</formula>
    </cfRule>
    <cfRule type="cellIs" dxfId="17608" priority="53" stopIfTrue="1" operator="equal">
      <formula>"g"</formula>
    </cfRule>
  </conditionalFormatting>
  <conditionalFormatting sqref="AN80:BS80">
    <cfRule type="cellIs" dxfId="17607" priority="43" stopIfTrue="1" operator="equal">
      <formula>"h"</formula>
    </cfRule>
    <cfRule type="cellIs" dxfId="17606" priority="44" stopIfTrue="1" operator="equal">
      <formula>"g"</formula>
    </cfRule>
  </conditionalFormatting>
  <conditionalFormatting sqref="AN80:BS80">
    <cfRule type="cellIs" dxfId="17605" priority="45" stopIfTrue="1" operator="equal">
      <formula>"f"</formula>
    </cfRule>
  </conditionalFormatting>
  <conditionalFormatting sqref="AN81:BS81">
    <cfRule type="cellIs" dxfId="17604" priority="40" stopIfTrue="1" operator="equal">
      <formula>"h"</formula>
    </cfRule>
    <cfRule type="cellIs" dxfId="17603" priority="41" stopIfTrue="1" operator="equal">
      <formula>"g"</formula>
    </cfRule>
  </conditionalFormatting>
  <conditionalFormatting sqref="AN81:BS81">
    <cfRule type="cellIs" dxfId="17602" priority="42" stopIfTrue="1" operator="equal">
      <formula>"f"</formula>
    </cfRule>
  </conditionalFormatting>
  <conditionalFormatting sqref="AN84:BS84">
    <cfRule type="cellIs" dxfId="17601" priority="37" stopIfTrue="1" operator="equal">
      <formula>"h"</formula>
    </cfRule>
    <cfRule type="cellIs" dxfId="17600" priority="38" stopIfTrue="1" operator="equal">
      <formula>"g"</formula>
    </cfRule>
  </conditionalFormatting>
  <conditionalFormatting sqref="AN84:BS84">
    <cfRule type="cellIs" dxfId="17599" priority="39" stopIfTrue="1" operator="equal">
      <formula>"f"</formula>
    </cfRule>
  </conditionalFormatting>
  <conditionalFormatting sqref="AN83:BS83">
    <cfRule type="cellIs" dxfId="17598" priority="34" stopIfTrue="1" operator="equal">
      <formula>"h"</formula>
    </cfRule>
    <cfRule type="cellIs" dxfId="17597" priority="35" stopIfTrue="1" operator="equal">
      <formula>"g"</formula>
    </cfRule>
  </conditionalFormatting>
  <conditionalFormatting sqref="AN82:BS82">
    <cfRule type="cellIs" dxfId="17596" priority="31" stopIfTrue="1" operator="equal">
      <formula>"h"</formula>
    </cfRule>
    <cfRule type="cellIs" dxfId="17595" priority="32" stopIfTrue="1" operator="equal">
      <formula>"g"</formula>
    </cfRule>
  </conditionalFormatting>
  <conditionalFormatting sqref="AN83:BS83">
    <cfRule type="cellIs" dxfId="17594" priority="36" stopIfTrue="1" operator="equal">
      <formula>"f"</formula>
    </cfRule>
  </conditionalFormatting>
  <conditionalFormatting sqref="AN86:BS86">
    <cfRule type="cellIs" dxfId="17593" priority="28" stopIfTrue="1" operator="equal">
      <formula>"h"</formula>
    </cfRule>
    <cfRule type="cellIs" dxfId="17592" priority="29" stopIfTrue="1" operator="equal">
      <formula>"g"</formula>
    </cfRule>
  </conditionalFormatting>
  <conditionalFormatting sqref="AN82:BS82">
    <cfRule type="cellIs" dxfId="17591" priority="33" stopIfTrue="1" operator="equal">
      <formula>"f"</formula>
    </cfRule>
  </conditionalFormatting>
  <conditionalFormatting sqref="AN86:BS86">
    <cfRule type="cellIs" dxfId="17590" priority="30" stopIfTrue="1" operator="equal">
      <formula>"f"</formula>
    </cfRule>
  </conditionalFormatting>
  <conditionalFormatting sqref="AN85:BS85">
    <cfRule type="cellIs" dxfId="17589" priority="25" stopIfTrue="1" operator="equal">
      <formula>"h"</formula>
    </cfRule>
    <cfRule type="cellIs" dxfId="17588" priority="26" stopIfTrue="1" operator="equal">
      <formula>"g"</formula>
    </cfRule>
  </conditionalFormatting>
  <conditionalFormatting sqref="AN85:BS85">
    <cfRule type="cellIs" dxfId="17587" priority="27" stopIfTrue="1" operator="equal">
      <formula>"f"</formula>
    </cfRule>
  </conditionalFormatting>
  <conditionalFormatting sqref="AN91:BS91">
    <cfRule type="cellIs" dxfId="17586" priority="22" stopIfTrue="1" operator="equal">
      <formula>"h"</formula>
    </cfRule>
    <cfRule type="cellIs" dxfId="17585" priority="23" stopIfTrue="1" operator="equal">
      <formula>"g"</formula>
    </cfRule>
  </conditionalFormatting>
  <conditionalFormatting sqref="AN91:BS91">
    <cfRule type="cellIs" dxfId="17584" priority="24" stopIfTrue="1" operator="equal">
      <formula>"f"</formula>
    </cfRule>
  </conditionalFormatting>
  <conditionalFormatting sqref="AN88:BS88">
    <cfRule type="cellIs" dxfId="17583" priority="19" stopIfTrue="1" operator="equal">
      <formula>"h"</formula>
    </cfRule>
    <cfRule type="cellIs" dxfId="17582" priority="20" stopIfTrue="1" operator="equal">
      <formula>"g"</formula>
    </cfRule>
  </conditionalFormatting>
  <conditionalFormatting sqref="AN87:BS87">
    <cfRule type="cellIs" dxfId="17581" priority="16" stopIfTrue="1" operator="equal">
      <formula>"h"</formula>
    </cfRule>
    <cfRule type="cellIs" dxfId="17580" priority="17" stopIfTrue="1" operator="equal">
      <formula>"g"</formula>
    </cfRule>
  </conditionalFormatting>
  <conditionalFormatting sqref="AN88:BS88">
    <cfRule type="cellIs" dxfId="17579" priority="21" stopIfTrue="1" operator="equal">
      <formula>"f"</formula>
    </cfRule>
  </conditionalFormatting>
  <conditionalFormatting sqref="AN90:BS90">
    <cfRule type="cellIs" dxfId="17578" priority="13" stopIfTrue="1" operator="equal">
      <formula>"h"</formula>
    </cfRule>
    <cfRule type="cellIs" dxfId="17577" priority="14" stopIfTrue="1" operator="equal">
      <formula>"g"</formula>
    </cfRule>
  </conditionalFormatting>
  <conditionalFormatting sqref="AN87:BS87">
    <cfRule type="cellIs" dxfId="17576" priority="18" stopIfTrue="1" operator="equal">
      <formula>"f"</formula>
    </cfRule>
  </conditionalFormatting>
  <conditionalFormatting sqref="AN89:BS89">
    <cfRule type="cellIs" dxfId="17575" priority="10" stopIfTrue="1" operator="equal">
      <formula>"h"</formula>
    </cfRule>
    <cfRule type="cellIs" dxfId="17574" priority="11" stopIfTrue="1" operator="equal">
      <formula>"g"</formula>
    </cfRule>
  </conditionalFormatting>
  <conditionalFormatting sqref="AN90:BS90">
    <cfRule type="cellIs" dxfId="17573" priority="15" stopIfTrue="1" operator="equal">
      <formula>"f"</formula>
    </cfRule>
  </conditionalFormatting>
  <conditionalFormatting sqref="AN94:BS94">
    <cfRule type="cellIs" dxfId="17572" priority="7" stopIfTrue="1" operator="equal">
      <formula>"h"</formula>
    </cfRule>
    <cfRule type="cellIs" dxfId="17571" priority="8" stopIfTrue="1" operator="equal">
      <formula>"g"</formula>
    </cfRule>
  </conditionalFormatting>
  <conditionalFormatting sqref="AN89:BS89">
    <cfRule type="cellIs" dxfId="17570" priority="12" stopIfTrue="1" operator="equal">
      <formula>"f"</formula>
    </cfRule>
  </conditionalFormatting>
  <conditionalFormatting sqref="AN94:BS94">
    <cfRule type="cellIs" dxfId="17569" priority="9" stopIfTrue="1" operator="equal">
      <formula>"f"</formula>
    </cfRule>
  </conditionalFormatting>
  <conditionalFormatting sqref="AN93:BS93">
    <cfRule type="cellIs" dxfId="17568" priority="4" stopIfTrue="1" operator="equal">
      <formula>"h"</formula>
    </cfRule>
    <cfRule type="cellIs" dxfId="17567" priority="5" stopIfTrue="1" operator="equal">
      <formula>"g"</formula>
    </cfRule>
  </conditionalFormatting>
  <conditionalFormatting sqref="AN92:BS92">
    <cfRule type="cellIs" dxfId="17566" priority="1" stopIfTrue="1" operator="equal">
      <formula>"h"</formula>
    </cfRule>
    <cfRule type="cellIs" dxfId="17565" priority="2" stopIfTrue="1" operator="equal">
      <formula>"g"</formula>
    </cfRule>
  </conditionalFormatting>
  <conditionalFormatting sqref="AN93:BS93">
    <cfRule type="cellIs" dxfId="17564" priority="6" stopIfTrue="1" operator="equal">
      <formula>"f"</formula>
    </cfRule>
  </conditionalFormatting>
  <conditionalFormatting sqref="AN92:BS92">
    <cfRule type="cellIs" dxfId="17563" priority="3" stopIfTrue="1" operator="equal">
      <formula>"f"</formula>
    </cfRule>
  </conditionalFormatting>
  <dataValidations count="11">
    <dataValidation type="list" showInputMessage="1" showErrorMessage="1" sqref="G130:G151 G100:G124 G59:G94 G16:G53" xr:uid="{00000000-0002-0000-0200-000000000000}">
      <formula1>Position</formula1>
    </dataValidation>
    <dataValidation type="list" showDropDown="1" showInputMessage="1" showErrorMessage="1" sqref="AN130:BQ151 AN100:BQ124 AN59:BQ94 AN16:BQ53" xr:uid="{00000000-0002-0000-0200-000001000000}">
      <formula1>Codes3</formula1>
    </dataValidation>
    <dataValidation type="list" allowBlank="1" showInputMessage="1" showErrorMessage="1" sqref="C159" xr:uid="{00000000-0002-0000-0200-000002000000}">
      <formula1>TPS</formula1>
    </dataValidation>
    <dataValidation type="list" allowBlank="1" showInputMessage="1" showErrorMessage="1" sqref="F11" xr:uid="{00000000-0002-0000-0200-000003000000}">
      <formula1>Mode</formula1>
    </dataValidation>
    <dataValidation type="list" allowBlank="1" showInputMessage="1" showErrorMessage="1" sqref="F7:F9" xr:uid="{00000000-0002-0000-0200-000004000000}">
      <formula1>TGNew</formula1>
    </dataValidation>
    <dataValidation type="whole" allowBlank="1" showInputMessage="1" showErrorMessage="1" sqref="L4:L11" xr:uid="{00000000-0002-0000-0200-000005000000}">
      <formula1>0</formula1>
      <formula2>85</formula2>
    </dataValidation>
    <dataValidation type="list" allowBlank="1" showInputMessage="1" showErrorMessage="1" sqref="C164" xr:uid="{00000000-0002-0000-0200-000006000000}">
      <formula1>Loyalty2</formula1>
    </dataValidation>
    <dataValidation type="list" allowBlank="1" showInputMessage="1" showErrorMessage="1" sqref="C163" xr:uid="{00000000-0002-0000-0200-000007000000}">
      <formula1>Growth2</formula1>
    </dataValidation>
    <dataValidation type="list" allowBlank="1" showInputMessage="1" showErrorMessage="1" sqref="C168" xr:uid="{00000000-0002-0000-0200-000008000000}">
      <formula1>Internet2</formula1>
    </dataValidation>
    <dataValidation type="list" allowBlank="1" showInputMessage="1" showErrorMessage="1" sqref="C167" xr:uid="{00000000-0002-0000-0200-000009000000}">
      <formula1>Package2</formula1>
    </dataValidation>
    <dataValidation type="list" allowBlank="1" showInputMessage="1" showErrorMessage="1" sqref="C166" xr:uid="{00000000-0002-0000-0200-00000A000000}">
      <formula1>$B$34:$B$37</formula1>
    </dataValidation>
  </dataValidations>
  <pageMargins left="0.55118110236220474" right="0.31496062992125984" top="0.55118110236220474" bottom="1.0629921259842521" header="0.51181102362204722" footer="0.51181102362204722"/>
  <pageSetup paperSize="9" scale="48" fitToHeight="0" orientation="landscape" verticalDpi="300" r:id="rId1"/>
  <headerFooter alignWithMargins="0"/>
  <colBreaks count="1" manualBreakCount="1">
    <brk id="72" max="212" man="1"/>
  </colBreaks>
  <ignoredErrors>
    <ignoredError sqref="F3:F14" unlockedFormula="1"/>
    <ignoredError sqref="H159:H161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B000000}">
          <x14:formula1>
            <xm:f>Lookup!$A$228:$A$238</xm:f>
          </x14:formula1>
          <xm:sqref>C169</xm:sqref>
        </x14:dataValidation>
        <x14:dataValidation type="list" allowBlank="1" showInputMessage="1" showErrorMessage="1" xr:uid="{00000000-0002-0000-0200-00000C000000}">
          <x14:formula1>
            <xm:f>Lookup!$A$110:$A$111</xm:f>
          </x14:formula1>
          <xm:sqref>C165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KJ896"/>
  <sheetViews>
    <sheetView zoomScale="85" zoomScaleNormal="85" workbookViewId="0">
      <selection activeCell="C12" sqref="C12"/>
    </sheetView>
  </sheetViews>
  <sheetFormatPr defaultColWidth="9.109375" defaultRowHeight="0" customHeight="1" zeroHeight="1" x14ac:dyDescent="0.3"/>
  <cols>
    <col min="1" max="1" width="5.109375" style="67" customWidth="1"/>
    <col min="2" max="2" width="31.44140625" style="67" customWidth="1"/>
    <col min="3" max="3" width="19" style="67" customWidth="1"/>
    <col min="4" max="4" width="10.6640625" style="67" customWidth="1"/>
    <col min="5" max="5" width="19.5546875" style="67" customWidth="1"/>
    <col min="6" max="6" width="10" style="67" customWidth="1"/>
    <col min="7" max="7" width="9.33203125" style="67" customWidth="1"/>
    <col min="8" max="8" width="9.6640625" style="67" customWidth="1"/>
    <col min="9" max="9" width="9" style="70" customWidth="1"/>
    <col min="10" max="10" width="11.88671875" style="70" bestFit="1" customWidth="1"/>
    <col min="11" max="11" width="9.88671875" style="70" customWidth="1"/>
    <col min="12" max="12" width="9.109375" style="67" customWidth="1"/>
    <col min="13" max="13" width="10" style="67" customWidth="1"/>
    <col min="14" max="14" width="11.6640625" style="70" bestFit="1" customWidth="1"/>
    <col min="15" max="15" width="6" style="67" hidden="1" customWidth="1"/>
    <col min="16" max="16" width="6.5546875" style="67" hidden="1" customWidth="1"/>
    <col min="17" max="17" width="5.88671875" style="67" hidden="1" customWidth="1"/>
    <col min="18" max="18" width="6.33203125" style="67" hidden="1" customWidth="1"/>
    <col min="19" max="19" width="5.88671875" style="67" hidden="1" customWidth="1"/>
    <col min="20" max="20" width="6.33203125" style="67" hidden="1" customWidth="1"/>
    <col min="21" max="21" width="5.88671875" style="67" hidden="1" customWidth="1"/>
    <col min="22" max="22" width="6.33203125" style="67" hidden="1" customWidth="1"/>
    <col min="23" max="23" width="5.6640625" style="67" hidden="1" customWidth="1"/>
    <col min="24" max="26" width="6.33203125" style="67" hidden="1" customWidth="1"/>
    <col min="27" max="27" width="6.5546875" style="67" hidden="1" customWidth="1"/>
    <col min="28" max="28" width="8.88671875" style="67" hidden="1" customWidth="1"/>
    <col min="29" max="29" width="8.33203125" style="67" hidden="1" customWidth="1"/>
    <col min="30" max="32" width="8.109375" style="67" hidden="1" customWidth="1"/>
    <col min="33" max="33" width="8" style="67" hidden="1" customWidth="1"/>
    <col min="34" max="34" width="11.109375" style="67" hidden="1" customWidth="1"/>
    <col min="35" max="37" width="11" style="67" hidden="1" customWidth="1"/>
    <col min="38" max="38" width="10.6640625" style="67" hidden="1" customWidth="1"/>
    <col min="39" max="39" width="14.109375" style="67" hidden="1" customWidth="1"/>
    <col min="40" max="40" width="4.5546875" style="70" bestFit="1" customWidth="1"/>
    <col min="41" max="62" width="3.44140625" style="67" customWidth="1"/>
    <col min="63" max="63" width="3.5546875" style="67" customWidth="1"/>
    <col min="64" max="66" width="3.44140625" style="67" customWidth="1"/>
    <col min="67" max="67" width="4.44140625" style="67" bestFit="1" customWidth="1"/>
    <col min="68" max="68" width="3.88671875" style="67" customWidth="1"/>
    <col min="69" max="69" width="3.109375" style="70" customWidth="1"/>
    <col min="70" max="70" width="3.33203125" style="70" customWidth="1"/>
    <col min="71" max="71" width="4" style="67" customWidth="1"/>
    <col min="72" max="78" width="3.33203125" style="70" customWidth="1"/>
    <col min="79" max="84" width="3.88671875" style="70" customWidth="1"/>
    <col min="85" max="85" width="3.33203125" style="67" customWidth="1"/>
    <col min="86" max="86" width="7.33203125" style="67" customWidth="1"/>
    <col min="87" max="88" width="6.6640625" style="67" customWidth="1"/>
    <col min="89" max="89" width="7.109375" style="67" customWidth="1"/>
    <col min="90" max="91" width="6.88671875" style="67" customWidth="1"/>
    <col min="92" max="92" width="7.33203125" style="67" customWidth="1"/>
    <col min="93" max="93" width="7.109375" style="67" customWidth="1"/>
    <col min="94" max="94" width="3.33203125" style="67" customWidth="1"/>
    <col min="95" max="99" width="9.109375" style="67"/>
    <col min="100" max="188" width="3.109375" style="67" customWidth="1"/>
    <col min="189" max="190" width="3.6640625" style="67" customWidth="1"/>
    <col min="191" max="16384" width="9.109375" style="67"/>
  </cols>
  <sheetData>
    <row r="1" spans="1:296" ht="12" x14ac:dyDescent="0.3">
      <c r="F1" s="68"/>
      <c r="G1" s="68"/>
      <c r="H1" s="68"/>
      <c r="I1" s="69"/>
      <c r="J1" s="69"/>
    </row>
    <row r="2" spans="1:296" ht="15" thickBot="1" x14ac:dyDescent="0.4">
      <c r="E2" s="71" t="s">
        <v>29</v>
      </c>
      <c r="F2" s="71"/>
      <c r="G2" s="71"/>
      <c r="K2" s="222" t="s">
        <v>28</v>
      </c>
    </row>
    <row r="3" spans="1:296" ht="12" x14ac:dyDescent="0.3">
      <c r="E3" s="73" t="s">
        <v>11</v>
      </c>
      <c r="F3" s="1" t="str">
        <f>Summary!F3</f>
        <v>Име</v>
      </c>
      <c r="G3" s="74"/>
      <c r="H3" s="75"/>
      <c r="I3" s="69"/>
      <c r="K3" s="51" t="s">
        <v>20</v>
      </c>
      <c r="L3" s="52" t="s">
        <v>21</v>
      </c>
      <c r="M3" s="52" t="s">
        <v>22</v>
      </c>
      <c r="N3" s="52" t="s">
        <v>17</v>
      </c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3" t="s">
        <v>81</v>
      </c>
    </row>
    <row r="4" spans="1:296" ht="12" x14ac:dyDescent="0.3">
      <c r="E4" s="73" t="s">
        <v>12</v>
      </c>
      <c r="F4" s="1" t="str">
        <f>Summary!F4</f>
        <v>Име</v>
      </c>
      <c r="G4" s="76"/>
      <c r="K4" s="223" t="str">
        <f>IF(Summary!K4="-","",Summary!K4)</f>
        <v>A</v>
      </c>
      <c r="L4" s="77">
        <f>Summary!L4</f>
        <v>30</v>
      </c>
      <c r="M4" s="912">
        <f t="shared" ref="M4:M11" si="0">IF(L4=0,"-",IF(L4&lt;=12,0.6,IF(L4&lt;=17,0.8,IF(L4&lt;=22,0.85,IF(L4&lt;=27,0.95,IF(L4&lt;=32,1,IF(L4&lt;=37,1.2,IF(L4&lt;=42,1.4,IF(L4&lt;=47,1.6,IF(L4&lt;=52,1.8,IF(L4&lt;=57,1.9,IF(L4&lt;=62,2.2,L4*0.0366666666666667))))))))))))</f>
        <v>1</v>
      </c>
      <c r="N4" s="83">
        <f>IF(L4&gt;0,(COUNTIF($AN$16:$BR$37,K4)+COUNTIF($AN$43:$BR$64,K4)+COUNTIF($AN$70:$BR$91,K4)+COUNTIF($AN$97:$BR$118,K4)+COUNTIF($AN$124:$BR$145,K4)+COUNTIF($AN$151:$BR$172,K4)),"-")</f>
        <v>0</v>
      </c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79"/>
      <c r="AH4" s="79"/>
      <c r="AI4" s="79"/>
      <c r="AJ4" s="79"/>
      <c r="AK4" s="79"/>
      <c r="AL4" s="79"/>
      <c r="AM4" s="79"/>
      <c r="AN4" s="80" t="e">
        <f>IF(L4&gt;0,N4/SUMIF($N$4:$N$11,"&gt;0",$N$4:$N$11),"-")</f>
        <v>#DIV/0!</v>
      </c>
    </row>
    <row r="5" spans="1:296" ht="12" x14ac:dyDescent="0.3">
      <c r="E5" s="73" t="s">
        <v>13</v>
      </c>
      <c r="F5" s="1" t="str">
        <f>Summary!F5</f>
        <v>Име</v>
      </c>
      <c r="G5" s="81"/>
      <c r="K5" s="223" t="str">
        <f>IF(Summary!K5="-","",Summary!K5)</f>
        <v/>
      </c>
      <c r="L5" s="77">
        <f>Summary!L5</f>
        <v>0</v>
      </c>
      <c r="M5" s="912" t="str">
        <f t="shared" si="0"/>
        <v>-</v>
      </c>
      <c r="N5" s="83" t="str">
        <f>IF(L5&gt;0,(COUNTIF($AN$16:$BR$37,K5)+COUNTIF($AN$43:$BR$64,K5)+COUNTIF($AN$70:$BR$91,K5)+COUNTIF($AN$97:$BR$118,K5)+COUNTIF($AN$124:$BR$145,K5)+COUNTIF($AN$151:$BR$172,K5)),"-")</f>
        <v>-</v>
      </c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80" t="str">
        <f t="shared" ref="AN5:AN11" si="1">IF(L5&gt;0,N5/SUMIF($N$4:$N$11,"&gt;0",$N$4:$N$11),"-")</f>
        <v>-</v>
      </c>
    </row>
    <row r="6" spans="1:296" ht="12" x14ac:dyDescent="0.3">
      <c r="E6" s="73" t="s">
        <v>15</v>
      </c>
      <c r="F6" s="2"/>
      <c r="G6" s="81"/>
      <c r="K6" s="223" t="str">
        <f>IF(Summary!K6="-","",Summary!K6)</f>
        <v/>
      </c>
      <c r="L6" s="77">
        <f>Summary!L6</f>
        <v>0</v>
      </c>
      <c r="M6" s="912" t="str">
        <f t="shared" si="0"/>
        <v>-</v>
      </c>
      <c r="N6" s="83" t="str">
        <f t="shared" ref="N6:N11" si="2">IF(L6&gt;0,(COUNTIF($AN$16:$BR$37,K6)+COUNTIF($AN$43:$BR$64,K6)+COUNTIF($AN$70:$BR$91,K6)+COUNTIF($AN$97:$BR$118,K6)+COUNTIF($AN$124:$BR$145,K6)+COUNTIF($AN$151:$BR$172,K6)),"-")</f>
        <v>-</v>
      </c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80" t="str">
        <f t="shared" si="1"/>
        <v>-</v>
      </c>
    </row>
    <row r="7" spans="1:296" ht="12" x14ac:dyDescent="0.3">
      <c r="E7" s="73" t="s">
        <v>274</v>
      </c>
      <c r="F7" s="1" t="str">
        <f>Summary!F7</f>
        <v>Package 1</v>
      </c>
      <c r="G7" s="85"/>
      <c r="K7" s="223" t="str">
        <f>IF(Summary!K7="-","",Summary!K7)</f>
        <v/>
      </c>
      <c r="L7" s="77">
        <f>Summary!L7</f>
        <v>0</v>
      </c>
      <c r="M7" s="912" t="str">
        <f t="shared" si="0"/>
        <v>-</v>
      </c>
      <c r="N7" s="83" t="str">
        <f t="shared" si="2"/>
        <v>-</v>
      </c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80" t="str">
        <f t="shared" si="1"/>
        <v>-</v>
      </c>
    </row>
    <row r="8" spans="1:296" ht="12" x14ac:dyDescent="0.3">
      <c r="E8" s="73" t="s">
        <v>275</v>
      </c>
      <c r="F8" s="1" t="str">
        <f>Summary!F8</f>
        <v>Up to 60%</v>
      </c>
      <c r="G8" s="85"/>
      <c r="K8" s="223" t="str">
        <f>IF(Summary!K8="-","",Summary!K8)</f>
        <v/>
      </c>
      <c r="L8" s="77">
        <f>Summary!L8</f>
        <v>0</v>
      </c>
      <c r="M8" s="912" t="str">
        <f t="shared" si="0"/>
        <v>-</v>
      </c>
      <c r="N8" s="83" t="str">
        <f t="shared" si="2"/>
        <v>-</v>
      </c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80" t="str">
        <f t="shared" si="1"/>
        <v>-</v>
      </c>
    </row>
    <row r="9" spans="1:296" ht="12" x14ac:dyDescent="0.3">
      <c r="E9" s="73" t="s">
        <v>16</v>
      </c>
      <c r="F9" s="1" t="str">
        <f>Summary!F9</f>
        <v>A18-49</v>
      </c>
      <c r="G9" s="85"/>
      <c r="K9" s="223" t="str">
        <f>IF(Summary!K9="-","",Summary!K9)</f>
        <v/>
      </c>
      <c r="L9" s="77">
        <f>Summary!L9</f>
        <v>0</v>
      </c>
      <c r="M9" s="912" t="str">
        <f t="shared" si="0"/>
        <v>-</v>
      </c>
      <c r="N9" s="83" t="str">
        <f t="shared" si="2"/>
        <v>-</v>
      </c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7"/>
      <c r="AI9" s="87"/>
      <c r="AJ9" s="87"/>
      <c r="AK9" s="87"/>
      <c r="AL9" s="87"/>
      <c r="AM9" s="87"/>
      <c r="AN9" s="80" t="str">
        <f t="shared" si="1"/>
        <v>-</v>
      </c>
    </row>
    <row r="10" spans="1:296" ht="12" x14ac:dyDescent="0.3">
      <c r="E10" s="84" t="s">
        <v>14</v>
      </c>
      <c r="F10" s="1">
        <f>Summary!F10</f>
        <v>0</v>
      </c>
      <c r="G10" s="89"/>
      <c r="K10" s="223" t="str">
        <f>IF(Summary!K10="-","",Summary!K10)</f>
        <v/>
      </c>
      <c r="L10" s="77">
        <f>Summary!L10</f>
        <v>0</v>
      </c>
      <c r="M10" s="912" t="str">
        <f t="shared" si="0"/>
        <v>-</v>
      </c>
      <c r="N10" s="83" t="str">
        <f t="shared" si="2"/>
        <v>-</v>
      </c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7"/>
      <c r="AI10" s="87"/>
      <c r="AJ10" s="87"/>
      <c r="AK10" s="87"/>
      <c r="AL10" s="87"/>
      <c r="AM10" s="87"/>
      <c r="AN10" s="80" t="str">
        <f t="shared" si="1"/>
        <v>-</v>
      </c>
    </row>
    <row r="11" spans="1:296" ht="12.6" thickBot="1" x14ac:dyDescent="0.35">
      <c r="E11" s="84" t="s">
        <v>94</v>
      </c>
      <c r="F11" s="1" t="str">
        <f>Summary!F11</f>
        <v>RC</v>
      </c>
      <c r="G11" s="89"/>
      <c r="K11" s="224" t="str">
        <f>IF(Summary!K11="-","",Summary!K11)</f>
        <v/>
      </c>
      <c r="L11" s="90">
        <f>Summary!L11</f>
        <v>0</v>
      </c>
      <c r="M11" s="911" t="str">
        <f t="shared" si="0"/>
        <v>-</v>
      </c>
      <c r="N11" s="91" t="str">
        <f t="shared" si="2"/>
        <v>-</v>
      </c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93"/>
      <c r="AJ11" s="93"/>
      <c r="AK11" s="93"/>
      <c r="AL11" s="93"/>
      <c r="AM11" s="93"/>
      <c r="AN11" s="94" t="str">
        <f t="shared" si="1"/>
        <v>-</v>
      </c>
    </row>
    <row r="12" spans="1:296" ht="12" x14ac:dyDescent="0.3">
      <c r="E12" s="73" t="s">
        <v>55</v>
      </c>
      <c r="F12" s="88">
        <f>Summary!F12</f>
        <v>526</v>
      </c>
      <c r="G12" s="89"/>
      <c r="I12" s="6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</row>
    <row r="13" spans="1:296" ht="12" x14ac:dyDescent="0.3">
      <c r="E13" s="73" t="s">
        <v>89</v>
      </c>
      <c r="F13" s="88">
        <f>Summary!F13</f>
        <v>130</v>
      </c>
      <c r="G13" s="89"/>
      <c r="I13" s="225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</row>
    <row r="14" spans="1:296" s="233" customFormat="1" ht="12" x14ac:dyDescent="0.3">
      <c r="A14" s="67"/>
      <c r="B14" s="95" t="s">
        <v>142</v>
      </c>
      <c r="C14" s="67"/>
      <c r="D14" s="67"/>
      <c r="E14" s="73" t="s">
        <v>132</v>
      </c>
      <c r="F14" s="88">
        <f>Summary!F14</f>
        <v>1</v>
      </c>
      <c r="G14" s="89"/>
      <c r="H14" s="67"/>
      <c r="I14" s="225" t="s">
        <v>342</v>
      </c>
      <c r="J14" s="70"/>
      <c r="K14" s="70"/>
      <c r="L14" s="67"/>
      <c r="M14" s="67"/>
      <c r="N14" s="70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97" t="s">
        <v>344</v>
      </c>
      <c r="AO14" s="97" t="s">
        <v>385</v>
      </c>
      <c r="AP14" s="97" t="s">
        <v>158</v>
      </c>
      <c r="AQ14" s="97" t="s">
        <v>25</v>
      </c>
      <c r="AR14" s="97" t="s">
        <v>36</v>
      </c>
      <c r="AS14" s="97" t="s">
        <v>30</v>
      </c>
      <c r="AT14" s="97" t="s">
        <v>343</v>
      </c>
      <c r="AU14" s="97" t="s">
        <v>344</v>
      </c>
      <c r="AV14" s="97" t="s">
        <v>385</v>
      </c>
      <c r="AW14" s="97" t="s">
        <v>158</v>
      </c>
      <c r="AX14" s="97" t="s">
        <v>25</v>
      </c>
      <c r="AY14" s="97" t="s">
        <v>36</v>
      </c>
      <c r="AZ14" s="97" t="s">
        <v>30</v>
      </c>
      <c r="BA14" s="97" t="s">
        <v>343</v>
      </c>
      <c r="BB14" s="97" t="s">
        <v>344</v>
      </c>
      <c r="BC14" s="97" t="s">
        <v>385</v>
      </c>
      <c r="BD14" s="97" t="s">
        <v>158</v>
      </c>
      <c r="BE14" s="97" t="s">
        <v>25</v>
      </c>
      <c r="BF14" s="97" t="s">
        <v>36</v>
      </c>
      <c r="BG14" s="97" t="s">
        <v>30</v>
      </c>
      <c r="BH14" s="97" t="s">
        <v>343</v>
      </c>
      <c r="BI14" s="97" t="s">
        <v>344</v>
      </c>
      <c r="BJ14" s="97" t="s">
        <v>385</v>
      </c>
      <c r="BK14" s="97" t="s">
        <v>158</v>
      </c>
      <c r="BL14" s="97" t="s">
        <v>25</v>
      </c>
      <c r="BM14" s="97" t="s">
        <v>36</v>
      </c>
      <c r="BN14" s="97" t="s">
        <v>30</v>
      </c>
      <c r="BO14" s="97" t="s">
        <v>343</v>
      </c>
      <c r="BP14" s="97" t="s">
        <v>344</v>
      </c>
      <c r="BQ14" s="97" t="s">
        <v>385</v>
      </c>
      <c r="BR14" s="97" t="s">
        <v>158</v>
      </c>
      <c r="BS14" s="67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1556" t="s">
        <v>359</v>
      </c>
      <c r="CW14" s="1556"/>
      <c r="CX14" s="1556"/>
      <c r="CY14" s="1556"/>
      <c r="CZ14" s="1556"/>
      <c r="DA14" s="1556"/>
      <c r="DB14" s="1556"/>
      <c r="DC14" s="1556"/>
      <c r="DD14" s="68"/>
      <c r="DE14" s="1556" t="s">
        <v>369</v>
      </c>
      <c r="DF14" s="1556"/>
      <c r="DG14" s="1556"/>
      <c r="DH14" s="1556"/>
      <c r="DI14" s="1556"/>
      <c r="DJ14" s="1556"/>
      <c r="DK14" s="1556"/>
      <c r="DL14" s="1556"/>
      <c r="DM14" s="68"/>
      <c r="DN14" s="1556" t="s">
        <v>368</v>
      </c>
      <c r="DO14" s="1556"/>
      <c r="DP14" s="1556"/>
      <c r="DQ14" s="1556"/>
      <c r="DR14" s="1556"/>
      <c r="DS14" s="1556"/>
      <c r="DT14" s="1556"/>
      <c r="DU14" s="1556"/>
      <c r="DV14" s="68"/>
      <c r="DW14" s="1556" t="s">
        <v>370</v>
      </c>
      <c r="DX14" s="1556"/>
      <c r="DY14" s="1556"/>
      <c r="DZ14" s="1556"/>
      <c r="EA14" s="1556"/>
      <c r="EB14" s="1556"/>
      <c r="EC14" s="1556"/>
      <c r="ED14" s="1556"/>
      <c r="EE14" s="68"/>
      <c r="EF14" s="1556" t="s">
        <v>371</v>
      </c>
      <c r="EG14" s="1556"/>
      <c r="EH14" s="1556"/>
      <c r="EI14" s="1556"/>
      <c r="EJ14" s="1556"/>
      <c r="EK14" s="1556"/>
      <c r="EL14" s="1556"/>
      <c r="EM14" s="1556"/>
      <c r="EN14" s="68"/>
      <c r="EO14" s="1556" t="s">
        <v>372</v>
      </c>
      <c r="EP14" s="1556"/>
      <c r="EQ14" s="1556"/>
      <c r="ER14" s="1556"/>
      <c r="ES14" s="1556"/>
      <c r="ET14" s="1556"/>
      <c r="EU14" s="1556"/>
      <c r="EV14" s="1556"/>
      <c r="EW14" s="68"/>
      <c r="EX14" s="1556" t="s">
        <v>373</v>
      </c>
      <c r="EY14" s="1556"/>
      <c r="EZ14" s="1556"/>
      <c r="FA14" s="1556"/>
      <c r="FB14" s="1556"/>
      <c r="FC14" s="1556"/>
      <c r="FD14" s="1556"/>
      <c r="FE14" s="1556"/>
      <c r="FF14" s="68"/>
      <c r="FG14" s="1556" t="s">
        <v>374</v>
      </c>
      <c r="FH14" s="1556"/>
      <c r="FI14" s="1556"/>
      <c r="FJ14" s="1556"/>
      <c r="FK14" s="1556"/>
      <c r="FL14" s="1556"/>
      <c r="FM14" s="1556"/>
      <c r="FN14" s="1556"/>
      <c r="FO14" s="68"/>
      <c r="FP14" s="1556" t="s">
        <v>375</v>
      </c>
      <c r="FQ14" s="1556"/>
      <c r="FR14" s="1556"/>
      <c r="FS14" s="1556"/>
      <c r="FT14" s="1556"/>
      <c r="FU14" s="1556"/>
      <c r="FV14" s="1556"/>
      <c r="FW14" s="1556"/>
      <c r="FX14" s="68"/>
      <c r="FY14" s="1556" t="s">
        <v>376</v>
      </c>
      <c r="FZ14" s="1556"/>
      <c r="GA14" s="1556"/>
      <c r="GB14" s="1556"/>
      <c r="GC14" s="1556"/>
      <c r="GD14" s="1556"/>
      <c r="GE14" s="1556"/>
      <c r="GF14" s="1556"/>
      <c r="GG14" s="67"/>
      <c r="GH14" s="67"/>
      <c r="GI14" s="67"/>
      <c r="GJ14" s="67"/>
      <c r="GK14" s="67"/>
      <c r="GL14" s="67"/>
      <c r="GM14" s="67"/>
      <c r="GN14" s="67"/>
      <c r="GO14" s="67"/>
      <c r="GP14" s="67"/>
      <c r="GQ14" s="67"/>
      <c r="GR14" s="67"/>
      <c r="GS14" s="67"/>
      <c r="GT14" s="67"/>
      <c r="GU14" s="67"/>
      <c r="GV14" s="67"/>
      <c r="GW14" s="67"/>
      <c r="GX14" s="67"/>
      <c r="GY14" s="67"/>
      <c r="GZ14" s="67"/>
      <c r="HA14" s="67"/>
      <c r="HB14" s="67"/>
      <c r="HC14" s="67"/>
      <c r="HD14" s="67"/>
      <c r="HE14" s="67"/>
      <c r="HF14" s="67"/>
      <c r="HG14" s="67"/>
      <c r="HH14" s="67"/>
      <c r="HI14" s="67"/>
      <c r="HJ14" s="67"/>
      <c r="HK14" s="67"/>
      <c r="HL14" s="67"/>
      <c r="HM14" s="67"/>
      <c r="HN14" s="67"/>
      <c r="HO14" s="67"/>
      <c r="HP14" s="67"/>
      <c r="HQ14" s="67"/>
      <c r="HR14" s="67"/>
      <c r="HS14" s="67"/>
      <c r="HT14" s="67"/>
      <c r="HU14" s="67"/>
      <c r="HV14" s="67"/>
      <c r="HW14" s="67"/>
      <c r="HX14" s="67"/>
      <c r="HY14" s="67"/>
      <c r="HZ14" s="67"/>
      <c r="IA14" s="67"/>
      <c r="IB14" s="67"/>
      <c r="IC14" s="67"/>
      <c r="ID14" s="67"/>
      <c r="IE14" s="67"/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</row>
    <row r="15" spans="1:296" s="233" customFormat="1" ht="12" x14ac:dyDescent="0.3">
      <c r="A15" s="458" t="s">
        <v>3</v>
      </c>
      <c r="B15" s="458" t="s">
        <v>4</v>
      </c>
      <c r="C15" s="458" t="s">
        <v>5</v>
      </c>
      <c r="D15" s="458" t="s">
        <v>208</v>
      </c>
      <c r="E15" s="459" t="s">
        <v>209</v>
      </c>
      <c r="F15" s="459" t="s">
        <v>6</v>
      </c>
      <c r="G15" s="458" t="s">
        <v>7</v>
      </c>
      <c r="H15" s="458" t="s">
        <v>8</v>
      </c>
      <c r="I15" s="458" t="s">
        <v>93</v>
      </c>
      <c r="J15" s="458" t="s">
        <v>9</v>
      </c>
      <c r="K15" s="458" t="s">
        <v>10</v>
      </c>
      <c r="L15" s="458" t="s">
        <v>17</v>
      </c>
      <c r="M15" s="458" t="s">
        <v>18</v>
      </c>
      <c r="N15" s="458" t="s">
        <v>19</v>
      </c>
      <c r="O15" s="30" t="s">
        <v>45</v>
      </c>
      <c r="P15" s="30" t="s">
        <v>50</v>
      </c>
      <c r="Q15" s="30" t="s">
        <v>46</v>
      </c>
      <c r="R15" s="30" t="s">
        <v>51</v>
      </c>
      <c r="S15" s="30" t="s">
        <v>47</v>
      </c>
      <c r="T15" s="30" t="s">
        <v>52</v>
      </c>
      <c r="U15" s="30" t="s">
        <v>48</v>
      </c>
      <c r="V15" s="30" t="s">
        <v>53</v>
      </c>
      <c r="W15" s="30" t="s">
        <v>49</v>
      </c>
      <c r="X15" s="31" t="s">
        <v>54</v>
      </c>
      <c r="Y15" s="31" t="s">
        <v>105</v>
      </c>
      <c r="Z15" s="31" t="s">
        <v>155</v>
      </c>
      <c r="AA15" s="31" t="s">
        <v>156</v>
      </c>
      <c r="AB15" s="31" t="s">
        <v>104</v>
      </c>
      <c r="AC15" s="30" t="s">
        <v>96</v>
      </c>
      <c r="AD15" s="30" t="s">
        <v>97</v>
      </c>
      <c r="AE15" s="30" t="s">
        <v>98</v>
      </c>
      <c r="AF15" s="30" t="s">
        <v>99</v>
      </c>
      <c r="AG15" s="30" t="s">
        <v>100</v>
      </c>
      <c r="AH15" s="30" t="s">
        <v>120</v>
      </c>
      <c r="AI15" s="30" t="s">
        <v>121</v>
      </c>
      <c r="AJ15" s="30" t="s">
        <v>122</v>
      </c>
      <c r="AK15" s="30" t="s">
        <v>123</v>
      </c>
      <c r="AL15" s="30" t="s">
        <v>124</v>
      </c>
      <c r="AM15" s="30" t="s">
        <v>127</v>
      </c>
      <c r="AN15" s="30">
        <v>1</v>
      </c>
      <c r="AO15" s="32">
        <v>2</v>
      </c>
      <c r="AP15" s="30">
        <v>3</v>
      </c>
      <c r="AQ15" s="32">
        <v>4</v>
      </c>
      <c r="AR15" s="30">
        <v>5</v>
      </c>
      <c r="AS15" s="32">
        <v>6</v>
      </c>
      <c r="AT15" s="30">
        <v>7</v>
      </c>
      <c r="AU15" s="32">
        <v>8</v>
      </c>
      <c r="AV15" s="30">
        <v>9</v>
      </c>
      <c r="AW15" s="32">
        <v>10</v>
      </c>
      <c r="AX15" s="30">
        <v>11</v>
      </c>
      <c r="AY15" s="32">
        <v>12</v>
      </c>
      <c r="AZ15" s="30">
        <v>13</v>
      </c>
      <c r="BA15" s="32">
        <v>14</v>
      </c>
      <c r="BB15" s="30">
        <v>15</v>
      </c>
      <c r="BC15" s="32">
        <v>16</v>
      </c>
      <c r="BD15" s="30">
        <v>17</v>
      </c>
      <c r="BE15" s="32">
        <v>18</v>
      </c>
      <c r="BF15" s="30">
        <v>19</v>
      </c>
      <c r="BG15" s="32">
        <v>20</v>
      </c>
      <c r="BH15" s="30">
        <v>21</v>
      </c>
      <c r="BI15" s="32">
        <v>22</v>
      </c>
      <c r="BJ15" s="30">
        <v>23</v>
      </c>
      <c r="BK15" s="32">
        <v>24</v>
      </c>
      <c r="BL15" s="30">
        <v>25</v>
      </c>
      <c r="BM15" s="32">
        <v>26</v>
      </c>
      <c r="BN15" s="30">
        <v>27</v>
      </c>
      <c r="BO15" s="32">
        <v>28</v>
      </c>
      <c r="BP15" s="32">
        <v>29</v>
      </c>
      <c r="BQ15" s="30">
        <v>30</v>
      </c>
      <c r="BR15" s="32">
        <v>31</v>
      </c>
      <c r="BS15" s="67"/>
      <c r="BT15" s="97" t="s">
        <v>84</v>
      </c>
      <c r="BU15" s="97" t="s">
        <v>85</v>
      </c>
      <c r="BV15" s="97" t="s">
        <v>86</v>
      </c>
      <c r="BW15" s="97" t="s">
        <v>87</v>
      </c>
      <c r="BX15" s="97" t="s">
        <v>91</v>
      </c>
      <c r="BY15" s="97" t="s">
        <v>129</v>
      </c>
      <c r="BZ15" s="97"/>
      <c r="CA15" s="97" t="s">
        <v>84</v>
      </c>
      <c r="CB15" s="97" t="s">
        <v>85</v>
      </c>
      <c r="CC15" s="97" t="s">
        <v>86</v>
      </c>
      <c r="CD15" s="97" t="s">
        <v>87</v>
      </c>
      <c r="CE15" s="97" t="s">
        <v>91</v>
      </c>
      <c r="CF15" s="97" t="s">
        <v>129</v>
      </c>
      <c r="CG15" s="67"/>
      <c r="CH15" s="99" t="s">
        <v>188</v>
      </c>
      <c r="CI15" s="99" t="s">
        <v>189</v>
      </c>
      <c r="CJ15" s="99" t="s">
        <v>190</v>
      </c>
      <c r="CK15" s="99" t="s">
        <v>191</v>
      </c>
      <c r="CL15" s="99" t="s">
        <v>192</v>
      </c>
      <c r="CM15" s="99" t="s">
        <v>193</v>
      </c>
      <c r="CN15" s="99" t="s">
        <v>194</v>
      </c>
      <c r="CO15" s="99" t="s">
        <v>195</v>
      </c>
      <c r="CP15" s="67"/>
      <c r="CQ15" s="67"/>
      <c r="CR15" s="67"/>
      <c r="CS15" s="67"/>
      <c r="CT15" s="67"/>
      <c r="CU15" s="67"/>
      <c r="CV15" s="99" t="s">
        <v>360</v>
      </c>
      <c r="CW15" s="99" t="s">
        <v>361</v>
      </c>
      <c r="CX15" s="99" t="s">
        <v>362</v>
      </c>
      <c r="CY15" s="99" t="s">
        <v>363</v>
      </c>
      <c r="CZ15" s="99" t="s">
        <v>364</v>
      </c>
      <c r="DA15" s="99" t="s">
        <v>365</v>
      </c>
      <c r="DB15" s="99" t="s">
        <v>366</v>
      </c>
      <c r="DC15" s="99" t="s">
        <v>367</v>
      </c>
      <c r="DD15" s="68"/>
      <c r="DE15" s="1164" t="s">
        <v>360</v>
      </c>
      <c r="DF15" s="1164" t="s">
        <v>361</v>
      </c>
      <c r="DG15" s="1164" t="s">
        <v>362</v>
      </c>
      <c r="DH15" s="1164" t="s">
        <v>363</v>
      </c>
      <c r="DI15" s="1164" t="s">
        <v>364</v>
      </c>
      <c r="DJ15" s="1164" t="s">
        <v>365</v>
      </c>
      <c r="DK15" s="1164" t="s">
        <v>366</v>
      </c>
      <c r="DL15" s="1164" t="s">
        <v>367</v>
      </c>
      <c r="DM15" s="68"/>
      <c r="DN15" s="99" t="s">
        <v>360</v>
      </c>
      <c r="DO15" s="99" t="s">
        <v>361</v>
      </c>
      <c r="DP15" s="99" t="s">
        <v>362</v>
      </c>
      <c r="DQ15" s="99" t="s">
        <v>363</v>
      </c>
      <c r="DR15" s="99" t="s">
        <v>364</v>
      </c>
      <c r="DS15" s="99" t="s">
        <v>365</v>
      </c>
      <c r="DT15" s="99" t="s">
        <v>366</v>
      </c>
      <c r="DU15" s="99" t="s">
        <v>367</v>
      </c>
      <c r="DV15" s="68"/>
      <c r="DW15" s="1164" t="s">
        <v>360</v>
      </c>
      <c r="DX15" s="1164" t="s">
        <v>361</v>
      </c>
      <c r="DY15" s="1164" t="s">
        <v>362</v>
      </c>
      <c r="DZ15" s="1164" t="s">
        <v>363</v>
      </c>
      <c r="EA15" s="1164" t="s">
        <v>364</v>
      </c>
      <c r="EB15" s="1164" t="s">
        <v>365</v>
      </c>
      <c r="EC15" s="1164" t="s">
        <v>366</v>
      </c>
      <c r="ED15" s="1164" t="s">
        <v>367</v>
      </c>
      <c r="EE15" s="68"/>
      <c r="EF15" s="99" t="s">
        <v>360</v>
      </c>
      <c r="EG15" s="99" t="s">
        <v>361</v>
      </c>
      <c r="EH15" s="99" t="s">
        <v>362</v>
      </c>
      <c r="EI15" s="99" t="s">
        <v>363</v>
      </c>
      <c r="EJ15" s="99" t="s">
        <v>364</v>
      </c>
      <c r="EK15" s="99" t="s">
        <v>365</v>
      </c>
      <c r="EL15" s="99" t="s">
        <v>366</v>
      </c>
      <c r="EM15" s="99" t="s">
        <v>367</v>
      </c>
      <c r="EN15" s="68"/>
      <c r="EO15" s="1164" t="s">
        <v>360</v>
      </c>
      <c r="EP15" s="1164" t="s">
        <v>361</v>
      </c>
      <c r="EQ15" s="1164" t="s">
        <v>362</v>
      </c>
      <c r="ER15" s="1164" t="s">
        <v>363</v>
      </c>
      <c r="ES15" s="1164" t="s">
        <v>364</v>
      </c>
      <c r="ET15" s="1164" t="s">
        <v>365</v>
      </c>
      <c r="EU15" s="1164" t="s">
        <v>366</v>
      </c>
      <c r="EV15" s="1164" t="s">
        <v>367</v>
      </c>
      <c r="EW15" s="68"/>
      <c r="EX15" s="99" t="s">
        <v>360</v>
      </c>
      <c r="EY15" s="99" t="s">
        <v>361</v>
      </c>
      <c r="EZ15" s="99" t="s">
        <v>362</v>
      </c>
      <c r="FA15" s="99" t="s">
        <v>363</v>
      </c>
      <c r="FB15" s="99" t="s">
        <v>364</v>
      </c>
      <c r="FC15" s="99" t="s">
        <v>365</v>
      </c>
      <c r="FD15" s="99" t="s">
        <v>366</v>
      </c>
      <c r="FE15" s="99" t="s">
        <v>367</v>
      </c>
      <c r="FF15" s="68"/>
      <c r="FG15" s="1164" t="s">
        <v>360</v>
      </c>
      <c r="FH15" s="1164" t="s">
        <v>361</v>
      </c>
      <c r="FI15" s="1164" t="s">
        <v>362</v>
      </c>
      <c r="FJ15" s="1164" t="s">
        <v>363</v>
      </c>
      <c r="FK15" s="1164" t="s">
        <v>364</v>
      </c>
      <c r="FL15" s="1164" t="s">
        <v>365</v>
      </c>
      <c r="FM15" s="1164" t="s">
        <v>366</v>
      </c>
      <c r="FN15" s="1164" t="s">
        <v>367</v>
      </c>
      <c r="FO15" s="68"/>
      <c r="FP15" s="99" t="s">
        <v>360</v>
      </c>
      <c r="FQ15" s="99" t="s">
        <v>361</v>
      </c>
      <c r="FR15" s="99" t="s">
        <v>362</v>
      </c>
      <c r="FS15" s="99" t="s">
        <v>363</v>
      </c>
      <c r="FT15" s="99" t="s">
        <v>364</v>
      </c>
      <c r="FU15" s="99" t="s">
        <v>365</v>
      </c>
      <c r="FV15" s="99" t="s">
        <v>366</v>
      </c>
      <c r="FW15" s="99" t="s">
        <v>367</v>
      </c>
      <c r="FX15" s="68"/>
      <c r="FY15" s="1164" t="s">
        <v>360</v>
      </c>
      <c r="FZ15" s="1164" t="s">
        <v>361</v>
      </c>
      <c r="GA15" s="1164" t="s">
        <v>362</v>
      </c>
      <c r="GB15" s="1164" t="s">
        <v>363</v>
      </c>
      <c r="GC15" s="1164" t="s">
        <v>364</v>
      </c>
      <c r="GD15" s="1164" t="s">
        <v>365</v>
      </c>
      <c r="GE15" s="1164" t="s">
        <v>366</v>
      </c>
      <c r="GF15" s="1164" t="s">
        <v>367</v>
      </c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</row>
    <row r="16" spans="1:296" s="233" customFormat="1" ht="13.5" customHeight="1" x14ac:dyDescent="0.3">
      <c r="A16" s="387"/>
      <c r="B16" s="387" t="s">
        <v>241</v>
      </c>
      <c r="C16" s="387" t="s">
        <v>24</v>
      </c>
      <c r="D16" s="388">
        <v>0</v>
      </c>
      <c r="E16" s="388">
        <v>0.72916666666666663</v>
      </c>
      <c r="F16" s="389" t="str">
        <f>IF(VALUE(D16)&gt;=0.72,"PT",IF(VALUE(D16)&lt;0.72,"Off-PT"))</f>
        <v>Off-PT</v>
      </c>
      <c r="G16" s="9"/>
      <c r="H16" s="460">
        <f>INDEX(Lookup!$F$240:$Q$250,MATCH(B16,Lookup!$F$240:$F$250,0),MATCH($F$9,Lookup!$F$240:$Q$240,0))</f>
        <v>0.1</v>
      </c>
      <c r="I16" s="391">
        <v>104</v>
      </c>
      <c r="J16" s="392">
        <f t="shared" ref="J16:J37" si="3">($F$12*$F$13)/100</f>
        <v>683.8</v>
      </c>
      <c r="K16" s="461">
        <f>H16*L16</f>
        <v>0</v>
      </c>
      <c r="L16" s="394">
        <f>COUNTA(AN16:BR16)</f>
        <v>0</v>
      </c>
      <c r="M16" s="395">
        <f t="shared" ref="M16:M37" si="4">IF($F$11="CPP",H16*J16*AM16,I16*AM16)</f>
        <v>104</v>
      </c>
      <c r="N16" s="392">
        <f t="shared" ref="N16:N37" si="5">IF($F$11="CPP",(O16+Q16+S16+U16+W16)*AM16,(AC16+AD16+AE16+AF16+AG16)*AM16)</f>
        <v>0</v>
      </c>
      <c r="O16" s="9">
        <f>IF($L$4&gt;0,P16*J16*$M$4*H16,0)</f>
        <v>0</v>
      </c>
      <c r="P16" s="9">
        <f>COUNTIF(AN16:BR16,"A")</f>
        <v>0</v>
      </c>
      <c r="Q16" s="9">
        <f>IF($L$5&gt;0,R16*J16*$M$5*H16,0)</f>
        <v>0</v>
      </c>
      <c r="R16" s="9">
        <f>COUNTIF(AN16:BR16,"B")</f>
        <v>0</v>
      </c>
      <c r="S16" s="9">
        <f>IF($L$6&gt;0,T16*J16*$M$6*H16,0)</f>
        <v>0</v>
      </c>
      <c r="T16" s="9">
        <f>COUNTIF(AN16:BR16,"C")</f>
        <v>0</v>
      </c>
      <c r="U16" s="9">
        <f>IF($L$7&gt;0,V16*J16*$M$7*H16,0)</f>
        <v>0</v>
      </c>
      <c r="V16" s="9">
        <f>COUNTIF(AN16:BR16,"D")</f>
        <v>0</v>
      </c>
      <c r="W16" s="9">
        <f>IF($L$8&gt;0,X16*J16*$M$8*H16,0)</f>
        <v>0</v>
      </c>
      <c r="X16" s="9">
        <f>COUNTIF(AN16:BR16,"E")</f>
        <v>0</v>
      </c>
      <c r="Y16" s="9">
        <f>COUNTIF(AN16:BR16,"F")</f>
        <v>0</v>
      </c>
      <c r="Z16" s="9">
        <f>COUNTIF(AN16:BR16,"G")</f>
        <v>0</v>
      </c>
      <c r="AA16" s="9">
        <f>COUNTIF(AN16:BR16,"H")</f>
        <v>0</v>
      </c>
      <c r="AB16" s="9">
        <f>(Y16+Z16+AA16)*H16</f>
        <v>0</v>
      </c>
      <c r="AC16" s="9">
        <f t="shared" ref="AC16:AC37" si="6">IF($L$4&gt;0,I16*$M$4*P16,0)</f>
        <v>0</v>
      </c>
      <c r="AD16" s="9">
        <f t="shared" ref="AD16:AD37" si="7">IF($L$5&gt;0,I16*$M$5*R16,0)</f>
        <v>0</v>
      </c>
      <c r="AE16" s="9">
        <f t="shared" ref="AE16:AE37" si="8">IF($L$6&gt;0,I16*$M$6*T16,0)</f>
        <v>0</v>
      </c>
      <c r="AF16" s="9">
        <f t="shared" ref="AF16:AF37" si="9">IF($L$7&gt;0,I16*$M$7*V16,0)</f>
        <v>0</v>
      </c>
      <c r="AG16" s="9">
        <f t="shared" ref="AG16:AG37" si="10">IF($L$8&gt;0,I16*$M$8*X16,0)</f>
        <v>0</v>
      </c>
      <c r="AH16" s="8">
        <f t="shared" ref="AH16:AH37" si="11">IF(ISERROR(M16*$M$4),0,M16*$M$4)</f>
        <v>104</v>
      </c>
      <c r="AI16" s="8">
        <f t="shared" ref="AI16:AI37" si="12">IF(ISERROR(M16*$M$5),0,M16*$M$5)</f>
        <v>0</v>
      </c>
      <c r="AJ16" s="8">
        <f t="shared" ref="AJ16:AJ37" si="13">IF(ISERROR(M16*$M$6),0,M16*$M$6)</f>
        <v>0</v>
      </c>
      <c r="AK16" s="8">
        <f t="shared" ref="AK16:AK37" si="14">IF(ISERROR(M16*$M$7),0,M16*$M$7)</f>
        <v>0</v>
      </c>
      <c r="AL16" s="8">
        <f t="shared" ref="AL16:AL37" si="15">IF(ISERROR(M16*$M$8),0,M16*$M$8)</f>
        <v>0</v>
      </c>
      <c r="AM16" s="103" t="str">
        <f t="shared" ref="AM16:AM37" si="16">IF(G16="","1",IF(G16="Break",1.15,IF(G16="2inbreak",1.15,IF(G16="PultIB",1.15,IF(G16="1stIB",1.3,IF(G16="lastIB",1.3,IF(G16="B&amp;1stIB",1.45,IF(G16="B&amp;lastIB",1.45,IF(G16="B&amp;2inbreak",1.45,IF(G16="B&amp;PultIB",1.45,IF(G16="T&amp;T",1.35,)))))))))))</f>
        <v>1</v>
      </c>
      <c r="AN16" s="63"/>
      <c r="AO16" s="63"/>
      <c r="AP16" s="63"/>
      <c r="AQ16" s="66"/>
      <c r="AR16" s="66"/>
      <c r="AS16" s="63"/>
      <c r="AT16" s="63"/>
      <c r="AU16" s="63"/>
      <c r="AV16" s="63"/>
      <c r="AW16" s="63"/>
      <c r="AX16" s="66"/>
      <c r="AY16" s="66"/>
      <c r="AZ16" s="63"/>
      <c r="BA16" s="63"/>
      <c r="BB16" s="63"/>
      <c r="BC16" s="63"/>
      <c r="BD16" s="63"/>
      <c r="BE16" s="66"/>
      <c r="BF16" s="66"/>
      <c r="BG16" s="63"/>
      <c r="BH16" s="63"/>
      <c r="BI16" s="63"/>
      <c r="BJ16" s="63"/>
      <c r="BK16" s="63"/>
      <c r="BL16" s="66"/>
      <c r="BM16" s="66"/>
      <c r="BN16" s="63"/>
      <c r="BO16" s="63"/>
      <c r="BP16" s="63"/>
      <c r="BQ16" s="63"/>
      <c r="BR16" s="63"/>
      <c r="BS16" s="67"/>
      <c r="BT16" s="70">
        <f>COUNTA(AN16:AR16)*H16</f>
        <v>0</v>
      </c>
      <c r="BU16" s="70">
        <f>COUNTA(AS16:AY16)*H16</f>
        <v>0</v>
      </c>
      <c r="BV16" s="70">
        <f>COUNTA(AZ16:BF16)*H16</f>
        <v>0</v>
      </c>
      <c r="BW16" s="70">
        <f>COUNTA(BG16:BM16)*H16</f>
        <v>0</v>
      </c>
      <c r="BX16" s="70">
        <f>COUNTA(BN16:BR16)*H16</f>
        <v>0</v>
      </c>
      <c r="BY16" s="70">
        <f>COUNTA(BS16)*H16</f>
        <v>0</v>
      </c>
      <c r="BZ16" s="70"/>
      <c r="CA16" s="104">
        <f>(COUNTIF(AN16:AR16,"A")*AH16)+(COUNTIF(AN16:AR16,"B")*AI16)+(COUNTIF(AN16:AR16,"C")*AJ16)+(COUNTIF(AN16:AR16,"D")*AK16)+(COUNTIF(AN16:AR16,"E")*AL16)</f>
        <v>0</v>
      </c>
      <c r="CB16" s="104">
        <f>(COUNTIF(AS16:AY16,"A")*AH16)+(COUNTIF(AS16:AY16,"B")*AI16)+(COUNTIF(AS16:AY16,"C")*AJ16)+(COUNTIF(AS16:AY16,"D")*AK16)+(COUNTIF(AS16:AY16,"E")*AL16)</f>
        <v>0</v>
      </c>
      <c r="CC16" s="104">
        <f>(COUNTIF(AZ16:BF16,"A")*AH16)+(COUNTIF(AZ16:BF16,"B")*AI16)+(COUNTIF(AZ16:BF16,"C")*AJ16)+(COUNTIF(AZ16:BF16,"D")*AK16)+(COUNTIF(AZ16:BF16,"E")*AL16)</f>
        <v>0</v>
      </c>
      <c r="CD16" s="104">
        <f>(COUNTIF(BG16:BM16,"A")*AH16)+(COUNTIF(BG16:BM16,"B")*AI16)+(COUNTIF(BG16:BM16,"C")*AJ16)+(COUNTIF(BG16:BM16,"D")*AK16)+(COUNTIF(BG16:BM16,"E")*AL16)</f>
        <v>0</v>
      </c>
      <c r="CE16" s="104">
        <f>(COUNTIF(BN16:BR16,"A")*AH16)+(COUNTIF(BN16:BR16,"B")*AI16)+(COUNTIF(BN16:BR16,"C")*AJ16)+(COUNTIF(BN16:BR16,"D")*AK16)+(COUNTIF(BN16:BR16,"E")*AL16)</f>
        <v>0</v>
      </c>
      <c r="CF16" s="104">
        <f>(COUNTIF(BS16,"A")*AH16)+(COUNTIF(BS16,"B")*AI16)+(COUNTIF(BS16,"C")*AJ16)+(COUNTIF(BS16,"D")*AK16)+(COUNTIF(BS16,"E")*AL16)</f>
        <v>0</v>
      </c>
      <c r="CG16" s="67"/>
      <c r="CH16" s="226">
        <f t="shared" ref="CH16:CH37" si="17">P16*H16</f>
        <v>0</v>
      </c>
      <c r="CI16" s="226">
        <f t="shared" ref="CI16:CI37" si="18">R16*H16</f>
        <v>0</v>
      </c>
      <c r="CJ16" s="226">
        <f t="shared" ref="CJ16:CJ37" si="19">T16*H16</f>
        <v>0</v>
      </c>
      <c r="CK16" s="226">
        <f t="shared" ref="CK16:CK37" si="20">V16*H16</f>
        <v>0</v>
      </c>
      <c r="CL16" s="226">
        <f t="shared" ref="CL16:CL37" si="21">X16*H16</f>
        <v>0</v>
      </c>
      <c r="CM16" s="226">
        <f t="shared" ref="CM16:CM37" si="22">Y16*H16</f>
        <v>0</v>
      </c>
      <c r="CN16" s="226">
        <f t="shared" ref="CN16:CN37" si="23">Z16*H16</f>
        <v>0</v>
      </c>
      <c r="CO16" s="226">
        <f t="shared" ref="CO16:CO37" si="24">AA16*H16</f>
        <v>0</v>
      </c>
      <c r="CP16" s="67"/>
      <c r="CQ16" s="67"/>
      <c r="CR16" s="67"/>
      <c r="CS16" s="67"/>
      <c r="CT16" s="67"/>
      <c r="CU16" s="67"/>
      <c r="CV16" s="355">
        <f>IFERROR(COUNTIF(AN16:AT16,"a"),"-")</f>
        <v>0</v>
      </c>
      <c r="CW16" s="355">
        <f>IFERROR(COUNTIF(AN16:AT16,"b"),"-")</f>
        <v>0</v>
      </c>
      <c r="CX16" s="355">
        <f>IFERROR(COUNTIF(AN16:AT16,"c"),"-")</f>
        <v>0</v>
      </c>
      <c r="CY16" s="355">
        <f>IFERROR(COUNTIF(AN16:AT16,"d"),"-")</f>
        <v>0</v>
      </c>
      <c r="CZ16" s="355" t="str">
        <f ca="1">IFERROR(OUNTIF(AN16:AT16,"e"),"-")</f>
        <v>-</v>
      </c>
      <c r="DA16" s="355">
        <f>IFERROR(COUNTIF(AN16:AT16,"f"),"-")</f>
        <v>0</v>
      </c>
      <c r="DB16" s="355">
        <f>IFERROR(COUNTIF(AN16:AT16,"g"),"-")</f>
        <v>0</v>
      </c>
      <c r="DC16" s="355">
        <f>IFERROR(COUNTIF(AN16:AT16,"h"),"-")</f>
        <v>0</v>
      </c>
      <c r="DD16" s="68"/>
      <c r="DE16" s="1168">
        <f>IFERROR((CV16*H16*$M$4),"-")</f>
        <v>0</v>
      </c>
      <c r="DF16" s="1168" t="str">
        <f>IFERROR((CW16*H16*$M$5),"-")</f>
        <v>-</v>
      </c>
      <c r="DG16" s="1168" t="str">
        <f>IFERROR((CX16*H16*$M$6),"-")</f>
        <v>-</v>
      </c>
      <c r="DH16" s="1168" t="str">
        <f>IFERROR((CY16*H16*$M$7),"-")</f>
        <v>-</v>
      </c>
      <c r="DI16" s="1168" t="str">
        <f ca="1">IFERROR((CZ16*H16*$M$8),"-")</f>
        <v>-</v>
      </c>
      <c r="DJ16" s="1168" t="str">
        <f>IFERROR((DA16*H16*$M$9),"-")</f>
        <v>-</v>
      </c>
      <c r="DK16" s="1168" t="str">
        <f>IFERROR((DB16*H16*$M$10),"-")</f>
        <v>-</v>
      </c>
      <c r="DL16" s="1168" t="str">
        <f>IFERROR((C16*H16*$M$11),"-")</f>
        <v>-</v>
      </c>
      <c r="DM16" s="68"/>
      <c r="DN16" s="355">
        <f>IFERROR(COUNTIF(AU16:BA16,"a"),"-")</f>
        <v>0</v>
      </c>
      <c r="DO16" s="355">
        <f>IFERROR(COUNTIF(AU16:BA16,"b"),"-")</f>
        <v>0</v>
      </c>
      <c r="DP16" s="355">
        <f>IFERROR(COUNTIF(AU16:BA16,"c"),"-")</f>
        <v>0</v>
      </c>
      <c r="DQ16" s="355">
        <f>IFERROR(COUNTIF(AU16:BA16,"d"),"-")</f>
        <v>0</v>
      </c>
      <c r="DR16" s="355">
        <f>IFERROR(COUNTIF(AU16:BA16,"e"),"-")</f>
        <v>0</v>
      </c>
      <c r="DS16" s="355">
        <f>IFERROR(COUNTIF(AU16:BA16,"f"),"-")</f>
        <v>0</v>
      </c>
      <c r="DT16" s="355">
        <f>IFERROR(COUNTIF(AU16:BA16,"g"),"-")</f>
        <v>0</v>
      </c>
      <c r="DU16" s="355">
        <f>IFERROR(COUNTIF(AU16:BA16,"h"),"-")</f>
        <v>0</v>
      </c>
      <c r="DV16" s="68"/>
      <c r="DW16" s="68">
        <f>IFERROR((DN16*H16*$M$4),"-")</f>
        <v>0</v>
      </c>
      <c r="DX16" s="68" t="str">
        <f>IFERROR((DO16*H16*$M$5),"-")</f>
        <v>-</v>
      </c>
      <c r="DY16" s="68" t="str">
        <f>IFERROR((DP16*H16*$M$6),"-")</f>
        <v>-</v>
      </c>
      <c r="DZ16" s="68" t="str">
        <f>IFERROR((DQ16*H16*$M$7),"-")</f>
        <v>-</v>
      </c>
      <c r="EA16" s="68" t="str">
        <f>IFERROR((DR16*H16*$M$8),"-")</f>
        <v>-</v>
      </c>
      <c r="EB16" s="68" t="str">
        <f>IFERROR((DS16*H16*$M$9),"-")</f>
        <v>-</v>
      </c>
      <c r="EC16" s="68" t="str">
        <f>IFERROR((DT16*H16*$M$10),"-")</f>
        <v>-</v>
      </c>
      <c r="ED16" s="68" t="str">
        <f>IFERROR((DU16*O16*$M$11),"-")</f>
        <v>-</v>
      </c>
      <c r="EE16" s="68"/>
      <c r="EF16" s="355">
        <f>IFERROR(COUNTIF(BB16:BH16,"a"),"-")</f>
        <v>0</v>
      </c>
      <c r="EG16" s="355">
        <f>IFERROR(COUNTIF(BB16:BH16,"b"),"-")</f>
        <v>0</v>
      </c>
      <c r="EH16" s="355">
        <f>IFERROR(COUNTIF(BB16:BH16,"c"),"-")</f>
        <v>0</v>
      </c>
      <c r="EI16" s="355">
        <f>IFERROR(COUNTIF(BB16:BH16,"d"),"-")</f>
        <v>0</v>
      </c>
      <c r="EJ16" s="355">
        <f>IFERROR(COUNTIF(BB16:BH16,"e"),"-")</f>
        <v>0</v>
      </c>
      <c r="EK16" s="355">
        <f>IFERROR(COUNTIF(BB16:BH16,"f"),"-")</f>
        <v>0</v>
      </c>
      <c r="EL16" s="355">
        <f>IFERROR(COUNTIF(BB16:BH16,"g"),"-")</f>
        <v>0</v>
      </c>
      <c r="EM16" s="355">
        <f>IFERROR(COUNTIF(BB16:BH16,"h"),"-")</f>
        <v>0</v>
      </c>
      <c r="EN16" s="68"/>
      <c r="EO16" s="68">
        <f>IFERROR((EF16*H16*$M$4),"-")</f>
        <v>0</v>
      </c>
      <c r="EP16" s="68" t="str">
        <f>IFERROR((EG16*H16*$M$5),"-")</f>
        <v>-</v>
      </c>
      <c r="EQ16" s="68" t="str">
        <f>IFERROR((EH16*H16*$M$6),"-")</f>
        <v>-</v>
      </c>
      <c r="ER16" s="68" t="str">
        <f>IFERROR((EI16*H16*$M$7),"-")</f>
        <v>-</v>
      </c>
      <c r="ES16" s="68" t="str">
        <f>IFERROR((EJ16*H16*$M$8),"-")</f>
        <v>-</v>
      </c>
      <c r="ET16" s="68" t="str">
        <f>IFERROR((EK16*H16*$M$9),"-")</f>
        <v>-</v>
      </c>
      <c r="EU16" s="68" t="str">
        <f>IFERROR((EL16*H16*$M$10),"-")</f>
        <v>-</v>
      </c>
      <c r="EV16" s="68" t="str">
        <f>IFERROR((EM16*H16*$M$11),"-")</f>
        <v>-</v>
      </c>
      <c r="EW16" s="68"/>
      <c r="EX16" s="355">
        <f>IFERROR(COUNTIF(BI16:BO16,"a"),"-")</f>
        <v>0</v>
      </c>
      <c r="EY16" s="355">
        <f>IFERROR(COUNTIF(BI16:BO16,"b"),"-")</f>
        <v>0</v>
      </c>
      <c r="EZ16" s="355">
        <f>IFERROR(COUNTIF(BI16:BO16,"c"),"-")</f>
        <v>0</v>
      </c>
      <c r="FA16" s="355">
        <f>IFERROR(COUNTIF(BI16:BO16,"d"),"-")</f>
        <v>0</v>
      </c>
      <c r="FB16" s="355">
        <f>IFERROR(COUNTIF(BI16:BO16,"e"),"-")</f>
        <v>0</v>
      </c>
      <c r="FC16" s="355">
        <f>IFERROR(COUNTIF(BI16:BO16,"f"),"-")</f>
        <v>0</v>
      </c>
      <c r="FD16" s="355">
        <f>IFERROR(COUNTIF(BI16:BO16,"g"),"-")</f>
        <v>0</v>
      </c>
      <c r="FE16" s="355">
        <f>IFERROR(COUNTIF(BI16:BO16,"h"),"-")</f>
        <v>0</v>
      </c>
      <c r="FF16" s="68"/>
      <c r="FG16" s="68">
        <f>IFERROR((EX16*H16*$M$4),"-")</f>
        <v>0</v>
      </c>
      <c r="FH16" s="68" t="str">
        <f>IFERROR((EY16*H16*$M$5),"-")</f>
        <v>-</v>
      </c>
      <c r="FI16" s="68" t="str">
        <f>IFERROR((EZ16*H16*$M$6),"-")</f>
        <v>-</v>
      </c>
      <c r="FJ16" s="68" t="str">
        <f>IFERROR((A16*H16*$M$7),"-")</f>
        <v>-</v>
      </c>
      <c r="FK16" s="68" t="str">
        <f>IFERROR((FB16*H16*$M$8),"-")</f>
        <v>-</v>
      </c>
      <c r="FL16" s="68" t="str">
        <f>IFERROR((FC16*H16*$M$9),"-")</f>
        <v>-</v>
      </c>
      <c r="FM16" s="68" t="str">
        <f>IFERROR((FD16*H16*$M$10),"-")</f>
        <v>-</v>
      </c>
      <c r="FN16" s="68" t="str">
        <f>IFERROR((FE16*H16*$M$11),"-")</f>
        <v>-</v>
      </c>
      <c r="FO16" s="68"/>
      <c r="FP16" s="355">
        <f>IFERROR(COUNTIF(BP16:BQ16,"a"),"-")</f>
        <v>0</v>
      </c>
      <c r="FQ16" s="355">
        <f>IFERROR(COUNTIF(BP16:BQ16,"b"),"-")</f>
        <v>0</v>
      </c>
      <c r="FR16" s="355">
        <f>IFERROR(COUNTIF(BP16:BQ16,"c"),"-")</f>
        <v>0</v>
      </c>
      <c r="FS16" s="355">
        <f>IFERROR(COUNTIF(BP16:BQ16,"d"),"-")</f>
        <v>0</v>
      </c>
      <c r="FT16" s="355">
        <f>IFERROR(COUNTIF(BP16:BQ16,"e"),"-")</f>
        <v>0</v>
      </c>
      <c r="FU16" s="355">
        <f>IFERROR(COUNTIF(BP16:BQ16,"f"),"-")</f>
        <v>0</v>
      </c>
      <c r="FV16" s="355">
        <f>IFERROR(COUNTIF(BP16:BQ16,"g"),"-")</f>
        <v>0</v>
      </c>
      <c r="FW16" s="355">
        <f>IFERROR(COUNTIF(BP16:BQ16,"h"),"-")</f>
        <v>0</v>
      </c>
      <c r="FX16" s="68"/>
      <c r="FY16" s="68">
        <f>IFERROR((FP16*H16*$M$4),"-")</f>
        <v>0</v>
      </c>
      <c r="FZ16" s="68" t="str">
        <f>IFERROR((FQ16*H16*$M$5),"-")</f>
        <v>-</v>
      </c>
      <c r="GA16" s="68" t="str">
        <f>IFERROR((FR16*H16*$M$6),"-")</f>
        <v>-</v>
      </c>
      <c r="GB16" s="68" t="str">
        <f>IFERROR((FS16*H16*$M$7),"-")</f>
        <v>-</v>
      </c>
      <c r="GC16" s="68" t="str">
        <f>IFERROR((FT16*H16*$M$8),"-")</f>
        <v>-</v>
      </c>
      <c r="GD16" s="68" t="str">
        <f>IFERROR((FU16*H16*$M$9),"-")</f>
        <v>-</v>
      </c>
      <c r="GE16" s="68" t="str">
        <f>IFERROR((FV16*H16*$M$10),"-")</f>
        <v>-</v>
      </c>
      <c r="GF16" s="68" t="str">
        <f>IFERROR((FW16*H16*$M$11),"-")</f>
        <v>-</v>
      </c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</row>
    <row r="17" spans="1:188" ht="13.5" customHeight="1" x14ac:dyDescent="0.3">
      <c r="A17" s="387"/>
      <c r="B17" s="387" t="s">
        <v>241</v>
      </c>
      <c r="C17" s="387" t="s">
        <v>24</v>
      </c>
      <c r="D17" s="388">
        <v>0</v>
      </c>
      <c r="E17" s="388">
        <v>0.72916666666666663</v>
      </c>
      <c r="F17" s="389" t="str">
        <f t="shared" ref="F17:F37" si="25">IF(VALUE(D17)&gt;=0.72,"PT",IF(VALUE(D17)&lt;0.72,"Off-PT"))</f>
        <v>Off-PT</v>
      </c>
      <c r="G17" s="9"/>
      <c r="H17" s="460">
        <f>INDEX(Lookup!$F$240:$Q$250,MATCH(B17,Lookup!$F$240:$F$250,0),MATCH($F$9,Lookup!$F$240:$Q$240,0))</f>
        <v>0.1</v>
      </c>
      <c r="I17" s="391">
        <v>104</v>
      </c>
      <c r="J17" s="392">
        <f t="shared" si="3"/>
        <v>683.8</v>
      </c>
      <c r="K17" s="461">
        <f t="shared" ref="K17:K37" si="26">H17*L17</f>
        <v>0</v>
      </c>
      <c r="L17" s="394">
        <f t="shared" ref="L17:L37" si="27">COUNTA(AN17:BR17)</f>
        <v>0</v>
      </c>
      <c r="M17" s="395">
        <f t="shared" si="4"/>
        <v>104</v>
      </c>
      <c r="N17" s="392">
        <f t="shared" si="5"/>
        <v>0</v>
      </c>
      <c r="O17" s="9">
        <f t="shared" ref="O17:O37" si="28">IF($L$4&gt;0,P17*J17*$M$4*H17,0)</f>
        <v>0</v>
      </c>
      <c r="P17" s="9">
        <f t="shared" ref="P17:P37" si="29">COUNTIF(AN17:BR17,"A")</f>
        <v>0</v>
      </c>
      <c r="Q17" s="9">
        <f t="shared" ref="Q17:Q37" si="30">IF($L$5&gt;0,R17*J17*$M$5*H17,0)</f>
        <v>0</v>
      </c>
      <c r="R17" s="9">
        <f t="shared" ref="R17:R37" si="31">COUNTIF(AN17:BR17,"B")</f>
        <v>0</v>
      </c>
      <c r="S17" s="9">
        <f t="shared" ref="S17:S37" si="32">IF($L$6&gt;0,T17*J17*$M$6*H17,0)</f>
        <v>0</v>
      </c>
      <c r="T17" s="9">
        <f t="shared" ref="T17:T37" si="33">COUNTIF(AN17:BR17,"C")</f>
        <v>0</v>
      </c>
      <c r="U17" s="9">
        <f t="shared" ref="U17:U37" si="34">IF($L$7&gt;0,V17*J17*$M$7*H17,0)</f>
        <v>0</v>
      </c>
      <c r="V17" s="9">
        <f t="shared" ref="V17:V37" si="35">COUNTIF(AN17:BR17,"D")</f>
        <v>0</v>
      </c>
      <c r="W17" s="9">
        <f t="shared" ref="W17:W37" si="36">IF($L$8&gt;0,X17*J17*$M$8*H17,0)</f>
        <v>0</v>
      </c>
      <c r="X17" s="9">
        <f t="shared" ref="X17:X37" si="37">COUNTIF(AN17:BR17,"E")</f>
        <v>0</v>
      </c>
      <c r="Y17" s="9">
        <f t="shared" ref="Y17:Y37" si="38">COUNTIF(AN17:BR17,"F")</f>
        <v>0</v>
      </c>
      <c r="Z17" s="9">
        <f t="shared" ref="Z17:Z37" si="39">COUNTIF(AN17:BR17,"G")</f>
        <v>0</v>
      </c>
      <c r="AA17" s="9">
        <f t="shared" ref="AA17:AA37" si="40">COUNTIF(AN17:BR17,"H")</f>
        <v>0</v>
      </c>
      <c r="AB17" s="9">
        <f t="shared" ref="AB17:AB37" si="41">(Y17+Z17+AA17)*H17</f>
        <v>0</v>
      </c>
      <c r="AC17" s="9">
        <f t="shared" si="6"/>
        <v>0</v>
      </c>
      <c r="AD17" s="9">
        <f t="shared" si="7"/>
        <v>0</v>
      </c>
      <c r="AE17" s="9">
        <f t="shared" si="8"/>
        <v>0</v>
      </c>
      <c r="AF17" s="9">
        <f t="shared" si="9"/>
        <v>0</v>
      </c>
      <c r="AG17" s="9">
        <f t="shared" si="10"/>
        <v>0</v>
      </c>
      <c r="AH17" s="8">
        <f t="shared" si="11"/>
        <v>104</v>
      </c>
      <c r="AI17" s="8">
        <f t="shared" si="12"/>
        <v>0</v>
      </c>
      <c r="AJ17" s="8">
        <f t="shared" si="13"/>
        <v>0</v>
      </c>
      <c r="AK17" s="8">
        <f t="shared" si="14"/>
        <v>0</v>
      </c>
      <c r="AL17" s="8">
        <f t="shared" si="15"/>
        <v>0</v>
      </c>
      <c r="AM17" s="103" t="str">
        <f t="shared" si="16"/>
        <v>1</v>
      </c>
      <c r="AN17" s="63"/>
      <c r="AO17" s="63"/>
      <c r="AP17" s="63"/>
      <c r="AQ17" s="66"/>
      <c r="AR17" s="66"/>
      <c r="AS17" s="63"/>
      <c r="AT17" s="63"/>
      <c r="AU17" s="63"/>
      <c r="AV17" s="63"/>
      <c r="AW17" s="63"/>
      <c r="AX17" s="66"/>
      <c r="AY17" s="66"/>
      <c r="AZ17" s="63"/>
      <c r="BA17" s="63"/>
      <c r="BB17" s="63"/>
      <c r="BC17" s="63"/>
      <c r="BD17" s="63"/>
      <c r="BE17" s="66"/>
      <c r="BF17" s="66"/>
      <c r="BG17" s="63"/>
      <c r="BH17" s="63"/>
      <c r="BI17" s="63"/>
      <c r="BJ17" s="63"/>
      <c r="BK17" s="63"/>
      <c r="BL17" s="66"/>
      <c r="BM17" s="66"/>
      <c r="BN17" s="63"/>
      <c r="BO17" s="63"/>
      <c r="BP17" s="63"/>
      <c r="BQ17" s="63"/>
      <c r="BR17" s="63"/>
      <c r="BT17" s="70">
        <f t="shared" ref="BT17:BT37" si="42">COUNTA(AN17:AR17)*H17</f>
        <v>0</v>
      </c>
      <c r="BU17" s="70">
        <f t="shared" ref="BU17:BU37" si="43">COUNTA(AS17:AY17)*H17</f>
        <v>0</v>
      </c>
      <c r="BV17" s="70">
        <f t="shared" ref="BV17:BV37" si="44">COUNTA(AZ17:BF17)*H17</f>
        <v>0</v>
      </c>
      <c r="BW17" s="70">
        <f t="shared" ref="BW17:BW37" si="45">COUNTA(BG17:BM17)*H17</f>
        <v>0</v>
      </c>
      <c r="BX17" s="70">
        <f t="shared" ref="BX17:BX37" si="46">COUNTA(BN17:BR17)*H17</f>
        <v>0</v>
      </c>
      <c r="BY17" s="70">
        <f t="shared" ref="BY17:BY37" si="47">COUNTA(BS17)*H17</f>
        <v>0</v>
      </c>
      <c r="CA17" s="104">
        <f t="shared" ref="CA17:CA37" si="48">(COUNTIF(AN17:AR17,"A")*AH17)+(COUNTIF(AN17:AR17,"B")*AI17)+(COUNTIF(AN17:AR17,"C")*AJ17)+(COUNTIF(AN17:AR17,"D")*AK17)+(COUNTIF(AN17:AR17,"E")*AL17)</f>
        <v>0</v>
      </c>
      <c r="CB17" s="104">
        <f t="shared" ref="CB17:CB37" si="49">(COUNTIF(AS17:AY17,"A")*AH17)+(COUNTIF(AS17:AY17,"B")*AI17)+(COUNTIF(AS17:AY17,"C")*AJ17)+(COUNTIF(AS17:AY17,"D")*AK17)+(COUNTIF(AS17:AY17,"E")*AL17)</f>
        <v>0</v>
      </c>
      <c r="CC17" s="104">
        <f t="shared" ref="CC17:CC37" si="50">(COUNTIF(AZ17:BF17,"A")*AH17)+(COUNTIF(AZ17:BF17,"B")*AI17)+(COUNTIF(AZ17:BF17,"C")*AJ17)+(COUNTIF(AZ17:BF17,"D")*AK17)+(COUNTIF(AZ17:BF17,"E")*AL17)</f>
        <v>0</v>
      </c>
      <c r="CD17" s="104">
        <f t="shared" ref="CD17:CD37" si="51">(COUNTIF(BG17:BM17,"A")*AH17)+(COUNTIF(BG17:BM17,"B")*AI17)+(COUNTIF(BG17:BM17,"C")*AJ17)+(COUNTIF(BG17:BM17,"D")*AK17)+(COUNTIF(BG17:BM17,"E")*AL17)</f>
        <v>0</v>
      </c>
      <c r="CE17" s="104">
        <f t="shared" ref="CE17:CE37" si="52">(COUNTIF(BN17:BR17,"A")*AH17)+(COUNTIF(BN17:BR17,"B")*AI17)+(COUNTIF(BN17:BR17,"C")*AJ17)+(COUNTIF(BN17:BR17,"D")*AK17)+(COUNTIF(BN17:BR17,"E")*AL17)</f>
        <v>0</v>
      </c>
      <c r="CF17" s="104">
        <f t="shared" ref="CF17:CF37" si="53">(COUNTIF(BS17,"A")*AH17)+(COUNTIF(BS17,"B")*AI17)+(COUNTIF(BS17,"C")*AJ17)+(COUNTIF(BS17,"D")*AK17)+(COUNTIF(BS17,"E")*AL17)</f>
        <v>0</v>
      </c>
      <c r="CH17" s="226">
        <f t="shared" si="17"/>
        <v>0</v>
      </c>
      <c r="CI17" s="226">
        <f t="shared" si="18"/>
        <v>0</v>
      </c>
      <c r="CJ17" s="226">
        <f t="shared" si="19"/>
        <v>0</v>
      </c>
      <c r="CK17" s="226">
        <f t="shared" si="20"/>
        <v>0</v>
      </c>
      <c r="CL17" s="226">
        <f t="shared" si="21"/>
        <v>0</v>
      </c>
      <c r="CM17" s="226">
        <f t="shared" si="22"/>
        <v>0</v>
      </c>
      <c r="CN17" s="226">
        <f t="shared" si="23"/>
        <v>0</v>
      </c>
      <c r="CO17" s="226">
        <f t="shared" si="24"/>
        <v>0</v>
      </c>
      <c r="CV17" s="355">
        <f t="shared" ref="CV17:CV37" si="54">IFERROR(COUNTIF(AN17:AT17,"a"),"-")</f>
        <v>0</v>
      </c>
      <c r="CW17" s="355">
        <f t="shared" ref="CW17:CW37" si="55">IFERROR(COUNTIF(AN17:AT17,"b"),"-")</f>
        <v>0</v>
      </c>
      <c r="CX17" s="355">
        <f t="shared" ref="CX17:CX37" si="56">IFERROR(COUNTIF(AN17:AT17,"c"),"-")</f>
        <v>0</v>
      </c>
      <c r="CY17" s="355">
        <f t="shared" ref="CY17:CY37" si="57">IFERROR(COUNTIF(AN17:AT17,"d"),"-")</f>
        <v>0</v>
      </c>
      <c r="CZ17" s="355" t="str">
        <f ca="1">IFERROR(OUNTIF(AN17:AT17,"e"),"-")</f>
        <v>-</v>
      </c>
      <c r="DA17" s="355">
        <f t="shared" ref="DA17:DA37" si="58">IFERROR(COUNTIF(AN17:AT17,"f"),"-")</f>
        <v>0</v>
      </c>
      <c r="DB17" s="355">
        <f t="shared" ref="DB17:DB37" si="59">IFERROR(COUNTIF(AN17:AT17,"g"),"-")</f>
        <v>0</v>
      </c>
      <c r="DC17" s="355">
        <f t="shared" ref="DC17:DC37" si="60">IFERROR(COUNTIF(AN17:AT17,"h"),"-")</f>
        <v>0</v>
      </c>
      <c r="DE17" s="1168">
        <f t="shared" ref="DE17:DE37" si="61">IFERROR((CV17*H17*$M$4),"-")</f>
        <v>0</v>
      </c>
      <c r="DF17" s="1168" t="str">
        <f t="shared" ref="DF17:DF37" si="62">IFERROR((CW17*H17*$M$5),"-")</f>
        <v>-</v>
      </c>
      <c r="DG17" s="1168" t="str">
        <f t="shared" ref="DG17:DG37" si="63">IFERROR((CX17*H17*$M$6),"-")</f>
        <v>-</v>
      </c>
      <c r="DH17" s="1168" t="str">
        <f t="shared" ref="DH17:DH37" si="64">IFERROR((CY17*H17*$M$7),"-")</f>
        <v>-</v>
      </c>
      <c r="DI17" s="1168" t="str">
        <f t="shared" ref="DI17:DI37" ca="1" si="65">IFERROR((CZ17*H17*$M$8),"-")</f>
        <v>-</v>
      </c>
      <c r="DJ17" s="1168" t="str">
        <f t="shared" ref="DJ17:DJ37" si="66">IFERROR((DA17*H17*$M$9),"-")</f>
        <v>-</v>
      </c>
      <c r="DK17" s="1168" t="str">
        <f t="shared" ref="DK17:DK37" si="67">IFERROR((DB17*H17*$M$10),"-")</f>
        <v>-</v>
      </c>
      <c r="DL17" s="1168" t="str">
        <f t="shared" ref="DL17:DL37" si="68">IFERROR((C17*H17*$M$11),"-")</f>
        <v>-</v>
      </c>
      <c r="DN17" s="355">
        <f t="shared" ref="DN17:DN37" si="69">IFERROR(COUNTIF(AU17:BA17,"a"),"-")</f>
        <v>0</v>
      </c>
      <c r="DO17" s="355">
        <f t="shared" ref="DO17:DO37" si="70">IFERROR(COUNTIF(AU17:BA17,"b"),"-")</f>
        <v>0</v>
      </c>
      <c r="DP17" s="355">
        <f t="shared" ref="DP17:DP37" si="71">IFERROR(COUNTIF(AU17:BA17,"c"),"-")</f>
        <v>0</v>
      </c>
      <c r="DQ17" s="355">
        <f t="shared" ref="DQ17:DQ37" si="72">IFERROR(COUNTIF(AU17:BA17,"d"),"-")</f>
        <v>0</v>
      </c>
      <c r="DR17" s="355">
        <f t="shared" ref="DR17:DR37" si="73">IFERROR(COUNTIF(AU17:BA17,"e"),"-")</f>
        <v>0</v>
      </c>
      <c r="DS17" s="355">
        <f t="shared" ref="DS17:DS37" si="74">IFERROR(COUNTIF(AU17:BA17,"f"),"-")</f>
        <v>0</v>
      </c>
      <c r="DT17" s="355">
        <f t="shared" ref="DT17:DT37" si="75">IFERROR(COUNTIF(AU17:BA17,"g"),"-")</f>
        <v>0</v>
      </c>
      <c r="DU17" s="355">
        <f t="shared" ref="DU17:DU37" si="76">IFERROR(COUNTIF(AU17:BA17,"h"),"-")</f>
        <v>0</v>
      </c>
      <c r="DW17" s="68">
        <f t="shared" ref="DW17:DW37" si="77">IFERROR((DN17*H17*$M$4),"-")</f>
        <v>0</v>
      </c>
      <c r="DX17" s="68" t="str">
        <f t="shared" ref="DX17:DX37" si="78">IFERROR((DO17*H17*$M$5),"-")</f>
        <v>-</v>
      </c>
      <c r="DY17" s="68" t="str">
        <f t="shared" ref="DY17:DY37" si="79">IFERROR((DP17*H17*$M$6),"-")</f>
        <v>-</v>
      </c>
      <c r="DZ17" s="68" t="str">
        <f t="shared" ref="DZ17:DZ37" si="80">IFERROR((DQ17*H17*$M$7),"-")</f>
        <v>-</v>
      </c>
      <c r="EA17" s="68" t="str">
        <f t="shared" ref="EA17:EA37" si="81">IFERROR((DR17*H17*$M$8),"-")</f>
        <v>-</v>
      </c>
      <c r="EB17" s="68" t="str">
        <f t="shared" ref="EB17:EB37" si="82">IFERROR((DS17*H17*$M$9),"-")</f>
        <v>-</v>
      </c>
      <c r="EC17" s="68" t="str">
        <f t="shared" ref="EC17:EC37" si="83">IFERROR((DT17*H17*$M$10),"-")</f>
        <v>-</v>
      </c>
      <c r="ED17" s="68" t="str">
        <f t="shared" ref="ED17:ED37" si="84">IFERROR((DU17*O17*$M$11),"-")</f>
        <v>-</v>
      </c>
      <c r="EF17" s="355">
        <f t="shared" ref="EF17:EF37" si="85">IFERROR(COUNTIF(BB17:BH17,"a"),"-")</f>
        <v>0</v>
      </c>
      <c r="EG17" s="355">
        <f t="shared" ref="EG17:EG37" si="86">IFERROR(COUNTIF(BB17:BH17,"b"),"-")</f>
        <v>0</v>
      </c>
      <c r="EH17" s="355">
        <f t="shared" ref="EH17:EH37" si="87">IFERROR(COUNTIF(BB17:BH17,"c"),"-")</f>
        <v>0</v>
      </c>
      <c r="EI17" s="355">
        <f t="shared" ref="EI17:EI37" si="88">IFERROR(COUNTIF(BB17:BH17,"d"),"-")</f>
        <v>0</v>
      </c>
      <c r="EJ17" s="355">
        <f t="shared" ref="EJ17:EJ37" si="89">IFERROR(COUNTIF(BB17:BH17,"e"),"-")</f>
        <v>0</v>
      </c>
      <c r="EK17" s="355">
        <f t="shared" ref="EK17:EK37" si="90">IFERROR(COUNTIF(BB17:BH17,"f"),"-")</f>
        <v>0</v>
      </c>
      <c r="EL17" s="355">
        <f t="shared" ref="EL17:EL37" si="91">IFERROR(COUNTIF(BB17:BH17,"g"),"-")</f>
        <v>0</v>
      </c>
      <c r="EM17" s="355">
        <f t="shared" ref="EM17:EM37" si="92">IFERROR(COUNTIF(BB17:BH17,"h"),"-")</f>
        <v>0</v>
      </c>
      <c r="EO17" s="68">
        <f t="shared" ref="EO17:EO37" si="93">IFERROR((EF17*H17*$M$4),"-")</f>
        <v>0</v>
      </c>
      <c r="EP17" s="68" t="str">
        <f t="shared" ref="EP17:EP37" si="94">IFERROR((EG17*H17*$M$5),"-")</f>
        <v>-</v>
      </c>
      <c r="EQ17" s="68" t="str">
        <f t="shared" ref="EQ17:EQ37" si="95">IFERROR((EH17*H17*$M$6),"-")</f>
        <v>-</v>
      </c>
      <c r="ER17" s="68" t="str">
        <f t="shared" ref="ER17:ER37" si="96">IFERROR((EI17*H17*$M$7),"-")</f>
        <v>-</v>
      </c>
      <c r="ES17" s="68" t="str">
        <f t="shared" ref="ES17:ES37" si="97">IFERROR((EJ17*H17*$M$8),"-")</f>
        <v>-</v>
      </c>
      <c r="ET17" s="68" t="str">
        <f t="shared" ref="ET17:ET37" si="98">IFERROR((EK17*H17*$M$9),"-")</f>
        <v>-</v>
      </c>
      <c r="EU17" s="68" t="str">
        <f t="shared" ref="EU17:EU37" si="99">IFERROR((EL17*H17*$M$10),"-")</f>
        <v>-</v>
      </c>
      <c r="EV17" s="68" t="str">
        <f t="shared" ref="EV17:EV37" si="100">IFERROR((EM17*H17*$M$11),"-")</f>
        <v>-</v>
      </c>
      <c r="EW17" s="68"/>
      <c r="EX17" s="355">
        <f t="shared" ref="EX17:EX37" si="101">IFERROR(COUNTIF(BI17:BO17,"a"),"-")</f>
        <v>0</v>
      </c>
      <c r="EY17" s="355">
        <f t="shared" ref="EY17:EY37" si="102">IFERROR(COUNTIF(BI17:BO17,"b"),"-")</f>
        <v>0</v>
      </c>
      <c r="EZ17" s="355">
        <f t="shared" ref="EZ17:EZ37" si="103">IFERROR(COUNTIF(BI17:BO17,"c"),"-")</f>
        <v>0</v>
      </c>
      <c r="FA17" s="355">
        <f t="shared" ref="FA17:FA37" si="104">IFERROR(COUNTIF(BI17:BO17,"d"),"-")</f>
        <v>0</v>
      </c>
      <c r="FB17" s="355">
        <f t="shared" ref="FB17:FB37" si="105">IFERROR(COUNTIF(BI17:BO17,"e"),"-")</f>
        <v>0</v>
      </c>
      <c r="FC17" s="355">
        <f t="shared" ref="FC17:FC37" si="106">IFERROR(COUNTIF(BI17:BO17,"f"),"-")</f>
        <v>0</v>
      </c>
      <c r="FD17" s="355">
        <f t="shared" ref="FD17:FD37" si="107">IFERROR(COUNTIF(BI17:BO17,"g"),"-")</f>
        <v>0</v>
      </c>
      <c r="FE17" s="355">
        <f t="shared" ref="FE17:FE37" si="108">IFERROR(COUNTIF(BI17:BO17,"h"),"-")</f>
        <v>0</v>
      </c>
      <c r="FF17" s="68"/>
      <c r="FG17" s="68">
        <f t="shared" ref="FG17:FG37" si="109">IFERROR((EX17*H17*$M$4),"-")</f>
        <v>0</v>
      </c>
      <c r="FH17" s="68" t="str">
        <f t="shared" ref="FH17:FH37" si="110">IFERROR((EY17*H17*$M$5),"-")</f>
        <v>-</v>
      </c>
      <c r="FI17" s="68" t="str">
        <f t="shared" ref="FI17:FI37" si="111">IFERROR((EZ17*H17*$M$6),"-")</f>
        <v>-</v>
      </c>
      <c r="FJ17" s="68" t="str">
        <f t="shared" ref="FJ17:FJ37" si="112">IFERROR((A17*H17*$M$7),"-")</f>
        <v>-</v>
      </c>
      <c r="FK17" s="68" t="str">
        <f t="shared" ref="FK17:FK37" si="113">IFERROR((FB17*H17*$M$8),"-")</f>
        <v>-</v>
      </c>
      <c r="FL17" s="68" t="str">
        <f t="shared" ref="FL17:FL37" si="114">IFERROR((FC17*H17*$M$9),"-")</f>
        <v>-</v>
      </c>
      <c r="FM17" s="68" t="str">
        <f t="shared" ref="FM17:FM37" si="115">IFERROR((FD17*H17*$M$10),"-")</f>
        <v>-</v>
      </c>
      <c r="FN17" s="68" t="str">
        <f t="shared" ref="FN17:FN37" si="116">IFERROR((FE17*H17*$M$11),"-")</f>
        <v>-</v>
      </c>
      <c r="FO17" s="68"/>
      <c r="FP17" s="355">
        <f t="shared" ref="FP17:FP37" si="117">IFERROR(COUNTIF(BP17:BQ17,"a"),"-")</f>
        <v>0</v>
      </c>
      <c r="FQ17" s="355">
        <f t="shared" ref="FQ17:FQ37" si="118">IFERROR(COUNTIF(BP17:BQ17,"b"),"-")</f>
        <v>0</v>
      </c>
      <c r="FR17" s="355">
        <f t="shared" ref="FR17:FR37" si="119">IFERROR(COUNTIF(BP17:BQ17,"c"),"-")</f>
        <v>0</v>
      </c>
      <c r="FS17" s="355">
        <f t="shared" ref="FS17:FS37" si="120">IFERROR(COUNTIF(BP17:BQ17,"d"),"-")</f>
        <v>0</v>
      </c>
      <c r="FT17" s="355">
        <f t="shared" ref="FT17:FT37" si="121">IFERROR(COUNTIF(BP17:BQ17,"e"),"-")</f>
        <v>0</v>
      </c>
      <c r="FU17" s="355">
        <f t="shared" ref="FU17:FU37" si="122">IFERROR(COUNTIF(BP17:BQ17,"f"),"-")</f>
        <v>0</v>
      </c>
      <c r="FV17" s="355">
        <f t="shared" ref="FV17:FV37" si="123">IFERROR(COUNTIF(BP17:BQ17,"g"),"-")</f>
        <v>0</v>
      </c>
      <c r="FW17" s="355">
        <f t="shared" ref="FW17:FW37" si="124">IFERROR(COUNTIF(BP17:BQ17,"h"),"-")</f>
        <v>0</v>
      </c>
      <c r="FX17" s="68"/>
      <c r="FY17" s="68">
        <f t="shared" ref="FY17:FY37" si="125">IFERROR((FP17*H17*$M$4),"-")</f>
        <v>0</v>
      </c>
      <c r="FZ17" s="68" t="str">
        <f t="shared" ref="FZ17:FZ37" si="126">IFERROR((FQ17*H17*$M$5),"-")</f>
        <v>-</v>
      </c>
      <c r="GA17" s="68" t="str">
        <f t="shared" ref="GA17:GA37" si="127">IFERROR((FR17*H17*$M$6),"-")</f>
        <v>-</v>
      </c>
      <c r="GB17" s="68" t="str">
        <f t="shared" ref="GB17:GB37" si="128">IFERROR((FS17*H17*$M$7),"-")</f>
        <v>-</v>
      </c>
      <c r="GC17" s="68" t="str">
        <f t="shared" ref="GC17:GC37" si="129">IFERROR((FT17*H17*$M$8),"-")</f>
        <v>-</v>
      </c>
      <c r="GD17" s="68" t="str">
        <f t="shared" ref="GD17:GD37" si="130">IFERROR((FU17*H17*$M$9),"-")</f>
        <v>-</v>
      </c>
      <c r="GE17" s="68" t="str">
        <f t="shared" ref="GE17:GE37" si="131">IFERROR((FV17*H17*$M$10),"-")</f>
        <v>-</v>
      </c>
      <c r="GF17" s="68" t="str">
        <f t="shared" ref="GF17:GF37" si="132">IFERROR((FW17*H17*$M$11),"-")</f>
        <v>-</v>
      </c>
    </row>
    <row r="18" spans="1:188" ht="13.5" customHeight="1" x14ac:dyDescent="0.3">
      <c r="A18" s="387"/>
      <c r="B18" s="387" t="s">
        <v>241</v>
      </c>
      <c r="C18" s="387" t="s">
        <v>24</v>
      </c>
      <c r="D18" s="388">
        <v>0</v>
      </c>
      <c r="E18" s="388">
        <v>0.72916666666666663</v>
      </c>
      <c r="F18" s="389" t="str">
        <f t="shared" si="25"/>
        <v>Off-PT</v>
      </c>
      <c r="G18" s="9"/>
      <c r="H18" s="460">
        <f>INDEX(Lookup!$F$240:$Q$250,MATCH(B18,Lookup!$F$240:$F$250,0),MATCH($F$9,Lookup!$F$240:$Q$240,0))</f>
        <v>0.1</v>
      </c>
      <c r="I18" s="391">
        <v>104</v>
      </c>
      <c r="J18" s="392">
        <f t="shared" si="3"/>
        <v>683.8</v>
      </c>
      <c r="K18" s="461">
        <f>H18*L18</f>
        <v>0</v>
      </c>
      <c r="L18" s="394">
        <f t="shared" si="27"/>
        <v>0</v>
      </c>
      <c r="M18" s="395">
        <f t="shared" si="4"/>
        <v>104</v>
      </c>
      <c r="N18" s="392">
        <f t="shared" si="5"/>
        <v>0</v>
      </c>
      <c r="O18" s="9">
        <f>IF($L$4&gt;0,P18*J18*$M$4*H18,0)</f>
        <v>0</v>
      </c>
      <c r="P18" s="9">
        <f t="shared" si="29"/>
        <v>0</v>
      </c>
      <c r="Q18" s="9">
        <f t="shared" si="30"/>
        <v>0</v>
      </c>
      <c r="R18" s="9">
        <f t="shared" si="31"/>
        <v>0</v>
      </c>
      <c r="S18" s="9">
        <f t="shared" si="32"/>
        <v>0</v>
      </c>
      <c r="T18" s="9">
        <f t="shared" si="33"/>
        <v>0</v>
      </c>
      <c r="U18" s="9">
        <f t="shared" si="34"/>
        <v>0</v>
      </c>
      <c r="V18" s="9">
        <f t="shared" si="35"/>
        <v>0</v>
      </c>
      <c r="W18" s="9">
        <f t="shared" si="36"/>
        <v>0</v>
      </c>
      <c r="X18" s="9">
        <f t="shared" si="37"/>
        <v>0</v>
      </c>
      <c r="Y18" s="9">
        <f t="shared" si="38"/>
        <v>0</v>
      </c>
      <c r="Z18" s="9">
        <f t="shared" si="39"/>
        <v>0</v>
      </c>
      <c r="AA18" s="9">
        <f t="shared" si="40"/>
        <v>0</v>
      </c>
      <c r="AB18" s="9">
        <f t="shared" si="41"/>
        <v>0</v>
      </c>
      <c r="AC18" s="9">
        <f>IF($L$4&gt;0,I18*$M$4*P18,0)</f>
        <v>0</v>
      </c>
      <c r="AD18" s="9">
        <f>IF($L$5&gt;0,I18*$M$5*R18,0)</f>
        <v>0</v>
      </c>
      <c r="AE18" s="9">
        <f>IF($L$6&gt;0,I18*$M$6*T18,0)</f>
        <v>0</v>
      </c>
      <c r="AF18" s="9">
        <f>IF($L$7&gt;0,I18*$M$7*V18,0)</f>
        <v>0</v>
      </c>
      <c r="AG18" s="9">
        <f>IF($L$8&gt;0,I18*$M$8*X18,0)</f>
        <v>0</v>
      </c>
      <c r="AH18" s="8">
        <f>IF(ISERROR(M18*$M$4),0,M18*$M$4)</f>
        <v>104</v>
      </c>
      <c r="AI18" s="8">
        <f>IF(ISERROR(M18*$M$5),0,M18*$M$5)</f>
        <v>0</v>
      </c>
      <c r="AJ18" s="8">
        <f>IF(ISERROR(M18*$M$6),0,M18*$M$6)</f>
        <v>0</v>
      </c>
      <c r="AK18" s="8">
        <f>IF(ISERROR(M18*$M$7),0,M18*$M$7)</f>
        <v>0</v>
      </c>
      <c r="AL18" s="8">
        <f>IF(ISERROR(M18*$M$8),0,M18*$M$8)</f>
        <v>0</v>
      </c>
      <c r="AM18" s="103" t="str">
        <f t="shared" si="16"/>
        <v>1</v>
      </c>
      <c r="AN18" s="63"/>
      <c r="AO18" s="63"/>
      <c r="AP18" s="63"/>
      <c r="AQ18" s="66"/>
      <c r="AR18" s="66"/>
      <c r="AS18" s="63"/>
      <c r="AT18" s="63"/>
      <c r="AU18" s="63"/>
      <c r="AV18" s="63"/>
      <c r="AW18" s="63"/>
      <c r="AX18" s="66"/>
      <c r="AY18" s="66"/>
      <c r="AZ18" s="63"/>
      <c r="BA18" s="63"/>
      <c r="BB18" s="63"/>
      <c r="BC18" s="63"/>
      <c r="BD18" s="63"/>
      <c r="BE18" s="66"/>
      <c r="BF18" s="66"/>
      <c r="BG18" s="63"/>
      <c r="BH18" s="63"/>
      <c r="BI18" s="63"/>
      <c r="BJ18" s="63"/>
      <c r="BK18" s="63"/>
      <c r="BL18" s="66"/>
      <c r="BM18" s="66"/>
      <c r="BN18" s="63"/>
      <c r="BO18" s="63"/>
      <c r="BP18" s="63"/>
      <c r="BQ18" s="63"/>
      <c r="BR18" s="63"/>
      <c r="BT18" s="70">
        <f t="shared" si="42"/>
        <v>0</v>
      </c>
      <c r="BU18" s="70">
        <f t="shared" si="43"/>
        <v>0</v>
      </c>
      <c r="BV18" s="70">
        <f t="shared" si="44"/>
        <v>0</v>
      </c>
      <c r="BW18" s="70">
        <f t="shared" si="45"/>
        <v>0</v>
      </c>
      <c r="BX18" s="70">
        <f t="shared" si="46"/>
        <v>0</v>
      </c>
      <c r="BY18" s="70">
        <f t="shared" si="47"/>
        <v>0</v>
      </c>
      <c r="CA18" s="104">
        <f t="shared" si="48"/>
        <v>0</v>
      </c>
      <c r="CB18" s="104">
        <f t="shared" si="49"/>
        <v>0</v>
      </c>
      <c r="CC18" s="104">
        <f t="shared" si="50"/>
        <v>0</v>
      </c>
      <c r="CD18" s="104">
        <f t="shared" si="51"/>
        <v>0</v>
      </c>
      <c r="CE18" s="104">
        <f t="shared" si="52"/>
        <v>0</v>
      </c>
      <c r="CF18" s="104">
        <f t="shared" si="53"/>
        <v>0</v>
      </c>
      <c r="CH18" s="226">
        <f t="shared" si="17"/>
        <v>0</v>
      </c>
      <c r="CI18" s="226">
        <f t="shared" si="18"/>
        <v>0</v>
      </c>
      <c r="CJ18" s="226">
        <f t="shared" si="19"/>
        <v>0</v>
      </c>
      <c r="CK18" s="226">
        <f t="shared" si="20"/>
        <v>0</v>
      </c>
      <c r="CL18" s="226">
        <f t="shared" si="21"/>
        <v>0</v>
      </c>
      <c r="CM18" s="226">
        <f t="shared" si="22"/>
        <v>0</v>
      </c>
      <c r="CN18" s="226">
        <f t="shared" si="23"/>
        <v>0</v>
      </c>
      <c r="CO18" s="226">
        <f t="shared" si="24"/>
        <v>0</v>
      </c>
      <c r="CV18" s="355">
        <f t="shared" si="54"/>
        <v>0</v>
      </c>
      <c r="CW18" s="355">
        <f t="shared" si="55"/>
        <v>0</v>
      </c>
      <c r="CX18" s="355">
        <f t="shared" si="56"/>
        <v>0</v>
      </c>
      <c r="CY18" s="355">
        <f t="shared" si="57"/>
        <v>0</v>
      </c>
      <c r="CZ18" s="355" t="str">
        <f ca="1">IFERROR(OUNTIF(AN18:AT18,"e"),"-")</f>
        <v>-</v>
      </c>
      <c r="DA18" s="355">
        <f t="shared" si="58"/>
        <v>0</v>
      </c>
      <c r="DB18" s="355">
        <f t="shared" si="59"/>
        <v>0</v>
      </c>
      <c r="DC18" s="355">
        <f t="shared" si="60"/>
        <v>0</v>
      </c>
      <c r="DE18" s="1168">
        <f t="shared" si="61"/>
        <v>0</v>
      </c>
      <c r="DF18" s="1168" t="str">
        <f t="shared" si="62"/>
        <v>-</v>
      </c>
      <c r="DG18" s="1168" t="str">
        <f t="shared" si="63"/>
        <v>-</v>
      </c>
      <c r="DH18" s="1168" t="str">
        <f t="shared" si="64"/>
        <v>-</v>
      </c>
      <c r="DI18" s="1168" t="str">
        <f t="shared" ca="1" si="65"/>
        <v>-</v>
      </c>
      <c r="DJ18" s="1168" t="str">
        <f t="shared" si="66"/>
        <v>-</v>
      </c>
      <c r="DK18" s="1168" t="str">
        <f t="shared" si="67"/>
        <v>-</v>
      </c>
      <c r="DL18" s="1168" t="str">
        <f t="shared" si="68"/>
        <v>-</v>
      </c>
      <c r="DN18" s="355">
        <f t="shared" si="69"/>
        <v>0</v>
      </c>
      <c r="DO18" s="355">
        <f t="shared" si="70"/>
        <v>0</v>
      </c>
      <c r="DP18" s="355">
        <f t="shared" si="71"/>
        <v>0</v>
      </c>
      <c r="DQ18" s="355">
        <f t="shared" si="72"/>
        <v>0</v>
      </c>
      <c r="DR18" s="355">
        <f t="shared" si="73"/>
        <v>0</v>
      </c>
      <c r="DS18" s="355">
        <f t="shared" si="74"/>
        <v>0</v>
      </c>
      <c r="DT18" s="355">
        <f t="shared" si="75"/>
        <v>0</v>
      </c>
      <c r="DU18" s="355">
        <f t="shared" si="76"/>
        <v>0</v>
      </c>
      <c r="DW18" s="68">
        <f t="shared" si="77"/>
        <v>0</v>
      </c>
      <c r="DX18" s="68" t="str">
        <f t="shared" si="78"/>
        <v>-</v>
      </c>
      <c r="DY18" s="68" t="str">
        <f t="shared" si="79"/>
        <v>-</v>
      </c>
      <c r="DZ18" s="68" t="str">
        <f t="shared" si="80"/>
        <v>-</v>
      </c>
      <c r="EA18" s="68" t="str">
        <f t="shared" si="81"/>
        <v>-</v>
      </c>
      <c r="EB18" s="68" t="str">
        <f t="shared" si="82"/>
        <v>-</v>
      </c>
      <c r="EC18" s="68" t="str">
        <f t="shared" si="83"/>
        <v>-</v>
      </c>
      <c r="ED18" s="68" t="str">
        <f t="shared" si="84"/>
        <v>-</v>
      </c>
      <c r="EF18" s="355">
        <f t="shared" si="85"/>
        <v>0</v>
      </c>
      <c r="EG18" s="355">
        <f t="shared" si="86"/>
        <v>0</v>
      </c>
      <c r="EH18" s="355">
        <f t="shared" si="87"/>
        <v>0</v>
      </c>
      <c r="EI18" s="355">
        <f t="shared" si="88"/>
        <v>0</v>
      </c>
      <c r="EJ18" s="355">
        <f t="shared" si="89"/>
        <v>0</v>
      </c>
      <c r="EK18" s="355">
        <f t="shared" si="90"/>
        <v>0</v>
      </c>
      <c r="EL18" s="355">
        <f t="shared" si="91"/>
        <v>0</v>
      </c>
      <c r="EM18" s="355">
        <f t="shared" si="92"/>
        <v>0</v>
      </c>
      <c r="EO18" s="68">
        <f t="shared" si="93"/>
        <v>0</v>
      </c>
      <c r="EP18" s="68" t="str">
        <f t="shared" si="94"/>
        <v>-</v>
      </c>
      <c r="EQ18" s="68" t="str">
        <f t="shared" si="95"/>
        <v>-</v>
      </c>
      <c r="ER18" s="68" t="str">
        <f t="shared" si="96"/>
        <v>-</v>
      </c>
      <c r="ES18" s="68" t="str">
        <f t="shared" si="97"/>
        <v>-</v>
      </c>
      <c r="ET18" s="68" t="str">
        <f t="shared" si="98"/>
        <v>-</v>
      </c>
      <c r="EU18" s="68" t="str">
        <f t="shared" si="99"/>
        <v>-</v>
      </c>
      <c r="EV18" s="68" t="str">
        <f t="shared" si="100"/>
        <v>-</v>
      </c>
      <c r="EW18" s="68"/>
      <c r="EX18" s="355">
        <f t="shared" si="101"/>
        <v>0</v>
      </c>
      <c r="EY18" s="355">
        <f t="shared" si="102"/>
        <v>0</v>
      </c>
      <c r="EZ18" s="355">
        <f t="shared" si="103"/>
        <v>0</v>
      </c>
      <c r="FA18" s="355">
        <f t="shared" si="104"/>
        <v>0</v>
      </c>
      <c r="FB18" s="355">
        <f t="shared" si="105"/>
        <v>0</v>
      </c>
      <c r="FC18" s="355">
        <f t="shared" si="106"/>
        <v>0</v>
      </c>
      <c r="FD18" s="355">
        <f t="shared" si="107"/>
        <v>0</v>
      </c>
      <c r="FE18" s="355">
        <f t="shared" si="108"/>
        <v>0</v>
      </c>
      <c r="FF18" s="68"/>
      <c r="FG18" s="68">
        <f t="shared" si="109"/>
        <v>0</v>
      </c>
      <c r="FH18" s="68" t="str">
        <f t="shared" si="110"/>
        <v>-</v>
      </c>
      <c r="FI18" s="68" t="str">
        <f t="shared" si="111"/>
        <v>-</v>
      </c>
      <c r="FJ18" s="68" t="str">
        <f t="shared" si="112"/>
        <v>-</v>
      </c>
      <c r="FK18" s="68" t="str">
        <f t="shared" si="113"/>
        <v>-</v>
      </c>
      <c r="FL18" s="68" t="str">
        <f t="shared" si="114"/>
        <v>-</v>
      </c>
      <c r="FM18" s="68" t="str">
        <f t="shared" si="115"/>
        <v>-</v>
      </c>
      <c r="FN18" s="68" t="str">
        <f t="shared" si="116"/>
        <v>-</v>
      </c>
      <c r="FO18" s="68"/>
      <c r="FP18" s="355">
        <f t="shared" si="117"/>
        <v>0</v>
      </c>
      <c r="FQ18" s="355">
        <f t="shared" si="118"/>
        <v>0</v>
      </c>
      <c r="FR18" s="355">
        <f t="shared" si="119"/>
        <v>0</v>
      </c>
      <c r="FS18" s="355">
        <f t="shared" si="120"/>
        <v>0</v>
      </c>
      <c r="FT18" s="355">
        <f t="shared" si="121"/>
        <v>0</v>
      </c>
      <c r="FU18" s="355">
        <f t="shared" si="122"/>
        <v>0</v>
      </c>
      <c r="FV18" s="355">
        <f t="shared" si="123"/>
        <v>0</v>
      </c>
      <c r="FW18" s="355">
        <f t="shared" si="124"/>
        <v>0</v>
      </c>
      <c r="FX18" s="68"/>
      <c r="FY18" s="68">
        <f t="shared" si="125"/>
        <v>0</v>
      </c>
      <c r="FZ18" s="68" t="str">
        <f t="shared" si="126"/>
        <v>-</v>
      </c>
      <c r="GA18" s="68" t="str">
        <f t="shared" si="127"/>
        <v>-</v>
      </c>
      <c r="GB18" s="68" t="str">
        <f t="shared" si="128"/>
        <v>-</v>
      </c>
      <c r="GC18" s="68" t="str">
        <f t="shared" si="129"/>
        <v>-</v>
      </c>
      <c r="GD18" s="68" t="str">
        <f t="shared" si="130"/>
        <v>-</v>
      </c>
      <c r="GE18" s="68" t="str">
        <f t="shared" si="131"/>
        <v>-</v>
      </c>
      <c r="GF18" s="68" t="str">
        <f t="shared" si="132"/>
        <v>-</v>
      </c>
    </row>
    <row r="19" spans="1:188" ht="13.5" customHeight="1" x14ac:dyDescent="0.3">
      <c r="A19" s="387"/>
      <c r="B19" s="387" t="s">
        <v>241</v>
      </c>
      <c r="C19" s="387" t="s">
        <v>24</v>
      </c>
      <c r="D19" s="388">
        <v>0</v>
      </c>
      <c r="E19" s="388">
        <v>0.72916666666666663</v>
      </c>
      <c r="F19" s="389" t="str">
        <f t="shared" si="25"/>
        <v>Off-PT</v>
      </c>
      <c r="G19" s="9"/>
      <c r="H19" s="460">
        <f>INDEX(Lookup!$F$240:$Q$250,MATCH(B19,Lookup!$F$240:$F$250,0),MATCH($F$9,Lookup!$F$240:$Q$240,0))</f>
        <v>0.1</v>
      </c>
      <c r="I19" s="391">
        <v>104</v>
      </c>
      <c r="J19" s="392">
        <f t="shared" si="3"/>
        <v>683.8</v>
      </c>
      <c r="K19" s="461">
        <f t="shared" si="26"/>
        <v>0</v>
      </c>
      <c r="L19" s="394">
        <f t="shared" si="27"/>
        <v>0</v>
      </c>
      <c r="M19" s="395">
        <f t="shared" si="4"/>
        <v>104</v>
      </c>
      <c r="N19" s="392">
        <f t="shared" si="5"/>
        <v>0</v>
      </c>
      <c r="O19" s="9">
        <f t="shared" si="28"/>
        <v>0</v>
      </c>
      <c r="P19" s="9">
        <f t="shared" si="29"/>
        <v>0</v>
      </c>
      <c r="Q19" s="9">
        <f t="shared" si="30"/>
        <v>0</v>
      </c>
      <c r="R19" s="9">
        <f t="shared" si="31"/>
        <v>0</v>
      </c>
      <c r="S19" s="9">
        <f t="shared" si="32"/>
        <v>0</v>
      </c>
      <c r="T19" s="9">
        <f t="shared" si="33"/>
        <v>0</v>
      </c>
      <c r="U19" s="9">
        <f t="shared" si="34"/>
        <v>0</v>
      </c>
      <c r="V19" s="9">
        <f t="shared" si="35"/>
        <v>0</v>
      </c>
      <c r="W19" s="9">
        <f t="shared" si="36"/>
        <v>0</v>
      </c>
      <c r="X19" s="9">
        <f t="shared" si="37"/>
        <v>0</v>
      </c>
      <c r="Y19" s="9">
        <f t="shared" si="38"/>
        <v>0</v>
      </c>
      <c r="Z19" s="9">
        <f t="shared" si="39"/>
        <v>0</v>
      </c>
      <c r="AA19" s="9">
        <f t="shared" si="40"/>
        <v>0</v>
      </c>
      <c r="AB19" s="9">
        <f t="shared" si="41"/>
        <v>0</v>
      </c>
      <c r="AC19" s="9">
        <f t="shared" si="6"/>
        <v>0</v>
      </c>
      <c r="AD19" s="9">
        <f t="shared" si="7"/>
        <v>0</v>
      </c>
      <c r="AE19" s="9">
        <f t="shared" si="8"/>
        <v>0</v>
      </c>
      <c r="AF19" s="9">
        <f t="shared" si="9"/>
        <v>0</v>
      </c>
      <c r="AG19" s="9">
        <f t="shared" si="10"/>
        <v>0</v>
      </c>
      <c r="AH19" s="8">
        <f t="shared" si="11"/>
        <v>104</v>
      </c>
      <c r="AI19" s="8">
        <f t="shared" si="12"/>
        <v>0</v>
      </c>
      <c r="AJ19" s="8">
        <f t="shared" si="13"/>
        <v>0</v>
      </c>
      <c r="AK19" s="8">
        <f t="shared" si="14"/>
        <v>0</v>
      </c>
      <c r="AL19" s="8">
        <f t="shared" si="15"/>
        <v>0</v>
      </c>
      <c r="AM19" s="103" t="str">
        <f t="shared" si="16"/>
        <v>1</v>
      </c>
      <c r="AN19" s="63"/>
      <c r="AO19" s="63"/>
      <c r="AP19" s="63"/>
      <c r="AQ19" s="66"/>
      <c r="AR19" s="66"/>
      <c r="AS19" s="63"/>
      <c r="AT19" s="63"/>
      <c r="AU19" s="63"/>
      <c r="AV19" s="63"/>
      <c r="AW19" s="63"/>
      <c r="AX19" s="66"/>
      <c r="AY19" s="66"/>
      <c r="AZ19" s="63"/>
      <c r="BA19" s="63"/>
      <c r="BB19" s="63"/>
      <c r="BC19" s="63"/>
      <c r="BD19" s="63"/>
      <c r="BE19" s="66"/>
      <c r="BF19" s="66"/>
      <c r="BG19" s="63"/>
      <c r="BH19" s="63"/>
      <c r="BI19" s="63"/>
      <c r="BJ19" s="63"/>
      <c r="BK19" s="63"/>
      <c r="BL19" s="66"/>
      <c r="BM19" s="66"/>
      <c r="BN19" s="63"/>
      <c r="BO19" s="63"/>
      <c r="BP19" s="63"/>
      <c r="BQ19" s="63"/>
      <c r="BR19" s="63"/>
      <c r="BT19" s="70">
        <f t="shared" si="42"/>
        <v>0</v>
      </c>
      <c r="BU19" s="70">
        <f t="shared" si="43"/>
        <v>0</v>
      </c>
      <c r="BV19" s="70">
        <f t="shared" si="44"/>
        <v>0</v>
      </c>
      <c r="BW19" s="70">
        <f t="shared" si="45"/>
        <v>0</v>
      </c>
      <c r="BX19" s="70">
        <f t="shared" si="46"/>
        <v>0</v>
      </c>
      <c r="BY19" s="70">
        <f t="shared" si="47"/>
        <v>0</v>
      </c>
      <c r="CA19" s="104">
        <f t="shared" si="48"/>
        <v>0</v>
      </c>
      <c r="CB19" s="104">
        <f t="shared" si="49"/>
        <v>0</v>
      </c>
      <c r="CC19" s="104">
        <f t="shared" si="50"/>
        <v>0</v>
      </c>
      <c r="CD19" s="104">
        <f t="shared" si="51"/>
        <v>0</v>
      </c>
      <c r="CE19" s="104">
        <f t="shared" si="52"/>
        <v>0</v>
      </c>
      <c r="CF19" s="104">
        <f t="shared" si="53"/>
        <v>0</v>
      </c>
      <c r="CH19" s="226">
        <f t="shared" si="17"/>
        <v>0</v>
      </c>
      <c r="CI19" s="226">
        <f t="shared" si="18"/>
        <v>0</v>
      </c>
      <c r="CJ19" s="226">
        <f t="shared" si="19"/>
        <v>0</v>
      </c>
      <c r="CK19" s="226">
        <f t="shared" si="20"/>
        <v>0</v>
      </c>
      <c r="CL19" s="226">
        <f t="shared" si="21"/>
        <v>0</v>
      </c>
      <c r="CM19" s="226">
        <f t="shared" si="22"/>
        <v>0</v>
      </c>
      <c r="CN19" s="226">
        <f t="shared" si="23"/>
        <v>0</v>
      </c>
      <c r="CO19" s="226">
        <f t="shared" si="24"/>
        <v>0</v>
      </c>
      <c r="CV19" s="355">
        <f t="shared" si="54"/>
        <v>0</v>
      </c>
      <c r="CW19" s="355">
        <f t="shared" si="55"/>
        <v>0</v>
      </c>
      <c r="CX19" s="355">
        <f t="shared" si="56"/>
        <v>0</v>
      </c>
      <c r="CY19" s="355">
        <f t="shared" si="57"/>
        <v>0</v>
      </c>
      <c r="CZ19" s="355" t="str">
        <f ca="1">IFERROR(OUNTIF(AN19:AT19,"e"),"-")</f>
        <v>-</v>
      </c>
      <c r="DA19" s="355">
        <f t="shared" si="58"/>
        <v>0</v>
      </c>
      <c r="DB19" s="355">
        <f t="shared" si="59"/>
        <v>0</v>
      </c>
      <c r="DC19" s="355">
        <f t="shared" si="60"/>
        <v>0</v>
      </c>
      <c r="DE19" s="1168">
        <f t="shared" si="61"/>
        <v>0</v>
      </c>
      <c r="DF19" s="1168" t="str">
        <f t="shared" si="62"/>
        <v>-</v>
      </c>
      <c r="DG19" s="1168" t="str">
        <f t="shared" si="63"/>
        <v>-</v>
      </c>
      <c r="DH19" s="1168" t="str">
        <f t="shared" si="64"/>
        <v>-</v>
      </c>
      <c r="DI19" s="1168" t="str">
        <f t="shared" ca="1" si="65"/>
        <v>-</v>
      </c>
      <c r="DJ19" s="1168" t="str">
        <f t="shared" si="66"/>
        <v>-</v>
      </c>
      <c r="DK19" s="1168" t="str">
        <f t="shared" si="67"/>
        <v>-</v>
      </c>
      <c r="DL19" s="1168" t="str">
        <f t="shared" si="68"/>
        <v>-</v>
      </c>
      <c r="DN19" s="355">
        <f t="shared" si="69"/>
        <v>0</v>
      </c>
      <c r="DO19" s="355">
        <f t="shared" si="70"/>
        <v>0</v>
      </c>
      <c r="DP19" s="355">
        <f t="shared" si="71"/>
        <v>0</v>
      </c>
      <c r="DQ19" s="355">
        <f t="shared" si="72"/>
        <v>0</v>
      </c>
      <c r="DR19" s="355">
        <f t="shared" si="73"/>
        <v>0</v>
      </c>
      <c r="DS19" s="355">
        <f t="shared" si="74"/>
        <v>0</v>
      </c>
      <c r="DT19" s="355">
        <f t="shared" si="75"/>
        <v>0</v>
      </c>
      <c r="DU19" s="355">
        <f t="shared" si="76"/>
        <v>0</v>
      </c>
      <c r="DW19" s="68">
        <f t="shared" si="77"/>
        <v>0</v>
      </c>
      <c r="DX19" s="68" t="str">
        <f t="shared" si="78"/>
        <v>-</v>
      </c>
      <c r="DY19" s="68" t="str">
        <f t="shared" si="79"/>
        <v>-</v>
      </c>
      <c r="DZ19" s="68" t="str">
        <f t="shared" si="80"/>
        <v>-</v>
      </c>
      <c r="EA19" s="68" t="str">
        <f t="shared" si="81"/>
        <v>-</v>
      </c>
      <c r="EB19" s="68" t="str">
        <f t="shared" si="82"/>
        <v>-</v>
      </c>
      <c r="EC19" s="68" t="str">
        <f t="shared" si="83"/>
        <v>-</v>
      </c>
      <c r="ED19" s="68" t="str">
        <f t="shared" si="84"/>
        <v>-</v>
      </c>
      <c r="EF19" s="355">
        <f t="shared" si="85"/>
        <v>0</v>
      </c>
      <c r="EG19" s="355">
        <f t="shared" si="86"/>
        <v>0</v>
      </c>
      <c r="EH19" s="355">
        <f t="shared" si="87"/>
        <v>0</v>
      </c>
      <c r="EI19" s="355">
        <f t="shared" si="88"/>
        <v>0</v>
      </c>
      <c r="EJ19" s="355">
        <f t="shared" si="89"/>
        <v>0</v>
      </c>
      <c r="EK19" s="355">
        <f t="shared" si="90"/>
        <v>0</v>
      </c>
      <c r="EL19" s="355">
        <f t="shared" si="91"/>
        <v>0</v>
      </c>
      <c r="EM19" s="355">
        <f t="shared" si="92"/>
        <v>0</v>
      </c>
      <c r="EO19" s="68">
        <f t="shared" si="93"/>
        <v>0</v>
      </c>
      <c r="EP19" s="68" t="str">
        <f t="shared" si="94"/>
        <v>-</v>
      </c>
      <c r="EQ19" s="68" t="str">
        <f t="shared" si="95"/>
        <v>-</v>
      </c>
      <c r="ER19" s="68" t="str">
        <f t="shared" si="96"/>
        <v>-</v>
      </c>
      <c r="ES19" s="68" t="str">
        <f t="shared" si="97"/>
        <v>-</v>
      </c>
      <c r="ET19" s="68" t="str">
        <f t="shared" si="98"/>
        <v>-</v>
      </c>
      <c r="EU19" s="68" t="str">
        <f t="shared" si="99"/>
        <v>-</v>
      </c>
      <c r="EV19" s="68" t="str">
        <f t="shared" si="100"/>
        <v>-</v>
      </c>
      <c r="EW19" s="68"/>
      <c r="EX19" s="355">
        <f t="shared" si="101"/>
        <v>0</v>
      </c>
      <c r="EY19" s="355">
        <f t="shared" si="102"/>
        <v>0</v>
      </c>
      <c r="EZ19" s="355">
        <f t="shared" si="103"/>
        <v>0</v>
      </c>
      <c r="FA19" s="355">
        <f t="shared" si="104"/>
        <v>0</v>
      </c>
      <c r="FB19" s="355">
        <f t="shared" si="105"/>
        <v>0</v>
      </c>
      <c r="FC19" s="355">
        <f t="shared" si="106"/>
        <v>0</v>
      </c>
      <c r="FD19" s="355">
        <f t="shared" si="107"/>
        <v>0</v>
      </c>
      <c r="FE19" s="355">
        <f t="shared" si="108"/>
        <v>0</v>
      </c>
      <c r="FF19" s="68"/>
      <c r="FG19" s="68">
        <f t="shared" si="109"/>
        <v>0</v>
      </c>
      <c r="FH19" s="68" t="str">
        <f t="shared" si="110"/>
        <v>-</v>
      </c>
      <c r="FI19" s="68" t="str">
        <f t="shared" si="111"/>
        <v>-</v>
      </c>
      <c r="FJ19" s="68" t="str">
        <f t="shared" si="112"/>
        <v>-</v>
      </c>
      <c r="FK19" s="68" t="str">
        <f t="shared" si="113"/>
        <v>-</v>
      </c>
      <c r="FL19" s="68" t="str">
        <f t="shared" si="114"/>
        <v>-</v>
      </c>
      <c r="FM19" s="68" t="str">
        <f t="shared" si="115"/>
        <v>-</v>
      </c>
      <c r="FN19" s="68" t="str">
        <f t="shared" si="116"/>
        <v>-</v>
      </c>
      <c r="FO19" s="68"/>
      <c r="FP19" s="355">
        <f t="shared" si="117"/>
        <v>0</v>
      </c>
      <c r="FQ19" s="355">
        <f t="shared" si="118"/>
        <v>0</v>
      </c>
      <c r="FR19" s="355">
        <f t="shared" si="119"/>
        <v>0</v>
      </c>
      <c r="FS19" s="355">
        <f t="shared" si="120"/>
        <v>0</v>
      </c>
      <c r="FT19" s="355">
        <f t="shared" si="121"/>
        <v>0</v>
      </c>
      <c r="FU19" s="355">
        <f t="shared" si="122"/>
        <v>0</v>
      </c>
      <c r="FV19" s="355">
        <f t="shared" si="123"/>
        <v>0</v>
      </c>
      <c r="FW19" s="355">
        <f t="shared" si="124"/>
        <v>0</v>
      </c>
      <c r="FX19" s="68"/>
      <c r="FY19" s="68">
        <f t="shared" si="125"/>
        <v>0</v>
      </c>
      <c r="FZ19" s="68" t="str">
        <f t="shared" si="126"/>
        <v>-</v>
      </c>
      <c r="GA19" s="68" t="str">
        <f t="shared" si="127"/>
        <v>-</v>
      </c>
      <c r="GB19" s="68" t="str">
        <f t="shared" si="128"/>
        <v>-</v>
      </c>
      <c r="GC19" s="68" t="str">
        <f t="shared" si="129"/>
        <v>-</v>
      </c>
      <c r="GD19" s="68" t="str">
        <f t="shared" si="130"/>
        <v>-</v>
      </c>
      <c r="GE19" s="68" t="str">
        <f t="shared" si="131"/>
        <v>-</v>
      </c>
      <c r="GF19" s="68" t="str">
        <f t="shared" si="132"/>
        <v>-</v>
      </c>
    </row>
    <row r="20" spans="1:188" ht="13.5" customHeight="1" x14ac:dyDescent="0.3">
      <c r="A20" s="387"/>
      <c r="B20" s="387" t="s">
        <v>241</v>
      </c>
      <c r="C20" s="387" t="s">
        <v>24</v>
      </c>
      <c r="D20" s="388">
        <v>0</v>
      </c>
      <c r="E20" s="388">
        <v>0.72916666666666663</v>
      </c>
      <c r="F20" s="389" t="str">
        <f t="shared" si="25"/>
        <v>Off-PT</v>
      </c>
      <c r="G20" s="9"/>
      <c r="H20" s="460">
        <f>INDEX(Lookup!$F$240:$Q$250,MATCH(B20,Lookup!$F$240:$F$250,0),MATCH($F$9,Lookup!$F$240:$Q$240,0))</f>
        <v>0.1</v>
      </c>
      <c r="I20" s="391">
        <v>104</v>
      </c>
      <c r="J20" s="392">
        <f t="shared" si="3"/>
        <v>683.8</v>
      </c>
      <c r="K20" s="461">
        <f t="shared" si="26"/>
        <v>0</v>
      </c>
      <c r="L20" s="394">
        <f t="shared" si="27"/>
        <v>0</v>
      </c>
      <c r="M20" s="395">
        <f t="shared" si="4"/>
        <v>104</v>
      </c>
      <c r="N20" s="392">
        <f t="shared" si="5"/>
        <v>0</v>
      </c>
      <c r="O20" s="9">
        <f t="shared" si="28"/>
        <v>0</v>
      </c>
      <c r="P20" s="9">
        <f t="shared" si="29"/>
        <v>0</v>
      </c>
      <c r="Q20" s="9">
        <f t="shared" si="30"/>
        <v>0</v>
      </c>
      <c r="R20" s="9">
        <f t="shared" si="31"/>
        <v>0</v>
      </c>
      <c r="S20" s="9">
        <f t="shared" si="32"/>
        <v>0</v>
      </c>
      <c r="T20" s="9">
        <f t="shared" si="33"/>
        <v>0</v>
      </c>
      <c r="U20" s="9">
        <f t="shared" si="34"/>
        <v>0</v>
      </c>
      <c r="V20" s="9">
        <f t="shared" si="35"/>
        <v>0</v>
      </c>
      <c r="W20" s="9">
        <f t="shared" si="36"/>
        <v>0</v>
      </c>
      <c r="X20" s="9">
        <f t="shared" si="37"/>
        <v>0</v>
      </c>
      <c r="Y20" s="9">
        <f t="shared" si="38"/>
        <v>0</v>
      </c>
      <c r="Z20" s="9">
        <f t="shared" si="39"/>
        <v>0</v>
      </c>
      <c r="AA20" s="9">
        <f t="shared" si="40"/>
        <v>0</v>
      </c>
      <c r="AB20" s="9">
        <f t="shared" si="41"/>
        <v>0</v>
      </c>
      <c r="AC20" s="9">
        <f t="shared" si="6"/>
        <v>0</v>
      </c>
      <c r="AD20" s="9">
        <f t="shared" si="7"/>
        <v>0</v>
      </c>
      <c r="AE20" s="9">
        <f t="shared" si="8"/>
        <v>0</v>
      </c>
      <c r="AF20" s="9">
        <f t="shared" si="9"/>
        <v>0</v>
      </c>
      <c r="AG20" s="9">
        <f t="shared" si="10"/>
        <v>0</v>
      </c>
      <c r="AH20" s="8">
        <f t="shared" si="11"/>
        <v>104</v>
      </c>
      <c r="AI20" s="8">
        <f t="shared" si="12"/>
        <v>0</v>
      </c>
      <c r="AJ20" s="8">
        <f t="shared" si="13"/>
        <v>0</v>
      </c>
      <c r="AK20" s="8">
        <f t="shared" si="14"/>
        <v>0</v>
      </c>
      <c r="AL20" s="8">
        <f t="shared" si="15"/>
        <v>0</v>
      </c>
      <c r="AM20" s="103" t="str">
        <f t="shared" si="16"/>
        <v>1</v>
      </c>
      <c r="AN20" s="63"/>
      <c r="AO20" s="63"/>
      <c r="AP20" s="63"/>
      <c r="AQ20" s="66"/>
      <c r="AR20" s="66"/>
      <c r="AS20" s="63"/>
      <c r="AT20" s="63"/>
      <c r="AU20" s="63"/>
      <c r="AV20" s="63"/>
      <c r="AW20" s="63"/>
      <c r="AX20" s="66"/>
      <c r="AY20" s="66"/>
      <c r="AZ20" s="63"/>
      <c r="BA20" s="63"/>
      <c r="BB20" s="63"/>
      <c r="BC20" s="63"/>
      <c r="BD20" s="63"/>
      <c r="BE20" s="66"/>
      <c r="BF20" s="66"/>
      <c r="BG20" s="63"/>
      <c r="BH20" s="63"/>
      <c r="BI20" s="63"/>
      <c r="BJ20" s="63"/>
      <c r="BK20" s="63"/>
      <c r="BL20" s="66"/>
      <c r="BM20" s="66"/>
      <c r="BN20" s="63"/>
      <c r="BO20" s="63"/>
      <c r="BP20" s="63"/>
      <c r="BQ20" s="63"/>
      <c r="BR20" s="63"/>
      <c r="BT20" s="70">
        <f t="shared" si="42"/>
        <v>0</v>
      </c>
      <c r="BU20" s="70">
        <f t="shared" si="43"/>
        <v>0</v>
      </c>
      <c r="BV20" s="70">
        <f t="shared" si="44"/>
        <v>0</v>
      </c>
      <c r="BW20" s="70">
        <f t="shared" si="45"/>
        <v>0</v>
      </c>
      <c r="BX20" s="70">
        <f t="shared" si="46"/>
        <v>0</v>
      </c>
      <c r="BY20" s="70">
        <f t="shared" si="47"/>
        <v>0</v>
      </c>
      <c r="CA20" s="104">
        <f t="shared" si="48"/>
        <v>0</v>
      </c>
      <c r="CB20" s="104">
        <f t="shared" si="49"/>
        <v>0</v>
      </c>
      <c r="CC20" s="104">
        <f t="shared" si="50"/>
        <v>0</v>
      </c>
      <c r="CD20" s="104">
        <f t="shared" si="51"/>
        <v>0</v>
      </c>
      <c r="CE20" s="104">
        <f t="shared" si="52"/>
        <v>0</v>
      </c>
      <c r="CF20" s="104">
        <f t="shared" si="53"/>
        <v>0</v>
      </c>
      <c r="CH20" s="226">
        <f t="shared" si="17"/>
        <v>0</v>
      </c>
      <c r="CI20" s="226">
        <f t="shared" si="18"/>
        <v>0</v>
      </c>
      <c r="CJ20" s="226">
        <f t="shared" si="19"/>
        <v>0</v>
      </c>
      <c r="CK20" s="226">
        <f t="shared" si="20"/>
        <v>0</v>
      </c>
      <c r="CL20" s="226">
        <f t="shared" si="21"/>
        <v>0</v>
      </c>
      <c r="CM20" s="226">
        <f t="shared" si="22"/>
        <v>0</v>
      </c>
      <c r="CN20" s="226">
        <f t="shared" si="23"/>
        <v>0</v>
      </c>
      <c r="CO20" s="226">
        <f t="shared" si="24"/>
        <v>0</v>
      </c>
      <c r="CV20" s="355">
        <f t="shared" si="54"/>
        <v>0</v>
      </c>
      <c r="CW20" s="355">
        <f t="shared" si="55"/>
        <v>0</v>
      </c>
      <c r="CX20" s="355">
        <f t="shared" si="56"/>
        <v>0</v>
      </c>
      <c r="CY20" s="355">
        <f t="shared" si="57"/>
        <v>0</v>
      </c>
      <c r="CZ20" s="355" t="str">
        <f ca="1">IFERROR(OUNTIF(AN20:AT20,"e"),"-")</f>
        <v>-</v>
      </c>
      <c r="DA20" s="355">
        <f t="shared" si="58"/>
        <v>0</v>
      </c>
      <c r="DB20" s="355">
        <f t="shared" si="59"/>
        <v>0</v>
      </c>
      <c r="DC20" s="355">
        <f t="shared" si="60"/>
        <v>0</v>
      </c>
      <c r="DE20" s="1168">
        <f t="shared" si="61"/>
        <v>0</v>
      </c>
      <c r="DF20" s="1168" t="str">
        <f t="shared" si="62"/>
        <v>-</v>
      </c>
      <c r="DG20" s="1168" t="str">
        <f t="shared" si="63"/>
        <v>-</v>
      </c>
      <c r="DH20" s="1168" t="str">
        <f t="shared" si="64"/>
        <v>-</v>
      </c>
      <c r="DI20" s="1168" t="str">
        <f t="shared" ca="1" si="65"/>
        <v>-</v>
      </c>
      <c r="DJ20" s="1168" t="str">
        <f t="shared" si="66"/>
        <v>-</v>
      </c>
      <c r="DK20" s="1168" t="str">
        <f t="shared" si="67"/>
        <v>-</v>
      </c>
      <c r="DL20" s="1168" t="str">
        <f t="shared" si="68"/>
        <v>-</v>
      </c>
      <c r="DN20" s="355">
        <f t="shared" si="69"/>
        <v>0</v>
      </c>
      <c r="DO20" s="355">
        <f t="shared" si="70"/>
        <v>0</v>
      </c>
      <c r="DP20" s="355">
        <f t="shared" si="71"/>
        <v>0</v>
      </c>
      <c r="DQ20" s="355">
        <f t="shared" si="72"/>
        <v>0</v>
      </c>
      <c r="DR20" s="355">
        <f t="shared" si="73"/>
        <v>0</v>
      </c>
      <c r="DS20" s="355">
        <f t="shared" si="74"/>
        <v>0</v>
      </c>
      <c r="DT20" s="355">
        <f t="shared" si="75"/>
        <v>0</v>
      </c>
      <c r="DU20" s="355">
        <f t="shared" si="76"/>
        <v>0</v>
      </c>
      <c r="DW20" s="68">
        <f t="shared" si="77"/>
        <v>0</v>
      </c>
      <c r="DX20" s="68" t="str">
        <f t="shared" si="78"/>
        <v>-</v>
      </c>
      <c r="DY20" s="68" t="str">
        <f t="shared" si="79"/>
        <v>-</v>
      </c>
      <c r="DZ20" s="68" t="str">
        <f t="shared" si="80"/>
        <v>-</v>
      </c>
      <c r="EA20" s="68" t="str">
        <f t="shared" si="81"/>
        <v>-</v>
      </c>
      <c r="EB20" s="68" t="str">
        <f t="shared" si="82"/>
        <v>-</v>
      </c>
      <c r="EC20" s="68" t="str">
        <f t="shared" si="83"/>
        <v>-</v>
      </c>
      <c r="ED20" s="68" t="str">
        <f t="shared" si="84"/>
        <v>-</v>
      </c>
      <c r="EF20" s="355">
        <f t="shared" si="85"/>
        <v>0</v>
      </c>
      <c r="EG20" s="355">
        <f t="shared" si="86"/>
        <v>0</v>
      </c>
      <c r="EH20" s="355">
        <f t="shared" si="87"/>
        <v>0</v>
      </c>
      <c r="EI20" s="355">
        <f t="shared" si="88"/>
        <v>0</v>
      </c>
      <c r="EJ20" s="355">
        <f t="shared" si="89"/>
        <v>0</v>
      </c>
      <c r="EK20" s="355">
        <f t="shared" si="90"/>
        <v>0</v>
      </c>
      <c r="EL20" s="355">
        <f t="shared" si="91"/>
        <v>0</v>
      </c>
      <c r="EM20" s="355">
        <f t="shared" si="92"/>
        <v>0</v>
      </c>
      <c r="EO20" s="68">
        <f t="shared" si="93"/>
        <v>0</v>
      </c>
      <c r="EP20" s="68" t="str">
        <f t="shared" si="94"/>
        <v>-</v>
      </c>
      <c r="EQ20" s="68" t="str">
        <f t="shared" si="95"/>
        <v>-</v>
      </c>
      <c r="ER20" s="68" t="str">
        <f t="shared" si="96"/>
        <v>-</v>
      </c>
      <c r="ES20" s="68" t="str">
        <f t="shared" si="97"/>
        <v>-</v>
      </c>
      <c r="ET20" s="68" t="str">
        <f t="shared" si="98"/>
        <v>-</v>
      </c>
      <c r="EU20" s="68" t="str">
        <f t="shared" si="99"/>
        <v>-</v>
      </c>
      <c r="EV20" s="68" t="str">
        <f t="shared" si="100"/>
        <v>-</v>
      </c>
      <c r="EW20" s="68"/>
      <c r="EX20" s="355">
        <f t="shared" si="101"/>
        <v>0</v>
      </c>
      <c r="EY20" s="355">
        <f t="shared" si="102"/>
        <v>0</v>
      </c>
      <c r="EZ20" s="355">
        <f t="shared" si="103"/>
        <v>0</v>
      </c>
      <c r="FA20" s="355">
        <f t="shared" si="104"/>
        <v>0</v>
      </c>
      <c r="FB20" s="355">
        <f t="shared" si="105"/>
        <v>0</v>
      </c>
      <c r="FC20" s="355">
        <f t="shared" si="106"/>
        <v>0</v>
      </c>
      <c r="FD20" s="355">
        <f t="shared" si="107"/>
        <v>0</v>
      </c>
      <c r="FE20" s="355">
        <f t="shared" si="108"/>
        <v>0</v>
      </c>
      <c r="FF20" s="68"/>
      <c r="FG20" s="68">
        <f t="shared" si="109"/>
        <v>0</v>
      </c>
      <c r="FH20" s="68" t="str">
        <f t="shared" si="110"/>
        <v>-</v>
      </c>
      <c r="FI20" s="68" t="str">
        <f t="shared" si="111"/>
        <v>-</v>
      </c>
      <c r="FJ20" s="68" t="str">
        <f t="shared" si="112"/>
        <v>-</v>
      </c>
      <c r="FK20" s="68" t="str">
        <f t="shared" si="113"/>
        <v>-</v>
      </c>
      <c r="FL20" s="68" t="str">
        <f t="shared" si="114"/>
        <v>-</v>
      </c>
      <c r="FM20" s="68" t="str">
        <f t="shared" si="115"/>
        <v>-</v>
      </c>
      <c r="FN20" s="68" t="str">
        <f t="shared" si="116"/>
        <v>-</v>
      </c>
      <c r="FO20" s="68"/>
      <c r="FP20" s="355">
        <f t="shared" si="117"/>
        <v>0</v>
      </c>
      <c r="FQ20" s="355">
        <f t="shared" si="118"/>
        <v>0</v>
      </c>
      <c r="FR20" s="355">
        <f t="shared" si="119"/>
        <v>0</v>
      </c>
      <c r="FS20" s="355">
        <f t="shared" si="120"/>
        <v>0</v>
      </c>
      <c r="FT20" s="355">
        <f t="shared" si="121"/>
        <v>0</v>
      </c>
      <c r="FU20" s="355">
        <f t="shared" si="122"/>
        <v>0</v>
      </c>
      <c r="FV20" s="355">
        <f t="shared" si="123"/>
        <v>0</v>
      </c>
      <c r="FW20" s="355">
        <f t="shared" si="124"/>
        <v>0</v>
      </c>
      <c r="FX20" s="68"/>
      <c r="FY20" s="68">
        <f t="shared" si="125"/>
        <v>0</v>
      </c>
      <c r="FZ20" s="68" t="str">
        <f t="shared" si="126"/>
        <v>-</v>
      </c>
      <c r="GA20" s="68" t="str">
        <f t="shared" si="127"/>
        <v>-</v>
      </c>
      <c r="GB20" s="68" t="str">
        <f t="shared" si="128"/>
        <v>-</v>
      </c>
      <c r="GC20" s="68" t="str">
        <f t="shared" si="129"/>
        <v>-</v>
      </c>
      <c r="GD20" s="68" t="str">
        <f t="shared" si="130"/>
        <v>-</v>
      </c>
      <c r="GE20" s="68" t="str">
        <f t="shared" si="131"/>
        <v>-</v>
      </c>
      <c r="GF20" s="68" t="str">
        <f t="shared" si="132"/>
        <v>-</v>
      </c>
    </row>
    <row r="21" spans="1:188" ht="13.5" customHeight="1" x14ac:dyDescent="0.3">
      <c r="A21" s="387"/>
      <c r="B21" s="387" t="s">
        <v>241</v>
      </c>
      <c r="C21" s="387" t="s">
        <v>24</v>
      </c>
      <c r="D21" s="388">
        <v>0</v>
      </c>
      <c r="E21" s="388">
        <v>0.72916666666666663</v>
      </c>
      <c r="F21" s="389" t="str">
        <f t="shared" si="25"/>
        <v>Off-PT</v>
      </c>
      <c r="G21" s="9"/>
      <c r="H21" s="460">
        <f>INDEX(Lookup!$F$240:$Q$250,MATCH(B21,Lookup!$F$240:$F$250,0),MATCH($F$9,Lookup!$F$240:$Q$240,0))</f>
        <v>0.1</v>
      </c>
      <c r="I21" s="391">
        <v>104</v>
      </c>
      <c r="J21" s="392">
        <f t="shared" si="3"/>
        <v>683.8</v>
      </c>
      <c r="K21" s="461">
        <f>H21*L21</f>
        <v>0</v>
      </c>
      <c r="L21" s="394">
        <f t="shared" si="27"/>
        <v>0</v>
      </c>
      <c r="M21" s="395">
        <f t="shared" si="4"/>
        <v>104</v>
      </c>
      <c r="N21" s="392">
        <f t="shared" si="5"/>
        <v>0</v>
      </c>
      <c r="O21" s="9">
        <f>IF($L$4&gt;0,P21*J21*$M$4*H21,0)</f>
        <v>0</v>
      </c>
      <c r="P21" s="9">
        <f t="shared" si="29"/>
        <v>0</v>
      </c>
      <c r="Q21" s="9">
        <f t="shared" si="30"/>
        <v>0</v>
      </c>
      <c r="R21" s="9">
        <f t="shared" si="31"/>
        <v>0</v>
      </c>
      <c r="S21" s="9">
        <f t="shared" si="32"/>
        <v>0</v>
      </c>
      <c r="T21" s="9">
        <f t="shared" si="33"/>
        <v>0</v>
      </c>
      <c r="U21" s="9">
        <f t="shared" si="34"/>
        <v>0</v>
      </c>
      <c r="V21" s="9">
        <f t="shared" si="35"/>
        <v>0</v>
      </c>
      <c r="W21" s="9">
        <f t="shared" si="36"/>
        <v>0</v>
      </c>
      <c r="X21" s="9">
        <f t="shared" si="37"/>
        <v>0</v>
      </c>
      <c r="Y21" s="9">
        <f t="shared" si="38"/>
        <v>0</v>
      </c>
      <c r="Z21" s="9">
        <f t="shared" si="39"/>
        <v>0</v>
      </c>
      <c r="AA21" s="9">
        <f t="shared" si="40"/>
        <v>0</v>
      </c>
      <c r="AB21" s="9">
        <f t="shared" si="41"/>
        <v>0</v>
      </c>
      <c r="AC21" s="9">
        <f>IF($L$4&gt;0,I21*$M$4*P21,0)</f>
        <v>0</v>
      </c>
      <c r="AD21" s="9">
        <f>IF($L$5&gt;0,I21*$M$5*R21,0)</f>
        <v>0</v>
      </c>
      <c r="AE21" s="9">
        <f>IF($L$6&gt;0,I21*$M$6*T21,0)</f>
        <v>0</v>
      </c>
      <c r="AF21" s="9">
        <f>IF($L$7&gt;0,I21*$M$7*V21,0)</f>
        <v>0</v>
      </c>
      <c r="AG21" s="9">
        <f>IF($L$8&gt;0,I21*$M$8*X21,0)</f>
        <v>0</v>
      </c>
      <c r="AH21" s="8">
        <f>IF(ISERROR(M21*$M$4),0,M21*$M$4)</f>
        <v>104</v>
      </c>
      <c r="AI21" s="8">
        <f>IF(ISERROR(M21*$M$5),0,M21*$M$5)</f>
        <v>0</v>
      </c>
      <c r="AJ21" s="8">
        <f>IF(ISERROR(M21*$M$6),0,M21*$M$6)</f>
        <v>0</v>
      </c>
      <c r="AK21" s="8">
        <f>IF(ISERROR(M21*$M$7),0,M21*$M$7)</f>
        <v>0</v>
      </c>
      <c r="AL21" s="8">
        <f>IF(ISERROR(M21*$M$8),0,M21*$M$8)</f>
        <v>0</v>
      </c>
      <c r="AM21" s="103" t="str">
        <f t="shared" si="16"/>
        <v>1</v>
      </c>
      <c r="AN21" s="63"/>
      <c r="AO21" s="63"/>
      <c r="AP21" s="63"/>
      <c r="AQ21" s="66"/>
      <c r="AR21" s="66"/>
      <c r="AS21" s="63"/>
      <c r="AT21" s="63"/>
      <c r="AU21" s="63"/>
      <c r="AV21" s="63"/>
      <c r="AW21" s="63"/>
      <c r="AX21" s="66"/>
      <c r="AY21" s="66"/>
      <c r="AZ21" s="63"/>
      <c r="BA21" s="63"/>
      <c r="BB21" s="63"/>
      <c r="BC21" s="63"/>
      <c r="BD21" s="63"/>
      <c r="BE21" s="66"/>
      <c r="BF21" s="66"/>
      <c r="BG21" s="63"/>
      <c r="BH21" s="63"/>
      <c r="BI21" s="63"/>
      <c r="BJ21" s="63"/>
      <c r="BK21" s="63"/>
      <c r="BL21" s="66"/>
      <c r="BM21" s="66"/>
      <c r="BN21" s="63"/>
      <c r="BO21" s="63"/>
      <c r="BP21" s="63"/>
      <c r="BQ21" s="63"/>
      <c r="BR21" s="63"/>
      <c r="BT21" s="70">
        <f t="shared" si="42"/>
        <v>0</v>
      </c>
      <c r="BU21" s="70">
        <f t="shared" si="43"/>
        <v>0</v>
      </c>
      <c r="BV21" s="70">
        <f t="shared" si="44"/>
        <v>0</v>
      </c>
      <c r="BW21" s="70">
        <f t="shared" si="45"/>
        <v>0</v>
      </c>
      <c r="BX21" s="70">
        <f t="shared" si="46"/>
        <v>0</v>
      </c>
      <c r="BY21" s="70">
        <f t="shared" si="47"/>
        <v>0</v>
      </c>
      <c r="CA21" s="104">
        <f t="shared" si="48"/>
        <v>0</v>
      </c>
      <c r="CB21" s="104">
        <f t="shared" si="49"/>
        <v>0</v>
      </c>
      <c r="CC21" s="104">
        <f t="shared" si="50"/>
        <v>0</v>
      </c>
      <c r="CD21" s="104">
        <f t="shared" si="51"/>
        <v>0</v>
      </c>
      <c r="CE21" s="104">
        <f t="shared" si="52"/>
        <v>0</v>
      </c>
      <c r="CF21" s="104">
        <f t="shared" si="53"/>
        <v>0</v>
      </c>
      <c r="CH21" s="226">
        <f t="shared" si="17"/>
        <v>0</v>
      </c>
      <c r="CI21" s="226">
        <f t="shared" si="18"/>
        <v>0</v>
      </c>
      <c r="CJ21" s="226">
        <f t="shared" si="19"/>
        <v>0</v>
      </c>
      <c r="CK21" s="226">
        <f t="shared" si="20"/>
        <v>0</v>
      </c>
      <c r="CL21" s="226">
        <f t="shared" si="21"/>
        <v>0</v>
      </c>
      <c r="CM21" s="226">
        <f t="shared" si="22"/>
        <v>0</v>
      </c>
      <c r="CN21" s="226">
        <f t="shared" si="23"/>
        <v>0</v>
      </c>
      <c r="CO21" s="226">
        <f t="shared" si="24"/>
        <v>0</v>
      </c>
      <c r="CV21" s="355">
        <f t="shared" si="54"/>
        <v>0</v>
      </c>
      <c r="CW21" s="355">
        <f t="shared" si="55"/>
        <v>0</v>
      </c>
      <c r="CX21" s="355">
        <f t="shared" si="56"/>
        <v>0</v>
      </c>
      <c r="CY21" s="355">
        <f t="shared" si="57"/>
        <v>0</v>
      </c>
      <c r="CZ21" s="355" t="str">
        <f ca="1">IFERROR(OUNTIF(AN21:AT21,"e"),"-")</f>
        <v>-</v>
      </c>
      <c r="DA21" s="355">
        <f t="shared" si="58"/>
        <v>0</v>
      </c>
      <c r="DB21" s="355">
        <f t="shared" si="59"/>
        <v>0</v>
      </c>
      <c r="DC21" s="355">
        <f t="shared" si="60"/>
        <v>0</v>
      </c>
      <c r="DE21" s="1168">
        <f t="shared" si="61"/>
        <v>0</v>
      </c>
      <c r="DF21" s="1168" t="str">
        <f t="shared" si="62"/>
        <v>-</v>
      </c>
      <c r="DG21" s="1168" t="str">
        <f t="shared" si="63"/>
        <v>-</v>
      </c>
      <c r="DH21" s="1168" t="str">
        <f t="shared" si="64"/>
        <v>-</v>
      </c>
      <c r="DI21" s="1168" t="str">
        <f t="shared" ca="1" si="65"/>
        <v>-</v>
      </c>
      <c r="DJ21" s="1168" t="str">
        <f t="shared" si="66"/>
        <v>-</v>
      </c>
      <c r="DK21" s="1168" t="str">
        <f t="shared" si="67"/>
        <v>-</v>
      </c>
      <c r="DL21" s="1168" t="str">
        <f t="shared" si="68"/>
        <v>-</v>
      </c>
      <c r="DN21" s="355">
        <f t="shared" si="69"/>
        <v>0</v>
      </c>
      <c r="DO21" s="355">
        <f t="shared" si="70"/>
        <v>0</v>
      </c>
      <c r="DP21" s="355">
        <f t="shared" si="71"/>
        <v>0</v>
      </c>
      <c r="DQ21" s="355">
        <f t="shared" si="72"/>
        <v>0</v>
      </c>
      <c r="DR21" s="355">
        <f t="shared" si="73"/>
        <v>0</v>
      </c>
      <c r="DS21" s="355">
        <f t="shared" si="74"/>
        <v>0</v>
      </c>
      <c r="DT21" s="355">
        <f t="shared" si="75"/>
        <v>0</v>
      </c>
      <c r="DU21" s="355">
        <f t="shared" si="76"/>
        <v>0</v>
      </c>
      <c r="DW21" s="68">
        <f t="shared" si="77"/>
        <v>0</v>
      </c>
      <c r="DX21" s="68" t="str">
        <f t="shared" si="78"/>
        <v>-</v>
      </c>
      <c r="DY21" s="68" t="str">
        <f t="shared" si="79"/>
        <v>-</v>
      </c>
      <c r="DZ21" s="68" t="str">
        <f t="shared" si="80"/>
        <v>-</v>
      </c>
      <c r="EA21" s="68" t="str">
        <f t="shared" si="81"/>
        <v>-</v>
      </c>
      <c r="EB21" s="68" t="str">
        <f t="shared" si="82"/>
        <v>-</v>
      </c>
      <c r="EC21" s="68" t="str">
        <f t="shared" si="83"/>
        <v>-</v>
      </c>
      <c r="ED21" s="68" t="str">
        <f t="shared" si="84"/>
        <v>-</v>
      </c>
      <c r="EF21" s="355">
        <f t="shared" si="85"/>
        <v>0</v>
      </c>
      <c r="EG21" s="355">
        <f t="shared" si="86"/>
        <v>0</v>
      </c>
      <c r="EH21" s="355">
        <f t="shared" si="87"/>
        <v>0</v>
      </c>
      <c r="EI21" s="355">
        <f t="shared" si="88"/>
        <v>0</v>
      </c>
      <c r="EJ21" s="355">
        <f t="shared" si="89"/>
        <v>0</v>
      </c>
      <c r="EK21" s="355">
        <f t="shared" si="90"/>
        <v>0</v>
      </c>
      <c r="EL21" s="355">
        <f t="shared" si="91"/>
        <v>0</v>
      </c>
      <c r="EM21" s="355">
        <f t="shared" si="92"/>
        <v>0</v>
      </c>
      <c r="EO21" s="68">
        <f t="shared" si="93"/>
        <v>0</v>
      </c>
      <c r="EP21" s="68" t="str">
        <f t="shared" si="94"/>
        <v>-</v>
      </c>
      <c r="EQ21" s="68" t="str">
        <f t="shared" si="95"/>
        <v>-</v>
      </c>
      <c r="ER21" s="68" t="str">
        <f t="shared" si="96"/>
        <v>-</v>
      </c>
      <c r="ES21" s="68" t="str">
        <f t="shared" si="97"/>
        <v>-</v>
      </c>
      <c r="ET21" s="68" t="str">
        <f t="shared" si="98"/>
        <v>-</v>
      </c>
      <c r="EU21" s="68" t="str">
        <f t="shared" si="99"/>
        <v>-</v>
      </c>
      <c r="EV21" s="68" t="str">
        <f t="shared" si="100"/>
        <v>-</v>
      </c>
      <c r="EW21" s="68"/>
      <c r="EX21" s="355">
        <f t="shared" si="101"/>
        <v>0</v>
      </c>
      <c r="EY21" s="355">
        <f t="shared" si="102"/>
        <v>0</v>
      </c>
      <c r="EZ21" s="355">
        <f t="shared" si="103"/>
        <v>0</v>
      </c>
      <c r="FA21" s="355">
        <f t="shared" si="104"/>
        <v>0</v>
      </c>
      <c r="FB21" s="355">
        <f t="shared" si="105"/>
        <v>0</v>
      </c>
      <c r="FC21" s="355">
        <f t="shared" si="106"/>
        <v>0</v>
      </c>
      <c r="FD21" s="355">
        <f t="shared" si="107"/>
        <v>0</v>
      </c>
      <c r="FE21" s="355">
        <f t="shared" si="108"/>
        <v>0</v>
      </c>
      <c r="FF21" s="68"/>
      <c r="FG21" s="68">
        <f t="shared" si="109"/>
        <v>0</v>
      </c>
      <c r="FH21" s="68" t="str">
        <f t="shared" si="110"/>
        <v>-</v>
      </c>
      <c r="FI21" s="68" t="str">
        <f t="shared" si="111"/>
        <v>-</v>
      </c>
      <c r="FJ21" s="68" t="str">
        <f t="shared" si="112"/>
        <v>-</v>
      </c>
      <c r="FK21" s="68" t="str">
        <f t="shared" si="113"/>
        <v>-</v>
      </c>
      <c r="FL21" s="68" t="str">
        <f t="shared" si="114"/>
        <v>-</v>
      </c>
      <c r="FM21" s="68" t="str">
        <f t="shared" si="115"/>
        <v>-</v>
      </c>
      <c r="FN21" s="68" t="str">
        <f t="shared" si="116"/>
        <v>-</v>
      </c>
      <c r="FO21" s="68"/>
      <c r="FP21" s="355">
        <f t="shared" si="117"/>
        <v>0</v>
      </c>
      <c r="FQ21" s="355">
        <f t="shared" si="118"/>
        <v>0</v>
      </c>
      <c r="FR21" s="355">
        <f t="shared" si="119"/>
        <v>0</v>
      </c>
      <c r="FS21" s="355">
        <f t="shared" si="120"/>
        <v>0</v>
      </c>
      <c r="FT21" s="355">
        <f t="shared" si="121"/>
        <v>0</v>
      </c>
      <c r="FU21" s="355">
        <f t="shared" si="122"/>
        <v>0</v>
      </c>
      <c r="FV21" s="355">
        <f t="shared" si="123"/>
        <v>0</v>
      </c>
      <c r="FW21" s="355">
        <f t="shared" si="124"/>
        <v>0</v>
      </c>
      <c r="FX21" s="68"/>
      <c r="FY21" s="68">
        <f t="shared" si="125"/>
        <v>0</v>
      </c>
      <c r="FZ21" s="68" t="str">
        <f t="shared" si="126"/>
        <v>-</v>
      </c>
      <c r="GA21" s="68" t="str">
        <f t="shared" si="127"/>
        <v>-</v>
      </c>
      <c r="GB21" s="68" t="str">
        <f t="shared" si="128"/>
        <v>-</v>
      </c>
      <c r="GC21" s="68" t="str">
        <f t="shared" si="129"/>
        <v>-</v>
      </c>
      <c r="GD21" s="68" t="str">
        <f t="shared" si="130"/>
        <v>-</v>
      </c>
      <c r="GE21" s="68" t="str">
        <f t="shared" si="131"/>
        <v>-</v>
      </c>
      <c r="GF21" s="68" t="str">
        <f t="shared" si="132"/>
        <v>-</v>
      </c>
    </row>
    <row r="22" spans="1:188" ht="13.5" customHeight="1" x14ac:dyDescent="0.3">
      <c r="A22" s="387"/>
      <c r="B22" s="387" t="s">
        <v>109</v>
      </c>
      <c r="C22" s="387" t="s">
        <v>24</v>
      </c>
      <c r="D22" s="388">
        <v>0.72916666666666663</v>
      </c>
      <c r="E22" s="388">
        <v>0</v>
      </c>
      <c r="F22" s="389" t="str">
        <f t="shared" si="25"/>
        <v>PT</v>
      </c>
      <c r="G22" s="9"/>
      <c r="H22" s="460">
        <f>INDEX(Lookup!$F$240:$Q$250,MATCH(B22,Lookup!$F$240:$F$250,0),MATCH($F$9,Lookup!$F$240:$Q$240,0))</f>
        <v>0.2</v>
      </c>
      <c r="I22" s="391">
        <v>192.4</v>
      </c>
      <c r="J22" s="392">
        <f t="shared" si="3"/>
        <v>683.8</v>
      </c>
      <c r="K22" s="461">
        <f t="shared" si="26"/>
        <v>0</v>
      </c>
      <c r="L22" s="394">
        <f t="shared" si="27"/>
        <v>0</v>
      </c>
      <c r="M22" s="395">
        <f t="shared" si="4"/>
        <v>192.4</v>
      </c>
      <c r="N22" s="392">
        <f t="shared" si="5"/>
        <v>0</v>
      </c>
      <c r="O22" s="9">
        <f t="shared" si="28"/>
        <v>0</v>
      </c>
      <c r="P22" s="9">
        <f t="shared" si="29"/>
        <v>0</v>
      </c>
      <c r="Q22" s="9">
        <f t="shared" si="30"/>
        <v>0</v>
      </c>
      <c r="R22" s="9">
        <f t="shared" si="31"/>
        <v>0</v>
      </c>
      <c r="S22" s="9">
        <f t="shared" si="32"/>
        <v>0</v>
      </c>
      <c r="T22" s="9">
        <f t="shared" si="33"/>
        <v>0</v>
      </c>
      <c r="U22" s="9">
        <f t="shared" si="34"/>
        <v>0</v>
      </c>
      <c r="V22" s="9">
        <f t="shared" si="35"/>
        <v>0</v>
      </c>
      <c r="W22" s="9">
        <f t="shared" si="36"/>
        <v>0</v>
      </c>
      <c r="X22" s="9">
        <f t="shared" si="37"/>
        <v>0</v>
      </c>
      <c r="Y22" s="9">
        <f t="shared" si="38"/>
        <v>0</v>
      </c>
      <c r="Z22" s="9">
        <f t="shared" si="39"/>
        <v>0</v>
      </c>
      <c r="AA22" s="9">
        <f t="shared" si="40"/>
        <v>0</v>
      </c>
      <c r="AB22" s="9">
        <f t="shared" si="41"/>
        <v>0</v>
      </c>
      <c r="AC22" s="9">
        <f t="shared" si="6"/>
        <v>0</v>
      </c>
      <c r="AD22" s="9">
        <f t="shared" si="7"/>
        <v>0</v>
      </c>
      <c r="AE22" s="9">
        <f t="shared" si="8"/>
        <v>0</v>
      </c>
      <c r="AF22" s="9">
        <f t="shared" si="9"/>
        <v>0</v>
      </c>
      <c r="AG22" s="9">
        <f t="shared" si="10"/>
        <v>0</v>
      </c>
      <c r="AH22" s="8">
        <f t="shared" si="11"/>
        <v>192.4</v>
      </c>
      <c r="AI22" s="8">
        <f t="shared" si="12"/>
        <v>0</v>
      </c>
      <c r="AJ22" s="8">
        <f t="shared" si="13"/>
        <v>0</v>
      </c>
      <c r="AK22" s="8">
        <f t="shared" si="14"/>
        <v>0</v>
      </c>
      <c r="AL22" s="8">
        <f t="shared" si="15"/>
        <v>0</v>
      </c>
      <c r="AM22" s="103" t="str">
        <f t="shared" si="16"/>
        <v>1</v>
      </c>
      <c r="AN22" s="63"/>
      <c r="AO22" s="63"/>
      <c r="AP22" s="63"/>
      <c r="AQ22" s="66"/>
      <c r="AR22" s="66"/>
      <c r="AS22" s="63"/>
      <c r="AT22" s="63"/>
      <c r="AU22" s="63"/>
      <c r="AV22" s="63"/>
      <c r="AW22" s="63"/>
      <c r="AX22" s="66"/>
      <c r="AY22" s="66"/>
      <c r="AZ22" s="63"/>
      <c r="BA22" s="63"/>
      <c r="BB22" s="63"/>
      <c r="BC22" s="63"/>
      <c r="BD22" s="63"/>
      <c r="BE22" s="66"/>
      <c r="BF22" s="66"/>
      <c r="BG22" s="63"/>
      <c r="BH22" s="63"/>
      <c r="BI22" s="63"/>
      <c r="BJ22" s="63"/>
      <c r="BK22" s="63"/>
      <c r="BL22" s="66"/>
      <c r="BM22" s="66"/>
      <c r="BN22" s="63"/>
      <c r="BO22" s="63"/>
      <c r="BP22" s="63"/>
      <c r="BQ22" s="63"/>
      <c r="BR22" s="63"/>
      <c r="BT22" s="70">
        <f t="shared" si="42"/>
        <v>0</v>
      </c>
      <c r="BU22" s="70">
        <f t="shared" si="43"/>
        <v>0</v>
      </c>
      <c r="BV22" s="70">
        <f t="shared" si="44"/>
        <v>0</v>
      </c>
      <c r="BW22" s="70">
        <f t="shared" si="45"/>
        <v>0</v>
      </c>
      <c r="BX22" s="70">
        <f t="shared" si="46"/>
        <v>0</v>
      </c>
      <c r="BY22" s="70">
        <f t="shared" si="47"/>
        <v>0</v>
      </c>
      <c r="CA22" s="104">
        <f t="shared" si="48"/>
        <v>0</v>
      </c>
      <c r="CB22" s="104">
        <f t="shared" si="49"/>
        <v>0</v>
      </c>
      <c r="CC22" s="104">
        <f t="shared" si="50"/>
        <v>0</v>
      </c>
      <c r="CD22" s="104">
        <f t="shared" si="51"/>
        <v>0</v>
      </c>
      <c r="CE22" s="104">
        <f t="shared" si="52"/>
        <v>0</v>
      </c>
      <c r="CF22" s="104">
        <f t="shared" si="53"/>
        <v>0</v>
      </c>
      <c r="CH22" s="226">
        <f t="shared" si="17"/>
        <v>0</v>
      </c>
      <c r="CI22" s="226">
        <f t="shared" si="18"/>
        <v>0</v>
      </c>
      <c r="CJ22" s="226">
        <f t="shared" si="19"/>
        <v>0</v>
      </c>
      <c r="CK22" s="226">
        <f t="shared" si="20"/>
        <v>0</v>
      </c>
      <c r="CL22" s="226">
        <f t="shared" si="21"/>
        <v>0</v>
      </c>
      <c r="CM22" s="226">
        <f t="shared" si="22"/>
        <v>0</v>
      </c>
      <c r="CN22" s="226">
        <f t="shared" si="23"/>
        <v>0</v>
      </c>
      <c r="CO22" s="226">
        <f t="shared" si="24"/>
        <v>0</v>
      </c>
      <c r="CV22" s="355">
        <f t="shared" si="54"/>
        <v>0</v>
      </c>
      <c r="CW22" s="355">
        <f t="shared" si="55"/>
        <v>0</v>
      </c>
      <c r="CX22" s="355">
        <f t="shared" si="56"/>
        <v>0</v>
      </c>
      <c r="CY22" s="355">
        <f t="shared" si="57"/>
        <v>0</v>
      </c>
      <c r="CZ22" s="355" t="str">
        <f ca="1">IFERROR(OUNTIF(AN22:AT22,"e"),"-")</f>
        <v>-</v>
      </c>
      <c r="DA22" s="355">
        <f t="shared" si="58"/>
        <v>0</v>
      </c>
      <c r="DB22" s="355">
        <f t="shared" si="59"/>
        <v>0</v>
      </c>
      <c r="DC22" s="355">
        <f t="shared" si="60"/>
        <v>0</v>
      </c>
      <c r="DE22" s="1168">
        <f t="shared" si="61"/>
        <v>0</v>
      </c>
      <c r="DF22" s="1168" t="str">
        <f t="shared" si="62"/>
        <v>-</v>
      </c>
      <c r="DG22" s="1168" t="str">
        <f t="shared" si="63"/>
        <v>-</v>
      </c>
      <c r="DH22" s="1168" t="str">
        <f t="shared" si="64"/>
        <v>-</v>
      </c>
      <c r="DI22" s="1168" t="str">
        <f t="shared" ca="1" si="65"/>
        <v>-</v>
      </c>
      <c r="DJ22" s="1168" t="str">
        <f t="shared" si="66"/>
        <v>-</v>
      </c>
      <c r="DK22" s="1168" t="str">
        <f t="shared" si="67"/>
        <v>-</v>
      </c>
      <c r="DL22" s="1168" t="str">
        <f t="shared" si="68"/>
        <v>-</v>
      </c>
      <c r="DN22" s="355">
        <f t="shared" si="69"/>
        <v>0</v>
      </c>
      <c r="DO22" s="355">
        <f t="shared" si="70"/>
        <v>0</v>
      </c>
      <c r="DP22" s="355">
        <f t="shared" si="71"/>
        <v>0</v>
      </c>
      <c r="DQ22" s="355">
        <f t="shared" si="72"/>
        <v>0</v>
      </c>
      <c r="DR22" s="355">
        <f t="shared" si="73"/>
        <v>0</v>
      </c>
      <c r="DS22" s="355">
        <f t="shared" si="74"/>
        <v>0</v>
      </c>
      <c r="DT22" s="355">
        <f t="shared" si="75"/>
        <v>0</v>
      </c>
      <c r="DU22" s="355">
        <f t="shared" si="76"/>
        <v>0</v>
      </c>
      <c r="DW22" s="68">
        <f t="shared" si="77"/>
        <v>0</v>
      </c>
      <c r="DX22" s="68" t="str">
        <f t="shared" si="78"/>
        <v>-</v>
      </c>
      <c r="DY22" s="68" t="str">
        <f t="shared" si="79"/>
        <v>-</v>
      </c>
      <c r="DZ22" s="68" t="str">
        <f t="shared" si="80"/>
        <v>-</v>
      </c>
      <c r="EA22" s="68" t="str">
        <f t="shared" si="81"/>
        <v>-</v>
      </c>
      <c r="EB22" s="68" t="str">
        <f t="shared" si="82"/>
        <v>-</v>
      </c>
      <c r="EC22" s="68" t="str">
        <f t="shared" si="83"/>
        <v>-</v>
      </c>
      <c r="ED22" s="68" t="str">
        <f t="shared" si="84"/>
        <v>-</v>
      </c>
      <c r="EF22" s="355">
        <f t="shared" si="85"/>
        <v>0</v>
      </c>
      <c r="EG22" s="355">
        <f t="shared" si="86"/>
        <v>0</v>
      </c>
      <c r="EH22" s="355">
        <f t="shared" si="87"/>
        <v>0</v>
      </c>
      <c r="EI22" s="355">
        <f t="shared" si="88"/>
        <v>0</v>
      </c>
      <c r="EJ22" s="355">
        <f t="shared" si="89"/>
        <v>0</v>
      </c>
      <c r="EK22" s="355">
        <f t="shared" si="90"/>
        <v>0</v>
      </c>
      <c r="EL22" s="355">
        <f t="shared" si="91"/>
        <v>0</v>
      </c>
      <c r="EM22" s="355">
        <f t="shared" si="92"/>
        <v>0</v>
      </c>
      <c r="EO22" s="68">
        <f t="shared" si="93"/>
        <v>0</v>
      </c>
      <c r="EP22" s="68" t="str">
        <f t="shared" si="94"/>
        <v>-</v>
      </c>
      <c r="EQ22" s="68" t="str">
        <f t="shared" si="95"/>
        <v>-</v>
      </c>
      <c r="ER22" s="68" t="str">
        <f t="shared" si="96"/>
        <v>-</v>
      </c>
      <c r="ES22" s="68" t="str">
        <f t="shared" si="97"/>
        <v>-</v>
      </c>
      <c r="ET22" s="68" t="str">
        <f t="shared" si="98"/>
        <v>-</v>
      </c>
      <c r="EU22" s="68" t="str">
        <f t="shared" si="99"/>
        <v>-</v>
      </c>
      <c r="EV22" s="68" t="str">
        <f t="shared" si="100"/>
        <v>-</v>
      </c>
      <c r="EW22" s="68"/>
      <c r="EX22" s="355">
        <f t="shared" si="101"/>
        <v>0</v>
      </c>
      <c r="EY22" s="355">
        <f t="shared" si="102"/>
        <v>0</v>
      </c>
      <c r="EZ22" s="355">
        <f t="shared" si="103"/>
        <v>0</v>
      </c>
      <c r="FA22" s="355">
        <f t="shared" si="104"/>
        <v>0</v>
      </c>
      <c r="FB22" s="355">
        <f t="shared" si="105"/>
        <v>0</v>
      </c>
      <c r="FC22" s="355">
        <f t="shared" si="106"/>
        <v>0</v>
      </c>
      <c r="FD22" s="355">
        <f t="shared" si="107"/>
        <v>0</v>
      </c>
      <c r="FE22" s="355">
        <f t="shared" si="108"/>
        <v>0</v>
      </c>
      <c r="FF22" s="68"/>
      <c r="FG22" s="68">
        <f t="shared" si="109"/>
        <v>0</v>
      </c>
      <c r="FH22" s="68" t="str">
        <f t="shared" si="110"/>
        <v>-</v>
      </c>
      <c r="FI22" s="68" t="str">
        <f t="shared" si="111"/>
        <v>-</v>
      </c>
      <c r="FJ22" s="68" t="str">
        <f t="shared" si="112"/>
        <v>-</v>
      </c>
      <c r="FK22" s="68" t="str">
        <f t="shared" si="113"/>
        <v>-</v>
      </c>
      <c r="FL22" s="68" t="str">
        <f t="shared" si="114"/>
        <v>-</v>
      </c>
      <c r="FM22" s="68" t="str">
        <f t="shared" si="115"/>
        <v>-</v>
      </c>
      <c r="FN22" s="68" t="str">
        <f t="shared" si="116"/>
        <v>-</v>
      </c>
      <c r="FO22" s="68"/>
      <c r="FP22" s="355">
        <f t="shared" si="117"/>
        <v>0</v>
      </c>
      <c r="FQ22" s="355">
        <f t="shared" si="118"/>
        <v>0</v>
      </c>
      <c r="FR22" s="355">
        <f t="shared" si="119"/>
        <v>0</v>
      </c>
      <c r="FS22" s="355">
        <f t="shared" si="120"/>
        <v>0</v>
      </c>
      <c r="FT22" s="355">
        <f t="shared" si="121"/>
        <v>0</v>
      </c>
      <c r="FU22" s="355">
        <f t="shared" si="122"/>
        <v>0</v>
      </c>
      <c r="FV22" s="355">
        <f t="shared" si="123"/>
        <v>0</v>
      </c>
      <c r="FW22" s="355">
        <f t="shared" si="124"/>
        <v>0</v>
      </c>
      <c r="FX22" s="68"/>
      <c r="FY22" s="68">
        <f t="shared" si="125"/>
        <v>0</v>
      </c>
      <c r="FZ22" s="68" t="str">
        <f t="shared" si="126"/>
        <v>-</v>
      </c>
      <c r="GA22" s="68" t="str">
        <f t="shared" si="127"/>
        <v>-</v>
      </c>
      <c r="GB22" s="68" t="str">
        <f t="shared" si="128"/>
        <v>-</v>
      </c>
      <c r="GC22" s="68" t="str">
        <f t="shared" si="129"/>
        <v>-</v>
      </c>
      <c r="GD22" s="68" t="str">
        <f t="shared" si="130"/>
        <v>-</v>
      </c>
      <c r="GE22" s="68" t="str">
        <f t="shared" si="131"/>
        <v>-</v>
      </c>
      <c r="GF22" s="68" t="str">
        <f t="shared" si="132"/>
        <v>-</v>
      </c>
    </row>
    <row r="23" spans="1:188" ht="13.5" customHeight="1" x14ac:dyDescent="0.3">
      <c r="A23" s="387"/>
      <c r="B23" s="387" t="s">
        <v>109</v>
      </c>
      <c r="C23" s="387" t="s">
        <v>24</v>
      </c>
      <c r="D23" s="388">
        <v>0.72916666666666663</v>
      </c>
      <c r="E23" s="388">
        <v>0</v>
      </c>
      <c r="F23" s="389" t="str">
        <f t="shared" si="25"/>
        <v>PT</v>
      </c>
      <c r="G23" s="9"/>
      <c r="H23" s="460">
        <f>INDEX(Lookup!$F$240:$Q$250,MATCH(B23,Lookup!$F$240:$F$250,0),MATCH($F$9,Lookup!$F$240:$Q$240,0))</f>
        <v>0.2</v>
      </c>
      <c r="I23" s="391">
        <v>192.4</v>
      </c>
      <c r="J23" s="392">
        <f t="shared" si="3"/>
        <v>683.8</v>
      </c>
      <c r="K23" s="461">
        <f t="shared" si="26"/>
        <v>0</v>
      </c>
      <c r="L23" s="394">
        <f t="shared" si="27"/>
        <v>0</v>
      </c>
      <c r="M23" s="395">
        <f t="shared" si="4"/>
        <v>192.4</v>
      </c>
      <c r="N23" s="392">
        <f t="shared" si="5"/>
        <v>0</v>
      </c>
      <c r="O23" s="9">
        <f t="shared" si="28"/>
        <v>0</v>
      </c>
      <c r="P23" s="9">
        <f t="shared" si="29"/>
        <v>0</v>
      </c>
      <c r="Q23" s="9">
        <f t="shared" si="30"/>
        <v>0</v>
      </c>
      <c r="R23" s="9">
        <f t="shared" si="31"/>
        <v>0</v>
      </c>
      <c r="S23" s="9">
        <f t="shared" si="32"/>
        <v>0</v>
      </c>
      <c r="T23" s="9">
        <f t="shared" si="33"/>
        <v>0</v>
      </c>
      <c r="U23" s="9">
        <f t="shared" si="34"/>
        <v>0</v>
      </c>
      <c r="V23" s="9">
        <f t="shared" si="35"/>
        <v>0</v>
      </c>
      <c r="W23" s="9">
        <f t="shared" si="36"/>
        <v>0</v>
      </c>
      <c r="X23" s="9">
        <f t="shared" si="37"/>
        <v>0</v>
      </c>
      <c r="Y23" s="9">
        <f t="shared" si="38"/>
        <v>0</v>
      </c>
      <c r="Z23" s="9">
        <f t="shared" si="39"/>
        <v>0</v>
      </c>
      <c r="AA23" s="9">
        <f t="shared" si="40"/>
        <v>0</v>
      </c>
      <c r="AB23" s="9">
        <f t="shared" si="41"/>
        <v>0</v>
      </c>
      <c r="AC23" s="9">
        <f t="shared" si="6"/>
        <v>0</v>
      </c>
      <c r="AD23" s="9">
        <f t="shared" si="7"/>
        <v>0</v>
      </c>
      <c r="AE23" s="9">
        <f t="shared" si="8"/>
        <v>0</v>
      </c>
      <c r="AF23" s="9">
        <f t="shared" si="9"/>
        <v>0</v>
      </c>
      <c r="AG23" s="9">
        <f t="shared" si="10"/>
        <v>0</v>
      </c>
      <c r="AH23" s="8">
        <f t="shared" si="11"/>
        <v>192.4</v>
      </c>
      <c r="AI23" s="8">
        <f t="shared" si="12"/>
        <v>0</v>
      </c>
      <c r="AJ23" s="8">
        <f t="shared" si="13"/>
        <v>0</v>
      </c>
      <c r="AK23" s="8">
        <f t="shared" si="14"/>
        <v>0</v>
      </c>
      <c r="AL23" s="8">
        <f t="shared" si="15"/>
        <v>0</v>
      </c>
      <c r="AM23" s="103" t="str">
        <f t="shared" si="16"/>
        <v>1</v>
      </c>
      <c r="AN23" s="63"/>
      <c r="AO23" s="63"/>
      <c r="AP23" s="63"/>
      <c r="AQ23" s="66"/>
      <c r="AR23" s="66"/>
      <c r="AS23" s="63"/>
      <c r="AT23" s="63"/>
      <c r="AU23" s="63"/>
      <c r="AV23" s="63"/>
      <c r="AW23" s="63"/>
      <c r="AX23" s="66"/>
      <c r="AY23" s="66"/>
      <c r="AZ23" s="63"/>
      <c r="BA23" s="63"/>
      <c r="BB23" s="63"/>
      <c r="BC23" s="63"/>
      <c r="BD23" s="63"/>
      <c r="BE23" s="66"/>
      <c r="BF23" s="66"/>
      <c r="BG23" s="63"/>
      <c r="BH23" s="63"/>
      <c r="BI23" s="63"/>
      <c r="BJ23" s="63"/>
      <c r="BK23" s="63"/>
      <c r="BL23" s="66"/>
      <c r="BM23" s="66"/>
      <c r="BN23" s="63"/>
      <c r="BO23" s="63"/>
      <c r="BP23" s="63"/>
      <c r="BQ23" s="63"/>
      <c r="BR23" s="63"/>
      <c r="BT23" s="70">
        <f t="shared" si="42"/>
        <v>0</v>
      </c>
      <c r="BU23" s="70">
        <f t="shared" si="43"/>
        <v>0</v>
      </c>
      <c r="BV23" s="70">
        <f t="shared" si="44"/>
        <v>0</v>
      </c>
      <c r="BW23" s="70">
        <f t="shared" si="45"/>
        <v>0</v>
      </c>
      <c r="BX23" s="70">
        <f t="shared" si="46"/>
        <v>0</v>
      </c>
      <c r="BY23" s="70">
        <f t="shared" si="47"/>
        <v>0</v>
      </c>
      <c r="CA23" s="104">
        <f t="shared" si="48"/>
        <v>0</v>
      </c>
      <c r="CB23" s="104">
        <f t="shared" si="49"/>
        <v>0</v>
      </c>
      <c r="CC23" s="104">
        <f t="shared" si="50"/>
        <v>0</v>
      </c>
      <c r="CD23" s="104">
        <f t="shared" si="51"/>
        <v>0</v>
      </c>
      <c r="CE23" s="104">
        <f t="shared" si="52"/>
        <v>0</v>
      </c>
      <c r="CF23" s="104">
        <f t="shared" si="53"/>
        <v>0</v>
      </c>
      <c r="CH23" s="226">
        <f t="shared" si="17"/>
        <v>0</v>
      </c>
      <c r="CI23" s="226">
        <f t="shared" si="18"/>
        <v>0</v>
      </c>
      <c r="CJ23" s="226">
        <f t="shared" si="19"/>
        <v>0</v>
      </c>
      <c r="CK23" s="226">
        <f t="shared" si="20"/>
        <v>0</v>
      </c>
      <c r="CL23" s="226">
        <f t="shared" si="21"/>
        <v>0</v>
      </c>
      <c r="CM23" s="226">
        <f t="shared" si="22"/>
        <v>0</v>
      </c>
      <c r="CN23" s="226">
        <f t="shared" si="23"/>
        <v>0</v>
      </c>
      <c r="CO23" s="226">
        <f t="shared" si="24"/>
        <v>0</v>
      </c>
      <c r="CV23" s="355">
        <f t="shared" si="54"/>
        <v>0</v>
      </c>
      <c r="CW23" s="355">
        <f t="shared" si="55"/>
        <v>0</v>
      </c>
      <c r="CX23" s="355">
        <f t="shared" si="56"/>
        <v>0</v>
      </c>
      <c r="CY23" s="355">
        <f t="shared" si="57"/>
        <v>0</v>
      </c>
      <c r="CZ23" s="355" t="str">
        <f ca="1">IFERROR(OUNTIF(AN23:AT23,"e"),"-")</f>
        <v>-</v>
      </c>
      <c r="DA23" s="355">
        <f t="shared" si="58"/>
        <v>0</v>
      </c>
      <c r="DB23" s="355">
        <f t="shared" si="59"/>
        <v>0</v>
      </c>
      <c r="DC23" s="355">
        <f t="shared" si="60"/>
        <v>0</v>
      </c>
      <c r="DE23" s="1168">
        <f t="shared" si="61"/>
        <v>0</v>
      </c>
      <c r="DF23" s="1168" t="str">
        <f t="shared" si="62"/>
        <v>-</v>
      </c>
      <c r="DG23" s="1168" t="str">
        <f t="shared" si="63"/>
        <v>-</v>
      </c>
      <c r="DH23" s="1168" t="str">
        <f t="shared" si="64"/>
        <v>-</v>
      </c>
      <c r="DI23" s="1168" t="str">
        <f t="shared" ca="1" si="65"/>
        <v>-</v>
      </c>
      <c r="DJ23" s="1168" t="str">
        <f t="shared" si="66"/>
        <v>-</v>
      </c>
      <c r="DK23" s="1168" t="str">
        <f t="shared" si="67"/>
        <v>-</v>
      </c>
      <c r="DL23" s="1168" t="str">
        <f t="shared" si="68"/>
        <v>-</v>
      </c>
      <c r="DN23" s="355">
        <f t="shared" si="69"/>
        <v>0</v>
      </c>
      <c r="DO23" s="355">
        <f t="shared" si="70"/>
        <v>0</v>
      </c>
      <c r="DP23" s="355">
        <f t="shared" si="71"/>
        <v>0</v>
      </c>
      <c r="DQ23" s="355">
        <f t="shared" si="72"/>
        <v>0</v>
      </c>
      <c r="DR23" s="355">
        <f t="shared" si="73"/>
        <v>0</v>
      </c>
      <c r="DS23" s="355">
        <f t="shared" si="74"/>
        <v>0</v>
      </c>
      <c r="DT23" s="355">
        <f t="shared" si="75"/>
        <v>0</v>
      </c>
      <c r="DU23" s="355">
        <f t="shared" si="76"/>
        <v>0</v>
      </c>
      <c r="DW23" s="68">
        <f t="shared" si="77"/>
        <v>0</v>
      </c>
      <c r="DX23" s="68" t="str">
        <f t="shared" si="78"/>
        <v>-</v>
      </c>
      <c r="DY23" s="68" t="str">
        <f t="shared" si="79"/>
        <v>-</v>
      </c>
      <c r="DZ23" s="68" t="str">
        <f t="shared" si="80"/>
        <v>-</v>
      </c>
      <c r="EA23" s="68" t="str">
        <f t="shared" si="81"/>
        <v>-</v>
      </c>
      <c r="EB23" s="68" t="str">
        <f t="shared" si="82"/>
        <v>-</v>
      </c>
      <c r="EC23" s="68" t="str">
        <f t="shared" si="83"/>
        <v>-</v>
      </c>
      <c r="ED23" s="68" t="str">
        <f t="shared" si="84"/>
        <v>-</v>
      </c>
      <c r="EF23" s="355">
        <f t="shared" si="85"/>
        <v>0</v>
      </c>
      <c r="EG23" s="355">
        <f t="shared" si="86"/>
        <v>0</v>
      </c>
      <c r="EH23" s="355">
        <f t="shared" si="87"/>
        <v>0</v>
      </c>
      <c r="EI23" s="355">
        <f t="shared" si="88"/>
        <v>0</v>
      </c>
      <c r="EJ23" s="355">
        <f t="shared" si="89"/>
        <v>0</v>
      </c>
      <c r="EK23" s="355">
        <f t="shared" si="90"/>
        <v>0</v>
      </c>
      <c r="EL23" s="355">
        <f t="shared" si="91"/>
        <v>0</v>
      </c>
      <c r="EM23" s="355">
        <f t="shared" si="92"/>
        <v>0</v>
      </c>
      <c r="EO23" s="68">
        <f t="shared" si="93"/>
        <v>0</v>
      </c>
      <c r="EP23" s="68" t="str">
        <f t="shared" si="94"/>
        <v>-</v>
      </c>
      <c r="EQ23" s="68" t="str">
        <f t="shared" si="95"/>
        <v>-</v>
      </c>
      <c r="ER23" s="68" t="str">
        <f t="shared" si="96"/>
        <v>-</v>
      </c>
      <c r="ES23" s="68" t="str">
        <f t="shared" si="97"/>
        <v>-</v>
      </c>
      <c r="ET23" s="68" t="str">
        <f t="shared" si="98"/>
        <v>-</v>
      </c>
      <c r="EU23" s="68" t="str">
        <f t="shared" si="99"/>
        <v>-</v>
      </c>
      <c r="EV23" s="68" t="str">
        <f t="shared" si="100"/>
        <v>-</v>
      </c>
      <c r="EW23" s="68"/>
      <c r="EX23" s="355">
        <f t="shared" si="101"/>
        <v>0</v>
      </c>
      <c r="EY23" s="355">
        <f t="shared" si="102"/>
        <v>0</v>
      </c>
      <c r="EZ23" s="355">
        <f t="shared" si="103"/>
        <v>0</v>
      </c>
      <c r="FA23" s="355">
        <f t="shared" si="104"/>
        <v>0</v>
      </c>
      <c r="FB23" s="355">
        <f t="shared" si="105"/>
        <v>0</v>
      </c>
      <c r="FC23" s="355">
        <f t="shared" si="106"/>
        <v>0</v>
      </c>
      <c r="FD23" s="355">
        <f t="shared" si="107"/>
        <v>0</v>
      </c>
      <c r="FE23" s="355">
        <f t="shared" si="108"/>
        <v>0</v>
      </c>
      <c r="FF23" s="68"/>
      <c r="FG23" s="68">
        <f t="shared" si="109"/>
        <v>0</v>
      </c>
      <c r="FH23" s="68" t="str">
        <f t="shared" si="110"/>
        <v>-</v>
      </c>
      <c r="FI23" s="68" t="str">
        <f t="shared" si="111"/>
        <v>-</v>
      </c>
      <c r="FJ23" s="68" t="str">
        <f t="shared" si="112"/>
        <v>-</v>
      </c>
      <c r="FK23" s="68" t="str">
        <f t="shared" si="113"/>
        <v>-</v>
      </c>
      <c r="FL23" s="68" t="str">
        <f t="shared" si="114"/>
        <v>-</v>
      </c>
      <c r="FM23" s="68" t="str">
        <f t="shared" si="115"/>
        <v>-</v>
      </c>
      <c r="FN23" s="68" t="str">
        <f t="shared" si="116"/>
        <v>-</v>
      </c>
      <c r="FO23" s="68"/>
      <c r="FP23" s="355">
        <f t="shared" si="117"/>
        <v>0</v>
      </c>
      <c r="FQ23" s="355">
        <f t="shared" si="118"/>
        <v>0</v>
      </c>
      <c r="FR23" s="355">
        <f t="shared" si="119"/>
        <v>0</v>
      </c>
      <c r="FS23" s="355">
        <f t="shared" si="120"/>
        <v>0</v>
      </c>
      <c r="FT23" s="355">
        <f t="shared" si="121"/>
        <v>0</v>
      </c>
      <c r="FU23" s="355">
        <f t="shared" si="122"/>
        <v>0</v>
      </c>
      <c r="FV23" s="355">
        <f t="shared" si="123"/>
        <v>0</v>
      </c>
      <c r="FW23" s="355">
        <f t="shared" si="124"/>
        <v>0</v>
      </c>
      <c r="FX23" s="68"/>
      <c r="FY23" s="68">
        <f t="shared" si="125"/>
        <v>0</v>
      </c>
      <c r="FZ23" s="68" t="str">
        <f t="shared" si="126"/>
        <v>-</v>
      </c>
      <c r="GA23" s="68" t="str">
        <f t="shared" si="127"/>
        <v>-</v>
      </c>
      <c r="GB23" s="68" t="str">
        <f t="shared" si="128"/>
        <v>-</v>
      </c>
      <c r="GC23" s="68" t="str">
        <f t="shared" si="129"/>
        <v>-</v>
      </c>
      <c r="GD23" s="68" t="str">
        <f t="shared" si="130"/>
        <v>-</v>
      </c>
      <c r="GE23" s="68" t="str">
        <f t="shared" si="131"/>
        <v>-</v>
      </c>
      <c r="GF23" s="68" t="str">
        <f t="shared" si="132"/>
        <v>-</v>
      </c>
    </row>
    <row r="24" spans="1:188" ht="13.5" customHeight="1" x14ac:dyDescent="0.3">
      <c r="A24" s="387"/>
      <c r="B24" s="387" t="s">
        <v>109</v>
      </c>
      <c r="C24" s="387" t="s">
        <v>24</v>
      </c>
      <c r="D24" s="388">
        <v>0.72916666666666663</v>
      </c>
      <c r="E24" s="388">
        <v>0</v>
      </c>
      <c r="F24" s="389" t="str">
        <f t="shared" si="25"/>
        <v>PT</v>
      </c>
      <c r="G24" s="9"/>
      <c r="H24" s="460">
        <f>INDEX(Lookup!$F$240:$Q$250,MATCH(B24,Lookup!$F$240:$F$250,0),MATCH($F$9,Lookup!$F$240:$Q$240,0))</f>
        <v>0.2</v>
      </c>
      <c r="I24" s="391">
        <v>192.4</v>
      </c>
      <c r="J24" s="392">
        <f t="shared" si="3"/>
        <v>683.8</v>
      </c>
      <c r="K24" s="461">
        <f>H24*L24</f>
        <v>0</v>
      </c>
      <c r="L24" s="394">
        <f t="shared" si="27"/>
        <v>0</v>
      </c>
      <c r="M24" s="395">
        <f t="shared" si="4"/>
        <v>192.4</v>
      </c>
      <c r="N24" s="392">
        <f t="shared" si="5"/>
        <v>0</v>
      </c>
      <c r="O24" s="9">
        <f>IF($L$4&gt;0,P24*J24*$M$4*H24,0)</f>
        <v>0</v>
      </c>
      <c r="P24" s="9">
        <f t="shared" si="29"/>
        <v>0</v>
      </c>
      <c r="Q24" s="9">
        <f t="shared" si="30"/>
        <v>0</v>
      </c>
      <c r="R24" s="9">
        <f t="shared" si="31"/>
        <v>0</v>
      </c>
      <c r="S24" s="9">
        <f t="shared" si="32"/>
        <v>0</v>
      </c>
      <c r="T24" s="9">
        <f t="shared" si="33"/>
        <v>0</v>
      </c>
      <c r="U24" s="9">
        <f t="shared" si="34"/>
        <v>0</v>
      </c>
      <c r="V24" s="9">
        <f t="shared" si="35"/>
        <v>0</v>
      </c>
      <c r="W24" s="9">
        <f t="shared" si="36"/>
        <v>0</v>
      </c>
      <c r="X24" s="9">
        <f t="shared" si="37"/>
        <v>0</v>
      </c>
      <c r="Y24" s="9">
        <f t="shared" si="38"/>
        <v>0</v>
      </c>
      <c r="Z24" s="9">
        <f t="shared" si="39"/>
        <v>0</v>
      </c>
      <c r="AA24" s="9">
        <f t="shared" si="40"/>
        <v>0</v>
      </c>
      <c r="AB24" s="9">
        <f t="shared" si="41"/>
        <v>0</v>
      </c>
      <c r="AC24" s="9">
        <f>IF($L$4&gt;0,I24*$M$4*P24,0)</f>
        <v>0</v>
      </c>
      <c r="AD24" s="9">
        <f>IF($L$5&gt;0,I24*$M$5*R24,0)</f>
        <v>0</v>
      </c>
      <c r="AE24" s="9">
        <f>IF($L$6&gt;0,I24*$M$6*T24,0)</f>
        <v>0</v>
      </c>
      <c r="AF24" s="9">
        <f>IF($L$7&gt;0,I24*$M$7*V24,0)</f>
        <v>0</v>
      </c>
      <c r="AG24" s="9">
        <f>IF($L$8&gt;0,I24*$M$8*X24,0)</f>
        <v>0</v>
      </c>
      <c r="AH24" s="8">
        <f>IF(ISERROR(M24*$M$4),0,M24*$M$4)</f>
        <v>192.4</v>
      </c>
      <c r="AI24" s="8">
        <f>IF(ISERROR(M24*$M$5),0,M24*$M$5)</f>
        <v>0</v>
      </c>
      <c r="AJ24" s="8">
        <f>IF(ISERROR(M24*$M$6),0,M24*$M$6)</f>
        <v>0</v>
      </c>
      <c r="AK24" s="8">
        <f>IF(ISERROR(M24*$M$7),0,M24*$M$7)</f>
        <v>0</v>
      </c>
      <c r="AL24" s="8">
        <f>IF(ISERROR(M24*$M$8),0,M24*$M$8)</f>
        <v>0</v>
      </c>
      <c r="AM24" s="103" t="str">
        <f t="shared" si="16"/>
        <v>1</v>
      </c>
      <c r="AN24" s="63"/>
      <c r="AO24" s="63"/>
      <c r="AP24" s="63"/>
      <c r="AQ24" s="66"/>
      <c r="AR24" s="66"/>
      <c r="AS24" s="63"/>
      <c r="AT24" s="63"/>
      <c r="AU24" s="63"/>
      <c r="AV24" s="63"/>
      <c r="AW24" s="63"/>
      <c r="AX24" s="66"/>
      <c r="AY24" s="66"/>
      <c r="AZ24" s="63"/>
      <c r="BA24" s="63"/>
      <c r="BB24" s="63"/>
      <c r="BC24" s="63"/>
      <c r="BD24" s="63"/>
      <c r="BE24" s="66"/>
      <c r="BF24" s="66"/>
      <c r="BG24" s="63"/>
      <c r="BH24" s="63"/>
      <c r="BI24" s="63"/>
      <c r="BJ24" s="63"/>
      <c r="BK24" s="63"/>
      <c r="BL24" s="66"/>
      <c r="BM24" s="66"/>
      <c r="BN24" s="63"/>
      <c r="BO24" s="63"/>
      <c r="BP24" s="63"/>
      <c r="BQ24" s="63"/>
      <c r="BR24" s="63"/>
      <c r="BT24" s="70">
        <f t="shared" si="42"/>
        <v>0</v>
      </c>
      <c r="BU24" s="70">
        <f t="shared" si="43"/>
        <v>0</v>
      </c>
      <c r="BV24" s="70">
        <f t="shared" si="44"/>
        <v>0</v>
      </c>
      <c r="BW24" s="70">
        <f t="shared" si="45"/>
        <v>0</v>
      </c>
      <c r="BX24" s="70">
        <f t="shared" si="46"/>
        <v>0</v>
      </c>
      <c r="BY24" s="70">
        <f t="shared" si="47"/>
        <v>0</v>
      </c>
      <c r="CA24" s="104">
        <f t="shared" si="48"/>
        <v>0</v>
      </c>
      <c r="CB24" s="104">
        <f t="shared" si="49"/>
        <v>0</v>
      </c>
      <c r="CC24" s="104">
        <f t="shared" si="50"/>
        <v>0</v>
      </c>
      <c r="CD24" s="104">
        <f t="shared" si="51"/>
        <v>0</v>
      </c>
      <c r="CE24" s="104">
        <f t="shared" si="52"/>
        <v>0</v>
      </c>
      <c r="CF24" s="104">
        <f t="shared" si="53"/>
        <v>0</v>
      </c>
      <c r="CH24" s="226">
        <f t="shared" si="17"/>
        <v>0</v>
      </c>
      <c r="CI24" s="226">
        <f t="shared" si="18"/>
        <v>0</v>
      </c>
      <c r="CJ24" s="226">
        <f t="shared" si="19"/>
        <v>0</v>
      </c>
      <c r="CK24" s="226">
        <f t="shared" si="20"/>
        <v>0</v>
      </c>
      <c r="CL24" s="226">
        <f t="shared" si="21"/>
        <v>0</v>
      </c>
      <c r="CM24" s="226">
        <f t="shared" si="22"/>
        <v>0</v>
      </c>
      <c r="CN24" s="226">
        <f t="shared" si="23"/>
        <v>0</v>
      </c>
      <c r="CO24" s="226">
        <f t="shared" si="24"/>
        <v>0</v>
      </c>
      <c r="CV24" s="355">
        <f t="shared" si="54"/>
        <v>0</v>
      </c>
      <c r="CW24" s="355">
        <f t="shared" si="55"/>
        <v>0</v>
      </c>
      <c r="CX24" s="355">
        <f t="shared" si="56"/>
        <v>0</v>
      </c>
      <c r="CY24" s="355">
        <f t="shared" si="57"/>
        <v>0</v>
      </c>
      <c r="CZ24" s="355" t="str">
        <f ca="1">IFERROR(OUNTIF(AN24:AT24,"e"),"-")</f>
        <v>-</v>
      </c>
      <c r="DA24" s="355">
        <f t="shared" si="58"/>
        <v>0</v>
      </c>
      <c r="DB24" s="355">
        <f t="shared" si="59"/>
        <v>0</v>
      </c>
      <c r="DC24" s="355">
        <f t="shared" si="60"/>
        <v>0</v>
      </c>
      <c r="DE24" s="1168">
        <f t="shared" si="61"/>
        <v>0</v>
      </c>
      <c r="DF24" s="1168" t="str">
        <f t="shared" si="62"/>
        <v>-</v>
      </c>
      <c r="DG24" s="1168" t="str">
        <f t="shared" si="63"/>
        <v>-</v>
      </c>
      <c r="DH24" s="1168" t="str">
        <f t="shared" si="64"/>
        <v>-</v>
      </c>
      <c r="DI24" s="1168" t="str">
        <f t="shared" ca="1" si="65"/>
        <v>-</v>
      </c>
      <c r="DJ24" s="1168" t="str">
        <f t="shared" si="66"/>
        <v>-</v>
      </c>
      <c r="DK24" s="1168" t="str">
        <f t="shared" si="67"/>
        <v>-</v>
      </c>
      <c r="DL24" s="1168" t="str">
        <f t="shared" si="68"/>
        <v>-</v>
      </c>
      <c r="DN24" s="355">
        <f t="shared" si="69"/>
        <v>0</v>
      </c>
      <c r="DO24" s="355">
        <f t="shared" si="70"/>
        <v>0</v>
      </c>
      <c r="DP24" s="355">
        <f t="shared" si="71"/>
        <v>0</v>
      </c>
      <c r="DQ24" s="355">
        <f t="shared" si="72"/>
        <v>0</v>
      </c>
      <c r="DR24" s="355">
        <f t="shared" si="73"/>
        <v>0</v>
      </c>
      <c r="DS24" s="355">
        <f t="shared" si="74"/>
        <v>0</v>
      </c>
      <c r="DT24" s="355">
        <f t="shared" si="75"/>
        <v>0</v>
      </c>
      <c r="DU24" s="355">
        <f t="shared" si="76"/>
        <v>0</v>
      </c>
      <c r="DW24" s="68">
        <f t="shared" si="77"/>
        <v>0</v>
      </c>
      <c r="DX24" s="68" t="str">
        <f t="shared" si="78"/>
        <v>-</v>
      </c>
      <c r="DY24" s="68" t="str">
        <f t="shared" si="79"/>
        <v>-</v>
      </c>
      <c r="DZ24" s="68" t="str">
        <f t="shared" si="80"/>
        <v>-</v>
      </c>
      <c r="EA24" s="68" t="str">
        <f t="shared" si="81"/>
        <v>-</v>
      </c>
      <c r="EB24" s="68" t="str">
        <f t="shared" si="82"/>
        <v>-</v>
      </c>
      <c r="EC24" s="68" t="str">
        <f t="shared" si="83"/>
        <v>-</v>
      </c>
      <c r="ED24" s="68" t="str">
        <f t="shared" si="84"/>
        <v>-</v>
      </c>
      <c r="EF24" s="355">
        <f t="shared" si="85"/>
        <v>0</v>
      </c>
      <c r="EG24" s="355">
        <f t="shared" si="86"/>
        <v>0</v>
      </c>
      <c r="EH24" s="355">
        <f t="shared" si="87"/>
        <v>0</v>
      </c>
      <c r="EI24" s="355">
        <f t="shared" si="88"/>
        <v>0</v>
      </c>
      <c r="EJ24" s="355">
        <f t="shared" si="89"/>
        <v>0</v>
      </c>
      <c r="EK24" s="355">
        <f t="shared" si="90"/>
        <v>0</v>
      </c>
      <c r="EL24" s="355">
        <f t="shared" si="91"/>
        <v>0</v>
      </c>
      <c r="EM24" s="355">
        <f t="shared" si="92"/>
        <v>0</v>
      </c>
      <c r="EO24" s="68">
        <f t="shared" si="93"/>
        <v>0</v>
      </c>
      <c r="EP24" s="68" t="str">
        <f t="shared" si="94"/>
        <v>-</v>
      </c>
      <c r="EQ24" s="68" t="str">
        <f t="shared" si="95"/>
        <v>-</v>
      </c>
      <c r="ER24" s="68" t="str">
        <f t="shared" si="96"/>
        <v>-</v>
      </c>
      <c r="ES24" s="68" t="str">
        <f t="shared" si="97"/>
        <v>-</v>
      </c>
      <c r="ET24" s="68" t="str">
        <f t="shared" si="98"/>
        <v>-</v>
      </c>
      <c r="EU24" s="68" t="str">
        <f t="shared" si="99"/>
        <v>-</v>
      </c>
      <c r="EV24" s="68" t="str">
        <f t="shared" si="100"/>
        <v>-</v>
      </c>
      <c r="EW24" s="68"/>
      <c r="EX24" s="355">
        <f t="shared" si="101"/>
        <v>0</v>
      </c>
      <c r="EY24" s="355">
        <f t="shared" si="102"/>
        <v>0</v>
      </c>
      <c r="EZ24" s="355">
        <f t="shared" si="103"/>
        <v>0</v>
      </c>
      <c r="FA24" s="355">
        <f t="shared" si="104"/>
        <v>0</v>
      </c>
      <c r="FB24" s="355">
        <f t="shared" si="105"/>
        <v>0</v>
      </c>
      <c r="FC24" s="355">
        <f t="shared" si="106"/>
        <v>0</v>
      </c>
      <c r="FD24" s="355">
        <f t="shared" si="107"/>
        <v>0</v>
      </c>
      <c r="FE24" s="355">
        <f t="shared" si="108"/>
        <v>0</v>
      </c>
      <c r="FF24" s="68"/>
      <c r="FG24" s="68">
        <f t="shared" si="109"/>
        <v>0</v>
      </c>
      <c r="FH24" s="68" t="str">
        <f t="shared" si="110"/>
        <v>-</v>
      </c>
      <c r="FI24" s="68" t="str">
        <f t="shared" si="111"/>
        <v>-</v>
      </c>
      <c r="FJ24" s="68" t="str">
        <f t="shared" si="112"/>
        <v>-</v>
      </c>
      <c r="FK24" s="68" t="str">
        <f t="shared" si="113"/>
        <v>-</v>
      </c>
      <c r="FL24" s="68" t="str">
        <f t="shared" si="114"/>
        <v>-</v>
      </c>
      <c r="FM24" s="68" t="str">
        <f t="shared" si="115"/>
        <v>-</v>
      </c>
      <c r="FN24" s="68" t="str">
        <f t="shared" si="116"/>
        <v>-</v>
      </c>
      <c r="FO24" s="68"/>
      <c r="FP24" s="355">
        <f t="shared" si="117"/>
        <v>0</v>
      </c>
      <c r="FQ24" s="355">
        <f t="shared" si="118"/>
        <v>0</v>
      </c>
      <c r="FR24" s="355">
        <f t="shared" si="119"/>
        <v>0</v>
      </c>
      <c r="FS24" s="355">
        <f t="shared" si="120"/>
        <v>0</v>
      </c>
      <c r="FT24" s="355">
        <f t="shared" si="121"/>
        <v>0</v>
      </c>
      <c r="FU24" s="355">
        <f t="shared" si="122"/>
        <v>0</v>
      </c>
      <c r="FV24" s="355">
        <f t="shared" si="123"/>
        <v>0</v>
      </c>
      <c r="FW24" s="355">
        <f t="shared" si="124"/>
        <v>0</v>
      </c>
      <c r="FX24" s="68"/>
      <c r="FY24" s="68">
        <f t="shared" si="125"/>
        <v>0</v>
      </c>
      <c r="FZ24" s="68" t="str">
        <f t="shared" si="126"/>
        <v>-</v>
      </c>
      <c r="GA24" s="68" t="str">
        <f t="shared" si="127"/>
        <v>-</v>
      </c>
      <c r="GB24" s="68" t="str">
        <f t="shared" si="128"/>
        <v>-</v>
      </c>
      <c r="GC24" s="68" t="str">
        <f t="shared" si="129"/>
        <v>-</v>
      </c>
      <c r="GD24" s="68" t="str">
        <f t="shared" si="130"/>
        <v>-</v>
      </c>
      <c r="GE24" s="68" t="str">
        <f t="shared" si="131"/>
        <v>-</v>
      </c>
      <c r="GF24" s="68" t="str">
        <f t="shared" si="132"/>
        <v>-</v>
      </c>
    </row>
    <row r="25" spans="1:188" ht="13.5" customHeight="1" x14ac:dyDescent="0.3">
      <c r="A25" s="387"/>
      <c r="B25" s="387" t="s">
        <v>109</v>
      </c>
      <c r="C25" s="387" t="s">
        <v>24</v>
      </c>
      <c r="D25" s="388">
        <v>0.72916666666666663</v>
      </c>
      <c r="E25" s="388">
        <v>0</v>
      </c>
      <c r="F25" s="389" t="str">
        <f t="shared" si="25"/>
        <v>PT</v>
      </c>
      <c r="G25" s="9"/>
      <c r="H25" s="460">
        <f>INDEX(Lookup!$F$240:$Q$250,MATCH(B25,Lookup!$F$240:$F$250,0),MATCH($F$9,Lookup!$F$240:$Q$240,0))</f>
        <v>0.2</v>
      </c>
      <c r="I25" s="391">
        <v>192.4</v>
      </c>
      <c r="J25" s="392">
        <f t="shared" si="3"/>
        <v>683.8</v>
      </c>
      <c r="K25" s="461">
        <f t="shared" si="26"/>
        <v>0</v>
      </c>
      <c r="L25" s="394">
        <f t="shared" si="27"/>
        <v>0</v>
      </c>
      <c r="M25" s="395">
        <f t="shared" si="4"/>
        <v>192.4</v>
      </c>
      <c r="N25" s="392">
        <f t="shared" si="5"/>
        <v>0</v>
      </c>
      <c r="O25" s="9">
        <f t="shared" si="28"/>
        <v>0</v>
      </c>
      <c r="P25" s="9">
        <f t="shared" si="29"/>
        <v>0</v>
      </c>
      <c r="Q25" s="9">
        <f t="shared" si="30"/>
        <v>0</v>
      </c>
      <c r="R25" s="9">
        <f t="shared" si="31"/>
        <v>0</v>
      </c>
      <c r="S25" s="9">
        <f t="shared" si="32"/>
        <v>0</v>
      </c>
      <c r="T25" s="9">
        <f t="shared" si="33"/>
        <v>0</v>
      </c>
      <c r="U25" s="9">
        <f t="shared" si="34"/>
        <v>0</v>
      </c>
      <c r="V25" s="9">
        <f t="shared" si="35"/>
        <v>0</v>
      </c>
      <c r="W25" s="9">
        <f t="shared" si="36"/>
        <v>0</v>
      </c>
      <c r="X25" s="9">
        <f t="shared" si="37"/>
        <v>0</v>
      </c>
      <c r="Y25" s="9">
        <f t="shared" si="38"/>
        <v>0</v>
      </c>
      <c r="Z25" s="9">
        <f t="shared" si="39"/>
        <v>0</v>
      </c>
      <c r="AA25" s="9">
        <f t="shared" si="40"/>
        <v>0</v>
      </c>
      <c r="AB25" s="9">
        <f t="shared" si="41"/>
        <v>0</v>
      </c>
      <c r="AC25" s="9">
        <f t="shared" si="6"/>
        <v>0</v>
      </c>
      <c r="AD25" s="9">
        <f t="shared" si="7"/>
        <v>0</v>
      </c>
      <c r="AE25" s="9">
        <f t="shared" si="8"/>
        <v>0</v>
      </c>
      <c r="AF25" s="9">
        <f t="shared" si="9"/>
        <v>0</v>
      </c>
      <c r="AG25" s="9">
        <f t="shared" si="10"/>
        <v>0</v>
      </c>
      <c r="AH25" s="8">
        <f t="shared" si="11"/>
        <v>192.4</v>
      </c>
      <c r="AI25" s="8">
        <f t="shared" si="12"/>
        <v>0</v>
      </c>
      <c r="AJ25" s="8">
        <f t="shared" si="13"/>
        <v>0</v>
      </c>
      <c r="AK25" s="8">
        <f t="shared" si="14"/>
        <v>0</v>
      </c>
      <c r="AL25" s="8">
        <f t="shared" si="15"/>
        <v>0</v>
      </c>
      <c r="AM25" s="103" t="str">
        <f t="shared" si="16"/>
        <v>1</v>
      </c>
      <c r="AN25" s="63"/>
      <c r="AO25" s="63"/>
      <c r="AP25" s="63"/>
      <c r="AQ25" s="66"/>
      <c r="AR25" s="66"/>
      <c r="AS25" s="63"/>
      <c r="AT25" s="63"/>
      <c r="AU25" s="63"/>
      <c r="AV25" s="63"/>
      <c r="AW25" s="63"/>
      <c r="AX25" s="66"/>
      <c r="AY25" s="66"/>
      <c r="AZ25" s="63"/>
      <c r="BA25" s="63"/>
      <c r="BB25" s="63"/>
      <c r="BC25" s="63"/>
      <c r="BD25" s="63"/>
      <c r="BE25" s="66"/>
      <c r="BF25" s="66"/>
      <c r="BG25" s="63"/>
      <c r="BH25" s="63"/>
      <c r="BI25" s="63"/>
      <c r="BJ25" s="63"/>
      <c r="BK25" s="63"/>
      <c r="BL25" s="66"/>
      <c r="BM25" s="66"/>
      <c r="BN25" s="63"/>
      <c r="BO25" s="63"/>
      <c r="BP25" s="63"/>
      <c r="BQ25" s="63"/>
      <c r="BR25" s="63"/>
      <c r="BT25" s="70">
        <f t="shared" si="42"/>
        <v>0</v>
      </c>
      <c r="BU25" s="70">
        <f t="shared" si="43"/>
        <v>0</v>
      </c>
      <c r="BV25" s="70">
        <f t="shared" si="44"/>
        <v>0</v>
      </c>
      <c r="BW25" s="70">
        <f t="shared" si="45"/>
        <v>0</v>
      </c>
      <c r="BX25" s="70">
        <f t="shared" si="46"/>
        <v>0</v>
      </c>
      <c r="BY25" s="70">
        <f t="shared" si="47"/>
        <v>0</v>
      </c>
      <c r="CA25" s="104">
        <f t="shared" si="48"/>
        <v>0</v>
      </c>
      <c r="CB25" s="104">
        <f t="shared" si="49"/>
        <v>0</v>
      </c>
      <c r="CC25" s="104">
        <f t="shared" si="50"/>
        <v>0</v>
      </c>
      <c r="CD25" s="104">
        <f t="shared" si="51"/>
        <v>0</v>
      </c>
      <c r="CE25" s="104">
        <f t="shared" si="52"/>
        <v>0</v>
      </c>
      <c r="CF25" s="104">
        <f t="shared" si="53"/>
        <v>0</v>
      </c>
      <c r="CH25" s="226">
        <f t="shared" si="17"/>
        <v>0</v>
      </c>
      <c r="CI25" s="226">
        <f t="shared" si="18"/>
        <v>0</v>
      </c>
      <c r="CJ25" s="226">
        <f t="shared" si="19"/>
        <v>0</v>
      </c>
      <c r="CK25" s="226">
        <f t="shared" si="20"/>
        <v>0</v>
      </c>
      <c r="CL25" s="226">
        <f t="shared" si="21"/>
        <v>0</v>
      </c>
      <c r="CM25" s="226">
        <f t="shared" si="22"/>
        <v>0</v>
      </c>
      <c r="CN25" s="226">
        <f t="shared" si="23"/>
        <v>0</v>
      </c>
      <c r="CO25" s="226">
        <f t="shared" si="24"/>
        <v>0</v>
      </c>
      <c r="CV25" s="355">
        <f t="shared" si="54"/>
        <v>0</v>
      </c>
      <c r="CW25" s="355">
        <f t="shared" si="55"/>
        <v>0</v>
      </c>
      <c r="CX25" s="355">
        <f t="shared" si="56"/>
        <v>0</v>
      </c>
      <c r="CY25" s="355">
        <f t="shared" si="57"/>
        <v>0</v>
      </c>
      <c r="CZ25" s="355" t="str">
        <f ca="1">IFERROR(OUNTIF(AN25:AT25,"e"),"-")</f>
        <v>-</v>
      </c>
      <c r="DA25" s="355">
        <f t="shared" si="58"/>
        <v>0</v>
      </c>
      <c r="DB25" s="355">
        <f t="shared" si="59"/>
        <v>0</v>
      </c>
      <c r="DC25" s="355">
        <f t="shared" si="60"/>
        <v>0</v>
      </c>
      <c r="DE25" s="1168">
        <f t="shared" si="61"/>
        <v>0</v>
      </c>
      <c r="DF25" s="1168" t="str">
        <f t="shared" si="62"/>
        <v>-</v>
      </c>
      <c r="DG25" s="1168" t="str">
        <f t="shared" si="63"/>
        <v>-</v>
      </c>
      <c r="DH25" s="1168" t="str">
        <f t="shared" si="64"/>
        <v>-</v>
      </c>
      <c r="DI25" s="1168" t="str">
        <f t="shared" ca="1" si="65"/>
        <v>-</v>
      </c>
      <c r="DJ25" s="1168" t="str">
        <f t="shared" si="66"/>
        <v>-</v>
      </c>
      <c r="DK25" s="1168" t="str">
        <f t="shared" si="67"/>
        <v>-</v>
      </c>
      <c r="DL25" s="1168" t="str">
        <f t="shared" si="68"/>
        <v>-</v>
      </c>
      <c r="DN25" s="355">
        <f t="shared" si="69"/>
        <v>0</v>
      </c>
      <c r="DO25" s="355">
        <f t="shared" si="70"/>
        <v>0</v>
      </c>
      <c r="DP25" s="355">
        <f t="shared" si="71"/>
        <v>0</v>
      </c>
      <c r="DQ25" s="355">
        <f t="shared" si="72"/>
        <v>0</v>
      </c>
      <c r="DR25" s="355">
        <f t="shared" si="73"/>
        <v>0</v>
      </c>
      <c r="DS25" s="355">
        <f t="shared" si="74"/>
        <v>0</v>
      </c>
      <c r="DT25" s="355">
        <f t="shared" si="75"/>
        <v>0</v>
      </c>
      <c r="DU25" s="355">
        <f t="shared" si="76"/>
        <v>0</v>
      </c>
      <c r="DW25" s="68">
        <f t="shared" si="77"/>
        <v>0</v>
      </c>
      <c r="DX25" s="68" t="str">
        <f t="shared" si="78"/>
        <v>-</v>
      </c>
      <c r="DY25" s="68" t="str">
        <f t="shared" si="79"/>
        <v>-</v>
      </c>
      <c r="DZ25" s="68" t="str">
        <f t="shared" si="80"/>
        <v>-</v>
      </c>
      <c r="EA25" s="68" t="str">
        <f t="shared" si="81"/>
        <v>-</v>
      </c>
      <c r="EB25" s="68" t="str">
        <f t="shared" si="82"/>
        <v>-</v>
      </c>
      <c r="EC25" s="68" t="str">
        <f t="shared" si="83"/>
        <v>-</v>
      </c>
      <c r="ED25" s="68" t="str">
        <f t="shared" si="84"/>
        <v>-</v>
      </c>
      <c r="EF25" s="355">
        <f t="shared" si="85"/>
        <v>0</v>
      </c>
      <c r="EG25" s="355">
        <f t="shared" si="86"/>
        <v>0</v>
      </c>
      <c r="EH25" s="355">
        <f t="shared" si="87"/>
        <v>0</v>
      </c>
      <c r="EI25" s="355">
        <f t="shared" si="88"/>
        <v>0</v>
      </c>
      <c r="EJ25" s="355">
        <f t="shared" si="89"/>
        <v>0</v>
      </c>
      <c r="EK25" s="355">
        <f t="shared" si="90"/>
        <v>0</v>
      </c>
      <c r="EL25" s="355">
        <f t="shared" si="91"/>
        <v>0</v>
      </c>
      <c r="EM25" s="355">
        <f t="shared" si="92"/>
        <v>0</v>
      </c>
      <c r="EO25" s="68">
        <f t="shared" si="93"/>
        <v>0</v>
      </c>
      <c r="EP25" s="68" t="str">
        <f t="shared" si="94"/>
        <v>-</v>
      </c>
      <c r="EQ25" s="68" t="str">
        <f t="shared" si="95"/>
        <v>-</v>
      </c>
      <c r="ER25" s="68" t="str">
        <f t="shared" si="96"/>
        <v>-</v>
      </c>
      <c r="ES25" s="68" t="str">
        <f t="shared" si="97"/>
        <v>-</v>
      </c>
      <c r="ET25" s="68" t="str">
        <f t="shared" si="98"/>
        <v>-</v>
      </c>
      <c r="EU25" s="68" t="str">
        <f t="shared" si="99"/>
        <v>-</v>
      </c>
      <c r="EV25" s="68" t="str">
        <f t="shared" si="100"/>
        <v>-</v>
      </c>
      <c r="EW25" s="68"/>
      <c r="EX25" s="355">
        <f t="shared" si="101"/>
        <v>0</v>
      </c>
      <c r="EY25" s="355">
        <f t="shared" si="102"/>
        <v>0</v>
      </c>
      <c r="EZ25" s="355">
        <f t="shared" si="103"/>
        <v>0</v>
      </c>
      <c r="FA25" s="355">
        <f t="shared" si="104"/>
        <v>0</v>
      </c>
      <c r="FB25" s="355">
        <f t="shared" si="105"/>
        <v>0</v>
      </c>
      <c r="FC25" s="355">
        <f t="shared" si="106"/>
        <v>0</v>
      </c>
      <c r="FD25" s="355">
        <f t="shared" si="107"/>
        <v>0</v>
      </c>
      <c r="FE25" s="355">
        <f t="shared" si="108"/>
        <v>0</v>
      </c>
      <c r="FF25" s="68"/>
      <c r="FG25" s="68">
        <f t="shared" si="109"/>
        <v>0</v>
      </c>
      <c r="FH25" s="68" t="str">
        <f t="shared" si="110"/>
        <v>-</v>
      </c>
      <c r="FI25" s="68" t="str">
        <f t="shared" si="111"/>
        <v>-</v>
      </c>
      <c r="FJ25" s="68" t="str">
        <f t="shared" si="112"/>
        <v>-</v>
      </c>
      <c r="FK25" s="68" t="str">
        <f t="shared" si="113"/>
        <v>-</v>
      </c>
      <c r="FL25" s="68" t="str">
        <f t="shared" si="114"/>
        <v>-</v>
      </c>
      <c r="FM25" s="68" t="str">
        <f t="shared" si="115"/>
        <v>-</v>
      </c>
      <c r="FN25" s="68" t="str">
        <f t="shared" si="116"/>
        <v>-</v>
      </c>
      <c r="FO25" s="68"/>
      <c r="FP25" s="355">
        <f t="shared" si="117"/>
        <v>0</v>
      </c>
      <c r="FQ25" s="355">
        <f t="shared" si="118"/>
        <v>0</v>
      </c>
      <c r="FR25" s="355">
        <f t="shared" si="119"/>
        <v>0</v>
      </c>
      <c r="FS25" s="355">
        <f t="shared" si="120"/>
        <v>0</v>
      </c>
      <c r="FT25" s="355">
        <f t="shared" si="121"/>
        <v>0</v>
      </c>
      <c r="FU25" s="355">
        <f t="shared" si="122"/>
        <v>0</v>
      </c>
      <c r="FV25" s="355">
        <f t="shared" si="123"/>
        <v>0</v>
      </c>
      <c r="FW25" s="355">
        <f t="shared" si="124"/>
        <v>0</v>
      </c>
      <c r="FX25" s="68"/>
      <c r="FY25" s="68">
        <f t="shared" si="125"/>
        <v>0</v>
      </c>
      <c r="FZ25" s="68" t="str">
        <f t="shared" si="126"/>
        <v>-</v>
      </c>
      <c r="GA25" s="68" t="str">
        <f t="shared" si="127"/>
        <v>-</v>
      </c>
      <c r="GB25" s="68" t="str">
        <f t="shared" si="128"/>
        <v>-</v>
      </c>
      <c r="GC25" s="68" t="str">
        <f t="shared" si="129"/>
        <v>-</v>
      </c>
      <c r="GD25" s="68" t="str">
        <f t="shared" si="130"/>
        <v>-</v>
      </c>
      <c r="GE25" s="68" t="str">
        <f t="shared" si="131"/>
        <v>-</v>
      </c>
      <c r="GF25" s="68" t="str">
        <f t="shared" si="132"/>
        <v>-</v>
      </c>
    </row>
    <row r="26" spans="1:188" ht="13.5" customHeight="1" thickBot="1" x14ac:dyDescent="0.35">
      <c r="A26" s="396"/>
      <c r="B26" s="396" t="s">
        <v>109</v>
      </c>
      <c r="C26" s="396" t="s">
        <v>24</v>
      </c>
      <c r="D26" s="397">
        <v>0.72916666666666663</v>
      </c>
      <c r="E26" s="397">
        <v>0</v>
      </c>
      <c r="F26" s="398" t="str">
        <f t="shared" si="25"/>
        <v>PT</v>
      </c>
      <c r="G26" s="906"/>
      <c r="H26" s="462">
        <f>INDEX(Lookup!$F$240:$Q$250,MATCH(B26,Lookup!$F$240:$F$250,0),MATCH($F$9,Lookup!$F$240:$Q$240,0))</f>
        <v>0.2</v>
      </c>
      <c r="I26" s="400">
        <v>192.4</v>
      </c>
      <c r="J26" s="401">
        <f t="shared" si="3"/>
        <v>683.8</v>
      </c>
      <c r="K26" s="463">
        <f t="shared" si="26"/>
        <v>0</v>
      </c>
      <c r="L26" s="403">
        <f t="shared" si="27"/>
        <v>0</v>
      </c>
      <c r="M26" s="404">
        <f t="shared" si="4"/>
        <v>192.4</v>
      </c>
      <c r="N26" s="401">
        <f t="shared" si="5"/>
        <v>0</v>
      </c>
      <c r="O26" s="9">
        <f t="shared" si="28"/>
        <v>0</v>
      </c>
      <c r="P26" s="9">
        <f t="shared" si="29"/>
        <v>0</v>
      </c>
      <c r="Q26" s="9">
        <f t="shared" si="30"/>
        <v>0</v>
      </c>
      <c r="R26" s="9">
        <f t="shared" si="31"/>
        <v>0</v>
      </c>
      <c r="S26" s="9">
        <f t="shared" si="32"/>
        <v>0</v>
      </c>
      <c r="T26" s="9">
        <f t="shared" si="33"/>
        <v>0</v>
      </c>
      <c r="U26" s="9">
        <f t="shared" si="34"/>
        <v>0</v>
      </c>
      <c r="V26" s="9">
        <f t="shared" si="35"/>
        <v>0</v>
      </c>
      <c r="W26" s="9">
        <f t="shared" si="36"/>
        <v>0</v>
      </c>
      <c r="X26" s="9">
        <f t="shared" si="37"/>
        <v>0</v>
      </c>
      <c r="Y26" s="9">
        <f t="shared" si="38"/>
        <v>0</v>
      </c>
      <c r="Z26" s="9">
        <f t="shared" si="39"/>
        <v>0</v>
      </c>
      <c r="AA26" s="9">
        <f t="shared" si="40"/>
        <v>0</v>
      </c>
      <c r="AB26" s="9">
        <f t="shared" si="41"/>
        <v>0</v>
      </c>
      <c r="AC26" s="9">
        <f t="shared" si="6"/>
        <v>0</v>
      </c>
      <c r="AD26" s="9">
        <f t="shared" si="7"/>
        <v>0</v>
      </c>
      <c r="AE26" s="9">
        <f t="shared" si="8"/>
        <v>0</v>
      </c>
      <c r="AF26" s="9">
        <f t="shared" si="9"/>
        <v>0</v>
      </c>
      <c r="AG26" s="9">
        <f t="shared" si="10"/>
        <v>0</v>
      </c>
      <c r="AH26" s="8">
        <f t="shared" si="11"/>
        <v>192.4</v>
      </c>
      <c r="AI26" s="8">
        <f t="shared" si="12"/>
        <v>0</v>
      </c>
      <c r="AJ26" s="8">
        <f t="shared" si="13"/>
        <v>0</v>
      </c>
      <c r="AK26" s="8">
        <f t="shared" si="14"/>
        <v>0</v>
      </c>
      <c r="AL26" s="8">
        <f t="shared" si="15"/>
        <v>0</v>
      </c>
      <c r="AM26" s="103" t="str">
        <f t="shared" si="16"/>
        <v>1</v>
      </c>
      <c r="AN26" s="63"/>
      <c r="AO26" s="63"/>
      <c r="AP26" s="63"/>
      <c r="AQ26" s="66"/>
      <c r="AR26" s="66"/>
      <c r="AS26" s="63"/>
      <c r="AT26" s="63"/>
      <c r="AU26" s="63"/>
      <c r="AV26" s="63"/>
      <c r="AW26" s="63"/>
      <c r="AX26" s="66"/>
      <c r="AY26" s="66"/>
      <c r="AZ26" s="63"/>
      <c r="BA26" s="63"/>
      <c r="BB26" s="63"/>
      <c r="BC26" s="63"/>
      <c r="BD26" s="63"/>
      <c r="BE26" s="66"/>
      <c r="BF26" s="66"/>
      <c r="BG26" s="63"/>
      <c r="BH26" s="63"/>
      <c r="BI26" s="63"/>
      <c r="BJ26" s="63"/>
      <c r="BK26" s="63"/>
      <c r="BL26" s="66"/>
      <c r="BM26" s="66"/>
      <c r="BN26" s="63"/>
      <c r="BO26" s="63"/>
      <c r="BP26" s="63"/>
      <c r="BQ26" s="63"/>
      <c r="BR26" s="63"/>
      <c r="BT26" s="70">
        <f t="shared" si="42"/>
        <v>0</v>
      </c>
      <c r="BU26" s="70">
        <f t="shared" si="43"/>
        <v>0</v>
      </c>
      <c r="BV26" s="70">
        <f t="shared" si="44"/>
        <v>0</v>
      </c>
      <c r="BW26" s="70">
        <f t="shared" si="45"/>
        <v>0</v>
      </c>
      <c r="BX26" s="70">
        <f t="shared" si="46"/>
        <v>0</v>
      </c>
      <c r="BY26" s="70">
        <f t="shared" si="47"/>
        <v>0</v>
      </c>
      <c r="CA26" s="104">
        <f t="shared" si="48"/>
        <v>0</v>
      </c>
      <c r="CB26" s="104">
        <f t="shared" si="49"/>
        <v>0</v>
      </c>
      <c r="CC26" s="104">
        <f t="shared" si="50"/>
        <v>0</v>
      </c>
      <c r="CD26" s="104">
        <f t="shared" si="51"/>
        <v>0</v>
      </c>
      <c r="CE26" s="104">
        <f t="shared" si="52"/>
        <v>0</v>
      </c>
      <c r="CF26" s="104">
        <f t="shared" si="53"/>
        <v>0</v>
      </c>
      <c r="CH26" s="226">
        <f t="shared" si="17"/>
        <v>0</v>
      </c>
      <c r="CI26" s="226">
        <f t="shared" si="18"/>
        <v>0</v>
      </c>
      <c r="CJ26" s="226">
        <f t="shared" si="19"/>
        <v>0</v>
      </c>
      <c r="CK26" s="226">
        <f t="shared" si="20"/>
        <v>0</v>
      </c>
      <c r="CL26" s="226">
        <f t="shared" si="21"/>
        <v>0</v>
      </c>
      <c r="CM26" s="226">
        <f t="shared" si="22"/>
        <v>0</v>
      </c>
      <c r="CN26" s="226">
        <f t="shared" si="23"/>
        <v>0</v>
      </c>
      <c r="CO26" s="226">
        <f t="shared" si="24"/>
        <v>0</v>
      </c>
      <c r="CV26" s="355">
        <f t="shared" si="54"/>
        <v>0</v>
      </c>
      <c r="CW26" s="355">
        <f t="shared" si="55"/>
        <v>0</v>
      </c>
      <c r="CX26" s="355">
        <f t="shared" si="56"/>
        <v>0</v>
      </c>
      <c r="CY26" s="355">
        <f t="shared" si="57"/>
        <v>0</v>
      </c>
      <c r="CZ26" s="355" t="str">
        <f ca="1">IFERROR(OUNTIF(AN26:AT26,"e"),"-")</f>
        <v>-</v>
      </c>
      <c r="DA26" s="355">
        <f t="shared" si="58"/>
        <v>0</v>
      </c>
      <c r="DB26" s="355">
        <f t="shared" si="59"/>
        <v>0</v>
      </c>
      <c r="DC26" s="355">
        <f t="shared" si="60"/>
        <v>0</v>
      </c>
      <c r="DE26" s="1168">
        <f t="shared" si="61"/>
        <v>0</v>
      </c>
      <c r="DF26" s="1168" t="str">
        <f t="shared" si="62"/>
        <v>-</v>
      </c>
      <c r="DG26" s="1168" t="str">
        <f t="shared" si="63"/>
        <v>-</v>
      </c>
      <c r="DH26" s="1168" t="str">
        <f t="shared" si="64"/>
        <v>-</v>
      </c>
      <c r="DI26" s="1168" t="str">
        <f t="shared" ca="1" si="65"/>
        <v>-</v>
      </c>
      <c r="DJ26" s="1168" t="str">
        <f t="shared" si="66"/>
        <v>-</v>
      </c>
      <c r="DK26" s="1168" t="str">
        <f t="shared" si="67"/>
        <v>-</v>
      </c>
      <c r="DL26" s="1168" t="str">
        <f t="shared" si="68"/>
        <v>-</v>
      </c>
      <c r="DN26" s="355">
        <f t="shared" si="69"/>
        <v>0</v>
      </c>
      <c r="DO26" s="355">
        <f t="shared" si="70"/>
        <v>0</v>
      </c>
      <c r="DP26" s="355">
        <f t="shared" si="71"/>
        <v>0</v>
      </c>
      <c r="DQ26" s="355">
        <f t="shared" si="72"/>
        <v>0</v>
      </c>
      <c r="DR26" s="355">
        <f t="shared" si="73"/>
        <v>0</v>
      </c>
      <c r="DS26" s="355">
        <f t="shared" si="74"/>
        <v>0</v>
      </c>
      <c r="DT26" s="355">
        <f t="shared" si="75"/>
        <v>0</v>
      </c>
      <c r="DU26" s="355">
        <f t="shared" si="76"/>
        <v>0</v>
      </c>
      <c r="DW26" s="68">
        <f t="shared" si="77"/>
        <v>0</v>
      </c>
      <c r="DX26" s="68" t="str">
        <f t="shared" si="78"/>
        <v>-</v>
      </c>
      <c r="DY26" s="68" t="str">
        <f t="shared" si="79"/>
        <v>-</v>
      </c>
      <c r="DZ26" s="68" t="str">
        <f t="shared" si="80"/>
        <v>-</v>
      </c>
      <c r="EA26" s="68" t="str">
        <f t="shared" si="81"/>
        <v>-</v>
      </c>
      <c r="EB26" s="68" t="str">
        <f t="shared" si="82"/>
        <v>-</v>
      </c>
      <c r="EC26" s="68" t="str">
        <f t="shared" si="83"/>
        <v>-</v>
      </c>
      <c r="ED26" s="68" t="str">
        <f t="shared" si="84"/>
        <v>-</v>
      </c>
      <c r="EF26" s="355">
        <f t="shared" si="85"/>
        <v>0</v>
      </c>
      <c r="EG26" s="355">
        <f t="shared" si="86"/>
        <v>0</v>
      </c>
      <c r="EH26" s="355">
        <f t="shared" si="87"/>
        <v>0</v>
      </c>
      <c r="EI26" s="355">
        <f t="shared" si="88"/>
        <v>0</v>
      </c>
      <c r="EJ26" s="355">
        <f t="shared" si="89"/>
        <v>0</v>
      </c>
      <c r="EK26" s="355">
        <f t="shared" si="90"/>
        <v>0</v>
      </c>
      <c r="EL26" s="355">
        <f t="shared" si="91"/>
        <v>0</v>
      </c>
      <c r="EM26" s="355">
        <f t="shared" si="92"/>
        <v>0</v>
      </c>
      <c r="EO26" s="68">
        <f t="shared" si="93"/>
        <v>0</v>
      </c>
      <c r="EP26" s="68" t="str">
        <f t="shared" si="94"/>
        <v>-</v>
      </c>
      <c r="EQ26" s="68" t="str">
        <f t="shared" si="95"/>
        <v>-</v>
      </c>
      <c r="ER26" s="68" t="str">
        <f t="shared" si="96"/>
        <v>-</v>
      </c>
      <c r="ES26" s="68" t="str">
        <f t="shared" si="97"/>
        <v>-</v>
      </c>
      <c r="ET26" s="68" t="str">
        <f t="shared" si="98"/>
        <v>-</v>
      </c>
      <c r="EU26" s="68" t="str">
        <f t="shared" si="99"/>
        <v>-</v>
      </c>
      <c r="EV26" s="68" t="str">
        <f t="shared" si="100"/>
        <v>-</v>
      </c>
      <c r="EW26" s="68"/>
      <c r="EX26" s="355">
        <f t="shared" si="101"/>
        <v>0</v>
      </c>
      <c r="EY26" s="355">
        <f t="shared" si="102"/>
        <v>0</v>
      </c>
      <c r="EZ26" s="355">
        <f t="shared" si="103"/>
        <v>0</v>
      </c>
      <c r="FA26" s="355">
        <f t="shared" si="104"/>
        <v>0</v>
      </c>
      <c r="FB26" s="355">
        <f t="shared" si="105"/>
        <v>0</v>
      </c>
      <c r="FC26" s="355">
        <f t="shared" si="106"/>
        <v>0</v>
      </c>
      <c r="FD26" s="355">
        <f t="shared" si="107"/>
        <v>0</v>
      </c>
      <c r="FE26" s="355">
        <f t="shared" si="108"/>
        <v>0</v>
      </c>
      <c r="FF26" s="68"/>
      <c r="FG26" s="68">
        <f t="shared" si="109"/>
        <v>0</v>
      </c>
      <c r="FH26" s="68" t="str">
        <f t="shared" si="110"/>
        <v>-</v>
      </c>
      <c r="FI26" s="68" t="str">
        <f t="shared" si="111"/>
        <v>-</v>
      </c>
      <c r="FJ26" s="68" t="str">
        <f t="shared" si="112"/>
        <v>-</v>
      </c>
      <c r="FK26" s="68" t="str">
        <f t="shared" si="113"/>
        <v>-</v>
      </c>
      <c r="FL26" s="68" t="str">
        <f t="shared" si="114"/>
        <v>-</v>
      </c>
      <c r="FM26" s="68" t="str">
        <f t="shared" si="115"/>
        <v>-</v>
      </c>
      <c r="FN26" s="68" t="str">
        <f t="shared" si="116"/>
        <v>-</v>
      </c>
      <c r="FO26" s="68"/>
      <c r="FP26" s="355">
        <f t="shared" si="117"/>
        <v>0</v>
      </c>
      <c r="FQ26" s="355">
        <f t="shared" si="118"/>
        <v>0</v>
      </c>
      <c r="FR26" s="355">
        <f t="shared" si="119"/>
        <v>0</v>
      </c>
      <c r="FS26" s="355">
        <f t="shared" si="120"/>
        <v>0</v>
      </c>
      <c r="FT26" s="355">
        <f t="shared" si="121"/>
        <v>0</v>
      </c>
      <c r="FU26" s="355">
        <f t="shared" si="122"/>
        <v>0</v>
      </c>
      <c r="FV26" s="355">
        <f t="shared" si="123"/>
        <v>0</v>
      </c>
      <c r="FW26" s="355">
        <f t="shared" si="124"/>
        <v>0</v>
      </c>
      <c r="FX26" s="68"/>
      <c r="FY26" s="68">
        <f t="shared" si="125"/>
        <v>0</v>
      </c>
      <c r="FZ26" s="68" t="str">
        <f t="shared" si="126"/>
        <v>-</v>
      </c>
      <c r="GA26" s="68" t="str">
        <f t="shared" si="127"/>
        <v>-</v>
      </c>
      <c r="GB26" s="68" t="str">
        <f t="shared" si="128"/>
        <v>-</v>
      </c>
      <c r="GC26" s="68" t="str">
        <f t="shared" si="129"/>
        <v>-</v>
      </c>
      <c r="GD26" s="68" t="str">
        <f t="shared" si="130"/>
        <v>-</v>
      </c>
      <c r="GE26" s="68" t="str">
        <f t="shared" si="131"/>
        <v>-</v>
      </c>
      <c r="GF26" s="68" t="str">
        <f t="shared" si="132"/>
        <v>-</v>
      </c>
    </row>
    <row r="27" spans="1:188" ht="13.5" customHeight="1" x14ac:dyDescent="0.3">
      <c r="A27" s="405"/>
      <c r="B27" s="405" t="s">
        <v>242</v>
      </c>
      <c r="C27" s="405" t="s">
        <v>26</v>
      </c>
      <c r="D27" s="406">
        <v>0</v>
      </c>
      <c r="E27" s="406">
        <v>0.72916666666666663</v>
      </c>
      <c r="F27" s="407" t="str">
        <f>IF(VALUE(D27)&gt;=0.72,"PT",IF(VALUE(D27)&lt;0.72,"Off-PT"))</f>
        <v>Off-PT</v>
      </c>
      <c r="G27" s="8"/>
      <c r="H27" s="464">
        <f>INDEX(Lookup!$F$240:$Q$250,MATCH(B27,Lookup!$F$240:$F$250,0),MATCH($F$9,Lookup!$F$240:$Q$240,0))</f>
        <v>0.1</v>
      </c>
      <c r="I27" s="409">
        <v>104</v>
      </c>
      <c r="J27" s="410">
        <f t="shared" si="3"/>
        <v>683.8</v>
      </c>
      <c r="K27" s="465">
        <f t="shared" si="26"/>
        <v>0</v>
      </c>
      <c r="L27" s="412">
        <f t="shared" si="27"/>
        <v>0</v>
      </c>
      <c r="M27" s="413">
        <f t="shared" si="4"/>
        <v>104</v>
      </c>
      <c r="N27" s="410">
        <f t="shared" si="5"/>
        <v>0</v>
      </c>
      <c r="O27" s="9">
        <f t="shared" si="28"/>
        <v>0</v>
      </c>
      <c r="P27" s="9">
        <f t="shared" si="29"/>
        <v>0</v>
      </c>
      <c r="Q27" s="9">
        <f t="shared" si="30"/>
        <v>0</v>
      </c>
      <c r="R27" s="9">
        <f t="shared" si="31"/>
        <v>0</v>
      </c>
      <c r="S27" s="9">
        <f t="shared" si="32"/>
        <v>0</v>
      </c>
      <c r="T27" s="9">
        <f t="shared" si="33"/>
        <v>0</v>
      </c>
      <c r="U27" s="9">
        <f t="shared" si="34"/>
        <v>0</v>
      </c>
      <c r="V27" s="9">
        <f t="shared" si="35"/>
        <v>0</v>
      </c>
      <c r="W27" s="9">
        <f t="shared" si="36"/>
        <v>0</v>
      </c>
      <c r="X27" s="9">
        <f t="shared" si="37"/>
        <v>0</v>
      </c>
      <c r="Y27" s="9">
        <f t="shared" si="38"/>
        <v>0</v>
      </c>
      <c r="Z27" s="9">
        <f t="shared" si="39"/>
        <v>0</v>
      </c>
      <c r="AA27" s="9">
        <f t="shared" si="40"/>
        <v>0</v>
      </c>
      <c r="AB27" s="9">
        <f t="shared" si="41"/>
        <v>0</v>
      </c>
      <c r="AC27" s="9">
        <f t="shared" si="6"/>
        <v>0</v>
      </c>
      <c r="AD27" s="9">
        <f t="shared" si="7"/>
        <v>0</v>
      </c>
      <c r="AE27" s="9">
        <f t="shared" si="8"/>
        <v>0</v>
      </c>
      <c r="AF27" s="9">
        <f t="shared" si="9"/>
        <v>0</v>
      </c>
      <c r="AG27" s="9">
        <f t="shared" si="10"/>
        <v>0</v>
      </c>
      <c r="AH27" s="8">
        <f t="shared" si="11"/>
        <v>104</v>
      </c>
      <c r="AI27" s="8">
        <f t="shared" si="12"/>
        <v>0</v>
      </c>
      <c r="AJ27" s="8">
        <f t="shared" si="13"/>
        <v>0</v>
      </c>
      <c r="AK27" s="8">
        <f t="shared" si="14"/>
        <v>0</v>
      </c>
      <c r="AL27" s="8">
        <f t="shared" si="15"/>
        <v>0</v>
      </c>
      <c r="AM27" s="103" t="str">
        <f t="shared" si="16"/>
        <v>1</v>
      </c>
      <c r="AN27" s="63"/>
      <c r="AO27" s="63"/>
      <c r="AP27" s="63"/>
      <c r="AQ27" s="66"/>
      <c r="AR27" s="66"/>
      <c r="AS27" s="63"/>
      <c r="AT27" s="63"/>
      <c r="AU27" s="63"/>
      <c r="AV27" s="63"/>
      <c r="AW27" s="63"/>
      <c r="AX27" s="66"/>
      <c r="AY27" s="66"/>
      <c r="AZ27" s="63"/>
      <c r="BA27" s="63"/>
      <c r="BB27" s="63"/>
      <c r="BC27" s="63"/>
      <c r="BD27" s="63"/>
      <c r="BE27" s="66"/>
      <c r="BF27" s="66"/>
      <c r="BG27" s="63"/>
      <c r="BH27" s="63"/>
      <c r="BI27" s="63"/>
      <c r="BJ27" s="63"/>
      <c r="BK27" s="63"/>
      <c r="BL27" s="66"/>
      <c r="BM27" s="66"/>
      <c r="BN27" s="63"/>
      <c r="BO27" s="63"/>
      <c r="BP27" s="63"/>
      <c r="BQ27" s="63"/>
      <c r="BR27" s="63"/>
      <c r="BT27" s="70">
        <f t="shared" si="42"/>
        <v>0</v>
      </c>
      <c r="BU27" s="70">
        <f t="shared" si="43"/>
        <v>0</v>
      </c>
      <c r="BV27" s="70">
        <f t="shared" si="44"/>
        <v>0</v>
      </c>
      <c r="BW27" s="70">
        <f t="shared" si="45"/>
        <v>0</v>
      </c>
      <c r="BX27" s="70">
        <f t="shared" si="46"/>
        <v>0</v>
      </c>
      <c r="BY27" s="70">
        <f t="shared" si="47"/>
        <v>0</v>
      </c>
      <c r="CA27" s="104">
        <f t="shared" si="48"/>
        <v>0</v>
      </c>
      <c r="CB27" s="104">
        <f t="shared" si="49"/>
        <v>0</v>
      </c>
      <c r="CC27" s="104">
        <f t="shared" si="50"/>
        <v>0</v>
      </c>
      <c r="CD27" s="104">
        <f t="shared" si="51"/>
        <v>0</v>
      </c>
      <c r="CE27" s="104">
        <f t="shared" si="52"/>
        <v>0</v>
      </c>
      <c r="CF27" s="104">
        <f t="shared" si="53"/>
        <v>0</v>
      </c>
      <c r="CH27" s="226">
        <f t="shared" si="17"/>
        <v>0</v>
      </c>
      <c r="CI27" s="226">
        <f t="shared" si="18"/>
        <v>0</v>
      </c>
      <c r="CJ27" s="226">
        <f t="shared" si="19"/>
        <v>0</v>
      </c>
      <c r="CK27" s="226">
        <f t="shared" si="20"/>
        <v>0</v>
      </c>
      <c r="CL27" s="226">
        <f t="shared" si="21"/>
        <v>0</v>
      </c>
      <c r="CM27" s="226">
        <f t="shared" si="22"/>
        <v>0</v>
      </c>
      <c r="CN27" s="226">
        <f t="shared" si="23"/>
        <v>0</v>
      </c>
      <c r="CO27" s="226">
        <f t="shared" si="24"/>
        <v>0</v>
      </c>
      <c r="CV27" s="355">
        <f t="shared" si="54"/>
        <v>0</v>
      </c>
      <c r="CW27" s="355">
        <f t="shared" si="55"/>
        <v>0</v>
      </c>
      <c r="CX27" s="355">
        <f t="shared" si="56"/>
        <v>0</v>
      </c>
      <c r="CY27" s="355">
        <f t="shared" si="57"/>
        <v>0</v>
      </c>
      <c r="CZ27" s="355" t="str">
        <f ca="1">IFERROR(OUNTIF(AN27:AT27,"e"),"-")</f>
        <v>-</v>
      </c>
      <c r="DA27" s="355">
        <f t="shared" si="58"/>
        <v>0</v>
      </c>
      <c r="DB27" s="355">
        <f t="shared" si="59"/>
        <v>0</v>
      </c>
      <c r="DC27" s="355">
        <f t="shared" si="60"/>
        <v>0</v>
      </c>
      <c r="DE27" s="1168">
        <f t="shared" si="61"/>
        <v>0</v>
      </c>
      <c r="DF27" s="1168" t="str">
        <f t="shared" si="62"/>
        <v>-</v>
      </c>
      <c r="DG27" s="1168" t="str">
        <f t="shared" si="63"/>
        <v>-</v>
      </c>
      <c r="DH27" s="1168" t="str">
        <f t="shared" si="64"/>
        <v>-</v>
      </c>
      <c r="DI27" s="1168" t="str">
        <f t="shared" ca="1" si="65"/>
        <v>-</v>
      </c>
      <c r="DJ27" s="1168" t="str">
        <f t="shared" si="66"/>
        <v>-</v>
      </c>
      <c r="DK27" s="1168" t="str">
        <f t="shared" si="67"/>
        <v>-</v>
      </c>
      <c r="DL27" s="1168" t="str">
        <f t="shared" si="68"/>
        <v>-</v>
      </c>
      <c r="DN27" s="355">
        <f t="shared" si="69"/>
        <v>0</v>
      </c>
      <c r="DO27" s="355">
        <f t="shared" si="70"/>
        <v>0</v>
      </c>
      <c r="DP27" s="355">
        <f t="shared" si="71"/>
        <v>0</v>
      </c>
      <c r="DQ27" s="355">
        <f t="shared" si="72"/>
        <v>0</v>
      </c>
      <c r="DR27" s="355">
        <f t="shared" si="73"/>
        <v>0</v>
      </c>
      <c r="DS27" s="355">
        <f t="shared" si="74"/>
        <v>0</v>
      </c>
      <c r="DT27" s="355">
        <f t="shared" si="75"/>
        <v>0</v>
      </c>
      <c r="DU27" s="355">
        <f t="shared" si="76"/>
        <v>0</v>
      </c>
      <c r="DW27" s="68">
        <f t="shared" si="77"/>
        <v>0</v>
      </c>
      <c r="DX27" s="68" t="str">
        <f t="shared" si="78"/>
        <v>-</v>
      </c>
      <c r="DY27" s="68" t="str">
        <f t="shared" si="79"/>
        <v>-</v>
      </c>
      <c r="DZ27" s="68" t="str">
        <f t="shared" si="80"/>
        <v>-</v>
      </c>
      <c r="EA27" s="68" t="str">
        <f t="shared" si="81"/>
        <v>-</v>
      </c>
      <c r="EB27" s="68" t="str">
        <f t="shared" si="82"/>
        <v>-</v>
      </c>
      <c r="EC27" s="68" t="str">
        <f t="shared" si="83"/>
        <v>-</v>
      </c>
      <c r="ED27" s="68" t="str">
        <f t="shared" si="84"/>
        <v>-</v>
      </c>
      <c r="EF27" s="355">
        <f t="shared" si="85"/>
        <v>0</v>
      </c>
      <c r="EG27" s="355">
        <f t="shared" si="86"/>
        <v>0</v>
      </c>
      <c r="EH27" s="355">
        <f t="shared" si="87"/>
        <v>0</v>
      </c>
      <c r="EI27" s="355">
        <f t="shared" si="88"/>
        <v>0</v>
      </c>
      <c r="EJ27" s="355">
        <f t="shared" si="89"/>
        <v>0</v>
      </c>
      <c r="EK27" s="355">
        <f t="shared" si="90"/>
        <v>0</v>
      </c>
      <c r="EL27" s="355">
        <f t="shared" si="91"/>
        <v>0</v>
      </c>
      <c r="EM27" s="355">
        <f t="shared" si="92"/>
        <v>0</v>
      </c>
      <c r="EO27" s="68">
        <f t="shared" si="93"/>
        <v>0</v>
      </c>
      <c r="EP27" s="68" t="str">
        <f t="shared" si="94"/>
        <v>-</v>
      </c>
      <c r="EQ27" s="68" t="str">
        <f t="shared" si="95"/>
        <v>-</v>
      </c>
      <c r="ER27" s="68" t="str">
        <f t="shared" si="96"/>
        <v>-</v>
      </c>
      <c r="ES27" s="68" t="str">
        <f t="shared" si="97"/>
        <v>-</v>
      </c>
      <c r="ET27" s="68" t="str">
        <f t="shared" si="98"/>
        <v>-</v>
      </c>
      <c r="EU27" s="68" t="str">
        <f t="shared" si="99"/>
        <v>-</v>
      </c>
      <c r="EV27" s="68" t="str">
        <f t="shared" si="100"/>
        <v>-</v>
      </c>
      <c r="EW27" s="68"/>
      <c r="EX27" s="355">
        <f t="shared" si="101"/>
        <v>0</v>
      </c>
      <c r="EY27" s="355">
        <f t="shared" si="102"/>
        <v>0</v>
      </c>
      <c r="EZ27" s="355">
        <f t="shared" si="103"/>
        <v>0</v>
      </c>
      <c r="FA27" s="355">
        <f t="shared" si="104"/>
        <v>0</v>
      </c>
      <c r="FB27" s="355">
        <f t="shared" si="105"/>
        <v>0</v>
      </c>
      <c r="FC27" s="355">
        <f t="shared" si="106"/>
        <v>0</v>
      </c>
      <c r="FD27" s="355">
        <f t="shared" si="107"/>
        <v>0</v>
      </c>
      <c r="FE27" s="355">
        <f t="shared" si="108"/>
        <v>0</v>
      </c>
      <c r="FF27" s="68"/>
      <c r="FG27" s="68">
        <f t="shared" si="109"/>
        <v>0</v>
      </c>
      <c r="FH27" s="68" t="str">
        <f t="shared" si="110"/>
        <v>-</v>
      </c>
      <c r="FI27" s="68" t="str">
        <f t="shared" si="111"/>
        <v>-</v>
      </c>
      <c r="FJ27" s="68" t="str">
        <f t="shared" si="112"/>
        <v>-</v>
      </c>
      <c r="FK27" s="68" t="str">
        <f t="shared" si="113"/>
        <v>-</v>
      </c>
      <c r="FL27" s="68" t="str">
        <f t="shared" si="114"/>
        <v>-</v>
      </c>
      <c r="FM27" s="68" t="str">
        <f t="shared" si="115"/>
        <v>-</v>
      </c>
      <c r="FN27" s="68" t="str">
        <f t="shared" si="116"/>
        <v>-</v>
      </c>
      <c r="FO27" s="68"/>
      <c r="FP27" s="355">
        <f t="shared" si="117"/>
        <v>0</v>
      </c>
      <c r="FQ27" s="355">
        <f t="shared" si="118"/>
        <v>0</v>
      </c>
      <c r="FR27" s="355">
        <f t="shared" si="119"/>
        <v>0</v>
      </c>
      <c r="FS27" s="355">
        <f t="shared" si="120"/>
        <v>0</v>
      </c>
      <c r="FT27" s="355">
        <f t="shared" si="121"/>
        <v>0</v>
      </c>
      <c r="FU27" s="355">
        <f t="shared" si="122"/>
        <v>0</v>
      </c>
      <c r="FV27" s="355">
        <f t="shared" si="123"/>
        <v>0</v>
      </c>
      <c r="FW27" s="355">
        <f t="shared" si="124"/>
        <v>0</v>
      </c>
      <c r="FX27" s="68"/>
      <c r="FY27" s="68">
        <f t="shared" si="125"/>
        <v>0</v>
      </c>
      <c r="FZ27" s="68" t="str">
        <f t="shared" si="126"/>
        <v>-</v>
      </c>
      <c r="GA27" s="68" t="str">
        <f t="shared" si="127"/>
        <v>-</v>
      </c>
      <c r="GB27" s="68" t="str">
        <f t="shared" si="128"/>
        <v>-</v>
      </c>
      <c r="GC27" s="68" t="str">
        <f t="shared" si="129"/>
        <v>-</v>
      </c>
      <c r="GD27" s="68" t="str">
        <f t="shared" si="130"/>
        <v>-</v>
      </c>
      <c r="GE27" s="68" t="str">
        <f t="shared" si="131"/>
        <v>-</v>
      </c>
      <c r="GF27" s="68" t="str">
        <f t="shared" si="132"/>
        <v>-</v>
      </c>
    </row>
    <row r="28" spans="1:188" ht="13.5" customHeight="1" x14ac:dyDescent="0.3">
      <c r="A28" s="387"/>
      <c r="B28" s="405" t="s">
        <v>242</v>
      </c>
      <c r="C28" s="387" t="s">
        <v>26</v>
      </c>
      <c r="D28" s="388">
        <v>0</v>
      </c>
      <c r="E28" s="388">
        <v>0.72916666666666663</v>
      </c>
      <c r="F28" s="389" t="str">
        <f t="shared" si="25"/>
        <v>Off-PT</v>
      </c>
      <c r="G28" s="9"/>
      <c r="H28" s="460">
        <f>INDEX(Lookup!$F$240:$Q$250,MATCH(B28,Lookup!$F$240:$F$250,0),MATCH($F$9,Lookup!$F$240:$Q$240,0))</f>
        <v>0.1</v>
      </c>
      <c r="I28" s="409">
        <v>104</v>
      </c>
      <c r="J28" s="392">
        <f t="shared" si="3"/>
        <v>683.8</v>
      </c>
      <c r="K28" s="461">
        <f t="shared" si="26"/>
        <v>0</v>
      </c>
      <c r="L28" s="394">
        <f t="shared" si="27"/>
        <v>0</v>
      </c>
      <c r="M28" s="395">
        <f t="shared" si="4"/>
        <v>104</v>
      </c>
      <c r="N28" s="392">
        <f t="shared" si="5"/>
        <v>0</v>
      </c>
      <c r="O28" s="9">
        <f t="shared" si="28"/>
        <v>0</v>
      </c>
      <c r="P28" s="9">
        <f t="shared" si="29"/>
        <v>0</v>
      </c>
      <c r="Q28" s="9">
        <f t="shared" si="30"/>
        <v>0</v>
      </c>
      <c r="R28" s="9">
        <f t="shared" si="31"/>
        <v>0</v>
      </c>
      <c r="S28" s="9">
        <f t="shared" si="32"/>
        <v>0</v>
      </c>
      <c r="T28" s="9">
        <f t="shared" si="33"/>
        <v>0</v>
      </c>
      <c r="U28" s="9">
        <f t="shared" si="34"/>
        <v>0</v>
      </c>
      <c r="V28" s="9">
        <f t="shared" si="35"/>
        <v>0</v>
      </c>
      <c r="W28" s="9">
        <f t="shared" si="36"/>
        <v>0</v>
      </c>
      <c r="X28" s="9">
        <f t="shared" si="37"/>
        <v>0</v>
      </c>
      <c r="Y28" s="9">
        <f t="shared" si="38"/>
        <v>0</v>
      </c>
      <c r="Z28" s="9">
        <f t="shared" si="39"/>
        <v>0</v>
      </c>
      <c r="AA28" s="9">
        <f t="shared" si="40"/>
        <v>0</v>
      </c>
      <c r="AB28" s="9">
        <f t="shared" si="41"/>
        <v>0</v>
      </c>
      <c r="AC28" s="9">
        <f t="shared" si="6"/>
        <v>0</v>
      </c>
      <c r="AD28" s="9">
        <f t="shared" si="7"/>
        <v>0</v>
      </c>
      <c r="AE28" s="9">
        <f t="shared" si="8"/>
        <v>0</v>
      </c>
      <c r="AF28" s="9">
        <f t="shared" si="9"/>
        <v>0</v>
      </c>
      <c r="AG28" s="9">
        <f t="shared" si="10"/>
        <v>0</v>
      </c>
      <c r="AH28" s="8">
        <f t="shared" si="11"/>
        <v>104</v>
      </c>
      <c r="AI28" s="8">
        <f t="shared" si="12"/>
        <v>0</v>
      </c>
      <c r="AJ28" s="8">
        <f t="shared" si="13"/>
        <v>0</v>
      </c>
      <c r="AK28" s="8">
        <f t="shared" si="14"/>
        <v>0</v>
      </c>
      <c r="AL28" s="8">
        <f t="shared" si="15"/>
        <v>0</v>
      </c>
      <c r="AM28" s="103" t="str">
        <f t="shared" si="16"/>
        <v>1</v>
      </c>
      <c r="AN28" s="63"/>
      <c r="AO28" s="63"/>
      <c r="AP28" s="63"/>
      <c r="AQ28" s="66"/>
      <c r="AR28" s="66"/>
      <c r="AS28" s="63"/>
      <c r="AT28" s="63"/>
      <c r="AU28" s="63"/>
      <c r="AV28" s="63"/>
      <c r="AW28" s="63"/>
      <c r="AX28" s="66"/>
      <c r="AY28" s="66"/>
      <c r="AZ28" s="63"/>
      <c r="BA28" s="63"/>
      <c r="BB28" s="63"/>
      <c r="BC28" s="63"/>
      <c r="BD28" s="63"/>
      <c r="BE28" s="66"/>
      <c r="BF28" s="66"/>
      <c r="BG28" s="63"/>
      <c r="BH28" s="63"/>
      <c r="BI28" s="63"/>
      <c r="BJ28" s="63"/>
      <c r="BK28" s="63"/>
      <c r="BL28" s="66"/>
      <c r="BM28" s="66"/>
      <c r="BN28" s="63"/>
      <c r="BO28" s="63"/>
      <c r="BP28" s="63"/>
      <c r="BQ28" s="63"/>
      <c r="BR28" s="63"/>
      <c r="BT28" s="70">
        <f t="shared" si="42"/>
        <v>0</v>
      </c>
      <c r="BU28" s="70">
        <f t="shared" si="43"/>
        <v>0</v>
      </c>
      <c r="BV28" s="70">
        <f t="shared" si="44"/>
        <v>0</v>
      </c>
      <c r="BW28" s="70">
        <f t="shared" si="45"/>
        <v>0</v>
      </c>
      <c r="BX28" s="70">
        <f t="shared" si="46"/>
        <v>0</v>
      </c>
      <c r="BY28" s="70">
        <f t="shared" si="47"/>
        <v>0</v>
      </c>
      <c r="CA28" s="104">
        <f t="shared" si="48"/>
        <v>0</v>
      </c>
      <c r="CB28" s="104">
        <f t="shared" si="49"/>
        <v>0</v>
      </c>
      <c r="CC28" s="104">
        <f t="shared" si="50"/>
        <v>0</v>
      </c>
      <c r="CD28" s="104">
        <f t="shared" si="51"/>
        <v>0</v>
      </c>
      <c r="CE28" s="104">
        <f t="shared" si="52"/>
        <v>0</v>
      </c>
      <c r="CF28" s="104">
        <f t="shared" si="53"/>
        <v>0</v>
      </c>
      <c r="CH28" s="226">
        <f t="shared" si="17"/>
        <v>0</v>
      </c>
      <c r="CI28" s="226">
        <f t="shared" si="18"/>
        <v>0</v>
      </c>
      <c r="CJ28" s="226">
        <f t="shared" si="19"/>
        <v>0</v>
      </c>
      <c r="CK28" s="226">
        <f t="shared" si="20"/>
        <v>0</v>
      </c>
      <c r="CL28" s="226">
        <f t="shared" si="21"/>
        <v>0</v>
      </c>
      <c r="CM28" s="226">
        <f t="shared" si="22"/>
        <v>0</v>
      </c>
      <c r="CN28" s="226">
        <f t="shared" si="23"/>
        <v>0</v>
      </c>
      <c r="CO28" s="226">
        <f t="shared" si="24"/>
        <v>0</v>
      </c>
      <c r="CV28" s="355">
        <f t="shared" si="54"/>
        <v>0</v>
      </c>
      <c r="CW28" s="355">
        <f t="shared" si="55"/>
        <v>0</v>
      </c>
      <c r="CX28" s="355">
        <f t="shared" si="56"/>
        <v>0</v>
      </c>
      <c r="CY28" s="355">
        <f t="shared" si="57"/>
        <v>0</v>
      </c>
      <c r="CZ28" s="355" t="str">
        <f ca="1">IFERROR(OUNTIF(AN28:AT28,"e"),"-")</f>
        <v>-</v>
      </c>
      <c r="DA28" s="355">
        <f t="shared" si="58"/>
        <v>0</v>
      </c>
      <c r="DB28" s="355">
        <f t="shared" si="59"/>
        <v>0</v>
      </c>
      <c r="DC28" s="355">
        <f t="shared" si="60"/>
        <v>0</v>
      </c>
      <c r="DE28" s="1168">
        <f t="shared" si="61"/>
        <v>0</v>
      </c>
      <c r="DF28" s="1168" t="str">
        <f t="shared" si="62"/>
        <v>-</v>
      </c>
      <c r="DG28" s="1168" t="str">
        <f t="shared" si="63"/>
        <v>-</v>
      </c>
      <c r="DH28" s="1168" t="str">
        <f t="shared" si="64"/>
        <v>-</v>
      </c>
      <c r="DI28" s="1168" t="str">
        <f t="shared" ca="1" si="65"/>
        <v>-</v>
      </c>
      <c r="DJ28" s="1168" t="str">
        <f t="shared" si="66"/>
        <v>-</v>
      </c>
      <c r="DK28" s="1168" t="str">
        <f t="shared" si="67"/>
        <v>-</v>
      </c>
      <c r="DL28" s="1168" t="str">
        <f t="shared" si="68"/>
        <v>-</v>
      </c>
      <c r="DN28" s="355">
        <f t="shared" si="69"/>
        <v>0</v>
      </c>
      <c r="DO28" s="355">
        <f t="shared" si="70"/>
        <v>0</v>
      </c>
      <c r="DP28" s="355">
        <f t="shared" si="71"/>
        <v>0</v>
      </c>
      <c r="DQ28" s="355">
        <f t="shared" si="72"/>
        <v>0</v>
      </c>
      <c r="DR28" s="355">
        <f t="shared" si="73"/>
        <v>0</v>
      </c>
      <c r="DS28" s="355">
        <f t="shared" si="74"/>
        <v>0</v>
      </c>
      <c r="DT28" s="355">
        <f t="shared" si="75"/>
        <v>0</v>
      </c>
      <c r="DU28" s="355">
        <f t="shared" si="76"/>
        <v>0</v>
      </c>
      <c r="DW28" s="68">
        <f t="shared" si="77"/>
        <v>0</v>
      </c>
      <c r="DX28" s="68" t="str">
        <f t="shared" si="78"/>
        <v>-</v>
      </c>
      <c r="DY28" s="68" t="str">
        <f t="shared" si="79"/>
        <v>-</v>
      </c>
      <c r="DZ28" s="68" t="str">
        <f t="shared" si="80"/>
        <v>-</v>
      </c>
      <c r="EA28" s="68" t="str">
        <f t="shared" si="81"/>
        <v>-</v>
      </c>
      <c r="EB28" s="68" t="str">
        <f t="shared" si="82"/>
        <v>-</v>
      </c>
      <c r="EC28" s="68" t="str">
        <f t="shared" si="83"/>
        <v>-</v>
      </c>
      <c r="ED28" s="68" t="str">
        <f t="shared" si="84"/>
        <v>-</v>
      </c>
      <c r="EF28" s="355">
        <f t="shared" si="85"/>
        <v>0</v>
      </c>
      <c r="EG28" s="355">
        <f t="shared" si="86"/>
        <v>0</v>
      </c>
      <c r="EH28" s="355">
        <f t="shared" si="87"/>
        <v>0</v>
      </c>
      <c r="EI28" s="355">
        <f t="shared" si="88"/>
        <v>0</v>
      </c>
      <c r="EJ28" s="355">
        <f t="shared" si="89"/>
        <v>0</v>
      </c>
      <c r="EK28" s="355">
        <f t="shared" si="90"/>
        <v>0</v>
      </c>
      <c r="EL28" s="355">
        <f t="shared" si="91"/>
        <v>0</v>
      </c>
      <c r="EM28" s="355">
        <f t="shared" si="92"/>
        <v>0</v>
      </c>
      <c r="EO28" s="68">
        <f t="shared" si="93"/>
        <v>0</v>
      </c>
      <c r="EP28" s="68" t="str">
        <f t="shared" si="94"/>
        <v>-</v>
      </c>
      <c r="EQ28" s="68" t="str">
        <f t="shared" si="95"/>
        <v>-</v>
      </c>
      <c r="ER28" s="68" t="str">
        <f t="shared" si="96"/>
        <v>-</v>
      </c>
      <c r="ES28" s="68" t="str">
        <f t="shared" si="97"/>
        <v>-</v>
      </c>
      <c r="ET28" s="68" t="str">
        <f t="shared" si="98"/>
        <v>-</v>
      </c>
      <c r="EU28" s="68" t="str">
        <f t="shared" si="99"/>
        <v>-</v>
      </c>
      <c r="EV28" s="68" t="str">
        <f t="shared" si="100"/>
        <v>-</v>
      </c>
      <c r="EW28" s="68"/>
      <c r="EX28" s="355">
        <f t="shared" si="101"/>
        <v>0</v>
      </c>
      <c r="EY28" s="355">
        <f t="shared" si="102"/>
        <v>0</v>
      </c>
      <c r="EZ28" s="355">
        <f t="shared" si="103"/>
        <v>0</v>
      </c>
      <c r="FA28" s="355">
        <f t="shared" si="104"/>
        <v>0</v>
      </c>
      <c r="FB28" s="355">
        <f t="shared" si="105"/>
        <v>0</v>
      </c>
      <c r="FC28" s="355">
        <f t="shared" si="106"/>
        <v>0</v>
      </c>
      <c r="FD28" s="355">
        <f t="shared" si="107"/>
        <v>0</v>
      </c>
      <c r="FE28" s="355">
        <f t="shared" si="108"/>
        <v>0</v>
      </c>
      <c r="FF28" s="68"/>
      <c r="FG28" s="68">
        <f t="shared" si="109"/>
        <v>0</v>
      </c>
      <c r="FH28" s="68" t="str">
        <f t="shared" si="110"/>
        <v>-</v>
      </c>
      <c r="FI28" s="68" t="str">
        <f t="shared" si="111"/>
        <v>-</v>
      </c>
      <c r="FJ28" s="68" t="str">
        <f t="shared" si="112"/>
        <v>-</v>
      </c>
      <c r="FK28" s="68" t="str">
        <f t="shared" si="113"/>
        <v>-</v>
      </c>
      <c r="FL28" s="68" t="str">
        <f t="shared" si="114"/>
        <v>-</v>
      </c>
      <c r="FM28" s="68" t="str">
        <f t="shared" si="115"/>
        <v>-</v>
      </c>
      <c r="FN28" s="68" t="str">
        <f t="shared" si="116"/>
        <v>-</v>
      </c>
      <c r="FO28" s="68"/>
      <c r="FP28" s="355">
        <f t="shared" si="117"/>
        <v>0</v>
      </c>
      <c r="FQ28" s="355">
        <f t="shared" si="118"/>
        <v>0</v>
      </c>
      <c r="FR28" s="355">
        <f t="shared" si="119"/>
        <v>0</v>
      </c>
      <c r="FS28" s="355">
        <f t="shared" si="120"/>
        <v>0</v>
      </c>
      <c r="FT28" s="355">
        <f t="shared" si="121"/>
        <v>0</v>
      </c>
      <c r="FU28" s="355">
        <f t="shared" si="122"/>
        <v>0</v>
      </c>
      <c r="FV28" s="355">
        <f t="shared" si="123"/>
        <v>0</v>
      </c>
      <c r="FW28" s="355">
        <f t="shared" si="124"/>
        <v>0</v>
      </c>
      <c r="FX28" s="68"/>
      <c r="FY28" s="68">
        <f t="shared" si="125"/>
        <v>0</v>
      </c>
      <c r="FZ28" s="68" t="str">
        <f t="shared" si="126"/>
        <v>-</v>
      </c>
      <c r="GA28" s="68" t="str">
        <f t="shared" si="127"/>
        <v>-</v>
      </c>
      <c r="GB28" s="68" t="str">
        <f t="shared" si="128"/>
        <v>-</v>
      </c>
      <c r="GC28" s="68" t="str">
        <f t="shared" si="129"/>
        <v>-</v>
      </c>
      <c r="GD28" s="68" t="str">
        <f t="shared" si="130"/>
        <v>-</v>
      </c>
      <c r="GE28" s="68" t="str">
        <f t="shared" si="131"/>
        <v>-</v>
      </c>
      <c r="GF28" s="68" t="str">
        <f t="shared" si="132"/>
        <v>-</v>
      </c>
    </row>
    <row r="29" spans="1:188" ht="13.5" customHeight="1" x14ac:dyDescent="0.3">
      <c r="A29" s="387"/>
      <c r="B29" s="405" t="s">
        <v>242</v>
      </c>
      <c r="C29" s="387" t="s">
        <v>26</v>
      </c>
      <c r="D29" s="388">
        <v>0</v>
      </c>
      <c r="E29" s="388">
        <v>0.72916666666666663</v>
      </c>
      <c r="F29" s="389" t="str">
        <f t="shared" si="25"/>
        <v>Off-PT</v>
      </c>
      <c r="G29" s="9"/>
      <c r="H29" s="460">
        <f>INDEX(Lookup!$F$240:$Q$250,MATCH(B29,Lookup!$F$240:$F$250,0),MATCH($F$9,Lookup!$F$240:$Q$240,0))</f>
        <v>0.1</v>
      </c>
      <c r="I29" s="409">
        <v>104</v>
      </c>
      <c r="J29" s="392">
        <f t="shared" si="3"/>
        <v>683.8</v>
      </c>
      <c r="K29" s="461">
        <f>H29*L29</f>
        <v>0</v>
      </c>
      <c r="L29" s="394">
        <f t="shared" si="27"/>
        <v>0</v>
      </c>
      <c r="M29" s="395">
        <f t="shared" si="4"/>
        <v>104</v>
      </c>
      <c r="N29" s="392">
        <f t="shared" si="5"/>
        <v>0</v>
      </c>
      <c r="O29" s="9">
        <f>IF($L$4&gt;0,P29*J29*$M$4*H29,0)</f>
        <v>0</v>
      </c>
      <c r="P29" s="9">
        <f t="shared" si="29"/>
        <v>0</v>
      </c>
      <c r="Q29" s="9">
        <f t="shared" si="30"/>
        <v>0</v>
      </c>
      <c r="R29" s="9">
        <f t="shared" si="31"/>
        <v>0</v>
      </c>
      <c r="S29" s="9">
        <f t="shared" si="32"/>
        <v>0</v>
      </c>
      <c r="T29" s="9">
        <f t="shared" si="33"/>
        <v>0</v>
      </c>
      <c r="U29" s="9">
        <f t="shared" si="34"/>
        <v>0</v>
      </c>
      <c r="V29" s="9">
        <f t="shared" si="35"/>
        <v>0</v>
      </c>
      <c r="W29" s="9">
        <f t="shared" si="36"/>
        <v>0</v>
      </c>
      <c r="X29" s="9">
        <f t="shared" si="37"/>
        <v>0</v>
      </c>
      <c r="Y29" s="9">
        <f t="shared" si="38"/>
        <v>0</v>
      </c>
      <c r="Z29" s="9">
        <f t="shared" si="39"/>
        <v>0</v>
      </c>
      <c r="AA29" s="9">
        <f t="shared" si="40"/>
        <v>0</v>
      </c>
      <c r="AB29" s="9">
        <f t="shared" si="41"/>
        <v>0</v>
      </c>
      <c r="AC29" s="9">
        <f>IF($L$4&gt;0,I29*$M$4*P29,0)</f>
        <v>0</v>
      </c>
      <c r="AD29" s="9">
        <f>IF($L$5&gt;0,I29*$M$5*R29,0)</f>
        <v>0</v>
      </c>
      <c r="AE29" s="9">
        <f>IF($L$6&gt;0,I29*$M$6*T29,0)</f>
        <v>0</v>
      </c>
      <c r="AF29" s="9">
        <f>IF($L$7&gt;0,I29*$M$7*V29,0)</f>
        <v>0</v>
      </c>
      <c r="AG29" s="9">
        <f>IF($L$8&gt;0,I29*$M$8*X29,0)</f>
        <v>0</v>
      </c>
      <c r="AH29" s="8">
        <f>IF(ISERROR(M29*$M$4),0,M29*$M$4)</f>
        <v>104</v>
      </c>
      <c r="AI29" s="8">
        <f>IF(ISERROR(M29*$M$5),0,M29*$M$5)</f>
        <v>0</v>
      </c>
      <c r="AJ29" s="8">
        <f>IF(ISERROR(M29*$M$6),0,M29*$M$6)</f>
        <v>0</v>
      </c>
      <c r="AK29" s="8">
        <f>IF(ISERROR(M29*$M$7),0,M29*$M$7)</f>
        <v>0</v>
      </c>
      <c r="AL29" s="8">
        <f>IF(ISERROR(M29*$M$8),0,M29*$M$8)</f>
        <v>0</v>
      </c>
      <c r="AM29" s="103" t="str">
        <f t="shared" si="16"/>
        <v>1</v>
      </c>
      <c r="AN29" s="63"/>
      <c r="AO29" s="63"/>
      <c r="AP29" s="63"/>
      <c r="AQ29" s="66"/>
      <c r="AR29" s="66"/>
      <c r="AS29" s="63"/>
      <c r="AT29" s="63"/>
      <c r="AU29" s="63"/>
      <c r="AV29" s="63"/>
      <c r="AW29" s="63"/>
      <c r="AX29" s="66"/>
      <c r="AY29" s="66"/>
      <c r="AZ29" s="63"/>
      <c r="BA29" s="63"/>
      <c r="BB29" s="63"/>
      <c r="BC29" s="63"/>
      <c r="BD29" s="63"/>
      <c r="BE29" s="66"/>
      <c r="BF29" s="66"/>
      <c r="BG29" s="63"/>
      <c r="BH29" s="63"/>
      <c r="BI29" s="63"/>
      <c r="BJ29" s="63"/>
      <c r="BK29" s="63"/>
      <c r="BL29" s="66"/>
      <c r="BM29" s="66"/>
      <c r="BN29" s="63"/>
      <c r="BO29" s="63"/>
      <c r="BP29" s="63"/>
      <c r="BQ29" s="63"/>
      <c r="BR29" s="63"/>
      <c r="BT29" s="70">
        <f t="shared" si="42"/>
        <v>0</v>
      </c>
      <c r="BU29" s="70">
        <f t="shared" si="43"/>
        <v>0</v>
      </c>
      <c r="BV29" s="70">
        <f t="shared" si="44"/>
        <v>0</v>
      </c>
      <c r="BW29" s="70">
        <f t="shared" si="45"/>
        <v>0</v>
      </c>
      <c r="BX29" s="70">
        <f t="shared" si="46"/>
        <v>0</v>
      </c>
      <c r="BY29" s="70">
        <f t="shared" si="47"/>
        <v>0</v>
      </c>
      <c r="CA29" s="104">
        <f t="shared" si="48"/>
        <v>0</v>
      </c>
      <c r="CB29" s="104">
        <f t="shared" si="49"/>
        <v>0</v>
      </c>
      <c r="CC29" s="104">
        <f t="shared" si="50"/>
        <v>0</v>
      </c>
      <c r="CD29" s="104">
        <f t="shared" si="51"/>
        <v>0</v>
      </c>
      <c r="CE29" s="104">
        <f t="shared" si="52"/>
        <v>0</v>
      </c>
      <c r="CF29" s="104">
        <f t="shared" si="53"/>
        <v>0</v>
      </c>
      <c r="CH29" s="226">
        <f t="shared" si="17"/>
        <v>0</v>
      </c>
      <c r="CI29" s="226">
        <f t="shared" si="18"/>
        <v>0</v>
      </c>
      <c r="CJ29" s="226">
        <f t="shared" si="19"/>
        <v>0</v>
      </c>
      <c r="CK29" s="226">
        <f t="shared" si="20"/>
        <v>0</v>
      </c>
      <c r="CL29" s="226">
        <f t="shared" si="21"/>
        <v>0</v>
      </c>
      <c r="CM29" s="226">
        <f t="shared" si="22"/>
        <v>0</v>
      </c>
      <c r="CN29" s="226">
        <f t="shared" si="23"/>
        <v>0</v>
      </c>
      <c r="CO29" s="226">
        <f t="shared" si="24"/>
        <v>0</v>
      </c>
      <c r="CV29" s="355">
        <f t="shared" si="54"/>
        <v>0</v>
      </c>
      <c r="CW29" s="355">
        <f t="shared" si="55"/>
        <v>0</v>
      </c>
      <c r="CX29" s="355">
        <f t="shared" si="56"/>
        <v>0</v>
      </c>
      <c r="CY29" s="355">
        <f t="shared" si="57"/>
        <v>0</v>
      </c>
      <c r="CZ29" s="355" t="str">
        <f ca="1">IFERROR(OUNTIF(AN29:AT29,"e"),"-")</f>
        <v>-</v>
      </c>
      <c r="DA29" s="355">
        <f t="shared" si="58"/>
        <v>0</v>
      </c>
      <c r="DB29" s="355">
        <f t="shared" si="59"/>
        <v>0</v>
      </c>
      <c r="DC29" s="355">
        <f t="shared" si="60"/>
        <v>0</v>
      </c>
      <c r="DE29" s="1168">
        <f t="shared" si="61"/>
        <v>0</v>
      </c>
      <c r="DF29" s="1168" t="str">
        <f t="shared" si="62"/>
        <v>-</v>
      </c>
      <c r="DG29" s="1168" t="str">
        <f t="shared" si="63"/>
        <v>-</v>
      </c>
      <c r="DH29" s="1168" t="str">
        <f t="shared" si="64"/>
        <v>-</v>
      </c>
      <c r="DI29" s="1168" t="str">
        <f t="shared" ca="1" si="65"/>
        <v>-</v>
      </c>
      <c r="DJ29" s="1168" t="str">
        <f t="shared" si="66"/>
        <v>-</v>
      </c>
      <c r="DK29" s="1168" t="str">
        <f t="shared" si="67"/>
        <v>-</v>
      </c>
      <c r="DL29" s="1168" t="str">
        <f t="shared" si="68"/>
        <v>-</v>
      </c>
      <c r="DN29" s="355">
        <f t="shared" si="69"/>
        <v>0</v>
      </c>
      <c r="DO29" s="355">
        <f t="shared" si="70"/>
        <v>0</v>
      </c>
      <c r="DP29" s="355">
        <f t="shared" si="71"/>
        <v>0</v>
      </c>
      <c r="DQ29" s="355">
        <f t="shared" si="72"/>
        <v>0</v>
      </c>
      <c r="DR29" s="355">
        <f t="shared" si="73"/>
        <v>0</v>
      </c>
      <c r="DS29" s="355">
        <f t="shared" si="74"/>
        <v>0</v>
      </c>
      <c r="DT29" s="355">
        <f t="shared" si="75"/>
        <v>0</v>
      </c>
      <c r="DU29" s="355">
        <f t="shared" si="76"/>
        <v>0</v>
      </c>
      <c r="DW29" s="68">
        <f t="shared" si="77"/>
        <v>0</v>
      </c>
      <c r="DX29" s="68" t="str">
        <f t="shared" si="78"/>
        <v>-</v>
      </c>
      <c r="DY29" s="68" t="str">
        <f t="shared" si="79"/>
        <v>-</v>
      </c>
      <c r="DZ29" s="68" t="str">
        <f t="shared" si="80"/>
        <v>-</v>
      </c>
      <c r="EA29" s="68" t="str">
        <f t="shared" si="81"/>
        <v>-</v>
      </c>
      <c r="EB29" s="68" t="str">
        <f t="shared" si="82"/>
        <v>-</v>
      </c>
      <c r="EC29" s="68" t="str">
        <f t="shared" si="83"/>
        <v>-</v>
      </c>
      <c r="ED29" s="68" t="str">
        <f t="shared" si="84"/>
        <v>-</v>
      </c>
      <c r="EF29" s="355">
        <f t="shared" si="85"/>
        <v>0</v>
      </c>
      <c r="EG29" s="355">
        <f t="shared" si="86"/>
        <v>0</v>
      </c>
      <c r="EH29" s="355">
        <f t="shared" si="87"/>
        <v>0</v>
      </c>
      <c r="EI29" s="355">
        <f t="shared" si="88"/>
        <v>0</v>
      </c>
      <c r="EJ29" s="355">
        <f t="shared" si="89"/>
        <v>0</v>
      </c>
      <c r="EK29" s="355">
        <f t="shared" si="90"/>
        <v>0</v>
      </c>
      <c r="EL29" s="355">
        <f t="shared" si="91"/>
        <v>0</v>
      </c>
      <c r="EM29" s="355">
        <f t="shared" si="92"/>
        <v>0</v>
      </c>
      <c r="EO29" s="68">
        <f t="shared" si="93"/>
        <v>0</v>
      </c>
      <c r="EP29" s="68" t="str">
        <f t="shared" si="94"/>
        <v>-</v>
      </c>
      <c r="EQ29" s="68" t="str">
        <f t="shared" si="95"/>
        <v>-</v>
      </c>
      <c r="ER29" s="68" t="str">
        <f t="shared" si="96"/>
        <v>-</v>
      </c>
      <c r="ES29" s="68" t="str">
        <f t="shared" si="97"/>
        <v>-</v>
      </c>
      <c r="ET29" s="68" t="str">
        <f t="shared" si="98"/>
        <v>-</v>
      </c>
      <c r="EU29" s="68" t="str">
        <f t="shared" si="99"/>
        <v>-</v>
      </c>
      <c r="EV29" s="68" t="str">
        <f t="shared" si="100"/>
        <v>-</v>
      </c>
      <c r="EW29" s="68"/>
      <c r="EX29" s="355">
        <f t="shared" si="101"/>
        <v>0</v>
      </c>
      <c r="EY29" s="355">
        <f t="shared" si="102"/>
        <v>0</v>
      </c>
      <c r="EZ29" s="355">
        <f t="shared" si="103"/>
        <v>0</v>
      </c>
      <c r="FA29" s="355">
        <f t="shared" si="104"/>
        <v>0</v>
      </c>
      <c r="FB29" s="355">
        <f t="shared" si="105"/>
        <v>0</v>
      </c>
      <c r="FC29" s="355">
        <f t="shared" si="106"/>
        <v>0</v>
      </c>
      <c r="FD29" s="355">
        <f t="shared" si="107"/>
        <v>0</v>
      </c>
      <c r="FE29" s="355">
        <f t="shared" si="108"/>
        <v>0</v>
      </c>
      <c r="FF29" s="68"/>
      <c r="FG29" s="68">
        <f t="shared" si="109"/>
        <v>0</v>
      </c>
      <c r="FH29" s="68" t="str">
        <f t="shared" si="110"/>
        <v>-</v>
      </c>
      <c r="FI29" s="68" t="str">
        <f t="shared" si="111"/>
        <v>-</v>
      </c>
      <c r="FJ29" s="68" t="str">
        <f t="shared" si="112"/>
        <v>-</v>
      </c>
      <c r="FK29" s="68" t="str">
        <f t="shared" si="113"/>
        <v>-</v>
      </c>
      <c r="FL29" s="68" t="str">
        <f t="shared" si="114"/>
        <v>-</v>
      </c>
      <c r="FM29" s="68" t="str">
        <f t="shared" si="115"/>
        <v>-</v>
      </c>
      <c r="FN29" s="68" t="str">
        <f t="shared" si="116"/>
        <v>-</v>
      </c>
      <c r="FO29" s="68"/>
      <c r="FP29" s="355">
        <f t="shared" si="117"/>
        <v>0</v>
      </c>
      <c r="FQ29" s="355">
        <f t="shared" si="118"/>
        <v>0</v>
      </c>
      <c r="FR29" s="355">
        <f t="shared" si="119"/>
        <v>0</v>
      </c>
      <c r="FS29" s="355">
        <f t="shared" si="120"/>
        <v>0</v>
      </c>
      <c r="FT29" s="355">
        <f t="shared" si="121"/>
        <v>0</v>
      </c>
      <c r="FU29" s="355">
        <f t="shared" si="122"/>
        <v>0</v>
      </c>
      <c r="FV29" s="355">
        <f t="shared" si="123"/>
        <v>0</v>
      </c>
      <c r="FW29" s="355">
        <f t="shared" si="124"/>
        <v>0</v>
      </c>
      <c r="FX29" s="68"/>
      <c r="FY29" s="68">
        <f t="shared" si="125"/>
        <v>0</v>
      </c>
      <c r="FZ29" s="68" t="str">
        <f t="shared" si="126"/>
        <v>-</v>
      </c>
      <c r="GA29" s="68" t="str">
        <f t="shared" si="127"/>
        <v>-</v>
      </c>
      <c r="GB29" s="68" t="str">
        <f t="shared" si="128"/>
        <v>-</v>
      </c>
      <c r="GC29" s="68" t="str">
        <f t="shared" si="129"/>
        <v>-</v>
      </c>
      <c r="GD29" s="68" t="str">
        <f t="shared" si="130"/>
        <v>-</v>
      </c>
      <c r="GE29" s="68" t="str">
        <f t="shared" si="131"/>
        <v>-</v>
      </c>
      <c r="GF29" s="68" t="str">
        <f t="shared" si="132"/>
        <v>-</v>
      </c>
    </row>
    <row r="30" spans="1:188" ht="13.5" customHeight="1" x14ac:dyDescent="0.3">
      <c r="A30" s="387"/>
      <c r="B30" s="405" t="s">
        <v>242</v>
      </c>
      <c r="C30" s="387" t="s">
        <v>26</v>
      </c>
      <c r="D30" s="388">
        <v>0</v>
      </c>
      <c r="E30" s="388">
        <v>0.72916666666666663</v>
      </c>
      <c r="F30" s="389" t="str">
        <f t="shared" si="25"/>
        <v>Off-PT</v>
      </c>
      <c r="G30" s="9"/>
      <c r="H30" s="460">
        <f>INDEX(Lookup!$F$240:$Q$250,MATCH(B30,Lookup!$F$240:$F$250,0),MATCH($F$9,Lookup!$F$240:$Q$240,0))</f>
        <v>0.1</v>
      </c>
      <c r="I30" s="409">
        <v>104</v>
      </c>
      <c r="J30" s="392">
        <f t="shared" si="3"/>
        <v>683.8</v>
      </c>
      <c r="K30" s="461">
        <f t="shared" si="26"/>
        <v>0</v>
      </c>
      <c r="L30" s="394">
        <f t="shared" si="27"/>
        <v>0</v>
      </c>
      <c r="M30" s="395">
        <f t="shared" si="4"/>
        <v>104</v>
      </c>
      <c r="N30" s="392">
        <f t="shared" si="5"/>
        <v>0</v>
      </c>
      <c r="O30" s="9">
        <f t="shared" si="28"/>
        <v>0</v>
      </c>
      <c r="P30" s="9">
        <f t="shared" si="29"/>
        <v>0</v>
      </c>
      <c r="Q30" s="9">
        <f t="shared" si="30"/>
        <v>0</v>
      </c>
      <c r="R30" s="9">
        <f t="shared" si="31"/>
        <v>0</v>
      </c>
      <c r="S30" s="9">
        <f t="shared" si="32"/>
        <v>0</v>
      </c>
      <c r="T30" s="9">
        <f t="shared" si="33"/>
        <v>0</v>
      </c>
      <c r="U30" s="9">
        <f t="shared" si="34"/>
        <v>0</v>
      </c>
      <c r="V30" s="9">
        <f t="shared" si="35"/>
        <v>0</v>
      </c>
      <c r="W30" s="9">
        <f t="shared" si="36"/>
        <v>0</v>
      </c>
      <c r="X30" s="9">
        <f t="shared" si="37"/>
        <v>0</v>
      </c>
      <c r="Y30" s="9">
        <f t="shared" si="38"/>
        <v>0</v>
      </c>
      <c r="Z30" s="9">
        <f t="shared" si="39"/>
        <v>0</v>
      </c>
      <c r="AA30" s="9">
        <f t="shared" si="40"/>
        <v>0</v>
      </c>
      <c r="AB30" s="9">
        <f t="shared" si="41"/>
        <v>0</v>
      </c>
      <c r="AC30" s="9">
        <f t="shared" si="6"/>
        <v>0</v>
      </c>
      <c r="AD30" s="9">
        <f t="shared" si="7"/>
        <v>0</v>
      </c>
      <c r="AE30" s="9">
        <f t="shared" si="8"/>
        <v>0</v>
      </c>
      <c r="AF30" s="9">
        <f t="shared" si="9"/>
        <v>0</v>
      </c>
      <c r="AG30" s="9">
        <f t="shared" si="10"/>
        <v>0</v>
      </c>
      <c r="AH30" s="8">
        <f t="shared" si="11"/>
        <v>104</v>
      </c>
      <c r="AI30" s="8">
        <f t="shared" si="12"/>
        <v>0</v>
      </c>
      <c r="AJ30" s="8">
        <f t="shared" si="13"/>
        <v>0</v>
      </c>
      <c r="AK30" s="8">
        <f t="shared" si="14"/>
        <v>0</v>
      </c>
      <c r="AL30" s="8">
        <f t="shared" si="15"/>
        <v>0</v>
      </c>
      <c r="AM30" s="103" t="str">
        <f t="shared" si="16"/>
        <v>1</v>
      </c>
      <c r="AN30" s="63"/>
      <c r="AO30" s="63"/>
      <c r="AP30" s="63"/>
      <c r="AQ30" s="66"/>
      <c r="AR30" s="66"/>
      <c r="AS30" s="63"/>
      <c r="AT30" s="63"/>
      <c r="AU30" s="63"/>
      <c r="AV30" s="63"/>
      <c r="AW30" s="63"/>
      <c r="AX30" s="66"/>
      <c r="AY30" s="66"/>
      <c r="AZ30" s="63"/>
      <c r="BA30" s="63"/>
      <c r="BB30" s="63"/>
      <c r="BC30" s="63"/>
      <c r="BD30" s="63"/>
      <c r="BE30" s="66"/>
      <c r="BF30" s="66"/>
      <c r="BG30" s="63"/>
      <c r="BH30" s="63"/>
      <c r="BI30" s="63"/>
      <c r="BJ30" s="63"/>
      <c r="BK30" s="63"/>
      <c r="BL30" s="66"/>
      <c r="BM30" s="66"/>
      <c r="BN30" s="63"/>
      <c r="BO30" s="63"/>
      <c r="BP30" s="63"/>
      <c r="BQ30" s="63"/>
      <c r="BR30" s="63"/>
      <c r="BT30" s="70">
        <f t="shared" si="42"/>
        <v>0</v>
      </c>
      <c r="BU30" s="70">
        <f t="shared" si="43"/>
        <v>0</v>
      </c>
      <c r="BV30" s="70">
        <f t="shared" si="44"/>
        <v>0</v>
      </c>
      <c r="BW30" s="70">
        <f t="shared" si="45"/>
        <v>0</v>
      </c>
      <c r="BX30" s="70">
        <f t="shared" si="46"/>
        <v>0</v>
      </c>
      <c r="BY30" s="70">
        <f t="shared" si="47"/>
        <v>0</v>
      </c>
      <c r="CA30" s="104">
        <f t="shared" si="48"/>
        <v>0</v>
      </c>
      <c r="CB30" s="104">
        <f t="shared" si="49"/>
        <v>0</v>
      </c>
      <c r="CC30" s="104">
        <f t="shared" si="50"/>
        <v>0</v>
      </c>
      <c r="CD30" s="104">
        <f t="shared" si="51"/>
        <v>0</v>
      </c>
      <c r="CE30" s="104">
        <f t="shared" si="52"/>
        <v>0</v>
      </c>
      <c r="CF30" s="104">
        <f t="shared" si="53"/>
        <v>0</v>
      </c>
      <c r="CH30" s="226">
        <f t="shared" si="17"/>
        <v>0</v>
      </c>
      <c r="CI30" s="226">
        <f t="shared" si="18"/>
        <v>0</v>
      </c>
      <c r="CJ30" s="226">
        <f t="shared" si="19"/>
        <v>0</v>
      </c>
      <c r="CK30" s="226">
        <f t="shared" si="20"/>
        <v>0</v>
      </c>
      <c r="CL30" s="226">
        <f t="shared" si="21"/>
        <v>0</v>
      </c>
      <c r="CM30" s="226">
        <f t="shared" si="22"/>
        <v>0</v>
      </c>
      <c r="CN30" s="226">
        <f t="shared" si="23"/>
        <v>0</v>
      </c>
      <c r="CO30" s="226">
        <f t="shared" si="24"/>
        <v>0</v>
      </c>
      <c r="CV30" s="355">
        <f t="shared" si="54"/>
        <v>0</v>
      </c>
      <c r="CW30" s="355">
        <f t="shared" si="55"/>
        <v>0</v>
      </c>
      <c r="CX30" s="355">
        <f t="shared" si="56"/>
        <v>0</v>
      </c>
      <c r="CY30" s="355">
        <f t="shared" si="57"/>
        <v>0</v>
      </c>
      <c r="CZ30" s="355" t="str">
        <f ca="1">IFERROR(OUNTIF(AN30:AT30,"e"),"-")</f>
        <v>-</v>
      </c>
      <c r="DA30" s="355">
        <f t="shared" si="58"/>
        <v>0</v>
      </c>
      <c r="DB30" s="355">
        <f t="shared" si="59"/>
        <v>0</v>
      </c>
      <c r="DC30" s="355">
        <f t="shared" si="60"/>
        <v>0</v>
      </c>
      <c r="DE30" s="1168">
        <f t="shared" si="61"/>
        <v>0</v>
      </c>
      <c r="DF30" s="1168" t="str">
        <f t="shared" si="62"/>
        <v>-</v>
      </c>
      <c r="DG30" s="1168" t="str">
        <f t="shared" si="63"/>
        <v>-</v>
      </c>
      <c r="DH30" s="1168" t="str">
        <f t="shared" si="64"/>
        <v>-</v>
      </c>
      <c r="DI30" s="1168" t="str">
        <f t="shared" ca="1" si="65"/>
        <v>-</v>
      </c>
      <c r="DJ30" s="1168" t="str">
        <f t="shared" si="66"/>
        <v>-</v>
      </c>
      <c r="DK30" s="1168" t="str">
        <f t="shared" si="67"/>
        <v>-</v>
      </c>
      <c r="DL30" s="1168" t="str">
        <f t="shared" si="68"/>
        <v>-</v>
      </c>
      <c r="DN30" s="355">
        <f t="shared" si="69"/>
        <v>0</v>
      </c>
      <c r="DO30" s="355">
        <f t="shared" si="70"/>
        <v>0</v>
      </c>
      <c r="DP30" s="355">
        <f t="shared" si="71"/>
        <v>0</v>
      </c>
      <c r="DQ30" s="355">
        <f t="shared" si="72"/>
        <v>0</v>
      </c>
      <c r="DR30" s="355">
        <f t="shared" si="73"/>
        <v>0</v>
      </c>
      <c r="DS30" s="355">
        <f t="shared" si="74"/>
        <v>0</v>
      </c>
      <c r="DT30" s="355">
        <f t="shared" si="75"/>
        <v>0</v>
      </c>
      <c r="DU30" s="355">
        <f t="shared" si="76"/>
        <v>0</v>
      </c>
      <c r="DW30" s="68">
        <f t="shared" si="77"/>
        <v>0</v>
      </c>
      <c r="DX30" s="68" t="str">
        <f t="shared" si="78"/>
        <v>-</v>
      </c>
      <c r="DY30" s="68" t="str">
        <f t="shared" si="79"/>
        <v>-</v>
      </c>
      <c r="DZ30" s="68" t="str">
        <f t="shared" si="80"/>
        <v>-</v>
      </c>
      <c r="EA30" s="68" t="str">
        <f t="shared" si="81"/>
        <v>-</v>
      </c>
      <c r="EB30" s="68" t="str">
        <f t="shared" si="82"/>
        <v>-</v>
      </c>
      <c r="EC30" s="68" t="str">
        <f t="shared" si="83"/>
        <v>-</v>
      </c>
      <c r="ED30" s="68" t="str">
        <f t="shared" si="84"/>
        <v>-</v>
      </c>
      <c r="EF30" s="355">
        <f t="shared" si="85"/>
        <v>0</v>
      </c>
      <c r="EG30" s="355">
        <f t="shared" si="86"/>
        <v>0</v>
      </c>
      <c r="EH30" s="355">
        <f t="shared" si="87"/>
        <v>0</v>
      </c>
      <c r="EI30" s="355">
        <f t="shared" si="88"/>
        <v>0</v>
      </c>
      <c r="EJ30" s="355">
        <f t="shared" si="89"/>
        <v>0</v>
      </c>
      <c r="EK30" s="355">
        <f t="shared" si="90"/>
        <v>0</v>
      </c>
      <c r="EL30" s="355">
        <f t="shared" si="91"/>
        <v>0</v>
      </c>
      <c r="EM30" s="355">
        <f t="shared" si="92"/>
        <v>0</v>
      </c>
      <c r="EO30" s="68">
        <f t="shared" si="93"/>
        <v>0</v>
      </c>
      <c r="EP30" s="68" t="str">
        <f t="shared" si="94"/>
        <v>-</v>
      </c>
      <c r="EQ30" s="68" t="str">
        <f t="shared" si="95"/>
        <v>-</v>
      </c>
      <c r="ER30" s="68" t="str">
        <f t="shared" si="96"/>
        <v>-</v>
      </c>
      <c r="ES30" s="68" t="str">
        <f t="shared" si="97"/>
        <v>-</v>
      </c>
      <c r="ET30" s="68" t="str">
        <f t="shared" si="98"/>
        <v>-</v>
      </c>
      <c r="EU30" s="68" t="str">
        <f t="shared" si="99"/>
        <v>-</v>
      </c>
      <c r="EV30" s="68" t="str">
        <f t="shared" si="100"/>
        <v>-</v>
      </c>
      <c r="EW30" s="68"/>
      <c r="EX30" s="355">
        <f t="shared" si="101"/>
        <v>0</v>
      </c>
      <c r="EY30" s="355">
        <f t="shared" si="102"/>
        <v>0</v>
      </c>
      <c r="EZ30" s="355">
        <f t="shared" si="103"/>
        <v>0</v>
      </c>
      <c r="FA30" s="355">
        <f t="shared" si="104"/>
        <v>0</v>
      </c>
      <c r="FB30" s="355">
        <f t="shared" si="105"/>
        <v>0</v>
      </c>
      <c r="FC30" s="355">
        <f t="shared" si="106"/>
        <v>0</v>
      </c>
      <c r="FD30" s="355">
        <f t="shared" si="107"/>
        <v>0</v>
      </c>
      <c r="FE30" s="355">
        <f t="shared" si="108"/>
        <v>0</v>
      </c>
      <c r="FF30" s="68"/>
      <c r="FG30" s="68">
        <f t="shared" si="109"/>
        <v>0</v>
      </c>
      <c r="FH30" s="68" t="str">
        <f t="shared" si="110"/>
        <v>-</v>
      </c>
      <c r="FI30" s="68" t="str">
        <f t="shared" si="111"/>
        <v>-</v>
      </c>
      <c r="FJ30" s="68" t="str">
        <f t="shared" si="112"/>
        <v>-</v>
      </c>
      <c r="FK30" s="68" t="str">
        <f t="shared" si="113"/>
        <v>-</v>
      </c>
      <c r="FL30" s="68" t="str">
        <f t="shared" si="114"/>
        <v>-</v>
      </c>
      <c r="FM30" s="68" t="str">
        <f t="shared" si="115"/>
        <v>-</v>
      </c>
      <c r="FN30" s="68" t="str">
        <f t="shared" si="116"/>
        <v>-</v>
      </c>
      <c r="FO30" s="68"/>
      <c r="FP30" s="355">
        <f t="shared" si="117"/>
        <v>0</v>
      </c>
      <c r="FQ30" s="355">
        <f t="shared" si="118"/>
        <v>0</v>
      </c>
      <c r="FR30" s="355">
        <f t="shared" si="119"/>
        <v>0</v>
      </c>
      <c r="FS30" s="355">
        <f t="shared" si="120"/>
        <v>0</v>
      </c>
      <c r="FT30" s="355">
        <f t="shared" si="121"/>
        <v>0</v>
      </c>
      <c r="FU30" s="355">
        <f t="shared" si="122"/>
        <v>0</v>
      </c>
      <c r="FV30" s="355">
        <f t="shared" si="123"/>
        <v>0</v>
      </c>
      <c r="FW30" s="355">
        <f t="shared" si="124"/>
        <v>0</v>
      </c>
      <c r="FX30" s="68"/>
      <c r="FY30" s="68">
        <f t="shared" si="125"/>
        <v>0</v>
      </c>
      <c r="FZ30" s="68" t="str">
        <f t="shared" si="126"/>
        <v>-</v>
      </c>
      <c r="GA30" s="68" t="str">
        <f t="shared" si="127"/>
        <v>-</v>
      </c>
      <c r="GB30" s="68" t="str">
        <f t="shared" si="128"/>
        <v>-</v>
      </c>
      <c r="GC30" s="68" t="str">
        <f t="shared" si="129"/>
        <v>-</v>
      </c>
      <c r="GD30" s="68" t="str">
        <f t="shared" si="130"/>
        <v>-</v>
      </c>
      <c r="GE30" s="68" t="str">
        <f t="shared" si="131"/>
        <v>-</v>
      </c>
      <c r="GF30" s="68" t="str">
        <f t="shared" si="132"/>
        <v>-</v>
      </c>
    </row>
    <row r="31" spans="1:188" ht="13.5" customHeight="1" x14ac:dyDescent="0.3">
      <c r="A31" s="387"/>
      <c r="B31" s="405" t="s">
        <v>242</v>
      </c>
      <c r="C31" s="387" t="s">
        <v>26</v>
      </c>
      <c r="D31" s="388">
        <v>0</v>
      </c>
      <c r="E31" s="388">
        <v>0.72916666666666663</v>
      </c>
      <c r="F31" s="389" t="str">
        <f t="shared" si="25"/>
        <v>Off-PT</v>
      </c>
      <c r="G31" s="9"/>
      <c r="H31" s="460">
        <f>INDEX(Lookup!$F$240:$Q$250,MATCH(B31,Lookup!$F$240:$F$250,0),MATCH($F$9,Lookup!$F$240:$Q$240,0))</f>
        <v>0.1</v>
      </c>
      <c r="I31" s="409">
        <v>104</v>
      </c>
      <c r="J31" s="392">
        <f t="shared" si="3"/>
        <v>683.8</v>
      </c>
      <c r="K31" s="461">
        <f t="shared" si="26"/>
        <v>0</v>
      </c>
      <c r="L31" s="394">
        <f t="shared" si="27"/>
        <v>0</v>
      </c>
      <c r="M31" s="395">
        <f t="shared" si="4"/>
        <v>104</v>
      </c>
      <c r="N31" s="392">
        <f t="shared" si="5"/>
        <v>0</v>
      </c>
      <c r="O31" s="9">
        <f t="shared" si="28"/>
        <v>0</v>
      </c>
      <c r="P31" s="9">
        <f t="shared" si="29"/>
        <v>0</v>
      </c>
      <c r="Q31" s="9">
        <f t="shared" si="30"/>
        <v>0</v>
      </c>
      <c r="R31" s="9">
        <f t="shared" si="31"/>
        <v>0</v>
      </c>
      <c r="S31" s="9">
        <f t="shared" si="32"/>
        <v>0</v>
      </c>
      <c r="T31" s="9">
        <f t="shared" si="33"/>
        <v>0</v>
      </c>
      <c r="U31" s="9">
        <f t="shared" si="34"/>
        <v>0</v>
      </c>
      <c r="V31" s="9">
        <f t="shared" si="35"/>
        <v>0</v>
      </c>
      <c r="W31" s="9">
        <f t="shared" si="36"/>
        <v>0</v>
      </c>
      <c r="X31" s="9">
        <f t="shared" si="37"/>
        <v>0</v>
      </c>
      <c r="Y31" s="9">
        <f t="shared" si="38"/>
        <v>0</v>
      </c>
      <c r="Z31" s="9">
        <f t="shared" si="39"/>
        <v>0</v>
      </c>
      <c r="AA31" s="9">
        <f t="shared" si="40"/>
        <v>0</v>
      </c>
      <c r="AB31" s="9">
        <f t="shared" si="41"/>
        <v>0</v>
      </c>
      <c r="AC31" s="9">
        <f t="shared" si="6"/>
        <v>0</v>
      </c>
      <c r="AD31" s="9">
        <f t="shared" si="7"/>
        <v>0</v>
      </c>
      <c r="AE31" s="9">
        <f t="shared" si="8"/>
        <v>0</v>
      </c>
      <c r="AF31" s="9">
        <f t="shared" si="9"/>
        <v>0</v>
      </c>
      <c r="AG31" s="9">
        <f t="shared" si="10"/>
        <v>0</v>
      </c>
      <c r="AH31" s="8">
        <f t="shared" si="11"/>
        <v>104</v>
      </c>
      <c r="AI31" s="8">
        <f t="shared" si="12"/>
        <v>0</v>
      </c>
      <c r="AJ31" s="8">
        <f t="shared" si="13"/>
        <v>0</v>
      </c>
      <c r="AK31" s="8">
        <f t="shared" si="14"/>
        <v>0</v>
      </c>
      <c r="AL31" s="8">
        <f t="shared" si="15"/>
        <v>0</v>
      </c>
      <c r="AM31" s="103" t="str">
        <f t="shared" si="16"/>
        <v>1</v>
      </c>
      <c r="AN31" s="63"/>
      <c r="AO31" s="63"/>
      <c r="AP31" s="63"/>
      <c r="AQ31" s="66"/>
      <c r="AR31" s="66"/>
      <c r="AS31" s="63"/>
      <c r="AT31" s="63"/>
      <c r="AU31" s="63"/>
      <c r="AV31" s="63"/>
      <c r="AW31" s="63"/>
      <c r="AX31" s="66"/>
      <c r="AY31" s="66"/>
      <c r="AZ31" s="63"/>
      <c r="BA31" s="63"/>
      <c r="BB31" s="63"/>
      <c r="BC31" s="63"/>
      <c r="BD31" s="63"/>
      <c r="BE31" s="66"/>
      <c r="BF31" s="66"/>
      <c r="BG31" s="63"/>
      <c r="BH31" s="63"/>
      <c r="BI31" s="63"/>
      <c r="BJ31" s="63"/>
      <c r="BK31" s="63"/>
      <c r="BL31" s="66"/>
      <c r="BM31" s="66"/>
      <c r="BN31" s="63"/>
      <c r="BO31" s="63"/>
      <c r="BP31" s="63"/>
      <c r="BQ31" s="63"/>
      <c r="BR31" s="63"/>
      <c r="BT31" s="70">
        <f t="shared" si="42"/>
        <v>0</v>
      </c>
      <c r="BU31" s="70">
        <f t="shared" si="43"/>
        <v>0</v>
      </c>
      <c r="BV31" s="70">
        <f t="shared" si="44"/>
        <v>0</v>
      </c>
      <c r="BW31" s="70">
        <f t="shared" si="45"/>
        <v>0</v>
      </c>
      <c r="BX31" s="70">
        <f t="shared" si="46"/>
        <v>0</v>
      </c>
      <c r="BY31" s="70">
        <f t="shared" si="47"/>
        <v>0</v>
      </c>
      <c r="CA31" s="104">
        <f t="shared" si="48"/>
        <v>0</v>
      </c>
      <c r="CB31" s="104">
        <f t="shared" si="49"/>
        <v>0</v>
      </c>
      <c r="CC31" s="104">
        <f t="shared" si="50"/>
        <v>0</v>
      </c>
      <c r="CD31" s="104">
        <f t="shared" si="51"/>
        <v>0</v>
      </c>
      <c r="CE31" s="104">
        <f t="shared" si="52"/>
        <v>0</v>
      </c>
      <c r="CF31" s="104">
        <f t="shared" si="53"/>
        <v>0</v>
      </c>
      <c r="CH31" s="226">
        <f t="shared" si="17"/>
        <v>0</v>
      </c>
      <c r="CI31" s="226">
        <f t="shared" si="18"/>
        <v>0</v>
      </c>
      <c r="CJ31" s="226">
        <f t="shared" si="19"/>
        <v>0</v>
      </c>
      <c r="CK31" s="226">
        <f t="shared" si="20"/>
        <v>0</v>
      </c>
      <c r="CL31" s="226">
        <f t="shared" si="21"/>
        <v>0</v>
      </c>
      <c r="CM31" s="226">
        <f t="shared" si="22"/>
        <v>0</v>
      </c>
      <c r="CN31" s="226">
        <f t="shared" si="23"/>
        <v>0</v>
      </c>
      <c r="CO31" s="226">
        <f t="shared" si="24"/>
        <v>0</v>
      </c>
      <c r="CV31" s="355">
        <f t="shared" si="54"/>
        <v>0</v>
      </c>
      <c r="CW31" s="355">
        <f t="shared" si="55"/>
        <v>0</v>
      </c>
      <c r="CX31" s="355">
        <f t="shared" si="56"/>
        <v>0</v>
      </c>
      <c r="CY31" s="355">
        <f t="shared" si="57"/>
        <v>0</v>
      </c>
      <c r="CZ31" s="355" t="str">
        <f ca="1">IFERROR(OUNTIF(AN31:AT31,"e"),"-")</f>
        <v>-</v>
      </c>
      <c r="DA31" s="355">
        <f t="shared" si="58"/>
        <v>0</v>
      </c>
      <c r="DB31" s="355">
        <f t="shared" si="59"/>
        <v>0</v>
      </c>
      <c r="DC31" s="355">
        <f t="shared" si="60"/>
        <v>0</v>
      </c>
      <c r="DE31" s="1168">
        <f t="shared" si="61"/>
        <v>0</v>
      </c>
      <c r="DF31" s="1168" t="str">
        <f t="shared" si="62"/>
        <v>-</v>
      </c>
      <c r="DG31" s="1168" t="str">
        <f t="shared" si="63"/>
        <v>-</v>
      </c>
      <c r="DH31" s="1168" t="str">
        <f t="shared" si="64"/>
        <v>-</v>
      </c>
      <c r="DI31" s="1168" t="str">
        <f t="shared" ca="1" si="65"/>
        <v>-</v>
      </c>
      <c r="DJ31" s="1168" t="str">
        <f t="shared" si="66"/>
        <v>-</v>
      </c>
      <c r="DK31" s="1168" t="str">
        <f t="shared" si="67"/>
        <v>-</v>
      </c>
      <c r="DL31" s="1168" t="str">
        <f t="shared" si="68"/>
        <v>-</v>
      </c>
      <c r="DN31" s="355">
        <f t="shared" si="69"/>
        <v>0</v>
      </c>
      <c r="DO31" s="355">
        <f t="shared" si="70"/>
        <v>0</v>
      </c>
      <c r="DP31" s="355">
        <f t="shared" si="71"/>
        <v>0</v>
      </c>
      <c r="DQ31" s="355">
        <f t="shared" si="72"/>
        <v>0</v>
      </c>
      <c r="DR31" s="355">
        <f t="shared" si="73"/>
        <v>0</v>
      </c>
      <c r="DS31" s="355">
        <f t="shared" si="74"/>
        <v>0</v>
      </c>
      <c r="DT31" s="355">
        <f t="shared" si="75"/>
        <v>0</v>
      </c>
      <c r="DU31" s="355">
        <f t="shared" si="76"/>
        <v>0</v>
      </c>
      <c r="DW31" s="68">
        <f t="shared" si="77"/>
        <v>0</v>
      </c>
      <c r="DX31" s="68" t="str">
        <f t="shared" si="78"/>
        <v>-</v>
      </c>
      <c r="DY31" s="68" t="str">
        <f t="shared" si="79"/>
        <v>-</v>
      </c>
      <c r="DZ31" s="68" t="str">
        <f t="shared" si="80"/>
        <v>-</v>
      </c>
      <c r="EA31" s="68" t="str">
        <f t="shared" si="81"/>
        <v>-</v>
      </c>
      <c r="EB31" s="68" t="str">
        <f t="shared" si="82"/>
        <v>-</v>
      </c>
      <c r="EC31" s="68" t="str">
        <f t="shared" si="83"/>
        <v>-</v>
      </c>
      <c r="ED31" s="68" t="str">
        <f t="shared" si="84"/>
        <v>-</v>
      </c>
      <c r="EF31" s="355">
        <f t="shared" si="85"/>
        <v>0</v>
      </c>
      <c r="EG31" s="355">
        <f t="shared" si="86"/>
        <v>0</v>
      </c>
      <c r="EH31" s="355">
        <f t="shared" si="87"/>
        <v>0</v>
      </c>
      <c r="EI31" s="355">
        <f t="shared" si="88"/>
        <v>0</v>
      </c>
      <c r="EJ31" s="355">
        <f t="shared" si="89"/>
        <v>0</v>
      </c>
      <c r="EK31" s="355">
        <f t="shared" si="90"/>
        <v>0</v>
      </c>
      <c r="EL31" s="355">
        <f t="shared" si="91"/>
        <v>0</v>
      </c>
      <c r="EM31" s="355">
        <f t="shared" si="92"/>
        <v>0</v>
      </c>
      <c r="EO31" s="68">
        <f t="shared" si="93"/>
        <v>0</v>
      </c>
      <c r="EP31" s="68" t="str">
        <f t="shared" si="94"/>
        <v>-</v>
      </c>
      <c r="EQ31" s="68" t="str">
        <f t="shared" si="95"/>
        <v>-</v>
      </c>
      <c r="ER31" s="68" t="str">
        <f t="shared" si="96"/>
        <v>-</v>
      </c>
      <c r="ES31" s="68" t="str">
        <f t="shared" si="97"/>
        <v>-</v>
      </c>
      <c r="ET31" s="68" t="str">
        <f t="shared" si="98"/>
        <v>-</v>
      </c>
      <c r="EU31" s="68" t="str">
        <f t="shared" si="99"/>
        <v>-</v>
      </c>
      <c r="EV31" s="68" t="str">
        <f t="shared" si="100"/>
        <v>-</v>
      </c>
      <c r="EW31" s="68"/>
      <c r="EX31" s="355">
        <f t="shared" si="101"/>
        <v>0</v>
      </c>
      <c r="EY31" s="355">
        <f t="shared" si="102"/>
        <v>0</v>
      </c>
      <c r="EZ31" s="355">
        <f t="shared" si="103"/>
        <v>0</v>
      </c>
      <c r="FA31" s="355">
        <f t="shared" si="104"/>
        <v>0</v>
      </c>
      <c r="FB31" s="355">
        <f t="shared" si="105"/>
        <v>0</v>
      </c>
      <c r="FC31" s="355">
        <f t="shared" si="106"/>
        <v>0</v>
      </c>
      <c r="FD31" s="355">
        <f t="shared" si="107"/>
        <v>0</v>
      </c>
      <c r="FE31" s="355">
        <f t="shared" si="108"/>
        <v>0</v>
      </c>
      <c r="FF31" s="68"/>
      <c r="FG31" s="68">
        <f t="shared" si="109"/>
        <v>0</v>
      </c>
      <c r="FH31" s="68" t="str">
        <f t="shared" si="110"/>
        <v>-</v>
      </c>
      <c r="FI31" s="68" t="str">
        <f t="shared" si="111"/>
        <v>-</v>
      </c>
      <c r="FJ31" s="68" t="str">
        <f t="shared" si="112"/>
        <v>-</v>
      </c>
      <c r="FK31" s="68" t="str">
        <f t="shared" si="113"/>
        <v>-</v>
      </c>
      <c r="FL31" s="68" t="str">
        <f t="shared" si="114"/>
        <v>-</v>
      </c>
      <c r="FM31" s="68" t="str">
        <f t="shared" si="115"/>
        <v>-</v>
      </c>
      <c r="FN31" s="68" t="str">
        <f t="shared" si="116"/>
        <v>-</v>
      </c>
      <c r="FO31" s="68"/>
      <c r="FP31" s="355">
        <f t="shared" si="117"/>
        <v>0</v>
      </c>
      <c r="FQ31" s="355">
        <f t="shared" si="118"/>
        <v>0</v>
      </c>
      <c r="FR31" s="355">
        <f t="shared" si="119"/>
        <v>0</v>
      </c>
      <c r="FS31" s="355">
        <f t="shared" si="120"/>
        <v>0</v>
      </c>
      <c r="FT31" s="355">
        <f t="shared" si="121"/>
        <v>0</v>
      </c>
      <c r="FU31" s="355">
        <f t="shared" si="122"/>
        <v>0</v>
      </c>
      <c r="FV31" s="355">
        <f t="shared" si="123"/>
        <v>0</v>
      </c>
      <c r="FW31" s="355">
        <f t="shared" si="124"/>
        <v>0</v>
      </c>
      <c r="FX31" s="68"/>
      <c r="FY31" s="68">
        <f t="shared" si="125"/>
        <v>0</v>
      </c>
      <c r="FZ31" s="68" t="str">
        <f t="shared" si="126"/>
        <v>-</v>
      </c>
      <c r="GA31" s="68" t="str">
        <f t="shared" si="127"/>
        <v>-</v>
      </c>
      <c r="GB31" s="68" t="str">
        <f t="shared" si="128"/>
        <v>-</v>
      </c>
      <c r="GC31" s="68" t="str">
        <f t="shared" si="129"/>
        <v>-</v>
      </c>
      <c r="GD31" s="68" t="str">
        <f t="shared" si="130"/>
        <v>-</v>
      </c>
      <c r="GE31" s="68" t="str">
        <f t="shared" si="131"/>
        <v>-</v>
      </c>
      <c r="GF31" s="68" t="str">
        <f t="shared" si="132"/>
        <v>-</v>
      </c>
    </row>
    <row r="32" spans="1:188" ht="13.5" customHeight="1" x14ac:dyDescent="0.3">
      <c r="A32" s="387"/>
      <c r="B32" s="405" t="s">
        <v>242</v>
      </c>
      <c r="C32" s="387" t="s">
        <v>26</v>
      </c>
      <c r="D32" s="388">
        <v>0</v>
      </c>
      <c r="E32" s="388">
        <v>0.72916666666666663</v>
      </c>
      <c r="F32" s="389" t="str">
        <f t="shared" si="25"/>
        <v>Off-PT</v>
      </c>
      <c r="G32" s="9"/>
      <c r="H32" s="460">
        <f>INDEX(Lookup!$F$240:$Q$250,MATCH(B32,Lookup!$F$240:$F$250,0),MATCH($F$9,Lookup!$F$240:$Q$240,0))</f>
        <v>0.1</v>
      </c>
      <c r="I32" s="409">
        <v>104</v>
      </c>
      <c r="J32" s="392">
        <f t="shared" si="3"/>
        <v>683.8</v>
      </c>
      <c r="K32" s="461">
        <f>H32*L32</f>
        <v>0</v>
      </c>
      <c r="L32" s="394">
        <f t="shared" si="27"/>
        <v>0</v>
      </c>
      <c r="M32" s="395">
        <f t="shared" si="4"/>
        <v>104</v>
      </c>
      <c r="N32" s="392">
        <f t="shared" si="5"/>
        <v>0</v>
      </c>
      <c r="O32" s="9">
        <f>IF($L$4&gt;0,P32*J32*$M$4*H32,0)</f>
        <v>0</v>
      </c>
      <c r="P32" s="9">
        <f t="shared" si="29"/>
        <v>0</v>
      </c>
      <c r="Q32" s="9">
        <f t="shared" si="30"/>
        <v>0</v>
      </c>
      <c r="R32" s="9">
        <f t="shared" si="31"/>
        <v>0</v>
      </c>
      <c r="S32" s="9">
        <f t="shared" si="32"/>
        <v>0</v>
      </c>
      <c r="T32" s="9">
        <f t="shared" si="33"/>
        <v>0</v>
      </c>
      <c r="U32" s="9">
        <f t="shared" si="34"/>
        <v>0</v>
      </c>
      <c r="V32" s="9">
        <f t="shared" si="35"/>
        <v>0</v>
      </c>
      <c r="W32" s="9">
        <f t="shared" si="36"/>
        <v>0</v>
      </c>
      <c r="X32" s="9">
        <f t="shared" si="37"/>
        <v>0</v>
      </c>
      <c r="Y32" s="9">
        <f t="shared" si="38"/>
        <v>0</v>
      </c>
      <c r="Z32" s="9">
        <f t="shared" si="39"/>
        <v>0</v>
      </c>
      <c r="AA32" s="9">
        <f t="shared" si="40"/>
        <v>0</v>
      </c>
      <c r="AB32" s="9">
        <f t="shared" si="41"/>
        <v>0</v>
      </c>
      <c r="AC32" s="9">
        <f>IF($L$4&gt;0,I32*$M$4*P32,0)</f>
        <v>0</v>
      </c>
      <c r="AD32" s="9">
        <f>IF($L$5&gt;0,I32*$M$5*R32,0)</f>
        <v>0</v>
      </c>
      <c r="AE32" s="9">
        <f>IF($L$6&gt;0,I32*$M$6*T32,0)</f>
        <v>0</v>
      </c>
      <c r="AF32" s="9">
        <f>IF($L$7&gt;0,I32*$M$7*V32,0)</f>
        <v>0</v>
      </c>
      <c r="AG32" s="9">
        <f>IF($L$8&gt;0,I32*$M$8*X32,0)</f>
        <v>0</v>
      </c>
      <c r="AH32" s="8">
        <f>IF(ISERROR(M32*$M$4),0,M32*$M$4)</f>
        <v>104</v>
      </c>
      <c r="AI32" s="8">
        <f>IF(ISERROR(M32*$M$5),0,M32*$M$5)</f>
        <v>0</v>
      </c>
      <c r="AJ32" s="8">
        <f>IF(ISERROR(M32*$M$6),0,M32*$M$6)</f>
        <v>0</v>
      </c>
      <c r="AK32" s="8">
        <f>IF(ISERROR(M32*$M$7),0,M32*$M$7)</f>
        <v>0</v>
      </c>
      <c r="AL32" s="8">
        <f>IF(ISERROR(M32*$M$8),0,M32*$M$8)</f>
        <v>0</v>
      </c>
      <c r="AM32" s="103" t="str">
        <f t="shared" si="16"/>
        <v>1</v>
      </c>
      <c r="AN32" s="63"/>
      <c r="AO32" s="63"/>
      <c r="AP32" s="63"/>
      <c r="AQ32" s="66"/>
      <c r="AR32" s="66"/>
      <c r="AS32" s="63"/>
      <c r="AT32" s="63"/>
      <c r="AU32" s="63"/>
      <c r="AV32" s="63"/>
      <c r="AW32" s="63"/>
      <c r="AX32" s="66"/>
      <c r="AY32" s="66"/>
      <c r="AZ32" s="63"/>
      <c r="BA32" s="63"/>
      <c r="BB32" s="63"/>
      <c r="BC32" s="63"/>
      <c r="BD32" s="63"/>
      <c r="BE32" s="66"/>
      <c r="BF32" s="66"/>
      <c r="BG32" s="63"/>
      <c r="BH32" s="63"/>
      <c r="BI32" s="63"/>
      <c r="BJ32" s="63"/>
      <c r="BK32" s="63"/>
      <c r="BL32" s="66"/>
      <c r="BM32" s="66"/>
      <c r="BN32" s="63"/>
      <c r="BO32" s="63"/>
      <c r="BP32" s="63"/>
      <c r="BQ32" s="63"/>
      <c r="BR32" s="63"/>
      <c r="BT32" s="70">
        <f t="shared" si="42"/>
        <v>0</v>
      </c>
      <c r="BU32" s="70">
        <f t="shared" si="43"/>
        <v>0</v>
      </c>
      <c r="BV32" s="70">
        <f t="shared" si="44"/>
        <v>0</v>
      </c>
      <c r="BW32" s="70">
        <f t="shared" si="45"/>
        <v>0</v>
      </c>
      <c r="BX32" s="70">
        <f t="shared" si="46"/>
        <v>0</v>
      </c>
      <c r="BY32" s="70">
        <f t="shared" si="47"/>
        <v>0</v>
      </c>
      <c r="CA32" s="104">
        <f t="shared" si="48"/>
        <v>0</v>
      </c>
      <c r="CB32" s="104">
        <f t="shared" si="49"/>
        <v>0</v>
      </c>
      <c r="CC32" s="104">
        <f t="shared" si="50"/>
        <v>0</v>
      </c>
      <c r="CD32" s="104">
        <f t="shared" si="51"/>
        <v>0</v>
      </c>
      <c r="CE32" s="104">
        <f t="shared" si="52"/>
        <v>0</v>
      </c>
      <c r="CF32" s="104">
        <f t="shared" si="53"/>
        <v>0</v>
      </c>
      <c r="CH32" s="226">
        <f t="shared" si="17"/>
        <v>0</v>
      </c>
      <c r="CI32" s="226">
        <f t="shared" si="18"/>
        <v>0</v>
      </c>
      <c r="CJ32" s="226">
        <f t="shared" si="19"/>
        <v>0</v>
      </c>
      <c r="CK32" s="226">
        <f t="shared" si="20"/>
        <v>0</v>
      </c>
      <c r="CL32" s="226">
        <f t="shared" si="21"/>
        <v>0</v>
      </c>
      <c r="CM32" s="226">
        <f t="shared" si="22"/>
        <v>0</v>
      </c>
      <c r="CN32" s="226">
        <f t="shared" si="23"/>
        <v>0</v>
      </c>
      <c r="CO32" s="226">
        <f t="shared" si="24"/>
        <v>0</v>
      </c>
      <c r="CV32" s="355">
        <f t="shared" si="54"/>
        <v>0</v>
      </c>
      <c r="CW32" s="355">
        <f t="shared" si="55"/>
        <v>0</v>
      </c>
      <c r="CX32" s="355">
        <f t="shared" si="56"/>
        <v>0</v>
      </c>
      <c r="CY32" s="355">
        <f t="shared" si="57"/>
        <v>0</v>
      </c>
      <c r="CZ32" s="355" t="str">
        <f ca="1">IFERROR(OUNTIF(AN32:AT32,"e"),"-")</f>
        <v>-</v>
      </c>
      <c r="DA32" s="355">
        <f t="shared" si="58"/>
        <v>0</v>
      </c>
      <c r="DB32" s="355">
        <f t="shared" si="59"/>
        <v>0</v>
      </c>
      <c r="DC32" s="355">
        <f t="shared" si="60"/>
        <v>0</v>
      </c>
      <c r="DE32" s="1168">
        <f t="shared" si="61"/>
        <v>0</v>
      </c>
      <c r="DF32" s="1168" t="str">
        <f t="shared" si="62"/>
        <v>-</v>
      </c>
      <c r="DG32" s="1168" t="str">
        <f t="shared" si="63"/>
        <v>-</v>
      </c>
      <c r="DH32" s="1168" t="str">
        <f t="shared" si="64"/>
        <v>-</v>
      </c>
      <c r="DI32" s="1168" t="str">
        <f t="shared" ca="1" si="65"/>
        <v>-</v>
      </c>
      <c r="DJ32" s="1168" t="str">
        <f t="shared" si="66"/>
        <v>-</v>
      </c>
      <c r="DK32" s="1168" t="str">
        <f t="shared" si="67"/>
        <v>-</v>
      </c>
      <c r="DL32" s="1168" t="str">
        <f t="shared" si="68"/>
        <v>-</v>
      </c>
      <c r="DN32" s="355">
        <f t="shared" si="69"/>
        <v>0</v>
      </c>
      <c r="DO32" s="355">
        <f t="shared" si="70"/>
        <v>0</v>
      </c>
      <c r="DP32" s="355">
        <f t="shared" si="71"/>
        <v>0</v>
      </c>
      <c r="DQ32" s="355">
        <f t="shared" si="72"/>
        <v>0</v>
      </c>
      <c r="DR32" s="355">
        <f t="shared" si="73"/>
        <v>0</v>
      </c>
      <c r="DS32" s="355">
        <f t="shared" si="74"/>
        <v>0</v>
      </c>
      <c r="DT32" s="355">
        <f t="shared" si="75"/>
        <v>0</v>
      </c>
      <c r="DU32" s="355">
        <f t="shared" si="76"/>
        <v>0</v>
      </c>
      <c r="DW32" s="68">
        <f t="shared" si="77"/>
        <v>0</v>
      </c>
      <c r="DX32" s="68" t="str">
        <f t="shared" si="78"/>
        <v>-</v>
      </c>
      <c r="DY32" s="68" t="str">
        <f t="shared" si="79"/>
        <v>-</v>
      </c>
      <c r="DZ32" s="68" t="str">
        <f t="shared" si="80"/>
        <v>-</v>
      </c>
      <c r="EA32" s="68" t="str">
        <f t="shared" si="81"/>
        <v>-</v>
      </c>
      <c r="EB32" s="68" t="str">
        <f t="shared" si="82"/>
        <v>-</v>
      </c>
      <c r="EC32" s="68" t="str">
        <f t="shared" si="83"/>
        <v>-</v>
      </c>
      <c r="ED32" s="68" t="str">
        <f t="shared" si="84"/>
        <v>-</v>
      </c>
      <c r="EF32" s="355">
        <f t="shared" si="85"/>
        <v>0</v>
      </c>
      <c r="EG32" s="355">
        <f t="shared" si="86"/>
        <v>0</v>
      </c>
      <c r="EH32" s="355">
        <f t="shared" si="87"/>
        <v>0</v>
      </c>
      <c r="EI32" s="355">
        <f t="shared" si="88"/>
        <v>0</v>
      </c>
      <c r="EJ32" s="355">
        <f t="shared" si="89"/>
        <v>0</v>
      </c>
      <c r="EK32" s="355">
        <f t="shared" si="90"/>
        <v>0</v>
      </c>
      <c r="EL32" s="355">
        <f t="shared" si="91"/>
        <v>0</v>
      </c>
      <c r="EM32" s="355">
        <f t="shared" si="92"/>
        <v>0</v>
      </c>
      <c r="EO32" s="68">
        <f t="shared" si="93"/>
        <v>0</v>
      </c>
      <c r="EP32" s="68" t="str">
        <f t="shared" si="94"/>
        <v>-</v>
      </c>
      <c r="EQ32" s="68" t="str">
        <f t="shared" si="95"/>
        <v>-</v>
      </c>
      <c r="ER32" s="68" t="str">
        <f t="shared" si="96"/>
        <v>-</v>
      </c>
      <c r="ES32" s="68" t="str">
        <f t="shared" si="97"/>
        <v>-</v>
      </c>
      <c r="ET32" s="68" t="str">
        <f t="shared" si="98"/>
        <v>-</v>
      </c>
      <c r="EU32" s="68" t="str">
        <f t="shared" si="99"/>
        <v>-</v>
      </c>
      <c r="EV32" s="68" t="str">
        <f t="shared" si="100"/>
        <v>-</v>
      </c>
      <c r="EW32" s="68"/>
      <c r="EX32" s="355">
        <f t="shared" si="101"/>
        <v>0</v>
      </c>
      <c r="EY32" s="355">
        <f t="shared" si="102"/>
        <v>0</v>
      </c>
      <c r="EZ32" s="355">
        <f t="shared" si="103"/>
        <v>0</v>
      </c>
      <c r="FA32" s="355">
        <f t="shared" si="104"/>
        <v>0</v>
      </c>
      <c r="FB32" s="355">
        <f t="shared" si="105"/>
        <v>0</v>
      </c>
      <c r="FC32" s="355">
        <f t="shared" si="106"/>
        <v>0</v>
      </c>
      <c r="FD32" s="355">
        <f t="shared" si="107"/>
        <v>0</v>
      </c>
      <c r="FE32" s="355">
        <f t="shared" si="108"/>
        <v>0</v>
      </c>
      <c r="FF32" s="68"/>
      <c r="FG32" s="68">
        <f t="shared" si="109"/>
        <v>0</v>
      </c>
      <c r="FH32" s="68" t="str">
        <f t="shared" si="110"/>
        <v>-</v>
      </c>
      <c r="FI32" s="68" t="str">
        <f t="shared" si="111"/>
        <v>-</v>
      </c>
      <c r="FJ32" s="68" t="str">
        <f t="shared" si="112"/>
        <v>-</v>
      </c>
      <c r="FK32" s="68" t="str">
        <f t="shared" si="113"/>
        <v>-</v>
      </c>
      <c r="FL32" s="68" t="str">
        <f t="shared" si="114"/>
        <v>-</v>
      </c>
      <c r="FM32" s="68" t="str">
        <f t="shared" si="115"/>
        <v>-</v>
      </c>
      <c r="FN32" s="68" t="str">
        <f t="shared" si="116"/>
        <v>-</v>
      </c>
      <c r="FO32" s="68"/>
      <c r="FP32" s="355">
        <f t="shared" si="117"/>
        <v>0</v>
      </c>
      <c r="FQ32" s="355">
        <f t="shared" si="118"/>
        <v>0</v>
      </c>
      <c r="FR32" s="355">
        <f t="shared" si="119"/>
        <v>0</v>
      </c>
      <c r="FS32" s="355">
        <f t="shared" si="120"/>
        <v>0</v>
      </c>
      <c r="FT32" s="355">
        <f t="shared" si="121"/>
        <v>0</v>
      </c>
      <c r="FU32" s="355">
        <f t="shared" si="122"/>
        <v>0</v>
      </c>
      <c r="FV32" s="355">
        <f t="shared" si="123"/>
        <v>0</v>
      </c>
      <c r="FW32" s="355">
        <f t="shared" si="124"/>
        <v>0</v>
      </c>
      <c r="FX32" s="68"/>
      <c r="FY32" s="68">
        <f t="shared" si="125"/>
        <v>0</v>
      </c>
      <c r="FZ32" s="68" t="str">
        <f t="shared" si="126"/>
        <v>-</v>
      </c>
      <c r="GA32" s="68" t="str">
        <f t="shared" si="127"/>
        <v>-</v>
      </c>
      <c r="GB32" s="68" t="str">
        <f t="shared" si="128"/>
        <v>-</v>
      </c>
      <c r="GC32" s="68" t="str">
        <f t="shared" si="129"/>
        <v>-</v>
      </c>
      <c r="GD32" s="68" t="str">
        <f t="shared" si="130"/>
        <v>-</v>
      </c>
      <c r="GE32" s="68" t="str">
        <f t="shared" si="131"/>
        <v>-</v>
      </c>
      <c r="GF32" s="68" t="str">
        <f t="shared" si="132"/>
        <v>-</v>
      </c>
    </row>
    <row r="33" spans="1:188" ht="13.5" customHeight="1" x14ac:dyDescent="0.3">
      <c r="A33" s="387"/>
      <c r="B33" s="387" t="s">
        <v>107</v>
      </c>
      <c r="C33" s="387" t="s">
        <v>26</v>
      </c>
      <c r="D33" s="388">
        <v>0.72916666666666663</v>
      </c>
      <c r="E33" s="388">
        <v>0</v>
      </c>
      <c r="F33" s="389" t="str">
        <f t="shared" si="25"/>
        <v>PT</v>
      </c>
      <c r="G33" s="9"/>
      <c r="H33" s="460">
        <f>INDEX(Lookup!$F$240:$Q$250,MATCH(B33,Lookup!$F$240:$F$250,0),MATCH($F$9,Lookup!$F$240:$Q$240,0))</f>
        <v>0.1</v>
      </c>
      <c r="I33" s="391">
        <v>192.4</v>
      </c>
      <c r="J33" s="392">
        <f t="shared" si="3"/>
        <v>683.8</v>
      </c>
      <c r="K33" s="461">
        <f t="shared" si="26"/>
        <v>0</v>
      </c>
      <c r="L33" s="394">
        <f t="shared" si="27"/>
        <v>0</v>
      </c>
      <c r="M33" s="395">
        <f t="shared" si="4"/>
        <v>192.4</v>
      </c>
      <c r="N33" s="392">
        <f t="shared" si="5"/>
        <v>0</v>
      </c>
      <c r="O33" s="9">
        <f t="shared" si="28"/>
        <v>0</v>
      </c>
      <c r="P33" s="9">
        <f t="shared" si="29"/>
        <v>0</v>
      </c>
      <c r="Q33" s="9">
        <f t="shared" si="30"/>
        <v>0</v>
      </c>
      <c r="R33" s="9">
        <f t="shared" si="31"/>
        <v>0</v>
      </c>
      <c r="S33" s="9">
        <f t="shared" si="32"/>
        <v>0</v>
      </c>
      <c r="T33" s="9">
        <f t="shared" si="33"/>
        <v>0</v>
      </c>
      <c r="U33" s="9">
        <f t="shared" si="34"/>
        <v>0</v>
      </c>
      <c r="V33" s="9">
        <f t="shared" si="35"/>
        <v>0</v>
      </c>
      <c r="W33" s="9">
        <f t="shared" si="36"/>
        <v>0</v>
      </c>
      <c r="X33" s="9">
        <f t="shared" si="37"/>
        <v>0</v>
      </c>
      <c r="Y33" s="9">
        <f t="shared" si="38"/>
        <v>0</v>
      </c>
      <c r="Z33" s="9">
        <f t="shared" si="39"/>
        <v>0</v>
      </c>
      <c r="AA33" s="9">
        <f t="shared" si="40"/>
        <v>0</v>
      </c>
      <c r="AB33" s="9">
        <f t="shared" si="41"/>
        <v>0</v>
      </c>
      <c r="AC33" s="9">
        <f t="shared" si="6"/>
        <v>0</v>
      </c>
      <c r="AD33" s="9">
        <f t="shared" si="7"/>
        <v>0</v>
      </c>
      <c r="AE33" s="9">
        <f t="shared" si="8"/>
        <v>0</v>
      </c>
      <c r="AF33" s="9">
        <f t="shared" si="9"/>
        <v>0</v>
      </c>
      <c r="AG33" s="9">
        <f t="shared" si="10"/>
        <v>0</v>
      </c>
      <c r="AH33" s="8">
        <f t="shared" si="11"/>
        <v>192.4</v>
      </c>
      <c r="AI33" s="8">
        <f t="shared" si="12"/>
        <v>0</v>
      </c>
      <c r="AJ33" s="8">
        <f t="shared" si="13"/>
        <v>0</v>
      </c>
      <c r="AK33" s="8">
        <f t="shared" si="14"/>
        <v>0</v>
      </c>
      <c r="AL33" s="8">
        <f t="shared" si="15"/>
        <v>0</v>
      </c>
      <c r="AM33" s="103" t="str">
        <f t="shared" si="16"/>
        <v>1</v>
      </c>
      <c r="AN33" s="63"/>
      <c r="AO33" s="63"/>
      <c r="AP33" s="63"/>
      <c r="AQ33" s="66"/>
      <c r="AR33" s="66"/>
      <c r="AS33" s="63"/>
      <c r="AT33" s="63"/>
      <c r="AU33" s="63"/>
      <c r="AV33" s="63"/>
      <c r="AW33" s="63"/>
      <c r="AX33" s="66"/>
      <c r="AY33" s="66"/>
      <c r="AZ33" s="63"/>
      <c r="BA33" s="63"/>
      <c r="BB33" s="63"/>
      <c r="BC33" s="63"/>
      <c r="BD33" s="63"/>
      <c r="BE33" s="66"/>
      <c r="BF33" s="66"/>
      <c r="BG33" s="63"/>
      <c r="BH33" s="63"/>
      <c r="BI33" s="63"/>
      <c r="BJ33" s="63"/>
      <c r="BK33" s="63"/>
      <c r="BL33" s="66"/>
      <c r="BM33" s="66"/>
      <c r="BN33" s="63"/>
      <c r="BO33" s="63"/>
      <c r="BP33" s="63"/>
      <c r="BQ33" s="63"/>
      <c r="BR33" s="63"/>
      <c r="BT33" s="70">
        <f t="shared" si="42"/>
        <v>0</v>
      </c>
      <c r="BU33" s="70">
        <f t="shared" si="43"/>
        <v>0</v>
      </c>
      <c r="BV33" s="70">
        <f t="shared" si="44"/>
        <v>0</v>
      </c>
      <c r="BW33" s="70">
        <f t="shared" si="45"/>
        <v>0</v>
      </c>
      <c r="BX33" s="70">
        <f t="shared" si="46"/>
        <v>0</v>
      </c>
      <c r="BY33" s="70">
        <f t="shared" si="47"/>
        <v>0</v>
      </c>
      <c r="CA33" s="104">
        <f t="shared" si="48"/>
        <v>0</v>
      </c>
      <c r="CB33" s="104">
        <f t="shared" si="49"/>
        <v>0</v>
      </c>
      <c r="CC33" s="104">
        <f t="shared" si="50"/>
        <v>0</v>
      </c>
      <c r="CD33" s="104">
        <f t="shared" si="51"/>
        <v>0</v>
      </c>
      <c r="CE33" s="104">
        <f t="shared" si="52"/>
        <v>0</v>
      </c>
      <c r="CF33" s="104">
        <f t="shared" si="53"/>
        <v>0</v>
      </c>
      <c r="CH33" s="226">
        <f t="shared" si="17"/>
        <v>0</v>
      </c>
      <c r="CI33" s="226">
        <f t="shared" si="18"/>
        <v>0</v>
      </c>
      <c r="CJ33" s="226">
        <f t="shared" si="19"/>
        <v>0</v>
      </c>
      <c r="CK33" s="226">
        <f t="shared" si="20"/>
        <v>0</v>
      </c>
      <c r="CL33" s="226">
        <f t="shared" si="21"/>
        <v>0</v>
      </c>
      <c r="CM33" s="226">
        <f t="shared" si="22"/>
        <v>0</v>
      </c>
      <c r="CN33" s="226">
        <f t="shared" si="23"/>
        <v>0</v>
      </c>
      <c r="CO33" s="226">
        <f t="shared" si="24"/>
        <v>0</v>
      </c>
      <c r="CV33" s="355">
        <f t="shared" si="54"/>
        <v>0</v>
      </c>
      <c r="CW33" s="355">
        <f t="shared" si="55"/>
        <v>0</v>
      </c>
      <c r="CX33" s="355">
        <f t="shared" si="56"/>
        <v>0</v>
      </c>
      <c r="CY33" s="355">
        <f t="shared" si="57"/>
        <v>0</v>
      </c>
      <c r="CZ33" s="355" t="str">
        <f ca="1">IFERROR(OUNTIF(AN33:AT33,"e"),"-")</f>
        <v>-</v>
      </c>
      <c r="DA33" s="355">
        <f t="shared" si="58"/>
        <v>0</v>
      </c>
      <c r="DB33" s="355">
        <f t="shared" si="59"/>
        <v>0</v>
      </c>
      <c r="DC33" s="355">
        <f t="shared" si="60"/>
        <v>0</v>
      </c>
      <c r="DE33" s="1168">
        <f t="shared" si="61"/>
        <v>0</v>
      </c>
      <c r="DF33" s="1168" t="str">
        <f t="shared" si="62"/>
        <v>-</v>
      </c>
      <c r="DG33" s="1168" t="str">
        <f t="shared" si="63"/>
        <v>-</v>
      </c>
      <c r="DH33" s="1168" t="str">
        <f t="shared" si="64"/>
        <v>-</v>
      </c>
      <c r="DI33" s="1168" t="str">
        <f t="shared" ca="1" si="65"/>
        <v>-</v>
      </c>
      <c r="DJ33" s="1168" t="str">
        <f t="shared" si="66"/>
        <v>-</v>
      </c>
      <c r="DK33" s="1168" t="str">
        <f t="shared" si="67"/>
        <v>-</v>
      </c>
      <c r="DL33" s="1168" t="str">
        <f t="shared" si="68"/>
        <v>-</v>
      </c>
      <c r="DN33" s="355">
        <f t="shared" si="69"/>
        <v>0</v>
      </c>
      <c r="DO33" s="355">
        <f t="shared" si="70"/>
        <v>0</v>
      </c>
      <c r="DP33" s="355">
        <f t="shared" si="71"/>
        <v>0</v>
      </c>
      <c r="DQ33" s="355">
        <f t="shared" si="72"/>
        <v>0</v>
      </c>
      <c r="DR33" s="355">
        <f t="shared" si="73"/>
        <v>0</v>
      </c>
      <c r="DS33" s="355">
        <f t="shared" si="74"/>
        <v>0</v>
      </c>
      <c r="DT33" s="355">
        <f t="shared" si="75"/>
        <v>0</v>
      </c>
      <c r="DU33" s="355">
        <f t="shared" si="76"/>
        <v>0</v>
      </c>
      <c r="DW33" s="68">
        <f t="shared" si="77"/>
        <v>0</v>
      </c>
      <c r="DX33" s="68" t="str">
        <f t="shared" si="78"/>
        <v>-</v>
      </c>
      <c r="DY33" s="68" t="str">
        <f t="shared" si="79"/>
        <v>-</v>
      </c>
      <c r="DZ33" s="68" t="str">
        <f t="shared" si="80"/>
        <v>-</v>
      </c>
      <c r="EA33" s="68" t="str">
        <f t="shared" si="81"/>
        <v>-</v>
      </c>
      <c r="EB33" s="68" t="str">
        <f t="shared" si="82"/>
        <v>-</v>
      </c>
      <c r="EC33" s="68" t="str">
        <f t="shared" si="83"/>
        <v>-</v>
      </c>
      <c r="ED33" s="68" t="str">
        <f t="shared" si="84"/>
        <v>-</v>
      </c>
      <c r="EF33" s="355">
        <f t="shared" si="85"/>
        <v>0</v>
      </c>
      <c r="EG33" s="355">
        <f t="shared" si="86"/>
        <v>0</v>
      </c>
      <c r="EH33" s="355">
        <f t="shared" si="87"/>
        <v>0</v>
      </c>
      <c r="EI33" s="355">
        <f t="shared" si="88"/>
        <v>0</v>
      </c>
      <c r="EJ33" s="355">
        <f t="shared" si="89"/>
        <v>0</v>
      </c>
      <c r="EK33" s="355">
        <f t="shared" si="90"/>
        <v>0</v>
      </c>
      <c r="EL33" s="355">
        <f t="shared" si="91"/>
        <v>0</v>
      </c>
      <c r="EM33" s="355">
        <f t="shared" si="92"/>
        <v>0</v>
      </c>
      <c r="EO33" s="68">
        <f t="shared" si="93"/>
        <v>0</v>
      </c>
      <c r="EP33" s="68" t="str">
        <f t="shared" si="94"/>
        <v>-</v>
      </c>
      <c r="EQ33" s="68" t="str">
        <f t="shared" si="95"/>
        <v>-</v>
      </c>
      <c r="ER33" s="68" t="str">
        <f t="shared" si="96"/>
        <v>-</v>
      </c>
      <c r="ES33" s="68" t="str">
        <f t="shared" si="97"/>
        <v>-</v>
      </c>
      <c r="ET33" s="68" t="str">
        <f t="shared" si="98"/>
        <v>-</v>
      </c>
      <c r="EU33" s="68" t="str">
        <f t="shared" si="99"/>
        <v>-</v>
      </c>
      <c r="EV33" s="68" t="str">
        <f t="shared" si="100"/>
        <v>-</v>
      </c>
      <c r="EW33" s="68"/>
      <c r="EX33" s="355">
        <f t="shared" si="101"/>
        <v>0</v>
      </c>
      <c r="EY33" s="355">
        <f t="shared" si="102"/>
        <v>0</v>
      </c>
      <c r="EZ33" s="355">
        <f t="shared" si="103"/>
        <v>0</v>
      </c>
      <c r="FA33" s="355">
        <f t="shared" si="104"/>
        <v>0</v>
      </c>
      <c r="FB33" s="355">
        <f t="shared" si="105"/>
        <v>0</v>
      </c>
      <c r="FC33" s="355">
        <f t="shared" si="106"/>
        <v>0</v>
      </c>
      <c r="FD33" s="355">
        <f t="shared" si="107"/>
        <v>0</v>
      </c>
      <c r="FE33" s="355">
        <f t="shared" si="108"/>
        <v>0</v>
      </c>
      <c r="FF33" s="68"/>
      <c r="FG33" s="68">
        <f t="shared" si="109"/>
        <v>0</v>
      </c>
      <c r="FH33" s="68" t="str">
        <f t="shared" si="110"/>
        <v>-</v>
      </c>
      <c r="FI33" s="68" t="str">
        <f t="shared" si="111"/>
        <v>-</v>
      </c>
      <c r="FJ33" s="68" t="str">
        <f t="shared" si="112"/>
        <v>-</v>
      </c>
      <c r="FK33" s="68" t="str">
        <f t="shared" si="113"/>
        <v>-</v>
      </c>
      <c r="FL33" s="68" t="str">
        <f t="shared" si="114"/>
        <v>-</v>
      </c>
      <c r="FM33" s="68" t="str">
        <f t="shared" si="115"/>
        <v>-</v>
      </c>
      <c r="FN33" s="68" t="str">
        <f t="shared" si="116"/>
        <v>-</v>
      </c>
      <c r="FO33" s="68"/>
      <c r="FP33" s="355">
        <f t="shared" si="117"/>
        <v>0</v>
      </c>
      <c r="FQ33" s="355">
        <f t="shared" si="118"/>
        <v>0</v>
      </c>
      <c r="FR33" s="355">
        <f t="shared" si="119"/>
        <v>0</v>
      </c>
      <c r="FS33" s="355">
        <f t="shared" si="120"/>
        <v>0</v>
      </c>
      <c r="FT33" s="355">
        <f t="shared" si="121"/>
        <v>0</v>
      </c>
      <c r="FU33" s="355">
        <f t="shared" si="122"/>
        <v>0</v>
      </c>
      <c r="FV33" s="355">
        <f t="shared" si="123"/>
        <v>0</v>
      </c>
      <c r="FW33" s="355">
        <f t="shared" si="124"/>
        <v>0</v>
      </c>
      <c r="FX33" s="68"/>
      <c r="FY33" s="68">
        <f t="shared" si="125"/>
        <v>0</v>
      </c>
      <c r="FZ33" s="68" t="str">
        <f t="shared" si="126"/>
        <v>-</v>
      </c>
      <c r="GA33" s="68" t="str">
        <f t="shared" si="127"/>
        <v>-</v>
      </c>
      <c r="GB33" s="68" t="str">
        <f t="shared" si="128"/>
        <v>-</v>
      </c>
      <c r="GC33" s="68" t="str">
        <f t="shared" si="129"/>
        <v>-</v>
      </c>
      <c r="GD33" s="68" t="str">
        <f t="shared" si="130"/>
        <v>-</v>
      </c>
      <c r="GE33" s="68" t="str">
        <f t="shared" si="131"/>
        <v>-</v>
      </c>
      <c r="GF33" s="68" t="str">
        <f t="shared" si="132"/>
        <v>-</v>
      </c>
    </row>
    <row r="34" spans="1:188" ht="13.5" customHeight="1" x14ac:dyDescent="0.3">
      <c r="A34" s="387"/>
      <c r="B34" s="387" t="s">
        <v>107</v>
      </c>
      <c r="C34" s="387" t="s">
        <v>26</v>
      </c>
      <c r="D34" s="388">
        <v>0.72916666666666663</v>
      </c>
      <c r="E34" s="388">
        <v>0</v>
      </c>
      <c r="F34" s="389" t="str">
        <f t="shared" si="25"/>
        <v>PT</v>
      </c>
      <c r="G34" s="9"/>
      <c r="H34" s="460">
        <f>INDEX(Lookup!$F$240:$Q$250,MATCH(B34,Lookup!$F$240:$F$250,0),MATCH($F$9,Lookup!$F$240:$Q$240,0))</f>
        <v>0.1</v>
      </c>
      <c r="I34" s="391">
        <v>192.4</v>
      </c>
      <c r="J34" s="392">
        <f t="shared" si="3"/>
        <v>683.8</v>
      </c>
      <c r="K34" s="461">
        <f>H34*L34</f>
        <v>0</v>
      </c>
      <c r="L34" s="394">
        <f t="shared" si="27"/>
        <v>0</v>
      </c>
      <c r="M34" s="395">
        <f t="shared" si="4"/>
        <v>192.4</v>
      </c>
      <c r="N34" s="392">
        <f t="shared" si="5"/>
        <v>0</v>
      </c>
      <c r="O34" s="9">
        <f t="shared" si="28"/>
        <v>0</v>
      </c>
      <c r="P34" s="9">
        <f t="shared" si="29"/>
        <v>0</v>
      </c>
      <c r="Q34" s="9">
        <f t="shared" si="30"/>
        <v>0</v>
      </c>
      <c r="R34" s="9">
        <f t="shared" si="31"/>
        <v>0</v>
      </c>
      <c r="S34" s="9">
        <f t="shared" si="32"/>
        <v>0</v>
      </c>
      <c r="T34" s="9">
        <f t="shared" si="33"/>
        <v>0</v>
      </c>
      <c r="U34" s="9">
        <f t="shared" si="34"/>
        <v>0</v>
      </c>
      <c r="V34" s="9">
        <f t="shared" si="35"/>
        <v>0</v>
      </c>
      <c r="W34" s="9">
        <f t="shared" si="36"/>
        <v>0</v>
      </c>
      <c r="X34" s="9">
        <f t="shared" si="37"/>
        <v>0</v>
      </c>
      <c r="Y34" s="9">
        <f t="shared" si="38"/>
        <v>0</v>
      </c>
      <c r="Z34" s="9">
        <f t="shared" si="39"/>
        <v>0</v>
      </c>
      <c r="AA34" s="9">
        <f t="shared" si="40"/>
        <v>0</v>
      </c>
      <c r="AB34" s="9">
        <f t="shared" si="41"/>
        <v>0</v>
      </c>
      <c r="AC34" s="9">
        <f t="shared" si="6"/>
        <v>0</v>
      </c>
      <c r="AD34" s="9">
        <f t="shared" si="7"/>
        <v>0</v>
      </c>
      <c r="AE34" s="9">
        <f t="shared" si="8"/>
        <v>0</v>
      </c>
      <c r="AF34" s="9">
        <f t="shared" si="9"/>
        <v>0</v>
      </c>
      <c r="AG34" s="9">
        <f t="shared" si="10"/>
        <v>0</v>
      </c>
      <c r="AH34" s="8">
        <f t="shared" si="11"/>
        <v>192.4</v>
      </c>
      <c r="AI34" s="8">
        <f t="shared" si="12"/>
        <v>0</v>
      </c>
      <c r="AJ34" s="8">
        <f t="shared" si="13"/>
        <v>0</v>
      </c>
      <c r="AK34" s="8">
        <f t="shared" si="14"/>
        <v>0</v>
      </c>
      <c r="AL34" s="8">
        <f t="shared" si="15"/>
        <v>0</v>
      </c>
      <c r="AM34" s="103" t="str">
        <f t="shared" si="16"/>
        <v>1</v>
      </c>
      <c r="AN34" s="63"/>
      <c r="AO34" s="63"/>
      <c r="AP34" s="63"/>
      <c r="AQ34" s="66"/>
      <c r="AR34" s="66"/>
      <c r="AS34" s="63"/>
      <c r="AT34" s="63"/>
      <c r="AU34" s="63"/>
      <c r="AV34" s="63"/>
      <c r="AW34" s="63"/>
      <c r="AX34" s="66"/>
      <c r="AY34" s="66"/>
      <c r="AZ34" s="63"/>
      <c r="BA34" s="63"/>
      <c r="BB34" s="63"/>
      <c r="BC34" s="63"/>
      <c r="BD34" s="63"/>
      <c r="BE34" s="66"/>
      <c r="BF34" s="66"/>
      <c r="BG34" s="63"/>
      <c r="BH34" s="63"/>
      <c r="BI34" s="63"/>
      <c r="BJ34" s="63"/>
      <c r="BK34" s="63"/>
      <c r="BL34" s="66"/>
      <c r="BM34" s="66"/>
      <c r="BN34" s="63"/>
      <c r="BO34" s="63"/>
      <c r="BP34" s="63"/>
      <c r="BQ34" s="63"/>
      <c r="BR34" s="63"/>
      <c r="BT34" s="70">
        <f t="shared" si="42"/>
        <v>0</v>
      </c>
      <c r="BU34" s="70">
        <f t="shared" si="43"/>
        <v>0</v>
      </c>
      <c r="BV34" s="70">
        <f t="shared" si="44"/>
        <v>0</v>
      </c>
      <c r="BW34" s="70">
        <f t="shared" si="45"/>
        <v>0</v>
      </c>
      <c r="BX34" s="70">
        <f t="shared" si="46"/>
        <v>0</v>
      </c>
      <c r="BY34" s="70">
        <f t="shared" si="47"/>
        <v>0</v>
      </c>
      <c r="CA34" s="104">
        <f t="shared" si="48"/>
        <v>0</v>
      </c>
      <c r="CB34" s="104">
        <f t="shared" si="49"/>
        <v>0</v>
      </c>
      <c r="CC34" s="104">
        <f t="shared" si="50"/>
        <v>0</v>
      </c>
      <c r="CD34" s="104">
        <f t="shared" si="51"/>
        <v>0</v>
      </c>
      <c r="CE34" s="104">
        <f t="shared" si="52"/>
        <v>0</v>
      </c>
      <c r="CF34" s="104">
        <f t="shared" si="53"/>
        <v>0</v>
      </c>
      <c r="CH34" s="226">
        <f t="shared" si="17"/>
        <v>0</v>
      </c>
      <c r="CI34" s="226">
        <f t="shared" si="18"/>
        <v>0</v>
      </c>
      <c r="CJ34" s="226">
        <f t="shared" si="19"/>
        <v>0</v>
      </c>
      <c r="CK34" s="226">
        <f t="shared" si="20"/>
        <v>0</v>
      </c>
      <c r="CL34" s="226">
        <f t="shared" si="21"/>
        <v>0</v>
      </c>
      <c r="CM34" s="226">
        <f t="shared" si="22"/>
        <v>0</v>
      </c>
      <c r="CN34" s="226">
        <f t="shared" si="23"/>
        <v>0</v>
      </c>
      <c r="CO34" s="226">
        <f t="shared" si="24"/>
        <v>0</v>
      </c>
      <c r="CV34" s="355">
        <f t="shared" si="54"/>
        <v>0</v>
      </c>
      <c r="CW34" s="355">
        <f t="shared" si="55"/>
        <v>0</v>
      </c>
      <c r="CX34" s="355">
        <f t="shared" si="56"/>
        <v>0</v>
      </c>
      <c r="CY34" s="355">
        <f t="shared" si="57"/>
        <v>0</v>
      </c>
      <c r="CZ34" s="355" t="str">
        <f ca="1">IFERROR(OUNTIF(AN34:AT34,"e"),"-")</f>
        <v>-</v>
      </c>
      <c r="DA34" s="355">
        <f t="shared" si="58"/>
        <v>0</v>
      </c>
      <c r="DB34" s="355">
        <f t="shared" si="59"/>
        <v>0</v>
      </c>
      <c r="DC34" s="355">
        <f t="shared" si="60"/>
        <v>0</v>
      </c>
      <c r="DE34" s="1168">
        <f t="shared" si="61"/>
        <v>0</v>
      </c>
      <c r="DF34" s="1168" t="str">
        <f t="shared" si="62"/>
        <v>-</v>
      </c>
      <c r="DG34" s="1168" t="str">
        <f t="shared" si="63"/>
        <v>-</v>
      </c>
      <c r="DH34" s="1168" t="str">
        <f t="shared" si="64"/>
        <v>-</v>
      </c>
      <c r="DI34" s="1168" t="str">
        <f t="shared" ca="1" si="65"/>
        <v>-</v>
      </c>
      <c r="DJ34" s="1168" t="str">
        <f t="shared" si="66"/>
        <v>-</v>
      </c>
      <c r="DK34" s="1168" t="str">
        <f t="shared" si="67"/>
        <v>-</v>
      </c>
      <c r="DL34" s="1168" t="str">
        <f t="shared" si="68"/>
        <v>-</v>
      </c>
      <c r="DN34" s="355">
        <f t="shared" si="69"/>
        <v>0</v>
      </c>
      <c r="DO34" s="355">
        <f t="shared" si="70"/>
        <v>0</v>
      </c>
      <c r="DP34" s="355">
        <f t="shared" si="71"/>
        <v>0</v>
      </c>
      <c r="DQ34" s="355">
        <f t="shared" si="72"/>
        <v>0</v>
      </c>
      <c r="DR34" s="355">
        <f t="shared" si="73"/>
        <v>0</v>
      </c>
      <c r="DS34" s="355">
        <f t="shared" si="74"/>
        <v>0</v>
      </c>
      <c r="DT34" s="355">
        <f t="shared" si="75"/>
        <v>0</v>
      </c>
      <c r="DU34" s="355">
        <f t="shared" si="76"/>
        <v>0</v>
      </c>
      <c r="DW34" s="68">
        <f t="shared" si="77"/>
        <v>0</v>
      </c>
      <c r="DX34" s="68" t="str">
        <f t="shared" si="78"/>
        <v>-</v>
      </c>
      <c r="DY34" s="68" t="str">
        <f t="shared" si="79"/>
        <v>-</v>
      </c>
      <c r="DZ34" s="68" t="str">
        <f t="shared" si="80"/>
        <v>-</v>
      </c>
      <c r="EA34" s="68" t="str">
        <f t="shared" si="81"/>
        <v>-</v>
      </c>
      <c r="EB34" s="68" t="str">
        <f t="shared" si="82"/>
        <v>-</v>
      </c>
      <c r="EC34" s="68" t="str">
        <f t="shared" si="83"/>
        <v>-</v>
      </c>
      <c r="ED34" s="68" t="str">
        <f t="shared" si="84"/>
        <v>-</v>
      </c>
      <c r="EF34" s="355">
        <f t="shared" si="85"/>
        <v>0</v>
      </c>
      <c r="EG34" s="355">
        <f t="shared" si="86"/>
        <v>0</v>
      </c>
      <c r="EH34" s="355">
        <f t="shared" si="87"/>
        <v>0</v>
      </c>
      <c r="EI34" s="355">
        <f t="shared" si="88"/>
        <v>0</v>
      </c>
      <c r="EJ34" s="355">
        <f t="shared" si="89"/>
        <v>0</v>
      </c>
      <c r="EK34" s="355">
        <f t="shared" si="90"/>
        <v>0</v>
      </c>
      <c r="EL34" s="355">
        <f t="shared" si="91"/>
        <v>0</v>
      </c>
      <c r="EM34" s="355">
        <f t="shared" si="92"/>
        <v>0</v>
      </c>
      <c r="EO34" s="68">
        <f t="shared" si="93"/>
        <v>0</v>
      </c>
      <c r="EP34" s="68" t="str">
        <f t="shared" si="94"/>
        <v>-</v>
      </c>
      <c r="EQ34" s="68" t="str">
        <f t="shared" si="95"/>
        <v>-</v>
      </c>
      <c r="ER34" s="68" t="str">
        <f t="shared" si="96"/>
        <v>-</v>
      </c>
      <c r="ES34" s="68" t="str">
        <f t="shared" si="97"/>
        <v>-</v>
      </c>
      <c r="ET34" s="68" t="str">
        <f t="shared" si="98"/>
        <v>-</v>
      </c>
      <c r="EU34" s="68" t="str">
        <f t="shared" si="99"/>
        <v>-</v>
      </c>
      <c r="EV34" s="68" t="str">
        <f t="shared" si="100"/>
        <v>-</v>
      </c>
      <c r="EW34" s="68"/>
      <c r="EX34" s="355">
        <f t="shared" si="101"/>
        <v>0</v>
      </c>
      <c r="EY34" s="355">
        <f t="shared" si="102"/>
        <v>0</v>
      </c>
      <c r="EZ34" s="355">
        <f t="shared" si="103"/>
        <v>0</v>
      </c>
      <c r="FA34" s="355">
        <f t="shared" si="104"/>
        <v>0</v>
      </c>
      <c r="FB34" s="355">
        <f t="shared" si="105"/>
        <v>0</v>
      </c>
      <c r="FC34" s="355">
        <f t="shared" si="106"/>
        <v>0</v>
      </c>
      <c r="FD34" s="355">
        <f t="shared" si="107"/>
        <v>0</v>
      </c>
      <c r="FE34" s="355">
        <f t="shared" si="108"/>
        <v>0</v>
      </c>
      <c r="FF34" s="68"/>
      <c r="FG34" s="68">
        <f t="shared" si="109"/>
        <v>0</v>
      </c>
      <c r="FH34" s="68" t="str">
        <f t="shared" si="110"/>
        <v>-</v>
      </c>
      <c r="FI34" s="68" t="str">
        <f t="shared" si="111"/>
        <v>-</v>
      </c>
      <c r="FJ34" s="68" t="str">
        <f t="shared" si="112"/>
        <v>-</v>
      </c>
      <c r="FK34" s="68" t="str">
        <f t="shared" si="113"/>
        <v>-</v>
      </c>
      <c r="FL34" s="68" t="str">
        <f t="shared" si="114"/>
        <v>-</v>
      </c>
      <c r="FM34" s="68" t="str">
        <f t="shared" si="115"/>
        <v>-</v>
      </c>
      <c r="FN34" s="68" t="str">
        <f t="shared" si="116"/>
        <v>-</v>
      </c>
      <c r="FO34" s="68"/>
      <c r="FP34" s="355">
        <f t="shared" si="117"/>
        <v>0</v>
      </c>
      <c r="FQ34" s="355">
        <f t="shared" si="118"/>
        <v>0</v>
      </c>
      <c r="FR34" s="355">
        <f t="shared" si="119"/>
        <v>0</v>
      </c>
      <c r="FS34" s="355">
        <f t="shared" si="120"/>
        <v>0</v>
      </c>
      <c r="FT34" s="355">
        <f t="shared" si="121"/>
        <v>0</v>
      </c>
      <c r="FU34" s="355">
        <f t="shared" si="122"/>
        <v>0</v>
      </c>
      <c r="FV34" s="355">
        <f t="shared" si="123"/>
        <v>0</v>
      </c>
      <c r="FW34" s="355">
        <f t="shared" si="124"/>
        <v>0</v>
      </c>
      <c r="FX34" s="68"/>
      <c r="FY34" s="68">
        <f t="shared" si="125"/>
        <v>0</v>
      </c>
      <c r="FZ34" s="68" t="str">
        <f t="shared" si="126"/>
        <v>-</v>
      </c>
      <c r="GA34" s="68" t="str">
        <f t="shared" si="127"/>
        <v>-</v>
      </c>
      <c r="GB34" s="68" t="str">
        <f t="shared" si="128"/>
        <v>-</v>
      </c>
      <c r="GC34" s="68" t="str">
        <f t="shared" si="129"/>
        <v>-</v>
      </c>
      <c r="GD34" s="68" t="str">
        <f t="shared" si="130"/>
        <v>-</v>
      </c>
      <c r="GE34" s="68" t="str">
        <f t="shared" si="131"/>
        <v>-</v>
      </c>
      <c r="GF34" s="68" t="str">
        <f t="shared" si="132"/>
        <v>-</v>
      </c>
    </row>
    <row r="35" spans="1:188" ht="13.5" customHeight="1" x14ac:dyDescent="0.3">
      <c r="A35" s="387"/>
      <c r="B35" s="387" t="s">
        <v>107</v>
      </c>
      <c r="C35" s="387" t="s">
        <v>26</v>
      </c>
      <c r="D35" s="388">
        <v>0.72916666666666663</v>
      </c>
      <c r="E35" s="388">
        <v>0</v>
      </c>
      <c r="F35" s="389" t="str">
        <f t="shared" si="25"/>
        <v>PT</v>
      </c>
      <c r="G35" s="9"/>
      <c r="H35" s="460">
        <f>INDEX(Lookup!$F$240:$Q$250,MATCH(B35,Lookup!$F$240:$F$250,0),MATCH($F$9,Lookup!$F$240:$Q$240,0))</f>
        <v>0.1</v>
      </c>
      <c r="I35" s="391">
        <v>192.4</v>
      </c>
      <c r="J35" s="392">
        <f t="shared" si="3"/>
        <v>683.8</v>
      </c>
      <c r="K35" s="461">
        <f t="shared" si="26"/>
        <v>0</v>
      </c>
      <c r="L35" s="394">
        <f t="shared" si="27"/>
        <v>0</v>
      </c>
      <c r="M35" s="395">
        <f t="shared" si="4"/>
        <v>192.4</v>
      </c>
      <c r="N35" s="392">
        <f t="shared" si="5"/>
        <v>0</v>
      </c>
      <c r="O35" s="9">
        <f t="shared" si="28"/>
        <v>0</v>
      </c>
      <c r="P35" s="9">
        <f t="shared" si="29"/>
        <v>0</v>
      </c>
      <c r="Q35" s="9">
        <f t="shared" si="30"/>
        <v>0</v>
      </c>
      <c r="R35" s="9">
        <f t="shared" si="31"/>
        <v>0</v>
      </c>
      <c r="S35" s="9">
        <f t="shared" si="32"/>
        <v>0</v>
      </c>
      <c r="T35" s="9">
        <f t="shared" si="33"/>
        <v>0</v>
      </c>
      <c r="U35" s="9">
        <f t="shared" si="34"/>
        <v>0</v>
      </c>
      <c r="V35" s="9">
        <f t="shared" si="35"/>
        <v>0</v>
      </c>
      <c r="W35" s="9">
        <f t="shared" si="36"/>
        <v>0</v>
      </c>
      <c r="X35" s="9">
        <f t="shared" si="37"/>
        <v>0</v>
      </c>
      <c r="Y35" s="9">
        <f t="shared" si="38"/>
        <v>0</v>
      </c>
      <c r="Z35" s="9">
        <f t="shared" si="39"/>
        <v>0</v>
      </c>
      <c r="AA35" s="9">
        <f t="shared" si="40"/>
        <v>0</v>
      </c>
      <c r="AB35" s="9">
        <f t="shared" si="41"/>
        <v>0</v>
      </c>
      <c r="AC35" s="9">
        <f t="shared" si="6"/>
        <v>0</v>
      </c>
      <c r="AD35" s="9">
        <f t="shared" si="7"/>
        <v>0</v>
      </c>
      <c r="AE35" s="9">
        <f t="shared" si="8"/>
        <v>0</v>
      </c>
      <c r="AF35" s="9">
        <f t="shared" si="9"/>
        <v>0</v>
      </c>
      <c r="AG35" s="9">
        <f t="shared" si="10"/>
        <v>0</v>
      </c>
      <c r="AH35" s="8">
        <f t="shared" si="11"/>
        <v>192.4</v>
      </c>
      <c r="AI35" s="8">
        <f t="shared" si="12"/>
        <v>0</v>
      </c>
      <c r="AJ35" s="8">
        <f t="shared" si="13"/>
        <v>0</v>
      </c>
      <c r="AK35" s="8">
        <f t="shared" si="14"/>
        <v>0</v>
      </c>
      <c r="AL35" s="8">
        <f t="shared" si="15"/>
        <v>0</v>
      </c>
      <c r="AM35" s="103" t="str">
        <f t="shared" si="16"/>
        <v>1</v>
      </c>
      <c r="AN35" s="63"/>
      <c r="AO35" s="63"/>
      <c r="AP35" s="63"/>
      <c r="AQ35" s="66"/>
      <c r="AR35" s="66"/>
      <c r="AS35" s="63"/>
      <c r="AT35" s="63"/>
      <c r="AU35" s="63"/>
      <c r="AV35" s="63"/>
      <c r="AW35" s="63"/>
      <c r="AX35" s="66"/>
      <c r="AY35" s="66"/>
      <c r="AZ35" s="63"/>
      <c r="BA35" s="63"/>
      <c r="BB35" s="63"/>
      <c r="BC35" s="63"/>
      <c r="BD35" s="63"/>
      <c r="BE35" s="66"/>
      <c r="BF35" s="66"/>
      <c r="BG35" s="63"/>
      <c r="BH35" s="63"/>
      <c r="BI35" s="63"/>
      <c r="BJ35" s="63"/>
      <c r="BK35" s="63"/>
      <c r="BL35" s="66"/>
      <c r="BM35" s="66"/>
      <c r="BN35" s="63"/>
      <c r="BO35" s="63"/>
      <c r="BP35" s="63"/>
      <c r="BQ35" s="63"/>
      <c r="BR35" s="63"/>
      <c r="BT35" s="70">
        <f t="shared" si="42"/>
        <v>0</v>
      </c>
      <c r="BU35" s="70">
        <f t="shared" si="43"/>
        <v>0</v>
      </c>
      <c r="BV35" s="70">
        <f t="shared" si="44"/>
        <v>0</v>
      </c>
      <c r="BW35" s="70">
        <f t="shared" si="45"/>
        <v>0</v>
      </c>
      <c r="BX35" s="70">
        <f t="shared" si="46"/>
        <v>0</v>
      </c>
      <c r="BY35" s="70">
        <f t="shared" si="47"/>
        <v>0</v>
      </c>
      <c r="CA35" s="104">
        <f t="shared" si="48"/>
        <v>0</v>
      </c>
      <c r="CB35" s="104">
        <f t="shared" si="49"/>
        <v>0</v>
      </c>
      <c r="CC35" s="104">
        <f t="shared" si="50"/>
        <v>0</v>
      </c>
      <c r="CD35" s="104">
        <f t="shared" si="51"/>
        <v>0</v>
      </c>
      <c r="CE35" s="104">
        <f t="shared" si="52"/>
        <v>0</v>
      </c>
      <c r="CF35" s="104">
        <f t="shared" si="53"/>
        <v>0</v>
      </c>
      <c r="CH35" s="226">
        <f t="shared" si="17"/>
        <v>0</v>
      </c>
      <c r="CI35" s="226">
        <f t="shared" si="18"/>
        <v>0</v>
      </c>
      <c r="CJ35" s="226">
        <f t="shared" si="19"/>
        <v>0</v>
      </c>
      <c r="CK35" s="226">
        <f t="shared" si="20"/>
        <v>0</v>
      </c>
      <c r="CL35" s="226">
        <f t="shared" si="21"/>
        <v>0</v>
      </c>
      <c r="CM35" s="226">
        <f t="shared" si="22"/>
        <v>0</v>
      </c>
      <c r="CN35" s="226">
        <f t="shared" si="23"/>
        <v>0</v>
      </c>
      <c r="CO35" s="226">
        <f t="shared" si="24"/>
        <v>0</v>
      </c>
      <c r="CV35" s="355">
        <f t="shared" si="54"/>
        <v>0</v>
      </c>
      <c r="CW35" s="355">
        <f t="shared" si="55"/>
        <v>0</v>
      </c>
      <c r="CX35" s="355">
        <f t="shared" si="56"/>
        <v>0</v>
      </c>
      <c r="CY35" s="355">
        <f t="shared" si="57"/>
        <v>0</v>
      </c>
      <c r="CZ35" s="355" t="str">
        <f ca="1">IFERROR(OUNTIF(AN35:AT35,"e"),"-")</f>
        <v>-</v>
      </c>
      <c r="DA35" s="355">
        <f t="shared" si="58"/>
        <v>0</v>
      </c>
      <c r="DB35" s="355">
        <f t="shared" si="59"/>
        <v>0</v>
      </c>
      <c r="DC35" s="355">
        <f t="shared" si="60"/>
        <v>0</v>
      </c>
      <c r="DE35" s="1168">
        <f t="shared" si="61"/>
        <v>0</v>
      </c>
      <c r="DF35" s="1168" t="str">
        <f t="shared" si="62"/>
        <v>-</v>
      </c>
      <c r="DG35" s="1168" t="str">
        <f t="shared" si="63"/>
        <v>-</v>
      </c>
      <c r="DH35" s="1168" t="str">
        <f t="shared" si="64"/>
        <v>-</v>
      </c>
      <c r="DI35" s="1168" t="str">
        <f t="shared" ca="1" si="65"/>
        <v>-</v>
      </c>
      <c r="DJ35" s="1168" t="str">
        <f t="shared" si="66"/>
        <v>-</v>
      </c>
      <c r="DK35" s="1168" t="str">
        <f t="shared" si="67"/>
        <v>-</v>
      </c>
      <c r="DL35" s="1168" t="str">
        <f t="shared" si="68"/>
        <v>-</v>
      </c>
      <c r="DN35" s="355">
        <f t="shared" si="69"/>
        <v>0</v>
      </c>
      <c r="DO35" s="355">
        <f t="shared" si="70"/>
        <v>0</v>
      </c>
      <c r="DP35" s="355">
        <f t="shared" si="71"/>
        <v>0</v>
      </c>
      <c r="DQ35" s="355">
        <f t="shared" si="72"/>
        <v>0</v>
      </c>
      <c r="DR35" s="355">
        <f t="shared" si="73"/>
        <v>0</v>
      </c>
      <c r="DS35" s="355">
        <f t="shared" si="74"/>
        <v>0</v>
      </c>
      <c r="DT35" s="355">
        <f t="shared" si="75"/>
        <v>0</v>
      </c>
      <c r="DU35" s="355">
        <f t="shared" si="76"/>
        <v>0</v>
      </c>
      <c r="DW35" s="68">
        <f t="shared" si="77"/>
        <v>0</v>
      </c>
      <c r="DX35" s="68" t="str">
        <f t="shared" si="78"/>
        <v>-</v>
      </c>
      <c r="DY35" s="68" t="str">
        <f t="shared" si="79"/>
        <v>-</v>
      </c>
      <c r="DZ35" s="68" t="str">
        <f t="shared" si="80"/>
        <v>-</v>
      </c>
      <c r="EA35" s="68" t="str">
        <f t="shared" si="81"/>
        <v>-</v>
      </c>
      <c r="EB35" s="68" t="str">
        <f t="shared" si="82"/>
        <v>-</v>
      </c>
      <c r="EC35" s="68" t="str">
        <f t="shared" si="83"/>
        <v>-</v>
      </c>
      <c r="ED35" s="68" t="str">
        <f t="shared" si="84"/>
        <v>-</v>
      </c>
      <c r="EF35" s="355">
        <f t="shared" si="85"/>
        <v>0</v>
      </c>
      <c r="EG35" s="355">
        <f t="shared" si="86"/>
        <v>0</v>
      </c>
      <c r="EH35" s="355">
        <f t="shared" si="87"/>
        <v>0</v>
      </c>
      <c r="EI35" s="355">
        <f t="shared" si="88"/>
        <v>0</v>
      </c>
      <c r="EJ35" s="355">
        <f t="shared" si="89"/>
        <v>0</v>
      </c>
      <c r="EK35" s="355">
        <f t="shared" si="90"/>
        <v>0</v>
      </c>
      <c r="EL35" s="355">
        <f t="shared" si="91"/>
        <v>0</v>
      </c>
      <c r="EM35" s="355">
        <f t="shared" si="92"/>
        <v>0</v>
      </c>
      <c r="EO35" s="68">
        <f t="shared" si="93"/>
        <v>0</v>
      </c>
      <c r="EP35" s="68" t="str">
        <f t="shared" si="94"/>
        <v>-</v>
      </c>
      <c r="EQ35" s="68" t="str">
        <f t="shared" si="95"/>
        <v>-</v>
      </c>
      <c r="ER35" s="68" t="str">
        <f t="shared" si="96"/>
        <v>-</v>
      </c>
      <c r="ES35" s="68" t="str">
        <f t="shared" si="97"/>
        <v>-</v>
      </c>
      <c r="ET35" s="68" t="str">
        <f t="shared" si="98"/>
        <v>-</v>
      </c>
      <c r="EU35" s="68" t="str">
        <f t="shared" si="99"/>
        <v>-</v>
      </c>
      <c r="EV35" s="68" t="str">
        <f t="shared" si="100"/>
        <v>-</v>
      </c>
      <c r="EW35" s="68"/>
      <c r="EX35" s="355">
        <f t="shared" si="101"/>
        <v>0</v>
      </c>
      <c r="EY35" s="355">
        <f t="shared" si="102"/>
        <v>0</v>
      </c>
      <c r="EZ35" s="355">
        <f t="shared" si="103"/>
        <v>0</v>
      </c>
      <c r="FA35" s="355">
        <f t="shared" si="104"/>
        <v>0</v>
      </c>
      <c r="FB35" s="355">
        <f t="shared" si="105"/>
        <v>0</v>
      </c>
      <c r="FC35" s="355">
        <f t="shared" si="106"/>
        <v>0</v>
      </c>
      <c r="FD35" s="355">
        <f t="shared" si="107"/>
        <v>0</v>
      </c>
      <c r="FE35" s="355">
        <f t="shared" si="108"/>
        <v>0</v>
      </c>
      <c r="FF35" s="68"/>
      <c r="FG35" s="68">
        <f t="shared" si="109"/>
        <v>0</v>
      </c>
      <c r="FH35" s="68" t="str">
        <f t="shared" si="110"/>
        <v>-</v>
      </c>
      <c r="FI35" s="68" t="str">
        <f t="shared" si="111"/>
        <v>-</v>
      </c>
      <c r="FJ35" s="68" t="str">
        <f t="shared" si="112"/>
        <v>-</v>
      </c>
      <c r="FK35" s="68" t="str">
        <f t="shared" si="113"/>
        <v>-</v>
      </c>
      <c r="FL35" s="68" t="str">
        <f t="shared" si="114"/>
        <v>-</v>
      </c>
      <c r="FM35" s="68" t="str">
        <f t="shared" si="115"/>
        <v>-</v>
      </c>
      <c r="FN35" s="68" t="str">
        <f t="shared" si="116"/>
        <v>-</v>
      </c>
      <c r="FO35" s="68"/>
      <c r="FP35" s="355">
        <f t="shared" si="117"/>
        <v>0</v>
      </c>
      <c r="FQ35" s="355">
        <f t="shared" si="118"/>
        <v>0</v>
      </c>
      <c r="FR35" s="355">
        <f t="shared" si="119"/>
        <v>0</v>
      </c>
      <c r="FS35" s="355">
        <f t="shared" si="120"/>
        <v>0</v>
      </c>
      <c r="FT35" s="355">
        <f t="shared" si="121"/>
        <v>0</v>
      </c>
      <c r="FU35" s="355">
        <f t="shared" si="122"/>
        <v>0</v>
      </c>
      <c r="FV35" s="355">
        <f t="shared" si="123"/>
        <v>0</v>
      </c>
      <c r="FW35" s="355">
        <f t="shared" si="124"/>
        <v>0</v>
      </c>
      <c r="FX35" s="68"/>
      <c r="FY35" s="68">
        <f t="shared" si="125"/>
        <v>0</v>
      </c>
      <c r="FZ35" s="68" t="str">
        <f t="shared" si="126"/>
        <v>-</v>
      </c>
      <c r="GA35" s="68" t="str">
        <f t="shared" si="127"/>
        <v>-</v>
      </c>
      <c r="GB35" s="68" t="str">
        <f t="shared" si="128"/>
        <v>-</v>
      </c>
      <c r="GC35" s="68" t="str">
        <f t="shared" si="129"/>
        <v>-</v>
      </c>
      <c r="GD35" s="68" t="str">
        <f t="shared" si="130"/>
        <v>-</v>
      </c>
      <c r="GE35" s="68" t="str">
        <f t="shared" si="131"/>
        <v>-</v>
      </c>
      <c r="GF35" s="68" t="str">
        <f t="shared" si="132"/>
        <v>-</v>
      </c>
    </row>
    <row r="36" spans="1:188" ht="13.5" customHeight="1" x14ac:dyDescent="0.3">
      <c r="A36" s="387"/>
      <c r="B36" s="387" t="s">
        <v>107</v>
      </c>
      <c r="C36" s="387" t="s">
        <v>26</v>
      </c>
      <c r="D36" s="388">
        <v>0.72916666666666663</v>
      </c>
      <c r="E36" s="388">
        <v>0</v>
      </c>
      <c r="F36" s="389" t="str">
        <f t="shared" si="25"/>
        <v>PT</v>
      </c>
      <c r="G36" s="9"/>
      <c r="H36" s="460">
        <f>INDEX(Lookup!$F$240:$Q$250,MATCH(B36,Lookup!$F$240:$F$250,0),MATCH($F$9,Lookup!$F$240:$Q$240,0))</f>
        <v>0.1</v>
      </c>
      <c r="I36" s="391">
        <v>192.4</v>
      </c>
      <c r="J36" s="392">
        <f t="shared" si="3"/>
        <v>683.8</v>
      </c>
      <c r="K36" s="461">
        <f t="shared" si="26"/>
        <v>0</v>
      </c>
      <c r="L36" s="394">
        <f t="shared" si="27"/>
        <v>0</v>
      </c>
      <c r="M36" s="395">
        <f t="shared" si="4"/>
        <v>192.4</v>
      </c>
      <c r="N36" s="392">
        <f t="shared" si="5"/>
        <v>0</v>
      </c>
      <c r="O36" s="9">
        <f t="shared" si="28"/>
        <v>0</v>
      </c>
      <c r="P36" s="9">
        <f t="shared" si="29"/>
        <v>0</v>
      </c>
      <c r="Q36" s="9">
        <f t="shared" si="30"/>
        <v>0</v>
      </c>
      <c r="R36" s="9">
        <f t="shared" si="31"/>
        <v>0</v>
      </c>
      <c r="S36" s="9">
        <f t="shared" si="32"/>
        <v>0</v>
      </c>
      <c r="T36" s="9">
        <f t="shared" si="33"/>
        <v>0</v>
      </c>
      <c r="U36" s="9">
        <f t="shared" si="34"/>
        <v>0</v>
      </c>
      <c r="V36" s="9">
        <f t="shared" si="35"/>
        <v>0</v>
      </c>
      <c r="W36" s="9">
        <f t="shared" si="36"/>
        <v>0</v>
      </c>
      <c r="X36" s="9">
        <f t="shared" si="37"/>
        <v>0</v>
      </c>
      <c r="Y36" s="9">
        <f t="shared" si="38"/>
        <v>0</v>
      </c>
      <c r="Z36" s="9">
        <f t="shared" si="39"/>
        <v>0</v>
      </c>
      <c r="AA36" s="9">
        <f t="shared" si="40"/>
        <v>0</v>
      </c>
      <c r="AB36" s="9">
        <f t="shared" si="41"/>
        <v>0</v>
      </c>
      <c r="AC36" s="9">
        <f t="shared" si="6"/>
        <v>0</v>
      </c>
      <c r="AD36" s="9">
        <f t="shared" si="7"/>
        <v>0</v>
      </c>
      <c r="AE36" s="9">
        <f t="shared" si="8"/>
        <v>0</v>
      </c>
      <c r="AF36" s="9">
        <f t="shared" si="9"/>
        <v>0</v>
      </c>
      <c r="AG36" s="9">
        <f t="shared" si="10"/>
        <v>0</v>
      </c>
      <c r="AH36" s="8">
        <f t="shared" si="11"/>
        <v>192.4</v>
      </c>
      <c r="AI36" s="8">
        <f t="shared" si="12"/>
        <v>0</v>
      </c>
      <c r="AJ36" s="8">
        <f t="shared" si="13"/>
        <v>0</v>
      </c>
      <c r="AK36" s="8">
        <f t="shared" si="14"/>
        <v>0</v>
      </c>
      <c r="AL36" s="8">
        <f t="shared" si="15"/>
        <v>0</v>
      </c>
      <c r="AM36" s="103" t="str">
        <f t="shared" si="16"/>
        <v>1</v>
      </c>
      <c r="AN36" s="63"/>
      <c r="AO36" s="63"/>
      <c r="AP36" s="63"/>
      <c r="AQ36" s="66"/>
      <c r="AR36" s="66"/>
      <c r="AS36" s="63"/>
      <c r="AT36" s="63"/>
      <c r="AU36" s="63"/>
      <c r="AV36" s="63"/>
      <c r="AW36" s="63"/>
      <c r="AX36" s="66"/>
      <c r="AY36" s="66"/>
      <c r="AZ36" s="63"/>
      <c r="BA36" s="63"/>
      <c r="BB36" s="63"/>
      <c r="BC36" s="63"/>
      <c r="BD36" s="63"/>
      <c r="BE36" s="66"/>
      <c r="BF36" s="66"/>
      <c r="BG36" s="63"/>
      <c r="BH36" s="63"/>
      <c r="BI36" s="63"/>
      <c r="BJ36" s="63"/>
      <c r="BK36" s="63"/>
      <c r="BL36" s="66"/>
      <c r="BM36" s="66"/>
      <c r="BN36" s="63"/>
      <c r="BO36" s="63"/>
      <c r="BP36" s="63"/>
      <c r="BQ36" s="63"/>
      <c r="BR36" s="63"/>
      <c r="BT36" s="70">
        <f t="shared" si="42"/>
        <v>0</v>
      </c>
      <c r="BU36" s="70">
        <f t="shared" si="43"/>
        <v>0</v>
      </c>
      <c r="BV36" s="70">
        <f t="shared" si="44"/>
        <v>0</v>
      </c>
      <c r="BW36" s="70">
        <f t="shared" si="45"/>
        <v>0</v>
      </c>
      <c r="BX36" s="70">
        <f t="shared" si="46"/>
        <v>0</v>
      </c>
      <c r="BY36" s="70">
        <f t="shared" si="47"/>
        <v>0</v>
      </c>
      <c r="CA36" s="104">
        <f t="shared" si="48"/>
        <v>0</v>
      </c>
      <c r="CB36" s="104">
        <f t="shared" si="49"/>
        <v>0</v>
      </c>
      <c r="CC36" s="104">
        <f t="shared" si="50"/>
        <v>0</v>
      </c>
      <c r="CD36" s="104">
        <f t="shared" si="51"/>
        <v>0</v>
      </c>
      <c r="CE36" s="104">
        <f t="shared" si="52"/>
        <v>0</v>
      </c>
      <c r="CF36" s="104">
        <f t="shared" si="53"/>
        <v>0</v>
      </c>
      <c r="CH36" s="226">
        <f t="shared" si="17"/>
        <v>0</v>
      </c>
      <c r="CI36" s="226">
        <f t="shared" si="18"/>
        <v>0</v>
      </c>
      <c r="CJ36" s="226">
        <f t="shared" si="19"/>
        <v>0</v>
      </c>
      <c r="CK36" s="226">
        <f t="shared" si="20"/>
        <v>0</v>
      </c>
      <c r="CL36" s="226">
        <f t="shared" si="21"/>
        <v>0</v>
      </c>
      <c r="CM36" s="226">
        <f t="shared" si="22"/>
        <v>0</v>
      </c>
      <c r="CN36" s="226">
        <f t="shared" si="23"/>
        <v>0</v>
      </c>
      <c r="CO36" s="226">
        <f t="shared" si="24"/>
        <v>0</v>
      </c>
      <c r="CV36" s="355">
        <f t="shared" si="54"/>
        <v>0</v>
      </c>
      <c r="CW36" s="355">
        <f t="shared" si="55"/>
        <v>0</v>
      </c>
      <c r="CX36" s="355">
        <f t="shared" si="56"/>
        <v>0</v>
      </c>
      <c r="CY36" s="355">
        <f t="shared" si="57"/>
        <v>0</v>
      </c>
      <c r="CZ36" s="355" t="str">
        <f ca="1">IFERROR(OUNTIF(AN36:AT36,"e"),"-")</f>
        <v>-</v>
      </c>
      <c r="DA36" s="355">
        <f t="shared" si="58"/>
        <v>0</v>
      </c>
      <c r="DB36" s="355">
        <f t="shared" si="59"/>
        <v>0</v>
      </c>
      <c r="DC36" s="355">
        <f t="shared" si="60"/>
        <v>0</v>
      </c>
      <c r="DE36" s="1168">
        <f t="shared" si="61"/>
        <v>0</v>
      </c>
      <c r="DF36" s="1168" t="str">
        <f t="shared" si="62"/>
        <v>-</v>
      </c>
      <c r="DG36" s="1168" t="str">
        <f t="shared" si="63"/>
        <v>-</v>
      </c>
      <c r="DH36" s="1168" t="str">
        <f t="shared" si="64"/>
        <v>-</v>
      </c>
      <c r="DI36" s="1168" t="str">
        <f t="shared" ca="1" si="65"/>
        <v>-</v>
      </c>
      <c r="DJ36" s="1168" t="str">
        <f t="shared" si="66"/>
        <v>-</v>
      </c>
      <c r="DK36" s="1168" t="str">
        <f t="shared" si="67"/>
        <v>-</v>
      </c>
      <c r="DL36" s="1168" t="str">
        <f t="shared" si="68"/>
        <v>-</v>
      </c>
      <c r="DN36" s="355">
        <f t="shared" si="69"/>
        <v>0</v>
      </c>
      <c r="DO36" s="355">
        <f t="shared" si="70"/>
        <v>0</v>
      </c>
      <c r="DP36" s="355">
        <f t="shared" si="71"/>
        <v>0</v>
      </c>
      <c r="DQ36" s="355">
        <f t="shared" si="72"/>
        <v>0</v>
      </c>
      <c r="DR36" s="355">
        <f t="shared" si="73"/>
        <v>0</v>
      </c>
      <c r="DS36" s="355">
        <f t="shared" si="74"/>
        <v>0</v>
      </c>
      <c r="DT36" s="355">
        <f t="shared" si="75"/>
        <v>0</v>
      </c>
      <c r="DU36" s="355">
        <f t="shared" si="76"/>
        <v>0</v>
      </c>
      <c r="DW36" s="68">
        <f t="shared" si="77"/>
        <v>0</v>
      </c>
      <c r="DX36" s="68" t="str">
        <f t="shared" si="78"/>
        <v>-</v>
      </c>
      <c r="DY36" s="68" t="str">
        <f t="shared" si="79"/>
        <v>-</v>
      </c>
      <c r="DZ36" s="68" t="str">
        <f t="shared" si="80"/>
        <v>-</v>
      </c>
      <c r="EA36" s="68" t="str">
        <f t="shared" si="81"/>
        <v>-</v>
      </c>
      <c r="EB36" s="68" t="str">
        <f t="shared" si="82"/>
        <v>-</v>
      </c>
      <c r="EC36" s="68" t="str">
        <f t="shared" si="83"/>
        <v>-</v>
      </c>
      <c r="ED36" s="68" t="str">
        <f t="shared" si="84"/>
        <v>-</v>
      </c>
      <c r="EF36" s="355">
        <f t="shared" si="85"/>
        <v>0</v>
      </c>
      <c r="EG36" s="355">
        <f t="shared" si="86"/>
        <v>0</v>
      </c>
      <c r="EH36" s="355">
        <f t="shared" si="87"/>
        <v>0</v>
      </c>
      <c r="EI36" s="355">
        <f t="shared" si="88"/>
        <v>0</v>
      </c>
      <c r="EJ36" s="355">
        <f t="shared" si="89"/>
        <v>0</v>
      </c>
      <c r="EK36" s="355">
        <f t="shared" si="90"/>
        <v>0</v>
      </c>
      <c r="EL36" s="355">
        <f t="shared" si="91"/>
        <v>0</v>
      </c>
      <c r="EM36" s="355">
        <f t="shared" si="92"/>
        <v>0</v>
      </c>
      <c r="EO36" s="68">
        <f t="shared" si="93"/>
        <v>0</v>
      </c>
      <c r="EP36" s="68" t="str">
        <f t="shared" si="94"/>
        <v>-</v>
      </c>
      <c r="EQ36" s="68" t="str">
        <f t="shared" si="95"/>
        <v>-</v>
      </c>
      <c r="ER36" s="68" t="str">
        <f t="shared" si="96"/>
        <v>-</v>
      </c>
      <c r="ES36" s="68" t="str">
        <f t="shared" si="97"/>
        <v>-</v>
      </c>
      <c r="ET36" s="68" t="str">
        <f t="shared" si="98"/>
        <v>-</v>
      </c>
      <c r="EU36" s="68" t="str">
        <f t="shared" si="99"/>
        <v>-</v>
      </c>
      <c r="EV36" s="68" t="str">
        <f t="shared" si="100"/>
        <v>-</v>
      </c>
      <c r="EW36" s="68"/>
      <c r="EX36" s="355">
        <f t="shared" si="101"/>
        <v>0</v>
      </c>
      <c r="EY36" s="355">
        <f t="shared" si="102"/>
        <v>0</v>
      </c>
      <c r="EZ36" s="355">
        <f t="shared" si="103"/>
        <v>0</v>
      </c>
      <c r="FA36" s="355">
        <f t="shared" si="104"/>
        <v>0</v>
      </c>
      <c r="FB36" s="355">
        <f t="shared" si="105"/>
        <v>0</v>
      </c>
      <c r="FC36" s="355">
        <f t="shared" si="106"/>
        <v>0</v>
      </c>
      <c r="FD36" s="355">
        <f t="shared" si="107"/>
        <v>0</v>
      </c>
      <c r="FE36" s="355">
        <f t="shared" si="108"/>
        <v>0</v>
      </c>
      <c r="FF36" s="68"/>
      <c r="FG36" s="68">
        <f t="shared" si="109"/>
        <v>0</v>
      </c>
      <c r="FH36" s="68" t="str">
        <f t="shared" si="110"/>
        <v>-</v>
      </c>
      <c r="FI36" s="68" t="str">
        <f t="shared" si="111"/>
        <v>-</v>
      </c>
      <c r="FJ36" s="68" t="str">
        <f t="shared" si="112"/>
        <v>-</v>
      </c>
      <c r="FK36" s="68" t="str">
        <f t="shared" si="113"/>
        <v>-</v>
      </c>
      <c r="FL36" s="68" t="str">
        <f t="shared" si="114"/>
        <v>-</v>
      </c>
      <c r="FM36" s="68" t="str">
        <f t="shared" si="115"/>
        <v>-</v>
      </c>
      <c r="FN36" s="68" t="str">
        <f t="shared" si="116"/>
        <v>-</v>
      </c>
      <c r="FO36" s="68"/>
      <c r="FP36" s="355">
        <f t="shared" si="117"/>
        <v>0</v>
      </c>
      <c r="FQ36" s="355">
        <f t="shared" si="118"/>
        <v>0</v>
      </c>
      <c r="FR36" s="355">
        <f t="shared" si="119"/>
        <v>0</v>
      </c>
      <c r="FS36" s="355">
        <f t="shared" si="120"/>
        <v>0</v>
      </c>
      <c r="FT36" s="355">
        <f t="shared" si="121"/>
        <v>0</v>
      </c>
      <c r="FU36" s="355">
        <f t="shared" si="122"/>
        <v>0</v>
      </c>
      <c r="FV36" s="355">
        <f t="shared" si="123"/>
        <v>0</v>
      </c>
      <c r="FW36" s="355">
        <f t="shared" si="124"/>
        <v>0</v>
      </c>
      <c r="FX36" s="68"/>
      <c r="FY36" s="68">
        <f t="shared" si="125"/>
        <v>0</v>
      </c>
      <c r="FZ36" s="68" t="str">
        <f t="shared" si="126"/>
        <v>-</v>
      </c>
      <c r="GA36" s="68" t="str">
        <f t="shared" si="127"/>
        <v>-</v>
      </c>
      <c r="GB36" s="68" t="str">
        <f t="shared" si="128"/>
        <v>-</v>
      </c>
      <c r="GC36" s="68" t="str">
        <f t="shared" si="129"/>
        <v>-</v>
      </c>
      <c r="GD36" s="68" t="str">
        <f t="shared" si="130"/>
        <v>-</v>
      </c>
      <c r="GE36" s="68" t="str">
        <f t="shared" si="131"/>
        <v>-</v>
      </c>
      <c r="GF36" s="68" t="str">
        <f t="shared" si="132"/>
        <v>-</v>
      </c>
    </row>
    <row r="37" spans="1:188" ht="13.5" customHeight="1" thickBot="1" x14ac:dyDescent="0.35">
      <c r="A37" s="387"/>
      <c r="B37" s="387" t="s">
        <v>107</v>
      </c>
      <c r="C37" s="387" t="s">
        <v>26</v>
      </c>
      <c r="D37" s="388">
        <v>0.72916666666666663</v>
      </c>
      <c r="E37" s="388">
        <v>0</v>
      </c>
      <c r="F37" s="389" t="str">
        <f t="shared" si="25"/>
        <v>PT</v>
      </c>
      <c r="G37" s="9"/>
      <c r="H37" s="460">
        <f>INDEX(Lookup!$F$240:$Q$250,MATCH(B37,Lookup!$F$240:$F$250,0),MATCH($F$9,Lookup!$F$240:$Q$240,0))</f>
        <v>0.1</v>
      </c>
      <c r="I37" s="391">
        <v>192.4</v>
      </c>
      <c r="J37" s="392">
        <f t="shared" si="3"/>
        <v>683.8</v>
      </c>
      <c r="K37" s="461">
        <f t="shared" si="26"/>
        <v>0</v>
      </c>
      <c r="L37" s="394">
        <f t="shared" si="27"/>
        <v>0</v>
      </c>
      <c r="M37" s="395">
        <f t="shared" si="4"/>
        <v>192.4</v>
      </c>
      <c r="N37" s="392">
        <f t="shared" si="5"/>
        <v>0</v>
      </c>
      <c r="O37" s="9">
        <f t="shared" si="28"/>
        <v>0</v>
      </c>
      <c r="P37" s="9">
        <f t="shared" si="29"/>
        <v>0</v>
      </c>
      <c r="Q37" s="9">
        <f t="shared" si="30"/>
        <v>0</v>
      </c>
      <c r="R37" s="9">
        <f t="shared" si="31"/>
        <v>0</v>
      </c>
      <c r="S37" s="9">
        <f t="shared" si="32"/>
        <v>0</v>
      </c>
      <c r="T37" s="9">
        <f t="shared" si="33"/>
        <v>0</v>
      </c>
      <c r="U37" s="9">
        <f t="shared" si="34"/>
        <v>0</v>
      </c>
      <c r="V37" s="9">
        <f t="shared" si="35"/>
        <v>0</v>
      </c>
      <c r="W37" s="9">
        <f t="shared" si="36"/>
        <v>0</v>
      </c>
      <c r="X37" s="9">
        <f t="shared" si="37"/>
        <v>0</v>
      </c>
      <c r="Y37" s="9">
        <f t="shared" si="38"/>
        <v>0</v>
      </c>
      <c r="Z37" s="9">
        <f t="shared" si="39"/>
        <v>0</v>
      </c>
      <c r="AA37" s="9">
        <f t="shared" si="40"/>
        <v>0</v>
      </c>
      <c r="AB37" s="9">
        <f t="shared" si="41"/>
        <v>0</v>
      </c>
      <c r="AC37" s="9">
        <f t="shared" si="6"/>
        <v>0</v>
      </c>
      <c r="AD37" s="9">
        <f t="shared" si="7"/>
        <v>0</v>
      </c>
      <c r="AE37" s="9">
        <f t="shared" si="8"/>
        <v>0</v>
      </c>
      <c r="AF37" s="9">
        <f t="shared" si="9"/>
        <v>0</v>
      </c>
      <c r="AG37" s="9">
        <f t="shared" si="10"/>
        <v>0</v>
      </c>
      <c r="AH37" s="8">
        <f t="shared" si="11"/>
        <v>192.4</v>
      </c>
      <c r="AI37" s="8">
        <f t="shared" si="12"/>
        <v>0</v>
      </c>
      <c r="AJ37" s="8">
        <f t="shared" si="13"/>
        <v>0</v>
      </c>
      <c r="AK37" s="8">
        <f t="shared" si="14"/>
        <v>0</v>
      </c>
      <c r="AL37" s="8">
        <f t="shared" si="15"/>
        <v>0</v>
      </c>
      <c r="AM37" s="103" t="str">
        <f t="shared" si="16"/>
        <v>1</v>
      </c>
      <c r="AN37" s="63"/>
      <c r="AO37" s="63"/>
      <c r="AP37" s="63"/>
      <c r="AQ37" s="66"/>
      <c r="AR37" s="66"/>
      <c r="AS37" s="63"/>
      <c r="AT37" s="63"/>
      <c r="AU37" s="63"/>
      <c r="AV37" s="63"/>
      <c r="AW37" s="63"/>
      <c r="AX37" s="66"/>
      <c r="AY37" s="66"/>
      <c r="AZ37" s="63"/>
      <c r="BA37" s="63"/>
      <c r="BB37" s="63"/>
      <c r="BC37" s="63"/>
      <c r="BD37" s="63"/>
      <c r="BE37" s="66"/>
      <c r="BF37" s="66"/>
      <c r="BG37" s="63"/>
      <c r="BH37" s="63"/>
      <c r="BI37" s="63"/>
      <c r="BJ37" s="63"/>
      <c r="BK37" s="63"/>
      <c r="BL37" s="66"/>
      <c r="BM37" s="66"/>
      <c r="BN37" s="63"/>
      <c r="BO37" s="63"/>
      <c r="BP37" s="63"/>
      <c r="BQ37" s="63"/>
      <c r="BR37" s="63"/>
      <c r="BT37" s="70">
        <f t="shared" si="42"/>
        <v>0</v>
      </c>
      <c r="BU37" s="70">
        <f t="shared" si="43"/>
        <v>0</v>
      </c>
      <c r="BV37" s="70">
        <f t="shared" si="44"/>
        <v>0</v>
      </c>
      <c r="BW37" s="70">
        <f t="shared" si="45"/>
        <v>0</v>
      </c>
      <c r="BX37" s="70">
        <f t="shared" si="46"/>
        <v>0</v>
      </c>
      <c r="BY37" s="70">
        <f t="shared" si="47"/>
        <v>0</v>
      </c>
      <c r="CA37" s="104">
        <f t="shared" si="48"/>
        <v>0</v>
      </c>
      <c r="CB37" s="104">
        <f t="shared" si="49"/>
        <v>0</v>
      </c>
      <c r="CC37" s="104">
        <f t="shared" si="50"/>
        <v>0</v>
      </c>
      <c r="CD37" s="104">
        <f t="shared" si="51"/>
        <v>0</v>
      </c>
      <c r="CE37" s="104">
        <f t="shared" si="52"/>
        <v>0</v>
      </c>
      <c r="CF37" s="104">
        <f t="shared" si="53"/>
        <v>0</v>
      </c>
      <c r="CH37" s="226">
        <f t="shared" si="17"/>
        <v>0</v>
      </c>
      <c r="CI37" s="226">
        <f t="shared" si="18"/>
        <v>0</v>
      </c>
      <c r="CJ37" s="226">
        <f t="shared" si="19"/>
        <v>0</v>
      </c>
      <c r="CK37" s="226">
        <f t="shared" si="20"/>
        <v>0</v>
      </c>
      <c r="CL37" s="226">
        <f t="shared" si="21"/>
        <v>0</v>
      </c>
      <c r="CM37" s="226">
        <f t="shared" si="22"/>
        <v>0</v>
      </c>
      <c r="CN37" s="226">
        <f t="shared" si="23"/>
        <v>0</v>
      </c>
      <c r="CO37" s="226">
        <f t="shared" si="24"/>
        <v>0</v>
      </c>
      <c r="CV37" s="355">
        <f t="shared" si="54"/>
        <v>0</v>
      </c>
      <c r="CW37" s="355">
        <f t="shared" si="55"/>
        <v>0</v>
      </c>
      <c r="CX37" s="355">
        <f t="shared" si="56"/>
        <v>0</v>
      </c>
      <c r="CY37" s="355">
        <f t="shared" si="57"/>
        <v>0</v>
      </c>
      <c r="CZ37" s="355" t="str">
        <f ca="1">IFERROR(OUNTIF(AN37:AT37,"e"),"-")</f>
        <v>-</v>
      </c>
      <c r="DA37" s="355">
        <f t="shared" si="58"/>
        <v>0</v>
      </c>
      <c r="DB37" s="355">
        <f t="shared" si="59"/>
        <v>0</v>
      </c>
      <c r="DC37" s="355">
        <f t="shared" si="60"/>
        <v>0</v>
      </c>
      <c r="DE37" s="1168">
        <f t="shared" si="61"/>
        <v>0</v>
      </c>
      <c r="DF37" s="1168" t="str">
        <f t="shared" si="62"/>
        <v>-</v>
      </c>
      <c r="DG37" s="1168" t="str">
        <f t="shared" si="63"/>
        <v>-</v>
      </c>
      <c r="DH37" s="1168" t="str">
        <f t="shared" si="64"/>
        <v>-</v>
      </c>
      <c r="DI37" s="1168" t="str">
        <f t="shared" ca="1" si="65"/>
        <v>-</v>
      </c>
      <c r="DJ37" s="1168" t="str">
        <f t="shared" si="66"/>
        <v>-</v>
      </c>
      <c r="DK37" s="1168" t="str">
        <f t="shared" si="67"/>
        <v>-</v>
      </c>
      <c r="DL37" s="1168" t="str">
        <f t="shared" si="68"/>
        <v>-</v>
      </c>
      <c r="DN37" s="355">
        <f t="shared" si="69"/>
        <v>0</v>
      </c>
      <c r="DO37" s="355">
        <f t="shared" si="70"/>
        <v>0</v>
      </c>
      <c r="DP37" s="355">
        <f t="shared" si="71"/>
        <v>0</v>
      </c>
      <c r="DQ37" s="355">
        <f t="shared" si="72"/>
        <v>0</v>
      </c>
      <c r="DR37" s="355">
        <f t="shared" si="73"/>
        <v>0</v>
      </c>
      <c r="DS37" s="355">
        <f t="shared" si="74"/>
        <v>0</v>
      </c>
      <c r="DT37" s="355">
        <f t="shared" si="75"/>
        <v>0</v>
      </c>
      <c r="DU37" s="355">
        <f t="shared" si="76"/>
        <v>0</v>
      </c>
      <c r="DW37" s="68">
        <f t="shared" si="77"/>
        <v>0</v>
      </c>
      <c r="DX37" s="68" t="str">
        <f t="shared" si="78"/>
        <v>-</v>
      </c>
      <c r="DY37" s="68" t="str">
        <f t="shared" si="79"/>
        <v>-</v>
      </c>
      <c r="DZ37" s="68" t="str">
        <f t="shared" si="80"/>
        <v>-</v>
      </c>
      <c r="EA37" s="68" t="str">
        <f t="shared" si="81"/>
        <v>-</v>
      </c>
      <c r="EB37" s="68" t="str">
        <f t="shared" si="82"/>
        <v>-</v>
      </c>
      <c r="EC37" s="68" t="str">
        <f t="shared" si="83"/>
        <v>-</v>
      </c>
      <c r="ED37" s="68" t="str">
        <f t="shared" si="84"/>
        <v>-</v>
      </c>
      <c r="EF37" s="355">
        <f t="shared" si="85"/>
        <v>0</v>
      </c>
      <c r="EG37" s="355">
        <f t="shared" si="86"/>
        <v>0</v>
      </c>
      <c r="EH37" s="355">
        <f t="shared" si="87"/>
        <v>0</v>
      </c>
      <c r="EI37" s="355">
        <f t="shared" si="88"/>
        <v>0</v>
      </c>
      <c r="EJ37" s="355">
        <f t="shared" si="89"/>
        <v>0</v>
      </c>
      <c r="EK37" s="355">
        <f t="shared" si="90"/>
        <v>0</v>
      </c>
      <c r="EL37" s="355">
        <f t="shared" si="91"/>
        <v>0</v>
      </c>
      <c r="EM37" s="355">
        <f t="shared" si="92"/>
        <v>0</v>
      </c>
      <c r="EO37" s="68">
        <f t="shared" si="93"/>
        <v>0</v>
      </c>
      <c r="EP37" s="68" t="str">
        <f t="shared" si="94"/>
        <v>-</v>
      </c>
      <c r="EQ37" s="68" t="str">
        <f t="shared" si="95"/>
        <v>-</v>
      </c>
      <c r="ER37" s="68" t="str">
        <f t="shared" si="96"/>
        <v>-</v>
      </c>
      <c r="ES37" s="68" t="str">
        <f t="shared" si="97"/>
        <v>-</v>
      </c>
      <c r="ET37" s="68" t="str">
        <f t="shared" si="98"/>
        <v>-</v>
      </c>
      <c r="EU37" s="68" t="str">
        <f t="shared" si="99"/>
        <v>-</v>
      </c>
      <c r="EV37" s="68" t="str">
        <f t="shared" si="100"/>
        <v>-</v>
      </c>
      <c r="EW37" s="68"/>
      <c r="EX37" s="355">
        <f t="shared" si="101"/>
        <v>0</v>
      </c>
      <c r="EY37" s="355">
        <f t="shared" si="102"/>
        <v>0</v>
      </c>
      <c r="EZ37" s="355">
        <f t="shared" si="103"/>
        <v>0</v>
      </c>
      <c r="FA37" s="355">
        <f t="shared" si="104"/>
        <v>0</v>
      </c>
      <c r="FB37" s="355">
        <f t="shared" si="105"/>
        <v>0</v>
      </c>
      <c r="FC37" s="355">
        <f t="shared" si="106"/>
        <v>0</v>
      </c>
      <c r="FD37" s="355">
        <f t="shared" si="107"/>
        <v>0</v>
      </c>
      <c r="FE37" s="355">
        <f t="shared" si="108"/>
        <v>0</v>
      </c>
      <c r="FF37" s="68"/>
      <c r="FG37" s="68">
        <f t="shared" si="109"/>
        <v>0</v>
      </c>
      <c r="FH37" s="68" t="str">
        <f t="shared" si="110"/>
        <v>-</v>
      </c>
      <c r="FI37" s="68" t="str">
        <f t="shared" si="111"/>
        <v>-</v>
      </c>
      <c r="FJ37" s="68" t="str">
        <f t="shared" si="112"/>
        <v>-</v>
      </c>
      <c r="FK37" s="68" t="str">
        <f t="shared" si="113"/>
        <v>-</v>
      </c>
      <c r="FL37" s="68" t="str">
        <f t="shared" si="114"/>
        <v>-</v>
      </c>
      <c r="FM37" s="68" t="str">
        <f t="shared" si="115"/>
        <v>-</v>
      </c>
      <c r="FN37" s="68" t="str">
        <f t="shared" si="116"/>
        <v>-</v>
      </c>
      <c r="FO37" s="68"/>
      <c r="FP37" s="355">
        <f t="shared" si="117"/>
        <v>0</v>
      </c>
      <c r="FQ37" s="355">
        <f t="shared" si="118"/>
        <v>0</v>
      </c>
      <c r="FR37" s="355">
        <f t="shared" si="119"/>
        <v>0</v>
      </c>
      <c r="FS37" s="355">
        <f t="shared" si="120"/>
        <v>0</v>
      </c>
      <c r="FT37" s="355">
        <f t="shared" si="121"/>
        <v>0</v>
      </c>
      <c r="FU37" s="355">
        <f t="shared" si="122"/>
        <v>0</v>
      </c>
      <c r="FV37" s="355">
        <f t="shared" si="123"/>
        <v>0</v>
      </c>
      <c r="FW37" s="355">
        <f t="shared" si="124"/>
        <v>0</v>
      </c>
      <c r="FX37" s="68"/>
      <c r="FY37" s="68">
        <f t="shared" si="125"/>
        <v>0</v>
      </c>
      <c r="FZ37" s="68" t="str">
        <f t="shared" si="126"/>
        <v>-</v>
      </c>
      <c r="GA37" s="68" t="str">
        <f t="shared" si="127"/>
        <v>-</v>
      </c>
      <c r="GB37" s="68" t="str">
        <f t="shared" si="128"/>
        <v>-</v>
      </c>
      <c r="GC37" s="68" t="str">
        <f t="shared" si="129"/>
        <v>-</v>
      </c>
      <c r="GD37" s="68" t="str">
        <f t="shared" si="130"/>
        <v>-</v>
      </c>
      <c r="GE37" s="68" t="str">
        <f t="shared" si="131"/>
        <v>-</v>
      </c>
      <c r="GF37" s="68" t="str">
        <f t="shared" si="132"/>
        <v>-</v>
      </c>
    </row>
    <row r="38" spans="1:188" ht="12.6" thickBot="1" x14ac:dyDescent="0.35">
      <c r="A38" s="414"/>
      <c r="B38" s="414"/>
      <c r="C38" s="414"/>
      <c r="D38" s="415"/>
      <c r="E38" s="415"/>
      <c r="F38" s="416"/>
      <c r="G38" s="68"/>
      <c r="H38" s="414"/>
      <c r="I38" s="417"/>
      <c r="J38" s="418" t="s">
        <v>75</v>
      </c>
      <c r="K38" s="419">
        <f>SUM(K16:K37)</f>
        <v>0</v>
      </c>
      <c r="L38" s="418">
        <f>SUM(L16:L37)</f>
        <v>0</v>
      </c>
      <c r="M38" s="420"/>
      <c r="N38" s="466">
        <f>SUM(N16:N37)</f>
        <v>0</v>
      </c>
      <c r="O38" s="126"/>
      <c r="P38" s="111">
        <f>SUM(P16:P37)</f>
        <v>0</v>
      </c>
      <c r="Q38" s="111"/>
      <c r="R38" s="111">
        <f>SUM(R16:R37)</f>
        <v>0</v>
      </c>
      <c r="S38" s="111"/>
      <c r="T38" s="111">
        <f>SUM(T16:T37)</f>
        <v>0</v>
      </c>
      <c r="U38" s="112"/>
      <c r="V38" s="111">
        <f>SUM(V16:V37)</f>
        <v>0</v>
      </c>
      <c r="W38" s="111"/>
      <c r="X38" s="111">
        <f>SUM(X16:X37)</f>
        <v>0</v>
      </c>
      <c r="Y38" s="111">
        <f>SUM(Y16:Y37)</f>
        <v>0</v>
      </c>
      <c r="Z38" s="111">
        <f>SUM(Z16:Z37)</f>
        <v>0</v>
      </c>
      <c r="AA38" s="111">
        <f>SUM(AA16:AA37)</f>
        <v>0</v>
      </c>
      <c r="AB38" s="111"/>
      <c r="AC38" s="112"/>
      <c r="AD38" s="111"/>
      <c r="AE38" s="111"/>
      <c r="AF38" s="111"/>
      <c r="AG38" s="111"/>
      <c r="AH38" s="111"/>
      <c r="AI38" s="111"/>
      <c r="AJ38" s="111"/>
      <c r="AK38" s="111"/>
      <c r="AL38" s="112"/>
      <c r="AM38" s="110"/>
      <c r="AN38" s="227">
        <f t="shared" ref="AN38:BR38" si="133">COUNTA(AN16:AN37)</f>
        <v>0</v>
      </c>
      <c r="AO38" s="121">
        <f t="shared" si="133"/>
        <v>0</v>
      </c>
      <c r="AP38" s="121">
        <f t="shared" si="133"/>
        <v>0</v>
      </c>
      <c r="AQ38" s="121">
        <f t="shared" si="133"/>
        <v>0</v>
      </c>
      <c r="AR38" s="121">
        <f t="shared" si="133"/>
        <v>0</v>
      </c>
      <c r="AS38" s="121">
        <f t="shared" si="133"/>
        <v>0</v>
      </c>
      <c r="AT38" s="121">
        <f t="shared" si="133"/>
        <v>0</v>
      </c>
      <c r="AU38" s="121">
        <f t="shared" si="133"/>
        <v>0</v>
      </c>
      <c r="AV38" s="121">
        <f t="shared" si="133"/>
        <v>0</v>
      </c>
      <c r="AW38" s="121">
        <f t="shared" si="133"/>
        <v>0</v>
      </c>
      <c r="AX38" s="121">
        <f t="shared" si="133"/>
        <v>0</v>
      </c>
      <c r="AY38" s="121">
        <f t="shared" si="133"/>
        <v>0</v>
      </c>
      <c r="AZ38" s="121">
        <f t="shared" si="133"/>
        <v>0</v>
      </c>
      <c r="BA38" s="121">
        <f t="shared" si="133"/>
        <v>0</v>
      </c>
      <c r="BB38" s="121">
        <f t="shared" si="133"/>
        <v>0</v>
      </c>
      <c r="BC38" s="121">
        <f t="shared" si="133"/>
        <v>0</v>
      </c>
      <c r="BD38" s="121">
        <f t="shared" si="133"/>
        <v>0</v>
      </c>
      <c r="BE38" s="121">
        <f t="shared" si="133"/>
        <v>0</v>
      </c>
      <c r="BF38" s="121">
        <f t="shared" si="133"/>
        <v>0</v>
      </c>
      <c r="BG38" s="121">
        <f t="shared" si="133"/>
        <v>0</v>
      </c>
      <c r="BH38" s="121">
        <f t="shared" si="133"/>
        <v>0</v>
      </c>
      <c r="BI38" s="121">
        <f t="shared" si="133"/>
        <v>0</v>
      </c>
      <c r="BJ38" s="121">
        <f t="shared" si="133"/>
        <v>0</v>
      </c>
      <c r="BK38" s="121">
        <f t="shared" si="133"/>
        <v>0</v>
      </c>
      <c r="BL38" s="121">
        <f t="shared" si="133"/>
        <v>0</v>
      </c>
      <c r="BM38" s="121">
        <f t="shared" si="133"/>
        <v>0</v>
      </c>
      <c r="BN38" s="121">
        <f t="shared" si="133"/>
        <v>0</v>
      </c>
      <c r="BO38" s="121">
        <f t="shared" si="133"/>
        <v>0</v>
      </c>
      <c r="BP38" s="121">
        <f t="shared" si="133"/>
        <v>0</v>
      </c>
      <c r="BQ38" s="121">
        <f t="shared" si="133"/>
        <v>0</v>
      </c>
      <c r="BR38" s="121">
        <f t="shared" si="133"/>
        <v>0</v>
      </c>
      <c r="CV38" s="1568">
        <f ca="1">SUM(CV16:DC37)</f>
        <v>0</v>
      </c>
      <c r="CW38" s="1569"/>
      <c r="CX38" s="1569"/>
      <c r="CY38" s="1569"/>
      <c r="CZ38" s="1569"/>
      <c r="DA38" s="1569"/>
      <c r="DB38" s="1569"/>
      <c r="DC38" s="1570"/>
      <c r="DD38" s="68"/>
      <c r="DE38" s="1560">
        <f ca="1">SUM(DE16:DL37)</f>
        <v>0</v>
      </c>
      <c r="DF38" s="1561"/>
      <c r="DG38" s="1561"/>
      <c r="DH38" s="1561"/>
      <c r="DI38" s="1561"/>
      <c r="DJ38" s="1561"/>
      <c r="DK38" s="1561"/>
      <c r="DL38" s="1562"/>
      <c r="DM38" s="68"/>
      <c r="DN38" s="1568">
        <f>SUM(DN16:DU37)</f>
        <v>0</v>
      </c>
      <c r="DO38" s="1569"/>
      <c r="DP38" s="1569"/>
      <c r="DQ38" s="1569"/>
      <c r="DR38" s="1569"/>
      <c r="DS38" s="1569"/>
      <c r="DT38" s="1569"/>
      <c r="DU38" s="1570"/>
      <c r="DV38" s="68"/>
      <c r="DW38" s="1560">
        <f>SUM(DW16:ED37)</f>
        <v>0</v>
      </c>
      <c r="DX38" s="1561"/>
      <c r="DY38" s="1561"/>
      <c r="DZ38" s="1561"/>
      <c r="EA38" s="1561"/>
      <c r="EB38" s="1561"/>
      <c r="EC38" s="1561"/>
      <c r="ED38" s="1562"/>
      <c r="EE38" s="68"/>
      <c r="EF38" s="1568">
        <f>SUM(EF16:EM37)</f>
        <v>0</v>
      </c>
      <c r="EG38" s="1569"/>
      <c r="EH38" s="1569"/>
      <c r="EI38" s="1569"/>
      <c r="EJ38" s="1569"/>
      <c r="EK38" s="1569"/>
      <c r="EL38" s="1569"/>
      <c r="EM38" s="1570"/>
      <c r="EN38" s="68"/>
      <c r="EO38" s="1560">
        <f>SUM(EO16:EV37)</f>
        <v>0</v>
      </c>
      <c r="EP38" s="1561"/>
      <c r="EQ38" s="1561"/>
      <c r="ER38" s="1561"/>
      <c r="ES38" s="1561"/>
      <c r="ET38" s="1561"/>
      <c r="EU38" s="1561"/>
      <c r="EV38" s="1562"/>
      <c r="EW38" s="68"/>
      <c r="EX38" s="1568">
        <f>SUM(EX16:FE37)</f>
        <v>0</v>
      </c>
      <c r="EY38" s="1569"/>
      <c r="EZ38" s="1569"/>
      <c r="FA38" s="1569"/>
      <c r="FB38" s="1569"/>
      <c r="FC38" s="1569"/>
      <c r="FD38" s="1569"/>
      <c r="FE38" s="1570"/>
      <c r="FF38" s="68"/>
      <c r="FG38" s="1560">
        <f>SUM(FG16:FN37)</f>
        <v>0</v>
      </c>
      <c r="FH38" s="1561"/>
      <c r="FI38" s="1561"/>
      <c r="FJ38" s="1561"/>
      <c r="FK38" s="1561"/>
      <c r="FL38" s="1561"/>
      <c r="FM38" s="1561"/>
      <c r="FN38" s="1562"/>
      <c r="FO38" s="68"/>
      <c r="FP38" s="1568">
        <f>SUM(FP16:FW37)</f>
        <v>0</v>
      </c>
      <c r="FQ38" s="1569"/>
      <c r="FR38" s="1569"/>
      <c r="FS38" s="1569"/>
      <c r="FT38" s="1569"/>
      <c r="FU38" s="1569"/>
      <c r="FV38" s="1569"/>
      <c r="FW38" s="1570"/>
      <c r="FX38" s="68"/>
      <c r="FY38" s="1560">
        <f>SUM(FY16:GF37)</f>
        <v>0</v>
      </c>
      <c r="FZ38" s="1561"/>
      <c r="GA38" s="1561"/>
      <c r="GB38" s="1561"/>
      <c r="GC38" s="1561"/>
      <c r="GD38" s="1561"/>
      <c r="GE38" s="1561"/>
      <c r="GF38" s="1562"/>
    </row>
    <row r="39" spans="1:188" ht="14.25" customHeight="1" thickBot="1" x14ac:dyDescent="0.35">
      <c r="B39" s="68"/>
      <c r="N39" s="228" t="s">
        <v>83</v>
      </c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583">
        <f>SUM(BT16:BT37)</f>
        <v>0</v>
      </c>
      <c r="AO39" s="1583"/>
      <c r="AP39" s="1583"/>
      <c r="AQ39" s="1583"/>
      <c r="AR39" s="1583"/>
      <c r="AS39" s="1583">
        <f>SUM(BU16:BU37)</f>
        <v>0</v>
      </c>
      <c r="AT39" s="1583"/>
      <c r="AU39" s="1583"/>
      <c r="AV39" s="1583"/>
      <c r="AW39" s="1583"/>
      <c r="AX39" s="1583"/>
      <c r="AY39" s="1583"/>
      <c r="AZ39" s="1583">
        <f>SUM(BV16:BV37)</f>
        <v>0</v>
      </c>
      <c r="BA39" s="1583"/>
      <c r="BB39" s="1583"/>
      <c r="BC39" s="1583"/>
      <c r="BD39" s="1583"/>
      <c r="BE39" s="1583"/>
      <c r="BF39" s="1583"/>
      <c r="BG39" s="1583">
        <f>SUM(BW16:BW37)</f>
        <v>0</v>
      </c>
      <c r="BH39" s="1583"/>
      <c r="BI39" s="1583"/>
      <c r="BJ39" s="1583"/>
      <c r="BK39" s="1583"/>
      <c r="BL39" s="1583"/>
      <c r="BM39" s="1583"/>
      <c r="BN39" s="1583">
        <f>SUM(BX16:BX37)</f>
        <v>0</v>
      </c>
      <c r="BO39" s="1583"/>
      <c r="BP39" s="1583"/>
      <c r="BQ39" s="1583"/>
      <c r="BR39" s="1583"/>
    </row>
    <row r="40" spans="1:188" ht="14.25" customHeight="1" thickBot="1" x14ac:dyDescent="0.35">
      <c r="N40" s="229" t="s">
        <v>119</v>
      </c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583">
        <f>SUM(CA16:CA37)</f>
        <v>0</v>
      </c>
      <c r="AO40" s="1583"/>
      <c r="AP40" s="1583"/>
      <c r="AQ40" s="1583"/>
      <c r="AR40" s="1583"/>
      <c r="AS40" s="1583">
        <f>SUM(CB16:CB37)</f>
        <v>0</v>
      </c>
      <c r="AT40" s="1583"/>
      <c r="AU40" s="1583"/>
      <c r="AV40" s="1583"/>
      <c r="AW40" s="1583"/>
      <c r="AX40" s="1583"/>
      <c r="AY40" s="1583"/>
      <c r="AZ40" s="1583">
        <f>SUM(CC16:CC37)</f>
        <v>0</v>
      </c>
      <c r="BA40" s="1583"/>
      <c r="BB40" s="1583"/>
      <c r="BC40" s="1583"/>
      <c r="BD40" s="1583"/>
      <c r="BE40" s="1583"/>
      <c r="BF40" s="1583"/>
      <c r="BG40" s="1583">
        <f>SUM(CD16:CD37)</f>
        <v>0</v>
      </c>
      <c r="BH40" s="1583"/>
      <c r="BI40" s="1583"/>
      <c r="BJ40" s="1583"/>
      <c r="BK40" s="1583"/>
      <c r="BL40" s="1583"/>
      <c r="BM40" s="1583"/>
      <c r="BN40" s="1583">
        <f>SUM(CE16:CE37)</f>
        <v>0</v>
      </c>
      <c r="BO40" s="1583"/>
      <c r="BP40" s="1583"/>
      <c r="BQ40" s="1583"/>
      <c r="BR40" s="1583"/>
    </row>
    <row r="41" spans="1:188" ht="14.25" customHeight="1" x14ac:dyDescent="0.3">
      <c r="B41" s="95" t="s">
        <v>143</v>
      </c>
      <c r="I41" s="225" t="str">
        <f>I14</f>
        <v>Index 130%</v>
      </c>
      <c r="N41" s="78"/>
      <c r="AG41" s="68"/>
      <c r="AH41" s="68"/>
      <c r="AI41" s="68"/>
      <c r="AJ41" s="68"/>
      <c r="AK41" s="68"/>
      <c r="AL41" s="68"/>
      <c r="AM41" s="68"/>
      <c r="AN41" s="97" t="s">
        <v>344</v>
      </c>
      <c r="AO41" s="97" t="s">
        <v>385</v>
      </c>
      <c r="AP41" s="97" t="s">
        <v>158</v>
      </c>
      <c r="AQ41" s="97" t="s">
        <v>25</v>
      </c>
      <c r="AR41" s="97" t="s">
        <v>36</v>
      </c>
      <c r="AS41" s="97" t="s">
        <v>30</v>
      </c>
      <c r="AT41" s="97" t="s">
        <v>343</v>
      </c>
      <c r="AU41" s="97" t="s">
        <v>344</v>
      </c>
      <c r="AV41" s="97" t="s">
        <v>385</v>
      </c>
      <c r="AW41" s="97" t="s">
        <v>158</v>
      </c>
      <c r="AX41" s="97" t="s">
        <v>25</v>
      </c>
      <c r="AY41" s="97" t="s">
        <v>36</v>
      </c>
      <c r="AZ41" s="97" t="s">
        <v>30</v>
      </c>
      <c r="BA41" s="97" t="s">
        <v>343</v>
      </c>
      <c r="BB41" s="97" t="s">
        <v>344</v>
      </c>
      <c r="BC41" s="97" t="s">
        <v>385</v>
      </c>
      <c r="BD41" s="97" t="s">
        <v>158</v>
      </c>
      <c r="BE41" s="97" t="s">
        <v>25</v>
      </c>
      <c r="BF41" s="97" t="s">
        <v>36</v>
      </c>
      <c r="BG41" s="97" t="s">
        <v>30</v>
      </c>
      <c r="BH41" s="97" t="s">
        <v>343</v>
      </c>
      <c r="BI41" s="97" t="s">
        <v>344</v>
      </c>
      <c r="BJ41" s="97" t="s">
        <v>385</v>
      </c>
      <c r="BK41" s="97" t="s">
        <v>158</v>
      </c>
      <c r="BL41" s="97" t="s">
        <v>25</v>
      </c>
      <c r="BM41" s="97" t="s">
        <v>36</v>
      </c>
      <c r="BN41" s="97" t="s">
        <v>30</v>
      </c>
      <c r="BO41" s="97" t="s">
        <v>343</v>
      </c>
      <c r="BP41" s="97" t="s">
        <v>344</v>
      </c>
      <c r="BQ41" s="97" t="s">
        <v>385</v>
      </c>
      <c r="BR41" s="97" t="s">
        <v>158</v>
      </c>
      <c r="CV41" s="1556" t="s">
        <v>359</v>
      </c>
      <c r="CW41" s="1556"/>
      <c r="CX41" s="1556"/>
      <c r="CY41" s="1556"/>
      <c r="CZ41" s="1556"/>
      <c r="DA41" s="1556"/>
      <c r="DB41" s="1556"/>
      <c r="DC41" s="1556"/>
      <c r="DD41" s="68"/>
      <c r="DE41" s="1556" t="s">
        <v>369</v>
      </c>
      <c r="DF41" s="1556"/>
      <c r="DG41" s="1556"/>
      <c r="DH41" s="1556"/>
      <c r="DI41" s="1556"/>
      <c r="DJ41" s="1556"/>
      <c r="DK41" s="1556"/>
      <c r="DL41" s="1556"/>
      <c r="DM41" s="68"/>
      <c r="DN41" s="1556" t="s">
        <v>368</v>
      </c>
      <c r="DO41" s="1556"/>
      <c r="DP41" s="1556"/>
      <c r="DQ41" s="1556"/>
      <c r="DR41" s="1556"/>
      <c r="DS41" s="1556"/>
      <c r="DT41" s="1556"/>
      <c r="DU41" s="1556"/>
      <c r="DV41" s="68"/>
      <c r="DW41" s="1556" t="s">
        <v>370</v>
      </c>
      <c r="DX41" s="1556"/>
      <c r="DY41" s="1556"/>
      <c r="DZ41" s="1556"/>
      <c r="EA41" s="1556"/>
      <c r="EB41" s="1556"/>
      <c r="EC41" s="1556"/>
      <c r="ED41" s="1556"/>
      <c r="EE41" s="68"/>
      <c r="EF41" s="1556" t="s">
        <v>371</v>
      </c>
      <c r="EG41" s="1556"/>
      <c r="EH41" s="1556"/>
      <c r="EI41" s="1556"/>
      <c r="EJ41" s="1556"/>
      <c r="EK41" s="1556"/>
      <c r="EL41" s="1556"/>
      <c r="EM41" s="1556"/>
      <c r="EN41" s="68"/>
      <c r="EO41" s="1556" t="s">
        <v>372</v>
      </c>
      <c r="EP41" s="1556"/>
      <c r="EQ41" s="1556"/>
      <c r="ER41" s="1556"/>
      <c r="ES41" s="1556"/>
      <c r="ET41" s="1556"/>
      <c r="EU41" s="1556"/>
      <c r="EV41" s="1556"/>
      <c r="EW41" s="68"/>
      <c r="EX41" s="1556" t="s">
        <v>373</v>
      </c>
      <c r="EY41" s="1556"/>
      <c r="EZ41" s="1556"/>
      <c r="FA41" s="1556"/>
      <c r="FB41" s="1556"/>
      <c r="FC41" s="1556"/>
      <c r="FD41" s="1556"/>
      <c r="FE41" s="1556"/>
      <c r="FF41" s="68"/>
      <c r="FG41" s="1556" t="s">
        <v>374</v>
      </c>
      <c r="FH41" s="1556"/>
      <c r="FI41" s="1556"/>
      <c r="FJ41" s="1556"/>
      <c r="FK41" s="1556"/>
      <c r="FL41" s="1556"/>
      <c r="FM41" s="1556"/>
      <c r="FN41" s="1556"/>
      <c r="FO41" s="68"/>
      <c r="FP41" s="1556" t="s">
        <v>375</v>
      </c>
      <c r="FQ41" s="1556"/>
      <c r="FR41" s="1556"/>
      <c r="FS41" s="1556"/>
      <c r="FT41" s="1556"/>
      <c r="FU41" s="1556"/>
      <c r="FV41" s="1556"/>
      <c r="FW41" s="1556"/>
      <c r="FX41" s="68"/>
      <c r="FY41" s="1556" t="s">
        <v>376</v>
      </c>
      <c r="FZ41" s="1556"/>
      <c r="GA41" s="1556"/>
      <c r="GB41" s="1556"/>
      <c r="GC41" s="1556"/>
      <c r="GD41" s="1556"/>
      <c r="GE41" s="1556"/>
      <c r="GF41" s="1556"/>
    </row>
    <row r="42" spans="1:188" ht="12" x14ac:dyDescent="0.3">
      <c r="A42" s="467" t="s">
        <v>3</v>
      </c>
      <c r="B42" s="467" t="s">
        <v>4</v>
      </c>
      <c r="C42" s="467" t="s">
        <v>5</v>
      </c>
      <c r="D42" s="467" t="s">
        <v>3</v>
      </c>
      <c r="E42" s="468" t="s">
        <v>209</v>
      </c>
      <c r="F42" s="468" t="s">
        <v>6</v>
      </c>
      <c r="G42" s="33" t="s">
        <v>7</v>
      </c>
      <c r="H42" s="467" t="s">
        <v>8</v>
      </c>
      <c r="I42" s="467" t="s">
        <v>93</v>
      </c>
      <c r="J42" s="467" t="s">
        <v>9</v>
      </c>
      <c r="K42" s="467" t="s">
        <v>10</v>
      </c>
      <c r="L42" s="467" t="s">
        <v>17</v>
      </c>
      <c r="M42" s="467" t="s">
        <v>18</v>
      </c>
      <c r="N42" s="467" t="s">
        <v>19</v>
      </c>
      <c r="O42" s="33" t="s">
        <v>45</v>
      </c>
      <c r="P42" s="33" t="s">
        <v>50</v>
      </c>
      <c r="Q42" s="33" t="s">
        <v>46</v>
      </c>
      <c r="R42" s="33" t="s">
        <v>51</v>
      </c>
      <c r="S42" s="33" t="s">
        <v>47</v>
      </c>
      <c r="T42" s="33" t="s">
        <v>52</v>
      </c>
      <c r="U42" s="33" t="s">
        <v>48</v>
      </c>
      <c r="V42" s="33" t="s">
        <v>53</v>
      </c>
      <c r="W42" s="33" t="s">
        <v>49</v>
      </c>
      <c r="X42" s="34" t="s">
        <v>54</v>
      </c>
      <c r="Y42" s="34" t="s">
        <v>105</v>
      </c>
      <c r="Z42" s="34" t="s">
        <v>155</v>
      </c>
      <c r="AA42" s="34" t="s">
        <v>156</v>
      </c>
      <c r="AB42" s="34" t="s">
        <v>104</v>
      </c>
      <c r="AC42" s="33" t="s">
        <v>96</v>
      </c>
      <c r="AD42" s="33" t="s">
        <v>97</v>
      </c>
      <c r="AE42" s="33" t="s">
        <v>98</v>
      </c>
      <c r="AF42" s="33" t="s">
        <v>99</v>
      </c>
      <c r="AG42" s="33" t="s">
        <v>100</v>
      </c>
      <c r="AH42" s="33" t="s">
        <v>120</v>
      </c>
      <c r="AI42" s="33" t="s">
        <v>121</v>
      </c>
      <c r="AJ42" s="33" t="s">
        <v>122</v>
      </c>
      <c r="AK42" s="33" t="s">
        <v>123</v>
      </c>
      <c r="AL42" s="33" t="s">
        <v>124</v>
      </c>
      <c r="AM42" s="33" t="s">
        <v>127</v>
      </c>
      <c r="AN42" s="33">
        <v>1</v>
      </c>
      <c r="AO42" s="35">
        <v>2</v>
      </c>
      <c r="AP42" s="33">
        <v>3</v>
      </c>
      <c r="AQ42" s="35">
        <v>4</v>
      </c>
      <c r="AR42" s="33">
        <v>5</v>
      </c>
      <c r="AS42" s="35">
        <v>6</v>
      </c>
      <c r="AT42" s="33">
        <v>7</v>
      </c>
      <c r="AU42" s="35">
        <v>8</v>
      </c>
      <c r="AV42" s="33">
        <v>9</v>
      </c>
      <c r="AW42" s="35">
        <v>10</v>
      </c>
      <c r="AX42" s="33">
        <v>11</v>
      </c>
      <c r="AY42" s="35">
        <v>12</v>
      </c>
      <c r="AZ42" s="33">
        <v>13</v>
      </c>
      <c r="BA42" s="35">
        <v>14</v>
      </c>
      <c r="BB42" s="33">
        <v>15</v>
      </c>
      <c r="BC42" s="35">
        <v>16</v>
      </c>
      <c r="BD42" s="33">
        <v>17</v>
      </c>
      <c r="BE42" s="35">
        <v>18</v>
      </c>
      <c r="BF42" s="33">
        <v>19</v>
      </c>
      <c r="BG42" s="35">
        <v>20</v>
      </c>
      <c r="BH42" s="33">
        <v>21</v>
      </c>
      <c r="BI42" s="35">
        <v>22</v>
      </c>
      <c r="BJ42" s="33">
        <v>23</v>
      </c>
      <c r="BK42" s="35">
        <v>24</v>
      </c>
      <c r="BL42" s="33">
        <v>25</v>
      </c>
      <c r="BM42" s="35">
        <v>26</v>
      </c>
      <c r="BN42" s="33">
        <v>27</v>
      </c>
      <c r="BO42" s="35">
        <v>28</v>
      </c>
      <c r="BP42" s="35">
        <v>29</v>
      </c>
      <c r="BQ42" s="33">
        <v>30</v>
      </c>
      <c r="BR42" s="35">
        <v>31</v>
      </c>
      <c r="BT42" s="97" t="s">
        <v>84</v>
      </c>
      <c r="BU42" s="97" t="s">
        <v>85</v>
      </c>
      <c r="BV42" s="97" t="s">
        <v>86</v>
      </c>
      <c r="BW42" s="97" t="s">
        <v>87</v>
      </c>
      <c r="BX42" s="97" t="s">
        <v>91</v>
      </c>
      <c r="BY42" s="97" t="s">
        <v>129</v>
      </c>
      <c r="BZ42" s="97"/>
      <c r="CA42" s="97" t="s">
        <v>84</v>
      </c>
      <c r="CB42" s="97" t="s">
        <v>85</v>
      </c>
      <c r="CC42" s="97" t="s">
        <v>86</v>
      </c>
      <c r="CD42" s="97" t="s">
        <v>87</v>
      </c>
      <c r="CE42" s="97" t="s">
        <v>91</v>
      </c>
      <c r="CF42" s="97" t="s">
        <v>129</v>
      </c>
      <c r="CH42" s="99" t="s">
        <v>188</v>
      </c>
      <c r="CI42" s="99" t="s">
        <v>189</v>
      </c>
      <c r="CJ42" s="99" t="s">
        <v>190</v>
      </c>
      <c r="CK42" s="99" t="s">
        <v>191</v>
      </c>
      <c r="CL42" s="99" t="s">
        <v>192</v>
      </c>
      <c r="CM42" s="99" t="s">
        <v>193</v>
      </c>
      <c r="CN42" s="99" t="s">
        <v>194</v>
      </c>
      <c r="CO42" s="99" t="s">
        <v>195</v>
      </c>
      <c r="CV42" s="99" t="s">
        <v>360</v>
      </c>
      <c r="CW42" s="99" t="s">
        <v>361</v>
      </c>
      <c r="CX42" s="99" t="s">
        <v>362</v>
      </c>
      <c r="CY42" s="99" t="s">
        <v>363</v>
      </c>
      <c r="CZ42" s="99" t="s">
        <v>364</v>
      </c>
      <c r="DA42" s="99" t="s">
        <v>365</v>
      </c>
      <c r="DB42" s="99" t="s">
        <v>366</v>
      </c>
      <c r="DC42" s="99" t="s">
        <v>367</v>
      </c>
      <c r="DD42" s="68"/>
      <c r="DE42" s="1164" t="s">
        <v>360</v>
      </c>
      <c r="DF42" s="1164" t="s">
        <v>361</v>
      </c>
      <c r="DG42" s="1164" t="s">
        <v>362</v>
      </c>
      <c r="DH42" s="1164" t="s">
        <v>363</v>
      </c>
      <c r="DI42" s="1164" t="s">
        <v>364</v>
      </c>
      <c r="DJ42" s="1164" t="s">
        <v>365</v>
      </c>
      <c r="DK42" s="1164" t="s">
        <v>366</v>
      </c>
      <c r="DL42" s="1164" t="s">
        <v>367</v>
      </c>
      <c r="DM42" s="68"/>
      <c r="DN42" s="99" t="s">
        <v>360</v>
      </c>
      <c r="DO42" s="99" t="s">
        <v>361</v>
      </c>
      <c r="DP42" s="99" t="s">
        <v>362</v>
      </c>
      <c r="DQ42" s="99" t="s">
        <v>363</v>
      </c>
      <c r="DR42" s="99" t="s">
        <v>364</v>
      </c>
      <c r="DS42" s="99" t="s">
        <v>365</v>
      </c>
      <c r="DT42" s="99" t="s">
        <v>366</v>
      </c>
      <c r="DU42" s="99" t="s">
        <v>367</v>
      </c>
      <c r="DV42" s="68"/>
      <c r="DW42" s="1164" t="s">
        <v>360</v>
      </c>
      <c r="DX42" s="1164" t="s">
        <v>361</v>
      </c>
      <c r="DY42" s="1164" t="s">
        <v>362</v>
      </c>
      <c r="DZ42" s="1164" t="s">
        <v>363</v>
      </c>
      <c r="EA42" s="1164" t="s">
        <v>364</v>
      </c>
      <c r="EB42" s="1164" t="s">
        <v>365</v>
      </c>
      <c r="EC42" s="1164" t="s">
        <v>366</v>
      </c>
      <c r="ED42" s="1164" t="s">
        <v>367</v>
      </c>
      <c r="EE42" s="68"/>
      <c r="EF42" s="99" t="s">
        <v>360</v>
      </c>
      <c r="EG42" s="99" t="s">
        <v>361</v>
      </c>
      <c r="EH42" s="99" t="s">
        <v>362</v>
      </c>
      <c r="EI42" s="99" t="s">
        <v>363</v>
      </c>
      <c r="EJ42" s="99" t="s">
        <v>364</v>
      </c>
      <c r="EK42" s="99" t="s">
        <v>365</v>
      </c>
      <c r="EL42" s="99" t="s">
        <v>366</v>
      </c>
      <c r="EM42" s="99" t="s">
        <v>367</v>
      </c>
      <c r="EN42" s="68"/>
      <c r="EO42" s="1164" t="s">
        <v>360</v>
      </c>
      <c r="EP42" s="1164" t="s">
        <v>361</v>
      </c>
      <c r="EQ42" s="1164" t="s">
        <v>362</v>
      </c>
      <c r="ER42" s="1164" t="s">
        <v>363</v>
      </c>
      <c r="ES42" s="1164" t="s">
        <v>364</v>
      </c>
      <c r="ET42" s="1164" t="s">
        <v>365</v>
      </c>
      <c r="EU42" s="1164" t="s">
        <v>366</v>
      </c>
      <c r="EV42" s="1164" t="s">
        <v>367</v>
      </c>
      <c r="EW42" s="68"/>
      <c r="EX42" s="99" t="s">
        <v>360</v>
      </c>
      <c r="EY42" s="99" t="s">
        <v>361</v>
      </c>
      <c r="EZ42" s="99" t="s">
        <v>362</v>
      </c>
      <c r="FA42" s="99" t="s">
        <v>363</v>
      </c>
      <c r="FB42" s="99" t="s">
        <v>364</v>
      </c>
      <c r="FC42" s="99" t="s">
        <v>365</v>
      </c>
      <c r="FD42" s="99" t="s">
        <v>366</v>
      </c>
      <c r="FE42" s="99" t="s">
        <v>367</v>
      </c>
      <c r="FF42" s="68"/>
      <c r="FG42" s="1164" t="s">
        <v>360</v>
      </c>
      <c r="FH42" s="1164" t="s">
        <v>361</v>
      </c>
      <c r="FI42" s="1164" t="s">
        <v>362</v>
      </c>
      <c r="FJ42" s="1164" t="s">
        <v>363</v>
      </c>
      <c r="FK42" s="1164" t="s">
        <v>364</v>
      </c>
      <c r="FL42" s="1164" t="s">
        <v>365</v>
      </c>
      <c r="FM42" s="1164" t="s">
        <v>366</v>
      </c>
      <c r="FN42" s="1164" t="s">
        <v>367</v>
      </c>
      <c r="FO42" s="68"/>
      <c r="FP42" s="99" t="s">
        <v>360</v>
      </c>
      <c r="FQ42" s="99" t="s">
        <v>361</v>
      </c>
      <c r="FR42" s="99" t="s">
        <v>362</v>
      </c>
      <c r="FS42" s="99" t="s">
        <v>363</v>
      </c>
      <c r="FT42" s="99" t="s">
        <v>364</v>
      </c>
      <c r="FU42" s="99" t="s">
        <v>365</v>
      </c>
      <c r="FV42" s="99" t="s">
        <v>366</v>
      </c>
      <c r="FW42" s="99" t="s">
        <v>367</v>
      </c>
      <c r="FX42" s="68"/>
      <c r="FY42" s="1164" t="s">
        <v>360</v>
      </c>
      <c r="FZ42" s="1164" t="s">
        <v>361</v>
      </c>
      <c r="GA42" s="1164" t="s">
        <v>362</v>
      </c>
      <c r="GB42" s="1164" t="s">
        <v>363</v>
      </c>
      <c r="GC42" s="1164" t="s">
        <v>364</v>
      </c>
      <c r="GD42" s="1164" t="s">
        <v>365</v>
      </c>
      <c r="GE42" s="1164" t="s">
        <v>366</v>
      </c>
      <c r="GF42" s="1164" t="s">
        <v>367</v>
      </c>
    </row>
    <row r="43" spans="1:188" ht="13.5" customHeight="1" x14ac:dyDescent="0.3">
      <c r="A43" s="387"/>
      <c r="B43" s="387" t="s">
        <v>241</v>
      </c>
      <c r="C43" s="387" t="s">
        <v>24</v>
      </c>
      <c r="D43" s="388">
        <v>0</v>
      </c>
      <c r="E43" s="388">
        <v>0.72916666666666663</v>
      </c>
      <c r="F43" s="389" t="str">
        <f t="shared" ref="F43:F64" si="134">IF(VALUE(D43)&gt;=0.72,"PT",IF(VALUE(D43)&lt;0.72,"Off-PT"))</f>
        <v>Off-PT</v>
      </c>
      <c r="G43" s="9"/>
      <c r="H43" s="460">
        <f>INDEX(Lookup!$F$252:$Q$262,MATCH(B43,Lookup!$F$252:$F$262,0),MATCH($F$9,Lookup!$F$252:$Q$252,0))</f>
        <v>0.2</v>
      </c>
      <c r="I43" s="391">
        <v>104</v>
      </c>
      <c r="J43" s="392">
        <f t="shared" ref="J43:J64" si="135">($F$12*$F$13)/100</f>
        <v>683.8</v>
      </c>
      <c r="K43" s="461">
        <f t="shared" ref="K43:K60" si="136">H43*L43</f>
        <v>0</v>
      </c>
      <c r="L43" s="394">
        <f>COUNTA(AN43:BR43)</f>
        <v>0</v>
      </c>
      <c r="M43" s="395">
        <f t="shared" ref="M43:M64" si="137">IF($F$11="CPP",H43*J43*AM43,I43*AM43)</f>
        <v>104</v>
      </c>
      <c r="N43" s="392">
        <f t="shared" ref="N43:N64" si="138">IF($F$11="CPP",(O43+Q43+S43+U43+W43)*AM43,(AC43+AD43+AE43+AF43+AG43)*AM43)</f>
        <v>0</v>
      </c>
      <c r="O43" s="9">
        <f t="shared" ref="O43:O64" si="139">IF($L$4&gt;0,P43*J43*$M$4*H43,0)</f>
        <v>0</v>
      </c>
      <c r="P43" s="9">
        <f>COUNTIF(AN43:BR43,"A")</f>
        <v>0</v>
      </c>
      <c r="Q43" s="9">
        <f>IF($L$5&gt;0,R43*J43*$M$5*H43,0)</f>
        <v>0</v>
      </c>
      <c r="R43" s="9">
        <f>COUNTIF(AN43:BR43,"B")</f>
        <v>0</v>
      </c>
      <c r="S43" s="9">
        <f>IF($L$6&gt;0,T43*J43*$M$6*H43,0)</f>
        <v>0</v>
      </c>
      <c r="T43" s="9">
        <f>COUNTIF(AN43:BR43,"C")</f>
        <v>0</v>
      </c>
      <c r="U43" s="9">
        <f>IF($L$7&gt;0,V43*J43*$M$7*H43,0)</f>
        <v>0</v>
      </c>
      <c r="V43" s="9">
        <f>COUNTIF(AN43:BR43,"D")</f>
        <v>0</v>
      </c>
      <c r="W43" s="9">
        <f>IF($L$8&gt;0,X43*J43*$M$8*H43,0)</f>
        <v>0</v>
      </c>
      <c r="X43" s="9">
        <f>COUNTIF(AN43:BR43,"E")</f>
        <v>0</v>
      </c>
      <c r="Y43" s="9">
        <f>COUNTIF(AN43:BR43,"F")</f>
        <v>0</v>
      </c>
      <c r="Z43" s="9">
        <f>COUNTIF(AN43:BR43,"G")</f>
        <v>0</v>
      </c>
      <c r="AA43" s="9">
        <f>COUNTIF(AN43:BR43,"H")</f>
        <v>0</v>
      </c>
      <c r="AB43" s="9">
        <f t="shared" ref="AB43:AB64" si="140">(Y43+Z43+AA43)*H43</f>
        <v>0</v>
      </c>
      <c r="AC43" s="9">
        <f t="shared" ref="AC43:AC64" si="141">IF($L$4&gt;0,I43*$M$4*P43,0)</f>
        <v>0</v>
      </c>
      <c r="AD43" s="9">
        <f t="shared" ref="AD43:AD64" si="142">IF($L$5&gt;0,I43*$M$5*R43,0)</f>
        <v>0</v>
      </c>
      <c r="AE43" s="9">
        <f t="shared" ref="AE43:AE64" si="143">IF($L$6&gt;0,I43*$M$6*T43,0)</f>
        <v>0</v>
      </c>
      <c r="AF43" s="9">
        <f t="shared" ref="AF43:AF64" si="144">IF($L$7&gt;0,I43*$M$7*V43,0)</f>
        <v>0</v>
      </c>
      <c r="AG43" s="9">
        <f t="shared" ref="AG43:AG64" si="145">IF($L$8&gt;0,I43*$M$8*X43,0)</f>
        <v>0</v>
      </c>
      <c r="AH43" s="8">
        <f t="shared" ref="AH43:AH64" si="146">IF(ISERROR(M43*$M$4),0,M43*$M$4)</f>
        <v>104</v>
      </c>
      <c r="AI43" s="8">
        <f t="shared" ref="AI43:AI64" si="147">IF(ISERROR(M43*$M$5),0,M43*$M$5)</f>
        <v>0</v>
      </c>
      <c r="AJ43" s="8">
        <f t="shared" ref="AJ43:AJ64" si="148">IF(ISERROR(M43*$M$6),0,M43*$M$6)</f>
        <v>0</v>
      </c>
      <c r="AK43" s="8">
        <f t="shared" ref="AK43:AK64" si="149">IF(ISERROR(M43*$M$7),0,M43*$M$7)</f>
        <v>0</v>
      </c>
      <c r="AL43" s="8">
        <f t="shared" ref="AL43:AL64" si="150">IF(ISERROR(M43*$M$8),0,M43*$M$8)</f>
        <v>0</v>
      </c>
      <c r="AM43" s="103" t="str">
        <f t="shared" ref="AM43:AM64" si="151">IF(G43="","1",IF(G43="Break",1.15,IF(G43="2inbreak",1.15,IF(G43="PultIB",1.15,IF(G43="1stIB",1.3,IF(G43="lastIB",1.3,IF(G43="B&amp;1stIB",1.45,IF(G43="B&amp;lastIB",1.45,IF(G43="B&amp;2inbreak",1.45,IF(G43="B&amp;PultIB",1.45,IF(G43="T&amp;T",1.35,)))))))))))</f>
        <v>1</v>
      </c>
      <c r="AN43" s="63"/>
      <c r="AO43" s="63"/>
      <c r="AP43" s="63"/>
      <c r="AQ43" s="66"/>
      <c r="AR43" s="66"/>
      <c r="AS43" s="63"/>
      <c r="AT43" s="63"/>
      <c r="AU43" s="63"/>
      <c r="AV43" s="63"/>
      <c r="AW43" s="63"/>
      <c r="AX43" s="66"/>
      <c r="AY43" s="66"/>
      <c r="AZ43" s="63"/>
      <c r="BA43" s="63"/>
      <c r="BB43" s="63"/>
      <c r="BC43" s="63"/>
      <c r="BD43" s="63"/>
      <c r="BE43" s="66"/>
      <c r="BF43" s="66"/>
      <c r="BG43" s="63"/>
      <c r="BH43" s="63"/>
      <c r="BI43" s="63"/>
      <c r="BJ43" s="63"/>
      <c r="BK43" s="63"/>
      <c r="BL43" s="66"/>
      <c r="BM43" s="66"/>
      <c r="BN43" s="63"/>
      <c r="BO43" s="63"/>
      <c r="BP43" s="63"/>
      <c r="BQ43" s="63"/>
      <c r="BR43" s="63"/>
      <c r="BT43" s="70">
        <f>COUNTA(AN43:AR43)*H43</f>
        <v>0</v>
      </c>
      <c r="BU43" s="70">
        <f>COUNTA(AS43:AY43)*H43</f>
        <v>0</v>
      </c>
      <c r="BV43" s="70">
        <f>COUNTA(AZ43:BF43)*H43</f>
        <v>0</v>
      </c>
      <c r="BW43" s="70">
        <f>COUNTA(BG43:BM43)*H43</f>
        <v>0</v>
      </c>
      <c r="BX43" s="70">
        <f>COUNTA(BN43:BR43)*H43</f>
        <v>0</v>
      </c>
      <c r="BY43" s="70">
        <f>COUNTA(BS43)*H43</f>
        <v>0</v>
      </c>
      <c r="CA43" s="104">
        <f>(COUNTIF(AN43:AR43,"A")*AH43)+(COUNTIF(AN43:AR43,"B")*AI43)+(COUNTIF(AN43:AR43,"C")*AJ43)+(COUNTIF(AN43:AR43,"D")*AK43)+(COUNTIF(AN43:AR43,"E")*AL43)</f>
        <v>0</v>
      </c>
      <c r="CB43" s="104">
        <f>(COUNTIF(AS43:AY43,"A")*AH43)+(COUNTIF(AS43:AY43,"B")*AI43)+(COUNTIF(AS43:AY43,"C")*AJ43)+(COUNTIF(AS43:AY43,"D")*AK43)+(COUNTIF(AS43:AY43,"E")*AL43)</f>
        <v>0</v>
      </c>
      <c r="CC43" s="104">
        <f>(COUNTIF(AZ43:BF43,"A")*AH43)+(COUNTIF(AZ43:BF43,"B")*AI43)+(COUNTIF(AZ43:BF43,"C")*AJ43)+(COUNTIF(AZ43:BF43,"D")*AK43)+(COUNTIF(AZ43:BF43,"E")*AL43)</f>
        <v>0</v>
      </c>
      <c r="CD43" s="104">
        <f>(COUNTIF(BG43:BM43,"A")*AH43)+(COUNTIF(BG43:BM43,"B")*AI43)+(COUNTIF(BG43:BM43,"C")*AJ43)+(COUNTIF(BG43:BM43,"D")*AK43)+(COUNTIF(BG43:BM43,"E")*AL43)</f>
        <v>0</v>
      </c>
      <c r="CE43" s="104">
        <f>(COUNTIF(BN43:BR43,"A")*AH43)+(COUNTIF(BN43:BR43,"B")*AI43)+(COUNTIF(BN43:BR43,"C")*AJ43)+(COUNTIF(BN43:BR43,"D")*AK43)+(COUNTIF(BN43:BR43,"E")*AL43)</f>
        <v>0</v>
      </c>
      <c r="CF43" s="104">
        <f>(COUNTIF(BS43,"A")*AH43)+(COUNTIF(BS43,"B")*AI43)+(COUNTIF(BS43,"C")*AJ43)+(COUNTIF(BS43,"D")*AK43)+(COUNTIF(BS43,"E")*AL43)</f>
        <v>0</v>
      </c>
      <c r="CH43" s="226">
        <f t="shared" ref="CH43:CH64" si="152">P43*H43</f>
        <v>0</v>
      </c>
      <c r="CI43" s="226">
        <f t="shared" ref="CI43:CI64" si="153">R43*H43</f>
        <v>0</v>
      </c>
      <c r="CJ43" s="226">
        <f t="shared" ref="CJ43:CJ64" si="154">T43*H43</f>
        <v>0</v>
      </c>
      <c r="CK43" s="226">
        <f t="shared" ref="CK43:CK64" si="155">V43*H43</f>
        <v>0</v>
      </c>
      <c r="CL43" s="226">
        <f t="shared" ref="CL43:CL64" si="156">X43*H43</f>
        <v>0</v>
      </c>
      <c r="CM43" s="226">
        <f t="shared" ref="CM43:CM64" si="157">Y43*H43</f>
        <v>0</v>
      </c>
      <c r="CN43" s="226">
        <f t="shared" ref="CN43:CN64" si="158">Z43*H43</f>
        <v>0</v>
      </c>
      <c r="CO43" s="226">
        <f t="shared" ref="CO43:CO64" si="159">AA43*H43</f>
        <v>0</v>
      </c>
      <c r="CV43" s="355">
        <f>IFERROR(COUNTIF(AN43:AT43,"a"),"-")</f>
        <v>0</v>
      </c>
      <c r="CW43" s="355">
        <f>IFERROR(COUNTIF(AN43:AT43,"b"),"-")</f>
        <v>0</v>
      </c>
      <c r="CX43" s="355">
        <f>IFERROR(COUNTIF(AN43:AT43,"c"),"-")</f>
        <v>0</v>
      </c>
      <c r="CY43" s="355">
        <f>IFERROR(COUNTIF(AN43:AT43,"d"),"-")</f>
        <v>0</v>
      </c>
      <c r="CZ43" s="355" t="str">
        <f ca="1">IFERROR(OUNTIF(AN43:AT43,"e"),"-")</f>
        <v>-</v>
      </c>
      <c r="DA43" s="355">
        <f>IFERROR(COUNTIF(AN43:AT43,"f"),"-")</f>
        <v>0</v>
      </c>
      <c r="DB43" s="355">
        <f>IFERROR(COUNTIF(AN43:AT43,"g"),"-")</f>
        <v>0</v>
      </c>
      <c r="DC43" s="355">
        <f>IFERROR(COUNTIF(AN43:AT43,"h"),"-")</f>
        <v>0</v>
      </c>
      <c r="DD43" s="68"/>
      <c r="DE43" s="1168">
        <f>IFERROR((CV43*H43*$M$4),"-")</f>
        <v>0</v>
      </c>
      <c r="DF43" s="1168" t="str">
        <f>IFERROR((CW43*H43*$M$5),"-")</f>
        <v>-</v>
      </c>
      <c r="DG43" s="1168" t="str">
        <f>IFERROR((CX43*H43*$M$6),"-")</f>
        <v>-</v>
      </c>
      <c r="DH43" s="1168" t="str">
        <f>IFERROR((CY43*H43*$M$7),"-")</f>
        <v>-</v>
      </c>
      <c r="DI43" s="1168" t="str">
        <f ca="1">IFERROR((CZ43*H43*$M$8),"-")</f>
        <v>-</v>
      </c>
      <c r="DJ43" s="1168" t="str">
        <f>IFERROR((DA43*H43*$M$9),"-")</f>
        <v>-</v>
      </c>
      <c r="DK43" s="1168" t="str">
        <f>IFERROR((DB43*H43*$M$10),"-")</f>
        <v>-</v>
      </c>
      <c r="DL43" s="1168" t="str">
        <f>IFERROR((C43*H43*$M$11),"-")</f>
        <v>-</v>
      </c>
      <c r="DM43" s="68"/>
      <c r="DN43" s="355">
        <f>IFERROR(COUNTIF(AU43:BA43,"a"),"-")</f>
        <v>0</v>
      </c>
      <c r="DO43" s="355">
        <f>IFERROR(COUNTIF(AU43:BA43,"b"),"-")</f>
        <v>0</v>
      </c>
      <c r="DP43" s="355">
        <f>IFERROR(COUNTIF(AU43:BA43,"c"),"-")</f>
        <v>0</v>
      </c>
      <c r="DQ43" s="355">
        <f>IFERROR(COUNTIF(AU43:BA43,"d"),"-")</f>
        <v>0</v>
      </c>
      <c r="DR43" s="355">
        <f>IFERROR(COUNTIF(AU43:BA43,"e"),"-")</f>
        <v>0</v>
      </c>
      <c r="DS43" s="355">
        <f>IFERROR(COUNTIF(AU43:BA43,"f"),"-")</f>
        <v>0</v>
      </c>
      <c r="DT43" s="355">
        <f>IFERROR(COUNTIF(AU43:BA43,"g"),"-")</f>
        <v>0</v>
      </c>
      <c r="DU43" s="355">
        <f>IFERROR(COUNTIF(AU43:BA43,"h"),"-")</f>
        <v>0</v>
      </c>
      <c r="DV43" s="68"/>
      <c r="DW43" s="68">
        <f>IFERROR((DN43*H43*$M$4),"-")</f>
        <v>0</v>
      </c>
      <c r="DX43" s="68" t="str">
        <f>IFERROR((DO43*H43*$M$5),"-")</f>
        <v>-</v>
      </c>
      <c r="DY43" s="68" t="str">
        <f>IFERROR((DP43*H43*$M$6),"-")</f>
        <v>-</v>
      </c>
      <c r="DZ43" s="68" t="str">
        <f>IFERROR((DQ43*H43*$M$7),"-")</f>
        <v>-</v>
      </c>
      <c r="EA43" s="68" t="str">
        <f>IFERROR((DR43*H43*$M$8),"-")</f>
        <v>-</v>
      </c>
      <c r="EB43" s="68" t="str">
        <f>IFERROR((DS43*H43*$M$9),"-")</f>
        <v>-</v>
      </c>
      <c r="EC43" s="68" t="str">
        <f>IFERROR((DT43*H43*$M$10),"-")</f>
        <v>-</v>
      </c>
      <c r="ED43" s="68" t="str">
        <f>IFERROR((DU43*O43*$M$11),"-")</f>
        <v>-</v>
      </c>
      <c r="EE43" s="68"/>
      <c r="EF43" s="355">
        <f>IFERROR(COUNTIF(BB43:BH43,"a"),"-")</f>
        <v>0</v>
      </c>
      <c r="EG43" s="355">
        <f>IFERROR(COUNTIF(BB43:BH43,"b"),"-")</f>
        <v>0</v>
      </c>
      <c r="EH43" s="355">
        <f>IFERROR(COUNTIF(BB43:BH43,"c"),"-")</f>
        <v>0</v>
      </c>
      <c r="EI43" s="355">
        <f>IFERROR(COUNTIF(BB43:BH43,"d"),"-")</f>
        <v>0</v>
      </c>
      <c r="EJ43" s="355">
        <f>IFERROR(COUNTIF(BB43:BH43,"e"),"-")</f>
        <v>0</v>
      </c>
      <c r="EK43" s="355">
        <f>IFERROR(COUNTIF(BB43:BH43,"f"),"-")</f>
        <v>0</v>
      </c>
      <c r="EL43" s="355">
        <f>IFERROR(COUNTIF(BB43:BH43,"g"),"-")</f>
        <v>0</v>
      </c>
      <c r="EM43" s="355">
        <f>IFERROR(COUNTIF(BB43:BH43,"h"),"-")</f>
        <v>0</v>
      </c>
      <c r="EN43" s="68"/>
      <c r="EO43" s="68">
        <f>IFERROR((EF43*H43*$M$4),"-")</f>
        <v>0</v>
      </c>
      <c r="EP43" s="68" t="str">
        <f>IFERROR((EG43*H43*$M$5),"-")</f>
        <v>-</v>
      </c>
      <c r="EQ43" s="68" t="str">
        <f>IFERROR((EH43*H43*$M$6),"-")</f>
        <v>-</v>
      </c>
      <c r="ER43" s="68" t="str">
        <f>IFERROR((EI43*H43*$M$7),"-")</f>
        <v>-</v>
      </c>
      <c r="ES43" s="68" t="str">
        <f>IFERROR((EJ43*H43*$M$8),"-")</f>
        <v>-</v>
      </c>
      <c r="ET43" s="68" t="str">
        <f>IFERROR((EK43*H43*$M$9),"-")</f>
        <v>-</v>
      </c>
      <c r="EU43" s="68" t="str">
        <f>IFERROR((EL43*H43*$M$10),"-")</f>
        <v>-</v>
      </c>
      <c r="EV43" s="68" t="str">
        <f>IFERROR((EM43*H43*$M$11),"-")</f>
        <v>-</v>
      </c>
      <c r="EW43" s="68"/>
      <c r="EX43" s="355">
        <f>IFERROR(COUNTIF(BI43:BO43,"a"),"-")</f>
        <v>0</v>
      </c>
      <c r="EY43" s="355">
        <f>IFERROR(COUNTIF(BI43:BO43,"b"),"-")</f>
        <v>0</v>
      </c>
      <c r="EZ43" s="355">
        <f>IFERROR(COUNTIF(BI43:BO43,"c"),"-")</f>
        <v>0</v>
      </c>
      <c r="FA43" s="355">
        <f>IFERROR(COUNTIF(BI43:BO43,"d"),"-")</f>
        <v>0</v>
      </c>
      <c r="FB43" s="355">
        <f>IFERROR(COUNTIF(BI43:BO43,"e"),"-")</f>
        <v>0</v>
      </c>
      <c r="FC43" s="355">
        <f>IFERROR(COUNTIF(BI43:BO43,"f"),"-")</f>
        <v>0</v>
      </c>
      <c r="FD43" s="355">
        <f>IFERROR(COUNTIF(BI43:BO43,"g"),"-")</f>
        <v>0</v>
      </c>
      <c r="FE43" s="355">
        <f>IFERROR(COUNTIF(BI43:BO43,"h"),"-")</f>
        <v>0</v>
      </c>
      <c r="FF43" s="68"/>
      <c r="FG43" s="68">
        <f>IFERROR((EX43*H43*$M$4),"-")</f>
        <v>0</v>
      </c>
      <c r="FH43" s="68" t="str">
        <f>IFERROR((EY43*H43*$M$5),"-")</f>
        <v>-</v>
      </c>
      <c r="FI43" s="68" t="str">
        <f>IFERROR((EZ43*H43*$M$6),"-")</f>
        <v>-</v>
      </c>
      <c r="FJ43" s="68" t="str">
        <f>IFERROR((A43*H43*$M$7),"-")</f>
        <v>-</v>
      </c>
      <c r="FK43" s="68" t="str">
        <f>IFERROR((FB43*H43*$M$8),"-")</f>
        <v>-</v>
      </c>
      <c r="FL43" s="68" t="str">
        <f>IFERROR((FC43*H43*$M$9),"-")</f>
        <v>-</v>
      </c>
      <c r="FM43" s="68" t="str">
        <f>IFERROR((FD43*H43*$M$10),"-")</f>
        <v>-</v>
      </c>
      <c r="FN43" s="68" t="str">
        <f>IFERROR((FE43*H43*$M$11),"-")</f>
        <v>-</v>
      </c>
      <c r="FO43" s="68"/>
      <c r="FP43" s="355">
        <f>IFERROR(COUNTIF(BP43:BQ43,"a"),"-")</f>
        <v>0</v>
      </c>
      <c r="FQ43" s="355">
        <f>IFERROR(COUNTIF(BP43:BQ43,"b"),"-")</f>
        <v>0</v>
      </c>
      <c r="FR43" s="355">
        <f>IFERROR(COUNTIF(BP43:BQ43,"c"),"-")</f>
        <v>0</v>
      </c>
      <c r="FS43" s="355">
        <f>IFERROR(COUNTIF(BP43:BQ43,"d"),"-")</f>
        <v>0</v>
      </c>
      <c r="FT43" s="355">
        <f>IFERROR(COUNTIF(BP43:BQ43,"e"),"-")</f>
        <v>0</v>
      </c>
      <c r="FU43" s="355">
        <f>IFERROR(COUNTIF(BP43:BQ43,"f"),"-")</f>
        <v>0</v>
      </c>
      <c r="FV43" s="355">
        <f>IFERROR(COUNTIF(BP43:BQ43,"g"),"-")</f>
        <v>0</v>
      </c>
      <c r="FW43" s="355">
        <f>IFERROR(COUNTIF(BP43:BQ43,"h"),"-")</f>
        <v>0</v>
      </c>
      <c r="FX43" s="68"/>
      <c r="FY43" s="68">
        <f>IFERROR((FP43*H43*$M$4),"-")</f>
        <v>0</v>
      </c>
      <c r="FZ43" s="68" t="str">
        <f>IFERROR((FQ43*H43*$M$5),"-")</f>
        <v>-</v>
      </c>
      <c r="GA43" s="68" t="str">
        <f>IFERROR((FR43*H43*$M$6),"-")</f>
        <v>-</v>
      </c>
      <c r="GB43" s="68" t="str">
        <f>IFERROR((FS43*H43*$M$7),"-")</f>
        <v>-</v>
      </c>
      <c r="GC43" s="68" t="str">
        <f>IFERROR((FT43*H43*$M$8),"-")</f>
        <v>-</v>
      </c>
      <c r="GD43" s="68" t="str">
        <f>IFERROR((FU43*H43*$M$9),"-")</f>
        <v>-</v>
      </c>
      <c r="GE43" s="68" t="str">
        <f>IFERROR((FV43*H43*$M$10),"-")</f>
        <v>-</v>
      </c>
      <c r="GF43" s="68" t="str">
        <f>IFERROR((FW43*H43*$M$11),"-")</f>
        <v>-</v>
      </c>
    </row>
    <row r="44" spans="1:188" ht="13.5" customHeight="1" x14ac:dyDescent="0.3">
      <c r="A44" s="387"/>
      <c r="B44" s="387" t="s">
        <v>241</v>
      </c>
      <c r="C44" s="387" t="s">
        <v>24</v>
      </c>
      <c r="D44" s="388">
        <v>0</v>
      </c>
      <c r="E44" s="388">
        <v>0.72916666666666663</v>
      </c>
      <c r="F44" s="389" t="str">
        <f t="shared" si="134"/>
        <v>Off-PT</v>
      </c>
      <c r="G44" s="9"/>
      <c r="H44" s="460">
        <f>INDEX(Lookup!$F$252:$Q$262,MATCH(B44,Lookup!$F$252:$F$262,0),MATCH($F$9,Lookup!$F$252:$Q$252,0))</f>
        <v>0.2</v>
      </c>
      <c r="I44" s="391">
        <v>104</v>
      </c>
      <c r="J44" s="392">
        <f t="shared" si="135"/>
        <v>683.8</v>
      </c>
      <c r="K44" s="461">
        <f t="shared" si="136"/>
        <v>0</v>
      </c>
      <c r="L44" s="394">
        <f t="shared" ref="L44:L64" si="160">COUNTA(AN44:BR44)</f>
        <v>0</v>
      </c>
      <c r="M44" s="395">
        <f t="shared" si="137"/>
        <v>104</v>
      </c>
      <c r="N44" s="392">
        <f t="shared" si="138"/>
        <v>0</v>
      </c>
      <c r="O44" s="9">
        <f t="shared" si="139"/>
        <v>0</v>
      </c>
      <c r="P44" s="9">
        <f t="shared" ref="P44:P64" si="161">COUNTIF(AN44:BR44,"A")</f>
        <v>0</v>
      </c>
      <c r="Q44" s="9">
        <f t="shared" ref="Q44:Q64" si="162">IF($L$5&gt;0,R44*J44*$M$5*H44,0)</f>
        <v>0</v>
      </c>
      <c r="R44" s="9">
        <f t="shared" ref="R44:R64" si="163">COUNTIF(AN44:BR44,"B")</f>
        <v>0</v>
      </c>
      <c r="S44" s="9">
        <f t="shared" ref="S44:S64" si="164">IF($L$6&gt;0,T44*J44*$M$6*H44,0)</f>
        <v>0</v>
      </c>
      <c r="T44" s="9">
        <f t="shared" ref="T44:T64" si="165">COUNTIF(AN44:BR44,"C")</f>
        <v>0</v>
      </c>
      <c r="U44" s="9">
        <f t="shared" ref="U44:U64" si="166">IF($L$7&gt;0,V44*J44*$M$7*H44,0)</f>
        <v>0</v>
      </c>
      <c r="V44" s="9">
        <f t="shared" ref="V44:V64" si="167">COUNTIF(AN44:BR44,"D")</f>
        <v>0</v>
      </c>
      <c r="W44" s="9">
        <f t="shared" ref="W44:W64" si="168">IF($L$8&gt;0,X44*J44*$M$8*H44,0)</f>
        <v>0</v>
      </c>
      <c r="X44" s="9">
        <f t="shared" ref="X44:X64" si="169">COUNTIF(AN44:BR44,"E")</f>
        <v>0</v>
      </c>
      <c r="Y44" s="9">
        <f t="shared" ref="Y44:Y64" si="170">COUNTIF(AN44:BR44,"F")</f>
        <v>0</v>
      </c>
      <c r="Z44" s="9">
        <f t="shared" ref="Z44:Z64" si="171">COUNTIF(AN44:BR44,"G")</f>
        <v>0</v>
      </c>
      <c r="AA44" s="9">
        <f t="shared" ref="AA44:AA64" si="172">COUNTIF(AN44:BR44,"H")</f>
        <v>0</v>
      </c>
      <c r="AB44" s="9">
        <f t="shared" si="140"/>
        <v>0</v>
      </c>
      <c r="AC44" s="9">
        <f t="shared" si="141"/>
        <v>0</v>
      </c>
      <c r="AD44" s="9">
        <f t="shared" si="142"/>
        <v>0</v>
      </c>
      <c r="AE44" s="9">
        <f t="shared" si="143"/>
        <v>0</v>
      </c>
      <c r="AF44" s="9">
        <f t="shared" si="144"/>
        <v>0</v>
      </c>
      <c r="AG44" s="9">
        <f t="shared" si="145"/>
        <v>0</v>
      </c>
      <c r="AH44" s="8">
        <f t="shared" si="146"/>
        <v>104</v>
      </c>
      <c r="AI44" s="8">
        <f t="shared" si="147"/>
        <v>0</v>
      </c>
      <c r="AJ44" s="8">
        <f t="shared" si="148"/>
        <v>0</v>
      </c>
      <c r="AK44" s="8">
        <f t="shared" si="149"/>
        <v>0</v>
      </c>
      <c r="AL44" s="8">
        <f t="shared" si="150"/>
        <v>0</v>
      </c>
      <c r="AM44" s="103" t="str">
        <f t="shared" si="151"/>
        <v>1</v>
      </c>
      <c r="AN44" s="63"/>
      <c r="AO44" s="63"/>
      <c r="AP44" s="63"/>
      <c r="AQ44" s="66"/>
      <c r="AR44" s="66"/>
      <c r="AS44" s="63"/>
      <c r="AT44" s="63"/>
      <c r="AU44" s="63"/>
      <c r="AV44" s="63"/>
      <c r="AW44" s="63"/>
      <c r="AX44" s="66"/>
      <c r="AY44" s="66"/>
      <c r="AZ44" s="63"/>
      <c r="BA44" s="63"/>
      <c r="BB44" s="63"/>
      <c r="BC44" s="63"/>
      <c r="BD44" s="63"/>
      <c r="BE44" s="66"/>
      <c r="BF44" s="66"/>
      <c r="BG44" s="63"/>
      <c r="BH44" s="63"/>
      <c r="BI44" s="63"/>
      <c r="BJ44" s="63"/>
      <c r="BK44" s="63"/>
      <c r="BL44" s="66"/>
      <c r="BM44" s="66"/>
      <c r="BN44" s="63"/>
      <c r="BO44" s="63"/>
      <c r="BP44" s="63"/>
      <c r="BQ44" s="63"/>
      <c r="BR44" s="63"/>
      <c r="BT44" s="70">
        <f t="shared" ref="BT44:BT64" si="173">COUNTA(AN44:AR44)*H44</f>
        <v>0</v>
      </c>
      <c r="BU44" s="70">
        <f t="shared" ref="BU44:BU64" si="174">COUNTA(AS44:AY44)*H44</f>
        <v>0</v>
      </c>
      <c r="BV44" s="70">
        <f t="shared" ref="BV44:BV64" si="175">COUNTA(AZ44:BF44)*H44</f>
        <v>0</v>
      </c>
      <c r="BW44" s="70">
        <f t="shared" ref="BW44:BW64" si="176">COUNTA(BG44:BM44)*H44</f>
        <v>0</v>
      </c>
      <c r="BX44" s="70">
        <f t="shared" ref="BX44:BX64" si="177">COUNTA(BN44:BR44)*H44</f>
        <v>0</v>
      </c>
      <c r="BY44" s="70">
        <f t="shared" ref="BY44:BY64" si="178">COUNTA(BS44)*H44</f>
        <v>0</v>
      </c>
      <c r="CA44" s="104">
        <f t="shared" ref="CA44:CA64" si="179">(COUNTIF(AN44:AR44,"A")*AH44)+(COUNTIF(AN44:AR44,"B")*AI44)+(COUNTIF(AN44:AR44,"C")*AJ44)+(COUNTIF(AN44:AR44,"D")*AK44)+(COUNTIF(AN44:AR44,"E")*AL44)</f>
        <v>0</v>
      </c>
      <c r="CB44" s="104">
        <f t="shared" ref="CB44:CB64" si="180">(COUNTIF(AS44:AY44,"A")*AH44)+(COUNTIF(AS44:AY44,"B")*AI44)+(COUNTIF(AS44:AY44,"C")*AJ44)+(COUNTIF(AS44:AY44,"D")*AK44)+(COUNTIF(AS44:AY44,"E")*AL44)</f>
        <v>0</v>
      </c>
      <c r="CC44" s="104">
        <f t="shared" ref="CC44:CC64" si="181">(COUNTIF(AZ44:BF44,"A")*AH44)+(COUNTIF(AZ44:BF44,"B")*AI44)+(COUNTIF(AZ44:BF44,"C")*AJ44)+(COUNTIF(AZ44:BF44,"D")*AK44)+(COUNTIF(AZ44:BF44,"E")*AL44)</f>
        <v>0</v>
      </c>
      <c r="CD44" s="104">
        <f t="shared" ref="CD44:CD64" si="182">(COUNTIF(BG44:BM44,"A")*AH44)+(COUNTIF(BG44:BM44,"B")*AI44)+(COUNTIF(BG44:BM44,"C")*AJ44)+(COUNTIF(BG44:BM44,"D")*AK44)+(COUNTIF(BG44:BM44,"E")*AL44)</f>
        <v>0</v>
      </c>
      <c r="CE44" s="104">
        <f t="shared" ref="CE44:CE64" si="183">(COUNTIF(BN44:BR44,"A")*AH44)+(COUNTIF(BN44:BR44,"B")*AI44)+(COUNTIF(BN44:BR44,"C")*AJ44)+(COUNTIF(BN44:BR44,"D")*AK44)+(COUNTIF(BN44:BR44,"E")*AL44)</f>
        <v>0</v>
      </c>
      <c r="CF44" s="104">
        <f t="shared" ref="CF44:CF64" si="184">(COUNTIF(BS44,"A")*AH44)+(COUNTIF(BS44,"B")*AI44)+(COUNTIF(BS44,"C")*AJ44)+(COUNTIF(BS44,"D")*AK44)+(COUNTIF(BS44,"E")*AL44)</f>
        <v>0</v>
      </c>
      <c r="CH44" s="226">
        <f t="shared" si="152"/>
        <v>0</v>
      </c>
      <c r="CI44" s="226">
        <f t="shared" si="153"/>
        <v>0</v>
      </c>
      <c r="CJ44" s="226">
        <f t="shared" si="154"/>
        <v>0</v>
      </c>
      <c r="CK44" s="226">
        <f t="shared" si="155"/>
        <v>0</v>
      </c>
      <c r="CL44" s="226">
        <f t="shared" si="156"/>
        <v>0</v>
      </c>
      <c r="CM44" s="226">
        <f t="shared" si="157"/>
        <v>0</v>
      </c>
      <c r="CN44" s="226">
        <f t="shared" si="158"/>
        <v>0</v>
      </c>
      <c r="CO44" s="226">
        <f t="shared" si="159"/>
        <v>0</v>
      </c>
      <c r="CV44" s="355">
        <f t="shared" ref="CV44:CV64" si="185">IFERROR(COUNTIF(AN44:AT44,"a"),"-")</f>
        <v>0</v>
      </c>
      <c r="CW44" s="355">
        <f t="shared" ref="CW44:CW64" si="186">IFERROR(COUNTIF(AN44:AT44,"b"),"-")</f>
        <v>0</v>
      </c>
      <c r="CX44" s="355">
        <f t="shared" ref="CX44:CX64" si="187">IFERROR(COUNTIF(AN44:AT44,"c"),"-")</f>
        <v>0</v>
      </c>
      <c r="CY44" s="355">
        <f t="shared" ref="CY44:CY64" si="188">IFERROR(COUNTIF(AN44:AT44,"d"),"-")</f>
        <v>0</v>
      </c>
      <c r="CZ44" s="355" t="str">
        <f ca="1">IFERROR(OUNTIF(AN44:AT44,"e"),"-")</f>
        <v>-</v>
      </c>
      <c r="DA44" s="355">
        <f t="shared" ref="DA44:DA64" si="189">IFERROR(COUNTIF(AN44:AT44,"f"),"-")</f>
        <v>0</v>
      </c>
      <c r="DB44" s="355">
        <f t="shared" ref="DB44:DB64" si="190">IFERROR(COUNTIF(AN44:AT44,"g"),"-")</f>
        <v>0</v>
      </c>
      <c r="DC44" s="355">
        <f t="shared" ref="DC44:DC64" si="191">IFERROR(COUNTIF(AN44:AT44,"h"),"-")</f>
        <v>0</v>
      </c>
      <c r="DD44" s="68"/>
      <c r="DE44" s="1168">
        <f t="shared" ref="DE44:DE64" si="192">IFERROR((CV44*H44*$M$4),"-")</f>
        <v>0</v>
      </c>
      <c r="DF44" s="1168" t="str">
        <f t="shared" ref="DF44:DF64" si="193">IFERROR((CW44*H44*$M$5),"-")</f>
        <v>-</v>
      </c>
      <c r="DG44" s="1168" t="str">
        <f t="shared" ref="DG44:DG64" si="194">IFERROR((CX44*H44*$M$6),"-")</f>
        <v>-</v>
      </c>
      <c r="DH44" s="1168" t="str">
        <f t="shared" ref="DH44:DH64" si="195">IFERROR((CY44*H44*$M$7),"-")</f>
        <v>-</v>
      </c>
      <c r="DI44" s="1168" t="str">
        <f t="shared" ref="DI44:DI64" ca="1" si="196">IFERROR((CZ44*H44*$M$8),"-")</f>
        <v>-</v>
      </c>
      <c r="DJ44" s="1168" t="str">
        <f t="shared" ref="DJ44:DJ64" si="197">IFERROR((DA44*H44*$M$9),"-")</f>
        <v>-</v>
      </c>
      <c r="DK44" s="1168" t="str">
        <f t="shared" ref="DK44:DK64" si="198">IFERROR((DB44*H44*$M$10),"-")</f>
        <v>-</v>
      </c>
      <c r="DL44" s="1168" t="str">
        <f t="shared" ref="DL44:DL64" si="199">IFERROR((C44*H44*$M$11),"-")</f>
        <v>-</v>
      </c>
      <c r="DM44" s="68"/>
      <c r="DN44" s="355">
        <f t="shared" ref="DN44:DN64" si="200">IFERROR(COUNTIF(AU44:BA44,"a"),"-")</f>
        <v>0</v>
      </c>
      <c r="DO44" s="355">
        <f t="shared" ref="DO44:DO64" si="201">IFERROR(COUNTIF(AU44:BA44,"b"),"-")</f>
        <v>0</v>
      </c>
      <c r="DP44" s="355">
        <f t="shared" ref="DP44:DP64" si="202">IFERROR(COUNTIF(AU44:BA44,"c"),"-")</f>
        <v>0</v>
      </c>
      <c r="DQ44" s="355">
        <f t="shared" ref="DQ44:DQ64" si="203">IFERROR(COUNTIF(AU44:BA44,"d"),"-")</f>
        <v>0</v>
      </c>
      <c r="DR44" s="355">
        <f t="shared" ref="DR44:DR64" si="204">IFERROR(COUNTIF(AU44:BA44,"e"),"-")</f>
        <v>0</v>
      </c>
      <c r="DS44" s="355">
        <f t="shared" ref="DS44:DS64" si="205">IFERROR(COUNTIF(AU44:BA44,"f"),"-")</f>
        <v>0</v>
      </c>
      <c r="DT44" s="355">
        <f t="shared" ref="DT44:DT64" si="206">IFERROR(COUNTIF(AU44:BA44,"g"),"-")</f>
        <v>0</v>
      </c>
      <c r="DU44" s="355">
        <f t="shared" ref="DU44:DU64" si="207">IFERROR(COUNTIF(AU44:BA44,"h"),"-")</f>
        <v>0</v>
      </c>
      <c r="DV44" s="68"/>
      <c r="DW44" s="68">
        <f t="shared" ref="DW44:DW64" si="208">IFERROR((DN44*H44*$M$4),"-")</f>
        <v>0</v>
      </c>
      <c r="DX44" s="68" t="str">
        <f t="shared" ref="DX44:DX64" si="209">IFERROR((DO44*H44*$M$5),"-")</f>
        <v>-</v>
      </c>
      <c r="DY44" s="68" t="str">
        <f t="shared" ref="DY44:DY64" si="210">IFERROR((DP44*H44*$M$6),"-")</f>
        <v>-</v>
      </c>
      <c r="DZ44" s="68" t="str">
        <f t="shared" ref="DZ44:DZ64" si="211">IFERROR((DQ44*H44*$M$7),"-")</f>
        <v>-</v>
      </c>
      <c r="EA44" s="68" t="str">
        <f t="shared" ref="EA44:EA64" si="212">IFERROR((DR44*H44*$M$8),"-")</f>
        <v>-</v>
      </c>
      <c r="EB44" s="68" t="str">
        <f t="shared" ref="EB44:EB64" si="213">IFERROR((DS44*H44*$M$9),"-")</f>
        <v>-</v>
      </c>
      <c r="EC44" s="68" t="str">
        <f t="shared" ref="EC44:EC64" si="214">IFERROR((DT44*H44*$M$10),"-")</f>
        <v>-</v>
      </c>
      <c r="ED44" s="68" t="str">
        <f t="shared" ref="ED44:ED64" si="215">IFERROR((DU44*O44*$M$11),"-")</f>
        <v>-</v>
      </c>
      <c r="EE44" s="68"/>
      <c r="EF44" s="355">
        <f t="shared" ref="EF44:EF64" si="216">IFERROR(COUNTIF(BB44:BH44,"a"),"-")</f>
        <v>0</v>
      </c>
      <c r="EG44" s="355">
        <f t="shared" ref="EG44:EG64" si="217">IFERROR(COUNTIF(BB44:BH44,"b"),"-")</f>
        <v>0</v>
      </c>
      <c r="EH44" s="355">
        <f t="shared" ref="EH44:EH64" si="218">IFERROR(COUNTIF(BB44:BH44,"c"),"-")</f>
        <v>0</v>
      </c>
      <c r="EI44" s="355">
        <f t="shared" ref="EI44:EI64" si="219">IFERROR(COUNTIF(BB44:BH44,"d"),"-")</f>
        <v>0</v>
      </c>
      <c r="EJ44" s="355">
        <f t="shared" ref="EJ44:EJ64" si="220">IFERROR(COUNTIF(BB44:BH44,"e"),"-")</f>
        <v>0</v>
      </c>
      <c r="EK44" s="355">
        <f t="shared" ref="EK44:EK64" si="221">IFERROR(COUNTIF(BB44:BH44,"f"),"-")</f>
        <v>0</v>
      </c>
      <c r="EL44" s="355">
        <f t="shared" ref="EL44:EL64" si="222">IFERROR(COUNTIF(BB44:BH44,"g"),"-")</f>
        <v>0</v>
      </c>
      <c r="EM44" s="355">
        <f t="shared" ref="EM44:EM64" si="223">IFERROR(COUNTIF(BB44:BH44,"h"),"-")</f>
        <v>0</v>
      </c>
      <c r="EN44" s="68"/>
      <c r="EO44" s="68">
        <f t="shared" ref="EO44:EO64" si="224">IFERROR((EF44*H44*$M$4),"-")</f>
        <v>0</v>
      </c>
      <c r="EP44" s="68" t="str">
        <f t="shared" ref="EP44:EP64" si="225">IFERROR((EG44*H44*$M$5),"-")</f>
        <v>-</v>
      </c>
      <c r="EQ44" s="68" t="str">
        <f t="shared" ref="EQ44:EQ64" si="226">IFERROR((EH44*H44*$M$6),"-")</f>
        <v>-</v>
      </c>
      <c r="ER44" s="68" t="str">
        <f t="shared" ref="ER44:ER64" si="227">IFERROR((EI44*H44*$M$7),"-")</f>
        <v>-</v>
      </c>
      <c r="ES44" s="68" t="str">
        <f t="shared" ref="ES44:ES64" si="228">IFERROR((EJ44*H44*$M$8),"-")</f>
        <v>-</v>
      </c>
      <c r="ET44" s="68" t="str">
        <f t="shared" ref="ET44:ET64" si="229">IFERROR((EK44*H44*$M$9),"-")</f>
        <v>-</v>
      </c>
      <c r="EU44" s="68" t="str">
        <f t="shared" ref="EU44:EU64" si="230">IFERROR((EL44*H44*$M$10),"-")</f>
        <v>-</v>
      </c>
      <c r="EV44" s="68" t="str">
        <f t="shared" ref="EV44:EV64" si="231">IFERROR((EM44*H44*$M$11),"-")</f>
        <v>-</v>
      </c>
      <c r="EW44" s="68"/>
      <c r="EX44" s="355">
        <f t="shared" ref="EX44:EX64" si="232">IFERROR(COUNTIF(BI44:BO44,"a"),"-")</f>
        <v>0</v>
      </c>
      <c r="EY44" s="355">
        <f t="shared" ref="EY44:EY64" si="233">IFERROR(COUNTIF(BI44:BO44,"b"),"-")</f>
        <v>0</v>
      </c>
      <c r="EZ44" s="355">
        <f t="shared" ref="EZ44:EZ64" si="234">IFERROR(COUNTIF(BI44:BO44,"c"),"-")</f>
        <v>0</v>
      </c>
      <c r="FA44" s="355">
        <f t="shared" ref="FA44:FA64" si="235">IFERROR(COUNTIF(BI44:BO44,"d"),"-")</f>
        <v>0</v>
      </c>
      <c r="FB44" s="355">
        <f t="shared" ref="FB44:FB64" si="236">IFERROR(COUNTIF(BI44:BO44,"e"),"-")</f>
        <v>0</v>
      </c>
      <c r="FC44" s="355">
        <f t="shared" ref="FC44:FC64" si="237">IFERROR(COUNTIF(BI44:BO44,"f"),"-")</f>
        <v>0</v>
      </c>
      <c r="FD44" s="355">
        <f t="shared" ref="FD44:FD64" si="238">IFERROR(COUNTIF(BI44:BO44,"g"),"-")</f>
        <v>0</v>
      </c>
      <c r="FE44" s="355">
        <f t="shared" ref="FE44:FE64" si="239">IFERROR(COUNTIF(BI44:BO44,"h"),"-")</f>
        <v>0</v>
      </c>
      <c r="FF44" s="68"/>
      <c r="FG44" s="68">
        <f t="shared" ref="FG44:FG64" si="240">IFERROR((EX44*H44*$M$4),"-")</f>
        <v>0</v>
      </c>
      <c r="FH44" s="68" t="str">
        <f t="shared" ref="FH44:FH64" si="241">IFERROR((EY44*H44*$M$5),"-")</f>
        <v>-</v>
      </c>
      <c r="FI44" s="68" t="str">
        <f t="shared" ref="FI44:FI64" si="242">IFERROR((EZ44*H44*$M$6),"-")</f>
        <v>-</v>
      </c>
      <c r="FJ44" s="68" t="str">
        <f t="shared" ref="FJ44:FJ64" si="243">IFERROR((A44*H44*$M$7),"-")</f>
        <v>-</v>
      </c>
      <c r="FK44" s="68" t="str">
        <f t="shared" ref="FK44:FK64" si="244">IFERROR((FB44*H44*$M$8),"-")</f>
        <v>-</v>
      </c>
      <c r="FL44" s="68" t="str">
        <f t="shared" ref="FL44:FL64" si="245">IFERROR((FC44*H44*$M$9),"-")</f>
        <v>-</v>
      </c>
      <c r="FM44" s="68" t="str">
        <f t="shared" ref="FM44:FM64" si="246">IFERROR((FD44*H44*$M$10),"-")</f>
        <v>-</v>
      </c>
      <c r="FN44" s="68" t="str">
        <f t="shared" ref="FN44:FN64" si="247">IFERROR((FE44*H44*$M$11),"-")</f>
        <v>-</v>
      </c>
      <c r="FO44" s="68"/>
      <c r="FP44" s="355">
        <f t="shared" ref="FP44:FP64" si="248">IFERROR(COUNTIF(BP44:BQ44,"a"),"-")</f>
        <v>0</v>
      </c>
      <c r="FQ44" s="355">
        <f t="shared" ref="FQ44:FQ64" si="249">IFERROR(COUNTIF(BP44:BQ44,"b"),"-")</f>
        <v>0</v>
      </c>
      <c r="FR44" s="355">
        <f t="shared" ref="FR44:FR64" si="250">IFERROR(COUNTIF(BP44:BQ44,"c"),"-")</f>
        <v>0</v>
      </c>
      <c r="FS44" s="355">
        <f t="shared" ref="FS44:FS64" si="251">IFERROR(COUNTIF(BP44:BQ44,"d"),"-")</f>
        <v>0</v>
      </c>
      <c r="FT44" s="355">
        <f t="shared" ref="FT44:FT64" si="252">IFERROR(COUNTIF(BP44:BQ44,"e"),"-")</f>
        <v>0</v>
      </c>
      <c r="FU44" s="355">
        <f t="shared" ref="FU44:FU64" si="253">IFERROR(COUNTIF(BP44:BQ44,"f"),"-")</f>
        <v>0</v>
      </c>
      <c r="FV44" s="355">
        <f t="shared" ref="FV44:FV64" si="254">IFERROR(COUNTIF(BP44:BQ44,"g"),"-")</f>
        <v>0</v>
      </c>
      <c r="FW44" s="355">
        <f t="shared" ref="FW44:FW64" si="255">IFERROR(COUNTIF(BP44:BQ44,"h"),"-")</f>
        <v>0</v>
      </c>
      <c r="FX44" s="68"/>
      <c r="FY44" s="68">
        <f t="shared" ref="FY44:FY64" si="256">IFERROR((FP44*H44*$M$4),"-")</f>
        <v>0</v>
      </c>
      <c r="FZ44" s="68" t="str">
        <f t="shared" ref="FZ44:FZ64" si="257">IFERROR((FQ44*H44*$M$5),"-")</f>
        <v>-</v>
      </c>
      <c r="GA44" s="68" t="str">
        <f t="shared" ref="GA44:GA64" si="258">IFERROR((FR44*H44*$M$6),"-")</f>
        <v>-</v>
      </c>
      <c r="GB44" s="68" t="str">
        <f t="shared" ref="GB44:GB64" si="259">IFERROR((FS44*H44*$M$7),"-")</f>
        <v>-</v>
      </c>
      <c r="GC44" s="68" t="str">
        <f t="shared" ref="GC44:GC64" si="260">IFERROR((FT44*H44*$M$8),"-")</f>
        <v>-</v>
      </c>
      <c r="GD44" s="68" t="str">
        <f t="shared" ref="GD44:GD64" si="261">IFERROR((FU44*H44*$M$9),"-")</f>
        <v>-</v>
      </c>
      <c r="GE44" s="68" t="str">
        <f t="shared" ref="GE44:GE64" si="262">IFERROR((FV44*H44*$M$10),"-")</f>
        <v>-</v>
      </c>
      <c r="GF44" s="68" t="str">
        <f t="shared" ref="GF44:GF64" si="263">IFERROR((FW44*H44*$M$11),"-")</f>
        <v>-</v>
      </c>
    </row>
    <row r="45" spans="1:188" ht="13.5" customHeight="1" x14ac:dyDescent="0.3">
      <c r="A45" s="387"/>
      <c r="B45" s="387" t="s">
        <v>241</v>
      </c>
      <c r="C45" s="387" t="s">
        <v>24</v>
      </c>
      <c r="D45" s="388">
        <v>0</v>
      </c>
      <c r="E45" s="388">
        <v>0.72916666666666663</v>
      </c>
      <c r="F45" s="389" t="str">
        <f t="shared" si="134"/>
        <v>Off-PT</v>
      </c>
      <c r="G45" s="9"/>
      <c r="H45" s="460">
        <f>INDEX(Lookup!$F$252:$Q$262,MATCH(B45,Lookup!$F$252:$F$262,0),MATCH($F$9,Lookup!$F$252:$Q$252,0))</f>
        <v>0.2</v>
      </c>
      <c r="I45" s="391">
        <v>104</v>
      </c>
      <c r="J45" s="392">
        <f t="shared" si="135"/>
        <v>683.8</v>
      </c>
      <c r="K45" s="461">
        <f t="shared" si="136"/>
        <v>0</v>
      </c>
      <c r="L45" s="394">
        <f t="shared" si="160"/>
        <v>0</v>
      </c>
      <c r="M45" s="395">
        <f t="shared" si="137"/>
        <v>104</v>
      </c>
      <c r="N45" s="392">
        <f t="shared" si="138"/>
        <v>0</v>
      </c>
      <c r="O45" s="9">
        <f t="shared" si="139"/>
        <v>0</v>
      </c>
      <c r="P45" s="9">
        <f t="shared" si="161"/>
        <v>0</v>
      </c>
      <c r="Q45" s="9">
        <f t="shared" si="162"/>
        <v>0</v>
      </c>
      <c r="R45" s="9">
        <f t="shared" si="163"/>
        <v>0</v>
      </c>
      <c r="S45" s="9">
        <f t="shared" si="164"/>
        <v>0</v>
      </c>
      <c r="T45" s="9">
        <f t="shared" si="165"/>
        <v>0</v>
      </c>
      <c r="U45" s="9">
        <f t="shared" si="166"/>
        <v>0</v>
      </c>
      <c r="V45" s="9">
        <f t="shared" si="167"/>
        <v>0</v>
      </c>
      <c r="W45" s="9">
        <f t="shared" si="168"/>
        <v>0</v>
      </c>
      <c r="X45" s="9">
        <f t="shared" si="169"/>
        <v>0</v>
      </c>
      <c r="Y45" s="9">
        <f t="shared" si="170"/>
        <v>0</v>
      </c>
      <c r="Z45" s="9">
        <f t="shared" si="171"/>
        <v>0</v>
      </c>
      <c r="AA45" s="9">
        <f t="shared" si="172"/>
        <v>0</v>
      </c>
      <c r="AB45" s="9">
        <f t="shared" si="140"/>
        <v>0</v>
      </c>
      <c r="AC45" s="9">
        <f t="shared" si="141"/>
        <v>0</v>
      </c>
      <c r="AD45" s="9">
        <f t="shared" si="142"/>
        <v>0</v>
      </c>
      <c r="AE45" s="9">
        <f t="shared" si="143"/>
        <v>0</v>
      </c>
      <c r="AF45" s="9">
        <f t="shared" si="144"/>
        <v>0</v>
      </c>
      <c r="AG45" s="9">
        <f t="shared" si="145"/>
        <v>0</v>
      </c>
      <c r="AH45" s="8">
        <f t="shared" si="146"/>
        <v>104</v>
      </c>
      <c r="AI45" s="8">
        <f t="shared" si="147"/>
        <v>0</v>
      </c>
      <c r="AJ45" s="8">
        <f t="shared" si="148"/>
        <v>0</v>
      </c>
      <c r="AK45" s="8">
        <f t="shared" si="149"/>
        <v>0</v>
      </c>
      <c r="AL45" s="8">
        <f t="shared" si="150"/>
        <v>0</v>
      </c>
      <c r="AM45" s="103" t="str">
        <f t="shared" si="151"/>
        <v>1</v>
      </c>
      <c r="AN45" s="63"/>
      <c r="AO45" s="63"/>
      <c r="AP45" s="63"/>
      <c r="AQ45" s="66"/>
      <c r="AR45" s="66"/>
      <c r="AS45" s="63"/>
      <c r="AT45" s="63"/>
      <c r="AU45" s="63"/>
      <c r="AV45" s="63"/>
      <c r="AW45" s="63"/>
      <c r="AX45" s="66"/>
      <c r="AY45" s="66"/>
      <c r="AZ45" s="63"/>
      <c r="BA45" s="63"/>
      <c r="BB45" s="63"/>
      <c r="BC45" s="63"/>
      <c r="BD45" s="63"/>
      <c r="BE45" s="66"/>
      <c r="BF45" s="66"/>
      <c r="BG45" s="63"/>
      <c r="BH45" s="63"/>
      <c r="BI45" s="63"/>
      <c r="BJ45" s="63"/>
      <c r="BK45" s="63"/>
      <c r="BL45" s="66"/>
      <c r="BM45" s="66"/>
      <c r="BN45" s="63"/>
      <c r="BO45" s="63"/>
      <c r="BP45" s="63"/>
      <c r="BQ45" s="63"/>
      <c r="BR45" s="63"/>
      <c r="BT45" s="70">
        <f t="shared" si="173"/>
        <v>0</v>
      </c>
      <c r="BU45" s="70">
        <f t="shared" si="174"/>
        <v>0</v>
      </c>
      <c r="BV45" s="70">
        <f t="shared" si="175"/>
        <v>0</v>
      </c>
      <c r="BW45" s="70">
        <f t="shared" si="176"/>
        <v>0</v>
      </c>
      <c r="BX45" s="70">
        <f t="shared" si="177"/>
        <v>0</v>
      </c>
      <c r="BY45" s="70">
        <f t="shared" si="178"/>
        <v>0</v>
      </c>
      <c r="CA45" s="104">
        <f t="shared" si="179"/>
        <v>0</v>
      </c>
      <c r="CB45" s="104">
        <f t="shared" si="180"/>
        <v>0</v>
      </c>
      <c r="CC45" s="104">
        <f t="shared" si="181"/>
        <v>0</v>
      </c>
      <c r="CD45" s="104">
        <f t="shared" si="182"/>
        <v>0</v>
      </c>
      <c r="CE45" s="104">
        <f t="shared" si="183"/>
        <v>0</v>
      </c>
      <c r="CF45" s="104">
        <f t="shared" si="184"/>
        <v>0</v>
      </c>
      <c r="CH45" s="226">
        <f t="shared" si="152"/>
        <v>0</v>
      </c>
      <c r="CI45" s="226">
        <f t="shared" si="153"/>
        <v>0</v>
      </c>
      <c r="CJ45" s="226">
        <f t="shared" si="154"/>
        <v>0</v>
      </c>
      <c r="CK45" s="226">
        <f t="shared" si="155"/>
        <v>0</v>
      </c>
      <c r="CL45" s="226">
        <f t="shared" si="156"/>
        <v>0</v>
      </c>
      <c r="CM45" s="226">
        <f t="shared" si="157"/>
        <v>0</v>
      </c>
      <c r="CN45" s="226">
        <f t="shared" si="158"/>
        <v>0</v>
      </c>
      <c r="CO45" s="226">
        <f t="shared" si="159"/>
        <v>0</v>
      </c>
      <c r="CV45" s="355">
        <f t="shared" si="185"/>
        <v>0</v>
      </c>
      <c r="CW45" s="355">
        <f t="shared" si="186"/>
        <v>0</v>
      </c>
      <c r="CX45" s="355">
        <f t="shared" si="187"/>
        <v>0</v>
      </c>
      <c r="CY45" s="355">
        <f t="shared" si="188"/>
        <v>0</v>
      </c>
      <c r="CZ45" s="355" t="str">
        <f ca="1">IFERROR(OUNTIF(AN45:AT45,"e"),"-")</f>
        <v>-</v>
      </c>
      <c r="DA45" s="355">
        <f t="shared" si="189"/>
        <v>0</v>
      </c>
      <c r="DB45" s="355">
        <f t="shared" si="190"/>
        <v>0</v>
      </c>
      <c r="DC45" s="355">
        <f t="shared" si="191"/>
        <v>0</v>
      </c>
      <c r="DD45" s="68"/>
      <c r="DE45" s="1168">
        <f t="shared" si="192"/>
        <v>0</v>
      </c>
      <c r="DF45" s="1168" t="str">
        <f t="shared" si="193"/>
        <v>-</v>
      </c>
      <c r="DG45" s="1168" t="str">
        <f t="shared" si="194"/>
        <v>-</v>
      </c>
      <c r="DH45" s="1168" t="str">
        <f t="shared" si="195"/>
        <v>-</v>
      </c>
      <c r="DI45" s="1168" t="str">
        <f t="shared" ca="1" si="196"/>
        <v>-</v>
      </c>
      <c r="DJ45" s="1168" t="str">
        <f t="shared" si="197"/>
        <v>-</v>
      </c>
      <c r="DK45" s="1168" t="str">
        <f t="shared" si="198"/>
        <v>-</v>
      </c>
      <c r="DL45" s="1168" t="str">
        <f t="shared" si="199"/>
        <v>-</v>
      </c>
      <c r="DM45" s="68"/>
      <c r="DN45" s="355">
        <f t="shared" si="200"/>
        <v>0</v>
      </c>
      <c r="DO45" s="355">
        <f t="shared" si="201"/>
        <v>0</v>
      </c>
      <c r="DP45" s="355">
        <f t="shared" si="202"/>
        <v>0</v>
      </c>
      <c r="DQ45" s="355">
        <f t="shared" si="203"/>
        <v>0</v>
      </c>
      <c r="DR45" s="355">
        <f t="shared" si="204"/>
        <v>0</v>
      </c>
      <c r="DS45" s="355">
        <f t="shared" si="205"/>
        <v>0</v>
      </c>
      <c r="DT45" s="355">
        <f t="shared" si="206"/>
        <v>0</v>
      </c>
      <c r="DU45" s="355">
        <f t="shared" si="207"/>
        <v>0</v>
      </c>
      <c r="DV45" s="68"/>
      <c r="DW45" s="68">
        <f t="shared" si="208"/>
        <v>0</v>
      </c>
      <c r="DX45" s="68" t="str">
        <f t="shared" si="209"/>
        <v>-</v>
      </c>
      <c r="DY45" s="68" t="str">
        <f t="shared" si="210"/>
        <v>-</v>
      </c>
      <c r="DZ45" s="68" t="str">
        <f t="shared" si="211"/>
        <v>-</v>
      </c>
      <c r="EA45" s="68" t="str">
        <f t="shared" si="212"/>
        <v>-</v>
      </c>
      <c r="EB45" s="68" t="str">
        <f t="shared" si="213"/>
        <v>-</v>
      </c>
      <c r="EC45" s="68" t="str">
        <f t="shared" si="214"/>
        <v>-</v>
      </c>
      <c r="ED45" s="68" t="str">
        <f t="shared" si="215"/>
        <v>-</v>
      </c>
      <c r="EE45" s="68"/>
      <c r="EF45" s="355">
        <f t="shared" si="216"/>
        <v>0</v>
      </c>
      <c r="EG45" s="355">
        <f t="shared" si="217"/>
        <v>0</v>
      </c>
      <c r="EH45" s="355">
        <f t="shared" si="218"/>
        <v>0</v>
      </c>
      <c r="EI45" s="355">
        <f t="shared" si="219"/>
        <v>0</v>
      </c>
      <c r="EJ45" s="355">
        <f t="shared" si="220"/>
        <v>0</v>
      </c>
      <c r="EK45" s="355">
        <f t="shared" si="221"/>
        <v>0</v>
      </c>
      <c r="EL45" s="355">
        <f t="shared" si="222"/>
        <v>0</v>
      </c>
      <c r="EM45" s="355">
        <f t="shared" si="223"/>
        <v>0</v>
      </c>
      <c r="EN45" s="68"/>
      <c r="EO45" s="68">
        <f t="shared" si="224"/>
        <v>0</v>
      </c>
      <c r="EP45" s="68" t="str">
        <f t="shared" si="225"/>
        <v>-</v>
      </c>
      <c r="EQ45" s="68" t="str">
        <f t="shared" si="226"/>
        <v>-</v>
      </c>
      <c r="ER45" s="68" t="str">
        <f t="shared" si="227"/>
        <v>-</v>
      </c>
      <c r="ES45" s="68" t="str">
        <f t="shared" si="228"/>
        <v>-</v>
      </c>
      <c r="ET45" s="68" t="str">
        <f t="shared" si="229"/>
        <v>-</v>
      </c>
      <c r="EU45" s="68" t="str">
        <f t="shared" si="230"/>
        <v>-</v>
      </c>
      <c r="EV45" s="68" t="str">
        <f t="shared" si="231"/>
        <v>-</v>
      </c>
      <c r="EW45" s="68"/>
      <c r="EX45" s="355">
        <f t="shared" si="232"/>
        <v>0</v>
      </c>
      <c r="EY45" s="355">
        <f t="shared" si="233"/>
        <v>0</v>
      </c>
      <c r="EZ45" s="355">
        <f t="shared" si="234"/>
        <v>0</v>
      </c>
      <c r="FA45" s="355">
        <f t="shared" si="235"/>
        <v>0</v>
      </c>
      <c r="FB45" s="355">
        <f t="shared" si="236"/>
        <v>0</v>
      </c>
      <c r="FC45" s="355">
        <f t="shared" si="237"/>
        <v>0</v>
      </c>
      <c r="FD45" s="355">
        <f t="shared" si="238"/>
        <v>0</v>
      </c>
      <c r="FE45" s="355">
        <f t="shared" si="239"/>
        <v>0</v>
      </c>
      <c r="FF45" s="68"/>
      <c r="FG45" s="68">
        <f t="shared" si="240"/>
        <v>0</v>
      </c>
      <c r="FH45" s="68" t="str">
        <f t="shared" si="241"/>
        <v>-</v>
      </c>
      <c r="FI45" s="68" t="str">
        <f t="shared" si="242"/>
        <v>-</v>
      </c>
      <c r="FJ45" s="68" t="str">
        <f t="shared" si="243"/>
        <v>-</v>
      </c>
      <c r="FK45" s="68" t="str">
        <f t="shared" si="244"/>
        <v>-</v>
      </c>
      <c r="FL45" s="68" t="str">
        <f t="shared" si="245"/>
        <v>-</v>
      </c>
      <c r="FM45" s="68" t="str">
        <f t="shared" si="246"/>
        <v>-</v>
      </c>
      <c r="FN45" s="68" t="str">
        <f t="shared" si="247"/>
        <v>-</v>
      </c>
      <c r="FO45" s="68"/>
      <c r="FP45" s="355">
        <f t="shared" si="248"/>
        <v>0</v>
      </c>
      <c r="FQ45" s="355">
        <f t="shared" si="249"/>
        <v>0</v>
      </c>
      <c r="FR45" s="355">
        <f t="shared" si="250"/>
        <v>0</v>
      </c>
      <c r="FS45" s="355">
        <f t="shared" si="251"/>
        <v>0</v>
      </c>
      <c r="FT45" s="355">
        <f t="shared" si="252"/>
        <v>0</v>
      </c>
      <c r="FU45" s="355">
        <f t="shared" si="253"/>
        <v>0</v>
      </c>
      <c r="FV45" s="355">
        <f t="shared" si="254"/>
        <v>0</v>
      </c>
      <c r="FW45" s="355">
        <f t="shared" si="255"/>
        <v>0</v>
      </c>
      <c r="FX45" s="68"/>
      <c r="FY45" s="68">
        <f t="shared" si="256"/>
        <v>0</v>
      </c>
      <c r="FZ45" s="68" t="str">
        <f t="shared" si="257"/>
        <v>-</v>
      </c>
      <c r="GA45" s="68" t="str">
        <f t="shared" si="258"/>
        <v>-</v>
      </c>
      <c r="GB45" s="68" t="str">
        <f t="shared" si="259"/>
        <v>-</v>
      </c>
      <c r="GC45" s="68" t="str">
        <f t="shared" si="260"/>
        <v>-</v>
      </c>
      <c r="GD45" s="68" t="str">
        <f t="shared" si="261"/>
        <v>-</v>
      </c>
      <c r="GE45" s="68" t="str">
        <f t="shared" si="262"/>
        <v>-</v>
      </c>
      <c r="GF45" s="68" t="str">
        <f t="shared" si="263"/>
        <v>-</v>
      </c>
    </row>
    <row r="46" spans="1:188" ht="13.5" customHeight="1" x14ac:dyDescent="0.3">
      <c r="A46" s="387"/>
      <c r="B46" s="387" t="s">
        <v>241</v>
      </c>
      <c r="C46" s="387" t="s">
        <v>24</v>
      </c>
      <c r="D46" s="388">
        <v>0</v>
      </c>
      <c r="E46" s="388">
        <v>0.72916666666666663</v>
      </c>
      <c r="F46" s="389" t="str">
        <f t="shared" si="134"/>
        <v>Off-PT</v>
      </c>
      <c r="G46" s="9"/>
      <c r="H46" s="460">
        <f>INDEX(Lookup!$F$252:$Q$262,MATCH(B46,Lookup!$F$252:$F$262,0),MATCH($F$9,Lookup!$F$252:$Q$252,0))</f>
        <v>0.2</v>
      </c>
      <c r="I46" s="391">
        <v>104</v>
      </c>
      <c r="J46" s="392">
        <f t="shared" si="135"/>
        <v>683.8</v>
      </c>
      <c r="K46" s="461">
        <f t="shared" si="136"/>
        <v>0</v>
      </c>
      <c r="L46" s="394">
        <f t="shared" si="160"/>
        <v>0</v>
      </c>
      <c r="M46" s="395">
        <f t="shared" si="137"/>
        <v>104</v>
      </c>
      <c r="N46" s="392">
        <f t="shared" si="138"/>
        <v>0</v>
      </c>
      <c r="O46" s="9">
        <f t="shared" si="139"/>
        <v>0</v>
      </c>
      <c r="P46" s="9">
        <f t="shared" si="161"/>
        <v>0</v>
      </c>
      <c r="Q46" s="9">
        <f t="shared" si="162"/>
        <v>0</v>
      </c>
      <c r="R46" s="9">
        <f t="shared" si="163"/>
        <v>0</v>
      </c>
      <c r="S46" s="9">
        <f t="shared" si="164"/>
        <v>0</v>
      </c>
      <c r="T46" s="9">
        <f t="shared" si="165"/>
        <v>0</v>
      </c>
      <c r="U46" s="9">
        <f t="shared" si="166"/>
        <v>0</v>
      </c>
      <c r="V46" s="9">
        <f t="shared" si="167"/>
        <v>0</v>
      </c>
      <c r="W46" s="9">
        <f t="shared" si="168"/>
        <v>0</v>
      </c>
      <c r="X46" s="9">
        <f t="shared" si="169"/>
        <v>0</v>
      </c>
      <c r="Y46" s="9">
        <f t="shared" si="170"/>
        <v>0</v>
      </c>
      <c r="Z46" s="9">
        <f t="shared" si="171"/>
        <v>0</v>
      </c>
      <c r="AA46" s="9">
        <f t="shared" si="172"/>
        <v>0</v>
      </c>
      <c r="AB46" s="9">
        <f t="shared" si="140"/>
        <v>0</v>
      </c>
      <c r="AC46" s="9">
        <f t="shared" si="141"/>
        <v>0</v>
      </c>
      <c r="AD46" s="9">
        <f t="shared" si="142"/>
        <v>0</v>
      </c>
      <c r="AE46" s="9">
        <f t="shared" si="143"/>
        <v>0</v>
      </c>
      <c r="AF46" s="9">
        <f t="shared" si="144"/>
        <v>0</v>
      </c>
      <c r="AG46" s="9">
        <f t="shared" si="145"/>
        <v>0</v>
      </c>
      <c r="AH46" s="8">
        <f t="shared" si="146"/>
        <v>104</v>
      </c>
      <c r="AI46" s="8">
        <f t="shared" si="147"/>
        <v>0</v>
      </c>
      <c r="AJ46" s="8">
        <f t="shared" si="148"/>
        <v>0</v>
      </c>
      <c r="AK46" s="8">
        <f t="shared" si="149"/>
        <v>0</v>
      </c>
      <c r="AL46" s="8">
        <f t="shared" si="150"/>
        <v>0</v>
      </c>
      <c r="AM46" s="103" t="str">
        <f t="shared" si="151"/>
        <v>1</v>
      </c>
      <c r="AN46" s="63"/>
      <c r="AO46" s="63"/>
      <c r="AP46" s="63"/>
      <c r="AQ46" s="66"/>
      <c r="AR46" s="66"/>
      <c r="AS46" s="63"/>
      <c r="AT46" s="63"/>
      <c r="AU46" s="63"/>
      <c r="AV46" s="63"/>
      <c r="AW46" s="63"/>
      <c r="AX46" s="66"/>
      <c r="AY46" s="66"/>
      <c r="AZ46" s="63"/>
      <c r="BA46" s="63"/>
      <c r="BB46" s="63"/>
      <c r="BC46" s="63"/>
      <c r="BD46" s="63"/>
      <c r="BE46" s="66"/>
      <c r="BF46" s="66"/>
      <c r="BG46" s="63"/>
      <c r="BH46" s="63"/>
      <c r="BI46" s="63"/>
      <c r="BJ46" s="63"/>
      <c r="BK46" s="63"/>
      <c r="BL46" s="66"/>
      <c r="BM46" s="66"/>
      <c r="BN46" s="63"/>
      <c r="BO46" s="63"/>
      <c r="BP46" s="63"/>
      <c r="BQ46" s="63"/>
      <c r="BR46" s="63"/>
      <c r="BT46" s="70">
        <f t="shared" si="173"/>
        <v>0</v>
      </c>
      <c r="BU46" s="70">
        <f t="shared" si="174"/>
        <v>0</v>
      </c>
      <c r="BV46" s="70">
        <f t="shared" si="175"/>
        <v>0</v>
      </c>
      <c r="BW46" s="70">
        <f t="shared" si="176"/>
        <v>0</v>
      </c>
      <c r="BX46" s="70">
        <f t="shared" si="177"/>
        <v>0</v>
      </c>
      <c r="BY46" s="70">
        <f t="shared" si="178"/>
        <v>0</v>
      </c>
      <c r="CA46" s="104">
        <f t="shared" si="179"/>
        <v>0</v>
      </c>
      <c r="CB46" s="104">
        <f t="shared" si="180"/>
        <v>0</v>
      </c>
      <c r="CC46" s="104">
        <f t="shared" si="181"/>
        <v>0</v>
      </c>
      <c r="CD46" s="104">
        <f t="shared" si="182"/>
        <v>0</v>
      </c>
      <c r="CE46" s="104">
        <f t="shared" si="183"/>
        <v>0</v>
      </c>
      <c r="CF46" s="104">
        <f t="shared" si="184"/>
        <v>0</v>
      </c>
      <c r="CH46" s="226">
        <f t="shared" si="152"/>
        <v>0</v>
      </c>
      <c r="CI46" s="226">
        <f t="shared" si="153"/>
        <v>0</v>
      </c>
      <c r="CJ46" s="226">
        <f t="shared" si="154"/>
        <v>0</v>
      </c>
      <c r="CK46" s="226">
        <f t="shared" si="155"/>
        <v>0</v>
      </c>
      <c r="CL46" s="226">
        <f t="shared" si="156"/>
        <v>0</v>
      </c>
      <c r="CM46" s="226">
        <f t="shared" si="157"/>
        <v>0</v>
      </c>
      <c r="CN46" s="226">
        <f t="shared" si="158"/>
        <v>0</v>
      </c>
      <c r="CO46" s="226">
        <f t="shared" si="159"/>
        <v>0</v>
      </c>
      <c r="CV46" s="355">
        <f t="shared" si="185"/>
        <v>0</v>
      </c>
      <c r="CW46" s="355">
        <f t="shared" si="186"/>
        <v>0</v>
      </c>
      <c r="CX46" s="355">
        <f t="shared" si="187"/>
        <v>0</v>
      </c>
      <c r="CY46" s="355">
        <f t="shared" si="188"/>
        <v>0</v>
      </c>
      <c r="CZ46" s="355" t="str">
        <f ca="1">IFERROR(OUNTIF(AN46:AT46,"e"),"-")</f>
        <v>-</v>
      </c>
      <c r="DA46" s="355">
        <f t="shared" si="189"/>
        <v>0</v>
      </c>
      <c r="DB46" s="355">
        <f t="shared" si="190"/>
        <v>0</v>
      </c>
      <c r="DC46" s="355">
        <f t="shared" si="191"/>
        <v>0</v>
      </c>
      <c r="DD46" s="68"/>
      <c r="DE46" s="1168">
        <f t="shared" si="192"/>
        <v>0</v>
      </c>
      <c r="DF46" s="1168" t="str">
        <f t="shared" si="193"/>
        <v>-</v>
      </c>
      <c r="DG46" s="1168" t="str">
        <f t="shared" si="194"/>
        <v>-</v>
      </c>
      <c r="DH46" s="1168" t="str">
        <f t="shared" si="195"/>
        <v>-</v>
      </c>
      <c r="DI46" s="1168" t="str">
        <f t="shared" ca="1" si="196"/>
        <v>-</v>
      </c>
      <c r="DJ46" s="1168" t="str">
        <f t="shared" si="197"/>
        <v>-</v>
      </c>
      <c r="DK46" s="1168" t="str">
        <f t="shared" si="198"/>
        <v>-</v>
      </c>
      <c r="DL46" s="1168" t="str">
        <f t="shared" si="199"/>
        <v>-</v>
      </c>
      <c r="DM46" s="68"/>
      <c r="DN46" s="355">
        <f t="shared" si="200"/>
        <v>0</v>
      </c>
      <c r="DO46" s="355">
        <f t="shared" si="201"/>
        <v>0</v>
      </c>
      <c r="DP46" s="355">
        <f t="shared" si="202"/>
        <v>0</v>
      </c>
      <c r="DQ46" s="355">
        <f t="shared" si="203"/>
        <v>0</v>
      </c>
      <c r="DR46" s="355">
        <f t="shared" si="204"/>
        <v>0</v>
      </c>
      <c r="DS46" s="355">
        <f t="shared" si="205"/>
        <v>0</v>
      </c>
      <c r="DT46" s="355">
        <f t="shared" si="206"/>
        <v>0</v>
      </c>
      <c r="DU46" s="355">
        <f t="shared" si="207"/>
        <v>0</v>
      </c>
      <c r="DV46" s="68"/>
      <c r="DW46" s="68">
        <f t="shared" si="208"/>
        <v>0</v>
      </c>
      <c r="DX46" s="68" t="str">
        <f t="shared" si="209"/>
        <v>-</v>
      </c>
      <c r="DY46" s="68" t="str">
        <f t="shared" si="210"/>
        <v>-</v>
      </c>
      <c r="DZ46" s="68" t="str">
        <f t="shared" si="211"/>
        <v>-</v>
      </c>
      <c r="EA46" s="68" t="str">
        <f t="shared" si="212"/>
        <v>-</v>
      </c>
      <c r="EB46" s="68" t="str">
        <f t="shared" si="213"/>
        <v>-</v>
      </c>
      <c r="EC46" s="68" t="str">
        <f t="shared" si="214"/>
        <v>-</v>
      </c>
      <c r="ED46" s="68" t="str">
        <f t="shared" si="215"/>
        <v>-</v>
      </c>
      <c r="EE46" s="68"/>
      <c r="EF46" s="355">
        <f t="shared" si="216"/>
        <v>0</v>
      </c>
      <c r="EG46" s="355">
        <f t="shared" si="217"/>
        <v>0</v>
      </c>
      <c r="EH46" s="355">
        <f t="shared" si="218"/>
        <v>0</v>
      </c>
      <c r="EI46" s="355">
        <f t="shared" si="219"/>
        <v>0</v>
      </c>
      <c r="EJ46" s="355">
        <f t="shared" si="220"/>
        <v>0</v>
      </c>
      <c r="EK46" s="355">
        <f t="shared" si="221"/>
        <v>0</v>
      </c>
      <c r="EL46" s="355">
        <f t="shared" si="222"/>
        <v>0</v>
      </c>
      <c r="EM46" s="355">
        <f t="shared" si="223"/>
        <v>0</v>
      </c>
      <c r="EN46" s="68"/>
      <c r="EO46" s="68">
        <f t="shared" si="224"/>
        <v>0</v>
      </c>
      <c r="EP46" s="68" t="str">
        <f t="shared" si="225"/>
        <v>-</v>
      </c>
      <c r="EQ46" s="68" t="str">
        <f t="shared" si="226"/>
        <v>-</v>
      </c>
      <c r="ER46" s="68" t="str">
        <f t="shared" si="227"/>
        <v>-</v>
      </c>
      <c r="ES46" s="68" t="str">
        <f t="shared" si="228"/>
        <v>-</v>
      </c>
      <c r="ET46" s="68" t="str">
        <f t="shared" si="229"/>
        <v>-</v>
      </c>
      <c r="EU46" s="68" t="str">
        <f t="shared" si="230"/>
        <v>-</v>
      </c>
      <c r="EV46" s="68" t="str">
        <f t="shared" si="231"/>
        <v>-</v>
      </c>
      <c r="EW46" s="68"/>
      <c r="EX46" s="355">
        <f t="shared" si="232"/>
        <v>0</v>
      </c>
      <c r="EY46" s="355">
        <f t="shared" si="233"/>
        <v>0</v>
      </c>
      <c r="EZ46" s="355">
        <f t="shared" si="234"/>
        <v>0</v>
      </c>
      <c r="FA46" s="355">
        <f t="shared" si="235"/>
        <v>0</v>
      </c>
      <c r="FB46" s="355">
        <f t="shared" si="236"/>
        <v>0</v>
      </c>
      <c r="FC46" s="355">
        <f t="shared" si="237"/>
        <v>0</v>
      </c>
      <c r="FD46" s="355">
        <f t="shared" si="238"/>
        <v>0</v>
      </c>
      <c r="FE46" s="355">
        <f t="shared" si="239"/>
        <v>0</v>
      </c>
      <c r="FF46" s="68"/>
      <c r="FG46" s="68">
        <f t="shared" si="240"/>
        <v>0</v>
      </c>
      <c r="FH46" s="68" t="str">
        <f t="shared" si="241"/>
        <v>-</v>
      </c>
      <c r="FI46" s="68" t="str">
        <f t="shared" si="242"/>
        <v>-</v>
      </c>
      <c r="FJ46" s="68" t="str">
        <f t="shared" si="243"/>
        <v>-</v>
      </c>
      <c r="FK46" s="68" t="str">
        <f t="shared" si="244"/>
        <v>-</v>
      </c>
      <c r="FL46" s="68" t="str">
        <f t="shared" si="245"/>
        <v>-</v>
      </c>
      <c r="FM46" s="68" t="str">
        <f t="shared" si="246"/>
        <v>-</v>
      </c>
      <c r="FN46" s="68" t="str">
        <f t="shared" si="247"/>
        <v>-</v>
      </c>
      <c r="FO46" s="68"/>
      <c r="FP46" s="355">
        <f t="shared" si="248"/>
        <v>0</v>
      </c>
      <c r="FQ46" s="355">
        <f t="shared" si="249"/>
        <v>0</v>
      </c>
      <c r="FR46" s="355">
        <f t="shared" si="250"/>
        <v>0</v>
      </c>
      <c r="FS46" s="355">
        <f t="shared" si="251"/>
        <v>0</v>
      </c>
      <c r="FT46" s="355">
        <f t="shared" si="252"/>
        <v>0</v>
      </c>
      <c r="FU46" s="355">
        <f t="shared" si="253"/>
        <v>0</v>
      </c>
      <c r="FV46" s="355">
        <f t="shared" si="254"/>
        <v>0</v>
      </c>
      <c r="FW46" s="355">
        <f t="shared" si="255"/>
        <v>0</v>
      </c>
      <c r="FX46" s="68"/>
      <c r="FY46" s="68">
        <f t="shared" si="256"/>
        <v>0</v>
      </c>
      <c r="FZ46" s="68" t="str">
        <f t="shared" si="257"/>
        <v>-</v>
      </c>
      <c r="GA46" s="68" t="str">
        <f t="shared" si="258"/>
        <v>-</v>
      </c>
      <c r="GB46" s="68" t="str">
        <f t="shared" si="259"/>
        <v>-</v>
      </c>
      <c r="GC46" s="68" t="str">
        <f t="shared" si="260"/>
        <v>-</v>
      </c>
      <c r="GD46" s="68" t="str">
        <f t="shared" si="261"/>
        <v>-</v>
      </c>
      <c r="GE46" s="68" t="str">
        <f t="shared" si="262"/>
        <v>-</v>
      </c>
      <c r="GF46" s="68" t="str">
        <f t="shared" si="263"/>
        <v>-</v>
      </c>
    </row>
    <row r="47" spans="1:188" ht="13.5" customHeight="1" x14ac:dyDescent="0.3">
      <c r="A47" s="387"/>
      <c r="B47" s="387" t="s">
        <v>241</v>
      </c>
      <c r="C47" s="387" t="s">
        <v>24</v>
      </c>
      <c r="D47" s="388">
        <v>0</v>
      </c>
      <c r="E47" s="388">
        <v>0.72916666666666663</v>
      </c>
      <c r="F47" s="389" t="str">
        <f t="shared" si="134"/>
        <v>Off-PT</v>
      </c>
      <c r="G47" s="9"/>
      <c r="H47" s="460">
        <f>INDEX(Lookup!$F$252:$Q$262,MATCH(B47,Lookup!$F$252:$F$262,0),MATCH($F$9,Lookup!$F$252:$Q$252,0))</f>
        <v>0.2</v>
      </c>
      <c r="I47" s="391">
        <v>104</v>
      </c>
      <c r="J47" s="392">
        <f t="shared" si="135"/>
        <v>683.8</v>
      </c>
      <c r="K47" s="461">
        <f t="shared" si="136"/>
        <v>0</v>
      </c>
      <c r="L47" s="394">
        <f t="shared" si="160"/>
        <v>0</v>
      </c>
      <c r="M47" s="395">
        <f t="shared" si="137"/>
        <v>104</v>
      </c>
      <c r="N47" s="392">
        <f t="shared" si="138"/>
        <v>0</v>
      </c>
      <c r="O47" s="9">
        <f t="shared" si="139"/>
        <v>0</v>
      </c>
      <c r="P47" s="9">
        <f t="shared" si="161"/>
        <v>0</v>
      </c>
      <c r="Q47" s="9">
        <f t="shared" si="162"/>
        <v>0</v>
      </c>
      <c r="R47" s="9">
        <f t="shared" si="163"/>
        <v>0</v>
      </c>
      <c r="S47" s="9">
        <f t="shared" si="164"/>
        <v>0</v>
      </c>
      <c r="T47" s="9">
        <f t="shared" si="165"/>
        <v>0</v>
      </c>
      <c r="U47" s="9">
        <f t="shared" si="166"/>
        <v>0</v>
      </c>
      <c r="V47" s="9">
        <f t="shared" si="167"/>
        <v>0</v>
      </c>
      <c r="W47" s="9">
        <f t="shared" si="168"/>
        <v>0</v>
      </c>
      <c r="X47" s="9">
        <f t="shared" si="169"/>
        <v>0</v>
      </c>
      <c r="Y47" s="9">
        <f t="shared" si="170"/>
        <v>0</v>
      </c>
      <c r="Z47" s="9">
        <f t="shared" si="171"/>
        <v>0</v>
      </c>
      <c r="AA47" s="9">
        <f t="shared" si="172"/>
        <v>0</v>
      </c>
      <c r="AB47" s="9">
        <f t="shared" si="140"/>
        <v>0</v>
      </c>
      <c r="AC47" s="9">
        <f t="shared" si="141"/>
        <v>0</v>
      </c>
      <c r="AD47" s="9">
        <f t="shared" si="142"/>
        <v>0</v>
      </c>
      <c r="AE47" s="9">
        <f t="shared" si="143"/>
        <v>0</v>
      </c>
      <c r="AF47" s="9">
        <f t="shared" si="144"/>
        <v>0</v>
      </c>
      <c r="AG47" s="9">
        <f t="shared" si="145"/>
        <v>0</v>
      </c>
      <c r="AH47" s="8">
        <f t="shared" si="146"/>
        <v>104</v>
      </c>
      <c r="AI47" s="8">
        <f t="shared" si="147"/>
        <v>0</v>
      </c>
      <c r="AJ47" s="8">
        <f t="shared" si="148"/>
        <v>0</v>
      </c>
      <c r="AK47" s="8">
        <f t="shared" si="149"/>
        <v>0</v>
      </c>
      <c r="AL47" s="8">
        <f t="shared" si="150"/>
        <v>0</v>
      </c>
      <c r="AM47" s="103" t="str">
        <f t="shared" si="151"/>
        <v>1</v>
      </c>
      <c r="AN47" s="63"/>
      <c r="AO47" s="63"/>
      <c r="AP47" s="63"/>
      <c r="AQ47" s="66"/>
      <c r="AR47" s="66"/>
      <c r="AS47" s="63"/>
      <c r="AT47" s="63"/>
      <c r="AU47" s="63"/>
      <c r="AV47" s="63"/>
      <c r="AW47" s="63"/>
      <c r="AX47" s="66"/>
      <c r="AY47" s="66"/>
      <c r="AZ47" s="63"/>
      <c r="BA47" s="63"/>
      <c r="BB47" s="63"/>
      <c r="BC47" s="63"/>
      <c r="BD47" s="63"/>
      <c r="BE47" s="66"/>
      <c r="BF47" s="66"/>
      <c r="BG47" s="63"/>
      <c r="BH47" s="63"/>
      <c r="BI47" s="63"/>
      <c r="BJ47" s="63"/>
      <c r="BK47" s="63"/>
      <c r="BL47" s="66"/>
      <c r="BM47" s="66"/>
      <c r="BN47" s="63"/>
      <c r="BO47" s="63"/>
      <c r="BP47" s="63"/>
      <c r="BQ47" s="63"/>
      <c r="BR47" s="63"/>
      <c r="BT47" s="70">
        <f t="shared" si="173"/>
        <v>0</v>
      </c>
      <c r="BU47" s="70">
        <f t="shared" si="174"/>
        <v>0</v>
      </c>
      <c r="BV47" s="70">
        <f t="shared" si="175"/>
        <v>0</v>
      </c>
      <c r="BW47" s="70">
        <f t="shared" si="176"/>
        <v>0</v>
      </c>
      <c r="BX47" s="70">
        <f t="shared" si="177"/>
        <v>0</v>
      </c>
      <c r="BY47" s="70">
        <f t="shared" si="178"/>
        <v>0</v>
      </c>
      <c r="CA47" s="104">
        <f t="shared" si="179"/>
        <v>0</v>
      </c>
      <c r="CB47" s="104">
        <f t="shared" si="180"/>
        <v>0</v>
      </c>
      <c r="CC47" s="104">
        <f t="shared" si="181"/>
        <v>0</v>
      </c>
      <c r="CD47" s="104">
        <f t="shared" si="182"/>
        <v>0</v>
      </c>
      <c r="CE47" s="104">
        <f t="shared" si="183"/>
        <v>0</v>
      </c>
      <c r="CF47" s="104">
        <f t="shared" si="184"/>
        <v>0</v>
      </c>
      <c r="CH47" s="226">
        <f t="shared" si="152"/>
        <v>0</v>
      </c>
      <c r="CI47" s="226">
        <f t="shared" si="153"/>
        <v>0</v>
      </c>
      <c r="CJ47" s="226">
        <f t="shared" si="154"/>
        <v>0</v>
      </c>
      <c r="CK47" s="226">
        <f t="shared" si="155"/>
        <v>0</v>
      </c>
      <c r="CL47" s="226">
        <f t="shared" si="156"/>
        <v>0</v>
      </c>
      <c r="CM47" s="226">
        <f t="shared" si="157"/>
        <v>0</v>
      </c>
      <c r="CN47" s="226">
        <f t="shared" si="158"/>
        <v>0</v>
      </c>
      <c r="CO47" s="226">
        <f t="shared" si="159"/>
        <v>0</v>
      </c>
      <c r="CV47" s="355">
        <f t="shared" si="185"/>
        <v>0</v>
      </c>
      <c r="CW47" s="355">
        <f t="shared" si="186"/>
        <v>0</v>
      </c>
      <c r="CX47" s="355">
        <f t="shared" si="187"/>
        <v>0</v>
      </c>
      <c r="CY47" s="355">
        <f t="shared" si="188"/>
        <v>0</v>
      </c>
      <c r="CZ47" s="355" t="str">
        <f ca="1">IFERROR(OUNTIF(AN47:AT47,"e"),"-")</f>
        <v>-</v>
      </c>
      <c r="DA47" s="355">
        <f t="shared" si="189"/>
        <v>0</v>
      </c>
      <c r="DB47" s="355">
        <f t="shared" si="190"/>
        <v>0</v>
      </c>
      <c r="DC47" s="355">
        <f t="shared" si="191"/>
        <v>0</v>
      </c>
      <c r="DD47" s="68"/>
      <c r="DE47" s="1168">
        <f t="shared" si="192"/>
        <v>0</v>
      </c>
      <c r="DF47" s="1168" t="str">
        <f t="shared" si="193"/>
        <v>-</v>
      </c>
      <c r="DG47" s="1168" t="str">
        <f t="shared" si="194"/>
        <v>-</v>
      </c>
      <c r="DH47" s="1168" t="str">
        <f t="shared" si="195"/>
        <v>-</v>
      </c>
      <c r="DI47" s="1168" t="str">
        <f t="shared" ca="1" si="196"/>
        <v>-</v>
      </c>
      <c r="DJ47" s="1168" t="str">
        <f t="shared" si="197"/>
        <v>-</v>
      </c>
      <c r="DK47" s="1168" t="str">
        <f t="shared" si="198"/>
        <v>-</v>
      </c>
      <c r="DL47" s="1168" t="str">
        <f t="shared" si="199"/>
        <v>-</v>
      </c>
      <c r="DM47" s="68"/>
      <c r="DN47" s="355">
        <f t="shared" si="200"/>
        <v>0</v>
      </c>
      <c r="DO47" s="355">
        <f t="shared" si="201"/>
        <v>0</v>
      </c>
      <c r="DP47" s="355">
        <f t="shared" si="202"/>
        <v>0</v>
      </c>
      <c r="DQ47" s="355">
        <f t="shared" si="203"/>
        <v>0</v>
      </c>
      <c r="DR47" s="355">
        <f t="shared" si="204"/>
        <v>0</v>
      </c>
      <c r="DS47" s="355">
        <f t="shared" si="205"/>
        <v>0</v>
      </c>
      <c r="DT47" s="355">
        <f t="shared" si="206"/>
        <v>0</v>
      </c>
      <c r="DU47" s="355">
        <f t="shared" si="207"/>
        <v>0</v>
      </c>
      <c r="DV47" s="68"/>
      <c r="DW47" s="68">
        <f t="shared" si="208"/>
        <v>0</v>
      </c>
      <c r="DX47" s="68" t="str">
        <f t="shared" si="209"/>
        <v>-</v>
      </c>
      <c r="DY47" s="68" t="str">
        <f t="shared" si="210"/>
        <v>-</v>
      </c>
      <c r="DZ47" s="68" t="str">
        <f t="shared" si="211"/>
        <v>-</v>
      </c>
      <c r="EA47" s="68" t="str">
        <f t="shared" si="212"/>
        <v>-</v>
      </c>
      <c r="EB47" s="68" t="str">
        <f t="shared" si="213"/>
        <v>-</v>
      </c>
      <c r="EC47" s="68" t="str">
        <f t="shared" si="214"/>
        <v>-</v>
      </c>
      <c r="ED47" s="68" t="str">
        <f t="shared" si="215"/>
        <v>-</v>
      </c>
      <c r="EE47" s="68"/>
      <c r="EF47" s="355">
        <f t="shared" si="216"/>
        <v>0</v>
      </c>
      <c r="EG47" s="355">
        <f t="shared" si="217"/>
        <v>0</v>
      </c>
      <c r="EH47" s="355">
        <f t="shared" si="218"/>
        <v>0</v>
      </c>
      <c r="EI47" s="355">
        <f t="shared" si="219"/>
        <v>0</v>
      </c>
      <c r="EJ47" s="355">
        <f t="shared" si="220"/>
        <v>0</v>
      </c>
      <c r="EK47" s="355">
        <f t="shared" si="221"/>
        <v>0</v>
      </c>
      <c r="EL47" s="355">
        <f t="shared" si="222"/>
        <v>0</v>
      </c>
      <c r="EM47" s="355">
        <f t="shared" si="223"/>
        <v>0</v>
      </c>
      <c r="EN47" s="68"/>
      <c r="EO47" s="68">
        <f t="shared" si="224"/>
        <v>0</v>
      </c>
      <c r="EP47" s="68" t="str">
        <f t="shared" si="225"/>
        <v>-</v>
      </c>
      <c r="EQ47" s="68" t="str">
        <f t="shared" si="226"/>
        <v>-</v>
      </c>
      <c r="ER47" s="68" t="str">
        <f t="shared" si="227"/>
        <v>-</v>
      </c>
      <c r="ES47" s="68" t="str">
        <f t="shared" si="228"/>
        <v>-</v>
      </c>
      <c r="ET47" s="68" t="str">
        <f t="shared" si="229"/>
        <v>-</v>
      </c>
      <c r="EU47" s="68" t="str">
        <f t="shared" si="230"/>
        <v>-</v>
      </c>
      <c r="EV47" s="68" t="str">
        <f t="shared" si="231"/>
        <v>-</v>
      </c>
      <c r="EW47" s="68"/>
      <c r="EX47" s="355">
        <f t="shared" si="232"/>
        <v>0</v>
      </c>
      <c r="EY47" s="355">
        <f t="shared" si="233"/>
        <v>0</v>
      </c>
      <c r="EZ47" s="355">
        <f t="shared" si="234"/>
        <v>0</v>
      </c>
      <c r="FA47" s="355">
        <f t="shared" si="235"/>
        <v>0</v>
      </c>
      <c r="FB47" s="355">
        <f t="shared" si="236"/>
        <v>0</v>
      </c>
      <c r="FC47" s="355">
        <f t="shared" si="237"/>
        <v>0</v>
      </c>
      <c r="FD47" s="355">
        <f t="shared" si="238"/>
        <v>0</v>
      </c>
      <c r="FE47" s="355">
        <f t="shared" si="239"/>
        <v>0</v>
      </c>
      <c r="FF47" s="68"/>
      <c r="FG47" s="68">
        <f t="shared" si="240"/>
        <v>0</v>
      </c>
      <c r="FH47" s="68" t="str">
        <f t="shared" si="241"/>
        <v>-</v>
      </c>
      <c r="FI47" s="68" t="str">
        <f t="shared" si="242"/>
        <v>-</v>
      </c>
      <c r="FJ47" s="68" t="str">
        <f t="shared" si="243"/>
        <v>-</v>
      </c>
      <c r="FK47" s="68" t="str">
        <f t="shared" si="244"/>
        <v>-</v>
      </c>
      <c r="FL47" s="68" t="str">
        <f t="shared" si="245"/>
        <v>-</v>
      </c>
      <c r="FM47" s="68" t="str">
        <f t="shared" si="246"/>
        <v>-</v>
      </c>
      <c r="FN47" s="68" t="str">
        <f t="shared" si="247"/>
        <v>-</v>
      </c>
      <c r="FO47" s="68"/>
      <c r="FP47" s="355">
        <f t="shared" si="248"/>
        <v>0</v>
      </c>
      <c r="FQ47" s="355">
        <f t="shared" si="249"/>
        <v>0</v>
      </c>
      <c r="FR47" s="355">
        <f t="shared" si="250"/>
        <v>0</v>
      </c>
      <c r="FS47" s="355">
        <f t="shared" si="251"/>
        <v>0</v>
      </c>
      <c r="FT47" s="355">
        <f t="shared" si="252"/>
        <v>0</v>
      </c>
      <c r="FU47" s="355">
        <f t="shared" si="253"/>
        <v>0</v>
      </c>
      <c r="FV47" s="355">
        <f t="shared" si="254"/>
        <v>0</v>
      </c>
      <c r="FW47" s="355">
        <f t="shared" si="255"/>
        <v>0</v>
      </c>
      <c r="FX47" s="68"/>
      <c r="FY47" s="68">
        <f t="shared" si="256"/>
        <v>0</v>
      </c>
      <c r="FZ47" s="68" t="str">
        <f t="shared" si="257"/>
        <v>-</v>
      </c>
      <c r="GA47" s="68" t="str">
        <f t="shared" si="258"/>
        <v>-</v>
      </c>
      <c r="GB47" s="68" t="str">
        <f t="shared" si="259"/>
        <v>-</v>
      </c>
      <c r="GC47" s="68" t="str">
        <f t="shared" si="260"/>
        <v>-</v>
      </c>
      <c r="GD47" s="68" t="str">
        <f t="shared" si="261"/>
        <v>-</v>
      </c>
      <c r="GE47" s="68" t="str">
        <f t="shared" si="262"/>
        <v>-</v>
      </c>
      <c r="GF47" s="68" t="str">
        <f t="shared" si="263"/>
        <v>-</v>
      </c>
    </row>
    <row r="48" spans="1:188" ht="13.5" customHeight="1" x14ac:dyDescent="0.3">
      <c r="A48" s="387"/>
      <c r="B48" s="387" t="s">
        <v>241</v>
      </c>
      <c r="C48" s="387" t="s">
        <v>24</v>
      </c>
      <c r="D48" s="388">
        <v>0</v>
      </c>
      <c r="E48" s="388">
        <v>0.72916666666666663</v>
      </c>
      <c r="F48" s="389" t="str">
        <f t="shared" si="134"/>
        <v>Off-PT</v>
      </c>
      <c r="G48" s="9"/>
      <c r="H48" s="460">
        <f>INDEX(Lookup!$F$252:$Q$262,MATCH(B48,Lookup!$F$252:$F$262,0),MATCH($F$9,Lookup!$F$252:$Q$252,0))</f>
        <v>0.2</v>
      </c>
      <c r="I48" s="391">
        <v>104</v>
      </c>
      <c r="J48" s="392">
        <f t="shared" si="135"/>
        <v>683.8</v>
      </c>
      <c r="K48" s="461">
        <f t="shared" si="136"/>
        <v>0</v>
      </c>
      <c r="L48" s="394">
        <f t="shared" si="160"/>
        <v>0</v>
      </c>
      <c r="M48" s="395">
        <f t="shared" si="137"/>
        <v>104</v>
      </c>
      <c r="N48" s="392">
        <f t="shared" si="138"/>
        <v>0</v>
      </c>
      <c r="O48" s="9">
        <f t="shared" si="139"/>
        <v>0</v>
      </c>
      <c r="P48" s="9">
        <f t="shared" si="161"/>
        <v>0</v>
      </c>
      <c r="Q48" s="9">
        <f t="shared" si="162"/>
        <v>0</v>
      </c>
      <c r="R48" s="9">
        <f t="shared" si="163"/>
        <v>0</v>
      </c>
      <c r="S48" s="9">
        <f t="shared" si="164"/>
        <v>0</v>
      </c>
      <c r="T48" s="9">
        <f t="shared" si="165"/>
        <v>0</v>
      </c>
      <c r="U48" s="9">
        <f t="shared" si="166"/>
        <v>0</v>
      </c>
      <c r="V48" s="9">
        <f t="shared" si="167"/>
        <v>0</v>
      </c>
      <c r="W48" s="9">
        <f t="shared" si="168"/>
        <v>0</v>
      </c>
      <c r="X48" s="9">
        <f t="shared" si="169"/>
        <v>0</v>
      </c>
      <c r="Y48" s="9">
        <f t="shared" si="170"/>
        <v>0</v>
      </c>
      <c r="Z48" s="9">
        <f t="shared" si="171"/>
        <v>0</v>
      </c>
      <c r="AA48" s="9">
        <f t="shared" si="172"/>
        <v>0</v>
      </c>
      <c r="AB48" s="9">
        <f t="shared" si="140"/>
        <v>0</v>
      </c>
      <c r="AC48" s="9">
        <f t="shared" si="141"/>
        <v>0</v>
      </c>
      <c r="AD48" s="9">
        <f t="shared" si="142"/>
        <v>0</v>
      </c>
      <c r="AE48" s="9">
        <f t="shared" si="143"/>
        <v>0</v>
      </c>
      <c r="AF48" s="9">
        <f t="shared" si="144"/>
        <v>0</v>
      </c>
      <c r="AG48" s="9">
        <f t="shared" si="145"/>
        <v>0</v>
      </c>
      <c r="AH48" s="8">
        <f t="shared" si="146"/>
        <v>104</v>
      </c>
      <c r="AI48" s="8">
        <f t="shared" si="147"/>
        <v>0</v>
      </c>
      <c r="AJ48" s="8">
        <f t="shared" si="148"/>
        <v>0</v>
      </c>
      <c r="AK48" s="8">
        <f t="shared" si="149"/>
        <v>0</v>
      </c>
      <c r="AL48" s="8">
        <f t="shared" si="150"/>
        <v>0</v>
      </c>
      <c r="AM48" s="103" t="str">
        <f t="shared" si="151"/>
        <v>1</v>
      </c>
      <c r="AN48" s="63"/>
      <c r="AO48" s="63"/>
      <c r="AP48" s="63"/>
      <c r="AQ48" s="66"/>
      <c r="AR48" s="66"/>
      <c r="AS48" s="63"/>
      <c r="AT48" s="63"/>
      <c r="AU48" s="63"/>
      <c r="AV48" s="63"/>
      <c r="AW48" s="63"/>
      <c r="AX48" s="66"/>
      <c r="AY48" s="66"/>
      <c r="AZ48" s="63"/>
      <c r="BA48" s="63"/>
      <c r="BB48" s="63"/>
      <c r="BC48" s="63"/>
      <c r="BD48" s="63"/>
      <c r="BE48" s="66"/>
      <c r="BF48" s="66"/>
      <c r="BG48" s="63"/>
      <c r="BH48" s="63"/>
      <c r="BI48" s="63"/>
      <c r="BJ48" s="63"/>
      <c r="BK48" s="63"/>
      <c r="BL48" s="66"/>
      <c r="BM48" s="66"/>
      <c r="BN48" s="63"/>
      <c r="BO48" s="63"/>
      <c r="BP48" s="63"/>
      <c r="BQ48" s="63"/>
      <c r="BR48" s="63"/>
      <c r="BT48" s="70">
        <f t="shared" si="173"/>
        <v>0</v>
      </c>
      <c r="BU48" s="70">
        <f t="shared" si="174"/>
        <v>0</v>
      </c>
      <c r="BV48" s="70">
        <f t="shared" si="175"/>
        <v>0</v>
      </c>
      <c r="BW48" s="70">
        <f t="shared" si="176"/>
        <v>0</v>
      </c>
      <c r="BX48" s="70">
        <f t="shared" si="177"/>
        <v>0</v>
      </c>
      <c r="BY48" s="70">
        <f t="shared" si="178"/>
        <v>0</v>
      </c>
      <c r="CA48" s="104">
        <f t="shared" si="179"/>
        <v>0</v>
      </c>
      <c r="CB48" s="104">
        <f t="shared" si="180"/>
        <v>0</v>
      </c>
      <c r="CC48" s="104">
        <f t="shared" si="181"/>
        <v>0</v>
      </c>
      <c r="CD48" s="104">
        <f t="shared" si="182"/>
        <v>0</v>
      </c>
      <c r="CE48" s="104">
        <f t="shared" si="183"/>
        <v>0</v>
      </c>
      <c r="CF48" s="104">
        <f t="shared" si="184"/>
        <v>0</v>
      </c>
      <c r="CH48" s="226">
        <f t="shared" si="152"/>
        <v>0</v>
      </c>
      <c r="CI48" s="226">
        <f t="shared" si="153"/>
        <v>0</v>
      </c>
      <c r="CJ48" s="226">
        <f t="shared" si="154"/>
        <v>0</v>
      </c>
      <c r="CK48" s="226">
        <f t="shared" si="155"/>
        <v>0</v>
      </c>
      <c r="CL48" s="226">
        <f t="shared" si="156"/>
        <v>0</v>
      </c>
      <c r="CM48" s="226">
        <f t="shared" si="157"/>
        <v>0</v>
      </c>
      <c r="CN48" s="226">
        <f t="shared" si="158"/>
        <v>0</v>
      </c>
      <c r="CO48" s="226">
        <f t="shared" si="159"/>
        <v>0</v>
      </c>
      <c r="CV48" s="355">
        <f t="shared" si="185"/>
        <v>0</v>
      </c>
      <c r="CW48" s="355">
        <f t="shared" si="186"/>
        <v>0</v>
      </c>
      <c r="CX48" s="355">
        <f t="shared" si="187"/>
        <v>0</v>
      </c>
      <c r="CY48" s="355">
        <f t="shared" si="188"/>
        <v>0</v>
      </c>
      <c r="CZ48" s="355" t="str">
        <f ca="1">IFERROR(OUNTIF(AN48:AT48,"e"),"-")</f>
        <v>-</v>
      </c>
      <c r="DA48" s="355">
        <f t="shared" si="189"/>
        <v>0</v>
      </c>
      <c r="DB48" s="355">
        <f t="shared" si="190"/>
        <v>0</v>
      </c>
      <c r="DC48" s="355">
        <f t="shared" si="191"/>
        <v>0</v>
      </c>
      <c r="DD48" s="68"/>
      <c r="DE48" s="1168">
        <f t="shared" si="192"/>
        <v>0</v>
      </c>
      <c r="DF48" s="1168" t="str">
        <f t="shared" si="193"/>
        <v>-</v>
      </c>
      <c r="DG48" s="1168" t="str">
        <f t="shared" si="194"/>
        <v>-</v>
      </c>
      <c r="DH48" s="1168" t="str">
        <f t="shared" si="195"/>
        <v>-</v>
      </c>
      <c r="DI48" s="1168" t="str">
        <f t="shared" ca="1" si="196"/>
        <v>-</v>
      </c>
      <c r="DJ48" s="1168" t="str">
        <f t="shared" si="197"/>
        <v>-</v>
      </c>
      <c r="DK48" s="1168" t="str">
        <f t="shared" si="198"/>
        <v>-</v>
      </c>
      <c r="DL48" s="1168" t="str">
        <f t="shared" si="199"/>
        <v>-</v>
      </c>
      <c r="DM48" s="68"/>
      <c r="DN48" s="355">
        <f t="shared" si="200"/>
        <v>0</v>
      </c>
      <c r="DO48" s="355">
        <f t="shared" si="201"/>
        <v>0</v>
      </c>
      <c r="DP48" s="355">
        <f t="shared" si="202"/>
        <v>0</v>
      </c>
      <c r="DQ48" s="355">
        <f t="shared" si="203"/>
        <v>0</v>
      </c>
      <c r="DR48" s="355">
        <f t="shared" si="204"/>
        <v>0</v>
      </c>
      <c r="DS48" s="355">
        <f t="shared" si="205"/>
        <v>0</v>
      </c>
      <c r="DT48" s="355">
        <f t="shared" si="206"/>
        <v>0</v>
      </c>
      <c r="DU48" s="355">
        <f t="shared" si="207"/>
        <v>0</v>
      </c>
      <c r="DV48" s="68"/>
      <c r="DW48" s="68">
        <f t="shared" si="208"/>
        <v>0</v>
      </c>
      <c r="DX48" s="68" t="str">
        <f t="shared" si="209"/>
        <v>-</v>
      </c>
      <c r="DY48" s="68" t="str">
        <f t="shared" si="210"/>
        <v>-</v>
      </c>
      <c r="DZ48" s="68" t="str">
        <f t="shared" si="211"/>
        <v>-</v>
      </c>
      <c r="EA48" s="68" t="str">
        <f t="shared" si="212"/>
        <v>-</v>
      </c>
      <c r="EB48" s="68" t="str">
        <f t="shared" si="213"/>
        <v>-</v>
      </c>
      <c r="EC48" s="68" t="str">
        <f t="shared" si="214"/>
        <v>-</v>
      </c>
      <c r="ED48" s="68" t="str">
        <f t="shared" si="215"/>
        <v>-</v>
      </c>
      <c r="EE48" s="68"/>
      <c r="EF48" s="355">
        <f t="shared" si="216"/>
        <v>0</v>
      </c>
      <c r="EG48" s="355">
        <f t="shared" si="217"/>
        <v>0</v>
      </c>
      <c r="EH48" s="355">
        <f t="shared" si="218"/>
        <v>0</v>
      </c>
      <c r="EI48" s="355">
        <f t="shared" si="219"/>
        <v>0</v>
      </c>
      <c r="EJ48" s="355">
        <f t="shared" si="220"/>
        <v>0</v>
      </c>
      <c r="EK48" s="355">
        <f t="shared" si="221"/>
        <v>0</v>
      </c>
      <c r="EL48" s="355">
        <f t="shared" si="222"/>
        <v>0</v>
      </c>
      <c r="EM48" s="355">
        <f t="shared" si="223"/>
        <v>0</v>
      </c>
      <c r="EN48" s="68"/>
      <c r="EO48" s="68">
        <f t="shared" si="224"/>
        <v>0</v>
      </c>
      <c r="EP48" s="68" t="str">
        <f t="shared" si="225"/>
        <v>-</v>
      </c>
      <c r="EQ48" s="68" t="str">
        <f t="shared" si="226"/>
        <v>-</v>
      </c>
      <c r="ER48" s="68" t="str">
        <f t="shared" si="227"/>
        <v>-</v>
      </c>
      <c r="ES48" s="68" t="str">
        <f t="shared" si="228"/>
        <v>-</v>
      </c>
      <c r="ET48" s="68" t="str">
        <f t="shared" si="229"/>
        <v>-</v>
      </c>
      <c r="EU48" s="68" t="str">
        <f t="shared" si="230"/>
        <v>-</v>
      </c>
      <c r="EV48" s="68" t="str">
        <f t="shared" si="231"/>
        <v>-</v>
      </c>
      <c r="EW48" s="68"/>
      <c r="EX48" s="355">
        <f t="shared" si="232"/>
        <v>0</v>
      </c>
      <c r="EY48" s="355">
        <f t="shared" si="233"/>
        <v>0</v>
      </c>
      <c r="EZ48" s="355">
        <f t="shared" si="234"/>
        <v>0</v>
      </c>
      <c r="FA48" s="355">
        <f t="shared" si="235"/>
        <v>0</v>
      </c>
      <c r="FB48" s="355">
        <f t="shared" si="236"/>
        <v>0</v>
      </c>
      <c r="FC48" s="355">
        <f t="shared" si="237"/>
        <v>0</v>
      </c>
      <c r="FD48" s="355">
        <f t="shared" si="238"/>
        <v>0</v>
      </c>
      <c r="FE48" s="355">
        <f t="shared" si="239"/>
        <v>0</v>
      </c>
      <c r="FF48" s="68"/>
      <c r="FG48" s="68">
        <f t="shared" si="240"/>
        <v>0</v>
      </c>
      <c r="FH48" s="68" t="str">
        <f t="shared" si="241"/>
        <v>-</v>
      </c>
      <c r="FI48" s="68" t="str">
        <f t="shared" si="242"/>
        <v>-</v>
      </c>
      <c r="FJ48" s="68" t="str">
        <f t="shared" si="243"/>
        <v>-</v>
      </c>
      <c r="FK48" s="68" t="str">
        <f t="shared" si="244"/>
        <v>-</v>
      </c>
      <c r="FL48" s="68" t="str">
        <f t="shared" si="245"/>
        <v>-</v>
      </c>
      <c r="FM48" s="68" t="str">
        <f t="shared" si="246"/>
        <v>-</v>
      </c>
      <c r="FN48" s="68" t="str">
        <f t="shared" si="247"/>
        <v>-</v>
      </c>
      <c r="FO48" s="68"/>
      <c r="FP48" s="355">
        <f t="shared" si="248"/>
        <v>0</v>
      </c>
      <c r="FQ48" s="355">
        <f t="shared" si="249"/>
        <v>0</v>
      </c>
      <c r="FR48" s="355">
        <f t="shared" si="250"/>
        <v>0</v>
      </c>
      <c r="FS48" s="355">
        <f t="shared" si="251"/>
        <v>0</v>
      </c>
      <c r="FT48" s="355">
        <f t="shared" si="252"/>
        <v>0</v>
      </c>
      <c r="FU48" s="355">
        <f t="shared" si="253"/>
        <v>0</v>
      </c>
      <c r="FV48" s="355">
        <f t="shared" si="254"/>
        <v>0</v>
      </c>
      <c r="FW48" s="355">
        <f t="shared" si="255"/>
        <v>0</v>
      </c>
      <c r="FX48" s="68"/>
      <c r="FY48" s="68">
        <f t="shared" si="256"/>
        <v>0</v>
      </c>
      <c r="FZ48" s="68" t="str">
        <f t="shared" si="257"/>
        <v>-</v>
      </c>
      <c r="GA48" s="68" t="str">
        <f t="shared" si="258"/>
        <v>-</v>
      </c>
      <c r="GB48" s="68" t="str">
        <f t="shared" si="259"/>
        <v>-</v>
      </c>
      <c r="GC48" s="68" t="str">
        <f t="shared" si="260"/>
        <v>-</v>
      </c>
      <c r="GD48" s="68" t="str">
        <f t="shared" si="261"/>
        <v>-</v>
      </c>
      <c r="GE48" s="68" t="str">
        <f t="shared" si="262"/>
        <v>-</v>
      </c>
      <c r="GF48" s="68" t="str">
        <f t="shared" si="263"/>
        <v>-</v>
      </c>
    </row>
    <row r="49" spans="1:188" ht="13.5" customHeight="1" x14ac:dyDescent="0.3">
      <c r="A49" s="387"/>
      <c r="B49" s="387" t="s">
        <v>109</v>
      </c>
      <c r="C49" s="387" t="s">
        <v>24</v>
      </c>
      <c r="D49" s="388">
        <v>0.72916666666666663</v>
      </c>
      <c r="E49" s="388">
        <v>0</v>
      </c>
      <c r="F49" s="389" t="str">
        <f t="shared" si="134"/>
        <v>PT</v>
      </c>
      <c r="G49" s="9"/>
      <c r="H49" s="460">
        <f>INDEX(Lookup!$F$252:$Q$262,MATCH(B49,Lookup!$F$252:$F$262,0),MATCH($F$9,Lookup!$F$252:$Q$252,0))</f>
        <v>0.4</v>
      </c>
      <c r="I49" s="391">
        <v>192.4</v>
      </c>
      <c r="J49" s="392">
        <f t="shared" si="135"/>
        <v>683.8</v>
      </c>
      <c r="K49" s="461">
        <f t="shared" si="136"/>
        <v>0</v>
      </c>
      <c r="L49" s="394">
        <f t="shared" si="160"/>
        <v>0</v>
      </c>
      <c r="M49" s="395">
        <f t="shared" si="137"/>
        <v>192.4</v>
      </c>
      <c r="N49" s="392">
        <f t="shared" si="138"/>
        <v>0</v>
      </c>
      <c r="O49" s="9">
        <f t="shared" si="139"/>
        <v>0</v>
      </c>
      <c r="P49" s="9">
        <f t="shared" si="161"/>
        <v>0</v>
      </c>
      <c r="Q49" s="9">
        <f t="shared" si="162"/>
        <v>0</v>
      </c>
      <c r="R49" s="9">
        <f t="shared" si="163"/>
        <v>0</v>
      </c>
      <c r="S49" s="9">
        <f t="shared" si="164"/>
        <v>0</v>
      </c>
      <c r="T49" s="9">
        <f t="shared" si="165"/>
        <v>0</v>
      </c>
      <c r="U49" s="9">
        <f t="shared" si="166"/>
        <v>0</v>
      </c>
      <c r="V49" s="9">
        <f t="shared" si="167"/>
        <v>0</v>
      </c>
      <c r="W49" s="9">
        <f t="shared" si="168"/>
        <v>0</v>
      </c>
      <c r="X49" s="9">
        <f t="shared" si="169"/>
        <v>0</v>
      </c>
      <c r="Y49" s="9">
        <f t="shared" si="170"/>
        <v>0</v>
      </c>
      <c r="Z49" s="9">
        <f t="shared" si="171"/>
        <v>0</v>
      </c>
      <c r="AA49" s="9">
        <f t="shared" si="172"/>
        <v>0</v>
      </c>
      <c r="AB49" s="9">
        <f t="shared" si="140"/>
        <v>0</v>
      </c>
      <c r="AC49" s="9">
        <f t="shared" si="141"/>
        <v>0</v>
      </c>
      <c r="AD49" s="9">
        <f t="shared" si="142"/>
        <v>0</v>
      </c>
      <c r="AE49" s="9">
        <f t="shared" si="143"/>
        <v>0</v>
      </c>
      <c r="AF49" s="9">
        <f t="shared" si="144"/>
        <v>0</v>
      </c>
      <c r="AG49" s="9">
        <f t="shared" si="145"/>
        <v>0</v>
      </c>
      <c r="AH49" s="8">
        <f t="shared" si="146"/>
        <v>192.4</v>
      </c>
      <c r="AI49" s="8">
        <f t="shared" si="147"/>
        <v>0</v>
      </c>
      <c r="AJ49" s="8">
        <f t="shared" si="148"/>
        <v>0</v>
      </c>
      <c r="AK49" s="8">
        <f t="shared" si="149"/>
        <v>0</v>
      </c>
      <c r="AL49" s="8">
        <f t="shared" si="150"/>
        <v>0</v>
      </c>
      <c r="AM49" s="103" t="str">
        <f t="shared" si="151"/>
        <v>1</v>
      </c>
      <c r="AN49" s="63"/>
      <c r="AO49" s="63"/>
      <c r="AP49" s="63"/>
      <c r="AQ49" s="66"/>
      <c r="AR49" s="66"/>
      <c r="AS49" s="63"/>
      <c r="AT49" s="63"/>
      <c r="AU49" s="63"/>
      <c r="AV49" s="63"/>
      <c r="AW49" s="63"/>
      <c r="AX49" s="66"/>
      <c r="AY49" s="66"/>
      <c r="AZ49" s="63"/>
      <c r="BA49" s="63"/>
      <c r="BB49" s="63"/>
      <c r="BC49" s="63"/>
      <c r="BD49" s="63"/>
      <c r="BE49" s="66"/>
      <c r="BF49" s="66"/>
      <c r="BG49" s="63"/>
      <c r="BH49" s="63"/>
      <c r="BI49" s="63"/>
      <c r="BJ49" s="63"/>
      <c r="BK49" s="63"/>
      <c r="BL49" s="66"/>
      <c r="BM49" s="66"/>
      <c r="BN49" s="63"/>
      <c r="BO49" s="63"/>
      <c r="BP49" s="63"/>
      <c r="BQ49" s="63"/>
      <c r="BR49" s="63"/>
      <c r="BT49" s="70">
        <f t="shared" si="173"/>
        <v>0</v>
      </c>
      <c r="BU49" s="70">
        <f t="shared" si="174"/>
        <v>0</v>
      </c>
      <c r="BV49" s="70">
        <f t="shared" si="175"/>
        <v>0</v>
      </c>
      <c r="BW49" s="70">
        <f t="shared" si="176"/>
        <v>0</v>
      </c>
      <c r="BX49" s="70">
        <f t="shared" si="177"/>
        <v>0</v>
      </c>
      <c r="BY49" s="70">
        <f t="shared" si="178"/>
        <v>0</v>
      </c>
      <c r="CA49" s="104">
        <f t="shared" si="179"/>
        <v>0</v>
      </c>
      <c r="CB49" s="104">
        <f t="shared" si="180"/>
        <v>0</v>
      </c>
      <c r="CC49" s="104">
        <f t="shared" si="181"/>
        <v>0</v>
      </c>
      <c r="CD49" s="104">
        <f t="shared" si="182"/>
        <v>0</v>
      </c>
      <c r="CE49" s="104">
        <f t="shared" si="183"/>
        <v>0</v>
      </c>
      <c r="CF49" s="104">
        <f t="shared" si="184"/>
        <v>0</v>
      </c>
      <c r="CH49" s="226">
        <f t="shared" si="152"/>
        <v>0</v>
      </c>
      <c r="CI49" s="226">
        <f t="shared" si="153"/>
        <v>0</v>
      </c>
      <c r="CJ49" s="226">
        <f t="shared" si="154"/>
        <v>0</v>
      </c>
      <c r="CK49" s="226">
        <f t="shared" si="155"/>
        <v>0</v>
      </c>
      <c r="CL49" s="226">
        <f t="shared" si="156"/>
        <v>0</v>
      </c>
      <c r="CM49" s="226">
        <f t="shared" si="157"/>
        <v>0</v>
      </c>
      <c r="CN49" s="226">
        <f t="shared" si="158"/>
        <v>0</v>
      </c>
      <c r="CO49" s="226">
        <f t="shared" si="159"/>
        <v>0</v>
      </c>
      <c r="CV49" s="355">
        <f t="shared" si="185"/>
        <v>0</v>
      </c>
      <c r="CW49" s="355">
        <f t="shared" si="186"/>
        <v>0</v>
      </c>
      <c r="CX49" s="355">
        <f t="shared" si="187"/>
        <v>0</v>
      </c>
      <c r="CY49" s="355">
        <f t="shared" si="188"/>
        <v>0</v>
      </c>
      <c r="CZ49" s="355" t="str">
        <f ca="1">IFERROR(OUNTIF(AN49:AT49,"e"),"-")</f>
        <v>-</v>
      </c>
      <c r="DA49" s="355">
        <f t="shared" si="189"/>
        <v>0</v>
      </c>
      <c r="DB49" s="355">
        <f t="shared" si="190"/>
        <v>0</v>
      </c>
      <c r="DC49" s="355">
        <f t="shared" si="191"/>
        <v>0</v>
      </c>
      <c r="DD49" s="68"/>
      <c r="DE49" s="1168">
        <f t="shared" si="192"/>
        <v>0</v>
      </c>
      <c r="DF49" s="1168" t="str">
        <f t="shared" si="193"/>
        <v>-</v>
      </c>
      <c r="DG49" s="1168" t="str">
        <f t="shared" si="194"/>
        <v>-</v>
      </c>
      <c r="DH49" s="1168" t="str">
        <f t="shared" si="195"/>
        <v>-</v>
      </c>
      <c r="DI49" s="1168" t="str">
        <f t="shared" ca="1" si="196"/>
        <v>-</v>
      </c>
      <c r="DJ49" s="1168" t="str">
        <f t="shared" si="197"/>
        <v>-</v>
      </c>
      <c r="DK49" s="1168" t="str">
        <f t="shared" si="198"/>
        <v>-</v>
      </c>
      <c r="DL49" s="1168" t="str">
        <f t="shared" si="199"/>
        <v>-</v>
      </c>
      <c r="DM49" s="68"/>
      <c r="DN49" s="355">
        <f t="shared" si="200"/>
        <v>0</v>
      </c>
      <c r="DO49" s="355">
        <f t="shared" si="201"/>
        <v>0</v>
      </c>
      <c r="DP49" s="355">
        <f t="shared" si="202"/>
        <v>0</v>
      </c>
      <c r="DQ49" s="355">
        <f t="shared" si="203"/>
        <v>0</v>
      </c>
      <c r="DR49" s="355">
        <f t="shared" si="204"/>
        <v>0</v>
      </c>
      <c r="DS49" s="355">
        <f t="shared" si="205"/>
        <v>0</v>
      </c>
      <c r="DT49" s="355">
        <f t="shared" si="206"/>
        <v>0</v>
      </c>
      <c r="DU49" s="355">
        <f t="shared" si="207"/>
        <v>0</v>
      </c>
      <c r="DV49" s="68"/>
      <c r="DW49" s="68">
        <f t="shared" si="208"/>
        <v>0</v>
      </c>
      <c r="DX49" s="68" t="str">
        <f t="shared" si="209"/>
        <v>-</v>
      </c>
      <c r="DY49" s="68" t="str">
        <f t="shared" si="210"/>
        <v>-</v>
      </c>
      <c r="DZ49" s="68" t="str">
        <f t="shared" si="211"/>
        <v>-</v>
      </c>
      <c r="EA49" s="68" t="str">
        <f t="shared" si="212"/>
        <v>-</v>
      </c>
      <c r="EB49" s="68" t="str">
        <f t="shared" si="213"/>
        <v>-</v>
      </c>
      <c r="EC49" s="68" t="str">
        <f t="shared" si="214"/>
        <v>-</v>
      </c>
      <c r="ED49" s="68" t="str">
        <f t="shared" si="215"/>
        <v>-</v>
      </c>
      <c r="EE49" s="68"/>
      <c r="EF49" s="355">
        <f t="shared" si="216"/>
        <v>0</v>
      </c>
      <c r="EG49" s="355">
        <f t="shared" si="217"/>
        <v>0</v>
      </c>
      <c r="EH49" s="355">
        <f t="shared" si="218"/>
        <v>0</v>
      </c>
      <c r="EI49" s="355">
        <f t="shared" si="219"/>
        <v>0</v>
      </c>
      <c r="EJ49" s="355">
        <f t="shared" si="220"/>
        <v>0</v>
      </c>
      <c r="EK49" s="355">
        <f t="shared" si="221"/>
        <v>0</v>
      </c>
      <c r="EL49" s="355">
        <f t="shared" si="222"/>
        <v>0</v>
      </c>
      <c r="EM49" s="355">
        <f t="shared" si="223"/>
        <v>0</v>
      </c>
      <c r="EN49" s="68"/>
      <c r="EO49" s="68">
        <f t="shared" si="224"/>
        <v>0</v>
      </c>
      <c r="EP49" s="68" t="str">
        <f t="shared" si="225"/>
        <v>-</v>
      </c>
      <c r="EQ49" s="68" t="str">
        <f t="shared" si="226"/>
        <v>-</v>
      </c>
      <c r="ER49" s="68" t="str">
        <f t="shared" si="227"/>
        <v>-</v>
      </c>
      <c r="ES49" s="68" t="str">
        <f t="shared" si="228"/>
        <v>-</v>
      </c>
      <c r="ET49" s="68" t="str">
        <f t="shared" si="229"/>
        <v>-</v>
      </c>
      <c r="EU49" s="68" t="str">
        <f t="shared" si="230"/>
        <v>-</v>
      </c>
      <c r="EV49" s="68" t="str">
        <f t="shared" si="231"/>
        <v>-</v>
      </c>
      <c r="EW49" s="68"/>
      <c r="EX49" s="355">
        <f t="shared" si="232"/>
        <v>0</v>
      </c>
      <c r="EY49" s="355">
        <f t="shared" si="233"/>
        <v>0</v>
      </c>
      <c r="EZ49" s="355">
        <f t="shared" si="234"/>
        <v>0</v>
      </c>
      <c r="FA49" s="355">
        <f t="shared" si="235"/>
        <v>0</v>
      </c>
      <c r="FB49" s="355">
        <f t="shared" si="236"/>
        <v>0</v>
      </c>
      <c r="FC49" s="355">
        <f t="shared" si="237"/>
        <v>0</v>
      </c>
      <c r="FD49" s="355">
        <f t="shared" si="238"/>
        <v>0</v>
      </c>
      <c r="FE49" s="355">
        <f t="shared" si="239"/>
        <v>0</v>
      </c>
      <c r="FF49" s="68"/>
      <c r="FG49" s="68">
        <f t="shared" si="240"/>
        <v>0</v>
      </c>
      <c r="FH49" s="68" t="str">
        <f t="shared" si="241"/>
        <v>-</v>
      </c>
      <c r="FI49" s="68" t="str">
        <f t="shared" si="242"/>
        <v>-</v>
      </c>
      <c r="FJ49" s="68" t="str">
        <f t="shared" si="243"/>
        <v>-</v>
      </c>
      <c r="FK49" s="68" t="str">
        <f t="shared" si="244"/>
        <v>-</v>
      </c>
      <c r="FL49" s="68" t="str">
        <f t="shared" si="245"/>
        <v>-</v>
      </c>
      <c r="FM49" s="68" t="str">
        <f t="shared" si="246"/>
        <v>-</v>
      </c>
      <c r="FN49" s="68" t="str">
        <f t="shared" si="247"/>
        <v>-</v>
      </c>
      <c r="FO49" s="68"/>
      <c r="FP49" s="355">
        <f t="shared" si="248"/>
        <v>0</v>
      </c>
      <c r="FQ49" s="355">
        <f t="shared" si="249"/>
        <v>0</v>
      </c>
      <c r="FR49" s="355">
        <f t="shared" si="250"/>
        <v>0</v>
      </c>
      <c r="FS49" s="355">
        <f t="shared" si="251"/>
        <v>0</v>
      </c>
      <c r="FT49" s="355">
        <f t="shared" si="252"/>
        <v>0</v>
      </c>
      <c r="FU49" s="355">
        <f t="shared" si="253"/>
        <v>0</v>
      </c>
      <c r="FV49" s="355">
        <f t="shared" si="254"/>
        <v>0</v>
      </c>
      <c r="FW49" s="355">
        <f t="shared" si="255"/>
        <v>0</v>
      </c>
      <c r="FX49" s="68"/>
      <c r="FY49" s="68">
        <f t="shared" si="256"/>
        <v>0</v>
      </c>
      <c r="FZ49" s="68" t="str">
        <f t="shared" si="257"/>
        <v>-</v>
      </c>
      <c r="GA49" s="68" t="str">
        <f t="shared" si="258"/>
        <v>-</v>
      </c>
      <c r="GB49" s="68" t="str">
        <f t="shared" si="259"/>
        <v>-</v>
      </c>
      <c r="GC49" s="68" t="str">
        <f t="shared" si="260"/>
        <v>-</v>
      </c>
      <c r="GD49" s="68" t="str">
        <f t="shared" si="261"/>
        <v>-</v>
      </c>
      <c r="GE49" s="68" t="str">
        <f t="shared" si="262"/>
        <v>-</v>
      </c>
      <c r="GF49" s="68" t="str">
        <f t="shared" si="263"/>
        <v>-</v>
      </c>
    </row>
    <row r="50" spans="1:188" ht="13.5" customHeight="1" x14ac:dyDescent="0.3">
      <c r="A50" s="387"/>
      <c r="B50" s="387" t="s">
        <v>109</v>
      </c>
      <c r="C50" s="387" t="s">
        <v>24</v>
      </c>
      <c r="D50" s="388">
        <v>0.72916666666666663</v>
      </c>
      <c r="E50" s="388">
        <v>0</v>
      </c>
      <c r="F50" s="389" t="str">
        <f t="shared" si="134"/>
        <v>PT</v>
      </c>
      <c r="G50" s="9"/>
      <c r="H50" s="460">
        <f>INDEX(Lookup!$F$252:$Q$262,MATCH(B50,Lookup!$F$252:$F$262,0),MATCH($F$9,Lookup!$F$252:$Q$252,0))</f>
        <v>0.4</v>
      </c>
      <c r="I50" s="391">
        <v>192.4</v>
      </c>
      <c r="J50" s="392">
        <f t="shared" si="135"/>
        <v>683.8</v>
      </c>
      <c r="K50" s="461">
        <f t="shared" si="136"/>
        <v>0</v>
      </c>
      <c r="L50" s="394">
        <f t="shared" si="160"/>
        <v>0</v>
      </c>
      <c r="M50" s="395">
        <f t="shared" si="137"/>
        <v>192.4</v>
      </c>
      <c r="N50" s="392">
        <f t="shared" si="138"/>
        <v>0</v>
      </c>
      <c r="O50" s="9">
        <f>IF($L$4&gt;0,P50*J50*$M$4*H50,0)</f>
        <v>0</v>
      </c>
      <c r="P50" s="9">
        <f t="shared" si="161"/>
        <v>0</v>
      </c>
      <c r="Q50" s="9">
        <f t="shared" si="162"/>
        <v>0</v>
      </c>
      <c r="R50" s="9">
        <f t="shared" si="163"/>
        <v>0</v>
      </c>
      <c r="S50" s="9">
        <f t="shared" si="164"/>
        <v>0</v>
      </c>
      <c r="T50" s="9">
        <f t="shared" si="165"/>
        <v>0</v>
      </c>
      <c r="U50" s="9">
        <f t="shared" si="166"/>
        <v>0</v>
      </c>
      <c r="V50" s="9">
        <f t="shared" si="167"/>
        <v>0</v>
      </c>
      <c r="W50" s="9">
        <f t="shared" si="168"/>
        <v>0</v>
      </c>
      <c r="X50" s="9">
        <f t="shared" si="169"/>
        <v>0</v>
      </c>
      <c r="Y50" s="9">
        <f t="shared" si="170"/>
        <v>0</v>
      </c>
      <c r="Z50" s="9">
        <f t="shared" si="171"/>
        <v>0</v>
      </c>
      <c r="AA50" s="9">
        <f t="shared" si="172"/>
        <v>0</v>
      </c>
      <c r="AB50" s="9">
        <f t="shared" si="140"/>
        <v>0</v>
      </c>
      <c r="AC50" s="9">
        <f t="shared" si="141"/>
        <v>0</v>
      </c>
      <c r="AD50" s="9">
        <f t="shared" si="142"/>
        <v>0</v>
      </c>
      <c r="AE50" s="9">
        <f t="shared" si="143"/>
        <v>0</v>
      </c>
      <c r="AF50" s="9">
        <f t="shared" si="144"/>
        <v>0</v>
      </c>
      <c r="AG50" s="9">
        <f t="shared" si="145"/>
        <v>0</v>
      </c>
      <c r="AH50" s="8">
        <f t="shared" si="146"/>
        <v>192.4</v>
      </c>
      <c r="AI50" s="8">
        <f t="shared" si="147"/>
        <v>0</v>
      </c>
      <c r="AJ50" s="8">
        <f t="shared" si="148"/>
        <v>0</v>
      </c>
      <c r="AK50" s="8">
        <f t="shared" si="149"/>
        <v>0</v>
      </c>
      <c r="AL50" s="8">
        <f t="shared" si="150"/>
        <v>0</v>
      </c>
      <c r="AM50" s="103" t="str">
        <f t="shared" si="151"/>
        <v>1</v>
      </c>
      <c r="AN50" s="63"/>
      <c r="AO50" s="63"/>
      <c r="AP50" s="63"/>
      <c r="AQ50" s="66"/>
      <c r="AR50" s="66"/>
      <c r="AS50" s="63"/>
      <c r="AT50" s="63"/>
      <c r="AU50" s="63"/>
      <c r="AV50" s="63"/>
      <c r="AW50" s="63"/>
      <c r="AX50" s="66"/>
      <c r="AY50" s="66"/>
      <c r="AZ50" s="63"/>
      <c r="BA50" s="63"/>
      <c r="BB50" s="63"/>
      <c r="BC50" s="63"/>
      <c r="BD50" s="63"/>
      <c r="BE50" s="66"/>
      <c r="BF50" s="66"/>
      <c r="BG50" s="63"/>
      <c r="BH50" s="63"/>
      <c r="BI50" s="63"/>
      <c r="BJ50" s="63"/>
      <c r="BK50" s="63"/>
      <c r="BL50" s="66"/>
      <c r="BM50" s="66"/>
      <c r="BN50" s="63"/>
      <c r="BO50" s="63"/>
      <c r="BP50" s="63"/>
      <c r="BQ50" s="63"/>
      <c r="BR50" s="63"/>
      <c r="BT50" s="70">
        <f t="shared" si="173"/>
        <v>0</v>
      </c>
      <c r="BU50" s="70">
        <f t="shared" si="174"/>
        <v>0</v>
      </c>
      <c r="BV50" s="70">
        <f t="shared" si="175"/>
        <v>0</v>
      </c>
      <c r="BW50" s="70">
        <f t="shared" si="176"/>
        <v>0</v>
      </c>
      <c r="BX50" s="70">
        <f t="shared" si="177"/>
        <v>0</v>
      </c>
      <c r="BY50" s="70">
        <f t="shared" si="178"/>
        <v>0</v>
      </c>
      <c r="CA50" s="104">
        <f t="shared" si="179"/>
        <v>0</v>
      </c>
      <c r="CB50" s="104">
        <f t="shared" si="180"/>
        <v>0</v>
      </c>
      <c r="CC50" s="104">
        <f t="shared" si="181"/>
        <v>0</v>
      </c>
      <c r="CD50" s="104">
        <f t="shared" si="182"/>
        <v>0</v>
      </c>
      <c r="CE50" s="104">
        <f t="shared" si="183"/>
        <v>0</v>
      </c>
      <c r="CF50" s="104">
        <f t="shared" si="184"/>
        <v>0</v>
      </c>
      <c r="CH50" s="226">
        <f t="shared" si="152"/>
        <v>0</v>
      </c>
      <c r="CI50" s="226">
        <f t="shared" si="153"/>
        <v>0</v>
      </c>
      <c r="CJ50" s="226">
        <f t="shared" si="154"/>
        <v>0</v>
      </c>
      <c r="CK50" s="226">
        <f t="shared" si="155"/>
        <v>0</v>
      </c>
      <c r="CL50" s="226">
        <f t="shared" si="156"/>
        <v>0</v>
      </c>
      <c r="CM50" s="226">
        <f t="shared" si="157"/>
        <v>0</v>
      </c>
      <c r="CN50" s="226">
        <f t="shared" si="158"/>
        <v>0</v>
      </c>
      <c r="CO50" s="226">
        <f t="shared" si="159"/>
        <v>0</v>
      </c>
      <c r="CV50" s="355">
        <f t="shared" si="185"/>
        <v>0</v>
      </c>
      <c r="CW50" s="355">
        <f t="shared" si="186"/>
        <v>0</v>
      </c>
      <c r="CX50" s="355">
        <f t="shared" si="187"/>
        <v>0</v>
      </c>
      <c r="CY50" s="355">
        <f t="shared" si="188"/>
        <v>0</v>
      </c>
      <c r="CZ50" s="355" t="str">
        <f ca="1">IFERROR(OUNTIF(AN50:AT50,"e"),"-")</f>
        <v>-</v>
      </c>
      <c r="DA50" s="355">
        <f t="shared" si="189"/>
        <v>0</v>
      </c>
      <c r="DB50" s="355">
        <f t="shared" si="190"/>
        <v>0</v>
      </c>
      <c r="DC50" s="355">
        <f t="shared" si="191"/>
        <v>0</v>
      </c>
      <c r="DD50" s="68"/>
      <c r="DE50" s="1168">
        <f t="shared" si="192"/>
        <v>0</v>
      </c>
      <c r="DF50" s="1168" t="str">
        <f t="shared" si="193"/>
        <v>-</v>
      </c>
      <c r="DG50" s="1168" t="str">
        <f t="shared" si="194"/>
        <v>-</v>
      </c>
      <c r="DH50" s="1168" t="str">
        <f t="shared" si="195"/>
        <v>-</v>
      </c>
      <c r="DI50" s="1168" t="str">
        <f t="shared" ca="1" si="196"/>
        <v>-</v>
      </c>
      <c r="DJ50" s="1168" t="str">
        <f t="shared" si="197"/>
        <v>-</v>
      </c>
      <c r="DK50" s="1168" t="str">
        <f t="shared" si="198"/>
        <v>-</v>
      </c>
      <c r="DL50" s="1168" t="str">
        <f t="shared" si="199"/>
        <v>-</v>
      </c>
      <c r="DM50" s="68"/>
      <c r="DN50" s="355">
        <f t="shared" si="200"/>
        <v>0</v>
      </c>
      <c r="DO50" s="355">
        <f t="shared" si="201"/>
        <v>0</v>
      </c>
      <c r="DP50" s="355">
        <f t="shared" si="202"/>
        <v>0</v>
      </c>
      <c r="DQ50" s="355">
        <f t="shared" si="203"/>
        <v>0</v>
      </c>
      <c r="DR50" s="355">
        <f t="shared" si="204"/>
        <v>0</v>
      </c>
      <c r="DS50" s="355">
        <f t="shared" si="205"/>
        <v>0</v>
      </c>
      <c r="DT50" s="355">
        <f t="shared" si="206"/>
        <v>0</v>
      </c>
      <c r="DU50" s="355">
        <f t="shared" si="207"/>
        <v>0</v>
      </c>
      <c r="DV50" s="68"/>
      <c r="DW50" s="68">
        <f t="shared" si="208"/>
        <v>0</v>
      </c>
      <c r="DX50" s="68" t="str">
        <f t="shared" si="209"/>
        <v>-</v>
      </c>
      <c r="DY50" s="68" t="str">
        <f t="shared" si="210"/>
        <v>-</v>
      </c>
      <c r="DZ50" s="68" t="str">
        <f t="shared" si="211"/>
        <v>-</v>
      </c>
      <c r="EA50" s="68" t="str">
        <f t="shared" si="212"/>
        <v>-</v>
      </c>
      <c r="EB50" s="68" t="str">
        <f t="shared" si="213"/>
        <v>-</v>
      </c>
      <c r="EC50" s="68" t="str">
        <f t="shared" si="214"/>
        <v>-</v>
      </c>
      <c r="ED50" s="68" t="str">
        <f t="shared" si="215"/>
        <v>-</v>
      </c>
      <c r="EE50" s="68"/>
      <c r="EF50" s="355">
        <f t="shared" si="216"/>
        <v>0</v>
      </c>
      <c r="EG50" s="355">
        <f t="shared" si="217"/>
        <v>0</v>
      </c>
      <c r="EH50" s="355">
        <f t="shared" si="218"/>
        <v>0</v>
      </c>
      <c r="EI50" s="355">
        <f t="shared" si="219"/>
        <v>0</v>
      </c>
      <c r="EJ50" s="355">
        <f t="shared" si="220"/>
        <v>0</v>
      </c>
      <c r="EK50" s="355">
        <f t="shared" si="221"/>
        <v>0</v>
      </c>
      <c r="EL50" s="355">
        <f t="shared" si="222"/>
        <v>0</v>
      </c>
      <c r="EM50" s="355">
        <f t="shared" si="223"/>
        <v>0</v>
      </c>
      <c r="EN50" s="68"/>
      <c r="EO50" s="68">
        <f t="shared" si="224"/>
        <v>0</v>
      </c>
      <c r="EP50" s="68" t="str">
        <f t="shared" si="225"/>
        <v>-</v>
      </c>
      <c r="EQ50" s="68" t="str">
        <f t="shared" si="226"/>
        <v>-</v>
      </c>
      <c r="ER50" s="68" t="str">
        <f t="shared" si="227"/>
        <v>-</v>
      </c>
      <c r="ES50" s="68" t="str">
        <f t="shared" si="228"/>
        <v>-</v>
      </c>
      <c r="ET50" s="68" t="str">
        <f t="shared" si="229"/>
        <v>-</v>
      </c>
      <c r="EU50" s="68" t="str">
        <f t="shared" si="230"/>
        <v>-</v>
      </c>
      <c r="EV50" s="68" t="str">
        <f t="shared" si="231"/>
        <v>-</v>
      </c>
      <c r="EW50" s="68"/>
      <c r="EX50" s="355">
        <f t="shared" si="232"/>
        <v>0</v>
      </c>
      <c r="EY50" s="355">
        <f t="shared" si="233"/>
        <v>0</v>
      </c>
      <c r="EZ50" s="355">
        <f t="shared" si="234"/>
        <v>0</v>
      </c>
      <c r="FA50" s="355">
        <f t="shared" si="235"/>
        <v>0</v>
      </c>
      <c r="FB50" s="355">
        <f t="shared" si="236"/>
        <v>0</v>
      </c>
      <c r="FC50" s="355">
        <f t="shared" si="237"/>
        <v>0</v>
      </c>
      <c r="FD50" s="355">
        <f t="shared" si="238"/>
        <v>0</v>
      </c>
      <c r="FE50" s="355">
        <f t="shared" si="239"/>
        <v>0</v>
      </c>
      <c r="FF50" s="68"/>
      <c r="FG50" s="68">
        <f t="shared" si="240"/>
        <v>0</v>
      </c>
      <c r="FH50" s="68" t="str">
        <f t="shared" si="241"/>
        <v>-</v>
      </c>
      <c r="FI50" s="68" t="str">
        <f t="shared" si="242"/>
        <v>-</v>
      </c>
      <c r="FJ50" s="68" t="str">
        <f t="shared" si="243"/>
        <v>-</v>
      </c>
      <c r="FK50" s="68" t="str">
        <f t="shared" si="244"/>
        <v>-</v>
      </c>
      <c r="FL50" s="68" t="str">
        <f t="shared" si="245"/>
        <v>-</v>
      </c>
      <c r="FM50" s="68" t="str">
        <f t="shared" si="246"/>
        <v>-</v>
      </c>
      <c r="FN50" s="68" t="str">
        <f t="shared" si="247"/>
        <v>-</v>
      </c>
      <c r="FO50" s="68"/>
      <c r="FP50" s="355">
        <f t="shared" si="248"/>
        <v>0</v>
      </c>
      <c r="FQ50" s="355">
        <f t="shared" si="249"/>
        <v>0</v>
      </c>
      <c r="FR50" s="355">
        <f t="shared" si="250"/>
        <v>0</v>
      </c>
      <c r="FS50" s="355">
        <f t="shared" si="251"/>
        <v>0</v>
      </c>
      <c r="FT50" s="355">
        <f t="shared" si="252"/>
        <v>0</v>
      </c>
      <c r="FU50" s="355">
        <f t="shared" si="253"/>
        <v>0</v>
      </c>
      <c r="FV50" s="355">
        <f t="shared" si="254"/>
        <v>0</v>
      </c>
      <c r="FW50" s="355">
        <f t="shared" si="255"/>
        <v>0</v>
      </c>
      <c r="FX50" s="68"/>
      <c r="FY50" s="68">
        <f t="shared" si="256"/>
        <v>0</v>
      </c>
      <c r="FZ50" s="68" t="str">
        <f t="shared" si="257"/>
        <v>-</v>
      </c>
      <c r="GA50" s="68" t="str">
        <f t="shared" si="258"/>
        <v>-</v>
      </c>
      <c r="GB50" s="68" t="str">
        <f t="shared" si="259"/>
        <v>-</v>
      </c>
      <c r="GC50" s="68" t="str">
        <f t="shared" si="260"/>
        <v>-</v>
      </c>
      <c r="GD50" s="68" t="str">
        <f t="shared" si="261"/>
        <v>-</v>
      </c>
      <c r="GE50" s="68" t="str">
        <f t="shared" si="262"/>
        <v>-</v>
      </c>
      <c r="GF50" s="68" t="str">
        <f t="shared" si="263"/>
        <v>-</v>
      </c>
    </row>
    <row r="51" spans="1:188" ht="13.5" customHeight="1" x14ac:dyDescent="0.3">
      <c r="A51" s="387"/>
      <c r="B51" s="387" t="s">
        <v>109</v>
      </c>
      <c r="C51" s="387" t="s">
        <v>24</v>
      </c>
      <c r="D51" s="388">
        <v>0.72916666666666663</v>
      </c>
      <c r="E51" s="388">
        <v>0</v>
      </c>
      <c r="F51" s="389" t="str">
        <f t="shared" si="134"/>
        <v>PT</v>
      </c>
      <c r="G51" s="9"/>
      <c r="H51" s="460">
        <f>INDEX(Lookup!$F$252:$Q$262,MATCH(B51,Lookup!$F$252:$F$262,0),MATCH($F$9,Lookup!$F$252:$Q$252,0))</f>
        <v>0.4</v>
      </c>
      <c r="I51" s="391">
        <v>192.4</v>
      </c>
      <c r="J51" s="392">
        <f t="shared" si="135"/>
        <v>683.8</v>
      </c>
      <c r="K51" s="461">
        <f t="shared" si="136"/>
        <v>0</v>
      </c>
      <c r="L51" s="394">
        <f t="shared" si="160"/>
        <v>0</v>
      </c>
      <c r="M51" s="395">
        <f t="shared" si="137"/>
        <v>192.4</v>
      </c>
      <c r="N51" s="392">
        <f t="shared" si="138"/>
        <v>0</v>
      </c>
      <c r="O51" s="9">
        <f t="shared" si="139"/>
        <v>0</v>
      </c>
      <c r="P51" s="9">
        <f t="shared" si="161"/>
        <v>0</v>
      </c>
      <c r="Q51" s="9">
        <f t="shared" si="162"/>
        <v>0</v>
      </c>
      <c r="R51" s="9">
        <f t="shared" si="163"/>
        <v>0</v>
      </c>
      <c r="S51" s="9">
        <f t="shared" si="164"/>
        <v>0</v>
      </c>
      <c r="T51" s="9">
        <f t="shared" si="165"/>
        <v>0</v>
      </c>
      <c r="U51" s="9">
        <f t="shared" si="166"/>
        <v>0</v>
      </c>
      <c r="V51" s="9">
        <f t="shared" si="167"/>
        <v>0</v>
      </c>
      <c r="W51" s="9">
        <f t="shared" si="168"/>
        <v>0</v>
      </c>
      <c r="X51" s="9">
        <f t="shared" si="169"/>
        <v>0</v>
      </c>
      <c r="Y51" s="9">
        <f t="shared" si="170"/>
        <v>0</v>
      </c>
      <c r="Z51" s="9">
        <f t="shared" si="171"/>
        <v>0</v>
      </c>
      <c r="AA51" s="9">
        <f t="shared" si="172"/>
        <v>0</v>
      </c>
      <c r="AB51" s="9">
        <f t="shared" si="140"/>
        <v>0</v>
      </c>
      <c r="AC51" s="9">
        <f t="shared" si="141"/>
        <v>0</v>
      </c>
      <c r="AD51" s="9">
        <f t="shared" si="142"/>
        <v>0</v>
      </c>
      <c r="AE51" s="9">
        <f t="shared" si="143"/>
        <v>0</v>
      </c>
      <c r="AF51" s="9">
        <f t="shared" si="144"/>
        <v>0</v>
      </c>
      <c r="AG51" s="9">
        <f t="shared" si="145"/>
        <v>0</v>
      </c>
      <c r="AH51" s="8">
        <f t="shared" si="146"/>
        <v>192.4</v>
      </c>
      <c r="AI51" s="8">
        <f t="shared" si="147"/>
        <v>0</v>
      </c>
      <c r="AJ51" s="8">
        <f t="shared" si="148"/>
        <v>0</v>
      </c>
      <c r="AK51" s="8">
        <f t="shared" si="149"/>
        <v>0</v>
      </c>
      <c r="AL51" s="8">
        <f t="shared" si="150"/>
        <v>0</v>
      </c>
      <c r="AM51" s="103" t="str">
        <f t="shared" si="151"/>
        <v>1</v>
      </c>
      <c r="AN51" s="63"/>
      <c r="AO51" s="63"/>
      <c r="AP51" s="63"/>
      <c r="AQ51" s="66"/>
      <c r="AR51" s="66"/>
      <c r="AS51" s="63"/>
      <c r="AT51" s="63"/>
      <c r="AU51" s="63"/>
      <c r="AV51" s="63"/>
      <c r="AW51" s="63"/>
      <c r="AX51" s="66"/>
      <c r="AY51" s="66"/>
      <c r="AZ51" s="63"/>
      <c r="BA51" s="63"/>
      <c r="BB51" s="63"/>
      <c r="BC51" s="63"/>
      <c r="BD51" s="63"/>
      <c r="BE51" s="66"/>
      <c r="BF51" s="66"/>
      <c r="BG51" s="63"/>
      <c r="BH51" s="63"/>
      <c r="BI51" s="63"/>
      <c r="BJ51" s="63"/>
      <c r="BK51" s="63"/>
      <c r="BL51" s="66"/>
      <c r="BM51" s="66"/>
      <c r="BN51" s="63"/>
      <c r="BO51" s="63"/>
      <c r="BP51" s="63"/>
      <c r="BQ51" s="63"/>
      <c r="BR51" s="63"/>
      <c r="BT51" s="70">
        <f t="shared" si="173"/>
        <v>0</v>
      </c>
      <c r="BU51" s="70">
        <f t="shared" si="174"/>
        <v>0</v>
      </c>
      <c r="BV51" s="70">
        <f t="shared" si="175"/>
        <v>0</v>
      </c>
      <c r="BW51" s="70">
        <f t="shared" si="176"/>
        <v>0</v>
      </c>
      <c r="BX51" s="70">
        <f t="shared" si="177"/>
        <v>0</v>
      </c>
      <c r="BY51" s="70">
        <f t="shared" si="178"/>
        <v>0</v>
      </c>
      <c r="CA51" s="104">
        <f t="shared" si="179"/>
        <v>0</v>
      </c>
      <c r="CB51" s="104">
        <f t="shared" si="180"/>
        <v>0</v>
      </c>
      <c r="CC51" s="104">
        <f t="shared" si="181"/>
        <v>0</v>
      </c>
      <c r="CD51" s="104">
        <f t="shared" si="182"/>
        <v>0</v>
      </c>
      <c r="CE51" s="104">
        <f t="shared" si="183"/>
        <v>0</v>
      </c>
      <c r="CF51" s="104">
        <f t="shared" si="184"/>
        <v>0</v>
      </c>
      <c r="CH51" s="226">
        <f t="shared" si="152"/>
        <v>0</v>
      </c>
      <c r="CI51" s="226">
        <f t="shared" si="153"/>
        <v>0</v>
      </c>
      <c r="CJ51" s="226">
        <f t="shared" si="154"/>
        <v>0</v>
      </c>
      <c r="CK51" s="226">
        <f t="shared" si="155"/>
        <v>0</v>
      </c>
      <c r="CL51" s="226">
        <f t="shared" si="156"/>
        <v>0</v>
      </c>
      <c r="CM51" s="226">
        <f t="shared" si="157"/>
        <v>0</v>
      </c>
      <c r="CN51" s="226">
        <f t="shared" si="158"/>
        <v>0</v>
      </c>
      <c r="CO51" s="226">
        <f t="shared" si="159"/>
        <v>0</v>
      </c>
      <c r="CV51" s="355">
        <f t="shared" si="185"/>
        <v>0</v>
      </c>
      <c r="CW51" s="355">
        <f t="shared" si="186"/>
        <v>0</v>
      </c>
      <c r="CX51" s="355">
        <f t="shared" si="187"/>
        <v>0</v>
      </c>
      <c r="CY51" s="355">
        <f t="shared" si="188"/>
        <v>0</v>
      </c>
      <c r="CZ51" s="355" t="str">
        <f ca="1">IFERROR(OUNTIF(AN51:AT51,"e"),"-")</f>
        <v>-</v>
      </c>
      <c r="DA51" s="355">
        <f t="shared" si="189"/>
        <v>0</v>
      </c>
      <c r="DB51" s="355">
        <f t="shared" si="190"/>
        <v>0</v>
      </c>
      <c r="DC51" s="355">
        <f t="shared" si="191"/>
        <v>0</v>
      </c>
      <c r="DD51" s="68"/>
      <c r="DE51" s="1168">
        <f t="shared" si="192"/>
        <v>0</v>
      </c>
      <c r="DF51" s="1168" t="str">
        <f t="shared" si="193"/>
        <v>-</v>
      </c>
      <c r="DG51" s="1168" t="str">
        <f t="shared" si="194"/>
        <v>-</v>
      </c>
      <c r="DH51" s="1168" t="str">
        <f t="shared" si="195"/>
        <v>-</v>
      </c>
      <c r="DI51" s="1168" t="str">
        <f t="shared" ca="1" si="196"/>
        <v>-</v>
      </c>
      <c r="DJ51" s="1168" t="str">
        <f t="shared" si="197"/>
        <v>-</v>
      </c>
      <c r="DK51" s="1168" t="str">
        <f t="shared" si="198"/>
        <v>-</v>
      </c>
      <c r="DL51" s="1168" t="str">
        <f t="shared" si="199"/>
        <v>-</v>
      </c>
      <c r="DM51" s="68"/>
      <c r="DN51" s="355">
        <f t="shared" si="200"/>
        <v>0</v>
      </c>
      <c r="DO51" s="355">
        <f t="shared" si="201"/>
        <v>0</v>
      </c>
      <c r="DP51" s="355">
        <f t="shared" si="202"/>
        <v>0</v>
      </c>
      <c r="DQ51" s="355">
        <f t="shared" si="203"/>
        <v>0</v>
      </c>
      <c r="DR51" s="355">
        <f t="shared" si="204"/>
        <v>0</v>
      </c>
      <c r="DS51" s="355">
        <f t="shared" si="205"/>
        <v>0</v>
      </c>
      <c r="DT51" s="355">
        <f t="shared" si="206"/>
        <v>0</v>
      </c>
      <c r="DU51" s="355">
        <f t="shared" si="207"/>
        <v>0</v>
      </c>
      <c r="DV51" s="68"/>
      <c r="DW51" s="68">
        <f t="shared" si="208"/>
        <v>0</v>
      </c>
      <c r="DX51" s="68" t="str">
        <f t="shared" si="209"/>
        <v>-</v>
      </c>
      <c r="DY51" s="68" t="str">
        <f t="shared" si="210"/>
        <v>-</v>
      </c>
      <c r="DZ51" s="68" t="str">
        <f t="shared" si="211"/>
        <v>-</v>
      </c>
      <c r="EA51" s="68" t="str">
        <f t="shared" si="212"/>
        <v>-</v>
      </c>
      <c r="EB51" s="68" t="str">
        <f t="shared" si="213"/>
        <v>-</v>
      </c>
      <c r="EC51" s="68" t="str">
        <f t="shared" si="214"/>
        <v>-</v>
      </c>
      <c r="ED51" s="68" t="str">
        <f t="shared" si="215"/>
        <v>-</v>
      </c>
      <c r="EE51" s="68"/>
      <c r="EF51" s="355">
        <f t="shared" si="216"/>
        <v>0</v>
      </c>
      <c r="EG51" s="355">
        <f t="shared" si="217"/>
        <v>0</v>
      </c>
      <c r="EH51" s="355">
        <f t="shared" si="218"/>
        <v>0</v>
      </c>
      <c r="EI51" s="355">
        <f t="shared" si="219"/>
        <v>0</v>
      </c>
      <c r="EJ51" s="355">
        <f t="shared" si="220"/>
        <v>0</v>
      </c>
      <c r="EK51" s="355">
        <f t="shared" si="221"/>
        <v>0</v>
      </c>
      <c r="EL51" s="355">
        <f t="shared" si="222"/>
        <v>0</v>
      </c>
      <c r="EM51" s="355">
        <f t="shared" si="223"/>
        <v>0</v>
      </c>
      <c r="EN51" s="68"/>
      <c r="EO51" s="68">
        <f t="shared" si="224"/>
        <v>0</v>
      </c>
      <c r="EP51" s="68" t="str">
        <f t="shared" si="225"/>
        <v>-</v>
      </c>
      <c r="EQ51" s="68" t="str">
        <f t="shared" si="226"/>
        <v>-</v>
      </c>
      <c r="ER51" s="68" t="str">
        <f t="shared" si="227"/>
        <v>-</v>
      </c>
      <c r="ES51" s="68" t="str">
        <f t="shared" si="228"/>
        <v>-</v>
      </c>
      <c r="ET51" s="68" t="str">
        <f t="shared" si="229"/>
        <v>-</v>
      </c>
      <c r="EU51" s="68" t="str">
        <f t="shared" si="230"/>
        <v>-</v>
      </c>
      <c r="EV51" s="68" t="str">
        <f t="shared" si="231"/>
        <v>-</v>
      </c>
      <c r="EW51" s="68"/>
      <c r="EX51" s="355">
        <f t="shared" si="232"/>
        <v>0</v>
      </c>
      <c r="EY51" s="355">
        <f t="shared" si="233"/>
        <v>0</v>
      </c>
      <c r="EZ51" s="355">
        <f t="shared" si="234"/>
        <v>0</v>
      </c>
      <c r="FA51" s="355">
        <f t="shared" si="235"/>
        <v>0</v>
      </c>
      <c r="FB51" s="355">
        <f t="shared" si="236"/>
        <v>0</v>
      </c>
      <c r="FC51" s="355">
        <f t="shared" si="237"/>
        <v>0</v>
      </c>
      <c r="FD51" s="355">
        <f t="shared" si="238"/>
        <v>0</v>
      </c>
      <c r="FE51" s="355">
        <f t="shared" si="239"/>
        <v>0</v>
      </c>
      <c r="FF51" s="68"/>
      <c r="FG51" s="68">
        <f t="shared" si="240"/>
        <v>0</v>
      </c>
      <c r="FH51" s="68" t="str">
        <f t="shared" si="241"/>
        <v>-</v>
      </c>
      <c r="FI51" s="68" t="str">
        <f t="shared" si="242"/>
        <v>-</v>
      </c>
      <c r="FJ51" s="68" t="str">
        <f t="shared" si="243"/>
        <v>-</v>
      </c>
      <c r="FK51" s="68" t="str">
        <f t="shared" si="244"/>
        <v>-</v>
      </c>
      <c r="FL51" s="68" t="str">
        <f t="shared" si="245"/>
        <v>-</v>
      </c>
      <c r="FM51" s="68" t="str">
        <f t="shared" si="246"/>
        <v>-</v>
      </c>
      <c r="FN51" s="68" t="str">
        <f t="shared" si="247"/>
        <v>-</v>
      </c>
      <c r="FO51" s="68"/>
      <c r="FP51" s="355">
        <f t="shared" si="248"/>
        <v>0</v>
      </c>
      <c r="FQ51" s="355">
        <f t="shared" si="249"/>
        <v>0</v>
      </c>
      <c r="FR51" s="355">
        <f t="shared" si="250"/>
        <v>0</v>
      </c>
      <c r="FS51" s="355">
        <f t="shared" si="251"/>
        <v>0</v>
      </c>
      <c r="FT51" s="355">
        <f t="shared" si="252"/>
        <v>0</v>
      </c>
      <c r="FU51" s="355">
        <f t="shared" si="253"/>
        <v>0</v>
      </c>
      <c r="FV51" s="355">
        <f t="shared" si="254"/>
        <v>0</v>
      </c>
      <c r="FW51" s="355">
        <f t="shared" si="255"/>
        <v>0</v>
      </c>
      <c r="FX51" s="68"/>
      <c r="FY51" s="68">
        <f t="shared" si="256"/>
        <v>0</v>
      </c>
      <c r="FZ51" s="68" t="str">
        <f t="shared" si="257"/>
        <v>-</v>
      </c>
      <c r="GA51" s="68" t="str">
        <f t="shared" si="258"/>
        <v>-</v>
      </c>
      <c r="GB51" s="68" t="str">
        <f t="shared" si="259"/>
        <v>-</v>
      </c>
      <c r="GC51" s="68" t="str">
        <f t="shared" si="260"/>
        <v>-</v>
      </c>
      <c r="GD51" s="68" t="str">
        <f t="shared" si="261"/>
        <v>-</v>
      </c>
      <c r="GE51" s="68" t="str">
        <f t="shared" si="262"/>
        <v>-</v>
      </c>
      <c r="GF51" s="68" t="str">
        <f t="shared" si="263"/>
        <v>-</v>
      </c>
    </row>
    <row r="52" spans="1:188" ht="13.5" customHeight="1" x14ac:dyDescent="0.3">
      <c r="A52" s="387"/>
      <c r="B52" s="387" t="s">
        <v>109</v>
      </c>
      <c r="C52" s="387" t="s">
        <v>24</v>
      </c>
      <c r="D52" s="388">
        <v>0.72916666666666663</v>
      </c>
      <c r="E52" s="388">
        <v>0</v>
      </c>
      <c r="F52" s="389" t="str">
        <f t="shared" si="134"/>
        <v>PT</v>
      </c>
      <c r="G52" s="9"/>
      <c r="H52" s="460">
        <f>INDEX(Lookup!$F$252:$Q$262,MATCH(B52,Lookup!$F$252:$F$262,0),MATCH($F$9,Lookup!$F$252:$Q$252,0))</f>
        <v>0.4</v>
      </c>
      <c r="I52" s="391">
        <v>192.4</v>
      </c>
      <c r="J52" s="392">
        <f t="shared" si="135"/>
        <v>683.8</v>
      </c>
      <c r="K52" s="461">
        <f t="shared" si="136"/>
        <v>0</v>
      </c>
      <c r="L52" s="394">
        <f t="shared" si="160"/>
        <v>0</v>
      </c>
      <c r="M52" s="395">
        <f t="shared" si="137"/>
        <v>192.4</v>
      </c>
      <c r="N52" s="392">
        <f t="shared" si="138"/>
        <v>0</v>
      </c>
      <c r="O52" s="9">
        <f t="shared" si="139"/>
        <v>0</v>
      </c>
      <c r="P52" s="9">
        <f t="shared" si="161"/>
        <v>0</v>
      </c>
      <c r="Q52" s="9">
        <f t="shared" si="162"/>
        <v>0</v>
      </c>
      <c r="R52" s="9">
        <f t="shared" si="163"/>
        <v>0</v>
      </c>
      <c r="S52" s="9">
        <f t="shared" si="164"/>
        <v>0</v>
      </c>
      <c r="T52" s="9">
        <f t="shared" si="165"/>
        <v>0</v>
      </c>
      <c r="U52" s="9">
        <f t="shared" si="166"/>
        <v>0</v>
      </c>
      <c r="V52" s="9">
        <f t="shared" si="167"/>
        <v>0</v>
      </c>
      <c r="W52" s="9">
        <f t="shared" si="168"/>
        <v>0</v>
      </c>
      <c r="X52" s="9">
        <f t="shared" si="169"/>
        <v>0</v>
      </c>
      <c r="Y52" s="9">
        <f t="shared" si="170"/>
        <v>0</v>
      </c>
      <c r="Z52" s="9">
        <f t="shared" si="171"/>
        <v>0</v>
      </c>
      <c r="AA52" s="9">
        <f t="shared" si="172"/>
        <v>0</v>
      </c>
      <c r="AB52" s="9">
        <f t="shared" si="140"/>
        <v>0</v>
      </c>
      <c r="AC52" s="9">
        <f t="shared" si="141"/>
        <v>0</v>
      </c>
      <c r="AD52" s="9">
        <f t="shared" si="142"/>
        <v>0</v>
      </c>
      <c r="AE52" s="9">
        <f t="shared" si="143"/>
        <v>0</v>
      </c>
      <c r="AF52" s="9">
        <f t="shared" si="144"/>
        <v>0</v>
      </c>
      <c r="AG52" s="9">
        <f t="shared" si="145"/>
        <v>0</v>
      </c>
      <c r="AH52" s="8">
        <f t="shared" si="146"/>
        <v>192.4</v>
      </c>
      <c r="AI52" s="8">
        <f t="shared" si="147"/>
        <v>0</v>
      </c>
      <c r="AJ52" s="8">
        <f t="shared" si="148"/>
        <v>0</v>
      </c>
      <c r="AK52" s="8">
        <f t="shared" si="149"/>
        <v>0</v>
      </c>
      <c r="AL52" s="8">
        <f t="shared" si="150"/>
        <v>0</v>
      </c>
      <c r="AM52" s="103" t="str">
        <f t="shared" si="151"/>
        <v>1</v>
      </c>
      <c r="AN52" s="63"/>
      <c r="AO52" s="63"/>
      <c r="AP52" s="63"/>
      <c r="AQ52" s="66"/>
      <c r="AR52" s="66"/>
      <c r="AS52" s="63"/>
      <c r="AT52" s="63"/>
      <c r="AU52" s="63"/>
      <c r="AV52" s="63"/>
      <c r="AW52" s="63"/>
      <c r="AX52" s="66"/>
      <c r="AY52" s="66"/>
      <c r="AZ52" s="63"/>
      <c r="BA52" s="63"/>
      <c r="BB52" s="63"/>
      <c r="BC52" s="63"/>
      <c r="BD52" s="63"/>
      <c r="BE52" s="66"/>
      <c r="BF52" s="66"/>
      <c r="BG52" s="63"/>
      <c r="BH52" s="63"/>
      <c r="BI52" s="63"/>
      <c r="BJ52" s="63"/>
      <c r="BK52" s="63"/>
      <c r="BL52" s="66"/>
      <c r="BM52" s="66"/>
      <c r="BN52" s="63"/>
      <c r="BO52" s="63"/>
      <c r="BP52" s="63"/>
      <c r="BQ52" s="63"/>
      <c r="BR52" s="63"/>
      <c r="BT52" s="70">
        <f t="shared" si="173"/>
        <v>0</v>
      </c>
      <c r="BU52" s="70">
        <f t="shared" si="174"/>
        <v>0</v>
      </c>
      <c r="BV52" s="70">
        <f t="shared" si="175"/>
        <v>0</v>
      </c>
      <c r="BW52" s="70">
        <f t="shared" si="176"/>
        <v>0</v>
      </c>
      <c r="BX52" s="70">
        <f t="shared" si="177"/>
        <v>0</v>
      </c>
      <c r="BY52" s="70">
        <f t="shared" si="178"/>
        <v>0</v>
      </c>
      <c r="CA52" s="104">
        <f t="shared" si="179"/>
        <v>0</v>
      </c>
      <c r="CB52" s="104">
        <f t="shared" si="180"/>
        <v>0</v>
      </c>
      <c r="CC52" s="104">
        <f t="shared" si="181"/>
        <v>0</v>
      </c>
      <c r="CD52" s="104">
        <f t="shared" si="182"/>
        <v>0</v>
      </c>
      <c r="CE52" s="104">
        <f t="shared" si="183"/>
        <v>0</v>
      </c>
      <c r="CF52" s="104">
        <f t="shared" si="184"/>
        <v>0</v>
      </c>
      <c r="CH52" s="226">
        <f t="shared" si="152"/>
        <v>0</v>
      </c>
      <c r="CI52" s="226">
        <f t="shared" si="153"/>
        <v>0</v>
      </c>
      <c r="CJ52" s="226">
        <f t="shared" si="154"/>
        <v>0</v>
      </c>
      <c r="CK52" s="226">
        <f t="shared" si="155"/>
        <v>0</v>
      </c>
      <c r="CL52" s="226">
        <f t="shared" si="156"/>
        <v>0</v>
      </c>
      <c r="CM52" s="226">
        <f t="shared" si="157"/>
        <v>0</v>
      </c>
      <c r="CN52" s="226">
        <f t="shared" si="158"/>
        <v>0</v>
      </c>
      <c r="CO52" s="226">
        <f t="shared" si="159"/>
        <v>0</v>
      </c>
      <c r="CV52" s="355">
        <f t="shared" si="185"/>
        <v>0</v>
      </c>
      <c r="CW52" s="355">
        <f t="shared" si="186"/>
        <v>0</v>
      </c>
      <c r="CX52" s="355">
        <f t="shared" si="187"/>
        <v>0</v>
      </c>
      <c r="CY52" s="355">
        <f t="shared" si="188"/>
        <v>0</v>
      </c>
      <c r="CZ52" s="355" t="str">
        <f ca="1">IFERROR(OUNTIF(AN52:AT52,"e"),"-")</f>
        <v>-</v>
      </c>
      <c r="DA52" s="355">
        <f t="shared" si="189"/>
        <v>0</v>
      </c>
      <c r="DB52" s="355">
        <f t="shared" si="190"/>
        <v>0</v>
      </c>
      <c r="DC52" s="355">
        <f t="shared" si="191"/>
        <v>0</v>
      </c>
      <c r="DD52" s="68"/>
      <c r="DE52" s="1168">
        <f t="shared" si="192"/>
        <v>0</v>
      </c>
      <c r="DF52" s="1168" t="str">
        <f t="shared" si="193"/>
        <v>-</v>
      </c>
      <c r="DG52" s="1168" t="str">
        <f t="shared" si="194"/>
        <v>-</v>
      </c>
      <c r="DH52" s="1168" t="str">
        <f t="shared" si="195"/>
        <v>-</v>
      </c>
      <c r="DI52" s="1168" t="str">
        <f t="shared" ca="1" si="196"/>
        <v>-</v>
      </c>
      <c r="DJ52" s="1168" t="str">
        <f t="shared" si="197"/>
        <v>-</v>
      </c>
      <c r="DK52" s="1168" t="str">
        <f t="shared" si="198"/>
        <v>-</v>
      </c>
      <c r="DL52" s="1168" t="str">
        <f t="shared" si="199"/>
        <v>-</v>
      </c>
      <c r="DM52" s="68"/>
      <c r="DN52" s="355">
        <f t="shared" si="200"/>
        <v>0</v>
      </c>
      <c r="DO52" s="355">
        <f t="shared" si="201"/>
        <v>0</v>
      </c>
      <c r="DP52" s="355">
        <f t="shared" si="202"/>
        <v>0</v>
      </c>
      <c r="DQ52" s="355">
        <f t="shared" si="203"/>
        <v>0</v>
      </c>
      <c r="DR52" s="355">
        <f t="shared" si="204"/>
        <v>0</v>
      </c>
      <c r="DS52" s="355">
        <f t="shared" si="205"/>
        <v>0</v>
      </c>
      <c r="DT52" s="355">
        <f t="shared" si="206"/>
        <v>0</v>
      </c>
      <c r="DU52" s="355">
        <f t="shared" si="207"/>
        <v>0</v>
      </c>
      <c r="DV52" s="68"/>
      <c r="DW52" s="68">
        <f t="shared" si="208"/>
        <v>0</v>
      </c>
      <c r="DX52" s="68" t="str">
        <f t="shared" si="209"/>
        <v>-</v>
      </c>
      <c r="DY52" s="68" t="str">
        <f t="shared" si="210"/>
        <v>-</v>
      </c>
      <c r="DZ52" s="68" t="str">
        <f t="shared" si="211"/>
        <v>-</v>
      </c>
      <c r="EA52" s="68" t="str">
        <f t="shared" si="212"/>
        <v>-</v>
      </c>
      <c r="EB52" s="68" t="str">
        <f t="shared" si="213"/>
        <v>-</v>
      </c>
      <c r="EC52" s="68" t="str">
        <f t="shared" si="214"/>
        <v>-</v>
      </c>
      <c r="ED52" s="68" t="str">
        <f t="shared" si="215"/>
        <v>-</v>
      </c>
      <c r="EE52" s="68"/>
      <c r="EF52" s="355">
        <f t="shared" si="216"/>
        <v>0</v>
      </c>
      <c r="EG52" s="355">
        <f t="shared" si="217"/>
        <v>0</v>
      </c>
      <c r="EH52" s="355">
        <f t="shared" si="218"/>
        <v>0</v>
      </c>
      <c r="EI52" s="355">
        <f t="shared" si="219"/>
        <v>0</v>
      </c>
      <c r="EJ52" s="355">
        <f t="shared" si="220"/>
        <v>0</v>
      </c>
      <c r="EK52" s="355">
        <f t="shared" si="221"/>
        <v>0</v>
      </c>
      <c r="EL52" s="355">
        <f t="shared" si="222"/>
        <v>0</v>
      </c>
      <c r="EM52" s="355">
        <f t="shared" si="223"/>
        <v>0</v>
      </c>
      <c r="EN52" s="68"/>
      <c r="EO52" s="68">
        <f t="shared" si="224"/>
        <v>0</v>
      </c>
      <c r="EP52" s="68" t="str">
        <f t="shared" si="225"/>
        <v>-</v>
      </c>
      <c r="EQ52" s="68" t="str">
        <f t="shared" si="226"/>
        <v>-</v>
      </c>
      <c r="ER52" s="68" t="str">
        <f t="shared" si="227"/>
        <v>-</v>
      </c>
      <c r="ES52" s="68" t="str">
        <f t="shared" si="228"/>
        <v>-</v>
      </c>
      <c r="ET52" s="68" t="str">
        <f t="shared" si="229"/>
        <v>-</v>
      </c>
      <c r="EU52" s="68" t="str">
        <f t="shared" si="230"/>
        <v>-</v>
      </c>
      <c r="EV52" s="68" t="str">
        <f t="shared" si="231"/>
        <v>-</v>
      </c>
      <c r="EW52" s="68"/>
      <c r="EX52" s="355">
        <f t="shared" si="232"/>
        <v>0</v>
      </c>
      <c r="EY52" s="355">
        <f t="shared" si="233"/>
        <v>0</v>
      </c>
      <c r="EZ52" s="355">
        <f t="shared" si="234"/>
        <v>0</v>
      </c>
      <c r="FA52" s="355">
        <f t="shared" si="235"/>
        <v>0</v>
      </c>
      <c r="FB52" s="355">
        <f t="shared" si="236"/>
        <v>0</v>
      </c>
      <c r="FC52" s="355">
        <f t="shared" si="237"/>
        <v>0</v>
      </c>
      <c r="FD52" s="355">
        <f t="shared" si="238"/>
        <v>0</v>
      </c>
      <c r="FE52" s="355">
        <f t="shared" si="239"/>
        <v>0</v>
      </c>
      <c r="FF52" s="68"/>
      <c r="FG52" s="68">
        <f t="shared" si="240"/>
        <v>0</v>
      </c>
      <c r="FH52" s="68" t="str">
        <f t="shared" si="241"/>
        <v>-</v>
      </c>
      <c r="FI52" s="68" t="str">
        <f t="shared" si="242"/>
        <v>-</v>
      </c>
      <c r="FJ52" s="68" t="str">
        <f t="shared" si="243"/>
        <v>-</v>
      </c>
      <c r="FK52" s="68" t="str">
        <f t="shared" si="244"/>
        <v>-</v>
      </c>
      <c r="FL52" s="68" t="str">
        <f t="shared" si="245"/>
        <v>-</v>
      </c>
      <c r="FM52" s="68" t="str">
        <f t="shared" si="246"/>
        <v>-</v>
      </c>
      <c r="FN52" s="68" t="str">
        <f t="shared" si="247"/>
        <v>-</v>
      </c>
      <c r="FO52" s="68"/>
      <c r="FP52" s="355">
        <f t="shared" si="248"/>
        <v>0</v>
      </c>
      <c r="FQ52" s="355">
        <f t="shared" si="249"/>
        <v>0</v>
      </c>
      <c r="FR52" s="355">
        <f t="shared" si="250"/>
        <v>0</v>
      </c>
      <c r="FS52" s="355">
        <f t="shared" si="251"/>
        <v>0</v>
      </c>
      <c r="FT52" s="355">
        <f t="shared" si="252"/>
        <v>0</v>
      </c>
      <c r="FU52" s="355">
        <f t="shared" si="253"/>
        <v>0</v>
      </c>
      <c r="FV52" s="355">
        <f t="shared" si="254"/>
        <v>0</v>
      </c>
      <c r="FW52" s="355">
        <f t="shared" si="255"/>
        <v>0</v>
      </c>
      <c r="FX52" s="68"/>
      <c r="FY52" s="68">
        <f t="shared" si="256"/>
        <v>0</v>
      </c>
      <c r="FZ52" s="68" t="str">
        <f t="shared" si="257"/>
        <v>-</v>
      </c>
      <c r="GA52" s="68" t="str">
        <f t="shared" si="258"/>
        <v>-</v>
      </c>
      <c r="GB52" s="68" t="str">
        <f t="shared" si="259"/>
        <v>-</v>
      </c>
      <c r="GC52" s="68" t="str">
        <f t="shared" si="260"/>
        <v>-</v>
      </c>
      <c r="GD52" s="68" t="str">
        <f t="shared" si="261"/>
        <v>-</v>
      </c>
      <c r="GE52" s="68" t="str">
        <f t="shared" si="262"/>
        <v>-</v>
      </c>
      <c r="GF52" s="68" t="str">
        <f t="shared" si="263"/>
        <v>-</v>
      </c>
    </row>
    <row r="53" spans="1:188" ht="13.5" customHeight="1" thickBot="1" x14ac:dyDescent="0.35">
      <c r="A53" s="396"/>
      <c r="B53" s="396" t="s">
        <v>109</v>
      </c>
      <c r="C53" s="396" t="s">
        <v>24</v>
      </c>
      <c r="D53" s="397">
        <v>0.72916666666666663</v>
      </c>
      <c r="E53" s="397">
        <v>0</v>
      </c>
      <c r="F53" s="398" t="str">
        <f t="shared" si="134"/>
        <v>PT</v>
      </c>
      <c r="G53" s="906"/>
      <c r="H53" s="462">
        <f>INDEX(Lookup!$F$252:$Q$262,MATCH(B53,Lookup!$F$252:$F$262,0),MATCH($F$9,Lookup!$F$252:$Q$252,0))</f>
        <v>0.4</v>
      </c>
      <c r="I53" s="400">
        <v>192.4</v>
      </c>
      <c r="J53" s="401">
        <f t="shared" si="135"/>
        <v>683.8</v>
      </c>
      <c r="K53" s="463">
        <f t="shared" si="136"/>
        <v>0</v>
      </c>
      <c r="L53" s="403">
        <f t="shared" si="160"/>
        <v>0</v>
      </c>
      <c r="M53" s="404">
        <f t="shared" si="137"/>
        <v>192.4</v>
      </c>
      <c r="N53" s="401">
        <f t="shared" si="138"/>
        <v>0</v>
      </c>
      <c r="O53" s="9">
        <f t="shared" si="139"/>
        <v>0</v>
      </c>
      <c r="P53" s="9">
        <f t="shared" si="161"/>
        <v>0</v>
      </c>
      <c r="Q53" s="9">
        <f t="shared" si="162"/>
        <v>0</v>
      </c>
      <c r="R53" s="9">
        <f t="shared" si="163"/>
        <v>0</v>
      </c>
      <c r="S53" s="9">
        <f t="shared" si="164"/>
        <v>0</v>
      </c>
      <c r="T53" s="9">
        <f t="shared" si="165"/>
        <v>0</v>
      </c>
      <c r="U53" s="9">
        <f t="shared" si="166"/>
        <v>0</v>
      </c>
      <c r="V53" s="9">
        <f t="shared" si="167"/>
        <v>0</v>
      </c>
      <c r="W53" s="9">
        <f t="shared" si="168"/>
        <v>0</v>
      </c>
      <c r="X53" s="9">
        <f t="shared" si="169"/>
        <v>0</v>
      </c>
      <c r="Y53" s="9">
        <f t="shared" si="170"/>
        <v>0</v>
      </c>
      <c r="Z53" s="9">
        <f t="shared" si="171"/>
        <v>0</v>
      </c>
      <c r="AA53" s="9">
        <f t="shared" si="172"/>
        <v>0</v>
      </c>
      <c r="AB53" s="9">
        <f t="shared" si="140"/>
        <v>0</v>
      </c>
      <c r="AC53" s="9">
        <f t="shared" si="141"/>
        <v>0</v>
      </c>
      <c r="AD53" s="9">
        <f t="shared" si="142"/>
        <v>0</v>
      </c>
      <c r="AE53" s="9">
        <f t="shared" si="143"/>
        <v>0</v>
      </c>
      <c r="AF53" s="9">
        <f t="shared" si="144"/>
        <v>0</v>
      </c>
      <c r="AG53" s="9">
        <f t="shared" si="145"/>
        <v>0</v>
      </c>
      <c r="AH53" s="8">
        <f t="shared" si="146"/>
        <v>192.4</v>
      </c>
      <c r="AI53" s="8">
        <f t="shared" si="147"/>
        <v>0</v>
      </c>
      <c r="AJ53" s="8">
        <f t="shared" si="148"/>
        <v>0</v>
      </c>
      <c r="AK53" s="8">
        <f t="shared" si="149"/>
        <v>0</v>
      </c>
      <c r="AL53" s="8">
        <f t="shared" si="150"/>
        <v>0</v>
      </c>
      <c r="AM53" s="103" t="str">
        <f t="shared" si="151"/>
        <v>1</v>
      </c>
      <c r="AN53" s="63"/>
      <c r="AO53" s="63"/>
      <c r="AP53" s="63"/>
      <c r="AQ53" s="66"/>
      <c r="AR53" s="66"/>
      <c r="AS53" s="63"/>
      <c r="AT53" s="63"/>
      <c r="AU53" s="63"/>
      <c r="AV53" s="63"/>
      <c r="AW53" s="63"/>
      <c r="AX53" s="66"/>
      <c r="AY53" s="66"/>
      <c r="AZ53" s="63"/>
      <c r="BA53" s="63"/>
      <c r="BB53" s="63"/>
      <c r="BC53" s="63"/>
      <c r="BD53" s="63"/>
      <c r="BE53" s="66"/>
      <c r="BF53" s="66"/>
      <c r="BG53" s="63"/>
      <c r="BH53" s="63"/>
      <c r="BI53" s="63"/>
      <c r="BJ53" s="63"/>
      <c r="BK53" s="63"/>
      <c r="BL53" s="66"/>
      <c r="BM53" s="66"/>
      <c r="BN53" s="63"/>
      <c r="BO53" s="63"/>
      <c r="BP53" s="63"/>
      <c r="BQ53" s="63"/>
      <c r="BR53" s="63"/>
      <c r="BT53" s="70">
        <f t="shared" si="173"/>
        <v>0</v>
      </c>
      <c r="BU53" s="70">
        <f t="shared" si="174"/>
        <v>0</v>
      </c>
      <c r="BV53" s="70">
        <f t="shared" si="175"/>
        <v>0</v>
      </c>
      <c r="BW53" s="70">
        <f t="shared" si="176"/>
        <v>0</v>
      </c>
      <c r="BX53" s="70">
        <f t="shared" si="177"/>
        <v>0</v>
      </c>
      <c r="BY53" s="70">
        <f t="shared" si="178"/>
        <v>0</v>
      </c>
      <c r="CA53" s="104">
        <f t="shared" si="179"/>
        <v>0</v>
      </c>
      <c r="CB53" s="104">
        <f t="shared" si="180"/>
        <v>0</v>
      </c>
      <c r="CC53" s="104">
        <f t="shared" si="181"/>
        <v>0</v>
      </c>
      <c r="CD53" s="104">
        <f t="shared" si="182"/>
        <v>0</v>
      </c>
      <c r="CE53" s="104">
        <f t="shared" si="183"/>
        <v>0</v>
      </c>
      <c r="CF53" s="104">
        <f t="shared" si="184"/>
        <v>0</v>
      </c>
      <c r="CH53" s="226">
        <f t="shared" si="152"/>
        <v>0</v>
      </c>
      <c r="CI53" s="226">
        <f t="shared" si="153"/>
        <v>0</v>
      </c>
      <c r="CJ53" s="226">
        <f t="shared" si="154"/>
        <v>0</v>
      </c>
      <c r="CK53" s="226">
        <f t="shared" si="155"/>
        <v>0</v>
      </c>
      <c r="CL53" s="226">
        <f t="shared" si="156"/>
        <v>0</v>
      </c>
      <c r="CM53" s="226">
        <f t="shared" si="157"/>
        <v>0</v>
      </c>
      <c r="CN53" s="226">
        <f t="shared" si="158"/>
        <v>0</v>
      </c>
      <c r="CO53" s="226">
        <f t="shared" si="159"/>
        <v>0</v>
      </c>
      <c r="CV53" s="355">
        <f t="shared" si="185"/>
        <v>0</v>
      </c>
      <c r="CW53" s="355">
        <f t="shared" si="186"/>
        <v>0</v>
      </c>
      <c r="CX53" s="355">
        <f t="shared" si="187"/>
        <v>0</v>
      </c>
      <c r="CY53" s="355">
        <f t="shared" si="188"/>
        <v>0</v>
      </c>
      <c r="CZ53" s="355" t="str">
        <f ca="1">IFERROR(OUNTIF(AN53:AT53,"e"),"-")</f>
        <v>-</v>
      </c>
      <c r="DA53" s="355">
        <f t="shared" si="189"/>
        <v>0</v>
      </c>
      <c r="DB53" s="355">
        <f t="shared" si="190"/>
        <v>0</v>
      </c>
      <c r="DC53" s="355">
        <f t="shared" si="191"/>
        <v>0</v>
      </c>
      <c r="DD53" s="68"/>
      <c r="DE53" s="1168">
        <f t="shared" si="192"/>
        <v>0</v>
      </c>
      <c r="DF53" s="1168" t="str">
        <f t="shared" si="193"/>
        <v>-</v>
      </c>
      <c r="DG53" s="1168" t="str">
        <f t="shared" si="194"/>
        <v>-</v>
      </c>
      <c r="DH53" s="1168" t="str">
        <f t="shared" si="195"/>
        <v>-</v>
      </c>
      <c r="DI53" s="1168" t="str">
        <f t="shared" ca="1" si="196"/>
        <v>-</v>
      </c>
      <c r="DJ53" s="1168" t="str">
        <f t="shared" si="197"/>
        <v>-</v>
      </c>
      <c r="DK53" s="1168" t="str">
        <f t="shared" si="198"/>
        <v>-</v>
      </c>
      <c r="DL53" s="1168" t="str">
        <f t="shared" si="199"/>
        <v>-</v>
      </c>
      <c r="DM53" s="68"/>
      <c r="DN53" s="355">
        <f t="shared" si="200"/>
        <v>0</v>
      </c>
      <c r="DO53" s="355">
        <f t="shared" si="201"/>
        <v>0</v>
      </c>
      <c r="DP53" s="355">
        <f t="shared" si="202"/>
        <v>0</v>
      </c>
      <c r="DQ53" s="355">
        <f t="shared" si="203"/>
        <v>0</v>
      </c>
      <c r="DR53" s="355">
        <f t="shared" si="204"/>
        <v>0</v>
      </c>
      <c r="DS53" s="355">
        <f t="shared" si="205"/>
        <v>0</v>
      </c>
      <c r="DT53" s="355">
        <f t="shared" si="206"/>
        <v>0</v>
      </c>
      <c r="DU53" s="355">
        <f t="shared" si="207"/>
        <v>0</v>
      </c>
      <c r="DV53" s="68"/>
      <c r="DW53" s="68">
        <f t="shared" si="208"/>
        <v>0</v>
      </c>
      <c r="DX53" s="68" t="str">
        <f t="shared" si="209"/>
        <v>-</v>
      </c>
      <c r="DY53" s="68" t="str">
        <f t="shared" si="210"/>
        <v>-</v>
      </c>
      <c r="DZ53" s="68" t="str">
        <f t="shared" si="211"/>
        <v>-</v>
      </c>
      <c r="EA53" s="68" t="str">
        <f t="shared" si="212"/>
        <v>-</v>
      </c>
      <c r="EB53" s="68" t="str">
        <f t="shared" si="213"/>
        <v>-</v>
      </c>
      <c r="EC53" s="68" t="str">
        <f t="shared" si="214"/>
        <v>-</v>
      </c>
      <c r="ED53" s="68" t="str">
        <f t="shared" si="215"/>
        <v>-</v>
      </c>
      <c r="EE53" s="68"/>
      <c r="EF53" s="355">
        <f t="shared" si="216"/>
        <v>0</v>
      </c>
      <c r="EG53" s="355">
        <f t="shared" si="217"/>
        <v>0</v>
      </c>
      <c r="EH53" s="355">
        <f t="shared" si="218"/>
        <v>0</v>
      </c>
      <c r="EI53" s="355">
        <f t="shared" si="219"/>
        <v>0</v>
      </c>
      <c r="EJ53" s="355">
        <f t="shared" si="220"/>
        <v>0</v>
      </c>
      <c r="EK53" s="355">
        <f t="shared" si="221"/>
        <v>0</v>
      </c>
      <c r="EL53" s="355">
        <f t="shared" si="222"/>
        <v>0</v>
      </c>
      <c r="EM53" s="355">
        <f t="shared" si="223"/>
        <v>0</v>
      </c>
      <c r="EN53" s="68"/>
      <c r="EO53" s="68">
        <f t="shared" si="224"/>
        <v>0</v>
      </c>
      <c r="EP53" s="68" t="str">
        <f t="shared" si="225"/>
        <v>-</v>
      </c>
      <c r="EQ53" s="68" t="str">
        <f t="shared" si="226"/>
        <v>-</v>
      </c>
      <c r="ER53" s="68" t="str">
        <f t="shared" si="227"/>
        <v>-</v>
      </c>
      <c r="ES53" s="68" t="str">
        <f t="shared" si="228"/>
        <v>-</v>
      </c>
      <c r="ET53" s="68" t="str">
        <f t="shared" si="229"/>
        <v>-</v>
      </c>
      <c r="EU53" s="68" t="str">
        <f t="shared" si="230"/>
        <v>-</v>
      </c>
      <c r="EV53" s="68" t="str">
        <f t="shared" si="231"/>
        <v>-</v>
      </c>
      <c r="EW53" s="68"/>
      <c r="EX53" s="355">
        <f t="shared" si="232"/>
        <v>0</v>
      </c>
      <c r="EY53" s="355">
        <f t="shared" si="233"/>
        <v>0</v>
      </c>
      <c r="EZ53" s="355">
        <f t="shared" si="234"/>
        <v>0</v>
      </c>
      <c r="FA53" s="355">
        <f t="shared" si="235"/>
        <v>0</v>
      </c>
      <c r="FB53" s="355">
        <f t="shared" si="236"/>
        <v>0</v>
      </c>
      <c r="FC53" s="355">
        <f t="shared" si="237"/>
        <v>0</v>
      </c>
      <c r="FD53" s="355">
        <f t="shared" si="238"/>
        <v>0</v>
      </c>
      <c r="FE53" s="355">
        <f t="shared" si="239"/>
        <v>0</v>
      </c>
      <c r="FF53" s="68"/>
      <c r="FG53" s="68">
        <f t="shared" si="240"/>
        <v>0</v>
      </c>
      <c r="FH53" s="68" t="str">
        <f t="shared" si="241"/>
        <v>-</v>
      </c>
      <c r="FI53" s="68" t="str">
        <f t="shared" si="242"/>
        <v>-</v>
      </c>
      <c r="FJ53" s="68" t="str">
        <f t="shared" si="243"/>
        <v>-</v>
      </c>
      <c r="FK53" s="68" t="str">
        <f t="shared" si="244"/>
        <v>-</v>
      </c>
      <c r="FL53" s="68" t="str">
        <f t="shared" si="245"/>
        <v>-</v>
      </c>
      <c r="FM53" s="68" t="str">
        <f t="shared" si="246"/>
        <v>-</v>
      </c>
      <c r="FN53" s="68" t="str">
        <f t="shared" si="247"/>
        <v>-</v>
      </c>
      <c r="FO53" s="68"/>
      <c r="FP53" s="355">
        <f t="shared" si="248"/>
        <v>0</v>
      </c>
      <c r="FQ53" s="355">
        <f t="shared" si="249"/>
        <v>0</v>
      </c>
      <c r="FR53" s="355">
        <f t="shared" si="250"/>
        <v>0</v>
      </c>
      <c r="FS53" s="355">
        <f t="shared" si="251"/>
        <v>0</v>
      </c>
      <c r="FT53" s="355">
        <f t="shared" si="252"/>
        <v>0</v>
      </c>
      <c r="FU53" s="355">
        <f t="shared" si="253"/>
        <v>0</v>
      </c>
      <c r="FV53" s="355">
        <f t="shared" si="254"/>
        <v>0</v>
      </c>
      <c r="FW53" s="355">
        <f t="shared" si="255"/>
        <v>0</v>
      </c>
      <c r="FX53" s="68"/>
      <c r="FY53" s="68">
        <f t="shared" si="256"/>
        <v>0</v>
      </c>
      <c r="FZ53" s="68" t="str">
        <f t="shared" si="257"/>
        <v>-</v>
      </c>
      <c r="GA53" s="68" t="str">
        <f t="shared" si="258"/>
        <v>-</v>
      </c>
      <c r="GB53" s="68" t="str">
        <f t="shared" si="259"/>
        <v>-</v>
      </c>
      <c r="GC53" s="68" t="str">
        <f t="shared" si="260"/>
        <v>-</v>
      </c>
      <c r="GD53" s="68" t="str">
        <f t="shared" si="261"/>
        <v>-</v>
      </c>
      <c r="GE53" s="68" t="str">
        <f t="shared" si="262"/>
        <v>-</v>
      </c>
      <c r="GF53" s="68" t="str">
        <f t="shared" si="263"/>
        <v>-</v>
      </c>
    </row>
    <row r="54" spans="1:188" ht="13.5" customHeight="1" x14ac:dyDescent="0.3">
      <c r="A54" s="405"/>
      <c r="B54" s="405" t="s">
        <v>242</v>
      </c>
      <c r="C54" s="405" t="s">
        <v>26</v>
      </c>
      <c r="D54" s="406">
        <v>0</v>
      </c>
      <c r="E54" s="406">
        <v>0.72916666666666663</v>
      </c>
      <c r="F54" s="407" t="str">
        <f t="shared" si="134"/>
        <v>Off-PT</v>
      </c>
      <c r="G54" s="8"/>
      <c r="H54" s="464">
        <f>INDEX(Lookup!$F$252:$Q$262,MATCH(B54,Lookup!$F$252:$F$262,0),MATCH($F$9,Lookup!$F$252:$Q$252,0))</f>
        <v>0.2</v>
      </c>
      <c r="I54" s="409">
        <v>104</v>
      </c>
      <c r="J54" s="410">
        <f t="shared" si="135"/>
        <v>683.8</v>
      </c>
      <c r="K54" s="465">
        <f t="shared" si="136"/>
        <v>0</v>
      </c>
      <c r="L54" s="412">
        <f t="shared" si="160"/>
        <v>0</v>
      </c>
      <c r="M54" s="413">
        <f t="shared" si="137"/>
        <v>104</v>
      </c>
      <c r="N54" s="410">
        <f t="shared" si="138"/>
        <v>0</v>
      </c>
      <c r="O54" s="9">
        <f t="shared" si="139"/>
        <v>0</v>
      </c>
      <c r="P54" s="9">
        <f t="shared" si="161"/>
        <v>0</v>
      </c>
      <c r="Q54" s="9">
        <f t="shared" si="162"/>
        <v>0</v>
      </c>
      <c r="R54" s="9">
        <f t="shared" si="163"/>
        <v>0</v>
      </c>
      <c r="S54" s="9">
        <f t="shared" si="164"/>
        <v>0</v>
      </c>
      <c r="T54" s="9">
        <f t="shared" si="165"/>
        <v>0</v>
      </c>
      <c r="U54" s="9">
        <f t="shared" si="166"/>
        <v>0</v>
      </c>
      <c r="V54" s="9">
        <f t="shared" si="167"/>
        <v>0</v>
      </c>
      <c r="W54" s="9">
        <f t="shared" si="168"/>
        <v>0</v>
      </c>
      <c r="X54" s="9">
        <f t="shared" si="169"/>
        <v>0</v>
      </c>
      <c r="Y54" s="9">
        <f t="shared" si="170"/>
        <v>0</v>
      </c>
      <c r="Z54" s="9">
        <f t="shared" si="171"/>
        <v>0</v>
      </c>
      <c r="AA54" s="9">
        <f t="shared" si="172"/>
        <v>0</v>
      </c>
      <c r="AB54" s="9">
        <f t="shared" si="140"/>
        <v>0</v>
      </c>
      <c r="AC54" s="9">
        <f t="shared" si="141"/>
        <v>0</v>
      </c>
      <c r="AD54" s="9">
        <f t="shared" si="142"/>
        <v>0</v>
      </c>
      <c r="AE54" s="9">
        <f t="shared" si="143"/>
        <v>0</v>
      </c>
      <c r="AF54" s="9">
        <f t="shared" si="144"/>
        <v>0</v>
      </c>
      <c r="AG54" s="9">
        <f t="shared" si="145"/>
        <v>0</v>
      </c>
      <c r="AH54" s="8">
        <f t="shared" si="146"/>
        <v>104</v>
      </c>
      <c r="AI54" s="8">
        <f t="shared" si="147"/>
        <v>0</v>
      </c>
      <c r="AJ54" s="8">
        <f t="shared" si="148"/>
        <v>0</v>
      </c>
      <c r="AK54" s="8">
        <f t="shared" si="149"/>
        <v>0</v>
      </c>
      <c r="AL54" s="8">
        <f t="shared" si="150"/>
        <v>0</v>
      </c>
      <c r="AM54" s="103" t="str">
        <f t="shared" si="151"/>
        <v>1</v>
      </c>
      <c r="AN54" s="63"/>
      <c r="AO54" s="63"/>
      <c r="AP54" s="63"/>
      <c r="AQ54" s="66"/>
      <c r="AR54" s="66"/>
      <c r="AS54" s="63"/>
      <c r="AT54" s="63"/>
      <c r="AU54" s="63"/>
      <c r="AV54" s="63"/>
      <c r="AW54" s="63"/>
      <c r="AX54" s="66"/>
      <c r="AY54" s="66"/>
      <c r="AZ54" s="63"/>
      <c r="BA54" s="63"/>
      <c r="BB54" s="63"/>
      <c r="BC54" s="63"/>
      <c r="BD54" s="63"/>
      <c r="BE54" s="66"/>
      <c r="BF54" s="66"/>
      <c r="BG54" s="63"/>
      <c r="BH54" s="63"/>
      <c r="BI54" s="63"/>
      <c r="BJ54" s="63"/>
      <c r="BK54" s="63"/>
      <c r="BL54" s="66"/>
      <c r="BM54" s="66"/>
      <c r="BN54" s="63"/>
      <c r="BO54" s="63"/>
      <c r="BP54" s="63"/>
      <c r="BQ54" s="63"/>
      <c r="BR54" s="63"/>
      <c r="BT54" s="70">
        <f t="shared" si="173"/>
        <v>0</v>
      </c>
      <c r="BU54" s="70">
        <f t="shared" si="174"/>
        <v>0</v>
      </c>
      <c r="BV54" s="70">
        <f t="shared" si="175"/>
        <v>0</v>
      </c>
      <c r="BW54" s="70">
        <f t="shared" si="176"/>
        <v>0</v>
      </c>
      <c r="BX54" s="70">
        <f t="shared" si="177"/>
        <v>0</v>
      </c>
      <c r="BY54" s="70">
        <f t="shared" si="178"/>
        <v>0</v>
      </c>
      <c r="CA54" s="104">
        <f t="shared" si="179"/>
        <v>0</v>
      </c>
      <c r="CB54" s="104">
        <f t="shared" si="180"/>
        <v>0</v>
      </c>
      <c r="CC54" s="104">
        <f t="shared" si="181"/>
        <v>0</v>
      </c>
      <c r="CD54" s="104">
        <f t="shared" si="182"/>
        <v>0</v>
      </c>
      <c r="CE54" s="104">
        <f t="shared" si="183"/>
        <v>0</v>
      </c>
      <c r="CF54" s="104">
        <f t="shared" si="184"/>
        <v>0</v>
      </c>
      <c r="CH54" s="226">
        <f t="shared" si="152"/>
        <v>0</v>
      </c>
      <c r="CI54" s="226">
        <f t="shared" si="153"/>
        <v>0</v>
      </c>
      <c r="CJ54" s="226">
        <f t="shared" si="154"/>
        <v>0</v>
      </c>
      <c r="CK54" s="226">
        <f t="shared" si="155"/>
        <v>0</v>
      </c>
      <c r="CL54" s="226">
        <f t="shared" si="156"/>
        <v>0</v>
      </c>
      <c r="CM54" s="226">
        <f t="shared" si="157"/>
        <v>0</v>
      </c>
      <c r="CN54" s="226">
        <f t="shared" si="158"/>
        <v>0</v>
      </c>
      <c r="CO54" s="226">
        <f t="shared" si="159"/>
        <v>0</v>
      </c>
      <c r="CV54" s="355">
        <f t="shared" si="185"/>
        <v>0</v>
      </c>
      <c r="CW54" s="355">
        <f t="shared" si="186"/>
        <v>0</v>
      </c>
      <c r="CX54" s="355">
        <f t="shared" si="187"/>
        <v>0</v>
      </c>
      <c r="CY54" s="355">
        <f t="shared" si="188"/>
        <v>0</v>
      </c>
      <c r="CZ54" s="355" t="str">
        <f ca="1">IFERROR(OUNTIF(AN54:AT54,"e"),"-")</f>
        <v>-</v>
      </c>
      <c r="DA54" s="355">
        <f t="shared" si="189"/>
        <v>0</v>
      </c>
      <c r="DB54" s="355">
        <f t="shared" si="190"/>
        <v>0</v>
      </c>
      <c r="DC54" s="355">
        <f t="shared" si="191"/>
        <v>0</v>
      </c>
      <c r="DD54" s="68"/>
      <c r="DE54" s="1168">
        <f t="shared" si="192"/>
        <v>0</v>
      </c>
      <c r="DF54" s="1168" t="str">
        <f t="shared" si="193"/>
        <v>-</v>
      </c>
      <c r="DG54" s="1168" t="str">
        <f t="shared" si="194"/>
        <v>-</v>
      </c>
      <c r="DH54" s="1168" t="str">
        <f t="shared" si="195"/>
        <v>-</v>
      </c>
      <c r="DI54" s="1168" t="str">
        <f t="shared" ca="1" si="196"/>
        <v>-</v>
      </c>
      <c r="DJ54" s="1168" t="str">
        <f t="shared" si="197"/>
        <v>-</v>
      </c>
      <c r="DK54" s="1168" t="str">
        <f t="shared" si="198"/>
        <v>-</v>
      </c>
      <c r="DL54" s="1168" t="str">
        <f t="shared" si="199"/>
        <v>-</v>
      </c>
      <c r="DM54" s="68"/>
      <c r="DN54" s="355">
        <f t="shared" si="200"/>
        <v>0</v>
      </c>
      <c r="DO54" s="355">
        <f t="shared" si="201"/>
        <v>0</v>
      </c>
      <c r="DP54" s="355">
        <f t="shared" si="202"/>
        <v>0</v>
      </c>
      <c r="DQ54" s="355">
        <f t="shared" si="203"/>
        <v>0</v>
      </c>
      <c r="DR54" s="355">
        <f t="shared" si="204"/>
        <v>0</v>
      </c>
      <c r="DS54" s="355">
        <f t="shared" si="205"/>
        <v>0</v>
      </c>
      <c r="DT54" s="355">
        <f t="shared" si="206"/>
        <v>0</v>
      </c>
      <c r="DU54" s="355">
        <f t="shared" si="207"/>
        <v>0</v>
      </c>
      <c r="DV54" s="68"/>
      <c r="DW54" s="68">
        <f t="shared" si="208"/>
        <v>0</v>
      </c>
      <c r="DX54" s="68" t="str">
        <f t="shared" si="209"/>
        <v>-</v>
      </c>
      <c r="DY54" s="68" t="str">
        <f t="shared" si="210"/>
        <v>-</v>
      </c>
      <c r="DZ54" s="68" t="str">
        <f t="shared" si="211"/>
        <v>-</v>
      </c>
      <c r="EA54" s="68" t="str">
        <f t="shared" si="212"/>
        <v>-</v>
      </c>
      <c r="EB54" s="68" t="str">
        <f t="shared" si="213"/>
        <v>-</v>
      </c>
      <c r="EC54" s="68" t="str">
        <f t="shared" si="214"/>
        <v>-</v>
      </c>
      <c r="ED54" s="68" t="str">
        <f t="shared" si="215"/>
        <v>-</v>
      </c>
      <c r="EE54" s="68"/>
      <c r="EF54" s="355">
        <f t="shared" si="216"/>
        <v>0</v>
      </c>
      <c r="EG54" s="355">
        <f t="shared" si="217"/>
        <v>0</v>
      </c>
      <c r="EH54" s="355">
        <f t="shared" si="218"/>
        <v>0</v>
      </c>
      <c r="EI54" s="355">
        <f t="shared" si="219"/>
        <v>0</v>
      </c>
      <c r="EJ54" s="355">
        <f t="shared" si="220"/>
        <v>0</v>
      </c>
      <c r="EK54" s="355">
        <f t="shared" si="221"/>
        <v>0</v>
      </c>
      <c r="EL54" s="355">
        <f t="shared" si="222"/>
        <v>0</v>
      </c>
      <c r="EM54" s="355">
        <f t="shared" si="223"/>
        <v>0</v>
      </c>
      <c r="EN54" s="68"/>
      <c r="EO54" s="68">
        <f t="shared" si="224"/>
        <v>0</v>
      </c>
      <c r="EP54" s="68" t="str">
        <f t="shared" si="225"/>
        <v>-</v>
      </c>
      <c r="EQ54" s="68" t="str">
        <f t="shared" si="226"/>
        <v>-</v>
      </c>
      <c r="ER54" s="68" t="str">
        <f t="shared" si="227"/>
        <v>-</v>
      </c>
      <c r="ES54" s="68" t="str">
        <f t="shared" si="228"/>
        <v>-</v>
      </c>
      <c r="ET54" s="68" t="str">
        <f t="shared" si="229"/>
        <v>-</v>
      </c>
      <c r="EU54" s="68" t="str">
        <f t="shared" si="230"/>
        <v>-</v>
      </c>
      <c r="EV54" s="68" t="str">
        <f t="shared" si="231"/>
        <v>-</v>
      </c>
      <c r="EW54" s="68"/>
      <c r="EX54" s="355">
        <f t="shared" si="232"/>
        <v>0</v>
      </c>
      <c r="EY54" s="355">
        <f t="shared" si="233"/>
        <v>0</v>
      </c>
      <c r="EZ54" s="355">
        <f t="shared" si="234"/>
        <v>0</v>
      </c>
      <c r="FA54" s="355">
        <f t="shared" si="235"/>
        <v>0</v>
      </c>
      <c r="FB54" s="355">
        <f t="shared" si="236"/>
        <v>0</v>
      </c>
      <c r="FC54" s="355">
        <f t="shared" si="237"/>
        <v>0</v>
      </c>
      <c r="FD54" s="355">
        <f t="shared" si="238"/>
        <v>0</v>
      </c>
      <c r="FE54" s="355">
        <f t="shared" si="239"/>
        <v>0</v>
      </c>
      <c r="FF54" s="68"/>
      <c r="FG54" s="68">
        <f t="shared" si="240"/>
        <v>0</v>
      </c>
      <c r="FH54" s="68" t="str">
        <f t="shared" si="241"/>
        <v>-</v>
      </c>
      <c r="FI54" s="68" t="str">
        <f t="shared" si="242"/>
        <v>-</v>
      </c>
      <c r="FJ54" s="68" t="str">
        <f t="shared" si="243"/>
        <v>-</v>
      </c>
      <c r="FK54" s="68" t="str">
        <f t="shared" si="244"/>
        <v>-</v>
      </c>
      <c r="FL54" s="68" t="str">
        <f t="shared" si="245"/>
        <v>-</v>
      </c>
      <c r="FM54" s="68" t="str">
        <f t="shared" si="246"/>
        <v>-</v>
      </c>
      <c r="FN54" s="68" t="str">
        <f t="shared" si="247"/>
        <v>-</v>
      </c>
      <c r="FO54" s="68"/>
      <c r="FP54" s="355">
        <f t="shared" si="248"/>
        <v>0</v>
      </c>
      <c r="FQ54" s="355">
        <f t="shared" si="249"/>
        <v>0</v>
      </c>
      <c r="FR54" s="355">
        <f t="shared" si="250"/>
        <v>0</v>
      </c>
      <c r="FS54" s="355">
        <f t="shared" si="251"/>
        <v>0</v>
      </c>
      <c r="FT54" s="355">
        <f t="shared" si="252"/>
        <v>0</v>
      </c>
      <c r="FU54" s="355">
        <f t="shared" si="253"/>
        <v>0</v>
      </c>
      <c r="FV54" s="355">
        <f t="shared" si="254"/>
        <v>0</v>
      </c>
      <c r="FW54" s="355">
        <f t="shared" si="255"/>
        <v>0</v>
      </c>
      <c r="FX54" s="68"/>
      <c r="FY54" s="68">
        <f t="shared" si="256"/>
        <v>0</v>
      </c>
      <c r="FZ54" s="68" t="str">
        <f t="shared" si="257"/>
        <v>-</v>
      </c>
      <c r="GA54" s="68" t="str">
        <f t="shared" si="258"/>
        <v>-</v>
      </c>
      <c r="GB54" s="68" t="str">
        <f t="shared" si="259"/>
        <v>-</v>
      </c>
      <c r="GC54" s="68" t="str">
        <f t="shared" si="260"/>
        <v>-</v>
      </c>
      <c r="GD54" s="68" t="str">
        <f t="shared" si="261"/>
        <v>-</v>
      </c>
      <c r="GE54" s="68" t="str">
        <f t="shared" si="262"/>
        <v>-</v>
      </c>
      <c r="GF54" s="68" t="str">
        <f t="shared" si="263"/>
        <v>-</v>
      </c>
    </row>
    <row r="55" spans="1:188" ht="13.5" customHeight="1" x14ac:dyDescent="0.3">
      <c r="A55" s="387"/>
      <c r="B55" s="387" t="s">
        <v>242</v>
      </c>
      <c r="C55" s="387" t="s">
        <v>26</v>
      </c>
      <c r="D55" s="388">
        <v>0</v>
      </c>
      <c r="E55" s="388">
        <v>0.72916666666666663</v>
      </c>
      <c r="F55" s="389" t="str">
        <f t="shared" si="134"/>
        <v>Off-PT</v>
      </c>
      <c r="G55" s="9"/>
      <c r="H55" s="460">
        <f>INDEX(Lookup!$F$252:$Q$262,MATCH(B55,Lookup!$F$252:$F$262,0),MATCH($F$9,Lookup!$F$252:$Q$252,0))</f>
        <v>0.2</v>
      </c>
      <c r="I55" s="409">
        <v>104</v>
      </c>
      <c r="J55" s="392">
        <f t="shared" si="135"/>
        <v>683.8</v>
      </c>
      <c r="K55" s="461">
        <f t="shared" si="136"/>
        <v>0</v>
      </c>
      <c r="L55" s="394">
        <f t="shared" si="160"/>
        <v>0</v>
      </c>
      <c r="M55" s="395">
        <f t="shared" si="137"/>
        <v>104</v>
      </c>
      <c r="N55" s="392">
        <f t="shared" si="138"/>
        <v>0</v>
      </c>
      <c r="O55" s="9">
        <f t="shared" si="139"/>
        <v>0</v>
      </c>
      <c r="P55" s="9">
        <f t="shared" si="161"/>
        <v>0</v>
      </c>
      <c r="Q55" s="9">
        <f t="shared" si="162"/>
        <v>0</v>
      </c>
      <c r="R55" s="9">
        <f t="shared" si="163"/>
        <v>0</v>
      </c>
      <c r="S55" s="9">
        <f t="shared" si="164"/>
        <v>0</v>
      </c>
      <c r="T55" s="9">
        <f t="shared" si="165"/>
        <v>0</v>
      </c>
      <c r="U55" s="9">
        <f t="shared" si="166"/>
        <v>0</v>
      </c>
      <c r="V55" s="9">
        <f t="shared" si="167"/>
        <v>0</v>
      </c>
      <c r="W55" s="9">
        <f t="shared" si="168"/>
        <v>0</v>
      </c>
      <c r="X55" s="9">
        <f t="shared" si="169"/>
        <v>0</v>
      </c>
      <c r="Y55" s="9">
        <f t="shared" si="170"/>
        <v>0</v>
      </c>
      <c r="Z55" s="9">
        <f t="shared" si="171"/>
        <v>0</v>
      </c>
      <c r="AA55" s="9">
        <f t="shared" si="172"/>
        <v>0</v>
      </c>
      <c r="AB55" s="9">
        <f t="shared" si="140"/>
        <v>0</v>
      </c>
      <c r="AC55" s="9">
        <f t="shared" si="141"/>
        <v>0</v>
      </c>
      <c r="AD55" s="9">
        <f t="shared" si="142"/>
        <v>0</v>
      </c>
      <c r="AE55" s="9">
        <f t="shared" si="143"/>
        <v>0</v>
      </c>
      <c r="AF55" s="9">
        <f t="shared" si="144"/>
        <v>0</v>
      </c>
      <c r="AG55" s="9">
        <f t="shared" si="145"/>
        <v>0</v>
      </c>
      <c r="AH55" s="8">
        <f t="shared" si="146"/>
        <v>104</v>
      </c>
      <c r="AI55" s="8">
        <f t="shared" si="147"/>
        <v>0</v>
      </c>
      <c r="AJ55" s="8">
        <f t="shared" si="148"/>
        <v>0</v>
      </c>
      <c r="AK55" s="8">
        <f t="shared" si="149"/>
        <v>0</v>
      </c>
      <c r="AL55" s="8">
        <f t="shared" si="150"/>
        <v>0</v>
      </c>
      <c r="AM55" s="103" t="str">
        <f t="shared" si="151"/>
        <v>1</v>
      </c>
      <c r="AN55" s="63"/>
      <c r="AO55" s="63"/>
      <c r="AP55" s="63"/>
      <c r="AQ55" s="66"/>
      <c r="AR55" s="66"/>
      <c r="AS55" s="63"/>
      <c r="AT55" s="63"/>
      <c r="AU55" s="63"/>
      <c r="AV55" s="63"/>
      <c r="AW55" s="63"/>
      <c r="AX55" s="66"/>
      <c r="AY55" s="66"/>
      <c r="AZ55" s="63"/>
      <c r="BA55" s="63"/>
      <c r="BB55" s="63"/>
      <c r="BC55" s="63"/>
      <c r="BD55" s="63"/>
      <c r="BE55" s="66"/>
      <c r="BF55" s="66"/>
      <c r="BG55" s="63"/>
      <c r="BH55" s="63"/>
      <c r="BI55" s="63"/>
      <c r="BJ55" s="63"/>
      <c r="BK55" s="63"/>
      <c r="BL55" s="66"/>
      <c r="BM55" s="66"/>
      <c r="BN55" s="63"/>
      <c r="BO55" s="63"/>
      <c r="BP55" s="63"/>
      <c r="BQ55" s="63"/>
      <c r="BR55" s="63"/>
      <c r="BT55" s="70">
        <f t="shared" si="173"/>
        <v>0</v>
      </c>
      <c r="BU55" s="70">
        <f t="shared" si="174"/>
        <v>0</v>
      </c>
      <c r="BV55" s="70">
        <f t="shared" si="175"/>
        <v>0</v>
      </c>
      <c r="BW55" s="70">
        <f t="shared" si="176"/>
        <v>0</v>
      </c>
      <c r="BX55" s="70">
        <f t="shared" si="177"/>
        <v>0</v>
      </c>
      <c r="BY55" s="70">
        <f t="shared" si="178"/>
        <v>0</v>
      </c>
      <c r="CA55" s="104">
        <f t="shared" si="179"/>
        <v>0</v>
      </c>
      <c r="CB55" s="104">
        <f t="shared" si="180"/>
        <v>0</v>
      </c>
      <c r="CC55" s="104">
        <f t="shared" si="181"/>
        <v>0</v>
      </c>
      <c r="CD55" s="104">
        <f t="shared" si="182"/>
        <v>0</v>
      </c>
      <c r="CE55" s="104">
        <f t="shared" si="183"/>
        <v>0</v>
      </c>
      <c r="CF55" s="104">
        <f t="shared" si="184"/>
        <v>0</v>
      </c>
      <c r="CH55" s="226">
        <f t="shared" si="152"/>
        <v>0</v>
      </c>
      <c r="CI55" s="226">
        <f t="shared" si="153"/>
        <v>0</v>
      </c>
      <c r="CJ55" s="226">
        <f t="shared" si="154"/>
        <v>0</v>
      </c>
      <c r="CK55" s="226">
        <f t="shared" si="155"/>
        <v>0</v>
      </c>
      <c r="CL55" s="226">
        <f t="shared" si="156"/>
        <v>0</v>
      </c>
      <c r="CM55" s="226">
        <f t="shared" si="157"/>
        <v>0</v>
      </c>
      <c r="CN55" s="226">
        <f t="shared" si="158"/>
        <v>0</v>
      </c>
      <c r="CO55" s="226">
        <f t="shared" si="159"/>
        <v>0</v>
      </c>
      <c r="CV55" s="355">
        <f t="shared" si="185"/>
        <v>0</v>
      </c>
      <c r="CW55" s="355">
        <f t="shared" si="186"/>
        <v>0</v>
      </c>
      <c r="CX55" s="355">
        <f t="shared" si="187"/>
        <v>0</v>
      </c>
      <c r="CY55" s="355">
        <f t="shared" si="188"/>
        <v>0</v>
      </c>
      <c r="CZ55" s="355" t="str">
        <f ca="1">IFERROR(OUNTIF(AN55:AT55,"e"),"-")</f>
        <v>-</v>
      </c>
      <c r="DA55" s="355">
        <f t="shared" si="189"/>
        <v>0</v>
      </c>
      <c r="DB55" s="355">
        <f t="shared" si="190"/>
        <v>0</v>
      </c>
      <c r="DC55" s="355">
        <f t="shared" si="191"/>
        <v>0</v>
      </c>
      <c r="DD55" s="68"/>
      <c r="DE55" s="1168">
        <f t="shared" si="192"/>
        <v>0</v>
      </c>
      <c r="DF55" s="1168" t="str">
        <f t="shared" si="193"/>
        <v>-</v>
      </c>
      <c r="DG55" s="1168" t="str">
        <f t="shared" si="194"/>
        <v>-</v>
      </c>
      <c r="DH55" s="1168" t="str">
        <f t="shared" si="195"/>
        <v>-</v>
      </c>
      <c r="DI55" s="1168" t="str">
        <f t="shared" ca="1" si="196"/>
        <v>-</v>
      </c>
      <c r="DJ55" s="1168" t="str">
        <f t="shared" si="197"/>
        <v>-</v>
      </c>
      <c r="DK55" s="1168" t="str">
        <f t="shared" si="198"/>
        <v>-</v>
      </c>
      <c r="DL55" s="1168" t="str">
        <f t="shared" si="199"/>
        <v>-</v>
      </c>
      <c r="DM55" s="68"/>
      <c r="DN55" s="355">
        <f t="shared" si="200"/>
        <v>0</v>
      </c>
      <c r="DO55" s="355">
        <f t="shared" si="201"/>
        <v>0</v>
      </c>
      <c r="DP55" s="355">
        <f t="shared" si="202"/>
        <v>0</v>
      </c>
      <c r="DQ55" s="355">
        <f t="shared" si="203"/>
        <v>0</v>
      </c>
      <c r="DR55" s="355">
        <f t="shared" si="204"/>
        <v>0</v>
      </c>
      <c r="DS55" s="355">
        <f t="shared" si="205"/>
        <v>0</v>
      </c>
      <c r="DT55" s="355">
        <f t="shared" si="206"/>
        <v>0</v>
      </c>
      <c r="DU55" s="355">
        <f t="shared" si="207"/>
        <v>0</v>
      </c>
      <c r="DV55" s="68"/>
      <c r="DW55" s="68">
        <f t="shared" si="208"/>
        <v>0</v>
      </c>
      <c r="DX55" s="68" t="str">
        <f t="shared" si="209"/>
        <v>-</v>
      </c>
      <c r="DY55" s="68" t="str">
        <f t="shared" si="210"/>
        <v>-</v>
      </c>
      <c r="DZ55" s="68" t="str">
        <f t="shared" si="211"/>
        <v>-</v>
      </c>
      <c r="EA55" s="68" t="str">
        <f t="shared" si="212"/>
        <v>-</v>
      </c>
      <c r="EB55" s="68" t="str">
        <f t="shared" si="213"/>
        <v>-</v>
      </c>
      <c r="EC55" s="68" t="str">
        <f t="shared" si="214"/>
        <v>-</v>
      </c>
      <c r="ED55" s="68" t="str">
        <f t="shared" si="215"/>
        <v>-</v>
      </c>
      <c r="EE55" s="68"/>
      <c r="EF55" s="355">
        <f t="shared" si="216"/>
        <v>0</v>
      </c>
      <c r="EG55" s="355">
        <f t="shared" si="217"/>
        <v>0</v>
      </c>
      <c r="EH55" s="355">
        <f t="shared" si="218"/>
        <v>0</v>
      </c>
      <c r="EI55" s="355">
        <f t="shared" si="219"/>
        <v>0</v>
      </c>
      <c r="EJ55" s="355">
        <f t="shared" si="220"/>
        <v>0</v>
      </c>
      <c r="EK55" s="355">
        <f t="shared" si="221"/>
        <v>0</v>
      </c>
      <c r="EL55" s="355">
        <f t="shared" si="222"/>
        <v>0</v>
      </c>
      <c r="EM55" s="355">
        <f t="shared" si="223"/>
        <v>0</v>
      </c>
      <c r="EN55" s="68"/>
      <c r="EO55" s="68">
        <f t="shared" si="224"/>
        <v>0</v>
      </c>
      <c r="EP55" s="68" t="str">
        <f t="shared" si="225"/>
        <v>-</v>
      </c>
      <c r="EQ55" s="68" t="str">
        <f t="shared" si="226"/>
        <v>-</v>
      </c>
      <c r="ER55" s="68" t="str">
        <f t="shared" si="227"/>
        <v>-</v>
      </c>
      <c r="ES55" s="68" t="str">
        <f t="shared" si="228"/>
        <v>-</v>
      </c>
      <c r="ET55" s="68" t="str">
        <f t="shared" si="229"/>
        <v>-</v>
      </c>
      <c r="EU55" s="68" t="str">
        <f t="shared" si="230"/>
        <v>-</v>
      </c>
      <c r="EV55" s="68" t="str">
        <f t="shared" si="231"/>
        <v>-</v>
      </c>
      <c r="EW55" s="68"/>
      <c r="EX55" s="355">
        <f t="shared" si="232"/>
        <v>0</v>
      </c>
      <c r="EY55" s="355">
        <f t="shared" si="233"/>
        <v>0</v>
      </c>
      <c r="EZ55" s="355">
        <f t="shared" si="234"/>
        <v>0</v>
      </c>
      <c r="FA55" s="355">
        <f t="shared" si="235"/>
        <v>0</v>
      </c>
      <c r="FB55" s="355">
        <f t="shared" si="236"/>
        <v>0</v>
      </c>
      <c r="FC55" s="355">
        <f t="shared" si="237"/>
        <v>0</v>
      </c>
      <c r="FD55" s="355">
        <f t="shared" si="238"/>
        <v>0</v>
      </c>
      <c r="FE55" s="355">
        <f t="shared" si="239"/>
        <v>0</v>
      </c>
      <c r="FF55" s="68"/>
      <c r="FG55" s="68">
        <f t="shared" si="240"/>
        <v>0</v>
      </c>
      <c r="FH55" s="68" t="str">
        <f t="shared" si="241"/>
        <v>-</v>
      </c>
      <c r="FI55" s="68" t="str">
        <f t="shared" si="242"/>
        <v>-</v>
      </c>
      <c r="FJ55" s="68" t="str">
        <f t="shared" si="243"/>
        <v>-</v>
      </c>
      <c r="FK55" s="68" t="str">
        <f t="shared" si="244"/>
        <v>-</v>
      </c>
      <c r="FL55" s="68" t="str">
        <f t="shared" si="245"/>
        <v>-</v>
      </c>
      <c r="FM55" s="68" t="str">
        <f t="shared" si="246"/>
        <v>-</v>
      </c>
      <c r="FN55" s="68" t="str">
        <f t="shared" si="247"/>
        <v>-</v>
      </c>
      <c r="FO55" s="68"/>
      <c r="FP55" s="355">
        <f t="shared" si="248"/>
        <v>0</v>
      </c>
      <c r="FQ55" s="355">
        <f t="shared" si="249"/>
        <v>0</v>
      </c>
      <c r="FR55" s="355">
        <f t="shared" si="250"/>
        <v>0</v>
      </c>
      <c r="FS55" s="355">
        <f t="shared" si="251"/>
        <v>0</v>
      </c>
      <c r="FT55" s="355">
        <f t="shared" si="252"/>
        <v>0</v>
      </c>
      <c r="FU55" s="355">
        <f t="shared" si="253"/>
        <v>0</v>
      </c>
      <c r="FV55" s="355">
        <f t="shared" si="254"/>
        <v>0</v>
      </c>
      <c r="FW55" s="355">
        <f t="shared" si="255"/>
        <v>0</v>
      </c>
      <c r="FX55" s="68"/>
      <c r="FY55" s="68">
        <f t="shared" si="256"/>
        <v>0</v>
      </c>
      <c r="FZ55" s="68" t="str">
        <f t="shared" si="257"/>
        <v>-</v>
      </c>
      <c r="GA55" s="68" t="str">
        <f t="shared" si="258"/>
        <v>-</v>
      </c>
      <c r="GB55" s="68" t="str">
        <f t="shared" si="259"/>
        <v>-</v>
      </c>
      <c r="GC55" s="68" t="str">
        <f t="shared" si="260"/>
        <v>-</v>
      </c>
      <c r="GD55" s="68" t="str">
        <f t="shared" si="261"/>
        <v>-</v>
      </c>
      <c r="GE55" s="68" t="str">
        <f t="shared" si="262"/>
        <v>-</v>
      </c>
      <c r="GF55" s="68" t="str">
        <f t="shared" si="263"/>
        <v>-</v>
      </c>
    </row>
    <row r="56" spans="1:188" ht="13.5" customHeight="1" x14ac:dyDescent="0.3">
      <c r="A56" s="387"/>
      <c r="B56" s="387" t="s">
        <v>242</v>
      </c>
      <c r="C56" s="387" t="s">
        <v>26</v>
      </c>
      <c r="D56" s="388">
        <v>0</v>
      </c>
      <c r="E56" s="388">
        <v>0.72916666666666663</v>
      </c>
      <c r="F56" s="389" t="str">
        <f t="shared" si="134"/>
        <v>Off-PT</v>
      </c>
      <c r="G56" s="9"/>
      <c r="H56" s="460">
        <f>INDEX(Lookup!$F$252:$Q$262,MATCH(B56,Lookup!$F$252:$F$262,0),MATCH($F$9,Lookup!$F$252:$Q$252,0))</f>
        <v>0.2</v>
      </c>
      <c r="I56" s="409">
        <v>104</v>
      </c>
      <c r="J56" s="392">
        <f t="shared" si="135"/>
        <v>683.8</v>
      </c>
      <c r="K56" s="461">
        <f t="shared" si="136"/>
        <v>0</v>
      </c>
      <c r="L56" s="394">
        <f t="shared" si="160"/>
        <v>0</v>
      </c>
      <c r="M56" s="395">
        <f t="shared" si="137"/>
        <v>104</v>
      </c>
      <c r="N56" s="392">
        <f t="shared" si="138"/>
        <v>0</v>
      </c>
      <c r="O56" s="9">
        <f t="shared" si="139"/>
        <v>0</v>
      </c>
      <c r="P56" s="9">
        <f t="shared" si="161"/>
        <v>0</v>
      </c>
      <c r="Q56" s="9">
        <f t="shared" si="162"/>
        <v>0</v>
      </c>
      <c r="R56" s="9">
        <f t="shared" si="163"/>
        <v>0</v>
      </c>
      <c r="S56" s="9">
        <f t="shared" si="164"/>
        <v>0</v>
      </c>
      <c r="T56" s="9">
        <f t="shared" si="165"/>
        <v>0</v>
      </c>
      <c r="U56" s="9">
        <f t="shared" si="166"/>
        <v>0</v>
      </c>
      <c r="V56" s="9">
        <f t="shared" si="167"/>
        <v>0</v>
      </c>
      <c r="W56" s="9">
        <f t="shared" si="168"/>
        <v>0</v>
      </c>
      <c r="X56" s="9">
        <f t="shared" si="169"/>
        <v>0</v>
      </c>
      <c r="Y56" s="9">
        <f t="shared" si="170"/>
        <v>0</v>
      </c>
      <c r="Z56" s="9">
        <f t="shared" si="171"/>
        <v>0</v>
      </c>
      <c r="AA56" s="9">
        <f t="shared" si="172"/>
        <v>0</v>
      </c>
      <c r="AB56" s="9">
        <f t="shared" si="140"/>
        <v>0</v>
      </c>
      <c r="AC56" s="9">
        <f t="shared" si="141"/>
        <v>0</v>
      </c>
      <c r="AD56" s="9">
        <f t="shared" si="142"/>
        <v>0</v>
      </c>
      <c r="AE56" s="9">
        <f t="shared" si="143"/>
        <v>0</v>
      </c>
      <c r="AF56" s="9">
        <f t="shared" si="144"/>
        <v>0</v>
      </c>
      <c r="AG56" s="9">
        <f t="shared" si="145"/>
        <v>0</v>
      </c>
      <c r="AH56" s="8">
        <f t="shared" si="146"/>
        <v>104</v>
      </c>
      <c r="AI56" s="8">
        <f t="shared" si="147"/>
        <v>0</v>
      </c>
      <c r="AJ56" s="8">
        <f t="shared" si="148"/>
        <v>0</v>
      </c>
      <c r="AK56" s="8">
        <f t="shared" si="149"/>
        <v>0</v>
      </c>
      <c r="AL56" s="8">
        <f t="shared" si="150"/>
        <v>0</v>
      </c>
      <c r="AM56" s="103" t="str">
        <f t="shared" si="151"/>
        <v>1</v>
      </c>
      <c r="AN56" s="63"/>
      <c r="AO56" s="63"/>
      <c r="AP56" s="63"/>
      <c r="AQ56" s="66"/>
      <c r="AR56" s="66"/>
      <c r="AS56" s="63"/>
      <c r="AT56" s="63"/>
      <c r="AU56" s="63"/>
      <c r="AV56" s="63"/>
      <c r="AW56" s="63"/>
      <c r="AX56" s="66"/>
      <c r="AY56" s="66"/>
      <c r="AZ56" s="63"/>
      <c r="BA56" s="63"/>
      <c r="BB56" s="63"/>
      <c r="BC56" s="63"/>
      <c r="BD56" s="63"/>
      <c r="BE56" s="66"/>
      <c r="BF56" s="66"/>
      <c r="BG56" s="63"/>
      <c r="BH56" s="63"/>
      <c r="BI56" s="63"/>
      <c r="BJ56" s="63"/>
      <c r="BK56" s="63"/>
      <c r="BL56" s="66"/>
      <c r="BM56" s="66"/>
      <c r="BN56" s="63"/>
      <c r="BO56" s="63"/>
      <c r="BP56" s="63"/>
      <c r="BQ56" s="63"/>
      <c r="BR56" s="63"/>
      <c r="BT56" s="70">
        <f t="shared" si="173"/>
        <v>0</v>
      </c>
      <c r="BU56" s="70">
        <f t="shared" si="174"/>
        <v>0</v>
      </c>
      <c r="BV56" s="70">
        <f t="shared" si="175"/>
        <v>0</v>
      </c>
      <c r="BW56" s="70">
        <f t="shared" si="176"/>
        <v>0</v>
      </c>
      <c r="BX56" s="70">
        <f t="shared" si="177"/>
        <v>0</v>
      </c>
      <c r="BY56" s="70">
        <f t="shared" si="178"/>
        <v>0</v>
      </c>
      <c r="CA56" s="104">
        <f t="shared" si="179"/>
        <v>0</v>
      </c>
      <c r="CB56" s="104">
        <f t="shared" si="180"/>
        <v>0</v>
      </c>
      <c r="CC56" s="104">
        <f t="shared" si="181"/>
        <v>0</v>
      </c>
      <c r="CD56" s="104">
        <f t="shared" si="182"/>
        <v>0</v>
      </c>
      <c r="CE56" s="104">
        <f t="shared" si="183"/>
        <v>0</v>
      </c>
      <c r="CF56" s="104">
        <f t="shared" si="184"/>
        <v>0</v>
      </c>
      <c r="CH56" s="226">
        <f t="shared" si="152"/>
        <v>0</v>
      </c>
      <c r="CI56" s="226">
        <f t="shared" si="153"/>
        <v>0</v>
      </c>
      <c r="CJ56" s="226">
        <f t="shared" si="154"/>
        <v>0</v>
      </c>
      <c r="CK56" s="226">
        <f t="shared" si="155"/>
        <v>0</v>
      </c>
      <c r="CL56" s="226">
        <f t="shared" si="156"/>
        <v>0</v>
      </c>
      <c r="CM56" s="226">
        <f t="shared" si="157"/>
        <v>0</v>
      </c>
      <c r="CN56" s="226">
        <f t="shared" si="158"/>
        <v>0</v>
      </c>
      <c r="CO56" s="226">
        <f t="shared" si="159"/>
        <v>0</v>
      </c>
      <c r="CV56" s="355">
        <f t="shared" si="185"/>
        <v>0</v>
      </c>
      <c r="CW56" s="355">
        <f t="shared" si="186"/>
        <v>0</v>
      </c>
      <c r="CX56" s="355">
        <f t="shared" si="187"/>
        <v>0</v>
      </c>
      <c r="CY56" s="355">
        <f t="shared" si="188"/>
        <v>0</v>
      </c>
      <c r="CZ56" s="355" t="str">
        <f ca="1">IFERROR(OUNTIF(AN56:AT56,"e"),"-")</f>
        <v>-</v>
      </c>
      <c r="DA56" s="355">
        <f t="shared" si="189"/>
        <v>0</v>
      </c>
      <c r="DB56" s="355">
        <f t="shared" si="190"/>
        <v>0</v>
      </c>
      <c r="DC56" s="355">
        <f t="shared" si="191"/>
        <v>0</v>
      </c>
      <c r="DD56" s="68"/>
      <c r="DE56" s="1168">
        <f t="shared" si="192"/>
        <v>0</v>
      </c>
      <c r="DF56" s="1168" t="str">
        <f t="shared" si="193"/>
        <v>-</v>
      </c>
      <c r="DG56" s="1168" t="str">
        <f t="shared" si="194"/>
        <v>-</v>
      </c>
      <c r="DH56" s="1168" t="str">
        <f t="shared" si="195"/>
        <v>-</v>
      </c>
      <c r="DI56" s="1168" t="str">
        <f t="shared" ca="1" si="196"/>
        <v>-</v>
      </c>
      <c r="DJ56" s="1168" t="str">
        <f t="shared" si="197"/>
        <v>-</v>
      </c>
      <c r="DK56" s="1168" t="str">
        <f t="shared" si="198"/>
        <v>-</v>
      </c>
      <c r="DL56" s="1168" t="str">
        <f t="shared" si="199"/>
        <v>-</v>
      </c>
      <c r="DM56" s="68"/>
      <c r="DN56" s="355">
        <f t="shared" si="200"/>
        <v>0</v>
      </c>
      <c r="DO56" s="355">
        <f t="shared" si="201"/>
        <v>0</v>
      </c>
      <c r="DP56" s="355">
        <f t="shared" si="202"/>
        <v>0</v>
      </c>
      <c r="DQ56" s="355">
        <f t="shared" si="203"/>
        <v>0</v>
      </c>
      <c r="DR56" s="355">
        <f t="shared" si="204"/>
        <v>0</v>
      </c>
      <c r="DS56" s="355">
        <f t="shared" si="205"/>
        <v>0</v>
      </c>
      <c r="DT56" s="355">
        <f t="shared" si="206"/>
        <v>0</v>
      </c>
      <c r="DU56" s="355">
        <f t="shared" si="207"/>
        <v>0</v>
      </c>
      <c r="DV56" s="68"/>
      <c r="DW56" s="68">
        <f t="shared" si="208"/>
        <v>0</v>
      </c>
      <c r="DX56" s="68" t="str">
        <f t="shared" si="209"/>
        <v>-</v>
      </c>
      <c r="DY56" s="68" t="str">
        <f t="shared" si="210"/>
        <v>-</v>
      </c>
      <c r="DZ56" s="68" t="str">
        <f t="shared" si="211"/>
        <v>-</v>
      </c>
      <c r="EA56" s="68" t="str">
        <f t="shared" si="212"/>
        <v>-</v>
      </c>
      <c r="EB56" s="68" t="str">
        <f t="shared" si="213"/>
        <v>-</v>
      </c>
      <c r="EC56" s="68" t="str">
        <f t="shared" si="214"/>
        <v>-</v>
      </c>
      <c r="ED56" s="68" t="str">
        <f t="shared" si="215"/>
        <v>-</v>
      </c>
      <c r="EE56" s="68"/>
      <c r="EF56" s="355">
        <f t="shared" si="216"/>
        <v>0</v>
      </c>
      <c r="EG56" s="355">
        <f t="shared" si="217"/>
        <v>0</v>
      </c>
      <c r="EH56" s="355">
        <f t="shared" si="218"/>
        <v>0</v>
      </c>
      <c r="EI56" s="355">
        <f t="shared" si="219"/>
        <v>0</v>
      </c>
      <c r="EJ56" s="355">
        <f t="shared" si="220"/>
        <v>0</v>
      </c>
      <c r="EK56" s="355">
        <f t="shared" si="221"/>
        <v>0</v>
      </c>
      <c r="EL56" s="355">
        <f t="shared" si="222"/>
        <v>0</v>
      </c>
      <c r="EM56" s="355">
        <f t="shared" si="223"/>
        <v>0</v>
      </c>
      <c r="EN56" s="68"/>
      <c r="EO56" s="68">
        <f t="shared" si="224"/>
        <v>0</v>
      </c>
      <c r="EP56" s="68" t="str">
        <f t="shared" si="225"/>
        <v>-</v>
      </c>
      <c r="EQ56" s="68" t="str">
        <f t="shared" si="226"/>
        <v>-</v>
      </c>
      <c r="ER56" s="68" t="str">
        <f t="shared" si="227"/>
        <v>-</v>
      </c>
      <c r="ES56" s="68" t="str">
        <f t="shared" si="228"/>
        <v>-</v>
      </c>
      <c r="ET56" s="68" t="str">
        <f t="shared" si="229"/>
        <v>-</v>
      </c>
      <c r="EU56" s="68" t="str">
        <f t="shared" si="230"/>
        <v>-</v>
      </c>
      <c r="EV56" s="68" t="str">
        <f t="shared" si="231"/>
        <v>-</v>
      </c>
      <c r="EW56" s="68"/>
      <c r="EX56" s="355">
        <f t="shared" si="232"/>
        <v>0</v>
      </c>
      <c r="EY56" s="355">
        <f t="shared" si="233"/>
        <v>0</v>
      </c>
      <c r="EZ56" s="355">
        <f t="shared" si="234"/>
        <v>0</v>
      </c>
      <c r="FA56" s="355">
        <f t="shared" si="235"/>
        <v>0</v>
      </c>
      <c r="FB56" s="355">
        <f t="shared" si="236"/>
        <v>0</v>
      </c>
      <c r="FC56" s="355">
        <f t="shared" si="237"/>
        <v>0</v>
      </c>
      <c r="FD56" s="355">
        <f t="shared" si="238"/>
        <v>0</v>
      </c>
      <c r="FE56" s="355">
        <f t="shared" si="239"/>
        <v>0</v>
      </c>
      <c r="FF56" s="68"/>
      <c r="FG56" s="68">
        <f t="shared" si="240"/>
        <v>0</v>
      </c>
      <c r="FH56" s="68" t="str">
        <f t="shared" si="241"/>
        <v>-</v>
      </c>
      <c r="FI56" s="68" t="str">
        <f t="shared" si="242"/>
        <v>-</v>
      </c>
      <c r="FJ56" s="68" t="str">
        <f t="shared" si="243"/>
        <v>-</v>
      </c>
      <c r="FK56" s="68" t="str">
        <f t="shared" si="244"/>
        <v>-</v>
      </c>
      <c r="FL56" s="68" t="str">
        <f t="shared" si="245"/>
        <v>-</v>
      </c>
      <c r="FM56" s="68" t="str">
        <f t="shared" si="246"/>
        <v>-</v>
      </c>
      <c r="FN56" s="68" t="str">
        <f t="shared" si="247"/>
        <v>-</v>
      </c>
      <c r="FO56" s="68"/>
      <c r="FP56" s="355">
        <f t="shared" si="248"/>
        <v>0</v>
      </c>
      <c r="FQ56" s="355">
        <f t="shared" si="249"/>
        <v>0</v>
      </c>
      <c r="FR56" s="355">
        <f t="shared" si="250"/>
        <v>0</v>
      </c>
      <c r="FS56" s="355">
        <f t="shared" si="251"/>
        <v>0</v>
      </c>
      <c r="FT56" s="355">
        <f t="shared" si="252"/>
        <v>0</v>
      </c>
      <c r="FU56" s="355">
        <f t="shared" si="253"/>
        <v>0</v>
      </c>
      <c r="FV56" s="355">
        <f t="shared" si="254"/>
        <v>0</v>
      </c>
      <c r="FW56" s="355">
        <f t="shared" si="255"/>
        <v>0</v>
      </c>
      <c r="FX56" s="68"/>
      <c r="FY56" s="68">
        <f t="shared" si="256"/>
        <v>0</v>
      </c>
      <c r="FZ56" s="68" t="str">
        <f t="shared" si="257"/>
        <v>-</v>
      </c>
      <c r="GA56" s="68" t="str">
        <f t="shared" si="258"/>
        <v>-</v>
      </c>
      <c r="GB56" s="68" t="str">
        <f t="shared" si="259"/>
        <v>-</v>
      </c>
      <c r="GC56" s="68" t="str">
        <f t="shared" si="260"/>
        <v>-</v>
      </c>
      <c r="GD56" s="68" t="str">
        <f t="shared" si="261"/>
        <v>-</v>
      </c>
      <c r="GE56" s="68" t="str">
        <f t="shared" si="262"/>
        <v>-</v>
      </c>
      <c r="GF56" s="68" t="str">
        <f t="shared" si="263"/>
        <v>-</v>
      </c>
    </row>
    <row r="57" spans="1:188" ht="13.5" customHeight="1" x14ac:dyDescent="0.3">
      <c r="A57" s="387"/>
      <c r="B57" s="387" t="s">
        <v>242</v>
      </c>
      <c r="C57" s="387" t="s">
        <v>26</v>
      </c>
      <c r="D57" s="388">
        <v>0</v>
      </c>
      <c r="E57" s="388">
        <v>0.72916666666666663</v>
      </c>
      <c r="F57" s="389" t="str">
        <f t="shared" si="134"/>
        <v>Off-PT</v>
      </c>
      <c r="G57" s="9"/>
      <c r="H57" s="460">
        <f>INDEX(Lookup!$F$252:$Q$262,MATCH(B57,Lookup!$F$252:$F$262,0),MATCH($F$9,Lookup!$F$252:$Q$252,0))</f>
        <v>0.2</v>
      </c>
      <c r="I57" s="409">
        <v>104</v>
      </c>
      <c r="J57" s="392">
        <f t="shared" si="135"/>
        <v>683.8</v>
      </c>
      <c r="K57" s="461">
        <f t="shared" si="136"/>
        <v>0</v>
      </c>
      <c r="L57" s="394">
        <f t="shared" si="160"/>
        <v>0</v>
      </c>
      <c r="M57" s="395">
        <f t="shared" si="137"/>
        <v>104</v>
      </c>
      <c r="N57" s="392">
        <f t="shared" si="138"/>
        <v>0</v>
      </c>
      <c r="O57" s="9">
        <f t="shared" si="139"/>
        <v>0</v>
      </c>
      <c r="P57" s="9">
        <f t="shared" si="161"/>
        <v>0</v>
      </c>
      <c r="Q57" s="9">
        <f t="shared" si="162"/>
        <v>0</v>
      </c>
      <c r="R57" s="9">
        <f t="shared" si="163"/>
        <v>0</v>
      </c>
      <c r="S57" s="9">
        <f t="shared" si="164"/>
        <v>0</v>
      </c>
      <c r="T57" s="9">
        <f t="shared" si="165"/>
        <v>0</v>
      </c>
      <c r="U57" s="9">
        <f t="shared" si="166"/>
        <v>0</v>
      </c>
      <c r="V57" s="9">
        <f t="shared" si="167"/>
        <v>0</v>
      </c>
      <c r="W57" s="9">
        <f t="shared" si="168"/>
        <v>0</v>
      </c>
      <c r="X57" s="9">
        <f t="shared" si="169"/>
        <v>0</v>
      </c>
      <c r="Y57" s="9">
        <f t="shared" si="170"/>
        <v>0</v>
      </c>
      <c r="Z57" s="9">
        <f t="shared" si="171"/>
        <v>0</v>
      </c>
      <c r="AA57" s="9">
        <f t="shared" si="172"/>
        <v>0</v>
      </c>
      <c r="AB57" s="9">
        <f t="shared" si="140"/>
        <v>0</v>
      </c>
      <c r="AC57" s="9">
        <f t="shared" si="141"/>
        <v>0</v>
      </c>
      <c r="AD57" s="9">
        <f t="shared" si="142"/>
        <v>0</v>
      </c>
      <c r="AE57" s="9">
        <f t="shared" si="143"/>
        <v>0</v>
      </c>
      <c r="AF57" s="9">
        <f t="shared" si="144"/>
        <v>0</v>
      </c>
      <c r="AG57" s="9">
        <f t="shared" si="145"/>
        <v>0</v>
      </c>
      <c r="AH57" s="8">
        <f t="shared" si="146"/>
        <v>104</v>
      </c>
      <c r="AI57" s="8">
        <f t="shared" si="147"/>
        <v>0</v>
      </c>
      <c r="AJ57" s="8">
        <f t="shared" si="148"/>
        <v>0</v>
      </c>
      <c r="AK57" s="8">
        <f t="shared" si="149"/>
        <v>0</v>
      </c>
      <c r="AL57" s="8">
        <f t="shared" si="150"/>
        <v>0</v>
      </c>
      <c r="AM57" s="103" t="str">
        <f t="shared" si="151"/>
        <v>1</v>
      </c>
      <c r="AN57" s="63"/>
      <c r="AO57" s="63"/>
      <c r="AP57" s="63"/>
      <c r="AQ57" s="66"/>
      <c r="AR57" s="66"/>
      <c r="AS57" s="63"/>
      <c r="AT57" s="63"/>
      <c r="AU57" s="63"/>
      <c r="AV57" s="63"/>
      <c r="AW57" s="63"/>
      <c r="AX57" s="66"/>
      <c r="AY57" s="66"/>
      <c r="AZ57" s="63"/>
      <c r="BA57" s="63"/>
      <c r="BB57" s="63"/>
      <c r="BC57" s="63"/>
      <c r="BD57" s="63"/>
      <c r="BE57" s="66"/>
      <c r="BF57" s="66"/>
      <c r="BG57" s="63"/>
      <c r="BH57" s="63"/>
      <c r="BI57" s="63"/>
      <c r="BJ57" s="63"/>
      <c r="BK57" s="63"/>
      <c r="BL57" s="66"/>
      <c r="BM57" s="66"/>
      <c r="BN57" s="63"/>
      <c r="BO57" s="63"/>
      <c r="BP57" s="63"/>
      <c r="BQ57" s="63"/>
      <c r="BR57" s="63"/>
      <c r="BT57" s="70">
        <f t="shared" si="173"/>
        <v>0</v>
      </c>
      <c r="BU57" s="70">
        <f t="shared" si="174"/>
        <v>0</v>
      </c>
      <c r="BV57" s="70">
        <f t="shared" si="175"/>
        <v>0</v>
      </c>
      <c r="BW57" s="70">
        <f t="shared" si="176"/>
        <v>0</v>
      </c>
      <c r="BX57" s="70">
        <f t="shared" si="177"/>
        <v>0</v>
      </c>
      <c r="BY57" s="70">
        <f t="shared" si="178"/>
        <v>0</v>
      </c>
      <c r="CA57" s="104">
        <f t="shared" si="179"/>
        <v>0</v>
      </c>
      <c r="CB57" s="104">
        <f t="shared" si="180"/>
        <v>0</v>
      </c>
      <c r="CC57" s="104">
        <f t="shared" si="181"/>
        <v>0</v>
      </c>
      <c r="CD57" s="104">
        <f t="shared" si="182"/>
        <v>0</v>
      </c>
      <c r="CE57" s="104">
        <f t="shared" si="183"/>
        <v>0</v>
      </c>
      <c r="CF57" s="104">
        <f t="shared" si="184"/>
        <v>0</v>
      </c>
      <c r="CH57" s="226">
        <f t="shared" si="152"/>
        <v>0</v>
      </c>
      <c r="CI57" s="226">
        <f t="shared" si="153"/>
        <v>0</v>
      </c>
      <c r="CJ57" s="226">
        <f t="shared" si="154"/>
        <v>0</v>
      </c>
      <c r="CK57" s="226">
        <f t="shared" si="155"/>
        <v>0</v>
      </c>
      <c r="CL57" s="226">
        <f t="shared" si="156"/>
        <v>0</v>
      </c>
      <c r="CM57" s="226">
        <f t="shared" si="157"/>
        <v>0</v>
      </c>
      <c r="CN57" s="226">
        <f t="shared" si="158"/>
        <v>0</v>
      </c>
      <c r="CO57" s="226">
        <f t="shared" si="159"/>
        <v>0</v>
      </c>
      <c r="CV57" s="355">
        <f t="shared" si="185"/>
        <v>0</v>
      </c>
      <c r="CW57" s="355">
        <f t="shared" si="186"/>
        <v>0</v>
      </c>
      <c r="CX57" s="355">
        <f t="shared" si="187"/>
        <v>0</v>
      </c>
      <c r="CY57" s="355">
        <f t="shared" si="188"/>
        <v>0</v>
      </c>
      <c r="CZ57" s="355" t="str">
        <f ca="1">IFERROR(OUNTIF(AN57:AT57,"e"),"-")</f>
        <v>-</v>
      </c>
      <c r="DA57" s="355">
        <f t="shared" si="189"/>
        <v>0</v>
      </c>
      <c r="DB57" s="355">
        <f t="shared" si="190"/>
        <v>0</v>
      </c>
      <c r="DC57" s="355">
        <f t="shared" si="191"/>
        <v>0</v>
      </c>
      <c r="DD57" s="68"/>
      <c r="DE57" s="1168">
        <f t="shared" si="192"/>
        <v>0</v>
      </c>
      <c r="DF57" s="1168" t="str">
        <f t="shared" si="193"/>
        <v>-</v>
      </c>
      <c r="DG57" s="1168" t="str">
        <f t="shared" si="194"/>
        <v>-</v>
      </c>
      <c r="DH57" s="1168" t="str">
        <f t="shared" si="195"/>
        <v>-</v>
      </c>
      <c r="DI57" s="1168" t="str">
        <f t="shared" ca="1" si="196"/>
        <v>-</v>
      </c>
      <c r="DJ57" s="1168" t="str">
        <f t="shared" si="197"/>
        <v>-</v>
      </c>
      <c r="DK57" s="1168" t="str">
        <f t="shared" si="198"/>
        <v>-</v>
      </c>
      <c r="DL57" s="1168" t="str">
        <f t="shared" si="199"/>
        <v>-</v>
      </c>
      <c r="DM57" s="68"/>
      <c r="DN57" s="355">
        <f t="shared" si="200"/>
        <v>0</v>
      </c>
      <c r="DO57" s="355">
        <f t="shared" si="201"/>
        <v>0</v>
      </c>
      <c r="DP57" s="355">
        <f t="shared" si="202"/>
        <v>0</v>
      </c>
      <c r="DQ57" s="355">
        <f t="shared" si="203"/>
        <v>0</v>
      </c>
      <c r="DR57" s="355">
        <f t="shared" si="204"/>
        <v>0</v>
      </c>
      <c r="DS57" s="355">
        <f t="shared" si="205"/>
        <v>0</v>
      </c>
      <c r="DT57" s="355">
        <f t="shared" si="206"/>
        <v>0</v>
      </c>
      <c r="DU57" s="355">
        <f t="shared" si="207"/>
        <v>0</v>
      </c>
      <c r="DV57" s="68"/>
      <c r="DW57" s="68">
        <f t="shared" si="208"/>
        <v>0</v>
      </c>
      <c r="DX57" s="68" t="str">
        <f t="shared" si="209"/>
        <v>-</v>
      </c>
      <c r="DY57" s="68" t="str">
        <f t="shared" si="210"/>
        <v>-</v>
      </c>
      <c r="DZ57" s="68" t="str">
        <f t="shared" si="211"/>
        <v>-</v>
      </c>
      <c r="EA57" s="68" t="str">
        <f t="shared" si="212"/>
        <v>-</v>
      </c>
      <c r="EB57" s="68" t="str">
        <f t="shared" si="213"/>
        <v>-</v>
      </c>
      <c r="EC57" s="68" t="str">
        <f t="shared" si="214"/>
        <v>-</v>
      </c>
      <c r="ED57" s="68" t="str">
        <f t="shared" si="215"/>
        <v>-</v>
      </c>
      <c r="EE57" s="68"/>
      <c r="EF57" s="355">
        <f t="shared" si="216"/>
        <v>0</v>
      </c>
      <c r="EG57" s="355">
        <f t="shared" si="217"/>
        <v>0</v>
      </c>
      <c r="EH57" s="355">
        <f t="shared" si="218"/>
        <v>0</v>
      </c>
      <c r="EI57" s="355">
        <f t="shared" si="219"/>
        <v>0</v>
      </c>
      <c r="EJ57" s="355">
        <f t="shared" si="220"/>
        <v>0</v>
      </c>
      <c r="EK57" s="355">
        <f t="shared" si="221"/>
        <v>0</v>
      </c>
      <c r="EL57" s="355">
        <f t="shared" si="222"/>
        <v>0</v>
      </c>
      <c r="EM57" s="355">
        <f t="shared" si="223"/>
        <v>0</v>
      </c>
      <c r="EN57" s="68"/>
      <c r="EO57" s="68">
        <f t="shared" si="224"/>
        <v>0</v>
      </c>
      <c r="EP57" s="68" t="str">
        <f t="shared" si="225"/>
        <v>-</v>
      </c>
      <c r="EQ57" s="68" t="str">
        <f t="shared" si="226"/>
        <v>-</v>
      </c>
      <c r="ER57" s="68" t="str">
        <f t="shared" si="227"/>
        <v>-</v>
      </c>
      <c r="ES57" s="68" t="str">
        <f t="shared" si="228"/>
        <v>-</v>
      </c>
      <c r="ET57" s="68" t="str">
        <f t="shared" si="229"/>
        <v>-</v>
      </c>
      <c r="EU57" s="68" t="str">
        <f t="shared" si="230"/>
        <v>-</v>
      </c>
      <c r="EV57" s="68" t="str">
        <f t="shared" si="231"/>
        <v>-</v>
      </c>
      <c r="EW57" s="68"/>
      <c r="EX57" s="355">
        <f t="shared" si="232"/>
        <v>0</v>
      </c>
      <c r="EY57" s="355">
        <f t="shared" si="233"/>
        <v>0</v>
      </c>
      <c r="EZ57" s="355">
        <f t="shared" si="234"/>
        <v>0</v>
      </c>
      <c r="FA57" s="355">
        <f t="shared" si="235"/>
        <v>0</v>
      </c>
      <c r="FB57" s="355">
        <f t="shared" si="236"/>
        <v>0</v>
      </c>
      <c r="FC57" s="355">
        <f t="shared" si="237"/>
        <v>0</v>
      </c>
      <c r="FD57" s="355">
        <f t="shared" si="238"/>
        <v>0</v>
      </c>
      <c r="FE57" s="355">
        <f t="shared" si="239"/>
        <v>0</v>
      </c>
      <c r="FF57" s="68"/>
      <c r="FG57" s="68">
        <f t="shared" si="240"/>
        <v>0</v>
      </c>
      <c r="FH57" s="68" t="str">
        <f t="shared" si="241"/>
        <v>-</v>
      </c>
      <c r="FI57" s="68" t="str">
        <f t="shared" si="242"/>
        <v>-</v>
      </c>
      <c r="FJ57" s="68" t="str">
        <f t="shared" si="243"/>
        <v>-</v>
      </c>
      <c r="FK57" s="68" t="str">
        <f t="shared" si="244"/>
        <v>-</v>
      </c>
      <c r="FL57" s="68" t="str">
        <f t="shared" si="245"/>
        <v>-</v>
      </c>
      <c r="FM57" s="68" t="str">
        <f t="shared" si="246"/>
        <v>-</v>
      </c>
      <c r="FN57" s="68" t="str">
        <f t="shared" si="247"/>
        <v>-</v>
      </c>
      <c r="FO57" s="68"/>
      <c r="FP57" s="355">
        <f t="shared" si="248"/>
        <v>0</v>
      </c>
      <c r="FQ57" s="355">
        <f t="shared" si="249"/>
        <v>0</v>
      </c>
      <c r="FR57" s="355">
        <f t="shared" si="250"/>
        <v>0</v>
      </c>
      <c r="FS57" s="355">
        <f t="shared" si="251"/>
        <v>0</v>
      </c>
      <c r="FT57" s="355">
        <f t="shared" si="252"/>
        <v>0</v>
      </c>
      <c r="FU57" s="355">
        <f t="shared" si="253"/>
        <v>0</v>
      </c>
      <c r="FV57" s="355">
        <f t="shared" si="254"/>
        <v>0</v>
      </c>
      <c r="FW57" s="355">
        <f t="shared" si="255"/>
        <v>0</v>
      </c>
      <c r="FX57" s="68"/>
      <c r="FY57" s="68">
        <f t="shared" si="256"/>
        <v>0</v>
      </c>
      <c r="FZ57" s="68" t="str">
        <f t="shared" si="257"/>
        <v>-</v>
      </c>
      <c r="GA57" s="68" t="str">
        <f t="shared" si="258"/>
        <v>-</v>
      </c>
      <c r="GB57" s="68" t="str">
        <f t="shared" si="259"/>
        <v>-</v>
      </c>
      <c r="GC57" s="68" t="str">
        <f t="shared" si="260"/>
        <v>-</v>
      </c>
      <c r="GD57" s="68" t="str">
        <f t="shared" si="261"/>
        <v>-</v>
      </c>
      <c r="GE57" s="68" t="str">
        <f t="shared" si="262"/>
        <v>-</v>
      </c>
      <c r="GF57" s="68" t="str">
        <f t="shared" si="263"/>
        <v>-</v>
      </c>
    </row>
    <row r="58" spans="1:188" ht="13.5" customHeight="1" x14ac:dyDescent="0.3">
      <c r="A58" s="387"/>
      <c r="B58" s="387" t="s">
        <v>242</v>
      </c>
      <c r="C58" s="387" t="s">
        <v>26</v>
      </c>
      <c r="D58" s="388">
        <v>0</v>
      </c>
      <c r="E58" s="388">
        <v>0.72916666666666663</v>
      </c>
      <c r="F58" s="389" t="str">
        <f t="shared" si="134"/>
        <v>Off-PT</v>
      </c>
      <c r="G58" s="9"/>
      <c r="H58" s="460">
        <f>INDEX(Lookup!$F$252:$Q$262,MATCH(B58,Lookup!$F$252:$F$262,0),MATCH($F$9,Lookup!$F$252:$Q$252,0))</f>
        <v>0.2</v>
      </c>
      <c r="I58" s="409">
        <v>104</v>
      </c>
      <c r="J58" s="392">
        <f t="shared" si="135"/>
        <v>683.8</v>
      </c>
      <c r="K58" s="461">
        <f t="shared" si="136"/>
        <v>0</v>
      </c>
      <c r="L58" s="394">
        <f t="shared" si="160"/>
        <v>0</v>
      </c>
      <c r="M58" s="395">
        <f t="shared" si="137"/>
        <v>104</v>
      </c>
      <c r="N58" s="392">
        <f t="shared" si="138"/>
        <v>0</v>
      </c>
      <c r="O58" s="9">
        <f t="shared" si="139"/>
        <v>0</v>
      </c>
      <c r="P58" s="9">
        <f t="shared" si="161"/>
        <v>0</v>
      </c>
      <c r="Q58" s="9">
        <f t="shared" si="162"/>
        <v>0</v>
      </c>
      <c r="R58" s="9">
        <f t="shared" si="163"/>
        <v>0</v>
      </c>
      <c r="S58" s="9">
        <f t="shared" si="164"/>
        <v>0</v>
      </c>
      <c r="T58" s="9">
        <f t="shared" si="165"/>
        <v>0</v>
      </c>
      <c r="U58" s="9">
        <f t="shared" si="166"/>
        <v>0</v>
      </c>
      <c r="V58" s="9">
        <f t="shared" si="167"/>
        <v>0</v>
      </c>
      <c r="W58" s="9">
        <f t="shared" si="168"/>
        <v>0</v>
      </c>
      <c r="X58" s="9">
        <f t="shared" si="169"/>
        <v>0</v>
      </c>
      <c r="Y58" s="9">
        <f t="shared" si="170"/>
        <v>0</v>
      </c>
      <c r="Z58" s="9">
        <f t="shared" si="171"/>
        <v>0</v>
      </c>
      <c r="AA58" s="9">
        <f t="shared" si="172"/>
        <v>0</v>
      </c>
      <c r="AB58" s="9">
        <f t="shared" si="140"/>
        <v>0</v>
      </c>
      <c r="AC58" s="9">
        <f t="shared" si="141"/>
        <v>0</v>
      </c>
      <c r="AD58" s="9">
        <f t="shared" si="142"/>
        <v>0</v>
      </c>
      <c r="AE58" s="9">
        <f t="shared" si="143"/>
        <v>0</v>
      </c>
      <c r="AF58" s="9">
        <f t="shared" si="144"/>
        <v>0</v>
      </c>
      <c r="AG58" s="9">
        <f t="shared" si="145"/>
        <v>0</v>
      </c>
      <c r="AH58" s="8">
        <f t="shared" si="146"/>
        <v>104</v>
      </c>
      <c r="AI58" s="8">
        <f t="shared" si="147"/>
        <v>0</v>
      </c>
      <c r="AJ58" s="8">
        <f t="shared" si="148"/>
        <v>0</v>
      </c>
      <c r="AK58" s="8">
        <f t="shared" si="149"/>
        <v>0</v>
      </c>
      <c r="AL58" s="8">
        <f t="shared" si="150"/>
        <v>0</v>
      </c>
      <c r="AM58" s="103" t="str">
        <f t="shared" si="151"/>
        <v>1</v>
      </c>
      <c r="AN58" s="63"/>
      <c r="AO58" s="63"/>
      <c r="AP58" s="63"/>
      <c r="AQ58" s="66"/>
      <c r="AR58" s="66"/>
      <c r="AS58" s="63"/>
      <c r="AT58" s="63"/>
      <c r="AU58" s="63"/>
      <c r="AV58" s="63"/>
      <c r="AW58" s="63"/>
      <c r="AX58" s="66"/>
      <c r="AY58" s="66"/>
      <c r="AZ58" s="63"/>
      <c r="BA58" s="63"/>
      <c r="BB58" s="63"/>
      <c r="BC58" s="63"/>
      <c r="BD58" s="63"/>
      <c r="BE58" s="66"/>
      <c r="BF58" s="66"/>
      <c r="BG58" s="63"/>
      <c r="BH58" s="63"/>
      <c r="BI58" s="63"/>
      <c r="BJ58" s="63"/>
      <c r="BK58" s="63"/>
      <c r="BL58" s="66"/>
      <c r="BM58" s="66"/>
      <c r="BN58" s="63"/>
      <c r="BO58" s="63"/>
      <c r="BP58" s="63"/>
      <c r="BQ58" s="63"/>
      <c r="BR58" s="63"/>
      <c r="BT58" s="70">
        <f t="shared" si="173"/>
        <v>0</v>
      </c>
      <c r="BU58" s="70">
        <f t="shared" si="174"/>
        <v>0</v>
      </c>
      <c r="BV58" s="70">
        <f t="shared" si="175"/>
        <v>0</v>
      </c>
      <c r="BW58" s="70">
        <f t="shared" si="176"/>
        <v>0</v>
      </c>
      <c r="BX58" s="70">
        <f t="shared" si="177"/>
        <v>0</v>
      </c>
      <c r="BY58" s="70">
        <f t="shared" si="178"/>
        <v>0</v>
      </c>
      <c r="CA58" s="104">
        <f t="shared" si="179"/>
        <v>0</v>
      </c>
      <c r="CB58" s="104">
        <f t="shared" si="180"/>
        <v>0</v>
      </c>
      <c r="CC58" s="104">
        <f t="shared" si="181"/>
        <v>0</v>
      </c>
      <c r="CD58" s="104">
        <f t="shared" si="182"/>
        <v>0</v>
      </c>
      <c r="CE58" s="104">
        <f t="shared" si="183"/>
        <v>0</v>
      </c>
      <c r="CF58" s="104">
        <f t="shared" si="184"/>
        <v>0</v>
      </c>
      <c r="CH58" s="226">
        <f t="shared" si="152"/>
        <v>0</v>
      </c>
      <c r="CI58" s="226">
        <f t="shared" si="153"/>
        <v>0</v>
      </c>
      <c r="CJ58" s="226">
        <f t="shared" si="154"/>
        <v>0</v>
      </c>
      <c r="CK58" s="226">
        <f t="shared" si="155"/>
        <v>0</v>
      </c>
      <c r="CL58" s="226">
        <f t="shared" si="156"/>
        <v>0</v>
      </c>
      <c r="CM58" s="226">
        <f t="shared" si="157"/>
        <v>0</v>
      </c>
      <c r="CN58" s="226">
        <f t="shared" si="158"/>
        <v>0</v>
      </c>
      <c r="CO58" s="226">
        <f t="shared" si="159"/>
        <v>0</v>
      </c>
      <c r="CV58" s="355">
        <f t="shared" si="185"/>
        <v>0</v>
      </c>
      <c r="CW58" s="355">
        <f t="shared" si="186"/>
        <v>0</v>
      </c>
      <c r="CX58" s="355">
        <f t="shared" si="187"/>
        <v>0</v>
      </c>
      <c r="CY58" s="355">
        <f t="shared" si="188"/>
        <v>0</v>
      </c>
      <c r="CZ58" s="355" t="str">
        <f ca="1">IFERROR(OUNTIF(AN58:AT58,"e"),"-")</f>
        <v>-</v>
      </c>
      <c r="DA58" s="355">
        <f t="shared" si="189"/>
        <v>0</v>
      </c>
      <c r="DB58" s="355">
        <f t="shared" si="190"/>
        <v>0</v>
      </c>
      <c r="DC58" s="355">
        <f t="shared" si="191"/>
        <v>0</v>
      </c>
      <c r="DD58" s="68"/>
      <c r="DE58" s="1168">
        <f t="shared" si="192"/>
        <v>0</v>
      </c>
      <c r="DF58" s="1168" t="str">
        <f t="shared" si="193"/>
        <v>-</v>
      </c>
      <c r="DG58" s="1168" t="str">
        <f t="shared" si="194"/>
        <v>-</v>
      </c>
      <c r="DH58" s="1168" t="str">
        <f t="shared" si="195"/>
        <v>-</v>
      </c>
      <c r="DI58" s="1168" t="str">
        <f t="shared" ca="1" si="196"/>
        <v>-</v>
      </c>
      <c r="DJ58" s="1168" t="str">
        <f t="shared" si="197"/>
        <v>-</v>
      </c>
      <c r="DK58" s="1168" t="str">
        <f t="shared" si="198"/>
        <v>-</v>
      </c>
      <c r="DL58" s="1168" t="str">
        <f t="shared" si="199"/>
        <v>-</v>
      </c>
      <c r="DM58" s="68"/>
      <c r="DN58" s="355">
        <f t="shared" si="200"/>
        <v>0</v>
      </c>
      <c r="DO58" s="355">
        <f t="shared" si="201"/>
        <v>0</v>
      </c>
      <c r="DP58" s="355">
        <f t="shared" si="202"/>
        <v>0</v>
      </c>
      <c r="DQ58" s="355">
        <f t="shared" si="203"/>
        <v>0</v>
      </c>
      <c r="DR58" s="355">
        <f t="shared" si="204"/>
        <v>0</v>
      </c>
      <c r="DS58" s="355">
        <f t="shared" si="205"/>
        <v>0</v>
      </c>
      <c r="DT58" s="355">
        <f t="shared" si="206"/>
        <v>0</v>
      </c>
      <c r="DU58" s="355">
        <f t="shared" si="207"/>
        <v>0</v>
      </c>
      <c r="DV58" s="68"/>
      <c r="DW58" s="68">
        <f t="shared" si="208"/>
        <v>0</v>
      </c>
      <c r="DX58" s="68" t="str">
        <f t="shared" si="209"/>
        <v>-</v>
      </c>
      <c r="DY58" s="68" t="str">
        <f t="shared" si="210"/>
        <v>-</v>
      </c>
      <c r="DZ58" s="68" t="str">
        <f t="shared" si="211"/>
        <v>-</v>
      </c>
      <c r="EA58" s="68" t="str">
        <f t="shared" si="212"/>
        <v>-</v>
      </c>
      <c r="EB58" s="68" t="str">
        <f t="shared" si="213"/>
        <v>-</v>
      </c>
      <c r="EC58" s="68" t="str">
        <f t="shared" si="214"/>
        <v>-</v>
      </c>
      <c r="ED58" s="68" t="str">
        <f t="shared" si="215"/>
        <v>-</v>
      </c>
      <c r="EE58" s="68"/>
      <c r="EF58" s="355">
        <f t="shared" si="216"/>
        <v>0</v>
      </c>
      <c r="EG58" s="355">
        <f t="shared" si="217"/>
        <v>0</v>
      </c>
      <c r="EH58" s="355">
        <f t="shared" si="218"/>
        <v>0</v>
      </c>
      <c r="EI58" s="355">
        <f t="shared" si="219"/>
        <v>0</v>
      </c>
      <c r="EJ58" s="355">
        <f t="shared" si="220"/>
        <v>0</v>
      </c>
      <c r="EK58" s="355">
        <f t="shared" si="221"/>
        <v>0</v>
      </c>
      <c r="EL58" s="355">
        <f t="shared" si="222"/>
        <v>0</v>
      </c>
      <c r="EM58" s="355">
        <f t="shared" si="223"/>
        <v>0</v>
      </c>
      <c r="EN58" s="68"/>
      <c r="EO58" s="68">
        <f t="shared" si="224"/>
        <v>0</v>
      </c>
      <c r="EP58" s="68" t="str">
        <f t="shared" si="225"/>
        <v>-</v>
      </c>
      <c r="EQ58" s="68" t="str">
        <f t="shared" si="226"/>
        <v>-</v>
      </c>
      <c r="ER58" s="68" t="str">
        <f t="shared" si="227"/>
        <v>-</v>
      </c>
      <c r="ES58" s="68" t="str">
        <f t="shared" si="228"/>
        <v>-</v>
      </c>
      <c r="ET58" s="68" t="str">
        <f t="shared" si="229"/>
        <v>-</v>
      </c>
      <c r="EU58" s="68" t="str">
        <f t="shared" si="230"/>
        <v>-</v>
      </c>
      <c r="EV58" s="68" t="str">
        <f t="shared" si="231"/>
        <v>-</v>
      </c>
      <c r="EW58" s="68"/>
      <c r="EX58" s="355">
        <f t="shared" si="232"/>
        <v>0</v>
      </c>
      <c r="EY58" s="355">
        <f t="shared" si="233"/>
        <v>0</v>
      </c>
      <c r="EZ58" s="355">
        <f t="shared" si="234"/>
        <v>0</v>
      </c>
      <c r="FA58" s="355">
        <f t="shared" si="235"/>
        <v>0</v>
      </c>
      <c r="FB58" s="355">
        <f t="shared" si="236"/>
        <v>0</v>
      </c>
      <c r="FC58" s="355">
        <f t="shared" si="237"/>
        <v>0</v>
      </c>
      <c r="FD58" s="355">
        <f t="shared" si="238"/>
        <v>0</v>
      </c>
      <c r="FE58" s="355">
        <f t="shared" si="239"/>
        <v>0</v>
      </c>
      <c r="FF58" s="68"/>
      <c r="FG58" s="68">
        <f t="shared" si="240"/>
        <v>0</v>
      </c>
      <c r="FH58" s="68" t="str">
        <f t="shared" si="241"/>
        <v>-</v>
      </c>
      <c r="FI58" s="68" t="str">
        <f t="shared" si="242"/>
        <v>-</v>
      </c>
      <c r="FJ58" s="68" t="str">
        <f t="shared" si="243"/>
        <v>-</v>
      </c>
      <c r="FK58" s="68" t="str">
        <f t="shared" si="244"/>
        <v>-</v>
      </c>
      <c r="FL58" s="68" t="str">
        <f t="shared" si="245"/>
        <v>-</v>
      </c>
      <c r="FM58" s="68" t="str">
        <f t="shared" si="246"/>
        <v>-</v>
      </c>
      <c r="FN58" s="68" t="str">
        <f t="shared" si="247"/>
        <v>-</v>
      </c>
      <c r="FO58" s="68"/>
      <c r="FP58" s="355">
        <f t="shared" si="248"/>
        <v>0</v>
      </c>
      <c r="FQ58" s="355">
        <f t="shared" si="249"/>
        <v>0</v>
      </c>
      <c r="FR58" s="355">
        <f t="shared" si="250"/>
        <v>0</v>
      </c>
      <c r="FS58" s="355">
        <f t="shared" si="251"/>
        <v>0</v>
      </c>
      <c r="FT58" s="355">
        <f t="shared" si="252"/>
        <v>0</v>
      </c>
      <c r="FU58" s="355">
        <f t="shared" si="253"/>
        <v>0</v>
      </c>
      <c r="FV58" s="355">
        <f t="shared" si="254"/>
        <v>0</v>
      </c>
      <c r="FW58" s="355">
        <f t="shared" si="255"/>
        <v>0</v>
      </c>
      <c r="FX58" s="68"/>
      <c r="FY58" s="68">
        <f t="shared" si="256"/>
        <v>0</v>
      </c>
      <c r="FZ58" s="68" t="str">
        <f t="shared" si="257"/>
        <v>-</v>
      </c>
      <c r="GA58" s="68" t="str">
        <f t="shared" si="258"/>
        <v>-</v>
      </c>
      <c r="GB58" s="68" t="str">
        <f t="shared" si="259"/>
        <v>-</v>
      </c>
      <c r="GC58" s="68" t="str">
        <f t="shared" si="260"/>
        <v>-</v>
      </c>
      <c r="GD58" s="68" t="str">
        <f t="shared" si="261"/>
        <v>-</v>
      </c>
      <c r="GE58" s="68" t="str">
        <f t="shared" si="262"/>
        <v>-</v>
      </c>
      <c r="GF58" s="68" t="str">
        <f t="shared" si="263"/>
        <v>-</v>
      </c>
    </row>
    <row r="59" spans="1:188" ht="13.5" customHeight="1" x14ac:dyDescent="0.3">
      <c r="A59" s="387"/>
      <c r="B59" s="387" t="s">
        <v>242</v>
      </c>
      <c r="C59" s="387" t="s">
        <v>26</v>
      </c>
      <c r="D59" s="388">
        <v>0</v>
      </c>
      <c r="E59" s="388">
        <v>0.72916666666666663</v>
      </c>
      <c r="F59" s="389" t="str">
        <f t="shared" si="134"/>
        <v>Off-PT</v>
      </c>
      <c r="G59" s="9"/>
      <c r="H59" s="460">
        <f>INDEX(Lookup!$F$252:$Q$262,MATCH(B59,Lookup!$F$252:$F$262,0),MATCH($F$9,Lookup!$F$252:$Q$252,0))</f>
        <v>0.2</v>
      </c>
      <c r="I59" s="409">
        <v>104</v>
      </c>
      <c r="J59" s="392">
        <f t="shared" si="135"/>
        <v>683.8</v>
      </c>
      <c r="K59" s="461">
        <f t="shared" si="136"/>
        <v>0</v>
      </c>
      <c r="L59" s="394">
        <f t="shared" si="160"/>
        <v>0</v>
      </c>
      <c r="M59" s="395">
        <f t="shared" si="137"/>
        <v>104</v>
      </c>
      <c r="N59" s="392">
        <f t="shared" si="138"/>
        <v>0</v>
      </c>
      <c r="O59" s="9">
        <f t="shared" si="139"/>
        <v>0</v>
      </c>
      <c r="P59" s="9">
        <f t="shared" si="161"/>
        <v>0</v>
      </c>
      <c r="Q59" s="9">
        <f t="shared" si="162"/>
        <v>0</v>
      </c>
      <c r="R59" s="9">
        <f t="shared" si="163"/>
        <v>0</v>
      </c>
      <c r="S59" s="9">
        <f t="shared" si="164"/>
        <v>0</v>
      </c>
      <c r="T59" s="9">
        <f t="shared" si="165"/>
        <v>0</v>
      </c>
      <c r="U59" s="9">
        <f t="shared" si="166"/>
        <v>0</v>
      </c>
      <c r="V59" s="9">
        <f t="shared" si="167"/>
        <v>0</v>
      </c>
      <c r="W59" s="9">
        <f t="shared" si="168"/>
        <v>0</v>
      </c>
      <c r="X59" s="9">
        <f t="shared" si="169"/>
        <v>0</v>
      </c>
      <c r="Y59" s="9">
        <f t="shared" si="170"/>
        <v>0</v>
      </c>
      <c r="Z59" s="9">
        <f t="shared" si="171"/>
        <v>0</v>
      </c>
      <c r="AA59" s="9">
        <f t="shared" si="172"/>
        <v>0</v>
      </c>
      <c r="AB59" s="9">
        <f t="shared" si="140"/>
        <v>0</v>
      </c>
      <c r="AC59" s="9">
        <f t="shared" si="141"/>
        <v>0</v>
      </c>
      <c r="AD59" s="9">
        <f t="shared" si="142"/>
        <v>0</v>
      </c>
      <c r="AE59" s="9">
        <f t="shared" si="143"/>
        <v>0</v>
      </c>
      <c r="AF59" s="9">
        <f t="shared" si="144"/>
        <v>0</v>
      </c>
      <c r="AG59" s="9">
        <f t="shared" si="145"/>
        <v>0</v>
      </c>
      <c r="AH59" s="8">
        <f t="shared" si="146"/>
        <v>104</v>
      </c>
      <c r="AI59" s="8">
        <f t="shared" si="147"/>
        <v>0</v>
      </c>
      <c r="AJ59" s="8">
        <f t="shared" si="148"/>
        <v>0</v>
      </c>
      <c r="AK59" s="8">
        <f t="shared" si="149"/>
        <v>0</v>
      </c>
      <c r="AL59" s="8">
        <f t="shared" si="150"/>
        <v>0</v>
      </c>
      <c r="AM59" s="103" t="str">
        <f t="shared" si="151"/>
        <v>1</v>
      </c>
      <c r="AN59" s="63"/>
      <c r="AO59" s="63"/>
      <c r="AP59" s="63"/>
      <c r="AQ59" s="66"/>
      <c r="AR59" s="66"/>
      <c r="AS59" s="63"/>
      <c r="AT59" s="63"/>
      <c r="AU59" s="63"/>
      <c r="AV59" s="63"/>
      <c r="AW59" s="63"/>
      <c r="AX59" s="66"/>
      <c r="AY59" s="66"/>
      <c r="AZ59" s="63"/>
      <c r="BA59" s="63"/>
      <c r="BB59" s="63"/>
      <c r="BC59" s="63"/>
      <c r="BD59" s="63"/>
      <c r="BE59" s="66"/>
      <c r="BF59" s="66"/>
      <c r="BG59" s="63"/>
      <c r="BH59" s="63"/>
      <c r="BI59" s="63"/>
      <c r="BJ59" s="63"/>
      <c r="BK59" s="63"/>
      <c r="BL59" s="66"/>
      <c r="BM59" s="66"/>
      <c r="BN59" s="63"/>
      <c r="BO59" s="63"/>
      <c r="BP59" s="63"/>
      <c r="BQ59" s="63"/>
      <c r="BR59" s="63"/>
      <c r="BT59" s="70">
        <f t="shared" si="173"/>
        <v>0</v>
      </c>
      <c r="BU59" s="70">
        <f t="shared" si="174"/>
        <v>0</v>
      </c>
      <c r="BV59" s="70">
        <f t="shared" si="175"/>
        <v>0</v>
      </c>
      <c r="BW59" s="70">
        <f t="shared" si="176"/>
        <v>0</v>
      </c>
      <c r="BX59" s="70">
        <f t="shared" si="177"/>
        <v>0</v>
      </c>
      <c r="BY59" s="70">
        <f t="shared" si="178"/>
        <v>0</v>
      </c>
      <c r="CA59" s="104">
        <f t="shared" si="179"/>
        <v>0</v>
      </c>
      <c r="CB59" s="104">
        <f t="shared" si="180"/>
        <v>0</v>
      </c>
      <c r="CC59" s="104">
        <f t="shared" si="181"/>
        <v>0</v>
      </c>
      <c r="CD59" s="104">
        <f t="shared" si="182"/>
        <v>0</v>
      </c>
      <c r="CE59" s="104">
        <f t="shared" si="183"/>
        <v>0</v>
      </c>
      <c r="CF59" s="104">
        <f t="shared" si="184"/>
        <v>0</v>
      </c>
      <c r="CH59" s="226">
        <f t="shared" si="152"/>
        <v>0</v>
      </c>
      <c r="CI59" s="226">
        <f t="shared" si="153"/>
        <v>0</v>
      </c>
      <c r="CJ59" s="226">
        <f t="shared" si="154"/>
        <v>0</v>
      </c>
      <c r="CK59" s="226">
        <f t="shared" si="155"/>
        <v>0</v>
      </c>
      <c r="CL59" s="226">
        <f t="shared" si="156"/>
        <v>0</v>
      </c>
      <c r="CM59" s="226">
        <f t="shared" si="157"/>
        <v>0</v>
      </c>
      <c r="CN59" s="226">
        <f t="shared" si="158"/>
        <v>0</v>
      </c>
      <c r="CO59" s="226">
        <f t="shared" si="159"/>
        <v>0</v>
      </c>
      <c r="CV59" s="355">
        <f t="shared" si="185"/>
        <v>0</v>
      </c>
      <c r="CW59" s="355">
        <f t="shared" si="186"/>
        <v>0</v>
      </c>
      <c r="CX59" s="355">
        <f t="shared" si="187"/>
        <v>0</v>
      </c>
      <c r="CY59" s="355">
        <f t="shared" si="188"/>
        <v>0</v>
      </c>
      <c r="CZ59" s="355" t="str">
        <f ca="1">IFERROR(OUNTIF(AN59:AT59,"e"),"-")</f>
        <v>-</v>
      </c>
      <c r="DA59" s="355">
        <f t="shared" si="189"/>
        <v>0</v>
      </c>
      <c r="DB59" s="355">
        <f t="shared" si="190"/>
        <v>0</v>
      </c>
      <c r="DC59" s="355">
        <f t="shared" si="191"/>
        <v>0</v>
      </c>
      <c r="DD59" s="68"/>
      <c r="DE59" s="1168">
        <f t="shared" si="192"/>
        <v>0</v>
      </c>
      <c r="DF59" s="1168" t="str">
        <f t="shared" si="193"/>
        <v>-</v>
      </c>
      <c r="DG59" s="1168" t="str">
        <f t="shared" si="194"/>
        <v>-</v>
      </c>
      <c r="DH59" s="1168" t="str">
        <f t="shared" si="195"/>
        <v>-</v>
      </c>
      <c r="DI59" s="1168" t="str">
        <f t="shared" ca="1" si="196"/>
        <v>-</v>
      </c>
      <c r="DJ59" s="1168" t="str">
        <f t="shared" si="197"/>
        <v>-</v>
      </c>
      <c r="DK59" s="1168" t="str">
        <f t="shared" si="198"/>
        <v>-</v>
      </c>
      <c r="DL59" s="1168" t="str">
        <f t="shared" si="199"/>
        <v>-</v>
      </c>
      <c r="DM59" s="68"/>
      <c r="DN59" s="355">
        <f t="shared" si="200"/>
        <v>0</v>
      </c>
      <c r="DO59" s="355">
        <f t="shared" si="201"/>
        <v>0</v>
      </c>
      <c r="DP59" s="355">
        <f t="shared" si="202"/>
        <v>0</v>
      </c>
      <c r="DQ59" s="355">
        <f t="shared" si="203"/>
        <v>0</v>
      </c>
      <c r="DR59" s="355">
        <f t="shared" si="204"/>
        <v>0</v>
      </c>
      <c r="DS59" s="355">
        <f t="shared" si="205"/>
        <v>0</v>
      </c>
      <c r="DT59" s="355">
        <f t="shared" si="206"/>
        <v>0</v>
      </c>
      <c r="DU59" s="355">
        <f t="shared" si="207"/>
        <v>0</v>
      </c>
      <c r="DV59" s="68"/>
      <c r="DW59" s="68">
        <f t="shared" si="208"/>
        <v>0</v>
      </c>
      <c r="DX59" s="68" t="str">
        <f t="shared" si="209"/>
        <v>-</v>
      </c>
      <c r="DY59" s="68" t="str">
        <f t="shared" si="210"/>
        <v>-</v>
      </c>
      <c r="DZ59" s="68" t="str">
        <f t="shared" si="211"/>
        <v>-</v>
      </c>
      <c r="EA59" s="68" t="str">
        <f t="shared" si="212"/>
        <v>-</v>
      </c>
      <c r="EB59" s="68" t="str">
        <f t="shared" si="213"/>
        <v>-</v>
      </c>
      <c r="EC59" s="68" t="str">
        <f t="shared" si="214"/>
        <v>-</v>
      </c>
      <c r="ED59" s="68" t="str">
        <f t="shared" si="215"/>
        <v>-</v>
      </c>
      <c r="EE59" s="68"/>
      <c r="EF59" s="355">
        <f t="shared" si="216"/>
        <v>0</v>
      </c>
      <c r="EG59" s="355">
        <f t="shared" si="217"/>
        <v>0</v>
      </c>
      <c r="EH59" s="355">
        <f t="shared" si="218"/>
        <v>0</v>
      </c>
      <c r="EI59" s="355">
        <f t="shared" si="219"/>
        <v>0</v>
      </c>
      <c r="EJ59" s="355">
        <f t="shared" si="220"/>
        <v>0</v>
      </c>
      <c r="EK59" s="355">
        <f t="shared" si="221"/>
        <v>0</v>
      </c>
      <c r="EL59" s="355">
        <f t="shared" si="222"/>
        <v>0</v>
      </c>
      <c r="EM59" s="355">
        <f t="shared" si="223"/>
        <v>0</v>
      </c>
      <c r="EN59" s="68"/>
      <c r="EO59" s="68">
        <f t="shared" si="224"/>
        <v>0</v>
      </c>
      <c r="EP59" s="68" t="str">
        <f t="shared" si="225"/>
        <v>-</v>
      </c>
      <c r="EQ59" s="68" t="str">
        <f t="shared" si="226"/>
        <v>-</v>
      </c>
      <c r="ER59" s="68" t="str">
        <f t="shared" si="227"/>
        <v>-</v>
      </c>
      <c r="ES59" s="68" t="str">
        <f t="shared" si="228"/>
        <v>-</v>
      </c>
      <c r="ET59" s="68" t="str">
        <f t="shared" si="229"/>
        <v>-</v>
      </c>
      <c r="EU59" s="68" t="str">
        <f t="shared" si="230"/>
        <v>-</v>
      </c>
      <c r="EV59" s="68" t="str">
        <f t="shared" si="231"/>
        <v>-</v>
      </c>
      <c r="EW59" s="68"/>
      <c r="EX59" s="355">
        <f t="shared" si="232"/>
        <v>0</v>
      </c>
      <c r="EY59" s="355">
        <f t="shared" si="233"/>
        <v>0</v>
      </c>
      <c r="EZ59" s="355">
        <f t="shared" si="234"/>
        <v>0</v>
      </c>
      <c r="FA59" s="355">
        <f t="shared" si="235"/>
        <v>0</v>
      </c>
      <c r="FB59" s="355">
        <f t="shared" si="236"/>
        <v>0</v>
      </c>
      <c r="FC59" s="355">
        <f t="shared" si="237"/>
        <v>0</v>
      </c>
      <c r="FD59" s="355">
        <f t="shared" si="238"/>
        <v>0</v>
      </c>
      <c r="FE59" s="355">
        <f t="shared" si="239"/>
        <v>0</v>
      </c>
      <c r="FF59" s="68"/>
      <c r="FG59" s="68">
        <f t="shared" si="240"/>
        <v>0</v>
      </c>
      <c r="FH59" s="68" t="str">
        <f t="shared" si="241"/>
        <v>-</v>
      </c>
      <c r="FI59" s="68" t="str">
        <f t="shared" si="242"/>
        <v>-</v>
      </c>
      <c r="FJ59" s="68" t="str">
        <f t="shared" si="243"/>
        <v>-</v>
      </c>
      <c r="FK59" s="68" t="str">
        <f t="shared" si="244"/>
        <v>-</v>
      </c>
      <c r="FL59" s="68" t="str">
        <f t="shared" si="245"/>
        <v>-</v>
      </c>
      <c r="FM59" s="68" t="str">
        <f t="shared" si="246"/>
        <v>-</v>
      </c>
      <c r="FN59" s="68" t="str">
        <f t="shared" si="247"/>
        <v>-</v>
      </c>
      <c r="FO59" s="68"/>
      <c r="FP59" s="355">
        <f t="shared" si="248"/>
        <v>0</v>
      </c>
      <c r="FQ59" s="355">
        <f t="shared" si="249"/>
        <v>0</v>
      </c>
      <c r="FR59" s="355">
        <f t="shared" si="250"/>
        <v>0</v>
      </c>
      <c r="FS59" s="355">
        <f t="shared" si="251"/>
        <v>0</v>
      </c>
      <c r="FT59" s="355">
        <f t="shared" si="252"/>
        <v>0</v>
      </c>
      <c r="FU59" s="355">
        <f t="shared" si="253"/>
        <v>0</v>
      </c>
      <c r="FV59" s="355">
        <f t="shared" si="254"/>
        <v>0</v>
      </c>
      <c r="FW59" s="355">
        <f t="shared" si="255"/>
        <v>0</v>
      </c>
      <c r="FX59" s="68"/>
      <c r="FY59" s="68">
        <f t="shared" si="256"/>
        <v>0</v>
      </c>
      <c r="FZ59" s="68" t="str">
        <f t="shared" si="257"/>
        <v>-</v>
      </c>
      <c r="GA59" s="68" t="str">
        <f t="shared" si="258"/>
        <v>-</v>
      </c>
      <c r="GB59" s="68" t="str">
        <f t="shared" si="259"/>
        <v>-</v>
      </c>
      <c r="GC59" s="68" t="str">
        <f t="shared" si="260"/>
        <v>-</v>
      </c>
      <c r="GD59" s="68" t="str">
        <f t="shared" si="261"/>
        <v>-</v>
      </c>
      <c r="GE59" s="68" t="str">
        <f t="shared" si="262"/>
        <v>-</v>
      </c>
      <c r="GF59" s="68" t="str">
        <f t="shared" si="263"/>
        <v>-</v>
      </c>
    </row>
    <row r="60" spans="1:188" ht="13.5" customHeight="1" x14ac:dyDescent="0.3">
      <c r="A60" s="387"/>
      <c r="B60" s="387" t="s">
        <v>107</v>
      </c>
      <c r="C60" s="387" t="s">
        <v>26</v>
      </c>
      <c r="D60" s="388">
        <v>0.72916666666666663</v>
      </c>
      <c r="E60" s="388">
        <v>0</v>
      </c>
      <c r="F60" s="389" t="str">
        <f t="shared" si="134"/>
        <v>PT</v>
      </c>
      <c r="G60" s="9"/>
      <c r="H60" s="460">
        <f>INDEX(Lookup!$F$252:$Q$262,MATCH(B60,Lookup!$F$252:$F$262,0),MATCH($F$9,Lookup!$F$252:$Q$252,0))</f>
        <v>0.3</v>
      </c>
      <c r="I60" s="391">
        <v>192.4</v>
      </c>
      <c r="J60" s="392">
        <f t="shared" si="135"/>
        <v>683.8</v>
      </c>
      <c r="K60" s="461">
        <f t="shared" si="136"/>
        <v>0</v>
      </c>
      <c r="L60" s="394">
        <f t="shared" si="160"/>
        <v>0</v>
      </c>
      <c r="M60" s="395">
        <f t="shared" si="137"/>
        <v>192.4</v>
      </c>
      <c r="N60" s="392">
        <f t="shared" si="138"/>
        <v>0</v>
      </c>
      <c r="O60" s="9">
        <f t="shared" si="139"/>
        <v>0</v>
      </c>
      <c r="P60" s="9">
        <f t="shared" si="161"/>
        <v>0</v>
      </c>
      <c r="Q60" s="9">
        <f t="shared" si="162"/>
        <v>0</v>
      </c>
      <c r="R60" s="9">
        <f t="shared" si="163"/>
        <v>0</v>
      </c>
      <c r="S60" s="9">
        <f t="shared" si="164"/>
        <v>0</v>
      </c>
      <c r="T60" s="9">
        <f t="shared" si="165"/>
        <v>0</v>
      </c>
      <c r="U60" s="9">
        <f t="shared" si="166"/>
        <v>0</v>
      </c>
      <c r="V60" s="9">
        <f t="shared" si="167"/>
        <v>0</v>
      </c>
      <c r="W60" s="9">
        <f t="shared" si="168"/>
        <v>0</v>
      </c>
      <c r="X60" s="9">
        <f t="shared" si="169"/>
        <v>0</v>
      </c>
      <c r="Y60" s="9">
        <f t="shared" si="170"/>
        <v>0</v>
      </c>
      <c r="Z60" s="9">
        <f t="shared" si="171"/>
        <v>0</v>
      </c>
      <c r="AA60" s="9">
        <f t="shared" si="172"/>
        <v>0</v>
      </c>
      <c r="AB60" s="9">
        <f t="shared" si="140"/>
        <v>0</v>
      </c>
      <c r="AC60" s="9">
        <f t="shared" si="141"/>
        <v>0</v>
      </c>
      <c r="AD60" s="9">
        <f t="shared" si="142"/>
        <v>0</v>
      </c>
      <c r="AE60" s="9">
        <f t="shared" si="143"/>
        <v>0</v>
      </c>
      <c r="AF60" s="9">
        <f t="shared" si="144"/>
        <v>0</v>
      </c>
      <c r="AG60" s="9">
        <f t="shared" si="145"/>
        <v>0</v>
      </c>
      <c r="AH60" s="8">
        <f t="shared" si="146"/>
        <v>192.4</v>
      </c>
      <c r="AI60" s="8">
        <f t="shared" si="147"/>
        <v>0</v>
      </c>
      <c r="AJ60" s="8">
        <f t="shared" si="148"/>
        <v>0</v>
      </c>
      <c r="AK60" s="8">
        <f t="shared" si="149"/>
        <v>0</v>
      </c>
      <c r="AL60" s="8">
        <f t="shared" si="150"/>
        <v>0</v>
      </c>
      <c r="AM60" s="103" t="str">
        <f t="shared" si="151"/>
        <v>1</v>
      </c>
      <c r="AN60" s="63"/>
      <c r="AO60" s="63"/>
      <c r="AP60" s="63"/>
      <c r="AQ60" s="66"/>
      <c r="AR60" s="66"/>
      <c r="AS60" s="63"/>
      <c r="AT60" s="63"/>
      <c r="AU60" s="63"/>
      <c r="AV60" s="63"/>
      <c r="AW60" s="63"/>
      <c r="AX60" s="66"/>
      <c r="AY60" s="66"/>
      <c r="AZ60" s="63"/>
      <c r="BA60" s="63"/>
      <c r="BB60" s="63"/>
      <c r="BC60" s="63"/>
      <c r="BD60" s="63"/>
      <c r="BE60" s="66"/>
      <c r="BF60" s="66"/>
      <c r="BG60" s="63"/>
      <c r="BH60" s="63"/>
      <c r="BI60" s="63"/>
      <c r="BJ60" s="63"/>
      <c r="BK60" s="63"/>
      <c r="BL60" s="66"/>
      <c r="BM60" s="66"/>
      <c r="BN60" s="63"/>
      <c r="BO60" s="63"/>
      <c r="BP60" s="63"/>
      <c r="BQ60" s="63"/>
      <c r="BR60" s="63"/>
      <c r="BT60" s="70">
        <f t="shared" si="173"/>
        <v>0</v>
      </c>
      <c r="BU60" s="70">
        <f t="shared" si="174"/>
        <v>0</v>
      </c>
      <c r="BV60" s="70">
        <f t="shared" si="175"/>
        <v>0</v>
      </c>
      <c r="BW60" s="70">
        <f t="shared" si="176"/>
        <v>0</v>
      </c>
      <c r="BX60" s="70">
        <f t="shared" si="177"/>
        <v>0</v>
      </c>
      <c r="BY60" s="70">
        <f t="shared" si="178"/>
        <v>0</v>
      </c>
      <c r="CA60" s="104">
        <f t="shared" si="179"/>
        <v>0</v>
      </c>
      <c r="CB60" s="104">
        <f t="shared" si="180"/>
        <v>0</v>
      </c>
      <c r="CC60" s="104">
        <f t="shared" si="181"/>
        <v>0</v>
      </c>
      <c r="CD60" s="104">
        <f t="shared" si="182"/>
        <v>0</v>
      </c>
      <c r="CE60" s="104">
        <f t="shared" si="183"/>
        <v>0</v>
      </c>
      <c r="CF60" s="104">
        <f t="shared" si="184"/>
        <v>0</v>
      </c>
      <c r="CH60" s="226">
        <f t="shared" si="152"/>
        <v>0</v>
      </c>
      <c r="CI60" s="226">
        <f t="shared" si="153"/>
        <v>0</v>
      </c>
      <c r="CJ60" s="226">
        <f t="shared" si="154"/>
        <v>0</v>
      </c>
      <c r="CK60" s="226">
        <f t="shared" si="155"/>
        <v>0</v>
      </c>
      <c r="CL60" s="226">
        <f t="shared" si="156"/>
        <v>0</v>
      </c>
      <c r="CM60" s="226">
        <f t="shared" si="157"/>
        <v>0</v>
      </c>
      <c r="CN60" s="226">
        <f t="shared" si="158"/>
        <v>0</v>
      </c>
      <c r="CO60" s="226">
        <f t="shared" si="159"/>
        <v>0</v>
      </c>
      <c r="CV60" s="355">
        <f t="shared" si="185"/>
        <v>0</v>
      </c>
      <c r="CW60" s="355">
        <f t="shared" si="186"/>
        <v>0</v>
      </c>
      <c r="CX60" s="355">
        <f t="shared" si="187"/>
        <v>0</v>
      </c>
      <c r="CY60" s="355">
        <f t="shared" si="188"/>
        <v>0</v>
      </c>
      <c r="CZ60" s="355" t="str">
        <f ca="1">IFERROR(OUNTIF(AN60:AT60,"e"),"-")</f>
        <v>-</v>
      </c>
      <c r="DA60" s="355">
        <f t="shared" si="189"/>
        <v>0</v>
      </c>
      <c r="DB60" s="355">
        <f t="shared" si="190"/>
        <v>0</v>
      </c>
      <c r="DC60" s="355">
        <f t="shared" si="191"/>
        <v>0</v>
      </c>
      <c r="DD60" s="68"/>
      <c r="DE60" s="1168">
        <f t="shared" si="192"/>
        <v>0</v>
      </c>
      <c r="DF60" s="1168" t="str">
        <f t="shared" si="193"/>
        <v>-</v>
      </c>
      <c r="DG60" s="1168" t="str">
        <f t="shared" si="194"/>
        <v>-</v>
      </c>
      <c r="DH60" s="1168" t="str">
        <f t="shared" si="195"/>
        <v>-</v>
      </c>
      <c r="DI60" s="1168" t="str">
        <f t="shared" ca="1" si="196"/>
        <v>-</v>
      </c>
      <c r="DJ60" s="1168" t="str">
        <f t="shared" si="197"/>
        <v>-</v>
      </c>
      <c r="DK60" s="1168" t="str">
        <f t="shared" si="198"/>
        <v>-</v>
      </c>
      <c r="DL60" s="1168" t="str">
        <f t="shared" si="199"/>
        <v>-</v>
      </c>
      <c r="DM60" s="68"/>
      <c r="DN60" s="355">
        <f t="shared" si="200"/>
        <v>0</v>
      </c>
      <c r="DO60" s="355">
        <f t="shared" si="201"/>
        <v>0</v>
      </c>
      <c r="DP60" s="355">
        <f t="shared" si="202"/>
        <v>0</v>
      </c>
      <c r="DQ60" s="355">
        <f t="shared" si="203"/>
        <v>0</v>
      </c>
      <c r="DR60" s="355">
        <f t="shared" si="204"/>
        <v>0</v>
      </c>
      <c r="DS60" s="355">
        <f t="shared" si="205"/>
        <v>0</v>
      </c>
      <c r="DT60" s="355">
        <f t="shared" si="206"/>
        <v>0</v>
      </c>
      <c r="DU60" s="355">
        <f t="shared" si="207"/>
        <v>0</v>
      </c>
      <c r="DV60" s="68"/>
      <c r="DW60" s="68">
        <f t="shared" si="208"/>
        <v>0</v>
      </c>
      <c r="DX60" s="68" t="str">
        <f t="shared" si="209"/>
        <v>-</v>
      </c>
      <c r="DY60" s="68" t="str">
        <f t="shared" si="210"/>
        <v>-</v>
      </c>
      <c r="DZ60" s="68" t="str">
        <f t="shared" si="211"/>
        <v>-</v>
      </c>
      <c r="EA60" s="68" t="str">
        <f t="shared" si="212"/>
        <v>-</v>
      </c>
      <c r="EB60" s="68" t="str">
        <f t="shared" si="213"/>
        <v>-</v>
      </c>
      <c r="EC60" s="68" t="str">
        <f t="shared" si="214"/>
        <v>-</v>
      </c>
      <c r="ED60" s="68" t="str">
        <f t="shared" si="215"/>
        <v>-</v>
      </c>
      <c r="EE60" s="68"/>
      <c r="EF60" s="355">
        <f t="shared" si="216"/>
        <v>0</v>
      </c>
      <c r="EG60" s="355">
        <f t="shared" si="217"/>
        <v>0</v>
      </c>
      <c r="EH60" s="355">
        <f t="shared" si="218"/>
        <v>0</v>
      </c>
      <c r="EI60" s="355">
        <f t="shared" si="219"/>
        <v>0</v>
      </c>
      <c r="EJ60" s="355">
        <f t="shared" si="220"/>
        <v>0</v>
      </c>
      <c r="EK60" s="355">
        <f t="shared" si="221"/>
        <v>0</v>
      </c>
      <c r="EL60" s="355">
        <f t="shared" si="222"/>
        <v>0</v>
      </c>
      <c r="EM60" s="355">
        <f t="shared" si="223"/>
        <v>0</v>
      </c>
      <c r="EN60" s="68"/>
      <c r="EO60" s="68">
        <f t="shared" si="224"/>
        <v>0</v>
      </c>
      <c r="EP60" s="68" t="str">
        <f t="shared" si="225"/>
        <v>-</v>
      </c>
      <c r="EQ60" s="68" t="str">
        <f t="shared" si="226"/>
        <v>-</v>
      </c>
      <c r="ER60" s="68" t="str">
        <f t="shared" si="227"/>
        <v>-</v>
      </c>
      <c r="ES60" s="68" t="str">
        <f t="shared" si="228"/>
        <v>-</v>
      </c>
      <c r="ET60" s="68" t="str">
        <f t="shared" si="229"/>
        <v>-</v>
      </c>
      <c r="EU60" s="68" t="str">
        <f t="shared" si="230"/>
        <v>-</v>
      </c>
      <c r="EV60" s="68" t="str">
        <f t="shared" si="231"/>
        <v>-</v>
      </c>
      <c r="EW60" s="68"/>
      <c r="EX60" s="355">
        <f t="shared" si="232"/>
        <v>0</v>
      </c>
      <c r="EY60" s="355">
        <f t="shared" si="233"/>
        <v>0</v>
      </c>
      <c r="EZ60" s="355">
        <f t="shared" si="234"/>
        <v>0</v>
      </c>
      <c r="FA60" s="355">
        <f t="shared" si="235"/>
        <v>0</v>
      </c>
      <c r="FB60" s="355">
        <f t="shared" si="236"/>
        <v>0</v>
      </c>
      <c r="FC60" s="355">
        <f t="shared" si="237"/>
        <v>0</v>
      </c>
      <c r="FD60" s="355">
        <f t="shared" si="238"/>
        <v>0</v>
      </c>
      <c r="FE60" s="355">
        <f t="shared" si="239"/>
        <v>0</v>
      </c>
      <c r="FF60" s="68"/>
      <c r="FG60" s="68">
        <f t="shared" si="240"/>
        <v>0</v>
      </c>
      <c r="FH60" s="68" t="str">
        <f t="shared" si="241"/>
        <v>-</v>
      </c>
      <c r="FI60" s="68" t="str">
        <f t="shared" si="242"/>
        <v>-</v>
      </c>
      <c r="FJ60" s="68" t="str">
        <f t="shared" si="243"/>
        <v>-</v>
      </c>
      <c r="FK60" s="68" t="str">
        <f t="shared" si="244"/>
        <v>-</v>
      </c>
      <c r="FL60" s="68" t="str">
        <f t="shared" si="245"/>
        <v>-</v>
      </c>
      <c r="FM60" s="68" t="str">
        <f t="shared" si="246"/>
        <v>-</v>
      </c>
      <c r="FN60" s="68" t="str">
        <f t="shared" si="247"/>
        <v>-</v>
      </c>
      <c r="FO60" s="68"/>
      <c r="FP60" s="355">
        <f t="shared" si="248"/>
        <v>0</v>
      </c>
      <c r="FQ60" s="355">
        <f t="shared" si="249"/>
        <v>0</v>
      </c>
      <c r="FR60" s="355">
        <f t="shared" si="250"/>
        <v>0</v>
      </c>
      <c r="FS60" s="355">
        <f t="shared" si="251"/>
        <v>0</v>
      </c>
      <c r="FT60" s="355">
        <f t="shared" si="252"/>
        <v>0</v>
      </c>
      <c r="FU60" s="355">
        <f t="shared" si="253"/>
        <v>0</v>
      </c>
      <c r="FV60" s="355">
        <f t="shared" si="254"/>
        <v>0</v>
      </c>
      <c r="FW60" s="355">
        <f t="shared" si="255"/>
        <v>0</v>
      </c>
      <c r="FX60" s="68"/>
      <c r="FY60" s="68">
        <f t="shared" si="256"/>
        <v>0</v>
      </c>
      <c r="FZ60" s="68" t="str">
        <f t="shared" si="257"/>
        <v>-</v>
      </c>
      <c r="GA60" s="68" t="str">
        <f t="shared" si="258"/>
        <v>-</v>
      </c>
      <c r="GB60" s="68" t="str">
        <f t="shared" si="259"/>
        <v>-</v>
      </c>
      <c r="GC60" s="68" t="str">
        <f t="shared" si="260"/>
        <v>-</v>
      </c>
      <c r="GD60" s="68" t="str">
        <f t="shared" si="261"/>
        <v>-</v>
      </c>
      <c r="GE60" s="68" t="str">
        <f t="shared" si="262"/>
        <v>-</v>
      </c>
      <c r="GF60" s="68" t="str">
        <f t="shared" si="263"/>
        <v>-</v>
      </c>
    </row>
    <row r="61" spans="1:188" ht="13.5" customHeight="1" x14ac:dyDescent="0.3">
      <c r="A61" s="387"/>
      <c r="B61" s="387" t="s">
        <v>107</v>
      </c>
      <c r="C61" s="387" t="s">
        <v>26</v>
      </c>
      <c r="D61" s="388">
        <v>0.72916666666666663</v>
      </c>
      <c r="E61" s="388">
        <v>0</v>
      </c>
      <c r="F61" s="389" t="str">
        <f t="shared" si="134"/>
        <v>PT</v>
      </c>
      <c r="G61" s="9"/>
      <c r="H61" s="460">
        <f>INDEX(Lookup!$F$252:$Q$262,MATCH(B61,Lookup!$F$252:$F$262,0),MATCH($F$9,Lookup!$F$252:$Q$252,0))</f>
        <v>0.3</v>
      </c>
      <c r="I61" s="391">
        <v>192.4</v>
      </c>
      <c r="J61" s="392">
        <f t="shared" si="135"/>
        <v>683.8</v>
      </c>
      <c r="K61" s="461">
        <f>H61*L61</f>
        <v>0</v>
      </c>
      <c r="L61" s="394">
        <f t="shared" si="160"/>
        <v>0</v>
      </c>
      <c r="M61" s="395">
        <f t="shared" si="137"/>
        <v>192.4</v>
      </c>
      <c r="N61" s="392">
        <f t="shared" si="138"/>
        <v>0</v>
      </c>
      <c r="O61" s="9">
        <f t="shared" si="139"/>
        <v>0</v>
      </c>
      <c r="P61" s="9">
        <f t="shared" si="161"/>
        <v>0</v>
      </c>
      <c r="Q61" s="9">
        <f t="shared" si="162"/>
        <v>0</v>
      </c>
      <c r="R61" s="9">
        <f t="shared" si="163"/>
        <v>0</v>
      </c>
      <c r="S61" s="9">
        <f t="shared" si="164"/>
        <v>0</v>
      </c>
      <c r="T61" s="9">
        <f t="shared" si="165"/>
        <v>0</v>
      </c>
      <c r="U61" s="9">
        <f t="shared" si="166"/>
        <v>0</v>
      </c>
      <c r="V61" s="9">
        <f t="shared" si="167"/>
        <v>0</v>
      </c>
      <c r="W61" s="9">
        <f t="shared" si="168"/>
        <v>0</v>
      </c>
      <c r="X61" s="9">
        <f t="shared" si="169"/>
        <v>0</v>
      </c>
      <c r="Y61" s="9">
        <f t="shared" si="170"/>
        <v>0</v>
      </c>
      <c r="Z61" s="9">
        <f t="shared" si="171"/>
        <v>0</v>
      </c>
      <c r="AA61" s="9">
        <f t="shared" si="172"/>
        <v>0</v>
      </c>
      <c r="AB61" s="9">
        <f t="shared" si="140"/>
        <v>0</v>
      </c>
      <c r="AC61" s="9">
        <f t="shared" si="141"/>
        <v>0</v>
      </c>
      <c r="AD61" s="9">
        <f t="shared" si="142"/>
        <v>0</v>
      </c>
      <c r="AE61" s="9">
        <f t="shared" si="143"/>
        <v>0</v>
      </c>
      <c r="AF61" s="9">
        <f t="shared" si="144"/>
        <v>0</v>
      </c>
      <c r="AG61" s="9">
        <f t="shared" si="145"/>
        <v>0</v>
      </c>
      <c r="AH61" s="8">
        <f t="shared" si="146"/>
        <v>192.4</v>
      </c>
      <c r="AI61" s="8">
        <f t="shared" si="147"/>
        <v>0</v>
      </c>
      <c r="AJ61" s="8">
        <f t="shared" si="148"/>
        <v>0</v>
      </c>
      <c r="AK61" s="8">
        <f t="shared" si="149"/>
        <v>0</v>
      </c>
      <c r="AL61" s="8">
        <f t="shared" si="150"/>
        <v>0</v>
      </c>
      <c r="AM61" s="103" t="str">
        <f t="shared" si="151"/>
        <v>1</v>
      </c>
      <c r="AN61" s="63"/>
      <c r="AO61" s="63"/>
      <c r="AP61" s="63"/>
      <c r="AQ61" s="66"/>
      <c r="AR61" s="66"/>
      <c r="AS61" s="63"/>
      <c r="AT61" s="63"/>
      <c r="AU61" s="63"/>
      <c r="AV61" s="63"/>
      <c r="AW61" s="63"/>
      <c r="AX61" s="66"/>
      <c r="AY61" s="66"/>
      <c r="AZ61" s="63"/>
      <c r="BA61" s="63"/>
      <c r="BB61" s="63"/>
      <c r="BC61" s="63"/>
      <c r="BD61" s="63"/>
      <c r="BE61" s="66"/>
      <c r="BF61" s="66"/>
      <c r="BG61" s="63"/>
      <c r="BH61" s="63"/>
      <c r="BI61" s="63"/>
      <c r="BJ61" s="63"/>
      <c r="BK61" s="63"/>
      <c r="BL61" s="66"/>
      <c r="BM61" s="66"/>
      <c r="BN61" s="63"/>
      <c r="BO61" s="63"/>
      <c r="BP61" s="63"/>
      <c r="BQ61" s="63"/>
      <c r="BR61" s="63"/>
      <c r="BT61" s="70">
        <f t="shared" si="173"/>
        <v>0</v>
      </c>
      <c r="BU61" s="70">
        <f t="shared" si="174"/>
        <v>0</v>
      </c>
      <c r="BV61" s="70">
        <f t="shared" si="175"/>
        <v>0</v>
      </c>
      <c r="BW61" s="70">
        <f t="shared" si="176"/>
        <v>0</v>
      </c>
      <c r="BX61" s="70">
        <f t="shared" si="177"/>
        <v>0</v>
      </c>
      <c r="BY61" s="70">
        <f t="shared" si="178"/>
        <v>0</v>
      </c>
      <c r="CA61" s="104">
        <f t="shared" si="179"/>
        <v>0</v>
      </c>
      <c r="CB61" s="104">
        <f t="shared" si="180"/>
        <v>0</v>
      </c>
      <c r="CC61" s="104">
        <f t="shared" si="181"/>
        <v>0</v>
      </c>
      <c r="CD61" s="104">
        <f t="shared" si="182"/>
        <v>0</v>
      </c>
      <c r="CE61" s="104">
        <f t="shared" si="183"/>
        <v>0</v>
      </c>
      <c r="CF61" s="104">
        <f t="shared" si="184"/>
        <v>0</v>
      </c>
      <c r="CH61" s="226">
        <f t="shared" si="152"/>
        <v>0</v>
      </c>
      <c r="CI61" s="226">
        <f t="shared" si="153"/>
        <v>0</v>
      </c>
      <c r="CJ61" s="226">
        <f t="shared" si="154"/>
        <v>0</v>
      </c>
      <c r="CK61" s="226">
        <f t="shared" si="155"/>
        <v>0</v>
      </c>
      <c r="CL61" s="226">
        <f t="shared" si="156"/>
        <v>0</v>
      </c>
      <c r="CM61" s="226">
        <f t="shared" si="157"/>
        <v>0</v>
      </c>
      <c r="CN61" s="226">
        <f t="shared" si="158"/>
        <v>0</v>
      </c>
      <c r="CO61" s="226">
        <f t="shared" si="159"/>
        <v>0</v>
      </c>
      <c r="CV61" s="355">
        <f t="shared" si="185"/>
        <v>0</v>
      </c>
      <c r="CW61" s="355">
        <f t="shared" si="186"/>
        <v>0</v>
      </c>
      <c r="CX61" s="355">
        <f t="shared" si="187"/>
        <v>0</v>
      </c>
      <c r="CY61" s="355">
        <f t="shared" si="188"/>
        <v>0</v>
      </c>
      <c r="CZ61" s="355" t="str">
        <f ca="1">IFERROR(OUNTIF(AN61:AT61,"e"),"-")</f>
        <v>-</v>
      </c>
      <c r="DA61" s="355">
        <f t="shared" si="189"/>
        <v>0</v>
      </c>
      <c r="DB61" s="355">
        <f t="shared" si="190"/>
        <v>0</v>
      </c>
      <c r="DC61" s="355">
        <f t="shared" si="191"/>
        <v>0</v>
      </c>
      <c r="DD61" s="68"/>
      <c r="DE61" s="1168">
        <f t="shared" si="192"/>
        <v>0</v>
      </c>
      <c r="DF61" s="1168" t="str">
        <f t="shared" si="193"/>
        <v>-</v>
      </c>
      <c r="DG61" s="1168" t="str">
        <f t="shared" si="194"/>
        <v>-</v>
      </c>
      <c r="DH61" s="1168" t="str">
        <f t="shared" si="195"/>
        <v>-</v>
      </c>
      <c r="DI61" s="1168" t="str">
        <f t="shared" ca="1" si="196"/>
        <v>-</v>
      </c>
      <c r="DJ61" s="1168" t="str">
        <f t="shared" si="197"/>
        <v>-</v>
      </c>
      <c r="DK61" s="1168" t="str">
        <f t="shared" si="198"/>
        <v>-</v>
      </c>
      <c r="DL61" s="1168" t="str">
        <f t="shared" si="199"/>
        <v>-</v>
      </c>
      <c r="DM61" s="68"/>
      <c r="DN61" s="355">
        <f t="shared" si="200"/>
        <v>0</v>
      </c>
      <c r="DO61" s="355">
        <f t="shared" si="201"/>
        <v>0</v>
      </c>
      <c r="DP61" s="355">
        <f t="shared" si="202"/>
        <v>0</v>
      </c>
      <c r="DQ61" s="355">
        <f t="shared" si="203"/>
        <v>0</v>
      </c>
      <c r="DR61" s="355">
        <f t="shared" si="204"/>
        <v>0</v>
      </c>
      <c r="DS61" s="355">
        <f t="shared" si="205"/>
        <v>0</v>
      </c>
      <c r="DT61" s="355">
        <f t="shared" si="206"/>
        <v>0</v>
      </c>
      <c r="DU61" s="355">
        <f t="shared" si="207"/>
        <v>0</v>
      </c>
      <c r="DV61" s="68"/>
      <c r="DW61" s="68">
        <f t="shared" si="208"/>
        <v>0</v>
      </c>
      <c r="DX61" s="68" t="str">
        <f t="shared" si="209"/>
        <v>-</v>
      </c>
      <c r="DY61" s="68" t="str">
        <f t="shared" si="210"/>
        <v>-</v>
      </c>
      <c r="DZ61" s="68" t="str">
        <f t="shared" si="211"/>
        <v>-</v>
      </c>
      <c r="EA61" s="68" t="str">
        <f t="shared" si="212"/>
        <v>-</v>
      </c>
      <c r="EB61" s="68" t="str">
        <f t="shared" si="213"/>
        <v>-</v>
      </c>
      <c r="EC61" s="68" t="str">
        <f t="shared" si="214"/>
        <v>-</v>
      </c>
      <c r="ED61" s="68" t="str">
        <f t="shared" si="215"/>
        <v>-</v>
      </c>
      <c r="EE61" s="68"/>
      <c r="EF61" s="355">
        <f t="shared" si="216"/>
        <v>0</v>
      </c>
      <c r="EG61" s="355">
        <f t="shared" si="217"/>
        <v>0</v>
      </c>
      <c r="EH61" s="355">
        <f t="shared" si="218"/>
        <v>0</v>
      </c>
      <c r="EI61" s="355">
        <f t="shared" si="219"/>
        <v>0</v>
      </c>
      <c r="EJ61" s="355">
        <f t="shared" si="220"/>
        <v>0</v>
      </c>
      <c r="EK61" s="355">
        <f t="shared" si="221"/>
        <v>0</v>
      </c>
      <c r="EL61" s="355">
        <f t="shared" si="222"/>
        <v>0</v>
      </c>
      <c r="EM61" s="355">
        <f t="shared" si="223"/>
        <v>0</v>
      </c>
      <c r="EN61" s="68"/>
      <c r="EO61" s="68">
        <f t="shared" si="224"/>
        <v>0</v>
      </c>
      <c r="EP61" s="68" t="str">
        <f t="shared" si="225"/>
        <v>-</v>
      </c>
      <c r="EQ61" s="68" t="str">
        <f t="shared" si="226"/>
        <v>-</v>
      </c>
      <c r="ER61" s="68" t="str">
        <f t="shared" si="227"/>
        <v>-</v>
      </c>
      <c r="ES61" s="68" t="str">
        <f t="shared" si="228"/>
        <v>-</v>
      </c>
      <c r="ET61" s="68" t="str">
        <f t="shared" si="229"/>
        <v>-</v>
      </c>
      <c r="EU61" s="68" t="str">
        <f t="shared" si="230"/>
        <v>-</v>
      </c>
      <c r="EV61" s="68" t="str">
        <f t="shared" si="231"/>
        <v>-</v>
      </c>
      <c r="EW61" s="68"/>
      <c r="EX61" s="355">
        <f t="shared" si="232"/>
        <v>0</v>
      </c>
      <c r="EY61" s="355">
        <f t="shared" si="233"/>
        <v>0</v>
      </c>
      <c r="EZ61" s="355">
        <f t="shared" si="234"/>
        <v>0</v>
      </c>
      <c r="FA61" s="355">
        <f t="shared" si="235"/>
        <v>0</v>
      </c>
      <c r="FB61" s="355">
        <f t="shared" si="236"/>
        <v>0</v>
      </c>
      <c r="FC61" s="355">
        <f t="shared" si="237"/>
        <v>0</v>
      </c>
      <c r="FD61" s="355">
        <f t="shared" si="238"/>
        <v>0</v>
      </c>
      <c r="FE61" s="355">
        <f t="shared" si="239"/>
        <v>0</v>
      </c>
      <c r="FF61" s="68"/>
      <c r="FG61" s="68">
        <f t="shared" si="240"/>
        <v>0</v>
      </c>
      <c r="FH61" s="68" t="str">
        <f t="shared" si="241"/>
        <v>-</v>
      </c>
      <c r="FI61" s="68" t="str">
        <f t="shared" si="242"/>
        <v>-</v>
      </c>
      <c r="FJ61" s="68" t="str">
        <f t="shared" si="243"/>
        <v>-</v>
      </c>
      <c r="FK61" s="68" t="str">
        <f t="shared" si="244"/>
        <v>-</v>
      </c>
      <c r="FL61" s="68" t="str">
        <f t="shared" si="245"/>
        <v>-</v>
      </c>
      <c r="FM61" s="68" t="str">
        <f t="shared" si="246"/>
        <v>-</v>
      </c>
      <c r="FN61" s="68" t="str">
        <f t="shared" si="247"/>
        <v>-</v>
      </c>
      <c r="FO61" s="68"/>
      <c r="FP61" s="355">
        <f t="shared" si="248"/>
        <v>0</v>
      </c>
      <c r="FQ61" s="355">
        <f t="shared" si="249"/>
        <v>0</v>
      </c>
      <c r="FR61" s="355">
        <f t="shared" si="250"/>
        <v>0</v>
      </c>
      <c r="FS61" s="355">
        <f t="shared" si="251"/>
        <v>0</v>
      </c>
      <c r="FT61" s="355">
        <f t="shared" si="252"/>
        <v>0</v>
      </c>
      <c r="FU61" s="355">
        <f t="shared" si="253"/>
        <v>0</v>
      </c>
      <c r="FV61" s="355">
        <f t="shared" si="254"/>
        <v>0</v>
      </c>
      <c r="FW61" s="355">
        <f t="shared" si="255"/>
        <v>0</v>
      </c>
      <c r="FX61" s="68"/>
      <c r="FY61" s="68">
        <f t="shared" si="256"/>
        <v>0</v>
      </c>
      <c r="FZ61" s="68" t="str">
        <f t="shared" si="257"/>
        <v>-</v>
      </c>
      <c r="GA61" s="68" t="str">
        <f t="shared" si="258"/>
        <v>-</v>
      </c>
      <c r="GB61" s="68" t="str">
        <f t="shared" si="259"/>
        <v>-</v>
      </c>
      <c r="GC61" s="68" t="str">
        <f t="shared" si="260"/>
        <v>-</v>
      </c>
      <c r="GD61" s="68" t="str">
        <f t="shared" si="261"/>
        <v>-</v>
      </c>
      <c r="GE61" s="68" t="str">
        <f t="shared" si="262"/>
        <v>-</v>
      </c>
      <c r="GF61" s="68" t="str">
        <f t="shared" si="263"/>
        <v>-</v>
      </c>
    </row>
    <row r="62" spans="1:188" ht="13.5" customHeight="1" x14ac:dyDescent="0.3">
      <c r="A62" s="387"/>
      <c r="B62" s="387" t="s">
        <v>107</v>
      </c>
      <c r="C62" s="387" t="s">
        <v>26</v>
      </c>
      <c r="D62" s="388">
        <v>0.72916666666666663</v>
      </c>
      <c r="E62" s="388">
        <v>0</v>
      </c>
      <c r="F62" s="389" t="str">
        <f t="shared" si="134"/>
        <v>PT</v>
      </c>
      <c r="G62" s="9"/>
      <c r="H62" s="460">
        <f>INDEX(Lookup!$F$252:$Q$262,MATCH(B62,Lookup!$F$252:$F$262,0),MATCH($F$9,Lookup!$F$252:$Q$252,0))</f>
        <v>0.3</v>
      </c>
      <c r="I62" s="391">
        <v>192.4</v>
      </c>
      <c r="J62" s="392">
        <f t="shared" si="135"/>
        <v>683.8</v>
      </c>
      <c r="K62" s="461">
        <f>H62*L62</f>
        <v>0</v>
      </c>
      <c r="L62" s="394">
        <f t="shared" si="160"/>
        <v>0</v>
      </c>
      <c r="M62" s="395">
        <f t="shared" si="137"/>
        <v>192.4</v>
      </c>
      <c r="N62" s="392">
        <f t="shared" si="138"/>
        <v>0</v>
      </c>
      <c r="O62" s="9">
        <f t="shared" si="139"/>
        <v>0</v>
      </c>
      <c r="P62" s="9">
        <f t="shared" si="161"/>
        <v>0</v>
      </c>
      <c r="Q62" s="9">
        <f t="shared" si="162"/>
        <v>0</v>
      </c>
      <c r="R62" s="9">
        <f t="shared" si="163"/>
        <v>0</v>
      </c>
      <c r="S62" s="9">
        <f t="shared" si="164"/>
        <v>0</v>
      </c>
      <c r="T62" s="9">
        <f t="shared" si="165"/>
        <v>0</v>
      </c>
      <c r="U62" s="9">
        <f t="shared" si="166"/>
        <v>0</v>
      </c>
      <c r="V62" s="9">
        <f t="shared" si="167"/>
        <v>0</v>
      </c>
      <c r="W62" s="9">
        <f t="shared" si="168"/>
        <v>0</v>
      </c>
      <c r="X62" s="9">
        <f t="shared" si="169"/>
        <v>0</v>
      </c>
      <c r="Y62" s="9">
        <f t="shared" si="170"/>
        <v>0</v>
      </c>
      <c r="Z62" s="9">
        <f t="shared" si="171"/>
        <v>0</v>
      </c>
      <c r="AA62" s="9">
        <f t="shared" si="172"/>
        <v>0</v>
      </c>
      <c r="AB62" s="9">
        <f t="shared" si="140"/>
        <v>0</v>
      </c>
      <c r="AC62" s="9">
        <f t="shared" si="141"/>
        <v>0</v>
      </c>
      <c r="AD62" s="9">
        <f t="shared" si="142"/>
        <v>0</v>
      </c>
      <c r="AE62" s="9">
        <f t="shared" si="143"/>
        <v>0</v>
      </c>
      <c r="AF62" s="9">
        <f t="shared" si="144"/>
        <v>0</v>
      </c>
      <c r="AG62" s="9">
        <f t="shared" si="145"/>
        <v>0</v>
      </c>
      <c r="AH62" s="8">
        <f t="shared" si="146"/>
        <v>192.4</v>
      </c>
      <c r="AI62" s="8">
        <f t="shared" si="147"/>
        <v>0</v>
      </c>
      <c r="AJ62" s="8">
        <f t="shared" si="148"/>
        <v>0</v>
      </c>
      <c r="AK62" s="8">
        <f t="shared" si="149"/>
        <v>0</v>
      </c>
      <c r="AL62" s="8">
        <f t="shared" si="150"/>
        <v>0</v>
      </c>
      <c r="AM62" s="103" t="str">
        <f t="shared" si="151"/>
        <v>1</v>
      </c>
      <c r="AN62" s="63"/>
      <c r="AO62" s="63"/>
      <c r="AP62" s="63"/>
      <c r="AQ62" s="66"/>
      <c r="AR62" s="66"/>
      <c r="AS62" s="63"/>
      <c r="AT62" s="63"/>
      <c r="AU62" s="63"/>
      <c r="AV62" s="63"/>
      <c r="AW62" s="63"/>
      <c r="AX62" s="66"/>
      <c r="AY62" s="66"/>
      <c r="AZ62" s="63"/>
      <c r="BA62" s="63"/>
      <c r="BB62" s="63"/>
      <c r="BC62" s="63"/>
      <c r="BD62" s="63"/>
      <c r="BE62" s="66"/>
      <c r="BF62" s="66"/>
      <c r="BG62" s="63"/>
      <c r="BH62" s="63"/>
      <c r="BI62" s="63"/>
      <c r="BJ62" s="63"/>
      <c r="BK62" s="63"/>
      <c r="BL62" s="66"/>
      <c r="BM62" s="66"/>
      <c r="BN62" s="63"/>
      <c r="BO62" s="63"/>
      <c r="BP62" s="63"/>
      <c r="BQ62" s="63"/>
      <c r="BR62" s="63"/>
      <c r="BT62" s="70">
        <f t="shared" si="173"/>
        <v>0</v>
      </c>
      <c r="BU62" s="70">
        <f t="shared" si="174"/>
        <v>0</v>
      </c>
      <c r="BV62" s="70">
        <f t="shared" si="175"/>
        <v>0</v>
      </c>
      <c r="BW62" s="70">
        <f t="shared" si="176"/>
        <v>0</v>
      </c>
      <c r="BX62" s="70">
        <f t="shared" si="177"/>
        <v>0</v>
      </c>
      <c r="BY62" s="70">
        <f t="shared" si="178"/>
        <v>0</v>
      </c>
      <c r="CA62" s="104">
        <f t="shared" si="179"/>
        <v>0</v>
      </c>
      <c r="CB62" s="104">
        <f t="shared" si="180"/>
        <v>0</v>
      </c>
      <c r="CC62" s="104">
        <f t="shared" si="181"/>
        <v>0</v>
      </c>
      <c r="CD62" s="104">
        <f t="shared" si="182"/>
        <v>0</v>
      </c>
      <c r="CE62" s="104">
        <f t="shared" si="183"/>
        <v>0</v>
      </c>
      <c r="CF62" s="104">
        <f t="shared" si="184"/>
        <v>0</v>
      </c>
      <c r="CH62" s="226">
        <f t="shared" si="152"/>
        <v>0</v>
      </c>
      <c r="CI62" s="226">
        <f t="shared" si="153"/>
        <v>0</v>
      </c>
      <c r="CJ62" s="226">
        <f t="shared" si="154"/>
        <v>0</v>
      </c>
      <c r="CK62" s="226">
        <f t="shared" si="155"/>
        <v>0</v>
      </c>
      <c r="CL62" s="226">
        <f t="shared" si="156"/>
        <v>0</v>
      </c>
      <c r="CM62" s="226">
        <f t="shared" si="157"/>
        <v>0</v>
      </c>
      <c r="CN62" s="226">
        <f t="shared" si="158"/>
        <v>0</v>
      </c>
      <c r="CO62" s="226">
        <f t="shared" si="159"/>
        <v>0</v>
      </c>
      <c r="CV62" s="355">
        <f t="shared" si="185"/>
        <v>0</v>
      </c>
      <c r="CW62" s="355">
        <f t="shared" si="186"/>
        <v>0</v>
      </c>
      <c r="CX62" s="355">
        <f t="shared" si="187"/>
        <v>0</v>
      </c>
      <c r="CY62" s="355">
        <f t="shared" si="188"/>
        <v>0</v>
      </c>
      <c r="CZ62" s="355" t="str">
        <f ca="1">IFERROR(OUNTIF(AN62:AT62,"e"),"-")</f>
        <v>-</v>
      </c>
      <c r="DA62" s="355">
        <f t="shared" si="189"/>
        <v>0</v>
      </c>
      <c r="DB62" s="355">
        <f t="shared" si="190"/>
        <v>0</v>
      </c>
      <c r="DC62" s="355">
        <f t="shared" si="191"/>
        <v>0</v>
      </c>
      <c r="DD62" s="68"/>
      <c r="DE62" s="1168">
        <f t="shared" si="192"/>
        <v>0</v>
      </c>
      <c r="DF62" s="1168" t="str">
        <f t="shared" si="193"/>
        <v>-</v>
      </c>
      <c r="DG62" s="1168" t="str">
        <f t="shared" si="194"/>
        <v>-</v>
      </c>
      <c r="DH62" s="1168" t="str">
        <f t="shared" si="195"/>
        <v>-</v>
      </c>
      <c r="DI62" s="1168" t="str">
        <f t="shared" ca="1" si="196"/>
        <v>-</v>
      </c>
      <c r="DJ62" s="1168" t="str">
        <f t="shared" si="197"/>
        <v>-</v>
      </c>
      <c r="DK62" s="1168" t="str">
        <f t="shared" si="198"/>
        <v>-</v>
      </c>
      <c r="DL62" s="1168" t="str">
        <f t="shared" si="199"/>
        <v>-</v>
      </c>
      <c r="DM62" s="68"/>
      <c r="DN62" s="355">
        <f t="shared" si="200"/>
        <v>0</v>
      </c>
      <c r="DO62" s="355">
        <f t="shared" si="201"/>
        <v>0</v>
      </c>
      <c r="DP62" s="355">
        <f t="shared" si="202"/>
        <v>0</v>
      </c>
      <c r="DQ62" s="355">
        <f t="shared" si="203"/>
        <v>0</v>
      </c>
      <c r="DR62" s="355">
        <f t="shared" si="204"/>
        <v>0</v>
      </c>
      <c r="DS62" s="355">
        <f t="shared" si="205"/>
        <v>0</v>
      </c>
      <c r="DT62" s="355">
        <f t="shared" si="206"/>
        <v>0</v>
      </c>
      <c r="DU62" s="355">
        <f t="shared" si="207"/>
        <v>0</v>
      </c>
      <c r="DV62" s="68"/>
      <c r="DW62" s="68">
        <f t="shared" si="208"/>
        <v>0</v>
      </c>
      <c r="DX62" s="68" t="str">
        <f t="shared" si="209"/>
        <v>-</v>
      </c>
      <c r="DY62" s="68" t="str">
        <f t="shared" si="210"/>
        <v>-</v>
      </c>
      <c r="DZ62" s="68" t="str">
        <f t="shared" si="211"/>
        <v>-</v>
      </c>
      <c r="EA62" s="68" t="str">
        <f t="shared" si="212"/>
        <v>-</v>
      </c>
      <c r="EB62" s="68" t="str">
        <f t="shared" si="213"/>
        <v>-</v>
      </c>
      <c r="EC62" s="68" t="str">
        <f t="shared" si="214"/>
        <v>-</v>
      </c>
      <c r="ED62" s="68" t="str">
        <f t="shared" si="215"/>
        <v>-</v>
      </c>
      <c r="EE62" s="68"/>
      <c r="EF62" s="355">
        <f t="shared" si="216"/>
        <v>0</v>
      </c>
      <c r="EG62" s="355">
        <f t="shared" si="217"/>
        <v>0</v>
      </c>
      <c r="EH62" s="355">
        <f t="shared" si="218"/>
        <v>0</v>
      </c>
      <c r="EI62" s="355">
        <f t="shared" si="219"/>
        <v>0</v>
      </c>
      <c r="EJ62" s="355">
        <f t="shared" si="220"/>
        <v>0</v>
      </c>
      <c r="EK62" s="355">
        <f t="shared" si="221"/>
        <v>0</v>
      </c>
      <c r="EL62" s="355">
        <f t="shared" si="222"/>
        <v>0</v>
      </c>
      <c r="EM62" s="355">
        <f t="shared" si="223"/>
        <v>0</v>
      </c>
      <c r="EN62" s="68"/>
      <c r="EO62" s="68">
        <f t="shared" si="224"/>
        <v>0</v>
      </c>
      <c r="EP62" s="68" t="str">
        <f t="shared" si="225"/>
        <v>-</v>
      </c>
      <c r="EQ62" s="68" t="str">
        <f t="shared" si="226"/>
        <v>-</v>
      </c>
      <c r="ER62" s="68" t="str">
        <f t="shared" si="227"/>
        <v>-</v>
      </c>
      <c r="ES62" s="68" t="str">
        <f t="shared" si="228"/>
        <v>-</v>
      </c>
      <c r="ET62" s="68" t="str">
        <f t="shared" si="229"/>
        <v>-</v>
      </c>
      <c r="EU62" s="68" t="str">
        <f t="shared" si="230"/>
        <v>-</v>
      </c>
      <c r="EV62" s="68" t="str">
        <f t="shared" si="231"/>
        <v>-</v>
      </c>
      <c r="EW62" s="68"/>
      <c r="EX62" s="355">
        <f t="shared" si="232"/>
        <v>0</v>
      </c>
      <c r="EY62" s="355">
        <f t="shared" si="233"/>
        <v>0</v>
      </c>
      <c r="EZ62" s="355">
        <f t="shared" si="234"/>
        <v>0</v>
      </c>
      <c r="FA62" s="355">
        <f t="shared" si="235"/>
        <v>0</v>
      </c>
      <c r="FB62" s="355">
        <f t="shared" si="236"/>
        <v>0</v>
      </c>
      <c r="FC62" s="355">
        <f t="shared" si="237"/>
        <v>0</v>
      </c>
      <c r="FD62" s="355">
        <f t="shared" si="238"/>
        <v>0</v>
      </c>
      <c r="FE62" s="355">
        <f t="shared" si="239"/>
        <v>0</v>
      </c>
      <c r="FF62" s="68"/>
      <c r="FG62" s="68">
        <f t="shared" si="240"/>
        <v>0</v>
      </c>
      <c r="FH62" s="68" t="str">
        <f t="shared" si="241"/>
        <v>-</v>
      </c>
      <c r="FI62" s="68" t="str">
        <f t="shared" si="242"/>
        <v>-</v>
      </c>
      <c r="FJ62" s="68" t="str">
        <f t="shared" si="243"/>
        <v>-</v>
      </c>
      <c r="FK62" s="68" t="str">
        <f t="shared" si="244"/>
        <v>-</v>
      </c>
      <c r="FL62" s="68" t="str">
        <f t="shared" si="245"/>
        <v>-</v>
      </c>
      <c r="FM62" s="68" t="str">
        <f t="shared" si="246"/>
        <v>-</v>
      </c>
      <c r="FN62" s="68" t="str">
        <f t="shared" si="247"/>
        <v>-</v>
      </c>
      <c r="FO62" s="68"/>
      <c r="FP62" s="355">
        <f t="shared" si="248"/>
        <v>0</v>
      </c>
      <c r="FQ62" s="355">
        <f t="shared" si="249"/>
        <v>0</v>
      </c>
      <c r="FR62" s="355">
        <f t="shared" si="250"/>
        <v>0</v>
      </c>
      <c r="FS62" s="355">
        <f t="shared" si="251"/>
        <v>0</v>
      </c>
      <c r="FT62" s="355">
        <f t="shared" si="252"/>
        <v>0</v>
      </c>
      <c r="FU62" s="355">
        <f t="shared" si="253"/>
        <v>0</v>
      </c>
      <c r="FV62" s="355">
        <f t="shared" si="254"/>
        <v>0</v>
      </c>
      <c r="FW62" s="355">
        <f t="shared" si="255"/>
        <v>0</v>
      </c>
      <c r="FX62" s="68"/>
      <c r="FY62" s="68">
        <f t="shared" si="256"/>
        <v>0</v>
      </c>
      <c r="FZ62" s="68" t="str">
        <f t="shared" si="257"/>
        <v>-</v>
      </c>
      <c r="GA62" s="68" t="str">
        <f t="shared" si="258"/>
        <v>-</v>
      </c>
      <c r="GB62" s="68" t="str">
        <f t="shared" si="259"/>
        <v>-</v>
      </c>
      <c r="GC62" s="68" t="str">
        <f t="shared" si="260"/>
        <v>-</v>
      </c>
      <c r="GD62" s="68" t="str">
        <f t="shared" si="261"/>
        <v>-</v>
      </c>
      <c r="GE62" s="68" t="str">
        <f t="shared" si="262"/>
        <v>-</v>
      </c>
      <c r="GF62" s="68" t="str">
        <f t="shared" si="263"/>
        <v>-</v>
      </c>
    </row>
    <row r="63" spans="1:188" ht="13.5" customHeight="1" x14ac:dyDescent="0.3">
      <c r="A63" s="387"/>
      <c r="B63" s="387" t="s">
        <v>107</v>
      </c>
      <c r="C63" s="387" t="s">
        <v>26</v>
      </c>
      <c r="D63" s="388">
        <v>0.72916666666666663</v>
      </c>
      <c r="E63" s="388">
        <v>0</v>
      </c>
      <c r="F63" s="389" t="str">
        <f t="shared" si="134"/>
        <v>PT</v>
      </c>
      <c r="G63" s="9"/>
      <c r="H63" s="460">
        <f>INDEX(Lookup!$F$252:$Q$262,MATCH(B63,Lookup!$F$252:$F$262,0),MATCH($F$9,Lookup!$F$252:$Q$252,0))</f>
        <v>0.3</v>
      </c>
      <c r="I63" s="391">
        <v>192.4</v>
      </c>
      <c r="J63" s="392">
        <f t="shared" si="135"/>
        <v>683.8</v>
      </c>
      <c r="K63" s="461">
        <f>H63*L63</f>
        <v>0</v>
      </c>
      <c r="L63" s="394">
        <f t="shared" si="160"/>
        <v>0</v>
      </c>
      <c r="M63" s="395">
        <f t="shared" si="137"/>
        <v>192.4</v>
      </c>
      <c r="N63" s="392">
        <f t="shared" si="138"/>
        <v>0</v>
      </c>
      <c r="O63" s="9">
        <f t="shared" si="139"/>
        <v>0</v>
      </c>
      <c r="P63" s="9">
        <f t="shared" si="161"/>
        <v>0</v>
      </c>
      <c r="Q63" s="9">
        <f t="shared" si="162"/>
        <v>0</v>
      </c>
      <c r="R63" s="9">
        <f t="shared" si="163"/>
        <v>0</v>
      </c>
      <c r="S63" s="9">
        <f t="shared" si="164"/>
        <v>0</v>
      </c>
      <c r="T63" s="9">
        <f t="shared" si="165"/>
        <v>0</v>
      </c>
      <c r="U63" s="9">
        <f t="shared" si="166"/>
        <v>0</v>
      </c>
      <c r="V63" s="9">
        <f t="shared" si="167"/>
        <v>0</v>
      </c>
      <c r="W63" s="9">
        <f t="shared" si="168"/>
        <v>0</v>
      </c>
      <c r="X63" s="9">
        <f t="shared" si="169"/>
        <v>0</v>
      </c>
      <c r="Y63" s="9">
        <f t="shared" si="170"/>
        <v>0</v>
      </c>
      <c r="Z63" s="9">
        <f t="shared" si="171"/>
        <v>0</v>
      </c>
      <c r="AA63" s="9">
        <f t="shared" si="172"/>
        <v>0</v>
      </c>
      <c r="AB63" s="9">
        <f t="shared" si="140"/>
        <v>0</v>
      </c>
      <c r="AC63" s="9">
        <f t="shared" si="141"/>
        <v>0</v>
      </c>
      <c r="AD63" s="9">
        <f t="shared" si="142"/>
        <v>0</v>
      </c>
      <c r="AE63" s="9">
        <f t="shared" si="143"/>
        <v>0</v>
      </c>
      <c r="AF63" s="9">
        <f t="shared" si="144"/>
        <v>0</v>
      </c>
      <c r="AG63" s="9">
        <f t="shared" si="145"/>
        <v>0</v>
      </c>
      <c r="AH63" s="8">
        <f t="shared" si="146"/>
        <v>192.4</v>
      </c>
      <c r="AI63" s="8">
        <f t="shared" si="147"/>
        <v>0</v>
      </c>
      <c r="AJ63" s="8">
        <f t="shared" si="148"/>
        <v>0</v>
      </c>
      <c r="AK63" s="8">
        <f t="shared" si="149"/>
        <v>0</v>
      </c>
      <c r="AL63" s="8">
        <f t="shared" si="150"/>
        <v>0</v>
      </c>
      <c r="AM63" s="103" t="str">
        <f t="shared" si="151"/>
        <v>1</v>
      </c>
      <c r="AN63" s="63"/>
      <c r="AO63" s="63"/>
      <c r="AP63" s="63"/>
      <c r="AQ63" s="66"/>
      <c r="AR63" s="66"/>
      <c r="AS63" s="63"/>
      <c r="AT63" s="63"/>
      <c r="AU63" s="63"/>
      <c r="AV63" s="63"/>
      <c r="AW63" s="63"/>
      <c r="AX63" s="66"/>
      <c r="AY63" s="66"/>
      <c r="AZ63" s="63"/>
      <c r="BA63" s="63"/>
      <c r="BB63" s="63"/>
      <c r="BC63" s="63"/>
      <c r="BD63" s="63"/>
      <c r="BE63" s="66"/>
      <c r="BF63" s="66"/>
      <c r="BG63" s="63"/>
      <c r="BH63" s="63"/>
      <c r="BI63" s="63"/>
      <c r="BJ63" s="63"/>
      <c r="BK63" s="63"/>
      <c r="BL63" s="66"/>
      <c r="BM63" s="66"/>
      <c r="BN63" s="63"/>
      <c r="BO63" s="63"/>
      <c r="BP63" s="63"/>
      <c r="BQ63" s="63"/>
      <c r="BR63" s="63"/>
      <c r="BT63" s="70">
        <f t="shared" si="173"/>
        <v>0</v>
      </c>
      <c r="BU63" s="70">
        <f t="shared" si="174"/>
        <v>0</v>
      </c>
      <c r="BV63" s="70">
        <f t="shared" si="175"/>
        <v>0</v>
      </c>
      <c r="BW63" s="70">
        <f t="shared" si="176"/>
        <v>0</v>
      </c>
      <c r="BX63" s="70">
        <f t="shared" si="177"/>
        <v>0</v>
      </c>
      <c r="BY63" s="70">
        <f t="shared" si="178"/>
        <v>0</v>
      </c>
      <c r="CA63" s="104">
        <f t="shared" si="179"/>
        <v>0</v>
      </c>
      <c r="CB63" s="104">
        <f t="shared" si="180"/>
        <v>0</v>
      </c>
      <c r="CC63" s="104">
        <f t="shared" si="181"/>
        <v>0</v>
      </c>
      <c r="CD63" s="104">
        <f t="shared" si="182"/>
        <v>0</v>
      </c>
      <c r="CE63" s="104">
        <f t="shared" si="183"/>
        <v>0</v>
      </c>
      <c r="CF63" s="104">
        <f t="shared" si="184"/>
        <v>0</v>
      </c>
      <c r="CH63" s="226">
        <f t="shared" si="152"/>
        <v>0</v>
      </c>
      <c r="CI63" s="226">
        <f t="shared" si="153"/>
        <v>0</v>
      </c>
      <c r="CJ63" s="226">
        <f t="shared" si="154"/>
        <v>0</v>
      </c>
      <c r="CK63" s="226">
        <f t="shared" si="155"/>
        <v>0</v>
      </c>
      <c r="CL63" s="226">
        <f t="shared" si="156"/>
        <v>0</v>
      </c>
      <c r="CM63" s="226">
        <f t="shared" si="157"/>
        <v>0</v>
      </c>
      <c r="CN63" s="226">
        <f t="shared" si="158"/>
        <v>0</v>
      </c>
      <c r="CO63" s="226">
        <f t="shared" si="159"/>
        <v>0</v>
      </c>
      <c r="CV63" s="355">
        <f t="shared" si="185"/>
        <v>0</v>
      </c>
      <c r="CW63" s="355">
        <f t="shared" si="186"/>
        <v>0</v>
      </c>
      <c r="CX63" s="355">
        <f t="shared" si="187"/>
        <v>0</v>
      </c>
      <c r="CY63" s="355">
        <f t="shared" si="188"/>
        <v>0</v>
      </c>
      <c r="CZ63" s="355" t="str">
        <f ca="1">IFERROR(OUNTIF(AN63:AT63,"e"),"-")</f>
        <v>-</v>
      </c>
      <c r="DA63" s="355">
        <f t="shared" si="189"/>
        <v>0</v>
      </c>
      <c r="DB63" s="355">
        <f t="shared" si="190"/>
        <v>0</v>
      </c>
      <c r="DC63" s="355">
        <f t="shared" si="191"/>
        <v>0</v>
      </c>
      <c r="DD63" s="68"/>
      <c r="DE63" s="1168">
        <f t="shared" si="192"/>
        <v>0</v>
      </c>
      <c r="DF63" s="1168" t="str">
        <f t="shared" si="193"/>
        <v>-</v>
      </c>
      <c r="DG63" s="1168" t="str">
        <f t="shared" si="194"/>
        <v>-</v>
      </c>
      <c r="DH63" s="1168" t="str">
        <f t="shared" si="195"/>
        <v>-</v>
      </c>
      <c r="DI63" s="1168" t="str">
        <f t="shared" ca="1" si="196"/>
        <v>-</v>
      </c>
      <c r="DJ63" s="1168" t="str">
        <f t="shared" si="197"/>
        <v>-</v>
      </c>
      <c r="DK63" s="1168" t="str">
        <f t="shared" si="198"/>
        <v>-</v>
      </c>
      <c r="DL63" s="1168" t="str">
        <f t="shared" si="199"/>
        <v>-</v>
      </c>
      <c r="DM63" s="68"/>
      <c r="DN63" s="355">
        <f t="shared" si="200"/>
        <v>0</v>
      </c>
      <c r="DO63" s="355">
        <f t="shared" si="201"/>
        <v>0</v>
      </c>
      <c r="DP63" s="355">
        <f t="shared" si="202"/>
        <v>0</v>
      </c>
      <c r="DQ63" s="355">
        <f t="shared" si="203"/>
        <v>0</v>
      </c>
      <c r="DR63" s="355">
        <f t="shared" si="204"/>
        <v>0</v>
      </c>
      <c r="DS63" s="355">
        <f t="shared" si="205"/>
        <v>0</v>
      </c>
      <c r="DT63" s="355">
        <f t="shared" si="206"/>
        <v>0</v>
      </c>
      <c r="DU63" s="355">
        <f t="shared" si="207"/>
        <v>0</v>
      </c>
      <c r="DV63" s="68"/>
      <c r="DW63" s="68">
        <f t="shared" si="208"/>
        <v>0</v>
      </c>
      <c r="DX63" s="68" t="str">
        <f t="shared" si="209"/>
        <v>-</v>
      </c>
      <c r="DY63" s="68" t="str">
        <f t="shared" si="210"/>
        <v>-</v>
      </c>
      <c r="DZ63" s="68" t="str">
        <f t="shared" si="211"/>
        <v>-</v>
      </c>
      <c r="EA63" s="68" t="str">
        <f t="shared" si="212"/>
        <v>-</v>
      </c>
      <c r="EB63" s="68" t="str">
        <f t="shared" si="213"/>
        <v>-</v>
      </c>
      <c r="EC63" s="68" t="str">
        <f t="shared" si="214"/>
        <v>-</v>
      </c>
      <c r="ED63" s="68" t="str">
        <f t="shared" si="215"/>
        <v>-</v>
      </c>
      <c r="EE63" s="68"/>
      <c r="EF63" s="355">
        <f t="shared" si="216"/>
        <v>0</v>
      </c>
      <c r="EG63" s="355">
        <f t="shared" si="217"/>
        <v>0</v>
      </c>
      <c r="EH63" s="355">
        <f t="shared" si="218"/>
        <v>0</v>
      </c>
      <c r="EI63" s="355">
        <f t="shared" si="219"/>
        <v>0</v>
      </c>
      <c r="EJ63" s="355">
        <f t="shared" si="220"/>
        <v>0</v>
      </c>
      <c r="EK63" s="355">
        <f t="shared" si="221"/>
        <v>0</v>
      </c>
      <c r="EL63" s="355">
        <f t="shared" si="222"/>
        <v>0</v>
      </c>
      <c r="EM63" s="355">
        <f t="shared" si="223"/>
        <v>0</v>
      </c>
      <c r="EN63" s="68"/>
      <c r="EO63" s="68">
        <f t="shared" si="224"/>
        <v>0</v>
      </c>
      <c r="EP63" s="68" t="str">
        <f t="shared" si="225"/>
        <v>-</v>
      </c>
      <c r="EQ63" s="68" t="str">
        <f t="shared" si="226"/>
        <v>-</v>
      </c>
      <c r="ER63" s="68" t="str">
        <f t="shared" si="227"/>
        <v>-</v>
      </c>
      <c r="ES63" s="68" t="str">
        <f t="shared" si="228"/>
        <v>-</v>
      </c>
      <c r="ET63" s="68" t="str">
        <f t="shared" si="229"/>
        <v>-</v>
      </c>
      <c r="EU63" s="68" t="str">
        <f t="shared" si="230"/>
        <v>-</v>
      </c>
      <c r="EV63" s="68" t="str">
        <f t="shared" si="231"/>
        <v>-</v>
      </c>
      <c r="EW63" s="68"/>
      <c r="EX63" s="355">
        <f t="shared" si="232"/>
        <v>0</v>
      </c>
      <c r="EY63" s="355">
        <f t="shared" si="233"/>
        <v>0</v>
      </c>
      <c r="EZ63" s="355">
        <f t="shared" si="234"/>
        <v>0</v>
      </c>
      <c r="FA63" s="355">
        <f t="shared" si="235"/>
        <v>0</v>
      </c>
      <c r="FB63" s="355">
        <f t="shared" si="236"/>
        <v>0</v>
      </c>
      <c r="FC63" s="355">
        <f t="shared" si="237"/>
        <v>0</v>
      </c>
      <c r="FD63" s="355">
        <f t="shared" si="238"/>
        <v>0</v>
      </c>
      <c r="FE63" s="355">
        <f t="shared" si="239"/>
        <v>0</v>
      </c>
      <c r="FF63" s="68"/>
      <c r="FG63" s="68">
        <f t="shared" si="240"/>
        <v>0</v>
      </c>
      <c r="FH63" s="68" t="str">
        <f t="shared" si="241"/>
        <v>-</v>
      </c>
      <c r="FI63" s="68" t="str">
        <f t="shared" si="242"/>
        <v>-</v>
      </c>
      <c r="FJ63" s="68" t="str">
        <f t="shared" si="243"/>
        <v>-</v>
      </c>
      <c r="FK63" s="68" t="str">
        <f t="shared" si="244"/>
        <v>-</v>
      </c>
      <c r="FL63" s="68" t="str">
        <f t="shared" si="245"/>
        <v>-</v>
      </c>
      <c r="FM63" s="68" t="str">
        <f t="shared" si="246"/>
        <v>-</v>
      </c>
      <c r="FN63" s="68" t="str">
        <f t="shared" si="247"/>
        <v>-</v>
      </c>
      <c r="FO63" s="68"/>
      <c r="FP63" s="355">
        <f t="shared" si="248"/>
        <v>0</v>
      </c>
      <c r="FQ63" s="355">
        <f t="shared" si="249"/>
        <v>0</v>
      </c>
      <c r="FR63" s="355">
        <f t="shared" si="250"/>
        <v>0</v>
      </c>
      <c r="FS63" s="355">
        <f t="shared" si="251"/>
        <v>0</v>
      </c>
      <c r="FT63" s="355">
        <f t="shared" si="252"/>
        <v>0</v>
      </c>
      <c r="FU63" s="355">
        <f t="shared" si="253"/>
        <v>0</v>
      </c>
      <c r="FV63" s="355">
        <f t="shared" si="254"/>
        <v>0</v>
      </c>
      <c r="FW63" s="355">
        <f t="shared" si="255"/>
        <v>0</v>
      </c>
      <c r="FX63" s="68"/>
      <c r="FY63" s="68">
        <f t="shared" si="256"/>
        <v>0</v>
      </c>
      <c r="FZ63" s="68" t="str">
        <f t="shared" si="257"/>
        <v>-</v>
      </c>
      <c r="GA63" s="68" t="str">
        <f t="shared" si="258"/>
        <v>-</v>
      </c>
      <c r="GB63" s="68" t="str">
        <f t="shared" si="259"/>
        <v>-</v>
      </c>
      <c r="GC63" s="68" t="str">
        <f t="shared" si="260"/>
        <v>-</v>
      </c>
      <c r="GD63" s="68" t="str">
        <f t="shared" si="261"/>
        <v>-</v>
      </c>
      <c r="GE63" s="68" t="str">
        <f t="shared" si="262"/>
        <v>-</v>
      </c>
      <c r="GF63" s="68" t="str">
        <f t="shared" si="263"/>
        <v>-</v>
      </c>
    </row>
    <row r="64" spans="1:188" ht="13.5" customHeight="1" thickBot="1" x14ac:dyDescent="0.35">
      <c r="A64" s="387"/>
      <c r="B64" s="387" t="s">
        <v>107</v>
      </c>
      <c r="C64" s="387" t="s">
        <v>26</v>
      </c>
      <c r="D64" s="388">
        <v>0.72916666666666663</v>
      </c>
      <c r="E64" s="388">
        <v>0</v>
      </c>
      <c r="F64" s="389" t="str">
        <f t="shared" si="134"/>
        <v>PT</v>
      </c>
      <c r="G64" s="9"/>
      <c r="H64" s="460">
        <f>INDEX(Lookup!$F$252:$Q$262,MATCH(B64,Lookup!$F$252:$F$262,0),MATCH($F$9,Lookup!$F$252:$Q$252,0))</f>
        <v>0.3</v>
      </c>
      <c r="I64" s="391">
        <v>192.4</v>
      </c>
      <c r="J64" s="392">
        <f t="shared" si="135"/>
        <v>683.8</v>
      </c>
      <c r="K64" s="461">
        <f>H64*L64</f>
        <v>0</v>
      </c>
      <c r="L64" s="394">
        <f t="shared" si="160"/>
        <v>0</v>
      </c>
      <c r="M64" s="395">
        <f t="shared" si="137"/>
        <v>192.4</v>
      </c>
      <c r="N64" s="392">
        <f t="shared" si="138"/>
        <v>0</v>
      </c>
      <c r="O64" s="9">
        <f t="shared" si="139"/>
        <v>0</v>
      </c>
      <c r="P64" s="9">
        <f t="shared" si="161"/>
        <v>0</v>
      </c>
      <c r="Q64" s="9">
        <f t="shared" si="162"/>
        <v>0</v>
      </c>
      <c r="R64" s="9">
        <f t="shared" si="163"/>
        <v>0</v>
      </c>
      <c r="S64" s="9">
        <f t="shared" si="164"/>
        <v>0</v>
      </c>
      <c r="T64" s="9">
        <f t="shared" si="165"/>
        <v>0</v>
      </c>
      <c r="U64" s="9">
        <f t="shared" si="166"/>
        <v>0</v>
      </c>
      <c r="V64" s="9">
        <f t="shared" si="167"/>
        <v>0</v>
      </c>
      <c r="W64" s="9">
        <f t="shared" si="168"/>
        <v>0</v>
      </c>
      <c r="X64" s="9">
        <f t="shared" si="169"/>
        <v>0</v>
      </c>
      <c r="Y64" s="9">
        <f t="shared" si="170"/>
        <v>0</v>
      </c>
      <c r="Z64" s="9">
        <f t="shared" si="171"/>
        <v>0</v>
      </c>
      <c r="AA64" s="9">
        <f t="shared" si="172"/>
        <v>0</v>
      </c>
      <c r="AB64" s="9">
        <f t="shared" si="140"/>
        <v>0</v>
      </c>
      <c r="AC64" s="9">
        <f t="shared" si="141"/>
        <v>0</v>
      </c>
      <c r="AD64" s="9">
        <f t="shared" si="142"/>
        <v>0</v>
      </c>
      <c r="AE64" s="9">
        <f t="shared" si="143"/>
        <v>0</v>
      </c>
      <c r="AF64" s="9">
        <f t="shared" si="144"/>
        <v>0</v>
      </c>
      <c r="AG64" s="9">
        <f t="shared" si="145"/>
        <v>0</v>
      </c>
      <c r="AH64" s="8">
        <f t="shared" si="146"/>
        <v>192.4</v>
      </c>
      <c r="AI64" s="8">
        <f t="shared" si="147"/>
        <v>0</v>
      </c>
      <c r="AJ64" s="8">
        <f t="shared" si="148"/>
        <v>0</v>
      </c>
      <c r="AK64" s="8">
        <f t="shared" si="149"/>
        <v>0</v>
      </c>
      <c r="AL64" s="8">
        <f t="shared" si="150"/>
        <v>0</v>
      </c>
      <c r="AM64" s="103" t="str">
        <f t="shared" si="151"/>
        <v>1</v>
      </c>
      <c r="AN64" s="63"/>
      <c r="AO64" s="63"/>
      <c r="AP64" s="63"/>
      <c r="AQ64" s="66"/>
      <c r="AR64" s="66"/>
      <c r="AS64" s="63"/>
      <c r="AT64" s="63"/>
      <c r="AU64" s="63"/>
      <c r="AV64" s="63"/>
      <c r="AW64" s="63"/>
      <c r="AX64" s="66"/>
      <c r="AY64" s="66"/>
      <c r="AZ64" s="63"/>
      <c r="BA64" s="63"/>
      <c r="BB64" s="63"/>
      <c r="BC64" s="63"/>
      <c r="BD64" s="63"/>
      <c r="BE64" s="66"/>
      <c r="BF64" s="66"/>
      <c r="BG64" s="63"/>
      <c r="BH64" s="63"/>
      <c r="BI64" s="63"/>
      <c r="BJ64" s="63"/>
      <c r="BK64" s="63"/>
      <c r="BL64" s="66"/>
      <c r="BM64" s="66"/>
      <c r="BN64" s="63"/>
      <c r="BO64" s="63"/>
      <c r="BP64" s="63"/>
      <c r="BQ64" s="63"/>
      <c r="BR64" s="63"/>
      <c r="BT64" s="70">
        <f t="shared" si="173"/>
        <v>0</v>
      </c>
      <c r="BU64" s="70">
        <f t="shared" si="174"/>
        <v>0</v>
      </c>
      <c r="BV64" s="70">
        <f t="shared" si="175"/>
        <v>0</v>
      </c>
      <c r="BW64" s="70">
        <f t="shared" si="176"/>
        <v>0</v>
      </c>
      <c r="BX64" s="70">
        <f t="shared" si="177"/>
        <v>0</v>
      </c>
      <c r="BY64" s="70">
        <f t="shared" si="178"/>
        <v>0</v>
      </c>
      <c r="CA64" s="104">
        <f t="shared" si="179"/>
        <v>0</v>
      </c>
      <c r="CB64" s="104">
        <f t="shared" si="180"/>
        <v>0</v>
      </c>
      <c r="CC64" s="104">
        <f t="shared" si="181"/>
        <v>0</v>
      </c>
      <c r="CD64" s="104">
        <f t="shared" si="182"/>
        <v>0</v>
      </c>
      <c r="CE64" s="104">
        <f t="shared" si="183"/>
        <v>0</v>
      </c>
      <c r="CF64" s="104">
        <f t="shared" si="184"/>
        <v>0</v>
      </c>
      <c r="CH64" s="226">
        <f t="shared" si="152"/>
        <v>0</v>
      </c>
      <c r="CI64" s="226">
        <f t="shared" si="153"/>
        <v>0</v>
      </c>
      <c r="CJ64" s="226">
        <f t="shared" si="154"/>
        <v>0</v>
      </c>
      <c r="CK64" s="226">
        <f t="shared" si="155"/>
        <v>0</v>
      </c>
      <c r="CL64" s="226">
        <f t="shared" si="156"/>
        <v>0</v>
      </c>
      <c r="CM64" s="226">
        <f t="shared" si="157"/>
        <v>0</v>
      </c>
      <c r="CN64" s="226">
        <f t="shared" si="158"/>
        <v>0</v>
      </c>
      <c r="CO64" s="226">
        <f t="shared" si="159"/>
        <v>0</v>
      </c>
      <c r="CV64" s="355">
        <f t="shared" si="185"/>
        <v>0</v>
      </c>
      <c r="CW64" s="355">
        <f t="shared" si="186"/>
        <v>0</v>
      </c>
      <c r="CX64" s="355">
        <f t="shared" si="187"/>
        <v>0</v>
      </c>
      <c r="CY64" s="355">
        <f t="shared" si="188"/>
        <v>0</v>
      </c>
      <c r="CZ64" s="355" t="str">
        <f ca="1">IFERROR(OUNTIF(AN64:AT64,"e"),"-")</f>
        <v>-</v>
      </c>
      <c r="DA64" s="355">
        <f t="shared" si="189"/>
        <v>0</v>
      </c>
      <c r="DB64" s="355">
        <f t="shared" si="190"/>
        <v>0</v>
      </c>
      <c r="DC64" s="355">
        <f t="shared" si="191"/>
        <v>0</v>
      </c>
      <c r="DD64" s="68"/>
      <c r="DE64" s="1168">
        <f t="shared" si="192"/>
        <v>0</v>
      </c>
      <c r="DF64" s="1168" t="str">
        <f t="shared" si="193"/>
        <v>-</v>
      </c>
      <c r="DG64" s="1168" t="str">
        <f t="shared" si="194"/>
        <v>-</v>
      </c>
      <c r="DH64" s="1168" t="str">
        <f t="shared" si="195"/>
        <v>-</v>
      </c>
      <c r="DI64" s="1168" t="str">
        <f t="shared" ca="1" si="196"/>
        <v>-</v>
      </c>
      <c r="DJ64" s="1168" t="str">
        <f t="shared" si="197"/>
        <v>-</v>
      </c>
      <c r="DK64" s="1168" t="str">
        <f t="shared" si="198"/>
        <v>-</v>
      </c>
      <c r="DL64" s="1168" t="str">
        <f t="shared" si="199"/>
        <v>-</v>
      </c>
      <c r="DM64" s="68"/>
      <c r="DN64" s="355">
        <f t="shared" si="200"/>
        <v>0</v>
      </c>
      <c r="DO64" s="355">
        <f t="shared" si="201"/>
        <v>0</v>
      </c>
      <c r="DP64" s="355">
        <f t="shared" si="202"/>
        <v>0</v>
      </c>
      <c r="DQ64" s="355">
        <f t="shared" si="203"/>
        <v>0</v>
      </c>
      <c r="DR64" s="355">
        <f t="shared" si="204"/>
        <v>0</v>
      </c>
      <c r="DS64" s="355">
        <f t="shared" si="205"/>
        <v>0</v>
      </c>
      <c r="DT64" s="355">
        <f t="shared" si="206"/>
        <v>0</v>
      </c>
      <c r="DU64" s="355">
        <f t="shared" si="207"/>
        <v>0</v>
      </c>
      <c r="DV64" s="68"/>
      <c r="DW64" s="68">
        <f t="shared" si="208"/>
        <v>0</v>
      </c>
      <c r="DX64" s="68" t="str">
        <f t="shared" si="209"/>
        <v>-</v>
      </c>
      <c r="DY64" s="68" t="str">
        <f t="shared" si="210"/>
        <v>-</v>
      </c>
      <c r="DZ64" s="68" t="str">
        <f t="shared" si="211"/>
        <v>-</v>
      </c>
      <c r="EA64" s="68" t="str">
        <f t="shared" si="212"/>
        <v>-</v>
      </c>
      <c r="EB64" s="68" t="str">
        <f t="shared" si="213"/>
        <v>-</v>
      </c>
      <c r="EC64" s="68" t="str">
        <f t="shared" si="214"/>
        <v>-</v>
      </c>
      <c r="ED64" s="68" t="str">
        <f t="shared" si="215"/>
        <v>-</v>
      </c>
      <c r="EE64" s="68"/>
      <c r="EF64" s="355">
        <f t="shared" si="216"/>
        <v>0</v>
      </c>
      <c r="EG64" s="355">
        <f t="shared" si="217"/>
        <v>0</v>
      </c>
      <c r="EH64" s="355">
        <f t="shared" si="218"/>
        <v>0</v>
      </c>
      <c r="EI64" s="355">
        <f t="shared" si="219"/>
        <v>0</v>
      </c>
      <c r="EJ64" s="355">
        <f t="shared" si="220"/>
        <v>0</v>
      </c>
      <c r="EK64" s="355">
        <f t="shared" si="221"/>
        <v>0</v>
      </c>
      <c r="EL64" s="355">
        <f t="shared" si="222"/>
        <v>0</v>
      </c>
      <c r="EM64" s="355">
        <f t="shared" si="223"/>
        <v>0</v>
      </c>
      <c r="EN64" s="68"/>
      <c r="EO64" s="68">
        <f t="shared" si="224"/>
        <v>0</v>
      </c>
      <c r="EP64" s="68" t="str">
        <f t="shared" si="225"/>
        <v>-</v>
      </c>
      <c r="EQ64" s="68" t="str">
        <f t="shared" si="226"/>
        <v>-</v>
      </c>
      <c r="ER64" s="68" t="str">
        <f t="shared" si="227"/>
        <v>-</v>
      </c>
      <c r="ES64" s="68" t="str">
        <f t="shared" si="228"/>
        <v>-</v>
      </c>
      <c r="ET64" s="68" t="str">
        <f t="shared" si="229"/>
        <v>-</v>
      </c>
      <c r="EU64" s="68" t="str">
        <f t="shared" si="230"/>
        <v>-</v>
      </c>
      <c r="EV64" s="68" t="str">
        <f t="shared" si="231"/>
        <v>-</v>
      </c>
      <c r="EW64" s="68"/>
      <c r="EX64" s="355">
        <f t="shared" si="232"/>
        <v>0</v>
      </c>
      <c r="EY64" s="355">
        <f t="shared" si="233"/>
        <v>0</v>
      </c>
      <c r="EZ64" s="355">
        <f t="shared" si="234"/>
        <v>0</v>
      </c>
      <c r="FA64" s="355">
        <f t="shared" si="235"/>
        <v>0</v>
      </c>
      <c r="FB64" s="355">
        <f t="shared" si="236"/>
        <v>0</v>
      </c>
      <c r="FC64" s="355">
        <f t="shared" si="237"/>
        <v>0</v>
      </c>
      <c r="FD64" s="355">
        <f t="shared" si="238"/>
        <v>0</v>
      </c>
      <c r="FE64" s="355">
        <f t="shared" si="239"/>
        <v>0</v>
      </c>
      <c r="FF64" s="68"/>
      <c r="FG64" s="68">
        <f t="shared" si="240"/>
        <v>0</v>
      </c>
      <c r="FH64" s="68" t="str">
        <f t="shared" si="241"/>
        <v>-</v>
      </c>
      <c r="FI64" s="68" t="str">
        <f t="shared" si="242"/>
        <v>-</v>
      </c>
      <c r="FJ64" s="68" t="str">
        <f t="shared" si="243"/>
        <v>-</v>
      </c>
      <c r="FK64" s="68" t="str">
        <f t="shared" si="244"/>
        <v>-</v>
      </c>
      <c r="FL64" s="68" t="str">
        <f t="shared" si="245"/>
        <v>-</v>
      </c>
      <c r="FM64" s="68" t="str">
        <f t="shared" si="246"/>
        <v>-</v>
      </c>
      <c r="FN64" s="68" t="str">
        <f t="shared" si="247"/>
        <v>-</v>
      </c>
      <c r="FO64" s="68"/>
      <c r="FP64" s="355">
        <f t="shared" si="248"/>
        <v>0</v>
      </c>
      <c r="FQ64" s="355">
        <f t="shared" si="249"/>
        <v>0</v>
      </c>
      <c r="FR64" s="355">
        <f t="shared" si="250"/>
        <v>0</v>
      </c>
      <c r="FS64" s="355">
        <f t="shared" si="251"/>
        <v>0</v>
      </c>
      <c r="FT64" s="355">
        <f t="shared" si="252"/>
        <v>0</v>
      </c>
      <c r="FU64" s="355">
        <f t="shared" si="253"/>
        <v>0</v>
      </c>
      <c r="FV64" s="355">
        <f t="shared" si="254"/>
        <v>0</v>
      </c>
      <c r="FW64" s="355">
        <f t="shared" si="255"/>
        <v>0</v>
      </c>
      <c r="FX64" s="68"/>
      <c r="FY64" s="68">
        <f t="shared" si="256"/>
        <v>0</v>
      </c>
      <c r="FZ64" s="68" t="str">
        <f t="shared" si="257"/>
        <v>-</v>
      </c>
      <c r="GA64" s="68" t="str">
        <f t="shared" si="258"/>
        <v>-</v>
      </c>
      <c r="GB64" s="68" t="str">
        <f t="shared" si="259"/>
        <v>-</v>
      </c>
      <c r="GC64" s="68" t="str">
        <f t="shared" si="260"/>
        <v>-</v>
      </c>
      <c r="GD64" s="68" t="str">
        <f t="shared" si="261"/>
        <v>-</v>
      </c>
      <c r="GE64" s="68" t="str">
        <f t="shared" si="262"/>
        <v>-</v>
      </c>
      <c r="GF64" s="68" t="str">
        <f t="shared" si="263"/>
        <v>-</v>
      </c>
    </row>
    <row r="65" spans="1:188" ht="12.6" thickBot="1" x14ac:dyDescent="0.35">
      <c r="A65" s="414"/>
      <c r="B65" s="414"/>
      <c r="C65" s="414"/>
      <c r="D65" s="415"/>
      <c r="E65" s="415"/>
      <c r="F65" s="416"/>
      <c r="G65" s="414"/>
      <c r="H65" s="414"/>
      <c r="I65" s="417"/>
      <c r="J65" s="418" t="s">
        <v>75</v>
      </c>
      <c r="K65" s="419">
        <f>SUM(K43:K64)</f>
        <v>0</v>
      </c>
      <c r="L65" s="419">
        <f>SUM(L43:L64)</f>
        <v>0</v>
      </c>
      <c r="M65" s="420"/>
      <c r="N65" s="419">
        <f>SUM(N43:N64)</f>
        <v>0</v>
      </c>
      <c r="O65" s="110"/>
      <c r="P65" s="111"/>
      <c r="Q65" s="111"/>
      <c r="R65" s="111"/>
      <c r="S65" s="111"/>
      <c r="T65" s="111"/>
      <c r="U65" s="112"/>
      <c r="V65" s="111"/>
      <c r="W65" s="111"/>
      <c r="X65" s="111"/>
      <c r="Y65" s="111"/>
      <c r="Z65" s="111"/>
      <c r="AA65" s="111"/>
      <c r="AB65" s="111"/>
      <c r="AC65" s="112"/>
      <c r="AD65" s="111"/>
      <c r="AE65" s="111"/>
      <c r="AF65" s="111"/>
      <c r="AG65" s="111"/>
      <c r="AH65" s="111"/>
      <c r="AI65" s="111"/>
      <c r="AJ65" s="111"/>
      <c r="AK65" s="111"/>
      <c r="AL65" s="112"/>
      <c r="AM65" s="113"/>
      <c r="AN65" s="232"/>
      <c r="AO65" s="232"/>
      <c r="AP65" s="232"/>
      <c r="AQ65" s="1171"/>
      <c r="AR65" s="1171"/>
      <c r="AS65" s="232"/>
      <c r="AT65" s="232"/>
      <c r="AU65" s="232"/>
      <c r="AV65" s="232"/>
      <c r="AW65" s="232"/>
      <c r="AX65" s="1171"/>
      <c r="AY65" s="1171"/>
      <c r="AZ65" s="232"/>
      <c r="BA65" s="232"/>
      <c r="BB65" s="232"/>
      <c r="BC65" s="232"/>
      <c r="BD65" s="232"/>
      <c r="BE65" s="1171"/>
      <c r="BF65" s="1171"/>
      <c r="BG65" s="232"/>
      <c r="BH65" s="232"/>
      <c r="BI65" s="232"/>
      <c r="BJ65" s="232"/>
      <c r="BK65" s="232"/>
      <c r="BL65" s="1171"/>
      <c r="BM65" s="1171"/>
      <c r="BN65" s="232"/>
      <c r="BO65" s="232"/>
      <c r="BP65" s="232"/>
      <c r="BQ65" s="232"/>
      <c r="BR65" s="232"/>
      <c r="CV65" s="1568">
        <f ca="1">SUM(CV43:DC64)</f>
        <v>0</v>
      </c>
      <c r="CW65" s="1569"/>
      <c r="CX65" s="1569"/>
      <c r="CY65" s="1569"/>
      <c r="CZ65" s="1569"/>
      <c r="DA65" s="1569"/>
      <c r="DB65" s="1569"/>
      <c r="DC65" s="1570"/>
      <c r="DD65" s="68"/>
      <c r="DE65" s="1560">
        <f ca="1">SUM(DE43:DL64)</f>
        <v>0</v>
      </c>
      <c r="DF65" s="1561"/>
      <c r="DG65" s="1561"/>
      <c r="DH65" s="1561"/>
      <c r="DI65" s="1561"/>
      <c r="DJ65" s="1561"/>
      <c r="DK65" s="1561"/>
      <c r="DL65" s="1562"/>
      <c r="DM65" s="68"/>
      <c r="DN65" s="1568">
        <f>SUM(DN43:DU64)</f>
        <v>0</v>
      </c>
      <c r="DO65" s="1569"/>
      <c r="DP65" s="1569"/>
      <c r="DQ65" s="1569"/>
      <c r="DR65" s="1569"/>
      <c r="DS65" s="1569"/>
      <c r="DT65" s="1569"/>
      <c r="DU65" s="1570"/>
      <c r="DV65" s="68"/>
      <c r="DW65" s="1560">
        <f>SUM(DW43:ED64)</f>
        <v>0</v>
      </c>
      <c r="DX65" s="1561"/>
      <c r="DY65" s="1561"/>
      <c r="DZ65" s="1561"/>
      <c r="EA65" s="1561"/>
      <c r="EB65" s="1561"/>
      <c r="EC65" s="1561"/>
      <c r="ED65" s="1562"/>
      <c r="EE65" s="68"/>
      <c r="EF65" s="1568">
        <f>SUM(EF43:EM64)</f>
        <v>0</v>
      </c>
      <c r="EG65" s="1569"/>
      <c r="EH65" s="1569"/>
      <c r="EI65" s="1569"/>
      <c r="EJ65" s="1569"/>
      <c r="EK65" s="1569"/>
      <c r="EL65" s="1569"/>
      <c r="EM65" s="1570"/>
      <c r="EN65" s="68"/>
      <c r="EO65" s="1560">
        <f>SUM(EO43:EV64)</f>
        <v>0</v>
      </c>
      <c r="EP65" s="1561"/>
      <c r="EQ65" s="1561"/>
      <c r="ER65" s="1561"/>
      <c r="ES65" s="1561"/>
      <c r="ET65" s="1561"/>
      <c r="EU65" s="1561"/>
      <c r="EV65" s="1562"/>
      <c r="EW65" s="68"/>
      <c r="EX65" s="1568">
        <f>SUM(EX43:FE64)</f>
        <v>0</v>
      </c>
      <c r="EY65" s="1569"/>
      <c r="EZ65" s="1569"/>
      <c r="FA65" s="1569"/>
      <c r="FB65" s="1569"/>
      <c r="FC65" s="1569"/>
      <c r="FD65" s="1569"/>
      <c r="FE65" s="1570"/>
      <c r="FF65" s="68"/>
      <c r="FG65" s="1560">
        <f>SUM(FG43:FN64)</f>
        <v>0</v>
      </c>
      <c r="FH65" s="1561"/>
      <c r="FI65" s="1561"/>
      <c r="FJ65" s="1561"/>
      <c r="FK65" s="1561"/>
      <c r="FL65" s="1561"/>
      <c r="FM65" s="1561"/>
      <c r="FN65" s="1562"/>
      <c r="FO65" s="68"/>
      <c r="FP65" s="1568">
        <f>SUM(FP43:FW64)</f>
        <v>0</v>
      </c>
      <c r="FQ65" s="1569"/>
      <c r="FR65" s="1569"/>
      <c r="FS65" s="1569"/>
      <c r="FT65" s="1569"/>
      <c r="FU65" s="1569"/>
      <c r="FV65" s="1569"/>
      <c r="FW65" s="1570"/>
      <c r="FX65" s="68"/>
      <c r="FY65" s="1560">
        <f>SUM(FY43:GF64)</f>
        <v>0</v>
      </c>
      <c r="FZ65" s="1561"/>
      <c r="GA65" s="1561"/>
      <c r="GB65" s="1561"/>
      <c r="GC65" s="1561"/>
      <c r="GD65" s="1561"/>
      <c r="GE65" s="1561"/>
      <c r="GF65" s="1562"/>
    </row>
    <row r="66" spans="1:188" ht="14.25" customHeight="1" thickBot="1" x14ac:dyDescent="0.35">
      <c r="B66" s="68"/>
      <c r="N66" s="230" t="s">
        <v>83</v>
      </c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583">
        <f>SUM(BT43:BT64)</f>
        <v>0</v>
      </c>
      <c r="AO66" s="1583"/>
      <c r="AP66" s="1583"/>
      <c r="AQ66" s="1583"/>
      <c r="AR66" s="1583"/>
      <c r="AS66" s="1583">
        <f>SUM(BU43:BU64)</f>
        <v>0</v>
      </c>
      <c r="AT66" s="1583"/>
      <c r="AU66" s="1583"/>
      <c r="AV66" s="1583"/>
      <c r="AW66" s="1583"/>
      <c r="AX66" s="1583"/>
      <c r="AY66" s="1583"/>
      <c r="AZ66" s="1583">
        <f>SUM(BV43:BV64)</f>
        <v>0</v>
      </c>
      <c r="BA66" s="1583"/>
      <c r="BB66" s="1583"/>
      <c r="BC66" s="1583"/>
      <c r="BD66" s="1583"/>
      <c r="BE66" s="1583"/>
      <c r="BF66" s="1583"/>
      <c r="BG66" s="1583">
        <f>SUM(BW43:BW64)</f>
        <v>0</v>
      </c>
      <c r="BH66" s="1583"/>
      <c r="BI66" s="1583"/>
      <c r="BJ66" s="1583"/>
      <c r="BK66" s="1583"/>
      <c r="BL66" s="1583"/>
      <c r="BM66" s="1583"/>
      <c r="BN66" s="1583">
        <f>SUM(BX43:BX64)</f>
        <v>0</v>
      </c>
      <c r="BO66" s="1583"/>
      <c r="BP66" s="1583"/>
      <c r="BQ66" s="1583"/>
      <c r="BR66" s="1583"/>
    </row>
    <row r="67" spans="1:188" ht="14.25" customHeight="1" thickBot="1" x14ac:dyDescent="0.35">
      <c r="N67" s="229" t="s">
        <v>119</v>
      </c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583">
        <f>SUM(CA43:CA64)</f>
        <v>0</v>
      </c>
      <c r="AO67" s="1583"/>
      <c r="AP67" s="1583"/>
      <c r="AQ67" s="1583"/>
      <c r="AR67" s="1583"/>
      <c r="AS67" s="1583">
        <f>SUM(CB43:CB64)</f>
        <v>0</v>
      </c>
      <c r="AT67" s="1583"/>
      <c r="AU67" s="1583"/>
      <c r="AV67" s="1583"/>
      <c r="AW67" s="1583"/>
      <c r="AX67" s="1583"/>
      <c r="AY67" s="1583"/>
      <c r="AZ67" s="1583">
        <f>SUM(CC43:CC64)</f>
        <v>0</v>
      </c>
      <c r="BA67" s="1583"/>
      <c r="BB67" s="1583"/>
      <c r="BC67" s="1583"/>
      <c r="BD67" s="1583"/>
      <c r="BE67" s="1583"/>
      <c r="BF67" s="1583"/>
      <c r="BG67" s="1583">
        <f>SUM(CD43:CD64)</f>
        <v>0</v>
      </c>
      <c r="BH67" s="1583"/>
      <c r="BI67" s="1583"/>
      <c r="BJ67" s="1583"/>
      <c r="BK67" s="1583"/>
      <c r="BL67" s="1583"/>
      <c r="BM67" s="1583"/>
      <c r="BN67" s="1583">
        <f>SUM(CE43:CE64)</f>
        <v>0</v>
      </c>
      <c r="BO67" s="1583"/>
      <c r="BP67" s="1583"/>
      <c r="BQ67" s="1583"/>
      <c r="BR67" s="1583"/>
    </row>
    <row r="68" spans="1:188" ht="14.25" customHeight="1" x14ac:dyDescent="0.3">
      <c r="B68" s="95" t="s">
        <v>149</v>
      </c>
      <c r="I68" s="225" t="str">
        <f>I14</f>
        <v>Index 130%</v>
      </c>
      <c r="N68" s="78"/>
      <c r="AG68" s="68"/>
      <c r="AH68" s="68"/>
      <c r="AI68" s="68"/>
      <c r="AJ68" s="68"/>
      <c r="AK68" s="68"/>
      <c r="AL68" s="68"/>
      <c r="AM68" s="68"/>
      <c r="AN68" s="97" t="s">
        <v>344</v>
      </c>
      <c r="AO68" s="97" t="s">
        <v>385</v>
      </c>
      <c r="AP68" s="97" t="s">
        <v>158</v>
      </c>
      <c r="AQ68" s="97" t="s">
        <v>25</v>
      </c>
      <c r="AR68" s="97" t="s">
        <v>36</v>
      </c>
      <c r="AS68" s="97" t="s">
        <v>30</v>
      </c>
      <c r="AT68" s="97" t="s">
        <v>343</v>
      </c>
      <c r="AU68" s="97" t="s">
        <v>344</v>
      </c>
      <c r="AV68" s="97" t="s">
        <v>385</v>
      </c>
      <c r="AW68" s="97" t="s">
        <v>158</v>
      </c>
      <c r="AX68" s="97" t="s">
        <v>25</v>
      </c>
      <c r="AY68" s="97" t="s">
        <v>36</v>
      </c>
      <c r="AZ68" s="97" t="s">
        <v>30</v>
      </c>
      <c r="BA68" s="97" t="s">
        <v>343</v>
      </c>
      <c r="BB68" s="97" t="s">
        <v>344</v>
      </c>
      <c r="BC68" s="97" t="s">
        <v>385</v>
      </c>
      <c r="BD68" s="97" t="s">
        <v>158</v>
      </c>
      <c r="BE68" s="97" t="s">
        <v>25</v>
      </c>
      <c r="BF68" s="97" t="s">
        <v>36</v>
      </c>
      <c r="BG68" s="97" t="s">
        <v>30</v>
      </c>
      <c r="BH68" s="97" t="s">
        <v>343</v>
      </c>
      <c r="BI68" s="97" t="s">
        <v>344</v>
      </c>
      <c r="BJ68" s="97" t="s">
        <v>385</v>
      </c>
      <c r="BK68" s="97" t="s">
        <v>158</v>
      </c>
      <c r="BL68" s="97" t="s">
        <v>25</v>
      </c>
      <c r="BM68" s="97" t="s">
        <v>36</v>
      </c>
      <c r="BN68" s="97" t="s">
        <v>30</v>
      </c>
      <c r="BO68" s="97" t="s">
        <v>343</v>
      </c>
      <c r="BP68" s="97" t="s">
        <v>344</v>
      </c>
      <c r="BQ68" s="97" t="s">
        <v>385</v>
      </c>
      <c r="BR68" s="97" t="s">
        <v>158</v>
      </c>
      <c r="CV68" s="1556" t="s">
        <v>359</v>
      </c>
      <c r="CW68" s="1556"/>
      <c r="CX68" s="1556"/>
      <c r="CY68" s="1556"/>
      <c r="CZ68" s="1556"/>
      <c r="DA68" s="1556"/>
      <c r="DB68" s="1556"/>
      <c r="DC68" s="1556"/>
      <c r="DD68" s="68"/>
      <c r="DE68" s="1556" t="s">
        <v>369</v>
      </c>
      <c r="DF68" s="1556"/>
      <c r="DG68" s="1556"/>
      <c r="DH68" s="1556"/>
      <c r="DI68" s="1556"/>
      <c r="DJ68" s="1556"/>
      <c r="DK68" s="1556"/>
      <c r="DL68" s="1556"/>
      <c r="DM68" s="68"/>
      <c r="DN68" s="1556" t="s">
        <v>368</v>
      </c>
      <c r="DO68" s="1556"/>
      <c r="DP68" s="1556"/>
      <c r="DQ68" s="1556"/>
      <c r="DR68" s="1556"/>
      <c r="DS68" s="1556"/>
      <c r="DT68" s="1556"/>
      <c r="DU68" s="1556"/>
      <c r="DV68" s="68"/>
      <c r="DW68" s="1556" t="s">
        <v>370</v>
      </c>
      <c r="DX68" s="1556"/>
      <c r="DY68" s="1556"/>
      <c r="DZ68" s="1556"/>
      <c r="EA68" s="1556"/>
      <c r="EB68" s="1556"/>
      <c r="EC68" s="1556"/>
      <c r="ED68" s="1556"/>
      <c r="EE68" s="68"/>
      <c r="EF68" s="1556" t="s">
        <v>371</v>
      </c>
      <c r="EG68" s="1556"/>
      <c r="EH68" s="1556"/>
      <c r="EI68" s="1556"/>
      <c r="EJ68" s="1556"/>
      <c r="EK68" s="1556"/>
      <c r="EL68" s="1556"/>
      <c r="EM68" s="1556"/>
      <c r="EN68" s="68"/>
      <c r="EO68" s="1556" t="s">
        <v>372</v>
      </c>
      <c r="EP68" s="1556"/>
      <c r="EQ68" s="1556"/>
      <c r="ER68" s="1556"/>
      <c r="ES68" s="1556"/>
      <c r="ET68" s="1556"/>
      <c r="EU68" s="1556"/>
      <c r="EV68" s="1556"/>
      <c r="EW68" s="68"/>
      <c r="EX68" s="1556" t="s">
        <v>373</v>
      </c>
      <c r="EY68" s="1556"/>
      <c r="EZ68" s="1556"/>
      <c r="FA68" s="1556"/>
      <c r="FB68" s="1556"/>
      <c r="FC68" s="1556"/>
      <c r="FD68" s="1556"/>
      <c r="FE68" s="1556"/>
      <c r="FF68" s="68"/>
      <c r="FG68" s="1556" t="s">
        <v>374</v>
      </c>
      <c r="FH68" s="1556"/>
      <c r="FI68" s="1556"/>
      <c r="FJ68" s="1556"/>
      <c r="FK68" s="1556"/>
      <c r="FL68" s="1556"/>
      <c r="FM68" s="1556"/>
      <c r="FN68" s="1556"/>
      <c r="FO68" s="68"/>
      <c r="FP68" s="1556" t="s">
        <v>375</v>
      </c>
      <c r="FQ68" s="1556"/>
      <c r="FR68" s="1556"/>
      <c r="FS68" s="1556"/>
      <c r="FT68" s="1556"/>
      <c r="FU68" s="1556"/>
      <c r="FV68" s="1556"/>
      <c r="FW68" s="1556"/>
      <c r="FX68" s="68"/>
      <c r="FY68" s="1556" t="s">
        <v>376</v>
      </c>
      <c r="FZ68" s="1556"/>
      <c r="GA68" s="1556"/>
      <c r="GB68" s="1556"/>
      <c r="GC68" s="1556"/>
      <c r="GD68" s="1556"/>
      <c r="GE68" s="1556"/>
      <c r="GF68" s="1556"/>
    </row>
    <row r="69" spans="1:188" ht="12" x14ac:dyDescent="0.3">
      <c r="A69" s="470" t="s">
        <v>3</v>
      </c>
      <c r="B69" s="470" t="s">
        <v>4</v>
      </c>
      <c r="C69" s="470" t="s">
        <v>5</v>
      </c>
      <c r="D69" s="470" t="s">
        <v>3</v>
      </c>
      <c r="E69" s="471" t="s">
        <v>209</v>
      </c>
      <c r="F69" s="471" t="s">
        <v>6</v>
      </c>
      <c r="G69" s="470" t="s">
        <v>7</v>
      </c>
      <c r="H69" s="470" t="s">
        <v>8</v>
      </c>
      <c r="I69" s="470" t="s">
        <v>93</v>
      </c>
      <c r="J69" s="470" t="s">
        <v>9</v>
      </c>
      <c r="K69" s="470" t="s">
        <v>10</v>
      </c>
      <c r="L69" s="470" t="s">
        <v>17</v>
      </c>
      <c r="M69" s="470" t="s">
        <v>18</v>
      </c>
      <c r="N69" s="470" t="s">
        <v>19</v>
      </c>
      <c r="O69" s="36" t="s">
        <v>45</v>
      </c>
      <c r="P69" s="36" t="s">
        <v>50</v>
      </c>
      <c r="Q69" s="36" t="s">
        <v>46</v>
      </c>
      <c r="R69" s="36" t="s">
        <v>51</v>
      </c>
      <c r="S69" s="36" t="s">
        <v>47</v>
      </c>
      <c r="T69" s="36" t="s">
        <v>52</v>
      </c>
      <c r="U69" s="36" t="s">
        <v>48</v>
      </c>
      <c r="V69" s="36" t="s">
        <v>53</v>
      </c>
      <c r="W69" s="36" t="s">
        <v>49</v>
      </c>
      <c r="X69" s="37" t="s">
        <v>54</v>
      </c>
      <c r="Y69" s="37" t="s">
        <v>105</v>
      </c>
      <c r="Z69" s="37" t="s">
        <v>155</v>
      </c>
      <c r="AA69" s="37" t="s">
        <v>156</v>
      </c>
      <c r="AB69" s="37" t="s">
        <v>104</v>
      </c>
      <c r="AC69" s="36" t="s">
        <v>96</v>
      </c>
      <c r="AD69" s="36" t="s">
        <v>97</v>
      </c>
      <c r="AE69" s="36" t="s">
        <v>98</v>
      </c>
      <c r="AF69" s="36" t="s">
        <v>99</v>
      </c>
      <c r="AG69" s="36" t="s">
        <v>100</v>
      </c>
      <c r="AH69" s="36" t="s">
        <v>120</v>
      </c>
      <c r="AI69" s="36" t="s">
        <v>121</v>
      </c>
      <c r="AJ69" s="36" t="s">
        <v>122</v>
      </c>
      <c r="AK69" s="36" t="s">
        <v>123</v>
      </c>
      <c r="AL69" s="36" t="s">
        <v>124</v>
      </c>
      <c r="AM69" s="36" t="s">
        <v>127</v>
      </c>
      <c r="AN69" s="36">
        <v>1</v>
      </c>
      <c r="AO69" s="38">
        <v>2</v>
      </c>
      <c r="AP69" s="36">
        <v>3</v>
      </c>
      <c r="AQ69" s="38">
        <v>4</v>
      </c>
      <c r="AR69" s="36">
        <v>5</v>
      </c>
      <c r="AS69" s="38">
        <v>6</v>
      </c>
      <c r="AT69" s="36">
        <v>7</v>
      </c>
      <c r="AU69" s="38">
        <v>8</v>
      </c>
      <c r="AV69" s="36">
        <v>9</v>
      </c>
      <c r="AW69" s="38">
        <v>10</v>
      </c>
      <c r="AX69" s="36">
        <v>11</v>
      </c>
      <c r="AY69" s="38">
        <v>12</v>
      </c>
      <c r="AZ69" s="36">
        <v>13</v>
      </c>
      <c r="BA69" s="38">
        <v>14</v>
      </c>
      <c r="BB69" s="36">
        <v>15</v>
      </c>
      <c r="BC69" s="38">
        <v>16</v>
      </c>
      <c r="BD69" s="36">
        <v>17</v>
      </c>
      <c r="BE69" s="38">
        <v>18</v>
      </c>
      <c r="BF69" s="36">
        <v>19</v>
      </c>
      <c r="BG69" s="38">
        <v>20</v>
      </c>
      <c r="BH69" s="36">
        <v>21</v>
      </c>
      <c r="BI69" s="38">
        <v>22</v>
      </c>
      <c r="BJ69" s="36">
        <v>23</v>
      </c>
      <c r="BK69" s="38">
        <v>24</v>
      </c>
      <c r="BL69" s="36">
        <v>25</v>
      </c>
      <c r="BM69" s="38">
        <v>26</v>
      </c>
      <c r="BN69" s="36">
        <v>27</v>
      </c>
      <c r="BO69" s="38">
        <v>28</v>
      </c>
      <c r="BP69" s="38">
        <v>29</v>
      </c>
      <c r="BQ69" s="36">
        <v>30</v>
      </c>
      <c r="BR69" s="38">
        <v>31</v>
      </c>
      <c r="BT69" s="97" t="s">
        <v>84</v>
      </c>
      <c r="BU69" s="97" t="s">
        <v>85</v>
      </c>
      <c r="BV69" s="97" t="s">
        <v>86</v>
      </c>
      <c r="BW69" s="97" t="s">
        <v>87</v>
      </c>
      <c r="BX69" s="97" t="s">
        <v>91</v>
      </c>
      <c r="BY69" s="97" t="s">
        <v>129</v>
      </c>
      <c r="BZ69" s="97"/>
      <c r="CA69" s="97" t="s">
        <v>84</v>
      </c>
      <c r="CB69" s="97" t="s">
        <v>85</v>
      </c>
      <c r="CC69" s="97" t="s">
        <v>86</v>
      </c>
      <c r="CD69" s="97" t="s">
        <v>87</v>
      </c>
      <c r="CE69" s="97" t="s">
        <v>91</v>
      </c>
      <c r="CF69" s="97" t="s">
        <v>129</v>
      </c>
      <c r="CH69" s="99" t="s">
        <v>188</v>
      </c>
      <c r="CI69" s="99" t="s">
        <v>189</v>
      </c>
      <c r="CJ69" s="99" t="s">
        <v>190</v>
      </c>
      <c r="CK69" s="99" t="s">
        <v>191</v>
      </c>
      <c r="CL69" s="99" t="s">
        <v>192</v>
      </c>
      <c r="CM69" s="99" t="s">
        <v>193</v>
      </c>
      <c r="CN69" s="99" t="s">
        <v>194</v>
      </c>
      <c r="CO69" s="99" t="s">
        <v>195</v>
      </c>
      <c r="CV69" s="99" t="s">
        <v>360</v>
      </c>
      <c r="CW69" s="99" t="s">
        <v>361</v>
      </c>
      <c r="CX69" s="99" t="s">
        <v>362</v>
      </c>
      <c r="CY69" s="99" t="s">
        <v>363</v>
      </c>
      <c r="CZ69" s="99" t="s">
        <v>364</v>
      </c>
      <c r="DA69" s="99" t="s">
        <v>365</v>
      </c>
      <c r="DB69" s="99" t="s">
        <v>366</v>
      </c>
      <c r="DC69" s="99" t="s">
        <v>367</v>
      </c>
      <c r="DD69" s="68"/>
      <c r="DE69" s="1164" t="s">
        <v>360</v>
      </c>
      <c r="DF69" s="1164" t="s">
        <v>361</v>
      </c>
      <c r="DG69" s="1164" t="s">
        <v>362</v>
      </c>
      <c r="DH69" s="1164" t="s">
        <v>363</v>
      </c>
      <c r="DI69" s="1164" t="s">
        <v>364</v>
      </c>
      <c r="DJ69" s="1164" t="s">
        <v>365</v>
      </c>
      <c r="DK69" s="1164" t="s">
        <v>366</v>
      </c>
      <c r="DL69" s="1164" t="s">
        <v>367</v>
      </c>
      <c r="DM69" s="68"/>
      <c r="DN69" s="99" t="s">
        <v>360</v>
      </c>
      <c r="DO69" s="99" t="s">
        <v>361</v>
      </c>
      <c r="DP69" s="99" t="s">
        <v>362</v>
      </c>
      <c r="DQ69" s="99" t="s">
        <v>363</v>
      </c>
      <c r="DR69" s="99" t="s">
        <v>364</v>
      </c>
      <c r="DS69" s="99" t="s">
        <v>365</v>
      </c>
      <c r="DT69" s="99" t="s">
        <v>366</v>
      </c>
      <c r="DU69" s="99" t="s">
        <v>367</v>
      </c>
      <c r="DV69" s="68"/>
      <c r="DW69" s="1164" t="s">
        <v>360</v>
      </c>
      <c r="DX69" s="1164" t="s">
        <v>361</v>
      </c>
      <c r="DY69" s="1164" t="s">
        <v>362</v>
      </c>
      <c r="DZ69" s="1164" t="s">
        <v>363</v>
      </c>
      <c r="EA69" s="1164" t="s">
        <v>364</v>
      </c>
      <c r="EB69" s="1164" t="s">
        <v>365</v>
      </c>
      <c r="EC69" s="1164" t="s">
        <v>366</v>
      </c>
      <c r="ED69" s="1164" t="s">
        <v>367</v>
      </c>
      <c r="EE69" s="68"/>
      <c r="EF69" s="99" t="s">
        <v>360</v>
      </c>
      <c r="EG69" s="99" t="s">
        <v>361</v>
      </c>
      <c r="EH69" s="99" t="s">
        <v>362</v>
      </c>
      <c r="EI69" s="99" t="s">
        <v>363</v>
      </c>
      <c r="EJ69" s="99" t="s">
        <v>364</v>
      </c>
      <c r="EK69" s="99" t="s">
        <v>365</v>
      </c>
      <c r="EL69" s="99" t="s">
        <v>366</v>
      </c>
      <c r="EM69" s="99" t="s">
        <v>367</v>
      </c>
      <c r="EN69" s="68"/>
      <c r="EO69" s="1164" t="s">
        <v>360</v>
      </c>
      <c r="EP69" s="1164" t="s">
        <v>361</v>
      </c>
      <c r="EQ69" s="1164" t="s">
        <v>362</v>
      </c>
      <c r="ER69" s="1164" t="s">
        <v>363</v>
      </c>
      <c r="ES69" s="1164" t="s">
        <v>364</v>
      </c>
      <c r="ET69" s="1164" t="s">
        <v>365</v>
      </c>
      <c r="EU69" s="1164" t="s">
        <v>366</v>
      </c>
      <c r="EV69" s="1164" t="s">
        <v>367</v>
      </c>
      <c r="EW69" s="68"/>
      <c r="EX69" s="99" t="s">
        <v>360</v>
      </c>
      <c r="EY69" s="99" t="s">
        <v>361</v>
      </c>
      <c r="EZ69" s="99" t="s">
        <v>362</v>
      </c>
      <c r="FA69" s="99" t="s">
        <v>363</v>
      </c>
      <c r="FB69" s="99" t="s">
        <v>364</v>
      </c>
      <c r="FC69" s="99" t="s">
        <v>365</v>
      </c>
      <c r="FD69" s="99" t="s">
        <v>366</v>
      </c>
      <c r="FE69" s="99" t="s">
        <v>367</v>
      </c>
      <c r="FF69" s="68"/>
      <c r="FG69" s="1164" t="s">
        <v>360</v>
      </c>
      <c r="FH69" s="1164" t="s">
        <v>361</v>
      </c>
      <c r="FI69" s="1164" t="s">
        <v>362</v>
      </c>
      <c r="FJ69" s="1164" t="s">
        <v>363</v>
      </c>
      <c r="FK69" s="1164" t="s">
        <v>364</v>
      </c>
      <c r="FL69" s="1164" t="s">
        <v>365</v>
      </c>
      <c r="FM69" s="1164" t="s">
        <v>366</v>
      </c>
      <c r="FN69" s="1164" t="s">
        <v>367</v>
      </c>
      <c r="FO69" s="68"/>
      <c r="FP69" s="99" t="s">
        <v>360</v>
      </c>
      <c r="FQ69" s="99" t="s">
        <v>361</v>
      </c>
      <c r="FR69" s="99" t="s">
        <v>362</v>
      </c>
      <c r="FS69" s="99" t="s">
        <v>363</v>
      </c>
      <c r="FT69" s="99" t="s">
        <v>364</v>
      </c>
      <c r="FU69" s="99" t="s">
        <v>365</v>
      </c>
      <c r="FV69" s="99" t="s">
        <v>366</v>
      </c>
      <c r="FW69" s="99" t="s">
        <v>367</v>
      </c>
      <c r="FX69" s="68"/>
      <c r="FY69" s="1164" t="s">
        <v>360</v>
      </c>
      <c r="FZ69" s="1164" t="s">
        <v>361</v>
      </c>
      <c r="GA69" s="1164" t="s">
        <v>362</v>
      </c>
      <c r="GB69" s="1164" t="s">
        <v>363</v>
      </c>
      <c r="GC69" s="1164" t="s">
        <v>364</v>
      </c>
      <c r="GD69" s="1164" t="s">
        <v>365</v>
      </c>
      <c r="GE69" s="1164" t="s">
        <v>366</v>
      </c>
      <c r="GF69" s="1164" t="s">
        <v>367</v>
      </c>
    </row>
    <row r="70" spans="1:188" ht="13.5" customHeight="1" x14ac:dyDescent="0.3">
      <c r="A70" s="387"/>
      <c r="B70" s="387" t="s">
        <v>241</v>
      </c>
      <c r="C70" s="387" t="s">
        <v>24</v>
      </c>
      <c r="D70" s="388">
        <v>0</v>
      </c>
      <c r="E70" s="388">
        <v>0.72916666666666663</v>
      </c>
      <c r="F70" s="389" t="str">
        <f t="shared" ref="F70:F91" si="264">IF(VALUE(D70)&gt;=0.72,"PT",IF(VALUE(D70)&lt;0.72,"Off-PT"))</f>
        <v>Off-PT</v>
      </c>
      <c r="G70" s="9"/>
      <c r="H70" s="460">
        <f>INDEX(Lookup!$F$324:$Q$334,MATCH('Fox Channels'!B70,Lookup!$F$324:$F$334,0),MATCH('Fox Channels'!$F$9,Lookup!$F$324:$Q$324,0))</f>
        <v>0.2</v>
      </c>
      <c r="I70" s="391">
        <v>104</v>
      </c>
      <c r="J70" s="432">
        <f t="shared" ref="J70:J91" si="265">($F$12*$F$13)/100</f>
        <v>683.8</v>
      </c>
      <c r="K70" s="460">
        <f t="shared" ref="K70:K91" si="266">H70*L70</f>
        <v>0</v>
      </c>
      <c r="L70" s="394">
        <f>COUNTA(AN70:BR70)</f>
        <v>0</v>
      </c>
      <c r="M70" s="395">
        <f t="shared" ref="M70:M91" si="267">IF($F$11="CPP",H70*J70*AM70,I70*AM70)</f>
        <v>104</v>
      </c>
      <c r="N70" s="392">
        <f t="shared" ref="N70:N91" si="268">IF($F$11="CPP",(O70+Q70+S70+U70+W70)*AM70,(AC70+AD70+AE70+AF70+AG70)*AM70)</f>
        <v>0</v>
      </c>
      <c r="O70" s="9">
        <f t="shared" ref="O70:O91" si="269">IF($L$4&gt;0,P70*J70*$M$4*H70,0)</f>
        <v>0</v>
      </c>
      <c r="P70" s="9">
        <f>COUNTIF(AN70:BR70,"A")</f>
        <v>0</v>
      </c>
      <c r="Q70" s="9">
        <f>IF($L$5&gt;0,R70*J70*$M$5*H70,0)</f>
        <v>0</v>
      </c>
      <c r="R70" s="9">
        <f>COUNTIF(AN70:BR70,"B")</f>
        <v>0</v>
      </c>
      <c r="S70" s="9">
        <f>IF($L$6&gt;0,T70*J70*$M$6*H70,0)</f>
        <v>0</v>
      </c>
      <c r="T70" s="9">
        <f>COUNTIF(AN70:BR70,"C")</f>
        <v>0</v>
      </c>
      <c r="U70" s="9">
        <f>IF($L$7&gt;0,V70*J70*$M$7*H70,0)</f>
        <v>0</v>
      </c>
      <c r="V70" s="9">
        <f>COUNTIF(AN70:BR70,"D")</f>
        <v>0</v>
      </c>
      <c r="W70" s="9">
        <f>IF($L$8&gt;0,X70*J70*$M$8*H70,0)</f>
        <v>0</v>
      </c>
      <c r="X70" s="9">
        <f>COUNTIF(AN70:BR70,"E")</f>
        <v>0</v>
      </c>
      <c r="Y70" s="9">
        <f>COUNTIF(AN70:BR70,"F")</f>
        <v>0</v>
      </c>
      <c r="Z70" s="9">
        <f>COUNTIF(AN70:BR70,"G")</f>
        <v>0</v>
      </c>
      <c r="AA70" s="9">
        <f>COUNTIF(AN70:BR70,"H")</f>
        <v>0</v>
      </c>
      <c r="AB70" s="9">
        <f t="shared" ref="AB70:AB91" si="270">(Y70+Z70+AA70)*H70</f>
        <v>0</v>
      </c>
      <c r="AC70" s="9">
        <f t="shared" ref="AC70:AC91" si="271">IF($L$4&gt;0,I70*$M$4*P70,0)</f>
        <v>0</v>
      </c>
      <c r="AD70" s="9">
        <f t="shared" ref="AD70:AD91" si="272">IF($L$5&gt;0,I70*$M$5*R70,0)</f>
        <v>0</v>
      </c>
      <c r="AE70" s="9">
        <f t="shared" ref="AE70:AE91" si="273">IF($L$6&gt;0,I70*$M$6*T70,0)</f>
        <v>0</v>
      </c>
      <c r="AF70" s="9">
        <f t="shared" ref="AF70:AF91" si="274">IF($L$7&gt;0,I70*$M$7*V70,0)</f>
        <v>0</v>
      </c>
      <c r="AG70" s="9">
        <f t="shared" ref="AG70:AG91" si="275">IF($L$8&gt;0,I70*$M$8*X70,0)</f>
        <v>0</v>
      </c>
      <c r="AH70" s="8">
        <f t="shared" ref="AH70:AH91" si="276">IF(ISERROR(M70*$M$4),0,M70*$M$4)</f>
        <v>104</v>
      </c>
      <c r="AI70" s="8">
        <f t="shared" ref="AI70:AI91" si="277">IF(ISERROR(M70*$M$5),0,M70*$M$5)</f>
        <v>0</v>
      </c>
      <c r="AJ70" s="8">
        <f t="shared" ref="AJ70:AJ91" si="278">IF(ISERROR(M70*$M$6),0,M70*$M$6)</f>
        <v>0</v>
      </c>
      <c r="AK70" s="8">
        <f t="shared" ref="AK70:AK91" si="279">IF(ISERROR(M70*$M$7),0,M70*$M$7)</f>
        <v>0</v>
      </c>
      <c r="AL70" s="8">
        <f t="shared" ref="AL70:AL91" si="280">IF(ISERROR(M70*$M$8),0,M70*$M$8)</f>
        <v>0</v>
      </c>
      <c r="AM70" s="103" t="str">
        <f t="shared" ref="AM70:AM91" si="281">IF(G70="","1",IF(G70="Break",1.15,IF(G70="2inbreak",1.15,IF(G70="PultIB",1.15,IF(G70="1stIB",1.3,IF(G70="lastIB",1.3,IF(G70="B&amp;1stIB",1.45,IF(G70="B&amp;lastIB",1.45,IF(G70="B&amp;2inbreak",1.45,IF(G70="B&amp;PultIB",1.45,IF(G70="T&amp;T",1.35,)))))))))))</f>
        <v>1</v>
      </c>
      <c r="AN70" s="63"/>
      <c r="AO70" s="63"/>
      <c r="AP70" s="63"/>
      <c r="AQ70" s="66"/>
      <c r="AR70" s="66"/>
      <c r="AS70" s="63"/>
      <c r="AT70" s="63"/>
      <c r="AU70" s="63"/>
      <c r="AV70" s="63"/>
      <c r="AW70" s="63"/>
      <c r="AX70" s="66"/>
      <c r="AY70" s="66"/>
      <c r="AZ70" s="63"/>
      <c r="BA70" s="63"/>
      <c r="BB70" s="63"/>
      <c r="BC70" s="63"/>
      <c r="BD70" s="63"/>
      <c r="BE70" s="66"/>
      <c r="BF70" s="66"/>
      <c r="BG70" s="63"/>
      <c r="BH70" s="63"/>
      <c r="BI70" s="63"/>
      <c r="BJ70" s="63"/>
      <c r="BK70" s="63"/>
      <c r="BL70" s="66"/>
      <c r="BM70" s="66"/>
      <c r="BN70" s="63"/>
      <c r="BO70" s="63"/>
      <c r="BP70" s="63"/>
      <c r="BQ70" s="63"/>
      <c r="BR70" s="63"/>
      <c r="BT70" s="70">
        <f>COUNTA(AN70:AR70)*H70</f>
        <v>0</v>
      </c>
      <c r="BU70" s="70">
        <f>COUNTA(AS70:AY70)*H70</f>
        <v>0</v>
      </c>
      <c r="BV70" s="70">
        <f>COUNTA(AZ70:BF70)*H70</f>
        <v>0</v>
      </c>
      <c r="BW70" s="70">
        <f>COUNTA(BG70:BM70)*H70</f>
        <v>0</v>
      </c>
      <c r="BX70" s="70">
        <f>COUNTA(BN70:BR70)*H70</f>
        <v>0</v>
      </c>
      <c r="BY70" s="70">
        <f>COUNTA(BS70)*H70</f>
        <v>0</v>
      </c>
      <c r="CA70" s="104">
        <f>(COUNTIF(AN70:AR70,"A")*AH70)+(COUNTIF(AN70:AR70,"B")*AI70)+(COUNTIF(AN70:AR70,"C")*AJ70)+(COUNTIF(AN70:AR70,"D")*AK70)+(COUNTIF(AN70:AR70,"E")*AL70)</f>
        <v>0</v>
      </c>
      <c r="CB70" s="104">
        <f>(COUNTIF(AS70:AY70,"A")*AH70)+(COUNTIF(AS70:AY70,"B")*AI70)+(COUNTIF(AS70:AY70,"C")*AJ70)+(COUNTIF(AS70:AY70,"D")*AK70)+(COUNTIF(AS70:AY70,"E")*AL70)</f>
        <v>0</v>
      </c>
      <c r="CC70" s="104">
        <f>(COUNTIF(AZ70:BF70,"A")*AH70)+(COUNTIF(AZ70:BF70,"B")*AI70)+(COUNTIF(AZ70:BF70,"C")*AJ70)+(COUNTIF(AZ70:BF70,"D")*AK70)+(COUNTIF(AZ70:BF70,"E")*AL70)</f>
        <v>0</v>
      </c>
      <c r="CD70" s="104">
        <f>(COUNTIF(BG70:BM70,"A")*AH70)+(COUNTIF(BG70:BM70,"B")*AI70)+(COUNTIF(BG70:BM70,"C")*AJ70)+(COUNTIF(BG70:BM70,"D")*AK70)+(COUNTIF(BG70:BM70,"E")*AL70)</f>
        <v>0</v>
      </c>
      <c r="CE70" s="104">
        <f>(COUNTIF(BN70:BR70,"A")*AH70)+(COUNTIF(BN70:BR70,"B")*AI70)+(COUNTIF(BN70:BR70,"C")*AJ70)+(COUNTIF(BN70:BR70,"D")*AK70)+(COUNTIF(BN70:BR70,"E")*AL70)</f>
        <v>0</v>
      </c>
      <c r="CF70" s="104">
        <f>(COUNTIF(BS70,"A")*AH70)+(COUNTIF(BS70,"B")*AI70)+(COUNTIF(BS70,"C")*AJ70)+(COUNTIF(BS70,"D")*AK70)+(COUNTIF(BS70,"E")*AL70)</f>
        <v>0</v>
      </c>
      <c r="CH70" s="226">
        <f t="shared" ref="CH70:CH91" si="282">P70*H70</f>
        <v>0</v>
      </c>
      <c r="CI70" s="226">
        <f t="shared" ref="CI70:CI91" si="283">R70*H70</f>
        <v>0</v>
      </c>
      <c r="CJ70" s="226">
        <f t="shared" ref="CJ70:CJ91" si="284">T70*H70</f>
        <v>0</v>
      </c>
      <c r="CK70" s="226">
        <f t="shared" ref="CK70:CK91" si="285">V70*H70</f>
        <v>0</v>
      </c>
      <c r="CL70" s="226">
        <f t="shared" ref="CL70:CL91" si="286">X70*H70</f>
        <v>0</v>
      </c>
      <c r="CM70" s="226">
        <f t="shared" ref="CM70:CM91" si="287">Y70*H70</f>
        <v>0</v>
      </c>
      <c r="CN70" s="226">
        <f t="shared" ref="CN70:CN91" si="288">Z70*H70</f>
        <v>0</v>
      </c>
      <c r="CO70" s="226">
        <f t="shared" ref="CO70:CO91" si="289">AA70*H70</f>
        <v>0</v>
      </c>
      <c r="CV70" s="355">
        <f>IFERROR(COUNTIF(AN70:AT70,"a"),"-")</f>
        <v>0</v>
      </c>
      <c r="CW70" s="355">
        <f>IFERROR(COUNTIF(AN70:AT70,"b"),"-")</f>
        <v>0</v>
      </c>
      <c r="CX70" s="355">
        <f>IFERROR(COUNTIF(AN70:AT70,"c"),"-")</f>
        <v>0</v>
      </c>
      <c r="CY70" s="355">
        <f>IFERROR(COUNTIF(AN70:AT70,"d"),"-")</f>
        <v>0</v>
      </c>
      <c r="CZ70" s="355" t="str">
        <f ca="1">IFERROR(OUNTIF(AN70:AT70,"e"),"-")</f>
        <v>-</v>
      </c>
      <c r="DA70" s="355">
        <f>IFERROR(COUNTIF(AN70:AT70,"f"),"-")</f>
        <v>0</v>
      </c>
      <c r="DB70" s="355">
        <f>IFERROR(COUNTIF(AN70:AT70,"g"),"-")</f>
        <v>0</v>
      </c>
      <c r="DC70" s="355">
        <f>IFERROR(COUNTIF(AN70:AT70,"h"),"-")</f>
        <v>0</v>
      </c>
      <c r="DD70" s="68"/>
      <c r="DE70" s="1168">
        <f>IFERROR((CV70*H70*$M$4),"-")</f>
        <v>0</v>
      </c>
      <c r="DF70" s="1168" t="str">
        <f>IFERROR((CW70*H70*$M$5),"-")</f>
        <v>-</v>
      </c>
      <c r="DG70" s="1168" t="str">
        <f>IFERROR((CX70*H70*$M$6),"-")</f>
        <v>-</v>
      </c>
      <c r="DH70" s="1168" t="str">
        <f>IFERROR((CY70*H70*$M$7),"-")</f>
        <v>-</v>
      </c>
      <c r="DI70" s="1168" t="str">
        <f ca="1">IFERROR((CZ70*H70*$M$8),"-")</f>
        <v>-</v>
      </c>
      <c r="DJ70" s="1168" t="str">
        <f>IFERROR((DA70*H70*$M$9),"-")</f>
        <v>-</v>
      </c>
      <c r="DK70" s="1168" t="str">
        <f>IFERROR((DB70*H70*$M$10),"-")</f>
        <v>-</v>
      </c>
      <c r="DL70" s="1168" t="str">
        <f>IFERROR((C70*H70*$M$11),"-")</f>
        <v>-</v>
      </c>
      <c r="DM70" s="68"/>
      <c r="DN70" s="355">
        <f>IFERROR(COUNTIF(AU70:BA70,"a"),"-")</f>
        <v>0</v>
      </c>
      <c r="DO70" s="355">
        <f>IFERROR(COUNTIF(AU70:BA70,"b"),"-")</f>
        <v>0</v>
      </c>
      <c r="DP70" s="355">
        <f>IFERROR(COUNTIF(AU70:BA70,"c"),"-")</f>
        <v>0</v>
      </c>
      <c r="DQ70" s="355">
        <f>IFERROR(COUNTIF(AU70:BA70,"d"),"-")</f>
        <v>0</v>
      </c>
      <c r="DR70" s="355">
        <f>IFERROR(COUNTIF(AU70:BA70,"e"),"-")</f>
        <v>0</v>
      </c>
      <c r="DS70" s="355">
        <f>IFERROR(COUNTIF(AU70:BA70,"f"),"-")</f>
        <v>0</v>
      </c>
      <c r="DT70" s="355">
        <f>IFERROR(COUNTIF(AU70:BA70,"g"),"-")</f>
        <v>0</v>
      </c>
      <c r="DU70" s="355">
        <f>IFERROR(COUNTIF(AU70:BA70,"h"),"-")</f>
        <v>0</v>
      </c>
      <c r="DV70" s="68"/>
      <c r="DW70" s="68">
        <f>IFERROR((DN70*H70*$M$4),"-")</f>
        <v>0</v>
      </c>
      <c r="DX70" s="68" t="str">
        <f>IFERROR((DO70*H70*$M$5),"-")</f>
        <v>-</v>
      </c>
      <c r="DY70" s="68" t="str">
        <f>IFERROR((DP70*H70*$M$6),"-")</f>
        <v>-</v>
      </c>
      <c r="DZ70" s="68" t="str">
        <f>IFERROR((DQ70*H70*$M$7),"-")</f>
        <v>-</v>
      </c>
      <c r="EA70" s="68" t="str">
        <f>IFERROR((DR70*H70*$M$8),"-")</f>
        <v>-</v>
      </c>
      <c r="EB70" s="68" t="str">
        <f>IFERROR((DS70*H70*$M$9),"-")</f>
        <v>-</v>
      </c>
      <c r="EC70" s="68" t="str">
        <f>IFERROR((DT70*H70*$M$10),"-")</f>
        <v>-</v>
      </c>
      <c r="ED70" s="68" t="str">
        <f>IFERROR((DU70*O70*$M$11),"-")</f>
        <v>-</v>
      </c>
      <c r="EE70" s="68"/>
      <c r="EF70" s="355">
        <f>IFERROR(COUNTIF(BB70:BH70,"a"),"-")</f>
        <v>0</v>
      </c>
      <c r="EG70" s="355">
        <f>IFERROR(COUNTIF(BB70:BH70,"b"),"-")</f>
        <v>0</v>
      </c>
      <c r="EH70" s="355">
        <f>IFERROR(COUNTIF(BB70:BH70,"c"),"-")</f>
        <v>0</v>
      </c>
      <c r="EI70" s="355">
        <f>IFERROR(COUNTIF(BB70:BH70,"d"),"-")</f>
        <v>0</v>
      </c>
      <c r="EJ70" s="355">
        <f>IFERROR(COUNTIF(BB70:BH70,"e"),"-")</f>
        <v>0</v>
      </c>
      <c r="EK70" s="355">
        <f>IFERROR(COUNTIF(BB70:BH70,"f"),"-")</f>
        <v>0</v>
      </c>
      <c r="EL70" s="355">
        <f>IFERROR(COUNTIF(BB70:BH70,"g"),"-")</f>
        <v>0</v>
      </c>
      <c r="EM70" s="355">
        <f>IFERROR(COUNTIF(BB70:BH70,"h"),"-")</f>
        <v>0</v>
      </c>
      <c r="EN70" s="68"/>
      <c r="EO70" s="68">
        <f>IFERROR((EF70*H70*$M$4),"-")</f>
        <v>0</v>
      </c>
      <c r="EP70" s="68" t="str">
        <f>IFERROR((EG70*H70*$M$5),"-")</f>
        <v>-</v>
      </c>
      <c r="EQ70" s="68" t="str">
        <f>IFERROR((EH70*H70*$M$6),"-")</f>
        <v>-</v>
      </c>
      <c r="ER70" s="68" t="str">
        <f>IFERROR((EI70*H70*$M$7),"-")</f>
        <v>-</v>
      </c>
      <c r="ES70" s="68" t="str">
        <f>IFERROR((EJ70*H70*$M$8),"-")</f>
        <v>-</v>
      </c>
      <c r="ET70" s="68" t="str">
        <f>IFERROR((EK70*H70*$M$9),"-")</f>
        <v>-</v>
      </c>
      <c r="EU70" s="68" t="str">
        <f>IFERROR((EL70*H70*$M$10),"-")</f>
        <v>-</v>
      </c>
      <c r="EV70" s="68" t="str">
        <f>IFERROR((EM70*H70*$M$11),"-")</f>
        <v>-</v>
      </c>
      <c r="EW70" s="68"/>
      <c r="EX70" s="355">
        <f>IFERROR(COUNTIF(BI70:BO70,"a"),"-")</f>
        <v>0</v>
      </c>
      <c r="EY70" s="355">
        <f>IFERROR(COUNTIF(BI70:BO70,"b"),"-")</f>
        <v>0</v>
      </c>
      <c r="EZ70" s="355">
        <f>IFERROR(COUNTIF(BI70:BO70,"c"),"-")</f>
        <v>0</v>
      </c>
      <c r="FA70" s="355">
        <f>IFERROR(COUNTIF(BI70:BO70,"d"),"-")</f>
        <v>0</v>
      </c>
      <c r="FB70" s="355">
        <f>IFERROR(COUNTIF(BI70:BO70,"e"),"-")</f>
        <v>0</v>
      </c>
      <c r="FC70" s="355">
        <f>IFERROR(COUNTIF(BI70:BO70,"f"),"-")</f>
        <v>0</v>
      </c>
      <c r="FD70" s="355">
        <f>IFERROR(COUNTIF(BI70:BO70,"g"),"-")</f>
        <v>0</v>
      </c>
      <c r="FE70" s="355">
        <f>IFERROR(COUNTIF(BI70:BO70,"h"),"-")</f>
        <v>0</v>
      </c>
      <c r="FF70" s="68"/>
      <c r="FG70" s="68">
        <f>IFERROR((EX70*H70*$M$4),"-")</f>
        <v>0</v>
      </c>
      <c r="FH70" s="68" t="str">
        <f>IFERROR((EY70*H70*$M$5),"-")</f>
        <v>-</v>
      </c>
      <c r="FI70" s="68" t="str">
        <f>IFERROR((EZ70*H70*$M$6),"-")</f>
        <v>-</v>
      </c>
      <c r="FJ70" s="68" t="str">
        <f>IFERROR((A70*H70*$M$7),"-")</f>
        <v>-</v>
      </c>
      <c r="FK70" s="68" t="str">
        <f>IFERROR((FB70*H70*$M$8),"-")</f>
        <v>-</v>
      </c>
      <c r="FL70" s="68" t="str">
        <f>IFERROR((FC70*H70*$M$9),"-")</f>
        <v>-</v>
      </c>
      <c r="FM70" s="68" t="str">
        <f>IFERROR((FD70*H70*$M$10),"-")</f>
        <v>-</v>
      </c>
      <c r="FN70" s="68" t="str">
        <f>IFERROR((FE70*H70*$M$11),"-")</f>
        <v>-</v>
      </c>
      <c r="FO70" s="68"/>
      <c r="FP70" s="355">
        <f>IFERROR(COUNTIF(BP70:BQ70,"a"),"-")</f>
        <v>0</v>
      </c>
      <c r="FQ70" s="355">
        <f>IFERROR(COUNTIF(BP70:BQ70,"b"),"-")</f>
        <v>0</v>
      </c>
      <c r="FR70" s="355">
        <f>IFERROR(COUNTIF(BP70:BQ70,"c"),"-")</f>
        <v>0</v>
      </c>
      <c r="FS70" s="355">
        <f>IFERROR(COUNTIF(BP70:BQ70,"d"),"-")</f>
        <v>0</v>
      </c>
      <c r="FT70" s="355">
        <f>IFERROR(COUNTIF(BP70:BQ70,"e"),"-")</f>
        <v>0</v>
      </c>
      <c r="FU70" s="355">
        <f>IFERROR(COUNTIF(BP70:BQ70,"f"),"-")</f>
        <v>0</v>
      </c>
      <c r="FV70" s="355">
        <f>IFERROR(COUNTIF(BP70:BQ70,"g"),"-")</f>
        <v>0</v>
      </c>
      <c r="FW70" s="355">
        <f>IFERROR(COUNTIF(BP70:BQ70,"h"),"-")</f>
        <v>0</v>
      </c>
      <c r="FX70" s="68"/>
      <c r="FY70" s="68">
        <f>IFERROR((FP70*H70*$M$4),"-")</f>
        <v>0</v>
      </c>
      <c r="FZ70" s="68" t="str">
        <f>IFERROR((FQ70*H70*$M$5),"-")</f>
        <v>-</v>
      </c>
      <c r="GA70" s="68" t="str">
        <f>IFERROR((FR70*H70*$M$6),"-")</f>
        <v>-</v>
      </c>
      <c r="GB70" s="68" t="str">
        <f>IFERROR((FS70*H70*$M$7),"-")</f>
        <v>-</v>
      </c>
      <c r="GC70" s="68" t="str">
        <f>IFERROR((FT70*H70*$M$8),"-")</f>
        <v>-</v>
      </c>
      <c r="GD70" s="68" t="str">
        <f>IFERROR((FU70*H70*$M$9),"-")</f>
        <v>-</v>
      </c>
      <c r="GE70" s="68" t="str">
        <f>IFERROR((FV70*H70*$M$10),"-")</f>
        <v>-</v>
      </c>
      <c r="GF70" s="68" t="str">
        <f>IFERROR((FW70*H70*$M$11),"-")</f>
        <v>-</v>
      </c>
    </row>
    <row r="71" spans="1:188" ht="13.5" customHeight="1" x14ac:dyDescent="0.3">
      <c r="A71" s="387"/>
      <c r="B71" s="387" t="s">
        <v>241</v>
      </c>
      <c r="C71" s="387" t="s">
        <v>24</v>
      </c>
      <c r="D71" s="388">
        <v>0</v>
      </c>
      <c r="E71" s="388">
        <v>0.72916666666666663</v>
      </c>
      <c r="F71" s="389" t="str">
        <f t="shared" si="264"/>
        <v>Off-PT</v>
      </c>
      <c r="G71" s="9"/>
      <c r="H71" s="460">
        <f>INDEX(Lookup!$F$324:$Q$334,MATCH('Fox Channels'!B71,Lookup!$F$324:$F$334,0),MATCH('Fox Channels'!$F$9,Lookup!$F$324:$Q$324,0))</f>
        <v>0.2</v>
      </c>
      <c r="I71" s="391">
        <v>104</v>
      </c>
      <c r="J71" s="432">
        <f t="shared" si="265"/>
        <v>683.8</v>
      </c>
      <c r="K71" s="460">
        <f t="shared" si="266"/>
        <v>0</v>
      </c>
      <c r="L71" s="394">
        <f t="shared" ref="L71:L91" si="290">COUNTA(AN71:BR71)</f>
        <v>0</v>
      </c>
      <c r="M71" s="395">
        <f t="shared" si="267"/>
        <v>104</v>
      </c>
      <c r="N71" s="392">
        <f t="shared" si="268"/>
        <v>0</v>
      </c>
      <c r="O71" s="9">
        <f t="shared" si="269"/>
        <v>0</v>
      </c>
      <c r="P71" s="9">
        <f t="shared" ref="P71:P91" si="291">COUNTIF(AN71:BR71,"A")</f>
        <v>0</v>
      </c>
      <c r="Q71" s="9">
        <f t="shared" ref="Q71:Q91" si="292">IF($L$5&gt;0,R71*J71*$M$5*H71,0)</f>
        <v>0</v>
      </c>
      <c r="R71" s="9">
        <f t="shared" ref="R71:R91" si="293">COUNTIF(AN71:BR71,"B")</f>
        <v>0</v>
      </c>
      <c r="S71" s="9">
        <f t="shared" ref="S71:S91" si="294">IF($L$6&gt;0,T71*J71*$M$6*H71,0)</f>
        <v>0</v>
      </c>
      <c r="T71" s="9">
        <f t="shared" ref="T71:T91" si="295">COUNTIF(AN71:BR71,"C")</f>
        <v>0</v>
      </c>
      <c r="U71" s="9">
        <f t="shared" ref="U71:U91" si="296">IF($L$7&gt;0,V71*J71*$M$7*H71,0)</f>
        <v>0</v>
      </c>
      <c r="V71" s="9">
        <f t="shared" ref="V71:V91" si="297">COUNTIF(AN71:BR71,"D")</f>
        <v>0</v>
      </c>
      <c r="W71" s="9">
        <f t="shared" ref="W71:W91" si="298">IF($L$8&gt;0,X71*J71*$M$8*H71,0)</f>
        <v>0</v>
      </c>
      <c r="X71" s="9">
        <f t="shared" ref="X71:X91" si="299">COUNTIF(AN71:BR71,"E")</f>
        <v>0</v>
      </c>
      <c r="Y71" s="9">
        <f t="shared" ref="Y71:Y91" si="300">COUNTIF(AN71:BR71,"F")</f>
        <v>0</v>
      </c>
      <c r="Z71" s="9">
        <f t="shared" ref="Z71:Z91" si="301">COUNTIF(AN71:BR71,"G")</f>
        <v>0</v>
      </c>
      <c r="AA71" s="9">
        <f t="shared" ref="AA71:AA91" si="302">COUNTIF(AN71:BR71,"H")</f>
        <v>0</v>
      </c>
      <c r="AB71" s="9">
        <f t="shared" si="270"/>
        <v>0</v>
      </c>
      <c r="AC71" s="9">
        <f t="shared" si="271"/>
        <v>0</v>
      </c>
      <c r="AD71" s="9">
        <f t="shared" si="272"/>
        <v>0</v>
      </c>
      <c r="AE71" s="9">
        <f t="shared" si="273"/>
        <v>0</v>
      </c>
      <c r="AF71" s="9">
        <f t="shared" si="274"/>
        <v>0</v>
      </c>
      <c r="AG71" s="9">
        <f t="shared" si="275"/>
        <v>0</v>
      </c>
      <c r="AH71" s="8">
        <f t="shared" si="276"/>
        <v>104</v>
      </c>
      <c r="AI71" s="8">
        <f t="shared" si="277"/>
        <v>0</v>
      </c>
      <c r="AJ71" s="8">
        <f t="shared" si="278"/>
        <v>0</v>
      </c>
      <c r="AK71" s="8">
        <f t="shared" si="279"/>
        <v>0</v>
      </c>
      <c r="AL71" s="8">
        <f t="shared" si="280"/>
        <v>0</v>
      </c>
      <c r="AM71" s="103" t="str">
        <f t="shared" si="281"/>
        <v>1</v>
      </c>
      <c r="AN71" s="63"/>
      <c r="AO71" s="63"/>
      <c r="AP71" s="63"/>
      <c r="AQ71" s="66"/>
      <c r="AR71" s="66"/>
      <c r="AS71" s="63"/>
      <c r="AT71" s="63"/>
      <c r="AU71" s="63"/>
      <c r="AV71" s="63"/>
      <c r="AW71" s="63"/>
      <c r="AX71" s="66"/>
      <c r="AY71" s="66"/>
      <c r="AZ71" s="63"/>
      <c r="BA71" s="63"/>
      <c r="BB71" s="63"/>
      <c r="BC71" s="63"/>
      <c r="BD71" s="63"/>
      <c r="BE71" s="66"/>
      <c r="BF71" s="66"/>
      <c r="BG71" s="63"/>
      <c r="BH71" s="63"/>
      <c r="BI71" s="63"/>
      <c r="BJ71" s="63"/>
      <c r="BK71" s="63"/>
      <c r="BL71" s="66"/>
      <c r="BM71" s="66"/>
      <c r="BN71" s="63"/>
      <c r="BO71" s="63"/>
      <c r="BP71" s="63"/>
      <c r="BQ71" s="63"/>
      <c r="BR71" s="63"/>
      <c r="BT71" s="70">
        <f t="shared" ref="BT71:BT91" si="303">COUNTA(AN71:AR71)*H71</f>
        <v>0</v>
      </c>
      <c r="BU71" s="70">
        <f t="shared" ref="BU71:BU91" si="304">COUNTA(AS71:AY71)*H71</f>
        <v>0</v>
      </c>
      <c r="BV71" s="70">
        <f t="shared" ref="BV71:BV91" si="305">COUNTA(AZ71:BF71)*H71</f>
        <v>0</v>
      </c>
      <c r="BW71" s="70">
        <f t="shared" ref="BW71:BW91" si="306">COUNTA(BG71:BM71)*H71</f>
        <v>0</v>
      </c>
      <c r="BX71" s="70">
        <f t="shared" ref="BX71:BX91" si="307">COUNTA(BN71:BR71)*H71</f>
        <v>0</v>
      </c>
      <c r="BY71" s="70">
        <f t="shared" ref="BY71:BY91" si="308">COUNTA(BS71)*H71</f>
        <v>0</v>
      </c>
      <c r="CA71" s="104">
        <f t="shared" ref="CA71:CA91" si="309">(COUNTIF(AN71:AR71,"A")*AH71)+(COUNTIF(AN71:AR71,"B")*AI71)+(COUNTIF(AN71:AR71,"C")*AJ71)+(COUNTIF(AN71:AR71,"D")*AK71)+(COUNTIF(AN71:AR71,"E")*AL71)</f>
        <v>0</v>
      </c>
      <c r="CB71" s="104">
        <f t="shared" ref="CB71:CB91" si="310">(COUNTIF(AS71:AY71,"A")*AH71)+(COUNTIF(AS71:AY71,"B")*AI71)+(COUNTIF(AS71:AY71,"C")*AJ71)+(COUNTIF(AS71:AY71,"D")*AK71)+(COUNTIF(AS71:AY71,"E")*AL71)</f>
        <v>0</v>
      </c>
      <c r="CC71" s="104">
        <f t="shared" ref="CC71:CC91" si="311">(COUNTIF(AZ71:BF71,"A")*AH71)+(COUNTIF(AZ71:BF71,"B")*AI71)+(COUNTIF(AZ71:BF71,"C")*AJ71)+(COUNTIF(AZ71:BF71,"D")*AK71)+(COUNTIF(AZ71:BF71,"E")*AL71)</f>
        <v>0</v>
      </c>
      <c r="CD71" s="104">
        <f t="shared" ref="CD71:CD91" si="312">(COUNTIF(BG71:BM71,"A")*AH71)+(COUNTIF(BG71:BM71,"B")*AI71)+(COUNTIF(BG71:BM71,"C")*AJ71)+(COUNTIF(BG71:BM71,"D")*AK71)+(COUNTIF(BG71:BM71,"E")*AL71)</f>
        <v>0</v>
      </c>
      <c r="CE71" s="104">
        <f t="shared" ref="CE71:CE91" si="313">(COUNTIF(BN71:BR71,"A")*AH71)+(COUNTIF(BN71:BR71,"B")*AI71)+(COUNTIF(BN71:BR71,"C")*AJ71)+(COUNTIF(BN71:BR71,"D")*AK71)+(COUNTIF(BN71:BR71,"E")*AL71)</f>
        <v>0</v>
      </c>
      <c r="CF71" s="104">
        <f t="shared" ref="CF71:CF91" si="314">(COUNTIF(BS71,"A")*AH71)+(COUNTIF(BS71,"B")*AI71)+(COUNTIF(BS71,"C")*AJ71)+(COUNTIF(BS71,"D")*AK71)+(COUNTIF(BS71,"E")*AL71)</f>
        <v>0</v>
      </c>
      <c r="CH71" s="226">
        <f t="shared" si="282"/>
        <v>0</v>
      </c>
      <c r="CI71" s="226">
        <f t="shared" si="283"/>
        <v>0</v>
      </c>
      <c r="CJ71" s="226">
        <f t="shared" si="284"/>
        <v>0</v>
      </c>
      <c r="CK71" s="226">
        <f t="shared" si="285"/>
        <v>0</v>
      </c>
      <c r="CL71" s="226">
        <f t="shared" si="286"/>
        <v>0</v>
      </c>
      <c r="CM71" s="226">
        <f t="shared" si="287"/>
        <v>0</v>
      </c>
      <c r="CN71" s="226">
        <f t="shared" si="288"/>
        <v>0</v>
      </c>
      <c r="CO71" s="226">
        <f t="shared" si="289"/>
        <v>0</v>
      </c>
      <c r="CV71" s="355">
        <f t="shared" ref="CV71:CV91" si="315">IFERROR(COUNTIF(AN71:AT71,"a"),"-")</f>
        <v>0</v>
      </c>
      <c r="CW71" s="355">
        <f t="shared" ref="CW71:CW91" si="316">IFERROR(COUNTIF(AN71:AT71,"b"),"-")</f>
        <v>0</v>
      </c>
      <c r="CX71" s="355">
        <f t="shared" ref="CX71:CX91" si="317">IFERROR(COUNTIF(AN71:AT71,"c"),"-")</f>
        <v>0</v>
      </c>
      <c r="CY71" s="355">
        <f t="shared" ref="CY71:CY91" si="318">IFERROR(COUNTIF(AN71:AT71,"d"),"-")</f>
        <v>0</v>
      </c>
      <c r="CZ71" s="355" t="str">
        <f ca="1">IFERROR(OUNTIF(AN71:AT71,"e"),"-")</f>
        <v>-</v>
      </c>
      <c r="DA71" s="355">
        <f t="shared" ref="DA71:DA91" si="319">IFERROR(COUNTIF(AN71:AT71,"f"),"-")</f>
        <v>0</v>
      </c>
      <c r="DB71" s="355">
        <f t="shared" ref="DB71:DB91" si="320">IFERROR(COUNTIF(AN71:AT71,"g"),"-")</f>
        <v>0</v>
      </c>
      <c r="DC71" s="355">
        <f t="shared" ref="DC71:DC91" si="321">IFERROR(COUNTIF(AN71:AT71,"h"),"-")</f>
        <v>0</v>
      </c>
      <c r="DD71" s="68"/>
      <c r="DE71" s="1168">
        <f t="shared" ref="DE71:DE91" si="322">IFERROR((CV71*H71*$M$4),"-")</f>
        <v>0</v>
      </c>
      <c r="DF71" s="1168" t="str">
        <f t="shared" ref="DF71:DF91" si="323">IFERROR((CW71*H71*$M$5),"-")</f>
        <v>-</v>
      </c>
      <c r="DG71" s="1168" t="str">
        <f t="shared" ref="DG71:DG91" si="324">IFERROR((CX71*H71*$M$6),"-")</f>
        <v>-</v>
      </c>
      <c r="DH71" s="1168" t="str">
        <f t="shared" ref="DH71:DH91" si="325">IFERROR((CY71*H71*$M$7),"-")</f>
        <v>-</v>
      </c>
      <c r="DI71" s="1168" t="str">
        <f t="shared" ref="DI71:DI91" ca="1" si="326">IFERROR((CZ71*H71*$M$8),"-")</f>
        <v>-</v>
      </c>
      <c r="DJ71" s="1168" t="str">
        <f t="shared" ref="DJ71:DJ91" si="327">IFERROR((DA71*H71*$M$9),"-")</f>
        <v>-</v>
      </c>
      <c r="DK71" s="1168" t="str">
        <f t="shared" ref="DK71:DK91" si="328">IFERROR((DB71*H71*$M$10),"-")</f>
        <v>-</v>
      </c>
      <c r="DL71" s="1168" t="str">
        <f t="shared" ref="DL71:DL91" si="329">IFERROR((C71*H71*$M$11),"-")</f>
        <v>-</v>
      </c>
      <c r="DM71" s="68"/>
      <c r="DN71" s="355">
        <f t="shared" ref="DN71:DN91" si="330">IFERROR(COUNTIF(AU71:BA71,"a"),"-")</f>
        <v>0</v>
      </c>
      <c r="DO71" s="355">
        <f t="shared" ref="DO71:DO91" si="331">IFERROR(COUNTIF(AU71:BA71,"b"),"-")</f>
        <v>0</v>
      </c>
      <c r="DP71" s="355">
        <f t="shared" ref="DP71:DP91" si="332">IFERROR(COUNTIF(AU71:BA71,"c"),"-")</f>
        <v>0</v>
      </c>
      <c r="DQ71" s="355">
        <f t="shared" ref="DQ71:DQ91" si="333">IFERROR(COUNTIF(AU71:BA71,"d"),"-")</f>
        <v>0</v>
      </c>
      <c r="DR71" s="355">
        <f t="shared" ref="DR71:DR91" si="334">IFERROR(COUNTIF(AU71:BA71,"e"),"-")</f>
        <v>0</v>
      </c>
      <c r="DS71" s="355">
        <f t="shared" ref="DS71:DS91" si="335">IFERROR(COUNTIF(AU71:BA71,"f"),"-")</f>
        <v>0</v>
      </c>
      <c r="DT71" s="355">
        <f t="shared" ref="DT71:DT91" si="336">IFERROR(COUNTIF(AU71:BA71,"g"),"-")</f>
        <v>0</v>
      </c>
      <c r="DU71" s="355">
        <f t="shared" ref="DU71:DU91" si="337">IFERROR(COUNTIF(AU71:BA71,"h"),"-")</f>
        <v>0</v>
      </c>
      <c r="DV71" s="68"/>
      <c r="DW71" s="68">
        <f t="shared" ref="DW71:DW91" si="338">IFERROR((DN71*H71*$M$4),"-")</f>
        <v>0</v>
      </c>
      <c r="DX71" s="68" t="str">
        <f t="shared" ref="DX71:DX91" si="339">IFERROR((DO71*H71*$M$5),"-")</f>
        <v>-</v>
      </c>
      <c r="DY71" s="68" t="str">
        <f t="shared" ref="DY71:DY91" si="340">IFERROR((DP71*H71*$M$6),"-")</f>
        <v>-</v>
      </c>
      <c r="DZ71" s="68" t="str">
        <f t="shared" ref="DZ71:DZ91" si="341">IFERROR((DQ71*H71*$M$7),"-")</f>
        <v>-</v>
      </c>
      <c r="EA71" s="68" t="str">
        <f t="shared" ref="EA71:EA91" si="342">IFERROR((DR71*H71*$M$8),"-")</f>
        <v>-</v>
      </c>
      <c r="EB71" s="68" t="str">
        <f t="shared" ref="EB71:EB91" si="343">IFERROR((DS71*H71*$M$9),"-")</f>
        <v>-</v>
      </c>
      <c r="EC71" s="68" t="str">
        <f t="shared" ref="EC71:EC91" si="344">IFERROR((DT71*H71*$M$10),"-")</f>
        <v>-</v>
      </c>
      <c r="ED71" s="68" t="str">
        <f t="shared" ref="ED71:ED91" si="345">IFERROR((DU71*O71*$M$11),"-")</f>
        <v>-</v>
      </c>
      <c r="EE71" s="68"/>
      <c r="EF71" s="355">
        <f t="shared" ref="EF71:EF91" si="346">IFERROR(COUNTIF(BB71:BH71,"a"),"-")</f>
        <v>0</v>
      </c>
      <c r="EG71" s="355">
        <f t="shared" ref="EG71:EG91" si="347">IFERROR(COUNTIF(BB71:BH71,"b"),"-")</f>
        <v>0</v>
      </c>
      <c r="EH71" s="355">
        <f t="shared" ref="EH71:EH91" si="348">IFERROR(COUNTIF(BB71:BH71,"c"),"-")</f>
        <v>0</v>
      </c>
      <c r="EI71" s="355">
        <f t="shared" ref="EI71:EI91" si="349">IFERROR(COUNTIF(BB71:BH71,"d"),"-")</f>
        <v>0</v>
      </c>
      <c r="EJ71" s="355">
        <f t="shared" ref="EJ71:EJ91" si="350">IFERROR(COUNTIF(BB71:BH71,"e"),"-")</f>
        <v>0</v>
      </c>
      <c r="EK71" s="355">
        <f t="shared" ref="EK71:EK91" si="351">IFERROR(COUNTIF(BB71:BH71,"f"),"-")</f>
        <v>0</v>
      </c>
      <c r="EL71" s="355">
        <f t="shared" ref="EL71:EL91" si="352">IFERROR(COUNTIF(BB71:BH71,"g"),"-")</f>
        <v>0</v>
      </c>
      <c r="EM71" s="355">
        <f t="shared" ref="EM71:EM91" si="353">IFERROR(COUNTIF(BB71:BH71,"h"),"-")</f>
        <v>0</v>
      </c>
      <c r="EN71" s="68"/>
      <c r="EO71" s="68">
        <f t="shared" ref="EO71:EO91" si="354">IFERROR((EF71*H71*$M$4),"-")</f>
        <v>0</v>
      </c>
      <c r="EP71" s="68" t="str">
        <f t="shared" ref="EP71:EP91" si="355">IFERROR((EG71*H71*$M$5),"-")</f>
        <v>-</v>
      </c>
      <c r="EQ71" s="68" t="str">
        <f t="shared" ref="EQ71:EQ91" si="356">IFERROR((EH71*H71*$M$6),"-")</f>
        <v>-</v>
      </c>
      <c r="ER71" s="68" t="str">
        <f t="shared" ref="ER71:ER91" si="357">IFERROR((EI71*H71*$M$7),"-")</f>
        <v>-</v>
      </c>
      <c r="ES71" s="68" t="str">
        <f t="shared" ref="ES71:ES91" si="358">IFERROR((EJ71*H71*$M$8),"-")</f>
        <v>-</v>
      </c>
      <c r="ET71" s="68" t="str">
        <f t="shared" ref="ET71:ET91" si="359">IFERROR((EK71*H71*$M$9),"-")</f>
        <v>-</v>
      </c>
      <c r="EU71" s="68" t="str">
        <f t="shared" ref="EU71:EU91" si="360">IFERROR((EL71*H71*$M$10),"-")</f>
        <v>-</v>
      </c>
      <c r="EV71" s="68" t="str">
        <f t="shared" ref="EV71:EV91" si="361">IFERROR((EM71*H71*$M$11),"-")</f>
        <v>-</v>
      </c>
      <c r="EW71" s="68"/>
      <c r="EX71" s="355">
        <f t="shared" ref="EX71:EX91" si="362">IFERROR(COUNTIF(BI71:BO71,"a"),"-")</f>
        <v>0</v>
      </c>
      <c r="EY71" s="355">
        <f t="shared" ref="EY71:EY91" si="363">IFERROR(COUNTIF(BI71:BO71,"b"),"-")</f>
        <v>0</v>
      </c>
      <c r="EZ71" s="355">
        <f t="shared" ref="EZ71:EZ91" si="364">IFERROR(COUNTIF(BI71:BO71,"c"),"-")</f>
        <v>0</v>
      </c>
      <c r="FA71" s="355">
        <f t="shared" ref="FA71:FA91" si="365">IFERROR(COUNTIF(BI71:BO71,"d"),"-")</f>
        <v>0</v>
      </c>
      <c r="FB71" s="355">
        <f t="shared" ref="FB71:FB91" si="366">IFERROR(COUNTIF(BI71:BO71,"e"),"-")</f>
        <v>0</v>
      </c>
      <c r="FC71" s="355">
        <f t="shared" ref="FC71:FC91" si="367">IFERROR(COUNTIF(BI71:BO71,"f"),"-")</f>
        <v>0</v>
      </c>
      <c r="FD71" s="355">
        <f t="shared" ref="FD71:FD91" si="368">IFERROR(COUNTIF(BI71:BO71,"g"),"-")</f>
        <v>0</v>
      </c>
      <c r="FE71" s="355">
        <f t="shared" ref="FE71:FE91" si="369">IFERROR(COUNTIF(BI71:BO71,"h"),"-")</f>
        <v>0</v>
      </c>
      <c r="FF71" s="68"/>
      <c r="FG71" s="68">
        <f t="shared" ref="FG71:FG91" si="370">IFERROR((EX71*H71*$M$4),"-")</f>
        <v>0</v>
      </c>
      <c r="FH71" s="68" t="str">
        <f t="shared" ref="FH71:FH91" si="371">IFERROR((EY71*H71*$M$5),"-")</f>
        <v>-</v>
      </c>
      <c r="FI71" s="68" t="str">
        <f t="shared" ref="FI71:FI91" si="372">IFERROR((EZ71*H71*$M$6),"-")</f>
        <v>-</v>
      </c>
      <c r="FJ71" s="68" t="str">
        <f t="shared" ref="FJ71:FJ91" si="373">IFERROR((A71*H71*$M$7),"-")</f>
        <v>-</v>
      </c>
      <c r="FK71" s="68" t="str">
        <f t="shared" ref="FK71:FK91" si="374">IFERROR((FB71*H71*$M$8),"-")</f>
        <v>-</v>
      </c>
      <c r="FL71" s="68" t="str">
        <f t="shared" ref="FL71:FL91" si="375">IFERROR((FC71*H71*$M$9),"-")</f>
        <v>-</v>
      </c>
      <c r="FM71" s="68" t="str">
        <f t="shared" ref="FM71:FM91" si="376">IFERROR((FD71*H71*$M$10),"-")</f>
        <v>-</v>
      </c>
      <c r="FN71" s="68" t="str">
        <f t="shared" ref="FN71:FN91" si="377">IFERROR((FE71*H71*$M$11),"-")</f>
        <v>-</v>
      </c>
      <c r="FO71" s="68"/>
      <c r="FP71" s="355">
        <f t="shared" ref="FP71:FP91" si="378">IFERROR(COUNTIF(BP71:BQ71,"a"),"-")</f>
        <v>0</v>
      </c>
      <c r="FQ71" s="355">
        <f t="shared" ref="FQ71:FQ91" si="379">IFERROR(COUNTIF(BP71:BQ71,"b"),"-")</f>
        <v>0</v>
      </c>
      <c r="FR71" s="355">
        <f t="shared" ref="FR71:FR91" si="380">IFERROR(COUNTIF(BP71:BQ71,"c"),"-")</f>
        <v>0</v>
      </c>
      <c r="FS71" s="355">
        <f t="shared" ref="FS71:FS91" si="381">IFERROR(COUNTIF(BP71:BQ71,"d"),"-")</f>
        <v>0</v>
      </c>
      <c r="FT71" s="355">
        <f t="shared" ref="FT71:FT91" si="382">IFERROR(COUNTIF(BP71:BQ71,"e"),"-")</f>
        <v>0</v>
      </c>
      <c r="FU71" s="355">
        <f t="shared" ref="FU71:FU91" si="383">IFERROR(COUNTIF(BP71:BQ71,"f"),"-")</f>
        <v>0</v>
      </c>
      <c r="FV71" s="355">
        <f t="shared" ref="FV71:FV91" si="384">IFERROR(COUNTIF(BP71:BQ71,"g"),"-")</f>
        <v>0</v>
      </c>
      <c r="FW71" s="355">
        <f t="shared" ref="FW71:FW91" si="385">IFERROR(COUNTIF(BP71:BQ71,"h"),"-")</f>
        <v>0</v>
      </c>
      <c r="FX71" s="68"/>
      <c r="FY71" s="68">
        <f t="shared" ref="FY71:FY91" si="386">IFERROR((FP71*H71*$M$4),"-")</f>
        <v>0</v>
      </c>
      <c r="FZ71" s="68" t="str">
        <f t="shared" ref="FZ71:FZ91" si="387">IFERROR((FQ71*H71*$M$5),"-")</f>
        <v>-</v>
      </c>
      <c r="GA71" s="68" t="str">
        <f t="shared" ref="GA71:GA91" si="388">IFERROR((FR71*H71*$M$6),"-")</f>
        <v>-</v>
      </c>
      <c r="GB71" s="68" t="str">
        <f t="shared" ref="GB71:GB91" si="389">IFERROR((FS71*H71*$M$7),"-")</f>
        <v>-</v>
      </c>
      <c r="GC71" s="68" t="str">
        <f t="shared" ref="GC71:GC91" si="390">IFERROR((FT71*H71*$M$8),"-")</f>
        <v>-</v>
      </c>
      <c r="GD71" s="68" t="str">
        <f t="shared" ref="GD71:GD91" si="391">IFERROR((FU71*H71*$M$9),"-")</f>
        <v>-</v>
      </c>
      <c r="GE71" s="68" t="str">
        <f t="shared" ref="GE71:GE91" si="392">IFERROR((FV71*H71*$M$10),"-")</f>
        <v>-</v>
      </c>
      <c r="GF71" s="68" t="str">
        <f t="shared" ref="GF71:GF91" si="393">IFERROR((FW71*H71*$M$11),"-")</f>
        <v>-</v>
      </c>
    </row>
    <row r="72" spans="1:188" ht="13.5" customHeight="1" x14ac:dyDescent="0.3">
      <c r="A72" s="387"/>
      <c r="B72" s="387" t="s">
        <v>241</v>
      </c>
      <c r="C72" s="387" t="s">
        <v>24</v>
      </c>
      <c r="D72" s="388">
        <v>0</v>
      </c>
      <c r="E72" s="388">
        <v>0.72916666666666663</v>
      </c>
      <c r="F72" s="389" t="str">
        <f t="shared" si="264"/>
        <v>Off-PT</v>
      </c>
      <c r="G72" s="9"/>
      <c r="H72" s="460">
        <f>INDEX(Lookup!$F$324:$Q$334,MATCH('Fox Channels'!B72,Lookup!$F$324:$F$334,0),MATCH('Fox Channels'!$F$9,Lookup!$F$324:$Q$324,0))</f>
        <v>0.2</v>
      </c>
      <c r="I72" s="391">
        <v>104</v>
      </c>
      <c r="J72" s="432">
        <f t="shared" si="265"/>
        <v>683.8</v>
      </c>
      <c r="K72" s="460">
        <f t="shared" si="266"/>
        <v>0</v>
      </c>
      <c r="L72" s="394">
        <f t="shared" si="290"/>
        <v>0</v>
      </c>
      <c r="M72" s="395">
        <f t="shared" si="267"/>
        <v>104</v>
      </c>
      <c r="N72" s="392">
        <f t="shared" si="268"/>
        <v>0</v>
      </c>
      <c r="O72" s="9">
        <f t="shared" si="269"/>
        <v>0</v>
      </c>
      <c r="P72" s="9">
        <f t="shared" si="291"/>
        <v>0</v>
      </c>
      <c r="Q72" s="9">
        <f t="shared" si="292"/>
        <v>0</v>
      </c>
      <c r="R72" s="9">
        <f t="shared" si="293"/>
        <v>0</v>
      </c>
      <c r="S72" s="9">
        <f t="shared" si="294"/>
        <v>0</v>
      </c>
      <c r="T72" s="9">
        <f t="shared" si="295"/>
        <v>0</v>
      </c>
      <c r="U72" s="9">
        <f t="shared" si="296"/>
        <v>0</v>
      </c>
      <c r="V72" s="9">
        <f t="shared" si="297"/>
        <v>0</v>
      </c>
      <c r="W72" s="9">
        <f t="shared" si="298"/>
        <v>0</v>
      </c>
      <c r="X72" s="9">
        <f t="shared" si="299"/>
        <v>0</v>
      </c>
      <c r="Y72" s="9">
        <f t="shared" si="300"/>
        <v>0</v>
      </c>
      <c r="Z72" s="9">
        <f t="shared" si="301"/>
        <v>0</v>
      </c>
      <c r="AA72" s="9">
        <f t="shared" si="302"/>
        <v>0</v>
      </c>
      <c r="AB72" s="9">
        <f t="shared" si="270"/>
        <v>0</v>
      </c>
      <c r="AC72" s="9">
        <f t="shared" si="271"/>
        <v>0</v>
      </c>
      <c r="AD72" s="9">
        <f t="shared" si="272"/>
        <v>0</v>
      </c>
      <c r="AE72" s="9">
        <f t="shared" si="273"/>
        <v>0</v>
      </c>
      <c r="AF72" s="9">
        <f t="shared" si="274"/>
        <v>0</v>
      </c>
      <c r="AG72" s="9">
        <f t="shared" si="275"/>
        <v>0</v>
      </c>
      <c r="AH72" s="8">
        <f t="shared" si="276"/>
        <v>104</v>
      </c>
      <c r="AI72" s="8">
        <f t="shared" si="277"/>
        <v>0</v>
      </c>
      <c r="AJ72" s="8">
        <f t="shared" si="278"/>
        <v>0</v>
      </c>
      <c r="AK72" s="8">
        <f t="shared" si="279"/>
        <v>0</v>
      </c>
      <c r="AL72" s="8">
        <f t="shared" si="280"/>
        <v>0</v>
      </c>
      <c r="AM72" s="103" t="str">
        <f t="shared" si="281"/>
        <v>1</v>
      </c>
      <c r="AN72" s="63"/>
      <c r="AO72" s="63"/>
      <c r="AP72" s="63"/>
      <c r="AQ72" s="66"/>
      <c r="AR72" s="66"/>
      <c r="AS72" s="63"/>
      <c r="AT72" s="63"/>
      <c r="AU72" s="63"/>
      <c r="AV72" s="63"/>
      <c r="AW72" s="63"/>
      <c r="AX72" s="66"/>
      <c r="AY72" s="66"/>
      <c r="AZ72" s="63"/>
      <c r="BA72" s="63"/>
      <c r="BB72" s="63"/>
      <c r="BC72" s="63"/>
      <c r="BD72" s="63"/>
      <c r="BE72" s="66"/>
      <c r="BF72" s="66"/>
      <c r="BG72" s="63"/>
      <c r="BH72" s="63"/>
      <c r="BI72" s="63"/>
      <c r="BJ72" s="63"/>
      <c r="BK72" s="63"/>
      <c r="BL72" s="66"/>
      <c r="BM72" s="66"/>
      <c r="BN72" s="63"/>
      <c r="BO72" s="63"/>
      <c r="BP72" s="63"/>
      <c r="BQ72" s="63"/>
      <c r="BR72" s="63"/>
      <c r="BT72" s="70">
        <f t="shared" si="303"/>
        <v>0</v>
      </c>
      <c r="BU72" s="70">
        <f t="shared" si="304"/>
        <v>0</v>
      </c>
      <c r="BV72" s="70">
        <f t="shared" si="305"/>
        <v>0</v>
      </c>
      <c r="BW72" s="70">
        <f t="shared" si="306"/>
        <v>0</v>
      </c>
      <c r="BX72" s="70">
        <f t="shared" si="307"/>
        <v>0</v>
      </c>
      <c r="BY72" s="70">
        <f t="shared" si="308"/>
        <v>0</v>
      </c>
      <c r="CA72" s="104">
        <f t="shared" si="309"/>
        <v>0</v>
      </c>
      <c r="CB72" s="104">
        <f t="shared" si="310"/>
        <v>0</v>
      </c>
      <c r="CC72" s="104">
        <f t="shared" si="311"/>
        <v>0</v>
      </c>
      <c r="CD72" s="104">
        <f t="shared" si="312"/>
        <v>0</v>
      </c>
      <c r="CE72" s="104">
        <f t="shared" si="313"/>
        <v>0</v>
      </c>
      <c r="CF72" s="104">
        <f t="shared" si="314"/>
        <v>0</v>
      </c>
      <c r="CH72" s="226">
        <f t="shared" si="282"/>
        <v>0</v>
      </c>
      <c r="CI72" s="226">
        <f t="shared" si="283"/>
        <v>0</v>
      </c>
      <c r="CJ72" s="226">
        <f t="shared" si="284"/>
        <v>0</v>
      </c>
      <c r="CK72" s="226">
        <f t="shared" si="285"/>
        <v>0</v>
      </c>
      <c r="CL72" s="226">
        <f t="shared" si="286"/>
        <v>0</v>
      </c>
      <c r="CM72" s="226">
        <f t="shared" si="287"/>
        <v>0</v>
      </c>
      <c r="CN72" s="226">
        <f t="shared" si="288"/>
        <v>0</v>
      </c>
      <c r="CO72" s="226">
        <f t="shared" si="289"/>
        <v>0</v>
      </c>
      <c r="CV72" s="355">
        <f t="shared" si="315"/>
        <v>0</v>
      </c>
      <c r="CW72" s="355">
        <f t="shared" si="316"/>
        <v>0</v>
      </c>
      <c r="CX72" s="355">
        <f t="shared" si="317"/>
        <v>0</v>
      </c>
      <c r="CY72" s="355">
        <f t="shared" si="318"/>
        <v>0</v>
      </c>
      <c r="CZ72" s="355" t="str">
        <f ca="1">IFERROR(OUNTIF(AN72:AT72,"e"),"-")</f>
        <v>-</v>
      </c>
      <c r="DA72" s="355">
        <f t="shared" si="319"/>
        <v>0</v>
      </c>
      <c r="DB72" s="355">
        <f t="shared" si="320"/>
        <v>0</v>
      </c>
      <c r="DC72" s="355">
        <f t="shared" si="321"/>
        <v>0</v>
      </c>
      <c r="DD72" s="68"/>
      <c r="DE72" s="1168">
        <f t="shared" si="322"/>
        <v>0</v>
      </c>
      <c r="DF72" s="1168" t="str">
        <f t="shared" si="323"/>
        <v>-</v>
      </c>
      <c r="DG72" s="1168" t="str">
        <f t="shared" si="324"/>
        <v>-</v>
      </c>
      <c r="DH72" s="1168" t="str">
        <f t="shared" si="325"/>
        <v>-</v>
      </c>
      <c r="DI72" s="1168" t="str">
        <f t="shared" ca="1" si="326"/>
        <v>-</v>
      </c>
      <c r="DJ72" s="1168" t="str">
        <f t="shared" si="327"/>
        <v>-</v>
      </c>
      <c r="DK72" s="1168" t="str">
        <f t="shared" si="328"/>
        <v>-</v>
      </c>
      <c r="DL72" s="1168" t="str">
        <f t="shared" si="329"/>
        <v>-</v>
      </c>
      <c r="DM72" s="68"/>
      <c r="DN72" s="355">
        <f t="shared" si="330"/>
        <v>0</v>
      </c>
      <c r="DO72" s="355">
        <f t="shared" si="331"/>
        <v>0</v>
      </c>
      <c r="DP72" s="355">
        <f t="shared" si="332"/>
        <v>0</v>
      </c>
      <c r="DQ72" s="355">
        <f t="shared" si="333"/>
        <v>0</v>
      </c>
      <c r="DR72" s="355">
        <f t="shared" si="334"/>
        <v>0</v>
      </c>
      <c r="DS72" s="355">
        <f t="shared" si="335"/>
        <v>0</v>
      </c>
      <c r="DT72" s="355">
        <f t="shared" si="336"/>
        <v>0</v>
      </c>
      <c r="DU72" s="355">
        <f t="shared" si="337"/>
        <v>0</v>
      </c>
      <c r="DV72" s="68"/>
      <c r="DW72" s="68">
        <f t="shared" si="338"/>
        <v>0</v>
      </c>
      <c r="DX72" s="68" t="str">
        <f t="shared" si="339"/>
        <v>-</v>
      </c>
      <c r="DY72" s="68" t="str">
        <f t="shared" si="340"/>
        <v>-</v>
      </c>
      <c r="DZ72" s="68" t="str">
        <f t="shared" si="341"/>
        <v>-</v>
      </c>
      <c r="EA72" s="68" t="str">
        <f t="shared" si="342"/>
        <v>-</v>
      </c>
      <c r="EB72" s="68" t="str">
        <f t="shared" si="343"/>
        <v>-</v>
      </c>
      <c r="EC72" s="68" t="str">
        <f t="shared" si="344"/>
        <v>-</v>
      </c>
      <c r="ED72" s="68" t="str">
        <f t="shared" si="345"/>
        <v>-</v>
      </c>
      <c r="EE72" s="68"/>
      <c r="EF72" s="355">
        <f t="shared" si="346"/>
        <v>0</v>
      </c>
      <c r="EG72" s="355">
        <f t="shared" si="347"/>
        <v>0</v>
      </c>
      <c r="EH72" s="355">
        <f t="shared" si="348"/>
        <v>0</v>
      </c>
      <c r="EI72" s="355">
        <f t="shared" si="349"/>
        <v>0</v>
      </c>
      <c r="EJ72" s="355">
        <f t="shared" si="350"/>
        <v>0</v>
      </c>
      <c r="EK72" s="355">
        <f t="shared" si="351"/>
        <v>0</v>
      </c>
      <c r="EL72" s="355">
        <f t="shared" si="352"/>
        <v>0</v>
      </c>
      <c r="EM72" s="355">
        <f t="shared" si="353"/>
        <v>0</v>
      </c>
      <c r="EN72" s="68"/>
      <c r="EO72" s="68">
        <f t="shared" si="354"/>
        <v>0</v>
      </c>
      <c r="EP72" s="68" t="str">
        <f t="shared" si="355"/>
        <v>-</v>
      </c>
      <c r="EQ72" s="68" t="str">
        <f t="shared" si="356"/>
        <v>-</v>
      </c>
      <c r="ER72" s="68" t="str">
        <f t="shared" si="357"/>
        <v>-</v>
      </c>
      <c r="ES72" s="68" t="str">
        <f t="shared" si="358"/>
        <v>-</v>
      </c>
      <c r="ET72" s="68" t="str">
        <f t="shared" si="359"/>
        <v>-</v>
      </c>
      <c r="EU72" s="68" t="str">
        <f t="shared" si="360"/>
        <v>-</v>
      </c>
      <c r="EV72" s="68" t="str">
        <f t="shared" si="361"/>
        <v>-</v>
      </c>
      <c r="EW72" s="68"/>
      <c r="EX72" s="355">
        <f t="shared" si="362"/>
        <v>0</v>
      </c>
      <c r="EY72" s="355">
        <f t="shared" si="363"/>
        <v>0</v>
      </c>
      <c r="EZ72" s="355">
        <f t="shared" si="364"/>
        <v>0</v>
      </c>
      <c r="FA72" s="355">
        <f t="shared" si="365"/>
        <v>0</v>
      </c>
      <c r="FB72" s="355">
        <f t="shared" si="366"/>
        <v>0</v>
      </c>
      <c r="FC72" s="355">
        <f t="shared" si="367"/>
        <v>0</v>
      </c>
      <c r="FD72" s="355">
        <f t="shared" si="368"/>
        <v>0</v>
      </c>
      <c r="FE72" s="355">
        <f t="shared" si="369"/>
        <v>0</v>
      </c>
      <c r="FF72" s="68"/>
      <c r="FG72" s="68">
        <f t="shared" si="370"/>
        <v>0</v>
      </c>
      <c r="FH72" s="68" t="str">
        <f t="shared" si="371"/>
        <v>-</v>
      </c>
      <c r="FI72" s="68" t="str">
        <f t="shared" si="372"/>
        <v>-</v>
      </c>
      <c r="FJ72" s="68" t="str">
        <f t="shared" si="373"/>
        <v>-</v>
      </c>
      <c r="FK72" s="68" t="str">
        <f t="shared" si="374"/>
        <v>-</v>
      </c>
      <c r="FL72" s="68" t="str">
        <f t="shared" si="375"/>
        <v>-</v>
      </c>
      <c r="FM72" s="68" t="str">
        <f t="shared" si="376"/>
        <v>-</v>
      </c>
      <c r="FN72" s="68" t="str">
        <f t="shared" si="377"/>
        <v>-</v>
      </c>
      <c r="FO72" s="68"/>
      <c r="FP72" s="355">
        <f t="shared" si="378"/>
        <v>0</v>
      </c>
      <c r="FQ72" s="355">
        <f t="shared" si="379"/>
        <v>0</v>
      </c>
      <c r="FR72" s="355">
        <f t="shared" si="380"/>
        <v>0</v>
      </c>
      <c r="FS72" s="355">
        <f t="shared" si="381"/>
        <v>0</v>
      </c>
      <c r="FT72" s="355">
        <f t="shared" si="382"/>
        <v>0</v>
      </c>
      <c r="FU72" s="355">
        <f t="shared" si="383"/>
        <v>0</v>
      </c>
      <c r="FV72" s="355">
        <f t="shared" si="384"/>
        <v>0</v>
      </c>
      <c r="FW72" s="355">
        <f t="shared" si="385"/>
        <v>0</v>
      </c>
      <c r="FX72" s="68"/>
      <c r="FY72" s="68">
        <f t="shared" si="386"/>
        <v>0</v>
      </c>
      <c r="FZ72" s="68" t="str">
        <f t="shared" si="387"/>
        <v>-</v>
      </c>
      <c r="GA72" s="68" t="str">
        <f t="shared" si="388"/>
        <v>-</v>
      </c>
      <c r="GB72" s="68" t="str">
        <f t="shared" si="389"/>
        <v>-</v>
      </c>
      <c r="GC72" s="68" t="str">
        <f t="shared" si="390"/>
        <v>-</v>
      </c>
      <c r="GD72" s="68" t="str">
        <f t="shared" si="391"/>
        <v>-</v>
      </c>
      <c r="GE72" s="68" t="str">
        <f t="shared" si="392"/>
        <v>-</v>
      </c>
      <c r="GF72" s="68" t="str">
        <f t="shared" si="393"/>
        <v>-</v>
      </c>
    </row>
    <row r="73" spans="1:188" ht="13.5" customHeight="1" x14ac:dyDescent="0.3">
      <c r="A73" s="387"/>
      <c r="B73" s="387" t="s">
        <v>241</v>
      </c>
      <c r="C73" s="387" t="s">
        <v>24</v>
      </c>
      <c r="D73" s="388">
        <v>0</v>
      </c>
      <c r="E73" s="388">
        <v>0.72916666666666663</v>
      </c>
      <c r="F73" s="389" t="str">
        <f t="shared" si="264"/>
        <v>Off-PT</v>
      </c>
      <c r="G73" s="9"/>
      <c r="H73" s="460">
        <f>INDEX(Lookup!$F$324:$Q$334,MATCH('Fox Channels'!B73,Lookup!$F$324:$F$334,0),MATCH('Fox Channels'!$F$9,Lookup!$F$324:$Q$324,0))</f>
        <v>0.2</v>
      </c>
      <c r="I73" s="391">
        <v>104</v>
      </c>
      <c r="J73" s="432">
        <f t="shared" si="265"/>
        <v>683.8</v>
      </c>
      <c r="K73" s="460">
        <f t="shared" si="266"/>
        <v>0</v>
      </c>
      <c r="L73" s="394">
        <f t="shared" si="290"/>
        <v>0</v>
      </c>
      <c r="M73" s="395">
        <f t="shared" si="267"/>
        <v>104</v>
      </c>
      <c r="N73" s="392">
        <f t="shared" si="268"/>
        <v>0</v>
      </c>
      <c r="O73" s="9">
        <f t="shared" si="269"/>
        <v>0</v>
      </c>
      <c r="P73" s="9">
        <f t="shared" si="291"/>
        <v>0</v>
      </c>
      <c r="Q73" s="9">
        <f t="shared" si="292"/>
        <v>0</v>
      </c>
      <c r="R73" s="9">
        <f t="shared" si="293"/>
        <v>0</v>
      </c>
      <c r="S73" s="9">
        <f t="shared" si="294"/>
        <v>0</v>
      </c>
      <c r="T73" s="9">
        <f t="shared" si="295"/>
        <v>0</v>
      </c>
      <c r="U73" s="9">
        <f t="shared" si="296"/>
        <v>0</v>
      </c>
      <c r="V73" s="9">
        <f t="shared" si="297"/>
        <v>0</v>
      </c>
      <c r="W73" s="9">
        <f t="shared" si="298"/>
        <v>0</v>
      </c>
      <c r="X73" s="9">
        <f t="shared" si="299"/>
        <v>0</v>
      </c>
      <c r="Y73" s="9">
        <f t="shared" si="300"/>
        <v>0</v>
      </c>
      <c r="Z73" s="9">
        <f t="shared" si="301"/>
        <v>0</v>
      </c>
      <c r="AA73" s="9">
        <f t="shared" si="302"/>
        <v>0</v>
      </c>
      <c r="AB73" s="9">
        <f t="shared" si="270"/>
        <v>0</v>
      </c>
      <c r="AC73" s="9">
        <f t="shared" si="271"/>
        <v>0</v>
      </c>
      <c r="AD73" s="9">
        <f t="shared" si="272"/>
        <v>0</v>
      </c>
      <c r="AE73" s="9">
        <f t="shared" si="273"/>
        <v>0</v>
      </c>
      <c r="AF73" s="9">
        <f t="shared" si="274"/>
        <v>0</v>
      </c>
      <c r="AG73" s="9">
        <f t="shared" si="275"/>
        <v>0</v>
      </c>
      <c r="AH73" s="8">
        <f t="shared" si="276"/>
        <v>104</v>
      </c>
      <c r="AI73" s="8">
        <f t="shared" si="277"/>
        <v>0</v>
      </c>
      <c r="AJ73" s="8">
        <f t="shared" si="278"/>
        <v>0</v>
      </c>
      <c r="AK73" s="8">
        <f t="shared" si="279"/>
        <v>0</v>
      </c>
      <c r="AL73" s="8">
        <f t="shared" si="280"/>
        <v>0</v>
      </c>
      <c r="AM73" s="103" t="str">
        <f t="shared" si="281"/>
        <v>1</v>
      </c>
      <c r="AN73" s="63"/>
      <c r="AO73" s="63"/>
      <c r="AP73" s="63"/>
      <c r="AQ73" s="66"/>
      <c r="AR73" s="66"/>
      <c r="AS73" s="63"/>
      <c r="AT73" s="63"/>
      <c r="AU73" s="63"/>
      <c r="AV73" s="63"/>
      <c r="AW73" s="63"/>
      <c r="AX73" s="66"/>
      <c r="AY73" s="66"/>
      <c r="AZ73" s="63"/>
      <c r="BA73" s="63"/>
      <c r="BB73" s="63"/>
      <c r="BC73" s="63"/>
      <c r="BD73" s="63"/>
      <c r="BE73" s="66"/>
      <c r="BF73" s="66"/>
      <c r="BG73" s="63"/>
      <c r="BH73" s="63"/>
      <c r="BI73" s="63"/>
      <c r="BJ73" s="63"/>
      <c r="BK73" s="63"/>
      <c r="BL73" s="66"/>
      <c r="BM73" s="66"/>
      <c r="BN73" s="63"/>
      <c r="BO73" s="63"/>
      <c r="BP73" s="63"/>
      <c r="BQ73" s="63"/>
      <c r="BR73" s="63"/>
      <c r="BT73" s="70">
        <f t="shared" si="303"/>
        <v>0</v>
      </c>
      <c r="BU73" s="70">
        <f t="shared" si="304"/>
        <v>0</v>
      </c>
      <c r="BV73" s="70">
        <f t="shared" si="305"/>
        <v>0</v>
      </c>
      <c r="BW73" s="70">
        <f t="shared" si="306"/>
        <v>0</v>
      </c>
      <c r="BX73" s="70">
        <f t="shared" si="307"/>
        <v>0</v>
      </c>
      <c r="BY73" s="70">
        <f t="shared" si="308"/>
        <v>0</v>
      </c>
      <c r="CA73" s="104">
        <f t="shared" si="309"/>
        <v>0</v>
      </c>
      <c r="CB73" s="104">
        <f t="shared" si="310"/>
        <v>0</v>
      </c>
      <c r="CC73" s="104">
        <f t="shared" si="311"/>
        <v>0</v>
      </c>
      <c r="CD73" s="104">
        <f t="shared" si="312"/>
        <v>0</v>
      </c>
      <c r="CE73" s="104">
        <f t="shared" si="313"/>
        <v>0</v>
      </c>
      <c r="CF73" s="104">
        <f t="shared" si="314"/>
        <v>0</v>
      </c>
      <c r="CH73" s="226">
        <f t="shared" si="282"/>
        <v>0</v>
      </c>
      <c r="CI73" s="226">
        <f t="shared" si="283"/>
        <v>0</v>
      </c>
      <c r="CJ73" s="226">
        <f t="shared" si="284"/>
        <v>0</v>
      </c>
      <c r="CK73" s="226">
        <f t="shared" si="285"/>
        <v>0</v>
      </c>
      <c r="CL73" s="226">
        <f t="shared" si="286"/>
        <v>0</v>
      </c>
      <c r="CM73" s="226">
        <f t="shared" si="287"/>
        <v>0</v>
      </c>
      <c r="CN73" s="226">
        <f t="shared" si="288"/>
        <v>0</v>
      </c>
      <c r="CO73" s="226">
        <f t="shared" si="289"/>
        <v>0</v>
      </c>
      <c r="CV73" s="355">
        <f t="shared" si="315"/>
        <v>0</v>
      </c>
      <c r="CW73" s="355">
        <f t="shared" si="316"/>
        <v>0</v>
      </c>
      <c r="CX73" s="355">
        <f t="shared" si="317"/>
        <v>0</v>
      </c>
      <c r="CY73" s="355">
        <f t="shared" si="318"/>
        <v>0</v>
      </c>
      <c r="CZ73" s="355" t="str">
        <f ca="1">IFERROR(OUNTIF(AN73:AT73,"e"),"-")</f>
        <v>-</v>
      </c>
      <c r="DA73" s="355">
        <f t="shared" si="319"/>
        <v>0</v>
      </c>
      <c r="DB73" s="355">
        <f t="shared" si="320"/>
        <v>0</v>
      </c>
      <c r="DC73" s="355">
        <f t="shared" si="321"/>
        <v>0</v>
      </c>
      <c r="DD73" s="68"/>
      <c r="DE73" s="1168">
        <f t="shared" si="322"/>
        <v>0</v>
      </c>
      <c r="DF73" s="1168" t="str">
        <f t="shared" si="323"/>
        <v>-</v>
      </c>
      <c r="DG73" s="1168" t="str">
        <f t="shared" si="324"/>
        <v>-</v>
      </c>
      <c r="DH73" s="1168" t="str">
        <f t="shared" si="325"/>
        <v>-</v>
      </c>
      <c r="DI73" s="1168" t="str">
        <f t="shared" ca="1" si="326"/>
        <v>-</v>
      </c>
      <c r="DJ73" s="1168" t="str">
        <f t="shared" si="327"/>
        <v>-</v>
      </c>
      <c r="DK73" s="1168" t="str">
        <f t="shared" si="328"/>
        <v>-</v>
      </c>
      <c r="DL73" s="1168" t="str">
        <f t="shared" si="329"/>
        <v>-</v>
      </c>
      <c r="DM73" s="68"/>
      <c r="DN73" s="355">
        <f t="shared" si="330"/>
        <v>0</v>
      </c>
      <c r="DO73" s="355">
        <f t="shared" si="331"/>
        <v>0</v>
      </c>
      <c r="DP73" s="355">
        <f t="shared" si="332"/>
        <v>0</v>
      </c>
      <c r="DQ73" s="355">
        <f t="shared" si="333"/>
        <v>0</v>
      </c>
      <c r="DR73" s="355">
        <f t="shared" si="334"/>
        <v>0</v>
      </c>
      <c r="DS73" s="355">
        <f t="shared" si="335"/>
        <v>0</v>
      </c>
      <c r="DT73" s="355">
        <f t="shared" si="336"/>
        <v>0</v>
      </c>
      <c r="DU73" s="355">
        <f t="shared" si="337"/>
        <v>0</v>
      </c>
      <c r="DV73" s="68"/>
      <c r="DW73" s="68">
        <f t="shared" si="338"/>
        <v>0</v>
      </c>
      <c r="DX73" s="68" t="str">
        <f t="shared" si="339"/>
        <v>-</v>
      </c>
      <c r="DY73" s="68" t="str">
        <f t="shared" si="340"/>
        <v>-</v>
      </c>
      <c r="DZ73" s="68" t="str">
        <f t="shared" si="341"/>
        <v>-</v>
      </c>
      <c r="EA73" s="68" t="str">
        <f t="shared" si="342"/>
        <v>-</v>
      </c>
      <c r="EB73" s="68" t="str">
        <f t="shared" si="343"/>
        <v>-</v>
      </c>
      <c r="EC73" s="68" t="str">
        <f t="shared" si="344"/>
        <v>-</v>
      </c>
      <c r="ED73" s="68" t="str">
        <f t="shared" si="345"/>
        <v>-</v>
      </c>
      <c r="EE73" s="68"/>
      <c r="EF73" s="355">
        <f t="shared" si="346"/>
        <v>0</v>
      </c>
      <c r="EG73" s="355">
        <f t="shared" si="347"/>
        <v>0</v>
      </c>
      <c r="EH73" s="355">
        <f t="shared" si="348"/>
        <v>0</v>
      </c>
      <c r="EI73" s="355">
        <f t="shared" si="349"/>
        <v>0</v>
      </c>
      <c r="EJ73" s="355">
        <f t="shared" si="350"/>
        <v>0</v>
      </c>
      <c r="EK73" s="355">
        <f t="shared" si="351"/>
        <v>0</v>
      </c>
      <c r="EL73" s="355">
        <f t="shared" si="352"/>
        <v>0</v>
      </c>
      <c r="EM73" s="355">
        <f t="shared" si="353"/>
        <v>0</v>
      </c>
      <c r="EN73" s="68"/>
      <c r="EO73" s="68">
        <f t="shared" si="354"/>
        <v>0</v>
      </c>
      <c r="EP73" s="68" t="str">
        <f t="shared" si="355"/>
        <v>-</v>
      </c>
      <c r="EQ73" s="68" t="str">
        <f t="shared" si="356"/>
        <v>-</v>
      </c>
      <c r="ER73" s="68" t="str">
        <f t="shared" si="357"/>
        <v>-</v>
      </c>
      <c r="ES73" s="68" t="str">
        <f t="shared" si="358"/>
        <v>-</v>
      </c>
      <c r="ET73" s="68" t="str">
        <f t="shared" si="359"/>
        <v>-</v>
      </c>
      <c r="EU73" s="68" t="str">
        <f t="shared" si="360"/>
        <v>-</v>
      </c>
      <c r="EV73" s="68" t="str">
        <f t="shared" si="361"/>
        <v>-</v>
      </c>
      <c r="EW73" s="68"/>
      <c r="EX73" s="355">
        <f t="shared" si="362"/>
        <v>0</v>
      </c>
      <c r="EY73" s="355">
        <f t="shared" si="363"/>
        <v>0</v>
      </c>
      <c r="EZ73" s="355">
        <f t="shared" si="364"/>
        <v>0</v>
      </c>
      <c r="FA73" s="355">
        <f t="shared" si="365"/>
        <v>0</v>
      </c>
      <c r="FB73" s="355">
        <f t="shared" si="366"/>
        <v>0</v>
      </c>
      <c r="FC73" s="355">
        <f t="shared" si="367"/>
        <v>0</v>
      </c>
      <c r="FD73" s="355">
        <f t="shared" si="368"/>
        <v>0</v>
      </c>
      <c r="FE73" s="355">
        <f t="shared" si="369"/>
        <v>0</v>
      </c>
      <c r="FF73" s="68"/>
      <c r="FG73" s="68">
        <f t="shared" si="370"/>
        <v>0</v>
      </c>
      <c r="FH73" s="68" t="str">
        <f t="shared" si="371"/>
        <v>-</v>
      </c>
      <c r="FI73" s="68" t="str">
        <f t="shared" si="372"/>
        <v>-</v>
      </c>
      <c r="FJ73" s="68" t="str">
        <f t="shared" si="373"/>
        <v>-</v>
      </c>
      <c r="FK73" s="68" t="str">
        <f t="shared" si="374"/>
        <v>-</v>
      </c>
      <c r="FL73" s="68" t="str">
        <f t="shared" si="375"/>
        <v>-</v>
      </c>
      <c r="FM73" s="68" t="str">
        <f t="shared" si="376"/>
        <v>-</v>
      </c>
      <c r="FN73" s="68" t="str">
        <f t="shared" si="377"/>
        <v>-</v>
      </c>
      <c r="FO73" s="68"/>
      <c r="FP73" s="355">
        <f t="shared" si="378"/>
        <v>0</v>
      </c>
      <c r="FQ73" s="355">
        <f t="shared" si="379"/>
        <v>0</v>
      </c>
      <c r="FR73" s="355">
        <f t="shared" si="380"/>
        <v>0</v>
      </c>
      <c r="FS73" s="355">
        <f t="shared" si="381"/>
        <v>0</v>
      </c>
      <c r="FT73" s="355">
        <f t="shared" si="382"/>
        <v>0</v>
      </c>
      <c r="FU73" s="355">
        <f t="shared" si="383"/>
        <v>0</v>
      </c>
      <c r="FV73" s="355">
        <f t="shared" si="384"/>
        <v>0</v>
      </c>
      <c r="FW73" s="355">
        <f t="shared" si="385"/>
        <v>0</v>
      </c>
      <c r="FX73" s="68"/>
      <c r="FY73" s="68">
        <f t="shared" si="386"/>
        <v>0</v>
      </c>
      <c r="FZ73" s="68" t="str">
        <f t="shared" si="387"/>
        <v>-</v>
      </c>
      <c r="GA73" s="68" t="str">
        <f t="shared" si="388"/>
        <v>-</v>
      </c>
      <c r="GB73" s="68" t="str">
        <f t="shared" si="389"/>
        <v>-</v>
      </c>
      <c r="GC73" s="68" t="str">
        <f t="shared" si="390"/>
        <v>-</v>
      </c>
      <c r="GD73" s="68" t="str">
        <f t="shared" si="391"/>
        <v>-</v>
      </c>
      <c r="GE73" s="68" t="str">
        <f t="shared" si="392"/>
        <v>-</v>
      </c>
      <c r="GF73" s="68" t="str">
        <f t="shared" si="393"/>
        <v>-</v>
      </c>
    </row>
    <row r="74" spans="1:188" ht="13.5" customHeight="1" x14ac:dyDescent="0.3">
      <c r="A74" s="387"/>
      <c r="B74" s="387" t="s">
        <v>241</v>
      </c>
      <c r="C74" s="387" t="s">
        <v>24</v>
      </c>
      <c r="D74" s="388">
        <v>0</v>
      </c>
      <c r="E74" s="388">
        <v>0.72916666666666663</v>
      </c>
      <c r="F74" s="389" t="str">
        <f t="shared" si="264"/>
        <v>Off-PT</v>
      </c>
      <c r="G74" s="9"/>
      <c r="H74" s="460">
        <f>INDEX(Lookup!$F$324:$Q$334,MATCH('Fox Channels'!B74,Lookup!$F$324:$F$334,0),MATCH('Fox Channels'!$F$9,Lookup!$F$324:$Q$324,0))</f>
        <v>0.2</v>
      </c>
      <c r="I74" s="391">
        <v>104</v>
      </c>
      <c r="J74" s="432">
        <f t="shared" si="265"/>
        <v>683.8</v>
      </c>
      <c r="K74" s="460">
        <f t="shared" si="266"/>
        <v>0</v>
      </c>
      <c r="L74" s="394">
        <f t="shared" si="290"/>
        <v>0</v>
      </c>
      <c r="M74" s="395">
        <f t="shared" si="267"/>
        <v>104</v>
      </c>
      <c r="N74" s="392">
        <f t="shared" si="268"/>
        <v>0</v>
      </c>
      <c r="O74" s="9">
        <f t="shared" si="269"/>
        <v>0</v>
      </c>
      <c r="P74" s="9">
        <f t="shared" si="291"/>
        <v>0</v>
      </c>
      <c r="Q74" s="9">
        <f t="shared" si="292"/>
        <v>0</v>
      </c>
      <c r="R74" s="9">
        <f t="shared" si="293"/>
        <v>0</v>
      </c>
      <c r="S74" s="9">
        <f t="shared" si="294"/>
        <v>0</v>
      </c>
      <c r="T74" s="9">
        <f t="shared" si="295"/>
        <v>0</v>
      </c>
      <c r="U74" s="9">
        <f t="shared" si="296"/>
        <v>0</v>
      </c>
      <c r="V74" s="9">
        <f t="shared" si="297"/>
        <v>0</v>
      </c>
      <c r="W74" s="9">
        <f t="shared" si="298"/>
        <v>0</v>
      </c>
      <c r="X74" s="9">
        <f t="shared" si="299"/>
        <v>0</v>
      </c>
      <c r="Y74" s="9">
        <f t="shared" si="300"/>
        <v>0</v>
      </c>
      <c r="Z74" s="9">
        <f t="shared" si="301"/>
        <v>0</v>
      </c>
      <c r="AA74" s="9">
        <f t="shared" si="302"/>
        <v>0</v>
      </c>
      <c r="AB74" s="9">
        <f t="shared" si="270"/>
        <v>0</v>
      </c>
      <c r="AC74" s="9">
        <f t="shared" si="271"/>
        <v>0</v>
      </c>
      <c r="AD74" s="9">
        <f t="shared" si="272"/>
        <v>0</v>
      </c>
      <c r="AE74" s="9">
        <f t="shared" si="273"/>
        <v>0</v>
      </c>
      <c r="AF74" s="9">
        <f t="shared" si="274"/>
        <v>0</v>
      </c>
      <c r="AG74" s="9">
        <f t="shared" si="275"/>
        <v>0</v>
      </c>
      <c r="AH74" s="8">
        <f t="shared" si="276"/>
        <v>104</v>
      </c>
      <c r="AI74" s="8">
        <f t="shared" si="277"/>
        <v>0</v>
      </c>
      <c r="AJ74" s="8">
        <f t="shared" si="278"/>
        <v>0</v>
      </c>
      <c r="AK74" s="8">
        <f t="shared" si="279"/>
        <v>0</v>
      </c>
      <c r="AL74" s="8">
        <f t="shared" si="280"/>
        <v>0</v>
      </c>
      <c r="AM74" s="103" t="str">
        <f t="shared" si="281"/>
        <v>1</v>
      </c>
      <c r="AN74" s="63"/>
      <c r="AO74" s="63"/>
      <c r="AP74" s="63"/>
      <c r="AQ74" s="66"/>
      <c r="AR74" s="66"/>
      <c r="AS74" s="63"/>
      <c r="AT74" s="63"/>
      <c r="AU74" s="63"/>
      <c r="AV74" s="63"/>
      <c r="AW74" s="63"/>
      <c r="AX74" s="66"/>
      <c r="AY74" s="66"/>
      <c r="AZ74" s="63"/>
      <c r="BA74" s="63"/>
      <c r="BB74" s="63"/>
      <c r="BC74" s="63"/>
      <c r="BD74" s="63"/>
      <c r="BE74" s="66"/>
      <c r="BF74" s="66"/>
      <c r="BG74" s="63"/>
      <c r="BH74" s="63"/>
      <c r="BI74" s="63"/>
      <c r="BJ74" s="63"/>
      <c r="BK74" s="63"/>
      <c r="BL74" s="66"/>
      <c r="BM74" s="66"/>
      <c r="BN74" s="63"/>
      <c r="BO74" s="63"/>
      <c r="BP74" s="63"/>
      <c r="BQ74" s="63"/>
      <c r="BR74" s="63"/>
      <c r="BT74" s="70">
        <f t="shared" si="303"/>
        <v>0</v>
      </c>
      <c r="BU74" s="70">
        <f t="shared" si="304"/>
        <v>0</v>
      </c>
      <c r="BV74" s="70">
        <f t="shared" si="305"/>
        <v>0</v>
      </c>
      <c r="BW74" s="70">
        <f t="shared" si="306"/>
        <v>0</v>
      </c>
      <c r="BX74" s="70">
        <f t="shared" si="307"/>
        <v>0</v>
      </c>
      <c r="BY74" s="70">
        <f t="shared" si="308"/>
        <v>0</v>
      </c>
      <c r="CA74" s="104">
        <f t="shared" si="309"/>
        <v>0</v>
      </c>
      <c r="CB74" s="104">
        <f t="shared" si="310"/>
        <v>0</v>
      </c>
      <c r="CC74" s="104">
        <f t="shared" si="311"/>
        <v>0</v>
      </c>
      <c r="CD74" s="104">
        <f t="shared" si="312"/>
        <v>0</v>
      </c>
      <c r="CE74" s="104">
        <f t="shared" si="313"/>
        <v>0</v>
      </c>
      <c r="CF74" s="104">
        <f t="shared" si="314"/>
        <v>0</v>
      </c>
      <c r="CH74" s="226">
        <f t="shared" si="282"/>
        <v>0</v>
      </c>
      <c r="CI74" s="226">
        <f t="shared" si="283"/>
        <v>0</v>
      </c>
      <c r="CJ74" s="226">
        <f t="shared" si="284"/>
        <v>0</v>
      </c>
      <c r="CK74" s="226">
        <f t="shared" si="285"/>
        <v>0</v>
      </c>
      <c r="CL74" s="226">
        <f t="shared" si="286"/>
        <v>0</v>
      </c>
      <c r="CM74" s="226">
        <f t="shared" si="287"/>
        <v>0</v>
      </c>
      <c r="CN74" s="226">
        <f t="shared" si="288"/>
        <v>0</v>
      </c>
      <c r="CO74" s="226">
        <f t="shared" si="289"/>
        <v>0</v>
      </c>
      <c r="CV74" s="355">
        <f t="shared" si="315"/>
        <v>0</v>
      </c>
      <c r="CW74" s="355">
        <f t="shared" si="316"/>
        <v>0</v>
      </c>
      <c r="CX74" s="355">
        <f t="shared" si="317"/>
        <v>0</v>
      </c>
      <c r="CY74" s="355">
        <f t="shared" si="318"/>
        <v>0</v>
      </c>
      <c r="CZ74" s="355" t="str">
        <f ca="1">IFERROR(OUNTIF(AN74:AT74,"e"),"-")</f>
        <v>-</v>
      </c>
      <c r="DA74" s="355">
        <f t="shared" si="319"/>
        <v>0</v>
      </c>
      <c r="DB74" s="355">
        <f t="shared" si="320"/>
        <v>0</v>
      </c>
      <c r="DC74" s="355">
        <f t="shared" si="321"/>
        <v>0</v>
      </c>
      <c r="DD74" s="68"/>
      <c r="DE74" s="1168">
        <f t="shared" si="322"/>
        <v>0</v>
      </c>
      <c r="DF74" s="1168" t="str">
        <f t="shared" si="323"/>
        <v>-</v>
      </c>
      <c r="DG74" s="1168" t="str">
        <f t="shared" si="324"/>
        <v>-</v>
      </c>
      <c r="DH74" s="1168" t="str">
        <f t="shared" si="325"/>
        <v>-</v>
      </c>
      <c r="DI74" s="1168" t="str">
        <f t="shared" ca="1" si="326"/>
        <v>-</v>
      </c>
      <c r="DJ74" s="1168" t="str">
        <f t="shared" si="327"/>
        <v>-</v>
      </c>
      <c r="DK74" s="1168" t="str">
        <f t="shared" si="328"/>
        <v>-</v>
      </c>
      <c r="DL74" s="1168" t="str">
        <f t="shared" si="329"/>
        <v>-</v>
      </c>
      <c r="DM74" s="68"/>
      <c r="DN74" s="355">
        <f t="shared" si="330"/>
        <v>0</v>
      </c>
      <c r="DO74" s="355">
        <f t="shared" si="331"/>
        <v>0</v>
      </c>
      <c r="DP74" s="355">
        <f t="shared" si="332"/>
        <v>0</v>
      </c>
      <c r="DQ74" s="355">
        <f t="shared" si="333"/>
        <v>0</v>
      </c>
      <c r="DR74" s="355">
        <f t="shared" si="334"/>
        <v>0</v>
      </c>
      <c r="DS74" s="355">
        <f t="shared" si="335"/>
        <v>0</v>
      </c>
      <c r="DT74" s="355">
        <f t="shared" si="336"/>
        <v>0</v>
      </c>
      <c r="DU74" s="355">
        <f t="shared" si="337"/>
        <v>0</v>
      </c>
      <c r="DV74" s="68"/>
      <c r="DW74" s="68">
        <f t="shared" si="338"/>
        <v>0</v>
      </c>
      <c r="DX74" s="68" t="str">
        <f t="shared" si="339"/>
        <v>-</v>
      </c>
      <c r="DY74" s="68" t="str">
        <f t="shared" si="340"/>
        <v>-</v>
      </c>
      <c r="DZ74" s="68" t="str">
        <f t="shared" si="341"/>
        <v>-</v>
      </c>
      <c r="EA74" s="68" t="str">
        <f t="shared" si="342"/>
        <v>-</v>
      </c>
      <c r="EB74" s="68" t="str">
        <f t="shared" si="343"/>
        <v>-</v>
      </c>
      <c r="EC74" s="68" t="str">
        <f t="shared" si="344"/>
        <v>-</v>
      </c>
      <c r="ED74" s="68" t="str">
        <f t="shared" si="345"/>
        <v>-</v>
      </c>
      <c r="EE74" s="68"/>
      <c r="EF74" s="355">
        <f t="shared" si="346"/>
        <v>0</v>
      </c>
      <c r="EG74" s="355">
        <f t="shared" si="347"/>
        <v>0</v>
      </c>
      <c r="EH74" s="355">
        <f t="shared" si="348"/>
        <v>0</v>
      </c>
      <c r="EI74" s="355">
        <f t="shared" si="349"/>
        <v>0</v>
      </c>
      <c r="EJ74" s="355">
        <f t="shared" si="350"/>
        <v>0</v>
      </c>
      <c r="EK74" s="355">
        <f t="shared" si="351"/>
        <v>0</v>
      </c>
      <c r="EL74" s="355">
        <f t="shared" si="352"/>
        <v>0</v>
      </c>
      <c r="EM74" s="355">
        <f t="shared" si="353"/>
        <v>0</v>
      </c>
      <c r="EN74" s="68"/>
      <c r="EO74" s="68">
        <f t="shared" si="354"/>
        <v>0</v>
      </c>
      <c r="EP74" s="68" t="str">
        <f t="shared" si="355"/>
        <v>-</v>
      </c>
      <c r="EQ74" s="68" t="str">
        <f t="shared" si="356"/>
        <v>-</v>
      </c>
      <c r="ER74" s="68" t="str">
        <f t="shared" si="357"/>
        <v>-</v>
      </c>
      <c r="ES74" s="68" t="str">
        <f t="shared" si="358"/>
        <v>-</v>
      </c>
      <c r="ET74" s="68" t="str">
        <f t="shared" si="359"/>
        <v>-</v>
      </c>
      <c r="EU74" s="68" t="str">
        <f t="shared" si="360"/>
        <v>-</v>
      </c>
      <c r="EV74" s="68" t="str">
        <f t="shared" si="361"/>
        <v>-</v>
      </c>
      <c r="EW74" s="68"/>
      <c r="EX74" s="355">
        <f t="shared" si="362"/>
        <v>0</v>
      </c>
      <c r="EY74" s="355">
        <f t="shared" si="363"/>
        <v>0</v>
      </c>
      <c r="EZ74" s="355">
        <f t="shared" si="364"/>
        <v>0</v>
      </c>
      <c r="FA74" s="355">
        <f t="shared" si="365"/>
        <v>0</v>
      </c>
      <c r="FB74" s="355">
        <f t="shared" si="366"/>
        <v>0</v>
      </c>
      <c r="FC74" s="355">
        <f t="shared" si="367"/>
        <v>0</v>
      </c>
      <c r="FD74" s="355">
        <f t="shared" si="368"/>
        <v>0</v>
      </c>
      <c r="FE74" s="355">
        <f t="shared" si="369"/>
        <v>0</v>
      </c>
      <c r="FF74" s="68"/>
      <c r="FG74" s="68">
        <f t="shared" si="370"/>
        <v>0</v>
      </c>
      <c r="FH74" s="68" t="str">
        <f t="shared" si="371"/>
        <v>-</v>
      </c>
      <c r="FI74" s="68" t="str">
        <f t="shared" si="372"/>
        <v>-</v>
      </c>
      <c r="FJ74" s="68" t="str">
        <f t="shared" si="373"/>
        <v>-</v>
      </c>
      <c r="FK74" s="68" t="str">
        <f t="shared" si="374"/>
        <v>-</v>
      </c>
      <c r="FL74" s="68" t="str">
        <f t="shared" si="375"/>
        <v>-</v>
      </c>
      <c r="FM74" s="68" t="str">
        <f t="shared" si="376"/>
        <v>-</v>
      </c>
      <c r="FN74" s="68" t="str">
        <f t="shared" si="377"/>
        <v>-</v>
      </c>
      <c r="FO74" s="68"/>
      <c r="FP74" s="355">
        <f t="shared" si="378"/>
        <v>0</v>
      </c>
      <c r="FQ74" s="355">
        <f t="shared" si="379"/>
        <v>0</v>
      </c>
      <c r="FR74" s="355">
        <f t="shared" si="380"/>
        <v>0</v>
      </c>
      <c r="FS74" s="355">
        <f t="shared" si="381"/>
        <v>0</v>
      </c>
      <c r="FT74" s="355">
        <f t="shared" si="382"/>
        <v>0</v>
      </c>
      <c r="FU74" s="355">
        <f t="shared" si="383"/>
        <v>0</v>
      </c>
      <c r="FV74" s="355">
        <f t="shared" si="384"/>
        <v>0</v>
      </c>
      <c r="FW74" s="355">
        <f t="shared" si="385"/>
        <v>0</v>
      </c>
      <c r="FX74" s="68"/>
      <c r="FY74" s="68">
        <f t="shared" si="386"/>
        <v>0</v>
      </c>
      <c r="FZ74" s="68" t="str">
        <f t="shared" si="387"/>
        <v>-</v>
      </c>
      <c r="GA74" s="68" t="str">
        <f t="shared" si="388"/>
        <v>-</v>
      </c>
      <c r="GB74" s="68" t="str">
        <f t="shared" si="389"/>
        <v>-</v>
      </c>
      <c r="GC74" s="68" t="str">
        <f t="shared" si="390"/>
        <v>-</v>
      </c>
      <c r="GD74" s="68" t="str">
        <f t="shared" si="391"/>
        <v>-</v>
      </c>
      <c r="GE74" s="68" t="str">
        <f t="shared" si="392"/>
        <v>-</v>
      </c>
      <c r="GF74" s="68" t="str">
        <f t="shared" si="393"/>
        <v>-</v>
      </c>
    </row>
    <row r="75" spans="1:188" ht="13.5" customHeight="1" x14ac:dyDescent="0.3">
      <c r="A75" s="387"/>
      <c r="B75" s="387" t="s">
        <v>241</v>
      </c>
      <c r="C75" s="387" t="s">
        <v>24</v>
      </c>
      <c r="D75" s="388">
        <v>0</v>
      </c>
      <c r="E75" s="388">
        <v>0.72916666666666663</v>
      </c>
      <c r="F75" s="389" t="str">
        <f t="shared" si="264"/>
        <v>Off-PT</v>
      </c>
      <c r="G75" s="9"/>
      <c r="H75" s="460">
        <f>INDEX(Lookup!$F$324:$Q$334,MATCH('Fox Channels'!B75,Lookup!$F$324:$F$334,0),MATCH('Fox Channels'!$F$9,Lookup!$F$324:$Q$324,0))</f>
        <v>0.2</v>
      </c>
      <c r="I75" s="391">
        <v>104</v>
      </c>
      <c r="J75" s="432">
        <f t="shared" si="265"/>
        <v>683.8</v>
      </c>
      <c r="K75" s="460">
        <f t="shared" si="266"/>
        <v>0</v>
      </c>
      <c r="L75" s="394">
        <f t="shared" si="290"/>
        <v>0</v>
      </c>
      <c r="M75" s="395">
        <f t="shared" si="267"/>
        <v>104</v>
      </c>
      <c r="N75" s="392">
        <f t="shared" si="268"/>
        <v>0</v>
      </c>
      <c r="O75" s="9">
        <f t="shared" si="269"/>
        <v>0</v>
      </c>
      <c r="P75" s="9">
        <f t="shared" si="291"/>
        <v>0</v>
      </c>
      <c r="Q75" s="9">
        <f t="shared" si="292"/>
        <v>0</v>
      </c>
      <c r="R75" s="9">
        <f t="shared" si="293"/>
        <v>0</v>
      </c>
      <c r="S75" s="9">
        <f t="shared" si="294"/>
        <v>0</v>
      </c>
      <c r="T75" s="9">
        <f t="shared" si="295"/>
        <v>0</v>
      </c>
      <c r="U75" s="9">
        <f t="shared" si="296"/>
        <v>0</v>
      </c>
      <c r="V75" s="9">
        <f t="shared" si="297"/>
        <v>0</v>
      </c>
      <c r="W75" s="9">
        <f t="shared" si="298"/>
        <v>0</v>
      </c>
      <c r="X75" s="9">
        <f t="shared" si="299"/>
        <v>0</v>
      </c>
      <c r="Y75" s="9">
        <f t="shared" si="300"/>
        <v>0</v>
      </c>
      <c r="Z75" s="9">
        <f t="shared" si="301"/>
        <v>0</v>
      </c>
      <c r="AA75" s="9">
        <f t="shared" si="302"/>
        <v>0</v>
      </c>
      <c r="AB75" s="9">
        <f t="shared" si="270"/>
        <v>0</v>
      </c>
      <c r="AC75" s="9">
        <f t="shared" si="271"/>
        <v>0</v>
      </c>
      <c r="AD75" s="9">
        <f t="shared" si="272"/>
        <v>0</v>
      </c>
      <c r="AE75" s="9">
        <f t="shared" si="273"/>
        <v>0</v>
      </c>
      <c r="AF75" s="9">
        <f t="shared" si="274"/>
        <v>0</v>
      </c>
      <c r="AG75" s="9">
        <f t="shared" si="275"/>
        <v>0</v>
      </c>
      <c r="AH75" s="8">
        <f t="shared" si="276"/>
        <v>104</v>
      </c>
      <c r="AI75" s="8">
        <f t="shared" si="277"/>
        <v>0</v>
      </c>
      <c r="AJ75" s="8">
        <f t="shared" si="278"/>
        <v>0</v>
      </c>
      <c r="AK75" s="8">
        <f t="shared" si="279"/>
        <v>0</v>
      </c>
      <c r="AL75" s="8">
        <f t="shared" si="280"/>
        <v>0</v>
      </c>
      <c r="AM75" s="103" t="str">
        <f t="shared" si="281"/>
        <v>1</v>
      </c>
      <c r="AN75" s="63"/>
      <c r="AO75" s="63"/>
      <c r="AP75" s="63"/>
      <c r="AQ75" s="66"/>
      <c r="AR75" s="66"/>
      <c r="AS75" s="63"/>
      <c r="AT75" s="63"/>
      <c r="AU75" s="63"/>
      <c r="AV75" s="63"/>
      <c r="AW75" s="63"/>
      <c r="AX75" s="66"/>
      <c r="AY75" s="66"/>
      <c r="AZ75" s="63"/>
      <c r="BA75" s="63"/>
      <c r="BB75" s="63"/>
      <c r="BC75" s="63"/>
      <c r="BD75" s="63"/>
      <c r="BE75" s="66"/>
      <c r="BF75" s="66"/>
      <c r="BG75" s="63"/>
      <c r="BH75" s="63"/>
      <c r="BI75" s="63"/>
      <c r="BJ75" s="63"/>
      <c r="BK75" s="63"/>
      <c r="BL75" s="66"/>
      <c r="BM75" s="66"/>
      <c r="BN75" s="63"/>
      <c r="BO75" s="63"/>
      <c r="BP75" s="63"/>
      <c r="BQ75" s="63"/>
      <c r="BR75" s="63"/>
      <c r="BT75" s="70">
        <f t="shared" si="303"/>
        <v>0</v>
      </c>
      <c r="BU75" s="70">
        <f t="shared" si="304"/>
        <v>0</v>
      </c>
      <c r="BV75" s="70">
        <f t="shared" si="305"/>
        <v>0</v>
      </c>
      <c r="BW75" s="70">
        <f t="shared" si="306"/>
        <v>0</v>
      </c>
      <c r="BX75" s="70">
        <f t="shared" si="307"/>
        <v>0</v>
      </c>
      <c r="BY75" s="70">
        <f t="shared" si="308"/>
        <v>0</v>
      </c>
      <c r="CA75" s="104">
        <f t="shared" si="309"/>
        <v>0</v>
      </c>
      <c r="CB75" s="104">
        <f t="shared" si="310"/>
        <v>0</v>
      </c>
      <c r="CC75" s="104">
        <f t="shared" si="311"/>
        <v>0</v>
      </c>
      <c r="CD75" s="104">
        <f t="shared" si="312"/>
        <v>0</v>
      </c>
      <c r="CE75" s="104">
        <f t="shared" si="313"/>
        <v>0</v>
      </c>
      <c r="CF75" s="104">
        <f t="shared" si="314"/>
        <v>0</v>
      </c>
      <c r="CH75" s="226">
        <f t="shared" si="282"/>
        <v>0</v>
      </c>
      <c r="CI75" s="226">
        <f t="shared" si="283"/>
        <v>0</v>
      </c>
      <c r="CJ75" s="226">
        <f t="shared" si="284"/>
        <v>0</v>
      </c>
      <c r="CK75" s="226">
        <f t="shared" si="285"/>
        <v>0</v>
      </c>
      <c r="CL75" s="226">
        <f t="shared" si="286"/>
        <v>0</v>
      </c>
      <c r="CM75" s="226">
        <f t="shared" si="287"/>
        <v>0</v>
      </c>
      <c r="CN75" s="226">
        <f t="shared" si="288"/>
        <v>0</v>
      </c>
      <c r="CO75" s="226">
        <f t="shared" si="289"/>
        <v>0</v>
      </c>
      <c r="CV75" s="355">
        <f t="shared" si="315"/>
        <v>0</v>
      </c>
      <c r="CW75" s="355">
        <f t="shared" si="316"/>
        <v>0</v>
      </c>
      <c r="CX75" s="355">
        <f t="shared" si="317"/>
        <v>0</v>
      </c>
      <c r="CY75" s="355">
        <f t="shared" si="318"/>
        <v>0</v>
      </c>
      <c r="CZ75" s="355" t="str">
        <f ca="1">IFERROR(OUNTIF(AN75:AT75,"e"),"-")</f>
        <v>-</v>
      </c>
      <c r="DA75" s="355">
        <f t="shared" si="319"/>
        <v>0</v>
      </c>
      <c r="DB75" s="355">
        <f t="shared" si="320"/>
        <v>0</v>
      </c>
      <c r="DC75" s="355">
        <f t="shared" si="321"/>
        <v>0</v>
      </c>
      <c r="DD75" s="68"/>
      <c r="DE75" s="1168">
        <f t="shared" si="322"/>
        <v>0</v>
      </c>
      <c r="DF75" s="1168" t="str">
        <f t="shared" si="323"/>
        <v>-</v>
      </c>
      <c r="DG75" s="1168" t="str">
        <f t="shared" si="324"/>
        <v>-</v>
      </c>
      <c r="DH75" s="1168" t="str">
        <f t="shared" si="325"/>
        <v>-</v>
      </c>
      <c r="DI75" s="1168" t="str">
        <f t="shared" ca="1" si="326"/>
        <v>-</v>
      </c>
      <c r="DJ75" s="1168" t="str">
        <f t="shared" si="327"/>
        <v>-</v>
      </c>
      <c r="DK75" s="1168" t="str">
        <f t="shared" si="328"/>
        <v>-</v>
      </c>
      <c r="DL75" s="1168" t="str">
        <f t="shared" si="329"/>
        <v>-</v>
      </c>
      <c r="DM75" s="68"/>
      <c r="DN75" s="355">
        <f t="shared" si="330"/>
        <v>0</v>
      </c>
      <c r="DO75" s="355">
        <f t="shared" si="331"/>
        <v>0</v>
      </c>
      <c r="DP75" s="355">
        <f t="shared" si="332"/>
        <v>0</v>
      </c>
      <c r="DQ75" s="355">
        <f t="shared" si="333"/>
        <v>0</v>
      </c>
      <c r="DR75" s="355">
        <f t="shared" si="334"/>
        <v>0</v>
      </c>
      <c r="DS75" s="355">
        <f t="shared" si="335"/>
        <v>0</v>
      </c>
      <c r="DT75" s="355">
        <f t="shared" si="336"/>
        <v>0</v>
      </c>
      <c r="DU75" s="355">
        <f t="shared" si="337"/>
        <v>0</v>
      </c>
      <c r="DV75" s="68"/>
      <c r="DW75" s="68">
        <f t="shared" si="338"/>
        <v>0</v>
      </c>
      <c r="DX75" s="68" t="str">
        <f t="shared" si="339"/>
        <v>-</v>
      </c>
      <c r="DY75" s="68" t="str">
        <f t="shared" si="340"/>
        <v>-</v>
      </c>
      <c r="DZ75" s="68" t="str">
        <f t="shared" si="341"/>
        <v>-</v>
      </c>
      <c r="EA75" s="68" t="str">
        <f t="shared" si="342"/>
        <v>-</v>
      </c>
      <c r="EB75" s="68" t="str">
        <f t="shared" si="343"/>
        <v>-</v>
      </c>
      <c r="EC75" s="68" t="str">
        <f t="shared" si="344"/>
        <v>-</v>
      </c>
      <c r="ED75" s="68" t="str">
        <f t="shared" si="345"/>
        <v>-</v>
      </c>
      <c r="EE75" s="68"/>
      <c r="EF75" s="355">
        <f t="shared" si="346"/>
        <v>0</v>
      </c>
      <c r="EG75" s="355">
        <f t="shared" si="347"/>
        <v>0</v>
      </c>
      <c r="EH75" s="355">
        <f t="shared" si="348"/>
        <v>0</v>
      </c>
      <c r="EI75" s="355">
        <f t="shared" si="349"/>
        <v>0</v>
      </c>
      <c r="EJ75" s="355">
        <f t="shared" si="350"/>
        <v>0</v>
      </c>
      <c r="EK75" s="355">
        <f t="shared" si="351"/>
        <v>0</v>
      </c>
      <c r="EL75" s="355">
        <f t="shared" si="352"/>
        <v>0</v>
      </c>
      <c r="EM75" s="355">
        <f t="shared" si="353"/>
        <v>0</v>
      </c>
      <c r="EN75" s="68"/>
      <c r="EO75" s="68">
        <f t="shared" si="354"/>
        <v>0</v>
      </c>
      <c r="EP75" s="68" t="str">
        <f t="shared" si="355"/>
        <v>-</v>
      </c>
      <c r="EQ75" s="68" t="str">
        <f t="shared" si="356"/>
        <v>-</v>
      </c>
      <c r="ER75" s="68" t="str">
        <f t="shared" si="357"/>
        <v>-</v>
      </c>
      <c r="ES75" s="68" t="str">
        <f t="shared" si="358"/>
        <v>-</v>
      </c>
      <c r="ET75" s="68" t="str">
        <f t="shared" si="359"/>
        <v>-</v>
      </c>
      <c r="EU75" s="68" t="str">
        <f t="shared" si="360"/>
        <v>-</v>
      </c>
      <c r="EV75" s="68" t="str">
        <f t="shared" si="361"/>
        <v>-</v>
      </c>
      <c r="EW75" s="68"/>
      <c r="EX75" s="355">
        <f t="shared" si="362"/>
        <v>0</v>
      </c>
      <c r="EY75" s="355">
        <f t="shared" si="363"/>
        <v>0</v>
      </c>
      <c r="EZ75" s="355">
        <f t="shared" si="364"/>
        <v>0</v>
      </c>
      <c r="FA75" s="355">
        <f t="shared" si="365"/>
        <v>0</v>
      </c>
      <c r="FB75" s="355">
        <f t="shared" si="366"/>
        <v>0</v>
      </c>
      <c r="FC75" s="355">
        <f t="shared" si="367"/>
        <v>0</v>
      </c>
      <c r="FD75" s="355">
        <f t="shared" si="368"/>
        <v>0</v>
      </c>
      <c r="FE75" s="355">
        <f t="shared" si="369"/>
        <v>0</v>
      </c>
      <c r="FF75" s="68"/>
      <c r="FG75" s="68">
        <f t="shared" si="370"/>
        <v>0</v>
      </c>
      <c r="FH75" s="68" t="str">
        <f t="shared" si="371"/>
        <v>-</v>
      </c>
      <c r="FI75" s="68" t="str">
        <f t="shared" si="372"/>
        <v>-</v>
      </c>
      <c r="FJ75" s="68" t="str">
        <f t="shared" si="373"/>
        <v>-</v>
      </c>
      <c r="FK75" s="68" t="str">
        <f t="shared" si="374"/>
        <v>-</v>
      </c>
      <c r="FL75" s="68" t="str">
        <f t="shared" si="375"/>
        <v>-</v>
      </c>
      <c r="FM75" s="68" t="str">
        <f t="shared" si="376"/>
        <v>-</v>
      </c>
      <c r="FN75" s="68" t="str">
        <f t="shared" si="377"/>
        <v>-</v>
      </c>
      <c r="FO75" s="68"/>
      <c r="FP75" s="355">
        <f t="shared" si="378"/>
        <v>0</v>
      </c>
      <c r="FQ75" s="355">
        <f t="shared" si="379"/>
        <v>0</v>
      </c>
      <c r="FR75" s="355">
        <f t="shared" si="380"/>
        <v>0</v>
      </c>
      <c r="FS75" s="355">
        <f t="shared" si="381"/>
        <v>0</v>
      </c>
      <c r="FT75" s="355">
        <f t="shared" si="382"/>
        <v>0</v>
      </c>
      <c r="FU75" s="355">
        <f t="shared" si="383"/>
        <v>0</v>
      </c>
      <c r="FV75" s="355">
        <f t="shared" si="384"/>
        <v>0</v>
      </c>
      <c r="FW75" s="355">
        <f t="shared" si="385"/>
        <v>0</v>
      </c>
      <c r="FX75" s="68"/>
      <c r="FY75" s="68">
        <f t="shared" si="386"/>
        <v>0</v>
      </c>
      <c r="FZ75" s="68" t="str">
        <f t="shared" si="387"/>
        <v>-</v>
      </c>
      <c r="GA75" s="68" t="str">
        <f t="shared" si="388"/>
        <v>-</v>
      </c>
      <c r="GB75" s="68" t="str">
        <f t="shared" si="389"/>
        <v>-</v>
      </c>
      <c r="GC75" s="68" t="str">
        <f t="shared" si="390"/>
        <v>-</v>
      </c>
      <c r="GD75" s="68" t="str">
        <f t="shared" si="391"/>
        <v>-</v>
      </c>
      <c r="GE75" s="68" t="str">
        <f t="shared" si="392"/>
        <v>-</v>
      </c>
      <c r="GF75" s="68" t="str">
        <f t="shared" si="393"/>
        <v>-</v>
      </c>
    </row>
    <row r="76" spans="1:188" ht="13.5" customHeight="1" x14ac:dyDescent="0.3">
      <c r="A76" s="387"/>
      <c r="B76" s="387" t="s">
        <v>109</v>
      </c>
      <c r="C76" s="387" t="s">
        <v>24</v>
      </c>
      <c r="D76" s="388">
        <v>0.72916666666666663</v>
      </c>
      <c r="E76" s="388">
        <v>0</v>
      </c>
      <c r="F76" s="389" t="str">
        <f t="shared" si="264"/>
        <v>PT</v>
      </c>
      <c r="G76" s="9"/>
      <c r="H76" s="460">
        <f>INDEX(Lookup!$F$324:$Q$334,MATCH('Fox Channels'!B76,Lookup!$F$324:$F$334,0),MATCH('Fox Channels'!$F$9,Lookup!$F$324:$Q$324,0))</f>
        <v>0.3</v>
      </c>
      <c r="I76" s="391">
        <v>192.4</v>
      </c>
      <c r="J76" s="432">
        <f t="shared" si="265"/>
        <v>683.8</v>
      </c>
      <c r="K76" s="460">
        <f t="shared" si="266"/>
        <v>0</v>
      </c>
      <c r="L76" s="394">
        <f t="shared" si="290"/>
        <v>0</v>
      </c>
      <c r="M76" s="395">
        <f t="shared" si="267"/>
        <v>192.4</v>
      </c>
      <c r="N76" s="392">
        <f t="shared" si="268"/>
        <v>0</v>
      </c>
      <c r="O76" s="9">
        <f t="shared" si="269"/>
        <v>0</v>
      </c>
      <c r="P76" s="9">
        <f t="shared" si="291"/>
        <v>0</v>
      </c>
      <c r="Q76" s="9">
        <f t="shared" si="292"/>
        <v>0</v>
      </c>
      <c r="R76" s="9">
        <f t="shared" si="293"/>
        <v>0</v>
      </c>
      <c r="S76" s="9">
        <f t="shared" si="294"/>
        <v>0</v>
      </c>
      <c r="T76" s="9">
        <f t="shared" si="295"/>
        <v>0</v>
      </c>
      <c r="U76" s="9">
        <f t="shared" si="296"/>
        <v>0</v>
      </c>
      <c r="V76" s="9">
        <f t="shared" si="297"/>
        <v>0</v>
      </c>
      <c r="W76" s="9">
        <f t="shared" si="298"/>
        <v>0</v>
      </c>
      <c r="X76" s="9">
        <f t="shared" si="299"/>
        <v>0</v>
      </c>
      <c r="Y76" s="9">
        <f t="shared" si="300"/>
        <v>0</v>
      </c>
      <c r="Z76" s="9">
        <f t="shared" si="301"/>
        <v>0</v>
      </c>
      <c r="AA76" s="9">
        <f t="shared" si="302"/>
        <v>0</v>
      </c>
      <c r="AB76" s="9">
        <f t="shared" si="270"/>
        <v>0</v>
      </c>
      <c r="AC76" s="9">
        <f t="shared" si="271"/>
        <v>0</v>
      </c>
      <c r="AD76" s="9">
        <f t="shared" si="272"/>
        <v>0</v>
      </c>
      <c r="AE76" s="9">
        <f t="shared" si="273"/>
        <v>0</v>
      </c>
      <c r="AF76" s="9">
        <f t="shared" si="274"/>
        <v>0</v>
      </c>
      <c r="AG76" s="9">
        <f t="shared" si="275"/>
        <v>0</v>
      </c>
      <c r="AH76" s="8">
        <f t="shared" si="276"/>
        <v>192.4</v>
      </c>
      <c r="AI76" s="8">
        <f t="shared" si="277"/>
        <v>0</v>
      </c>
      <c r="AJ76" s="8">
        <f t="shared" si="278"/>
        <v>0</v>
      </c>
      <c r="AK76" s="8">
        <f t="shared" si="279"/>
        <v>0</v>
      </c>
      <c r="AL76" s="8">
        <f t="shared" si="280"/>
        <v>0</v>
      </c>
      <c r="AM76" s="103" t="str">
        <f t="shared" si="281"/>
        <v>1</v>
      </c>
      <c r="AN76" s="63"/>
      <c r="AO76" s="63"/>
      <c r="AP76" s="63"/>
      <c r="AQ76" s="66"/>
      <c r="AR76" s="66"/>
      <c r="AS76" s="63"/>
      <c r="AT76" s="63"/>
      <c r="AU76" s="63"/>
      <c r="AV76" s="63"/>
      <c r="AW76" s="63"/>
      <c r="AX76" s="66"/>
      <c r="AY76" s="66"/>
      <c r="AZ76" s="63"/>
      <c r="BA76" s="63"/>
      <c r="BB76" s="63"/>
      <c r="BC76" s="63"/>
      <c r="BD76" s="63"/>
      <c r="BE76" s="66"/>
      <c r="BF76" s="66"/>
      <c r="BG76" s="63"/>
      <c r="BH76" s="63"/>
      <c r="BI76" s="63"/>
      <c r="BJ76" s="63"/>
      <c r="BK76" s="63"/>
      <c r="BL76" s="66"/>
      <c r="BM76" s="66"/>
      <c r="BN76" s="63"/>
      <c r="BO76" s="63"/>
      <c r="BP76" s="63"/>
      <c r="BQ76" s="63"/>
      <c r="BR76" s="63"/>
      <c r="BT76" s="70">
        <f t="shared" si="303"/>
        <v>0</v>
      </c>
      <c r="BU76" s="70">
        <f t="shared" si="304"/>
        <v>0</v>
      </c>
      <c r="BV76" s="70">
        <f t="shared" si="305"/>
        <v>0</v>
      </c>
      <c r="BW76" s="70">
        <f t="shared" si="306"/>
        <v>0</v>
      </c>
      <c r="BX76" s="70">
        <f t="shared" si="307"/>
        <v>0</v>
      </c>
      <c r="BY76" s="70">
        <f t="shared" si="308"/>
        <v>0</v>
      </c>
      <c r="CA76" s="104">
        <f t="shared" si="309"/>
        <v>0</v>
      </c>
      <c r="CB76" s="104">
        <f t="shared" si="310"/>
        <v>0</v>
      </c>
      <c r="CC76" s="104">
        <f t="shared" si="311"/>
        <v>0</v>
      </c>
      <c r="CD76" s="104">
        <f t="shared" si="312"/>
        <v>0</v>
      </c>
      <c r="CE76" s="104">
        <f t="shared" si="313"/>
        <v>0</v>
      </c>
      <c r="CF76" s="104">
        <f t="shared" si="314"/>
        <v>0</v>
      </c>
      <c r="CH76" s="226">
        <f t="shared" si="282"/>
        <v>0</v>
      </c>
      <c r="CI76" s="226">
        <f t="shared" si="283"/>
        <v>0</v>
      </c>
      <c r="CJ76" s="226">
        <f t="shared" si="284"/>
        <v>0</v>
      </c>
      <c r="CK76" s="226">
        <f t="shared" si="285"/>
        <v>0</v>
      </c>
      <c r="CL76" s="226">
        <f t="shared" si="286"/>
        <v>0</v>
      </c>
      <c r="CM76" s="226">
        <f t="shared" si="287"/>
        <v>0</v>
      </c>
      <c r="CN76" s="226">
        <f t="shared" si="288"/>
        <v>0</v>
      </c>
      <c r="CO76" s="226">
        <f t="shared" si="289"/>
        <v>0</v>
      </c>
      <c r="CV76" s="355">
        <f t="shared" si="315"/>
        <v>0</v>
      </c>
      <c r="CW76" s="355">
        <f t="shared" si="316"/>
        <v>0</v>
      </c>
      <c r="CX76" s="355">
        <f t="shared" si="317"/>
        <v>0</v>
      </c>
      <c r="CY76" s="355">
        <f t="shared" si="318"/>
        <v>0</v>
      </c>
      <c r="CZ76" s="355" t="str">
        <f ca="1">IFERROR(OUNTIF(AN76:AT76,"e"),"-")</f>
        <v>-</v>
      </c>
      <c r="DA76" s="355">
        <f t="shared" si="319"/>
        <v>0</v>
      </c>
      <c r="DB76" s="355">
        <f t="shared" si="320"/>
        <v>0</v>
      </c>
      <c r="DC76" s="355">
        <f t="shared" si="321"/>
        <v>0</v>
      </c>
      <c r="DD76" s="68"/>
      <c r="DE76" s="1168">
        <f t="shared" si="322"/>
        <v>0</v>
      </c>
      <c r="DF76" s="1168" t="str">
        <f t="shared" si="323"/>
        <v>-</v>
      </c>
      <c r="DG76" s="1168" t="str">
        <f t="shared" si="324"/>
        <v>-</v>
      </c>
      <c r="DH76" s="1168" t="str">
        <f t="shared" si="325"/>
        <v>-</v>
      </c>
      <c r="DI76" s="1168" t="str">
        <f t="shared" ca="1" si="326"/>
        <v>-</v>
      </c>
      <c r="DJ76" s="1168" t="str">
        <f t="shared" si="327"/>
        <v>-</v>
      </c>
      <c r="DK76" s="1168" t="str">
        <f t="shared" si="328"/>
        <v>-</v>
      </c>
      <c r="DL76" s="1168" t="str">
        <f t="shared" si="329"/>
        <v>-</v>
      </c>
      <c r="DM76" s="68"/>
      <c r="DN76" s="355">
        <f t="shared" si="330"/>
        <v>0</v>
      </c>
      <c r="DO76" s="355">
        <f t="shared" si="331"/>
        <v>0</v>
      </c>
      <c r="DP76" s="355">
        <f t="shared" si="332"/>
        <v>0</v>
      </c>
      <c r="DQ76" s="355">
        <f t="shared" si="333"/>
        <v>0</v>
      </c>
      <c r="DR76" s="355">
        <f t="shared" si="334"/>
        <v>0</v>
      </c>
      <c r="DS76" s="355">
        <f t="shared" si="335"/>
        <v>0</v>
      </c>
      <c r="DT76" s="355">
        <f t="shared" si="336"/>
        <v>0</v>
      </c>
      <c r="DU76" s="355">
        <f t="shared" si="337"/>
        <v>0</v>
      </c>
      <c r="DV76" s="68"/>
      <c r="DW76" s="68">
        <f t="shared" si="338"/>
        <v>0</v>
      </c>
      <c r="DX76" s="68" t="str">
        <f t="shared" si="339"/>
        <v>-</v>
      </c>
      <c r="DY76" s="68" t="str">
        <f t="shared" si="340"/>
        <v>-</v>
      </c>
      <c r="DZ76" s="68" t="str">
        <f t="shared" si="341"/>
        <v>-</v>
      </c>
      <c r="EA76" s="68" t="str">
        <f t="shared" si="342"/>
        <v>-</v>
      </c>
      <c r="EB76" s="68" t="str">
        <f t="shared" si="343"/>
        <v>-</v>
      </c>
      <c r="EC76" s="68" t="str">
        <f t="shared" si="344"/>
        <v>-</v>
      </c>
      <c r="ED76" s="68" t="str">
        <f t="shared" si="345"/>
        <v>-</v>
      </c>
      <c r="EE76" s="68"/>
      <c r="EF76" s="355">
        <f t="shared" si="346"/>
        <v>0</v>
      </c>
      <c r="EG76" s="355">
        <f t="shared" si="347"/>
        <v>0</v>
      </c>
      <c r="EH76" s="355">
        <f t="shared" si="348"/>
        <v>0</v>
      </c>
      <c r="EI76" s="355">
        <f t="shared" si="349"/>
        <v>0</v>
      </c>
      <c r="EJ76" s="355">
        <f t="shared" si="350"/>
        <v>0</v>
      </c>
      <c r="EK76" s="355">
        <f t="shared" si="351"/>
        <v>0</v>
      </c>
      <c r="EL76" s="355">
        <f t="shared" si="352"/>
        <v>0</v>
      </c>
      <c r="EM76" s="355">
        <f t="shared" si="353"/>
        <v>0</v>
      </c>
      <c r="EN76" s="68"/>
      <c r="EO76" s="68">
        <f t="shared" si="354"/>
        <v>0</v>
      </c>
      <c r="EP76" s="68" t="str">
        <f t="shared" si="355"/>
        <v>-</v>
      </c>
      <c r="EQ76" s="68" t="str">
        <f t="shared" si="356"/>
        <v>-</v>
      </c>
      <c r="ER76" s="68" t="str">
        <f t="shared" si="357"/>
        <v>-</v>
      </c>
      <c r="ES76" s="68" t="str">
        <f t="shared" si="358"/>
        <v>-</v>
      </c>
      <c r="ET76" s="68" t="str">
        <f t="shared" si="359"/>
        <v>-</v>
      </c>
      <c r="EU76" s="68" t="str">
        <f t="shared" si="360"/>
        <v>-</v>
      </c>
      <c r="EV76" s="68" t="str">
        <f t="shared" si="361"/>
        <v>-</v>
      </c>
      <c r="EW76" s="68"/>
      <c r="EX76" s="355">
        <f t="shared" si="362"/>
        <v>0</v>
      </c>
      <c r="EY76" s="355">
        <f t="shared" si="363"/>
        <v>0</v>
      </c>
      <c r="EZ76" s="355">
        <f t="shared" si="364"/>
        <v>0</v>
      </c>
      <c r="FA76" s="355">
        <f t="shared" si="365"/>
        <v>0</v>
      </c>
      <c r="FB76" s="355">
        <f t="shared" si="366"/>
        <v>0</v>
      </c>
      <c r="FC76" s="355">
        <f t="shared" si="367"/>
        <v>0</v>
      </c>
      <c r="FD76" s="355">
        <f t="shared" si="368"/>
        <v>0</v>
      </c>
      <c r="FE76" s="355">
        <f t="shared" si="369"/>
        <v>0</v>
      </c>
      <c r="FF76" s="68"/>
      <c r="FG76" s="68">
        <f t="shared" si="370"/>
        <v>0</v>
      </c>
      <c r="FH76" s="68" t="str">
        <f t="shared" si="371"/>
        <v>-</v>
      </c>
      <c r="FI76" s="68" t="str">
        <f t="shared" si="372"/>
        <v>-</v>
      </c>
      <c r="FJ76" s="68" t="str">
        <f t="shared" si="373"/>
        <v>-</v>
      </c>
      <c r="FK76" s="68" t="str">
        <f t="shared" si="374"/>
        <v>-</v>
      </c>
      <c r="FL76" s="68" t="str">
        <f t="shared" si="375"/>
        <v>-</v>
      </c>
      <c r="FM76" s="68" t="str">
        <f t="shared" si="376"/>
        <v>-</v>
      </c>
      <c r="FN76" s="68" t="str">
        <f t="shared" si="377"/>
        <v>-</v>
      </c>
      <c r="FO76" s="68"/>
      <c r="FP76" s="355">
        <f t="shared" si="378"/>
        <v>0</v>
      </c>
      <c r="FQ76" s="355">
        <f t="shared" si="379"/>
        <v>0</v>
      </c>
      <c r="FR76" s="355">
        <f t="shared" si="380"/>
        <v>0</v>
      </c>
      <c r="FS76" s="355">
        <f t="shared" si="381"/>
        <v>0</v>
      </c>
      <c r="FT76" s="355">
        <f t="shared" si="382"/>
        <v>0</v>
      </c>
      <c r="FU76" s="355">
        <f t="shared" si="383"/>
        <v>0</v>
      </c>
      <c r="FV76" s="355">
        <f t="shared" si="384"/>
        <v>0</v>
      </c>
      <c r="FW76" s="355">
        <f t="shared" si="385"/>
        <v>0</v>
      </c>
      <c r="FX76" s="68"/>
      <c r="FY76" s="68">
        <f t="shared" si="386"/>
        <v>0</v>
      </c>
      <c r="FZ76" s="68" t="str">
        <f t="shared" si="387"/>
        <v>-</v>
      </c>
      <c r="GA76" s="68" t="str">
        <f t="shared" si="388"/>
        <v>-</v>
      </c>
      <c r="GB76" s="68" t="str">
        <f t="shared" si="389"/>
        <v>-</v>
      </c>
      <c r="GC76" s="68" t="str">
        <f t="shared" si="390"/>
        <v>-</v>
      </c>
      <c r="GD76" s="68" t="str">
        <f t="shared" si="391"/>
        <v>-</v>
      </c>
      <c r="GE76" s="68" t="str">
        <f t="shared" si="392"/>
        <v>-</v>
      </c>
      <c r="GF76" s="68" t="str">
        <f t="shared" si="393"/>
        <v>-</v>
      </c>
    </row>
    <row r="77" spans="1:188" ht="13.5" customHeight="1" x14ac:dyDescent="0.3">
      <c r="A77" s="387"/>
      <c r="B77" s="387" t="s">
        <v>109</v>
      </c>
      <c r="C77" s="387" t="s">
        <v>24</v>
      </c>
      <c r="D77" s="388">
        <v>0.72916666666666663</v>
      </c>
      <c r="E77" s="388">
        <v>0</v>
      </c>
      <c r="F77" s="389" t="str">
        <f t="shared" si="264"/>
        <v>PT</v>
      </c>
      <c r="G77" s="9"/>
      <c r="H77" s="460">
        <f>INDEX(Lookup!$F$324:$Q$334,MATCH('Fox Channels'!B77,Lookup!$F$324:$F$334,0),MATCH('Fox Channels'!$F$9,Lookup!$F$324:$Q$324,0))</f>
        <v>0.3</v>
      </c>
      <c r="I77" s="391">
        <v>192.4</v>
      </c>
      <c r="J77" s="432">
        <f t="shared" si="265"/>
        <v>683.8</v>
      </c>
      <c r="K77" s="460">
        <f t="shared" si="266"/>
        <v>0</v>
      </c>
      <c r="L77" s="394">
        <f t="shared" si="290"/>
        <v>0</v>
      </c>
      <c r="M77" s="395">
        <f t="shared" si="267"/>
        <v>192.4</v>
      </c>
      <c r="N77" s="392">
        <f t="shared" si="268"/>
        <v>0</v>
      </c>
      <c r="O77" s="9">
        <f t="shared" si="269"/>
        <v>0</v>
      </c>
      <c r="P77" s="9">
        <f t="shared" si="291"/>
        <v>0</v>
      </c>
      <c r="Q77" s="9">
        <f t="shared" si="292"/>
        <v>0</v>
      </c>
      <c r="R77" s="9">
        <f t="shared" si="293"/>
        <v>0</v>
      </c>
      <c r="S77" s="9">
        <f t="shared" si="294"/>
        <v>0</v>
      </c>
      <c r="T77" s="9">
        <f t="shared" si="295"/>
        <v>0</v>
      </c>
      <c r="U77" s="9">
        <f t="shared" si="296"/>
        <v>0</v>
      </c>
      <c r="V77" s="9">
        <f t="shared" si="297"/>
        <v>0</v>
      </c>
      <c r="W77" s="9">
        <f t="shared" si="298"/>
        <v>0</v>
      </c>
      <c r="X77" s="9">
        <f t="shared" si="299"/>
        <v>0</v>
      </c>
      <c r="Y77" s="9">
        <f t="shared" si="300"/>
        <v>0</v>
      </c>
      <c r="Z77" s="9">
        <f t="shared" si="301"/>
        <v>0</v>
      </c>
      <c r="AA77" s="9">
        <f t="shared" si="302"/>
        <v>0</v>
      </c>
      <c r="AB77" s="9">
        <f t="shared" si="270"/>
        <v>0</v>
      </c>
      <c r="AC77" s="9">
        <f t="shared" si="271"/>
        <v>0</v>
      </c>
      <c r="AD77" s="9">
        <f t="shared" si="272"/>
        <v>0</v>
      </c>
      <c r="AE77" s="9">
        <f t="shared" si="273"/>
        <v>0</v>
      </c>
      <c r="AF77" s="9">
        <f t="shared" si="274"/>
        <v>0</v>
      </c>
      <c r="AG77" s="9">
        <f t="shared" si="275"/>
        <v>0</v>
      </c>
      <c r="AH77" s="8">
        <f t="shared" si="276"/>
        <v>192.4</v>
      </c>
      <c r="AI77" s="8">
        <f t="shared" si="277"/>
        <v>0</v>
      </c>
      <c r="AJ77" s="8">
        <f t="shared" si="278"/>
        <v>0</v>
      </c>
      <c r="AK77" s="8">
        <f t="shared" si="279"/>
        <v>0</v>
      </c>
      <c r="AL77" s="8">
        <f t="shared" si="280"/>
        <v>0</v>
      </c>
      <c r="AM77" s="103" t="str">
        <f t="shared" si="281"/>
        <v>1</v>
      </c>
      <c r="AN77" s="63"/>
      <c r="AO77" s="63"/>
      <c r="AP77" s="63"/>
      <c r="AQ77" s="66"/>
      <c r="AR77" s="66"/>
      <c r="AS77" s="63"/>
      <c r="AT77" s="63"/>
      <c r="AU77" s="63"/>
      <c r="AV77" s="63"/>
      <c r="AW77" s="63"/>
      <c r="AX77" s="66"/>
      <c r="AY77" s="66"/>
      <c r="AZ77" s="63"/>
      <c r="BA77" s="63"/>
      <c r="BB77" s="63"/>
      <c r="BC77" s="63"/>
      <c r="BD77" s="63"/>
      <c r="BE77" s="66"/>
      <c r="BF77" s="66"/>
      <c r="BG77" s="63"/>
      <c r="BH77" s="63"/>
      <c r="BI77" s="63"/>
      <c r="BJ77" s="63"/>
      <c r="BK77" s="63"/>
      <c r="BL77" s="66"/>
      <c r="BM77" s="66"/>
      <c r="BN77" s="63"/>
      <c r="BO77" s="63"/>
      <c r="BP77" s="63"/>
      <c r="BQ77" s="63"/>
      <c r="BR77" s="63"/>
      <c r="BT77" s="70">
        <f t="shared" si="303"/>
        <v>0</v>
      </c>
      <c r="BU77" s="70">
        <f t="shared" si="304"/>
        <v>0</v>
      </c>
      <c r="BV77" s="70">
        <f t="shared" si="305"/>
        <v>0</v>
      </c>
      <c r="BW77" s="70">
        <f t="shared" si="306"/>
        <v>0</v>
      </c>
      <c r="BX77" s="70">
        <f t="shared" si="307"/>
        <v>0</v>
      </c>
      <c r="BY77" s="70">
        <f t="shared" si="308"/>
        <v>0</v>
      </c>
      <c r="CA77" s="104">
        <f t="shared" si="309"/>
        <v>0</v>
      </c>
      <c r="CB77" s="104">
        <f t="shared" si="310"/>
        <v>0</v>
      </c>
      <c r="CC77" s="104">
        <f t="shared" si="311"/>
        <v>0</v>
      </c>
      <c r="CD77" s="104">
        <f t="shared" si="312"/>
        <v>0</v>
      </c>
      <c r="CE77" s="104">
        <f t="shared" si="313"/>
        <v>0</v>
      </c>
      <c r="CF77" s="104">
        <f t="shared" si="314"/>
        <v>0</v>
      </c>
      <c r="CH77" s="226">
        <f t="shared" si="282"/>
        <v>0</v>
      </c>
      <c r="CI77" s="226">
        <f t="shared" si="283"/>
        <v>0</v>
      </c>
      <c r="CJ77" s="226">
        <f t="shared" si="284"/>
        <v>0</v>
      </c>
      <c r="CK77" s="226">
        <f t="shared" si="285"/>
        <v>0</v>
      </c>
      <c r="CL77" s="226">
        <f t="shared" si="286"/>
        <v>0</v>
      </c>
      <c r="CM77" s="226">
        <f t="shared" si="287"/>
        <v>0</v>
      </c>
      <c r="CN77" s="226">
        <f t="shared" si="288"/>
        <v>0</v>
      </c>
      <c r="CO77" s="226">
        <f t="shared" si="289"/>
        <v>0</v>
      </c>
      <c r="CV77" s="355">
        <f t="shared" si="315"/>
        <v>0</v>
      </c>
      <c r="CW77" s="355">
        <f t="shared" si="316"/>
        <v>0</v>
      </c>
      <c r="CX77" s="355">
        <f t="shared" si="317"/>
        <v>0</v>
      </c>
      <c r="CY77" s="355">
        <f t="shared" si="318"/>
        <v>0</v>
      </c>
      <c r="CZ77" s="355" t="str">
        <f ca="1">IFERROR(OUNTIF(AN77:AT77,"e"),"-")</f>
        <v>-</v>
      </c>
      <c r="DA77" s="355">
        <f t="shared" si="319"/>
        <v>0</v>
      </c>
      <c r="DB77" s="355">
        <f t="shared" si="320"/>
        <v>0</v>
      </c>
      <c r="DC77" s="355">
        <f t="shared" si="321"/>
        <v>0</v>
      </c>
      <c r="DD77" s="68"/>
      <c r="DE77" s="1168">
        <f t="shared" si="322"/>
        <v>0</v>
      </c>
      <c r="DF77" s="1168" t="str">
        <f t="shared" si="323"/>
        <v>-</v>
      </c>
      <c r="DG77" s="1168" t="str">
        <f t="shared" si="324"/>
        <v>-</v>
      </c>
      <c r="DH77" s="1168" t="str">
        <f t="shared" si="325"/>
        <v>-</v>
      </c>
      <c r="DI77" s="1168" t="str">
        <f t="shared" ca="1" si="326"/>
        <v>-</v>
      </c>
      <c r="DJ77" s="1168" t="str">
        <f t="shared" si="327"/>
        <v>-</v>
      </c>
      <c r="DK77" s="1168" t="str">
        <f t="shared" si="328"/>
        <v>-</v>
      </c>
      <c r="DL77" s="1168" t="str">
        <f t="shared" si="329"/>
        <v>-</v>
      </c>
      <c r="DM77" s="68"/>
      <c r="DN77" s="355">
        <f t="shared" si="330"/>
        <v>0</v>
      </c>
      <c r="DO77" s="355">
        <f t="shared" si="331"/>
        <v>0</v>
      </c>
      <c r="DP77" s="355">
        <f t="shared" si="332"/>
        <v>0</v>
      </c>
      <c r="DQ77" s="355">
        <f t="shared" si="333"/>
        <v>0</v>
      </c>
      <c r="DR77" s="355">
        <f t="shared" si="334"/>
        <v>0</v>
      </c>
      <c r="DS77" s="355">
        <f t="shared" si="335"/>
        <v>0</v>
      </c>
      <c r="DT77" s="355">
        <f t="shared" si="336"/>
        <v>0</v>
      </c>
      <c r="DU77" s="355">
        <f t="shared" si="337"/>
        <v>0</v>
      </c>
      <c r="DV77" s="68"/>
      <c r="DW77" s="68">
        <f t="shared" si="338"/>
        <v>0</v>
      </c>
      <c r="DX77" s="68" t="str">
        <f t="shared" si="339"/>
        <v>-</v>
      </c>
      <c r="DY77" s="68" t="str">
        <f t="shared" si="340"/>
        <v>-</v>
      </c>
      <c r="DZ77" s="68" t="str">
        <f t="shared" si="341"/>
        <v>-</v>
      </c>
      <c r="EA77" s="68" t="str">
        <f t="shared" si="342"/>
        <v>-</v>
      </c>
      <c r="EB77" s="68" t="str">
        <f t="shared" si="343"/>
        <v>-</v>
      </c>
      <c r="EC77" s="68" t="str">
        <f t="shared" si="344"/>
        <v>-</v>
      </c>
      <c r="ED77" s="68" t="str">
        <f t="shared" si="345"/>
        <v>-</v>
      </c>
      <c r="EE77" s="68"/>
      <c r="EF77" s="355">
        <f t="shared" si="346"/>
        <v>0</v>
      </c>
      <c r="EG77" s="355">
        <f t="shared" si="347"/>
        <v>0</v>
      </c>
      <c r="EH77" s="355">
        <f t="shared" si="348"/>
        <v>0</v>
      </c>
      <c r="EI77" s="355">
        <f t="shared" si="349"/>
        <v>0</v>
      </c>
      <c r="EJ77" s="355">
        <f t="shared" si="350"/>
        <v>0</v>
      </c>
      <c r="EK77" s="355">
        <f t="shared" si="351"/>
        <v>0</v>
      </c>
      <c r="EL77" s="355">
        <f t="shared" si="352"/>
        <v>0</v>
      </c>
      <c r="EM77" s="355">
        <f t="shared" si="353"/>
        <v>0</v>
      </c>
      <c r="EN77" s="68"/>
      <c r="EO77" s="68">
        <f t="shared" si="354"/>
        <v>0</v>
      </c>
      <c r="EP77" s="68" t="str">
        <f t="shared" si="355"/>
        <v>-</v>
      </c>
      <c r="EQ77" s="68" t="str">
        <f t="shared" si="356"/>
        <v>-</v>
      </c>
      <c r="ER77" s="68" t="str">
        <f t="shared" si="357"/>
        <v>-</v>
      </c>
      <c r="ES77" s="68" t="str">
        <f t="shared" si="358"/>
        <v>-</v>
      </c>
      <c r="ET77" s="68" t="str">
        <f t="shared" si="359"/>
        <v>-</v>
      </c>
      <c r="EU77" s="68" t="str">
        <f t="shared" si="360"/>
        <v>-</v>
      </c>
      <c r="EV77" s="68" t="str">
        <f t="shared" si="361"/>
        <v>-</v>
      </c>
      <c r="EW77" s="68"/>
      <c r="EX77" s="355">
        <f t="shared" si="362"/>
        <v>0</v>
      </c>
      <c r="EY77" s="355">
        <f t="shared" si="363"/>
        <v>0</v>
      </c>
      <c r="EZ77" s="355">
        <f t="shared" si="364"/>
        <v>0</v>
      </c>
      <c r="FA77" s="355">
        <f t="shared" si="365"/>
        <v>0</v>
      </c>
      <c r="FB77" s="355">
        <f t="shared" si="366"/>
        <v>0</v>
      </c>
      <c r="FC77" s="355">
        <f t="shared" si="367"/>
        <v>0</v>
      </c>
      <c r="FD77" s="355">
        <f t="shared" si="368"/>
        <v>0</v>
      </c>
      <c r="FE77" s="355">
        <f t="shared" si="369"/>
        <v>0</v>
      </c>
      <c r="FF77" s="68"/>
      <c r="FG77" s="68">
        <f t="shared" si="370"/>
        <v>0</v>
      </c>
      <c r="FH77" s="68" t="str">
        <f t="shared" si="371"/>
        <v>-</v>
      </c>
      <c r="FI77" s="68" t="str">
        <f t="shared" si="372"/>
        <v>-</v>
      </c>
      <c r="FJ77" s="68" t="str">
        <f t="shared" si="373"/>
        <v>-</v>
      </c>
      <c r="FK77" s="68" t="str">
        <f t="shared" si="374"/>
        <v>-</v>
      </c>
      <c r="FL77" s="68" t="str">
        <f t="shared" si="375"/>
        <v>-</v>
      </c>
      <c r="FM77" s="68" t="str">
        <f t="shared" si="376"/>
        <v>-</v>
      </c>
      <c r="FN77" s="68" t="str">
        <f t="shared" si="377"/>
        <v>-</v>
      </c>
      <c r="FO77" s="68"/>
      <c r="FP77" s="355">
        <f t="shared" si="378"/>
        <v>0</v>
      </c>
      <c r="FQ77" s="355">
        <f t="shared" si="379"/>
        <v>0</v>
      </c>
      <c r="FR77" s="355">
        <f t="shared" si="380"/>
        <v>0</v>
      </c>
      <c r="FS77" s="355">
        <f t="shared" si="381"/>
        <v>0</v>
      </c>
      <c r="FT77" s="355">
        <f t="shared" si="382"/>
        <v>0</v>
      </c>
      <c r="FU77" s="355">
        <f t="shared" si="383"/>
        <v>0</v>
      </c>
      <c r="FV77" s="355">
        <f t="shared" si="384"/>
        <v>0</v>
      </c>
      <c r="FW77" s="355">
        <f t="shared" si="385"/>
        <v>0</v>
      </c>
      <c r="FX77" s="68"/>
      <c r="FY77" s="68">
        <f t="shared" si="386"/>
        <v>0</v>
      </c>
      <c r="FZ77" s="68" t="str">
        <f t="shared" si="387"/>
        <v>-</v>
      </c>
      <c r="GA77" s="68" t="str">
        <f t="shared" si="388"/>
        <v>-</v>
      </c>
      <c r="GB77" s="68" t="str">
        <f t="shared" si="389"/>
        <v>-</v>
      </c>
      <c r="GC77" s="68" t="str">
        <f t="shared" si="390"/>
        <v>-</v>
      </c>
      <c r="GD77" s="68" t="str">
        <f t="shared" si="391"/>
        <v>-</v>
      </c>
      <c r="GE77" s="68" t="str">
        <f t="shared" si="392"/>
        <v>-</v>
      </c>
      <c r="GF77" s="68" t="str">
        <f t="shared" si="393"/>
        <v>-</v>
      </c>
    </row>
    <row r="78" spans="1:188" ht="13.5" customHeight="1" x14ac:dyDescent="0.3">
      <c r="A78" s="387"/>
      <c r="B78" s="387" t="s">
        <v>109</v>
      </c>
      <c r="C78" s="387" t="s">
        <v>24</v>
      </c>
      <c r="D78" s="388">
        <v>0.72916666666666663</v>
      </c>
      <c r="E78" s="388">
        <v>0</v>
      </c>
      <c r="F78" s="389" t="str">
        <f t="shared" si="264"/>
        <v>PT</v>
      </c>
      <c r="G78" s="9"/>
      <c r="H78" s="460">
        <f>INDEX(Lookup!$F$324:$Q$334,MATCH('Fox Channels'!B78,Lookup!$F$324:$F$334,0),MATCH('Fox Channels'!$F$9,Lookup!$F$324:$Q$324,0))</f>
        <v>0.3</v>
      </c>
      <c r="I78" s="391">
        <v>192.4</v>
      </c>
      <c r="J78" s="432">
        <f t="shared" si="265"/>
        <v>683.8</v>
      </c>
      <c r="K78" s="460">
        <f t="shared" si="266"/>
        <v>0</v>
      </c>
      <c r="L78" s="394">
        <f t="shared" si="290"/>
        <v>0</v>
      </c>
      <c r="M78" s="395">
        <f t="shared" si="267"/>
        <v>192.4</v>
      </c>
      <c r="N78" s="392">
        <f t="shared" si="268"/>
        <v>0</v>
      </c>
      <c r="O78" s="9">
        <f t="shared" si="269"/>
        <v>0</v>
      </c>
      <c r="P78" s="9">
        <f t="shared" si="291"/>
        <v>0</v>
      </c>
      <c r="Q78" s="9">
        <f t="shared" si="292"/>
        <v>0</v>
      </c>
      <c r="R78" s="9">
        <f t="shared" si="293"/>
        <v>0</v>
      </c>
      <c r="S78" s="9">
        <f t="shared" si="294"/>
        <v>0</v>
      </c>
      <c r="T78" s="9">
        <f t="shared" si="295"/>
        <v>0</v>
      </c>
      <c r="U78" s="9">
        <f t="shared" si="296"/>
        <v>0</v>
      </c>
      <c r="V78" s="9">
        <f t="shared" si="297"/>
        <v>0</v>
      </c>
      <c r="W78" s="9">
        <f t="shared" si="298"/>
        <v>0</v>
      </c>
      <c r="X78" s="9">
        <f t="shared" si="299"/>
        <v>0</v>
      </c>
      <c r="Y78" s="9">
        <f t="shared" si="300"/>
        <v>0</v>
      </c>
      <c r="Z78" s="9">
        <f t="shared" si="301"/>
        <v>0</v>
      </c>
      <c r="AA78" s="9">
        <f t="shared" si="302"/>
        <v>0</v>
      </c>
      <c r="AB78" s="9">
        <f t="shared" si="270"/>
        <v>0</v>
      </c>
      <c r="AC78" s="9">
        <f t="shared" si="271"/>
        <v>0</v>
      </c>
      <c r="AD78" s="9">
        <f t="shared" si="272"/>
        <v>0</v>
      </c>
      <c r="AE78" s="9">
        <f t="shared" si="273"/>
        <v>0</v>
      </c>
      <c r="AF78" s="9">
        <f t="shared" si="274"/>
        <v>0</v>
      </c>
      <c r="AG78" s="9">
        <f t="shared" si="275"/>
        <v>0</v>
      </c>
      <c r="AH78" s="8">
        <f t="shared" si="276"/>
        <v>192.4</v>
      </c>
      <c r="AI78" s="8">
        <f t="shared" si="277"/>
        <v>0</v>
      </c>
      <c r="AJ78" s="8">
        <f t="shared" si="278"/>
        <v>0</v>
      </c>
      <c r="AK78" s="8">
        <f t="shared" si="279"/>
        <v>0</v>
      </c>
      <c r="AL78" s="8">
        <f t="shared" si="280"/>
        <v>0</v>
      </c>
      <c r="AM78" s="103" t="str">
        <f t="shared" si="281"/>
        <v>1</v>
      </c>
      <c r="AN78" s="63"/>
      <c r="AO78" s="63"/>
      <c r="AP78" s="63"/>
      <c r="AQ78" s="66"/>
      <c r="AR78" s="66"/>
      <c r="AS78" s="63"/>
      <c r="AT78" s="63"/>
      <c r="AU78" s="63"/>
      <c r="AV78" s="63"/>
      <c r="AW78" s="63"/>
      <c r="AX78" s="66"/>
      <c r="AY78" s="66"/>
      <c r="AZ78" s="63"/>
      <c r="BA78" s="63"/>
      <c r="BB78" s="63"/>
      <c r="BC78" s="63"/>
      <c r="BD78" s="63"/>
      <c r="BE78" s="66"/>
      <c r="BF78" s="66"/>
      <c r="BG78" s="63"/>
      <c r="BH78" s="63"/>
      <c r="BI78" s="63"/>
      <c r="BJ78" s="63"/>
      <c r="BK78" s="63"/>
      <c r="BL78" s="66"/>
      <c r="BM78" s="66"/>
      <c r="BN78" s="63"/>
      <c r="BO78" s="63"/>
      <c r="BP78" s="63"/>
      <c r="BQ78" s="63"/>
      <c r="BR78" s="63"/>
      <c r="BT78" s="70">
        <f t="shared" si="303"/>
        <v>0</v>
      </c>
      <c r="BU78" s="70">
        <f t="shared" si="304"/>
        <v>0</v>
      </c>
      <c r="BV78" s="70">
        <f t="shared" si="305"/>
        <v>0</v>
      </c>
      <c r="BW78" s="70">
        <f t="shared" si="306"/>
        <v>0</v>
      </c>
      <c r="BX78" s="70">
        <f t="shared" si="307"/>
        <v>0</v>
      </c>
      <c r="BY78" s="70">
        <f t="shared" si="308"/>
        <v>0</v>
      </c>
      <c r="CA78" s="104">
        <f t="shared" si="309"/>
        <v>0</v>
      </c>
      <c r="CB78" s="104">
        <f t="shared" si="310"/>
        <v>0</v>
      </c>
      <c r="CC78" s="104">
        <f t="shared" si="311"/>
        <v>0</v>
      </c>
      <c r="CD78" s="104">
        <f t="shared" si="312"/>
        <v>0</v>
      </c>
      <c r="CE78" s="104">
        <f t="shared" si="313"/>
        <v>0</v>
      </c>
      <c r="CF78" s="104">
        <f t="shared" si="314"/>
        <v>0</v>
      </c>
      <c r="CH78" s="226">
        <f t="shared" si="282"/>
        <v>0</v>
      </c>
      <c r="CI78" s="226">
        <f t="shared" si="283"/>
        <v>0</v>
      </c>
      <c r="CJ78" s="226">
        <f t="shared" si="284"/>
        <v>0</v>
      </c>
      <c r="CK78" s="226">
        <f t="shared" si="285"/>
        <v>0</v>
      </c>
      <c r="CL78" s="226">
        <f t="shared" si="286"/>
        <v>0</v>
      </c>
      <c r="CM78" s="226">
        <f t="shared" si="287"/>
        <v>0</v>
      </c>
      <c r="CN78" s="226">
        <f t="shared" si="288"/>
        <v>0</v>
      </c>
      <c r="CO78" s="226">
        <f t="shared" si="289"/>
        <v>0</v>
      </c>
      <c r="CV78" s="355">
        <f t="shared" si="315"/>
        <v>0</v>
      </c>
      <c r="CW78" s="355">
        <f t="shared" si="316"/>
        <v>0</v>
      </c>
      <c r="CX78" s="355">
        <f t="shared" si="317"/>
        <v>0</v>
      </c>
      <c r="CY78" s="355">
        <f t="shared" si="318"/>
        <v>0</v>
      </c>
      <c r="CZ78" s="355" t="str">
        <f ca="1">IFERROR(OUNTIF(AN78:AT78,"e"),"-")</f>
        <v>-</v>
      </c>
      <c r="DA78" s="355">
        <f t="shared" si="319"/>
        <v>0</v>
      </c>
      <c r="DB78" s="355">
        <f t="shared" si="320"/>
        <v>0</v>
      </c>
      <c r="DC78" s="355">
        <f t="shared" si="321"/>
        <v>0</v>
      </c>
      <c r="DD78" s="68"/>
      <c r="DE78" s="1168">
        <f t="shared" si="322"/>
        <v>0</v>
      </c>
      <c r="DF78" s="1168" t="str">
        <f t="shared" si="323"/>
        <v>-</v>
      </c>
      <c r="DG78" s="1168" t="str">
        <f t="shared" si="324"/>
        <v>-</v>
      </c>
      <c r="DH78" s="1168" t="str">
        <f t="shared" si="325"/>
        <v>-</v>
      </c>
      <c r="DI78" s="1168" t="str">
        <f t="shared" ca="1" si="326"/>
        <v>-</v>
      </c>
      <c r="DJ78" s="1168" t="str">
        <f t="shared" si="327"/>
        <v>-</v>
      </c>
      <c r="DK78" s="1168" t="str">
        <f t="shared" si="328"/>
        <v>-</v>
      </c>
      <c r="DL78" s="1168" t="str">
        <f t="shared" si="329"/>
        <v>-</v>
      </c>
      <c r="DM78" s="68"/>
      <c r="DN78" s="355">
        <f t="shared" si="330"/>
        <v>0</v>
      </c>
      <c r="DO78" s="355">
        <f t="shared" si="331"/>
        <v>0</v>
      </c>
      <c r="DP78" s="355">
        <f t="shared" si="332"/>
        <v>0</v>
      </c>
      <c r="DQ78" s="355">
        <f t="shared" si="333"/>
        <v>0</v>
      </c>
      <c r="DR78" s="355">
        <f t="shared" si="334"/>
        <v>0</v>
      </c>
      <c r="DS78" s="355">
        <f t="shared" si="335"/>
        <v>0</v>
      </c>
      <c r="DT78" s="355">
        <f t="shared" si="336"/>
        <v>0</v>
      </c>
      <c r="DU78" s="355">
        <f t="shared" si="337"/>
        <v>0</v>
      </c>
      <c r="DV78" s="68"/>
      <c r="DW78" s="68">
        <f t="shared" si="338"/>
        <v>0</v>
      </c>
      <c r="DX78" s="68" t="str">
        <f t="shared" si="339"/>
        <v>-</v>
      </c>
      <c r="DY78" s="68" t="str">
        <f t="shared" si="340"/>
        <v>-</v>
      </c>
      <c r="DZ78" s="68" t="str">
        <f t="shared" si="341"/>
        <v>-</v>
      </c>
      <c r="EA78" s="68" t="str">
        <f t="shared" si="342"/>
        <v>-</v>
      </c>
      <c r="EB78" s="68" t="str">
        <f t="shared" si="343"/>
        <v>-</v>
      </c>
      <c r="EC78" s="68" t="str">
        <f t="shared" si="344"/>
        <v>-</v>
      </c>
      <c r="ED78" s="68" t="str">
        <f t="shared" si="345"/>
        <v>-</v>
      </c>
      <c r="EE78" s="68"/>
      <c r="EF78" s="355">
        <f t="shared" si="346"/>
        <v>0</v>
      </c>
      <c r="EG78" s="355">
        <f t="shared" si="347"/>
        <v>0</v>
      </c>
      <c r="EH78" s="355">
        <f t="shared" si="348"/>
        <v>0</v>
      </c>
      <c r="EI78" s="355">
        <f t="shared" si="349"/>
        <v>0</v>
      </c>
      <c r="EJ78" s="355">
        <f t="shared" si="350"/>
        <v>0</v>
      </c>
      <c r="EK78" s="355">
        <f t="shared" si="351"/>
        <v>0</v>
      </c>
      <c r="EL78" s="355">
        <f t="shared" si="352"/>
        <v>0</v>
      </c>
      <c r="EM78" s="355">
        <f t="shared" si="353"/>
        <v>0</v>
      </c>
      <c r="EN78" s="68"/>
      <c r="EO78" s="68">
        <f t="shared" si="354"/>
        <v>0</v>
      </c>
      <c r="EP78" s="68" t="str">
        <f t="shared" si="355"/>
        <v>-</v>
      </c>
      <c r="EQ78" s="68" t="str">
        <f t="shared" si="356"/>
        <v>-</v>
      </c>
      <c r="ER78" s="68" t="str">
        <f t="shared" si="357"/>
        <v>-</v>
      </c>
      <c r="ES78" s="68" t="str">
        <f t="shared" si="358"/>
        <v>-</v>
      </c>
      <c r="ET78" s="68" t="str">
        <f t="shared" si="359"/>
        <v>-</v>
      </c>
      <c r="EU78" s="68" t="str">
        <f t="shared" si="360"/>
        <v>-</v>
      </c>
      <c r="EV78" s="68" t="str">
        <f t="shared" si="361"/>
        <v>-</v>
      </c>
      <c r="EW78" s="68"/>
      <c r="EX78" s="355">
        <f t="shared" si="362"/>
        <v>0</v>
      </c>
      <c r="EY78" s="355">
        <f t="shared" si="363"/>
        <v>0</v>
      </c>
      <c r="EZ78" s="355">
        <f t="shared" si="364"/>
        <v>0</v>
      </c>
      <c r="FA78" s="355">
        <f t="shared" si="365"/>
        <v>0</v>
      </c>
      <c r="FB78" s="355">
        <f t="shared" si="366"/>
        <v>0</v>
      </c>
      <c r="FC78" s="355">
        <f t="shared" si="367"/>
        <v>0</v>
      </c>
      <c r="FD78" s="355">
        <f t="shared" si="368"/>
        <v>0</v>
      </c>
      <c r="FE78" s="355">
        <f t="shared" si="369"/>
        <v>0</v>
      </c>
      <c r="FF78" s="68"/>
      <c r="FG78" s="68">
        <f t="shared" si="370"/>
        <v>0</v>
      </c>
      <c r="FH78" s="68" t="str">
        <f t="shared" si="371"/>
        <v>-</v>
      </c>
      <c r="FI78" s="68" t="str">
        <f t="shared" si="372"/>
        <v>-</v>
      </c>
      <c r="FJ78" s="68" t="str">
        <f t="shared" si="373"/>
        <v>-</v>
      </c>
      <c r="FK78" s="68" t="str">
        <f t="shared" si="374"/>
        <v>-</v>
      </c>
      <c r="FL78" s="68" t="str">
        <f t="shared" si="375"/>
        <v>-</v>
      </c>
      <c r="FM78" s="68" t="str">
        <f t="shared" si="376"/>
        <v>-</v>
      </c>
      <c r="FN78" s="68" t="str">
        <f t="shared" si="377"/>
        <v>-</v>
      </c>
      <c r="FO78" s="68"/>
      <c r="FP78" s="355">
        <f t="shared" si="378"/>
        <v>0</v>
      </c>
      <c r="FQ78" s="355">
        <f t="shared" si="379"/>
        <v>0</v>
      </c>
      <c r="FR78" s="355">
        <f t="shared" si="380"/>
        <v>0</v>
      </c>
      <c r="FS78" s="355">
        <f t="shared" si="381"/>
        <v>0</v>
      </c>
      <c r="FT78" s="355">
        <f t="shared" si="382"/>
        <v>0</v>
      </c>
      <c r="FU78" s="355">
        <f t="shared" si="383"/>
        <v>0</v>
      </c>
      <c r="FV78" s="355">
        <f t="shared" si="384"/>
        <v>0</v>
      </c>
      <c r="FW78" s="355">
        <f t="shared" si="385"/>
        <v>0</v>
      </c>
      <c r="FX78" s="68"/>
      <c r="FY78" s="68">
        <f t="shared" si="386"/>
        <v>0</v>
      </c>
      <c r="FZ78" s="68" t="str">
        <f t="shared" si="387"/>
        <v>-</v>
      </c>
      <c r="GA78" s="68" t="str">
        <f t="shared" si="388"/>
        <v>-</v>
      </c>
      <c r="GB78" s="68" t="str">
        <f t="shared" si="389"/>
        <v>-</v>
      </c>
      <c r="GC78" s="68" t="str">
        <f t="shared" si="390"/>
        <v>-</v>
      </c>
      <c r="GD78" s="68" t="str">
        <f t="shared" si="391"/>
        <v>-</v>
      </c>
      <c r="GE78" s="68" t="str">
        <f t="shared" si="392"/>
        <v>-</v>
      </c>
      <c r="GF78" s="68" t="str">
        <f t="shared" si="393"/>
        <v>-</v>
      </c>
    </row>
    <row r="79" spans="1:188" ht="13.5" customHeight="1" x14ac:dyDescent="0.3">
      <c r="A79" s="387"/>
      <c r="B79" s="387" t="s">
        <v>109</v>
      </c>
      <c r="C79" s="387" t="s">
        <v>24</v>
      </c>
      <c r="D79" s="388">
        <v>0.72916666666666663</v>
      </c>
      <c r="E79" s="388">
        <v>0</v>
      </c>
      <c r="F79" s="389" t="str">
        <f t="shared" si="264"/>
        <v>PT</v>
      </c>
      <c r="G79" s="9"/>
      <c r="H79" s="460">
        <f>INDEX(Lookup!$F$324:$Q$334,MATCH('Fox Channels'!B79,Lookup!$F$324:$F$334,0),MATCH('Fox Channels'!$F$9,Lookup!$F$324:$Q$324,0))</f>
        <v>0.3</v>
      </c>
      <c r="I79" s="391">
        <v>192.4</v>
      </c>
      <c r="J79" s="432">
        <f t="shared" si="265"/>
        <v>683.8</v>
      </c>
      <c r="K79" s="460">
        <f t="shared" si="266"/>
        <v>0</v>
      </c>
      <c r="L79" s="394">
        <f t="shared" si="290"/>
        <v>0</v>
      </c>
      <c r="M79" s="395">
        <f t="shared" si="267"/>
        <v>192.4</v>
      </c>
      <c r="N79" s="392">
        <f t="shared" si="268"/>
        <v>0</v>
      </c>
      <c r="O79" s="9">
        <f t="shared" si="269"/>
        <v>0</v>
      </c>
      <c r="P79" s="9">
        <f t="shared" si="291"/>
        <v>0</v>
      </c>
      <c r="Q79" s="9">
        <f t="shared" si="292"/>
        <v>0</v>
      </c>
      <c r="R79" s="9">
        <f t="shared" si="293"/>
        <v>0</v>
      </c>
      <c r="S79" s="9">
        <f t="shared" si="294"/>
        <v>0</v>
      </c>
      <c r="T79" s="9">
        <f t="shared" si="295"/>
        <v>0</v>
      </c>
      <c r="U79" s="9">
        <f t="shared" si="296"/>
        <v>0</v>
      </c>
      <c r="V79" s="9">
        <f t="shared" si="297"/>
        <v>0</v>
      </c>
      <c r="W79" s="9">
        <f t="shared" si="298"/>
        <v>0</v>
      </c>
      <c r="X79" s="9">
        <f t="shared" si="299"/>
        <v>0</v>
      </c>
      <c r="Y79" s="9">
        <f t="shared" si="300"/>
        <v>0</v>
      </c>
      <c r="Z79" s="9">
        <f t="shared" si="301"/>
        <v>0</v>
      </c>
      <c r="AA79" s="9">
        <f t="shared" si="302"/>
        <v>0</v>
      </c>
      <c r="AB79" s="9">
        <f t="shared" si="270"/>
        <v>0</v>
      </c>
      <c r="AC79" s="9">
        <f t="shared" si="271"/>
        <v>0</v>
      </c>
      <c r="AD79" s="9">
        <f t="shared" si="272"/>
        <v>0</v>
      </c>
      <c r="AE79" s="9">
        <f t="shared" si="273"/>
        <v>0</v>
      </c>
      <c r="AF79" s="9">
        <f t="shared" si="274"/>
        <v>0</v>
      </c>
      <c r="AG79" s="9">
        <f t="shared" si="275"/>
        <v>0</v>
      </c>
      <c r="AH79" s="8">
        <f t="shared" si="276"/>
        <v>192.4</v>
      </c>
      <c r="AI79" s="8">
        <f t="shared" si="277"/>
        <v>0</v>
      </c>
      <c r="AJ79" s="8">
        <f t="shared" si="278"/>
        <v>0</v>
      </c>
      <c r="AK79" s="8">
        <f t="shared" si="279"/>
        <v>0</v>
      </c>
      <c r="AL79" s="8">
        <f t="shared" si="280"/>
        <v>0</v>
      </c>
      <c r="AM79" s="103" t="str">
        <f t="shared" si="281"/>
        <v>1</v>
      </c>
      <c r="AN79" s="63"/>
      <c r="AO79" s="63"/>
      <c r="AP79" s="63"/>
      <c r="AQ79" s="66"/>
      <c r="AR79" s="66"/>
      <c r="AS79" s="63"/>
      <c r="AT79" s="63"/>
      <c r="AU79" s="63"/>
      <c r="AV79" s="63"/>
      <c r="AW79" s="63"/>
      <c r="AX79" s="66"/>
      <c r="AY79" s="66"/>
      <c r="AZ79" s="63"/>
      <c r="BA79" s="63"/>
      <c r="BB79" s="63"/>
      <c r="BC79" s="63"/>
      <c r="BD79" s="63"/>
      <c r="BE79" s="66"/>
      <c r="BF79" s="66"/>
      <c r="BG79" s="63"/>
      <c r="BH79" s="63"/>
      <c r="BI79" s="63"/>
      <c r="BJ79" s="63"/>
      <c r="BK79" s="63"/>
      <c r="BL79" s="66"/>
      <c r="BM79" s="66"/>
      <c r="BN79" s="63"/>
      <c r="BO79" s="63"/>
      <c r="BP79" s="63"/>
      <c r="BQ79" s="63"/>
      <c r="BR79" s="63"/>
      <c r="BT79" s="70">
        <f t="shared" si="303"/>
        <v>0</v>
      </c>
      <c r="BU79" s="70">
        <f t="shared" si="304"/>
        <v>0</v>
      </c>
      <c r="BV79" s="70">
        <f t="shared" si="305"/>
        <v>0</v>
      </c>
      <c r="BW79" s="70">
        <f t="shared" si="306"/>
        <v>0</v>
      </c>
      <c r="BX79" s="70">
        <f t="shared" si="307"/>
        <v>0</v>
      </c>
      <c r="BY79" s="70">
        <f t="shared" si="308"/>
        <v>0</v>
      </c>
      <c r="CA79" s="104">
        <f t="shared" si="309"/>
        <v>0</v>
      </c>
      <c r="CB79" s="104">
        <f t="shared" si="310"/>
        <v>0</v>
      </c>
      <c r="CC79" s="104">
        <f t="shared" si="311"/>
        <v>0</v>
      </c>
      <c r="CD79" s="104">
        <f t="shared" si="312"/>
        <v>0</v>
      </c>
      <c r="CE79" s="104">
        <f t="shared" si="313"/>
        <v>0</v>
      </c>
      <c r="CF79" s="104">
        <f t="shared" si="314"/>
        <v>0</v>
      </c>
      <c r="CH79" s="226">
        <f t="shared" si="282"/>
        <v>0</v>
      </c>
      <c r="CI79" s="226">
        <f t="shared" si="283"/>
        <v>0</v>
      </c>
      <c r="CJ79" s="226">
        <f t="shared" si="284"/>
        <v>0</v>
      </c>
      <c r="CK79" s="226">
        <f t="shared" si="285"/>
        <v>0</v>
      </c>
      <c r="CL79" s="226">
        <f t="shared" si="286"/>
        <v>0</v>
      </c>
      <c r="CM79" s="226">
        <f t="shared" si="287"/>
        <v>0</v>
      </c>
      <c r="CN79" s="226">
        <f t="shared" si="288"/>
        <v>0</v>
      </c>
      <c r="CO79" s="226">
        <f t="shared" si="289"/>
        <v>0</v>
      </c>
      <c r="CV79" s="355">
        <f t="shared" si="315"/>
        <v>0</v>
      </c>
      <c r="CW79" s="355">
        <f t="shared" si="316"/>
        <v>0</v>
      </c>
      <c r="CX79" s="355">
        <f t="shared" si="317"/>
        <v>0</v>
      </c>
      <c r="CY79" s="355">
        <f t="shared" si="318"/>
        <v>0</v>
      </c>
      <c r="CZ79" s="355" t="str">
        <f ca="1">IFERROR(OUNTIF(AN79:AT79,"e"),"-")</f>
        <v>-</v>
      </c>
      <c r="DA79" s="355">
        <f t="shared" si="319"/>
        <v>0</v>
      </c>
      <c r="DB79" s="355">
        <f t="shared" si="320"/>
        <v>0</v>
      </c>
      <c r="DC79" s="355">
        <f t="shared" si="321"/>
        <v>0</v>
      </c>
      <c r="DD79" s="68"/>
      <c r="DE79" s="1168">
        <f t="shared" si="322"/>
        <v>0</v>
      </c>
      <c r="DF79" s="1168" t="str">
        <f t="shared" si="323"/>
        <v>-</v>
      </c>
      <c r="DG79" s="1168" t="str">
        <f t="shared" si="324"/>
        <v>-</v>
      </c>
      <c r="DH79" s="1168" t="str">
        <f t="shared" si="325"/>
        <v>-</v>
      </c>
      <c r="DI79" s="1168" t="str">
        <f t="shared" ca="1" si="326"/>
        <v>-</v>
      </c>
      <c r="DJ79" s="1168" t="str">
        <f t="shared" si="327"/>
        <v>-</v>
      </c>
      <c r="DK79" s="1168" t="str">
        <f t="shared" si="328"/>
        <v>-</v>
      </c>
      <c r="DL79" s="1168" t="str">
        <f t="shared" si="329"/>
        <v>-</v>
      </c>
      <c r="DM79" s="68"/>
      <c r="DN79" s="355">
        <f t="shared" si="330"/>
        <v>0</v>
      </c>
      <c r="DO79" s="355">
        <f t="shared" si="331"/>
        <v>0</v>
      </c>
      <c r="DP79" s="355">
        <f t="shared" si="332"/>
        <v>0</v>
      </c>
      <c r="DQ79" s="355">
        <f t="shared" si="333"/>
        <v>0</v>
      </c>
      <c r="DR79" s="355">
        <f t="shared" si="334"/>
        <v>0</v>
      </c>
      <c r="DS79" s="355">
        <f t="shared" si="335"/>
        <v>0</v>
      </c>
      <c r="DT79" s="355">
        <f t="shared" si="336"/>
        <v>0</v>
      </c>
      <c r="DU79" s="355">
        <f t="shared" si="337"/>
        <v>0</v>
      </c>
      <c r="DV79" s="68"/>
      <c r="DW79" s="68">
        <f t="shared" si="338"/>
        <v>0</v>
      </c>
      <c r="DX79" s="68" t="str">
        <f t="shared" si="339"/>
        <v>-</v>
      </c>
      <c r="DY79" s="68" t="str">
        <f t="shared" si="340"/>
        <v>-</v>
      </c>
      <c r="DZ79" s="68" t="str">
        <f t="shared" si="341"/>
        <v>-</v>
      </c>
      <c r="EA79" s="68" t="str">
        <f t="shared" si="342"/>
        <v>-</v>
      </c>
      <c r="EB79" s="68" t="str">
        <f t="shared" si="343"/>
        <v>-</v>
      </c>
      <c r="EC79" s="68" t="str">
        <f t="shared" si="344"/>
        <v>-</v>
      </c>
      <c r="ED79" s="68" t="str">
        <f t="shared" si="345"/>
        <v>-</v>
      </c>
      <c r="EE79" s="68"/>
      <c r="EF79" s="355">
        <f t="shared" si="346"/>
        <v>0</v>
      </c>
      <c r="EG79" s="355">
        <f t="shared" si="347"/>
        <v>0</v>
      </c>
      <c r="EH79" s="355">
        <f t="shared" si="348"/>
        <v>0</v>
      </c>
      <c r="EI79" s="355">
        <f t="shared" si="349"/>
        <v>0</v>
      </c>
      <c r="EJ79" s="355">
        <f t="shared" si="350"/>
        <v>0</v>
      </c>
      <c r="EK79" s="355">
        <f t="shared" si="351"/>
        <v>0</v>
      </c>
      <c r="EL79" s="355">
        <f t="shared" si="352"/>
        <v>0</v>
      </c>
      <c r="EM79" s="355">
        <f t="shared" si="353"/>
        <v>0</v>
      </c>
      <c r="EN79" s="68"/>
      <c r="EO79" s="68">
        <f t="shared" si="354"/>
        <v>0</v>
      </c>
      <c r="EP79" s="68" t="str">
        <f t="shared" si="355"/>
        <v>-</v>
      </c>
      <c r="EQ79" s="68" t="str">
        <f t="shared" si="356"/>
        <v>-</v>
      </c>
      <c r="ER79" s="68" t="str">
        <f t="shared" si="357"/>
        <v>-</v>
      </c>
      <c r="ES79" s="68" t="str">
        <f t="shared" si="358"/>
        <v>-</v>
      </c>
      <c r="ET79" s="68" t="str">
        <f t="shared" si="359"/>
        <v>-</v>
      </c>
      <c r="EU79" s="68" t="str">
        <f t="shared" si="360"/>
        <v>-</v>
      </c>
      <c r="EV79" s="68" t="str">
        <f t="shared" si="361"/>
        <v>-</v>
      </c>
      <c r="EW79" s="68"/>
      <c r="EX79" s="355">
        <f t="shared" si="362"/>
        <v>0</v>
      </c>
      <c r="EY79" s="355">
        <f t="shared" si="363"/>
        <v>0</v>
      </c>
      <c r="EZ79" s="355">
        <f t="shared" si="364"/>
        <v>0</v>
      </c>
      <c r="FA79" s="355">
        <f t="shared" si="365"/>
        <v>0</v>
      </c>
      <c r="FB79" s="355">
        <f t="shared" si="366"/>
        <v>0</v>
      </c>
      <c r="FC79" s="355">
        <f t="shared" si="367"/>
        <v>0</v>
      </c>
      <c r="FD79" s="355">
        <f t="shared" si="368"/>
        <v>0</v>
      </c>
      <c r="FE79" s="355">
        <f t="shared" si="369"/>
        <v>0</v>
      </c>
      <c r="FF79" s="68"/>
      <c r="FG79" s="68">
        <f t="shared" si="370"/>
        <v>0</v>
      </c>
      <c r="FH79" s="68" t="str">
        <f t="shared" si="371"/>
        <v>-</v>
      </c>
      <c r="FI79" s="68" t="str">
        <f t="shared" si="372"/>
        <v>-</v>
      </c>
      <c r="FJ79" s="68" t="str">
        <f t="shared" si="373"/>
        <v>-</v>
      </c>
      <c r="FK79" s="68" t="str">
        <f t="shared" si="374"/>
        <v>-</v>
      </c>
      <c r="FL79" s="68" t="str">
        <f t="shared" si="375"/>
        <v>-</v>
      </c>
      <c r="FM79" s="68" t="str">
        <f t="shared" si="376"/>
        <v>-</v>
      </c>
      <c r="FN79" s="68" t="str">
        <f t="shared" si="377"/>
        <v>-</v>
      </c>
      <c r="FO79" s="68"/>
      <c r="FP79" s="355">
        <f t="shared" si="378"/>
        <v>0</v>
      </c>
      <c r="FQ79" s="355">
        <f t="shared" si="379"/>
        <v>0</v>
      </c>
      <c r="FR79" s="355">
        <f t="shared" si="380"/>
        <v>0</v>
      </c>
      <c r="FS79" s="355">
        <f t="shared" si="381"/>
        <v>0</v>
      </c>
      <c r="FT79" s="355">
        <f t="shared" si="382"/>
        <v>0</v>
      </c>
      <c r="FU79" s="355">
        <f t="shared" si="383"/>
        <v>0</v>
      </c>
      <c r="FV79" s="355">
        <f t="shared" si="384"/>
        <v>0</v>
      </c>
      <c r="FW79" s="355">
        <f t="shared" si="385"/>
        <v>0</v>
      </c>
      <c r="FX79" s="68"/>
      <c r="FY79" s="68">
        <f t="shared" si="386"/>
        <v>0</v>
      </c>
      <c r="FZ79" s="68" t="str">
        <f t="shared" si="387"/>
        <v>-</v>
      </c>
      <c r="GA79" s="68" t="str">
        <f t="shared" si="388"/>
        <v>-</v>
      </c>
      <c r="GB79" s="68" t="str">
        <f t="shared" si="389"/>
        <v>-</v>
      </c>
      <c r="GC79" s="68" t="str">
        <f t="shared" si="390"/>
        <v>-</v>
      </c>
      <c r="GD79" s="68" t="str">
        <f t="shared" si="391"/>
        <v>-</v>
      </c>
      <c r="GE79" s="68" t="str">
        <f t="shared" si="392"/>
        <v>-</v>
      </c>
      <c r="GF79" s="68" t="str">
        <f t="shared" si="393"/>
        <v>-</v>
      </c>
    </row>
    <row r="80" spans="1:188" ht="13.5" customHeight="1" thickBot="1" x14ac:dyDescent="0.35">
      <c r="A80" s="396"/>
      <c r="B80" s="396" t="s">
        <v>109</v>
      </c>
      <c r="C80" s="396" t="s">
        <v>24</v>
      </c>
      <c r="D80" s="397">
        <v>0.72916666666666663</v>
      </c>
      <c r="E80" s="397">
        <v>0</v>
      </c>
      <c r="F80" s="398" t="str">
        <f t="shared" si="264"/>
        <v>PT</v>
      </c>
      <c r="G80" s="906"/>
      <c r="H80" s="462">
        <f>INDEX(Lookup!$F$324:$Q$334,MATCH('Fox Channels'!B80,Lookup!$F$324:$F$334,0),MATCH('Fox Channels'!$F$9,Lookup!$F$324:$Q$324,0))</f>
        <v>0.3</v>
      </c>
      <c r="I80" s="400">
        <v>192.4</v>
      </c>
      <c r="J80" s="434">
        <f t="shared" si="265"/>
        <v>683.8</v>
      </c>
      <c r="K80" s="462">
        <f t="shared" si="266"/>
        <v>0</v>
      </c>
      <c r="L80" s="403">
        <f t="shared" si="290"/>
        <v>0</v>
      </c>
      <c r="M80" s="404">
        <f t="shared" si="267"/>
        <v>192.4</v>
      </c>
      <c r="N80" s="401">
        <f t="shared" si="268"/>
        <v>0</v>
      </c>
      <c r="O80" s="9">
        <f t="shared" si="269"/>
        <v>0</v>
      </c>
      <c r="P80" s="9">
        <f t="shared" si="291"/>
        <v>0</v>
      </c>
      <c r="Q80" s="9">
        <f t="shared" si="292"/>
        <v>0</v>
      </c>
      <c r="R80" s="9">
        <f t="shared" si="293"/>
        <v>0</v>
      </c>
      <c r="S80" s="9">
        <f t="shared" si="294"/>
        <v>0</v>
      </c>
      <c r="T80" s="9">
        <f t="shared" si="295"/>
        <v>0</v>
      </c>
      <c r="U80" s="9">
        <f t="shared" si="296"/>
        <v>0</v>
      </c>
      <c r="V80" s="9">
        <f t="shared" si="297"/>
        <v>0</v>
      </c>
      <c r="W80" s="9">
        <f t="shared" si="298"/>
        <v>0</v>
      </c>
      <c r="X80" s="9">
        <f t="shared" si="299"/>
        <v>0</v>
      </c>
      <c r="Y80" s="9">
        <f t="shared" si="300"/>
        <v>0</v>
      </c>
      <c r="Z80" s="9">
        <f t="shared" si="301"/>
        <v>0</v>
      </c>
      <c r="AA80" s="9">
        <f t="shared" si="302"/>
        <v>0</v>
      </c>
      <c r="AB80" s="9">
        <f t="shared" si="270"/>
        <v>0</v>
      </c>
      <c r="AC80" s="9">
        <f t="shared" si="271"/>
        <v>0</v>
      </c>
      <c r="AD80" s="9">
        <f t="shared" si="272"/>
        <v>0</v>
      </c>
      <c r="AE80" s="9">
        <f t="shared" si="273"/>
        <v>0</v>
      </c>
      <c r="AF80" s="9">
        <f t="shared" si="274"/>
        <v>0</v>
      </c>
      <c r="AG80" s="9">
        <f t="shared" si="275"/>
        <v>0</v>
      </c>
      <c r="AH80" s="8">
        <f t="shared" si="276"/>
        <v>192.4</v>
      </c>
      <c r="AI80" s="8">
        <f t="shared" si="277"/>
        <v>0</v>
      </c>
      <c r="AJ80" s="8">
        <f t="shared" si="278"/>
        <v>0</v>
      </c>
      <c r="AK80" s="8">
        <f t="shared" si="279"/>
        <v>0</v>
      </c>
      <c r="AL80" s="8">
        <f t="shared" si="280"/>
        <v>0</v>
      </c>
      <c r="AM80" s="103" t="str">
        <f t="shared" si="281"/>
        <v>1</v>
      </c>
      <c r="AN80" s="63"/>
      <c r="AO80" s="63"/>
      <c r="AP80" s="63"/>
      <c r="AQ80" s="66"/>
      <c r="AR80" s="66"/>
      <c r="AS80" s="63"/>
      <c r="AT80" s="63"/>
      <c r="AU80" s="63"/>
      <c r="AV80" s="63"/>
      <c r="AW80" s="63"/>
      <c r="AX80" s="66"/>
      <c r="AY80" s="66"/>
      <c r="AZ80" s="63"/>
      <c r="BA80" s="63"/>
      <c r="BB80" s="63"/>
      <c r="BC80" s="63"/>
      <c r="BD80" s="63"/>
      <c r="BE80" s="66"/>
      <c r="BF80" s="66"/>
      <c r="BG80" s="63"/>
      <c r="BH80" s="63"/>
      <c r="BI80" s="63"/>
      <c r="BJ80" s="63"/>
      <c r="BK80" s="63"/>
      <c r="BL80" s="66"/>
      <c r="BM80" s="66"/>
      <c r="BN80" s="63"/>
      <c r="BO80" s="63"/>
      <c r="BP80" s="63"/>
      <c r="BQ80" s="63"/>
      <c r="BR80" s="63"/>
      <c r="BT80" s="70">
        <f t="shared" si="303"/>
        <v>0</v>
      </c>
      <c r="BU80" s="70">
        <f t="shared" si="304"/>
        <v>0</v>
      </c>
      <c r="BV80" s="70">
        <f t="shared" si="305"/>
        <v>0</v>
      </c>
      <c r="BW80" s="70">
        <f t="shared" si="306"/>
        <v>0</v>
      </c>
      <c r="BX80" s="70">
        <f t="shared" si="307"/>
        <v>0</v>
      </c>
      <c r="BY80" s="70">
        <f t="shared" si="308"/>
        <v>0</v>
      </c>
      <c r="CA80" s="104">
        <f t="shared" si="309"/>
        <v>0</v>
      </c>
      <c r="CB80" s="104">
        <f t="shared" si="310"/>
        <v>0</v>
      </c>
      <c r="CC80" s="104">
        <f t="shared" si="311"/>
        <v>0</v>
      </c>
      <c r="CD80" s="104">
        <f t="shared" si="312"/>
        <v>0</v>
      </c>
      <c r="CE80" s="104">
        <f t="shared" si="313"/>
        <v>0</v>
      </c>
      <c r="CF80" s="104">
        <f t="shared" si="314"/>
        <v>0</v>
      </c>
      <c r="CH80" s="226">
        <f t="shared" si="282"/>
        <v>0</v>
      </c>
      <c r="CI80" s="226">
        <f t="shared" si="283"/>
        <v>0</v>
      </c>
      <c r="CJ80" s="226">
        <f t="shared" si="284"/>
        <v>0</v>
      </c>
      <c r="CK80" s="226">
        <f t="shared" si="285"/>
        <v>0</v>
      </c>
      <c r="CL80" s="226">
        <f t="shared" si="286"/>
        <v>0</v>
      </c>
      <c r="CM80" s="226">
        <f t="shared" si="287"/>
        <v>0</v>
      </c>
      <c r="CN80" s="226">
        <f t="shared" si="288"/>
        <v>0</v>
      </c>
      <c r="CO80" s="226">
        <f t="shared" si="289"/>
        <v>0</v>
      </c>
      <c r="CV80" s="355">
        <f t="shared" si="315"/>
        <v>0</v>
      </c>
      <c r="CW80" s="355">
        <f t="shared" si="316"/>
        <v>0</v>
      </c>
      <c r="CX80" s="355">
        <f t="shared" si="317"/>
        <v>0</v>
      </c>
      <c r="CY80" s="355">
        <f t="shared" si="318"/>
        <v>0</v>
      </c>
      <c r="CZ80" s="355" t="str">
        <f ca="1">IFERROR(OUNTIF(AN80:AT80,"e"),"-")</f>
        <v>-</v>
      </c>
      <c r="DA80" s="355">
        <f t="shared" si="319"/>
        <v>0</v>
      </c>
      <c r="DB80" s="355">
        <f t="shared" si="320"/>
        <v>0</v>
      </c>
      <c r="DC80" s="355">
        <f t="shared" si="321"/>
        <v>0</v>
      </c>
      <c r="DD80" s="68"/>
      <c r="DE80" s="1168">
        <f t="shared" si="322"/>
        <v>0</v>
      </c>
      <c r="DF80" s="1168" t="str">
        <f t="shared" si="323"/>
        <v>-</v>
      </c>
      <c r="DG80" s="1168" t="str">
        <f t="shared" si="324"/>
        <v>-</v>
      </c>
      <c r="DH80" s="1168" t="str">
        <f t="shared" si="325"/>
        <v>-</v>
      </c>
      <c r="DI80" s="1168" t="str">
        <f t="shared" ca="1" si="326"/>
        <v>-</v>
      </c>
      <c r="DJ80" s="1168" t="str">
        <f t="shared" si="327"/>
        <v>-</v>
      </c>
      <c r="DK80" s="1168" t="str">
        <f t="shared" si="328"/>
        <v>-</v>
      </c>
      <c r="DL80" s="1168" t="str">
        <f t="shared" si="329"/>
        <v>-</v>
      </c>
      <c r="DM80" s="68"/>
      <c r="DN80" s="355">
        <f t="shared" si="330"/>
        <v>0</v>
      </c>
      <c r="DO80" s="355">
        <f t="shared" si="331"/>
        <v>0</v>
      </c>
      <c r="DP80" s="355">
        <f t="shared" si="332"/>
        <v>0</v>
      </c>
      <c r="DQ80" s="355">
        <f t="shared" si="333"/>
        <v>0</v>
      </c>
      <c r="DR80" s="355">
        <f t="shared" si="334"/>
        <v>0</v>
      </c>
      <c r="DS80" s="355">
        <f t="shared" si="335"/>
        <v>0</v>
      </c>
      <c r="DT80" s="355">
        <f t="shared" si="336"/>
        <v>0</v>
      </c>
      <c r="DU80" s="355">
        <f t="shared" si="337"/>
        <v>0</v>
      </c>
      <c r="DV80" s="68"/>
      <c r="DW80" s="68">
        <f t="shared" si="338"/>
        <v>0</v>
      </c>
      <c r="DX80" s="68" t="str">
        <f t="shared" si="339"/>
        <v>-</v>
      </c>
      <c r="DY80" s="68" t="str">
        <f t="shared" si="340"/>
        <v>-</v>
      </c>
      <c r="DZ80" s="68" t="str">
        <f t="shared" si="341"/>
        <v>-</v>
      </c>
      <c r="EA80" s="68" t="str">
        <f t="shared" si="342"/>
        <v>-</v>
      </c>
      <c r="EB80" s="68" t="str">
        <f t="shared" si="343"/>
        <v>-</v>
      </c>
      <c r="EC80" s="68" t="str">
        <f t="shared" si="344"/>
        <v>-</v>
      </c>
      <c r="ED80" s="68" t="str">
        <f t="shared" si="345"/>
        <v>-</v>
      </c>
      <c r="EE80" s="68"/>
      <c r="EF80" s="355">
        <f t="shared" si="346"/>
        <v>0</v>
      </c>
      <c r="EG80" s="355">
        <f t="shared" si="347"/>
        <v>0</v>
      </c>
      <c r="EH80" s="355">
        <f t="shared" si="348"/>
        <v>0</v>
      </c>
      <c r="EI80" s="355">
        <f t="shared" si="349"/>
        <v>0</v>
      </c>
      <c r="EJ80" s="355">
        <f t="shared" si="350"/>
        <v>0</v>
      </c>
      <c r="EK80" s="355">
        <f t="shared" si="351"/>
        <v>0</v>
      </c>
      <c r="EL80" s="355">
        <f t="shared" si="352"/>
        <v>0</v>
      </c>
      <c r="EM80" s="355">
        <f t="shared" si="353"/>
        <v>0</v>
      </c>
      <c r="EN80" s="68"/>
      <c r="EO80" s="68">
        <f t="shared" si="354"/>
        <v>0</v>
      </c>
      <c r="EP80" s="68" t="str">
        <f t="shared" si="355"/>
        <v>-</v>
      </c>
      <c r="EQ80" s="68" t="str">
        <f t="shared" si="356"/>
        <v>-</v>
      </c>
      <c r="ER80" s="68" t="str">
        <f t="shared" si="357"/>
        <v>-</v>
      </c>
      <c r="ES80" s="68" t="str">
        <f t="shared" si="358"/>
        <v>-</v>
      </c>
      <c r="ET80" s="68" t="str">
        <f t="shared" si="359"/>
        <v>-</v>
      </c>
      <c r="EU80" s="68" t="str">
        <f t="shared" si="360"/>
        <v>-</v>
      </c>
      <c r="EV80" s="68" t="str">
        <f t="shared" si="361"/>
        <v>-</v>
      </c>
      <c r="EW80" s="68"/>
      <c r="EX80" s="355">
        <f t="shared" si="362"/>
        <v>0</v>
      </c>
      <c r="EY80" s="355">
        <f t="shared" si="363"/>
        <v>0</v>
      </c>
      <c r="EZ80" s="355">
        <f t="shared" si="364"/>
        <v>0</v>
      </c>
      <c r="FA80" s="355">
        <f t="shared" si="365"/>
        <v>0</v>
      </c>
      <c r="FB80" s="355">
        <f t="shared" si="366"/>
        <v>0</v>
      </c>
      <c r="FC80" s="355">
        <f t="shared" si="367"/>
        <v>0</v>
      </c>
      <c r="FD80" s="355">
        <f t="shared" si="368"/>
        <v>0</v>
      </c>
      <c r="FE80" s="355">
        <f t="shared" si="369"/>
        <v>0</v>
      </c>
      <c r="FF80" s="68"/>
      <c r="FG80" s="68">
        <f t="shared" si="370"/>
        <v>0</v>
      </c>
      <c r="FH80" s="68" t="str">
        <f t="shared" si="371"/>
        <v>-</v>
      </c>
      <c r="FI80" s="68" t="str">
        <f t="shared" si="372"/>
        <v>-</v>
      </c>
      <c r="FJ80" s="68" t="str">
        <f t="shared" si="373"/>
        <v>-</v>
      </c>
      <c r="FK80" s="68" t="str">
        <f t="shared" si="374"/>
        <v>-</v>
      </c>
      <c r="FL80" s="68" t="str">
        <f t="shared" si="375"/>
        <v>-</v>
      </c>
      <c r="FM80" s="68" t="str">
        <f t="shared" si="376"/>
        <v>-</v>
      </c>
      <c r="FN80" s="68" t="str">
        <f t="shared" si="377"/>
        <v>-</v>
      </c>
      <c r="FO80" s="68"/>
      <c r="FP80" s="355">
        <f t="shared" si="378"/>
        <v>0</v>
      </c>
      <c r="FQ80" s="355">
        <f t="shared" si="379"/>
        <v>0</v>
      </c>
      <c r="FR80" s="355">
        <f t="shared" si="380"/>
        <v>0</v>
      </c>
      <c r="FS80" s="355">
        <f t="shared" si="381"/>
        <v>0</v>
      </c>
      <c r="FT80" s="355">
        <f t="shared" si="382"/>
        <v>0</v>
      </c>
      <c r="FU80" s="355">
        <f t="shared" si="383"/>
        <v>0</v>
      </c>
      <c r="FV80" s="355">
        <f t="shared" si="384"/>
        <v>0</v>
      </c>
      <c r="FW80" s="355">
        <f t="shared" si="385"/>
        <v>0</v>
      </c>
      <c r="FX80" s="68"/>
      <c r="FY80" s="68">
        <f t="shared" si="386"/>
        <v>0</v>
      </c>
      <c r="FZ80" s="68" t="str">
        <f t="shared" si="387"/>
        <v>-</v>
      </c>
      <c r="GA80" s="68" t="str">
        <f t="shared" si="388"/>
        <v>-</v>
      </c>
      <c r="GB80" s="68" t="str">
        <f t="shared" si="389"/>
        <v>-</v>
      </c>
      <c r="GC80" s="68" t="str">
        <f t="shared" si="390"/>
        <v>-</v>
      </c>
      <c r="GD80" s="68" t="str">
        <f t="shared" si="391"/>
        <v>-</v>
      </c>
      <c r="GE80" s="68" t="str">
        <f t="shared" si="392"/>
        <v>-</v>
      </c>
      <c r="GF80" s="68" t="str">
        <f t="shared" si="393"/>
        <v>-</v>
      </c>
    </row>
    <row r="81" spans="1:188" ht="13.5" customHeight="1" x14ac:dyDescent="0.3">
      <c r="A81" s="405"/>
      <c r="B81" s="405" t="s">
        <v>242</v>
      </c>
      <c r="C81" s="405" t="s">
        <v>26</v>
      </c>
      <c r="D81" s="406">
        <v>0</v>
      </c>
      <c r="E81" s="406">
        <v>0.72916666666666663</v>
      </c>
      <c r="F81" s="407" t="str">
        <f t="shared" si="264"/>
        <v>Off-PT</v>
      </c>
      <c r="G81" s="8"/>
      <c r="H81" s="464">
        <f>INDEX(Lookup!$F$324:$Q$334,MATCH('Fox Channels'!B81,Lookup!$F$324:$F$334,0),MATCH('Fox Channels'!$F$9,Lookup!$F$324:$Q$324,0))</f>
        <v>0.3</v>
      </c>
      <c r="I81" s="409">
        <v>104</v>
      </c>
      <c r="J81" s="436">
        <f t="shared" si="265"/>
        <v>683.8</v>
      </c>
      <c r="K81" s="464">
        <f t="shared" si="266"/>
        <v>0</v>
      </c>
      <c r="L81" s="412">
        <f t="shared" si="290"/>
        <v>0</v>
      </c>
      <c r="M81" s="413">
        <f t="shared" si="267"/>
        <v>104</v>
      </c>
      <c r="N81" s="410">
        <f t="shared" si="268"/>
        <v>0</v>
      </c>
      <c r="O81" s="9">
        <f t="shared" si="269"/>
        <v>0</v>
      </c>
      <c r="P81" s="9">
        <f t="shared" si="291"/>
        <v>0</v>
      </c>
      <c r="Q81" s="9">
        <f t="shared" si="292"/>
        <v>0</v>
      </c>
      <c r="R81" s="9">
        <f t="shared" si="293"/>
        <v>0</v>
      </c>
      <c r="S81" s="9">
        <f t="shared" si="294"/>
        <v>0</v>
      </c>
      <c r="T81" s="9">
        <f t="shared" si="295"/>
        <v>0</v>
      </c>
      <c r="U81" s="9">
        <f t="shared" si="296"/>
        <v>0</v>
      </c>
      <c r="V81" s="9">
        <f t="shared" si="297"/>
        <v>0</v>
      </c>
      <c r="W81" s="9">
        <f t="shared" si="298"/>
        <v>0</v>
      </c>
      <c r="X81" s="9">
        <f t="shared" si="299"/>
        <v>0</v>
      </c>
      <c r="Y81" s="9">
        <f t="shared" si="300"/>
        <v>0</v>
      </c>
      <c r="Z81" s="9">
        <f t="shared" si="301"/>
        <v>0</v>
      </c>
      <c r="AA81" s="9">
        <f t="shared" si="302"/>
        <v>0</v>
      </c>
      <c r="AB81" s="9">
        <f t="shared" si="270"/>
        <v>0</v>
      </c>
      <c r="AC81" s="9">
        <f t="shared" si="271"/>
        <v>0</v>
      </c>
      <c r="AD81" s="9">
        <f t="shared" si="272"/>
        <v>0</v>
      </c>
      <c r="AE81" s="9">
        <f t="shared" si="273"/>
        <v>0</v>
      </c>
      <c r="AF81" s="9">
        <f t="shared" si="274"/>
        <v>0</v>
      </c>
      <c r="AG81" s="9">
        <f t="shared" si="275"/>
        <v>0</v>
      </c>
      <c r="AH81" s="8">
        <f t="shared" si="276"/>
        <v>104</v>
      </c>
      <c r="AI81" s="8">
        <f t="shared" si="277"/>
        <v>0</v>
      </c>
      <c r="AJ81" s="8">
        <f t="shared" si="278"/>
        <v>0</v>
      </c>
      <c r="AK81" s="8">
        <f t="shared" si="279"/>
        <v>0</v>
      </c>
      <c r="AL81" s="8">
        <f t="shared" si="280"/>
        <v>0</v>
      </c>
      <c r="AM81" s="103" t="str">
        <f t="shared" si="281"/>
        <v>1</v>
      </c>
      <c r="AN81" s="63"/>
      <c r="AO81" s="63"/>
      <c r="AP81" s="63"/>
      <c r="AQ81" s="66"/>
      <c r="AR81" s="66"/>
      <c r="AS81" s="63"/>
      <c r="AT81" s="63"/>
      <c r="AU81" s="63"/>
      <c r="AV81" s="63"/>
      <c r="AW81" s="63"/>
      <c r="AX81" s="66"/>
      <c r="AY81" s="66"/>
      <c r="AZ81" s="63"/>
      <c r="BA81" s="63"/>
      <c r="BB81" s="63"/>
      <c r="BC81" s="63"/>
      <c r="BD81" s="63"/>
      <c r="BE81" s="66"/>
      <c r="BF81" s="66"/>
      <c r="BG81" s="63"/>
      <c r="BH81" s="63"/>
      <c r="BI81" s="63"/>
      <c r="BJ81" s="63"/>
      <c r="BK81" s="63"/>
      <c r="BL81" s="66"/>
      <c r="BM81" s="66"/>
      <c r="BN81" s="63"/>
      <c r="BO81" s="63"/>
      <c r="BP81" s="63"/>
      <c r="BQ81" s="63"/>
      <c r="BR81" s="63"/>
      <c r="BT81" s="70">
        <f t="shared" si="303"/>
        <v>0</v>
      </c>
      <c r="BU81" s="70">
        <f t="shared" si="304"/>
        <v>0</v>
      </c>
      <c r="BV81" s="70">
        <f t="shared" si="305"/>
        <v>0</v>
      </c>
      <c r="BW81" s="70">
        <f t="shared" si="306"/>
        <v>0</v>
      </c>
      <c r="BX81" s="70">
        <f t="shared" si="307"/>
        <v>0</v>
      </c>
      <c r="BY81" s="70">
        <f t="shared" si="308"/>
        <v>0</v>
      </c>
      <c r="CA81" s="104">
        <f t="shared" si="309"/>
        <v>0</v>
      </c>
      <c r="CB81" s="104">
        <f t="shared" si="310"/>
        <v>0</v>
      </c>
      <c r="CC81" s="104">
        <f t="shared" si="311"/>
        <v>0</v>
      </c>
      <c r="CD81" s="104">
        <f t="shared" si="312"/>
        <v>0</v>
      </c>
      <c r="CE81" s="104">
        <f t="shared" si="313"/>
        <v>0</v>
      </c>
      <c r="CF81" s="104">
        <f t="shared" si="314"/>
        <v>0</v>
      </c>
      <c r="CH81" s="226">
        <f t="shared" si="282"/>
        <v>0</v>
      </c>
      <c r="CI81" s="226">
        <f t="shared" si="283"/>
        <v>0</v>
      </c>
      <c r="CJ81" s="226">
        <f t="shared" si="284"/>
        <v>0</v>
      </c>
      <c r="CK81" s="226">
        <f t="shared" si="285"/>
        <v>0</v>
      </c>
      <c r="CL81" s="226">
        <f t="shared" si="286"/>
        <v>0</v>
      </c>
      <c r="CM81" s="226">
        <f t="shared" si="287"/>
        <v>0</v>
      </c>
      <c r="CN81" s="226">
        <f t="shared" si="288"/>
        <v>0</v>
      </c>
      <c r="CO81" s="226">
        <f t="shared" si="289"/>
        <v>0</v>
      </c>
      <c r="CV81" s="355">
        <f t="shared" si="315"/>
        <v>0</v>
      </c>
      <c r="CW81" s="355">
        <f t="shared" si="316"/>
        <v>0</v>
      </c>
      <c r="CX81" s="355">
        <f t="shared" si="317"/>
        <v>0</v>
      </c>
      <c r="CY81" s="355">
        <f t="shared" si="318"/>
        <v>0</v>
      </c>
      <c r="CZ81" s="355" t="str">
        <f ca="1">IFERROR(OUNTIF(AN81:AT81,"e"),"-")</f>
        <v>-</v>
      </c>
      <c r="DA81" s="355">
        <f t="shared" si="319"/>
        <v>0</v>
      </c>
      <c r="DB81" s="355">
        <f t="shared" si="320"/>
        <v>0</v>
      </c>
      <c r="DC81" s="355">
        <f t="shared" si="321"/>
        <v>0</v>
      </c>
      <c r="DD81" s="68"/>
      <c r="DE81" s="1168">
        <f t="shared" si="322"/>
        <v>0</v>
      </c>
      <c r="DF81" s="1168" t="str">
        <f t="shared" si="323"/>
        <v>-</v>
      </c>
      <c r="DG81" s="1168" t="str">
        <f t="shared" si="324"/>
        <v>-</v>
      </c>
      <c r="DH81" s="1168" t="str">
        <f t="shared" si="325"/>
        <v>-</v>
      </c>
      <c r="DI81" s="1168" t="str">
        <f t="shared" ca="1" si="326"/>
        <v>-</v>
      </c>
      <c r="DJ81" s="1168" t="str">
        <f t="shared" si="327"/>
        <v>-</v>
      </c>
      <c r="DK81" s="1168" t="str">
        <f t="shared" si="328"/>
        <v>-</v>
      </c>
      <c r="DL81" s="1168" t="str">
        <f t="shared" si="329"/>
        <v>-</v>
      </c>
      <c r="DM81" s="68"/>
      <c r="DN81" s="355">
        <f t="shared" si="330"/>
        <v>0</v>
      </c>
      <c r="DO81" s="355">
        <f t="shared" si="331"/>
        <v>0</v>
      </c>
      <c r="DP81" s="355">
        <f t="shared" si="332"/>
        <v>0</v>
      </c>
      <c r="DQ81" s="355">
        <f t="shared" si="333"/>
        <v>0</v>
      </c>
      <c r="DR81" s="355">
        <f t="shared" si="334"/>
        <v>0</v>
      </c>
      <c r="DS81" s="355">
        <f t="shared" si="335"/>
        <v>0</v>
      </c>
      <c r="DT81" s="355">
        <f t="shared" si="336"/>
        <v>0</v>
      </c>
      <c r="DU81" s="355">
        <f t="shared" si="337"/>
        <v>0</v>
      </c>
      <c r="DV81" s="68"/>
      <c r="DW81" s="68">
        <f t="shared" si="338"/>
        <v>0</v>
      </c>
      <c r="DX81" s="68" t="str">
        <f t="shared" si="339"/>
        <v>-</v>
      </c>
      <c r="DY81" s="68" t="str">
        <f t="shared" si="340"/>
        <v>-</v>
      </c>
      <c r="DZ81" s="68" t="str">
        <f t="shared" si="341"/>
        <v>-</v>
      </c>
      <c r="EA81" s="68" t="str">
        <f t="shared" si="342"/>
        <v>-</v>
      </c>
      <c r="EB81" s="68" t="str">
        <f t="shared" si="343"/>
        <v>-</v>
      </c>
      <c r="EC81" s="68" t="str">
        <f t="shared" si="344"/>
        <v>-</v>
      </c>
      <c r="ED81" s="68" t="str">
        <f t="shared" si="345"/>
        <v>-</v>
      </c>
      <c r="EE81" s="68"/>
      <c r="EF81" s="355">
        <f t="shared" si="346"/>
        <v>0</v>
      </c>
      <c r="EG81" s="355">
        <f t="shared" si="347"/>
        <v>0</v>
      </c>
      <c r="EH81" s="355">
        <f t="shared" si="348"/>
        <v>0</v>
      </c>
      <c r="EI81" s="355">
        <f t="shared" si="349"/>
        <v>0</v>
      </c>
      <c r="EJ81" s="355">
        <f t="shared" si="350"/>
        <v>0</v>
      </c>
      <c r="EK81" s="355">
        <f t="shared" si="351"/>
        <v>0</v>
      </c>
      <c r="EL81" s="355">
        <f t="shared" si="352"/>
        <v>0</v>
      </c>
      <c r="EM81" s="355">
        <f t="shared" si="353"/>
        <v>0</v>
      </c>
      <c r="EN81" s="68"/>
      <c r="EO81" s="68">
        <f t="shared" si="354"/>
        <v>0</v>
      </c>
      <c r="EP81" s="68" t="str">
        <f t="shared" si="355"/>
        <v>-</v>
      </c>
      <c r="EQ81" s="68" t="str">
        <f t="shared" si="356"/>
        <v>-</v>
      </c>
      <c r="ER81" s="68" t="str">
        <f t="shared" si="357"/>
        <v>-</v>
      </c>
      <c r="ES81" s="68" t="str">
        <f t="shared" si="358"/>
        <v>-</v>
      </c>
      <c r="ET81" s="68" t="str">
        <f t="shared" si="359"/>
        <v>-</v>
      </c>
      <c r="EU81" s="68" t="str">
        <f t="shared" si="360"/>
        <v>-</v>
      </c>
      <c r="EV81" s="68" t="str">
        <f t="shared" si="361"/>
        <v>-</v>
      </c>
      <c r="EW81" s="68"/>
      <c r="EX81" s="355">
        <f t="shared" si="362"/>
        <v>0</v>
      </c>
      <c r="EY81" s="355">
        <f t="shared" si="363"/>
        <v>0</v>
      </c>
      <c r="EZ81" s="355">
        <f t="shared" si="364"/>
        <v>0</v>
      </c>
      <c r="FA81" s="355">
        <f t="shared" si="365"/>
        <v>0</v>
      </c>
      <c r="FB81" s="355">
        <f t="shared" si="366"/>
        <v>0</v>
      </c>
      <c r="FC81" s="355">
        <f t="shared" si="367"/>
        <v>0</v>
      </c>
      <c r="FD81" s="355">
        <f t="shared" si="368"/>
        <v>0</v>
      </c>
      <c r="FE81" s="355">
        <f t="shared" si="369"/>
        <v>0</v>
      </c>
      <c r="FF81" s="68"/>
      <c r="FG81" s="68">
        <f t="shared" si="370"/>
        <v>0</v>
      </c>
      <c r="FH81" s="68" t="str">
        <f t="shared" si="371"/>
        <v>-</v>
      </c>
      <c r="FI81" s="68" t="str">
        <f t="shared" si="372"/>
        <v>-</v>
      </c>
      <c r="FJ81" s="68" t="str">
        <f t="shared" si="373"/>
        <v>-</v>
      </c>
      <c r="FK81" s="68" t="str">
        <f t="shared" si="374"/>
        <v>-</v>
      </c>
      <c r="FL81" s="68" t="str">
        <f t="shared" si="375"/>
        <v>-</v>
      </c>
      <c r="FM81" s="68" t="str">
        <f t="shared" si="376"/>
        <v>-</v>
      </c>
      <c r="FN81" s="68" t="str">
        <f t="shared" si="377"/>
        <v>-</v>
      </c>
      <c r="FO81" s="68"/>
      <c r="FP81" s="355">
        <f t="shared" si="378"/>
        <v>0</v>
      </c>
      <c r="FQ81" s="355">
        <f t="shared" si="379"/>
        <v>0</v>
      </c>
      <c r="FR81" s="355">
        <f t="shared" si="380"/>
        <v>0</v>
      </c>
      <c r="FS81" s="355">
        <f t="shared" si="381"/>
        <v>0</v>
      </c>
      <c r="FT81" s="355">
        <f t="shared" si="382"/>
        <v>0</v>
      </c>
      <c r="FU81" s="355">
        <f t="shared" si="383"/>
        <v>0</v>
      </c>
      <c r="FV81" s="355">
        <f t="shared" si="384"/>
        <v>0</v>
      </c>
      <c r="FW81" s="355">
        <f t="shared" si="385"/>
        <v>0</v>
      </c>
      <c r="FX81" s="68"/>
      <c r="FY81" s="68">
        <f t="shared" si="386"/>
        <v>0</v>
      </c>
      <c r="FZ81" s="68" t="str">
        <f t="shared" si="387"/>
        <v>-</v>
      </c>
      <c r="GA81" s="68" t="str">
        <f t="shared" si="388"/>
        <v>-</v>
      </c>
      <c r="GB81" s="68" t="str">
        <f t="shared" si="389"/>
        <v>-</v>
      </c>
      <c r="GC81" s="68" t="str">
        <f t="shared" si="390"/>
        <v>-</v>
      </c>
      <c r="GD81" s="68" t="str">
        <f t="shared" si="391"/>
        <v>-</v>
      </c>
      <c r="GE81" s="68" t="str">
        <f t="shared" si="392"/>
        <v>-</v>
      </c>
      <c r="GF81" s="68" t="str">
        <f t="shared" si="393"/>
        <v>-</v>
      </c>
    </row>
    <row r="82" spans="1:188" ht="13.5" customHeight="1" x14ac:dyDescent="0.3">
      <c r="A82" s="387"/>
      <c r="B82" s="387" t="s">
        <v>242</v>
      </c>
      <c r="C82" s="387" t="s">
        <v>26</v>
      </c>
      <c r="D82" s="388">
        <v>0</v>
      </c>
      <c r="E82" s="388">
        <v>0.72916666666666663</v>
      </c>
      <c r="F82" s="389" t="str">
        <f t="shared" si="264"/>
        <v>Off-PT</v>
      </c>
      <c r="G82" s="9"/>
      <c r="H82" s="460">
        <f>INDEX(Lookup!$F$324:$Q$334,MATCH('Fox Channels'!B82,Lookup!$F$324:$F$334,0),MATCH('Fox Channels'!$F$9,Lookup!$F$324:$Q$324,0))</f>
        <v>0.3</v>
      </c>
      <c r="I82" s="391">
        <v>104</v>
      </c>
      <c r="J82" s="432">
        <f t="shared" si="265"/>
        <v>683.8</v>
      </c>
      <c r="K82" s="460">
        <f t="shared" si="266"/>
        <v>0</v>
      </c>
      <c r="L82" s="394">
        <f t="shared" si="290"/>
        <v>0</v>
      </c>
      <c r="M82" s="395">
        <f t="shared" si="267"/>
        <v>104</v>
      </c>
      <c r="N82" s="392">
        <f t="shared" si="268"/>
        <v>0</v>
      </c>
      <c r="O82" s="9">
        <f t="shared" si="269"/>
        <v>0</v>
      </c>
      <c r="P82" s="9">
        <f t="shared" si="291"/>
        <v>0</v>
      </c>
      <c r="Q82" s="9">
        <f t="shared" si="292"/>
        <v>0</v>
      </c>
      <c r="R82" s="9">
        <f t="shared" si="293"/>
        <v>0</v>
      </c>
      <c r="S82" s="9">
        <f t="shared" si="294"/>
        <v>0</v>
      </c>
      <c r="T82" s="9">
        <f t="shared" si="295"/>
        <v>0</v>
      </c>
      <c r="U82" s="9">
        <f t="shared" si="296"/>
        <v>0</v>
      </c>
      <c r="V82" s="9">
        <f t="shared" si="297"/>
        <v>0</v>
      </c>
      <c r="W82" s="9">
        <f t="shared" si="298"/>
        <v>0</v>
      </c>
      <c r="X82" s="9">
        <f t="shared" si="299"/>
        <v>0</v>
      </c>
      <c r="Y82" s="9">
        <f t="shared" si="300"/>
        <v>0</v>
      </c>
      <c r="Z82" s="9">
        <f t="shared" si="301"/>
        <v>0</v>
      </c>
      <c r="AA82" s="9">
        <f t="shared" si="302"/>
        <v>0</v>
      </c>
      <c r="AB82" s="9">
        <f t="shared" si="270"/>
        <v>0</v>
      </c>
      <c r="AC82" s="9">
        <f t="shared" si="271"/>
        <v>0</v>
      </c>
      <c r="AD82" s="9">
        <f t="shared" si="272"/>
        <v>0</v>
      </c>
      <c r="AE82" s="9">
        <f t="shared" si="273"/>
        <v>0</v>
      </c>
      <c r="AF82" s="9">
        <f t="shared" si="274"/>
        <v>0</v>
      </c>
      <c r="AG82" s="9">
        <f t="shared" si="275"/>
        <v>0</v>
      </c>
      <c r="AH82" s="8">
        <f t="shared" si="276"/>
        <v>104</v>
      </c>
      <c r="AI82" s="8">
        <f t="shared" si="277"/>
        <v>0</v>
      </c>
      <c r="AJ82" s="8">
        <f t="shared" si="278"/>
        <v>0</v>
      </c>
      <c r="AK82" s="8">
        <f t="shared" si="279"/>
        <v>0</v>
      </c>
      <c r="AL82" s="8">
        <f t="shared" si="280"/>
        <v>0</v>
      </c>
      <c r="AM82" s="103" t="str">
        <f t="shared" si="281"/>
        <v>1</v>
      </c>
      <c r="AN82" s="63"/>
      <c r="AO82" s="63"/>
      <c r="AP82" s="63"/>
      <c r="AQ82" s="66"/>
      <c r="AR82" s="66"/>
      <c r="AS82" s="63"/>
      <c r="AT82" s="63"/>
      <c r="AU82" s="63"/>
      <c r="AV82" s="63"/>
      <c r="AW82" s="63"/>
      <c r="AX82" s="66"/>
      <c r="AY82" s="66"/>
      <c r="AZ82" s="63"/>
      <c r="BA82" s="63"/>
      <c r="BB82" s="63"/>
      <c r="BC82" s="63"/>
      <c r="BD82" s="63"/>
      <c r="BE82" s="66"/>
      <c r="BF82" s="66"/>
      <c r="BG82" s="63"/>
      <c r="BH82" s="63"/>
      <c r="BI82" s="63"/>
      <c r="BJ82" s="63"/>
      <c r="BK82" s="63"/>
      <c r="BL82" s="66"/>
      <c r="BM82" s="66"/>
      <c r="BN82" s="63"/>
      <c r="BO82" s="63"/>
      <c r="BP82" s="63"/>
      <c r="BQ82" s="63"/>
      <c r="BR82" s="63"/>
      <c r="BT82" s="70">
        <f t="shared" si="303"/>
        <v>0</v>
      </c>
      <c r="BU82" s="70">
        <f t="shared" si="304"/>
        <v>0</v>
      </c>
      <c r="BV82" s="70">
        <f t="shared" si="305"/>
        <v>0</v>
      </c>
      <c r="BW82" s="70">
        <f t="shared" si="306"/>
        <v>0</v>
      </c>
      <c r="BX82" s="70">
        <f t="shared" si="307"/>
        <v>0</v>
      </c>
      <c r="BY82" s="70">
        <f t="shared" si="308"/>
        <v>0</v>
      </c>
      <c r="CA82" s="104">
        <f t="shared" si="309"/>
        <v>0</v>
      </c>
      <c r="CB82" s="104">
        <f t="shared" si="310"/>
        <v>0</v>
      </c>
      <c r="CC82" s="104">
        <f t="shared" si="311"/>
        <v>0</v>
      </c>
      <c r="CD82" s="104">
        <f t="shared" si="312"/>
        <v>0</v>
      </c>
      <c r="CE82" s="104">
        <f t="shared" si="313"/>
        <v>0</v>
      </c>
      <c r="CF82" s="104">
        <f t="shared" si="314"/>
        <v>0</v>
      </c>
      <c r="CH82" s="226">
        <f t="shared" si="282"/>
        <v>0</v>
      </c>
      <c r="CI82" s="226">
        <f t="shared" si="283"/>
        <v>0</v>
      </c>
      <c r="CJ82" s="226">
        <f t="shared" si="284"/>
        <v>0</v>
      </c>
      <c r="CK82" s="226">
        <f t="shared" si="285"/>
        <v>0</v>
      </c>
      <c r="CL82" s="226">
        <f t="shared" si="286"/>
        <v>0</v>
      </c>
      <c r="CM82" s="226">
        <f t="shared" si="287"/>
        <v>0</v>
      </c>
      <c r="CN82" s="226">
        <f t="shared" si="288"/>
        <v>0</v>
      </c>
      <c r="CO82" s="226">
        <f t="shared" si="289"/>
        <v>0</v>
      </c>
      <c r="CV82" s="355">
        <f t="shared" si="315"/>
        <v>0</v>
      </c>
      <c r="CW82" s="355">
        <f t="shared" si="316"/>
        <v>0</v>
      </c>
      <c r="CX82" s="355">
        <f t="shared" si="317"/>
        <v>0</v>
      </c>
      <c r="CY82" s="355">
        <f t="shared" si="318"/>
        <v>0</v>
      </c>
      <c r="CZ82" s="355" t="str">
        <f ca="1">IFERROR(OUNTIF(AN82:AT82,"e"),"-")</f>
        <v>-</v>
      </c>
      <c r="DA82" s="355">
        <f t="shared" si="319"/>
        <v>0</v>
      </c>
      <c r="DB82" s="355">
        <f t="shared" si="320"/>
        <v>0</v>
      </c>
      <c r="DC82" s="355">
        <f t="shared" si="321"/>
        <v>0</v>
      </c>
      <c r="DD82" s="68"/>
      <c r="DE82" s="1168">
        <f t="shared" si="322"/>
        <v>0</v>
      </c>
      <c r="DF82" s="1168" t="str">
        <f t="shared" si="323"/>
        <v>-</v>
      </c>
      <c r="DG82" s="1168" t="str">
        <f t="shared" si="324"/>
        <v>-</v>
      </c>
      <c r="DH82" s="1168" t="str">
        <f t="shared" si="325"/>
        <v>-</v>
      </c>
      <c r="DI82" s="1168" t="str">
        <f t="shared" ca="1" si="326"/>
        <v>-</v>
      </c>
      <c r="DJ82" s="1168" t="str">
        <f t="shared" si="327"/>
        <v>-</v>
      </c>
      <c r="DK82" s="1168" t="str">
        <f t="shared" si="328"/>
        <v>-</v>
      </c>
      <c r="DL82" s="1168" t="str">
        <f t="shared" si="329"/>
        <v>-</v>
      </c>
      <c r="DM82" s="68"/>
      <c r="DN82" s="355">
        <f t="shared" si="330"/>
        <v>0</v>
      </c>
      <c r="DO82" s="355">
        <f t="shared" si="331"/>
        <v>0</v>
      </c>
      <c r="DP82" s="355">
        <f t="shared" si="332"/>
        <v>0</v>
      </c>
      <c r="DQ82" s="355">
        <f t="shared" si="333"/>
        <v>0</v>
      </c>
      <c r="DR82" s="355">
        <f t="shared" si="334"/>
        <v>0</v>
      </c>
      <c r="DS82" s="355">
        <f t="shared" si="335"/>
        <v>0</v>
      </c>
      <c r="DT82" s="355">
        <f t="shared" si="336"/>
        <v>0</v>
      </c>
      <c r="DU82" s="355">
        <f t="shared" si="337"/>
        <v>0</v>
      </c>
      <c r="DV82" s="68"/>
      <c r="DW82" s="68">
        <f t="shared" si="338"/>
        <v>0</v>
      </c>
      <c r="DX82" s="68" t="str">
        <f t="shared" si="339"/>
        <v>-</v>
      </c>
      <c r="DY82" s="68" t="str">
        <f t="shared" si="340"/>
        <v>-</v>
      </c>
      <c r="DZ82" s="68" t="str">
        <f t="shared" si="341"/>
        <v>-</v>
      </c>
      <c r="EA82" s="68" t="str">
        <f t="shared" si="342"/>
        <v>-</v>
      </c>
      <c r="EB82" s="68" t="str">
        <f t="shared" si="343"/>
        <v>-</v>
      </c>
      <c r="EC82" s="68" t="str">
        <f t="shared" si="344"/>
        <v>-</v>
      </c>
      <c r="ED82" s="68" t="str">
        <f t="shared" si="345"/>
        <v>-</v>
      </c>
      <c r="EE82" s="68"/>
      <c r="EF82" s="355">
        <f t="shared" si="346"/>
        <v>0</v>
      </c>
      <c r="EG82" s="355">
        <f t="shared" si="347"/>
        <v>0</v>
      </c>
      <c r="EH82" s="355">
        <f t="shared" si="348"/>
        <v>0</v>
      </c>
      <c r="EI82" s="355">
        <f t="shared" si="349"/>
        <v>0</v>
      </c>
      <c r="EJ82" s="355">
        <f t="shared" si="350"/>
        <v>0</v>
      </c>
      <c r="EK82" s="355">
        <f t="shared" si="351"/>
        <v>0</v>
      </c>
      <c r="EL82" s="355">
        <f t="shared" si="352"/>
        <v>0</v>
      </c>
      <c r="EM82" s="355">
        <f t="shared" si="353"/>
        <v>0</v>
      </c>
      <c r="EN82" s="68"/>
      <c r="EO82" s="68">
        <f t="shared" si="354"/>
        <v>0</v>
      </c>
      <c r="EP82" s="68" t="str">
        <f t="shared" si="355"/>
        <v>-</v>
      </c>
      <c r="EQ82" s="68" t="str">
        <f t="shared" si="356"/>
        <v>-</v>
      </c>
      <c r="ER82" s="68" t="str">
        <f t="shared" si="357"/>
        <v>-</v>
      </c>
      <c r="ES82" s="68" t="str">
        <f t="shared" si="358"/>
        <v>-</v>
      </c>
      <c r="ET82" s="68" t="str">
        <f t="shared" si="359"/>
        <v>-</v>
      </c>
      <c r="EU82" s="68" t="str">
        <f t="shared" si="360"/>
        <v>-</v>
      </c>
      <c r="EV82" s="68" t="str">
        <f t="shared" si="361"/>
        <v>-</v>
      </c>
      <c r="EW82" s="68"/>
      <c r="EX82" s="355">
        <f t="shared" si="362"/>
        <v>0</v>
      </c>
      <c r="EY82" s="355">
        <f t="shared" si="363"/>
        <v>0</v>
      </c>
      <c r="EZ82" s="355">
        <f t="shared" si="364"/>
        <v>0</v>
      </c>
      <c r="FA82" s="355">
        <f t="shared" si="365"/>
        <v>0</v>
      </c>
      <c r="FB82" s="355">
        <f t="shared" si="366"/>
        <v>0</v>
      </c>
      <c r="FC82" s="355">
        <f t="shared" si="367"/>
        <v>0</v>
      </c>
      <c r="FD82" s="355">
        <f t="shared" si="368"/>
        <v>0</v>
      </c>
      <c r="FE82" s="355">
        <f t="shared" si="369"/>
        <v>0</v>
      </c>
      <c r="FF82" s="68"/>
      <c r="FG82" s="68">
        <f t="shared" si="370"/>
        <v>0</v>
      </c>
      <c r="FH82" s="68" t="str">
        <f t="shared" si="371"/>
        <v>-</v>
      </c>
      <c r="FI82" s="68" t="str">
        <f t="shared" si="372"/>
        <v>-</v>
      </c>
      <c r="FJ82" s="68" t="str">
        <f t="shared" si="373"/>
        <v>-</v>
      </c>
      <c r="FK82" s="68" t="str">
        <f t="shared" si="374"/>
        <v>-</v>
      </c>
      <c r="FL82" s="68" t="str">
        <f t="shared" si="375"/>
        <v>-</v>
      </c>
      <c r="FM82" s="68" t="str">
        <f t="shared" si="376"/>
        <v>-</v>
      </c>
      <c r="FN82" s="68" t="str">
        <f t="shared" si="377"/>
        <v>-</v>
      </c>
      <c r="FO82" s="68"/>
      <c r="FP82" s="355">
        <f t="shared" si="378"/>
        <v>0</v>
      </c>
      <c r="FQ82" s="355">
        <f t="shared" si="379"/>
        <v>0</v>
      </c>
      <c r="FR82" s="355">
        <f t="shared" si="380"/>
        <v>0</v>
      </c>
      <c r="FS82" s="355">
        <f t="shared" si="381"/>
        <v>0</v>
      </c>
      <c r="FT82" s="355">
        <f t="shared" si="382"/>
        <v>0</v>
      </c>
      <c r="FU82" s="355">
        <f t="shared" si="383"/>
        <v>0</v>
      </c>
      <c r="FV82" s="355">
        <f t="shared" si="384"/>
        <v>0</v>
      </c>
      <c r="FW82" s="355">
        <f t="shared" si="385"/>
        <v>0</v>
      </c>
      <c r="FX82" s="68"/>
      <c r="FY82" s="68">
        <f t="shared" si="386"/>
        <v>0</v>
      </c>
      <c r="FZ82" s="68" t="str">
        <f t="shared" si="387"/>
        <v>-</v>
      </c>
      <c r="GA82" s="68" t="str">
        <f t="shared" si="388"/>
        <v>-</v>
      </c>
      <c r="GB82" s="68" t="str">
        <f t="shared" si="389"/>
        <v>-</v>
      </c>
      <c r="GC82" s="68" t="str">
        <f t="shared" si="390"/>
        <v>-</v>
      </c>
      <c r="GD82" s="68" t="str">
        <f t="shared" si="391"/>
        <v>-</v>
      </c>
      <c r="GE82" s="68" t="str">
        <f t="shared" si="392"/>
        <v>-</v>
      </c>
      <c r="GF82" s="68" t="str">
        <f t="shared" si="393"/>
        <v>-</v>
      </c>
    </row>
    <row r="83" spans="1:188" ht="13.5" customHeight="1" x14ac:dyDescent="0.3">
      <c r="A83" s="387"/>
      <c r="B83" s="387" t="s">
        <v>242</v>
      </c>
      <c r="C83" s="387" t="s">
        <v>26</v>
      </c>
      <c r="D83" s="388">
        <v>0</v>
      </c>
      <c r="E83" s="388">
        <v>0.72916666666666663</v>
      </c>
      <c r="F83" s="389" t="str">
        <f t="shared" si="264"/>
        <v>Off-PT</v>
      </c>
      <c r="G83" s="9"/>
      <c r="H83" s="460">
        <f>INDEX(Lookup!$F$324:$Q$334,MATCH('Fox Channels'!B83,Lookup!$F$324:$F$334,0),MATCH('Fox Channels'!$F$9,Lookup!$F$324:$Q$324,0))</f>
        <v>0.3</v>
      </c>
      <c r="I83" s="391">
        <v>104</v>
      </c>
      <c r="J83" s="432">
        <f t="shared" si="265"/>
        <v>683.8</v>
      </c>
      <c r="K83" s="460">
        <f t="shared" si="266"/>
        <v>0</v>
      </c>
      <c r="L83" s="394">
        <f t="shared" si="290"/>
        <v>0</v>
      </c>
      <c r="M83" s="395">
        <f t="shared" si="267"/>
        <v>104</v>
      </c>
      <c r="N83" s="392">
        <f t="shared" si="268"/>
        <v>0</v>
      </c>
      <c r="O83" s="9">
        <f t="shared" si="269"/>
        <v>0</v>
      </c>
      <c r="P83" s="9">
        <f t="shared" si="291"/>
        <v>0</v>
      </c>
      <c r="Q83" s="9">
        <f t="shared" si="292"/>
        <v>0</v>
      </c>
      <c r="R83" s="9">
        <f t="shared" si="293"/>
        <v>0</v>
      </c>
      <c r="S83" s="9">
        <f t="shared" si="294"/>
        <v>0</v>
      </c>
      <c r="T83" s="9">
        <f t="shared" si="295"/>
        <v>0</v>
      </c>
      <c r="U83" s="9">
        <f t="shared" si="296"/>
        <v>0</v>
      </c>
      <c r="V83" s="9">
        <f t="shared" si="297"/>
        <v>0</v>
      </c>
      <c r="W83" s="9">
        <f t="shared" si="298"/>
        <v>0</v>
      </c>
      <c r="X83" s="9">
        <f t="shared" si="299"/>
        <v>0</v>
      </c>
      <c r="Y83" s="9">
        <f t="shared" si="300"/>
        <v>0</v>
      </c>
      <c r="Z83" s="9">
        <f t="shared" si="301"/>
        <v>0</v>
      </c>
      <c r="AA83" s="9">
        <f t="shared" si="302"/>
        <v>0</v>
      </c>
      <c r="AB83" s="9">
        <f t="shared" si="270"/>
        <v>0</v>
      </c>
      <c r="AC83" s="9">
        <f t="shared" si="271"/>
        <v>0</v>
      </c>
      <c r="AD83" s="9">
        <f t="shared" si="272"/>
        <v>0</v>
      </c>
      <c r="AE83" s="9">
        <f t="shared" si="273"/>
        <v>0</v>
      </c>
      <c r="AF83" s="9">
        <f t="shared" si="274"/>
        <v>0</v>
      </c>
      <c r="AG83" s="9">
        <f t="shared" si="275"/>
        <v>0</v>
      </c>
      <c r="AH83" s="8">
        <f t="shared" si="276"/>
        <v>104</v>
      </c>
      <c r="AI83" s="8">
        <f t="shared" si="277"/>
        <v>0</v>
      </c>
      <c r="AJ83" s="8">
        <f t="shared" si="278"/>
        <v>0</v>
      </c>
      <c r="AK83" s="8">
        <f t="shared" si="279"/>
        <v>0</v>
      </c>
      <c r="AL83" s="8">
        <f t="shared" si="280"/>
        <v>0</v>
      </c>
      <c r="AM83" s="103" t="str">
        <f t="shared" si="281"/>
        <v>1</v>
      </c>
      <c r="AN83" s="63"/>
      <c r="AO83" s="63"/>
      <c r="AP83" s="63"/>
      <c r="AQ83" s="66"/>
      <c r="AR83" s="66"/>
      <c r="AS83" s="63"/>
      <c r="AT83" s="63"/>
      <c r="AU83" s="63"/>
      <c r="AV83" s="63"/>
      <c r="AW83" s="63"/>
      <c r="AX83" s="66"/>
      <c r="AY83" s="66"/>
      <c r="AZ83" s="63"/>
      <c r="BA83" s="63"/>
      <c r="BB83" s="63"/>
      <c r="BC83" s="63"/>
      <c r="BD83" s="63"/>
      <c r="BE83" s="66"/>
      <c r="BF83" s="66"/>
      <c r="BG83" s="63"/>
      <c r="BH83" s="63"/>
      <c r="BI83" s="63"/>
      <c r="BJ83" s="63"/>
      <c r="BK83" s="63"/>
      <c r="BL83" s="66"/>
      <c r="BM83" s="66"/>
      <c r="BN83" s="63"/>
      <c r="BO83" s="63"/>
      <c r="BP83" s="63"/>
      <c r="BQ83" s="63"/>
      <c r="BR83" s="63"/>
      <c r="BT83" s="70">
        <f t="shared" si="303"/>
        <v>0</v>
      </c>
      <c r="BU83" s="70">
        <f t="shared" si="304"/>
        <v>0</v>
      </c>
      <c r="BV83" s="70">
        <f t="shared" si="305"/>
        <v>0</v>
      </c>
      <c r="BW83" s="70">
        <f t="shared" si="306"/>
        <v>0</v>
      </c>
      <c r="BX83" s="70">
        <f t="shared" si="307"/>
        <v>0</v>
      </c>
      <c r="BY83" s="70">
        <f t="shared" si="308"/>
        <v>0</v>
      </c>
      <c r="CA83" s="104">
        <f t="shared" si="309"/>
        <v>0</v>
      </c>
      <c r="CB83" s="104">
        <f t="shared" si="310"/>
        <v>0</v>
      </c>
      <c r="CC83" s="104">
        <f t="shared" si="311"/>
        <v>0</v>
      </c>
      <c r="CD83" s="104">
        <f t="shared" si="312"/>
        <v>0</v>
      </c>
      <c r="CE83" s="104">
        <f t="shared" si="313"/>
        <v>0</v>
      </c>
      <c r="CF83" s="104">
        <f t="shared" si="314"/>
        <v>0</v>
      </c>
      <c r="CH83" s="226">
        <f t="shared" si="282"/>
        <v>0</v>
      </c>
      <c r="CI83" s="226">
        <f t="shared" si="283"/>
        <v>0</v>
      </c>
      <c r="CJ83" s="226">
        <f t="shared" si="284"/>
        <v>0</v>
      </c>
      <c r="CK83" s="226">
        <f t="shared" si="285"/>
        <v>0</v>
      </c>
      <c r="CL83" s="226">
        <f t="shared" si="286"/>
        <v>0</v>
      </c>
      <c r="CM83" s="226">
        <f t="shared" si="287"/>
        <v>0</v>
      </c>
      <c r="CN83" s="226">
        <f t="shared" si="288"/>
        <v>0</v>
      </c>
      <c r="CO83" s="226">
        <f t="shared" si="289"/>
        <v>0</v>
      </c>
      <c r="CV83" s="355">
        <f t="shared" si="315"/>
        <v>0</v>
      </c>
      <c r="CW83" s="355">
        <f t="shared" si="316"/>
        <v>0</v>
      </c>
      <c r="CX83" s="355">
        <f t="shared" si="317"/>
        <v>0</v>
      </c>
      <c r="CY83" s="355">
        <f t="shared" si="318"/>
        <v>0</v>
      </c>
      <c r="CZ83" s="355" t="str">
        <f ca="1">IFERROR(OUNTIF(AN83:AT83,"e"),"-")</f>
        <v>-</v>
      </c>
      <c r="DA83" s="355">
        <f t="shared" si="319"/>
        <v>0</v>
      </c>
      <c r="DB83" s="355">
        <f t="shared" si="320"/>
        <v>0</v>
      </c>
      <c r="DC83" s="355">
        <f t="shared" si="321"/>
        <v>0</v>
      </c>
      <c r="DD83" s="68"/>
      <c r="DE83" s="1168">
        <f t="shared" si="322"/>
        <v>0</v>
      </c>
      <c r="DF83" s="1168" t="str">
        <f t="shared" si="323"/>
        <v>-</v>
      </c>
      <c r="DG83" s="1168" t="str">
        <f t="shared" si="324"/>
        <v>-</v>
      </c>
      <c r="DH83" s="1168" t="str">
        <f t="shared" si="325"/>
        <v>-</v>
      </c>
      <c r="DI83" s="1168" t="str">
        <f t="shared" ca="1" si="326"/>
        <v>-</v>
      </c>
      <c r="DJ83" s="1168" t="str">
        <f t="shared" si="327"/>
        <v>-</v>
      </c>
      <c r="DK83" s="1168" t="str">
        <f t="shared" si="328"/>
        <v>-</v>
      </c>
      <c r="DL83" s="1168" t="str">
        <f t="shared" si="329"/>
        <v>-</v>
      </c>
      <c r="DM83" s="68"/>
      <c r="DN83" s="355">
        <f t="shared" si="330"/>
        <v>0</v>
      </c>
      <c r="DO83" s="355">
        <f t="shared" si="331"/>
        <v>0</v>
      </c>
      <c r="DP83" s="355">
        <f t="shared" si="332"/>
        <v>0</v>
      </c>
      <c r="DQ83" s="355">
        <f t="shared" si="333"/>
        <v>0</v>
      </c>
      <c r="DR83" s="355">
        <f t="shared" si="334"/>
        <v>0</v>
      </c>
      <c r="DS83" s="355">
        <f t="shared" si="335"/>
        <v>0</v>
      </c>
      <c r="DT83" s="355">
        <f t="shared" si="336"/>
        <v>0</v>
      </c>
      <c r="DU83" s="355">
        <f t="shared" si="337"/>
        <v>0</v>
      </c>
      <c r="DV83" s="68"/>
      <c r="DW83" s="68">
        <f t="shared" si="338"/>
        <v>0</v>
      </c>
      <c r="DX83" s="68" t="str">
        <f t="shared" si="339"/>
        <v>-</v>
      </c>
      <c r="DY83" s="68" t="str">
        <f t="shared" si="340"/>
        <v>-</v>
      </c>
      <c r="DZ83" s="68" t="str">
        <f t="shared" si="341"/>
        <v>-</v>
      </c>
      <c r="EA83" s="68" t="str">
        <f t="shared" si="342"/>
        <v>-</v>
      </c>
      <c r="EB83" s="68" t="str">
        <f t="shared" si="343"/>
        <v>-</v>
      </c>
      <c r="EC83" s="68" t="str">
        <f t="shared" si="344"/>
        <v>-</v>
      </c>
      <c r="ED83" s="68" t="str">
        <f t="shared" si="345"/>
        <v>-</v>
      </c>
      <c r="EE83" s="68"/>
      <c r="EF83" s="355">
        <f t="shared" si="346"/>
        <v>0</v>
      </c>
      <c r="EG83" s="355">
        <f t="shared" si="347"/>
        <v>0</v>
      </c>
      <c r="EH83" s="355">
        <f t="shared" si="348"/>
        <v>0</v>
      </c>
      <c r="EI83" s="355">
        <f t="shared" si="349"/>
        <v>0</v>
      </c>
      <c r="EJ83" s="355">
        <f t="shared" si="350"/>
        <v>0</v>
      </c>
      <c r="EK83" s="355">
        <f t="shared" si="351"/>
        <v>0</v>
      </c>
      <c r="EL83" s="355">
        <f t="shared" si="352"/>
        <v>0</v>
      </c>
      <c r="EM83" s="355">
        <f t="shared" si="353"/>
        <v>0</v>
      </c>
      <c r="EN83" s="68"/>
      <c r="EO83" s="68">
        <f t="shared" si="354"/>
        <v>0</v>
      </c>
      <c r="EP83" s="68" t="str">
        <f t="shared" si="355"/>
        <v>-</v>
      </c>
      <c r="EQ83" s="68" t="str">
        <f t="shared" si="356"/>
        <v>-</v>
      </c>
      <c r="ER83" s="68" t="str">
        <f t="shared" si="357"/>
        <v>-</v>
      </c>
      <c r="ES83" s="68" t="str">
        <f t="shared" si="358"/>
        <v>-</v>
      </c>
      <c r="ET83" s="68" t="str">
        <f t="shared" si="359"/>
        <v>-</v>
      </c>
      <c r="EU83" s="68" t="str">
        <f t="shared" si="360"/>
        <v>-</v>
      </c>
      <c r="EV83" s="68" t="str">
        <f t="shared" si="361"/>
        <v>-</v>
      </c>
      <c r="EW83" s="68"/>
      <c r="EX83" s="355">
        <f t="shared" si="362"/>
        <v>0</v>
      </c>
      <c r="EY83" s="355">
        <f t="shared" si="363"/>
        <v>0</v>
      </c>
      <c r="EZ83" s="355">
        <f t="shared" si="364"/>
        <v>0</v>
      </c>
      <c r="FA83" s="355">
        <f t="shared" si="365"/>
        <v>0</v>
      </c>
      <c r="FB83" s="355">
        <f t="shared" si="366"/>
        <v>0</v>
      </c>
      <c r="FC83" s="355">
        <f t="shared" si="367"/>
        <v>0</v>
      </c>
      <c r="FD83" s="355">
        <f t="shared" si="368"/>
        <v>0</v>
      </c>
      <c r="FE83" s="355">
        <f t="shared" si="369"/>
        <v>0</v>
      </c>
      <c r="FF83" s="68"/>
      <c r="FG83" s="68">
        <f t="shared" si="370"/>
        <v>0</v>
      </c>
      <c r="FH83" s="68" t="str">
        <f t="shared" si="371"/>
        <v>-</v>
      </c>
      <c r="FI83" s="68" t="str">
        <f t="shared" si="372"/>
        <v>-</v>
      </c>
      <c r="FJ83" s="68" t="str">
        <f t="shared" si="373"/>
        <v>-</v>
      </c>
      <c r="FK83" s="68" t="str">
        <f t="shared" si="374"/>
        <v>-</v>
      </c>
      <c r="FL83" s="68" t="str">
        <f t="shared" si="375"/>
        <v>-</v>
      </c>
      <c r="FM83" s="68" t="str">
        <f t="shared" si="376"/>
        <v>-</v>
      </c>
      <c r="FN83" s="68" t="str">
        <f t="shared" si="377"/>
        <v>-</v>
      </c>
      <c r="FO83" s="68"/>
      <c r="FP83" s="355">
        <f t="shared" si="378"/>
        <v>0</v>
      </c>
      <c r="FQ83" s="355">
        <f t="shared" si="379"/>
        <v>0</v>
      </c>
      <c r="FR83" s="355">
        <f t="shared" si="380"/>
        <v>0</v>
      </c>
      <c r="FS83" s="355">
        <f t="shared" si="381"/>
        <v>0</v>
      </c>
      <c r="FT83" s="355">
        <f t="shared" si="382"/>
        <v>0</v>
      </c>
      <c r="FU83" s="355">
        <f t="shared" si="383"/>
        <v>0</v>
      </c>
      <c r="FV83" s="355">
        <f t="shared" si="384"/>
        <v>0</v>
      </c>
      <c r="FW83" s="355">
        <f t="shared" si="385"/>
        <v>0</v>
      </c>
      <c r="FX83" s="68"/>
      <c r="FY83" s="68">
        <f t="shared" si="386"/>
        <v>0</v>
      </c>
      <c r="FZ83" s="68" t="str">
        <f t="shared" si="387"/>
        <v>-</v>
      </c>
      <c r="GA83" s="68" t="str">
        <f t="shared" si="388"/>
        <v>-</v>
      </c>
      <c r="GB83" s="68" t="str">
        <f t="shared" si="389"/>
        <v>-</v>
      </c>
      <c r="GC83" s="68" t="str">
        <f t="shared" si="390"/>
        <v>-</v>
      </c>
      <c r="GD83" s="68" t="str">
        <f t="shared" si="391"/>
        <v>-</v>
      </c>
      <c r="GE83" s="68" t="str">
        <f t="shared" si="392"/>
        <v>-</v>
      </c>
      <c r="GF83" s="68" t="str">
        <f t="shared" si="393"/>
        <v>-</v>
      </c>
    </row>
    <row r="84" spans="1:188" ht="13.5" customHeight="1" x14ac:dyDescent="0.3">
      <c r="A84" s="387"/>
      <c r="B84" s="387" t="s">
        <v>242</v>
      </c>
      <c r="C84" s="387" t="s">
        <v>26</v>
      </c>
      <c r="D84" s="388">
        <v>0</v>
      </c>
      <c r="E84" s="388">
        <v>0.72916666666666663</v>
      </c>
      <c r="F84" s="389" t="str">
        <f t="shared" si="264"/>
        <v>Off-PT</v>
      </c>
      <c r="G84" s="9"/>
      <c r="H84" s="460">
        <f>INDEX(Lookup!$F$324:$Q$334,MATCH('Fox Channels'!B84,Lookup!$F$324:$F$334,0),MATCH('Fox Channels'!$F$9,Lookup!$F$324:$Q$324,0))</f>
        <v>0.3</v>
      </c>
      <c r="I84" s="391">
        <v>104</v>
      </c>
      <c r="J84" s="432">
        <f t="shared" si="265"/>
        <v>683.8</v>
      </c>
      <c r="K84" s="460">
        <f t="shared" si="266"/>
        <v>0</v>
      </c>
      <c r="L84" s="394">
        <f t="shared" si="290"/>
        <v>0</v>
      </c>
      <c r="M84" s="395">
        <f t="shared" si="267"/>
        <v>104</v>
      </c>
      <c r="N84" s="392">
        <f t="shared" si="268"/>
        <v>0</v>
      </c>
      <c r="O84" s="9">
        <f t="shared" si="269"/>
        <v>0</v>
      </c>
      <c r="P84" s="9">
        <f t="shared" si="291"/>
        <v>0</v>
      </c>
      <c r="Q84" s="9">
        <f t="shared" si="292"/>
        <v>0</v>
      </c>
      <c r="R84" s="9">
        <f t="shared" si="293"/>
        <v>0</v>
      </c>
      <c r="S84" s="9">
        <f t="shared" si="294"/>
        <v>0</v>
      </c>
      <c r="T84" s="9">
        <f t="shared" si="295"/>
        <v>0</v>
      </c>
      <c r="U84" s="9">
        <f t="shared" si="296"/>
        <v>0</v>
      </c>
      <c r="V84" s="9">
        <f t="shared" si="297"/>
        <v>0</v>
      </c>
      <c r="W84" s="9">
        <f t="shared" si="298"/>
        <v>0</v>
      </c>
      <c r="X84" s="9">
        <f t="shared" si="299"/>
        <v>0</v>
      </c>
      <c r="Y84" s="9">
        <f t="shared" si="300"/>
        <v>0</v>
      </c>
      <c r="Z84" s="9">
        <f t="shared" si="301"/>
        <v>0</v>
      </c>
      <c r="AA84" s="9">
        <f t="shared" si="302"/>
        <v>0</v>
      </c>
      <c r="AB84" s="9">
        <f t="shared" si="270"/>
        <v>0</v>
      </c>
      <c r="AC84" s="9">
        <f>IF($L$4&gt;0,I84*$M$4*P84,0)</f>
        <v>0</v>
      </c>
      <c r="AD84" s="9">
        <f>IF($L$5&gt;0,I84*$M$5*R84,0)</f>
        <v>0</v>
      </c>
      <c r="AE84" s="9">
        <f>IF($L$6&gt;0,I84*$M$6*T84,0)</f>
        <v>0</v>
      </c>
      <c r="AF84" s="9">
        <f>IF($L$7&gt;0,I84*$M$7*V84,0)</f>
        <v>0</v>
      </c>
      <c r="AG84" s="9">
        <f>IF($L$8&gt;0,I84*$M$8*X84,0)</f>
        <v>0</v>
      </c>
      <c r="AH84" s="8">
        <f t="shared" si="276"/>
        <v>104</v>
      </c>
      <c r="AI84" s="8">
        <f t="shared" si="277"/>
        <v>0</v>
      </c>
      <c r="AJ84" s="8">
        <f t="shared" si="278"/>
        <v>0</v>
      </c>
      <c r="AK84" s="8">
        <f t="shared" si="279"/>
        <v>0</v>
      </c>
      <c r="AL84" s="8">
        <f t="shared" si="280"/>
        <v>0</v>
      </c>
      <c r="AM84" s="103" t="str">
        <f t="shared" si="281"/>
        <v>1</v>
      </c>
      <c r="AN84" s="63"/>
      <c r="AO84" s="63"/>
      <c r="AP84" s="63"/>
      <c r="AQ84" s="66"/>
      <c r="AR84" s="66"/>
      <c r="AS84" s="63"/>
      <c r="AT84" s="63"/>
      <c r="AU84" s="63"/>
      <c r="AV84" s="63"/>
      <c r="AW84" s="63"/>
      <c r="AX84" s="66"/>
      <c r="AY84" s="66"/>
      <c r="AZ84" s="63"/>
      <c r="BA84" s="63"/>
      <c r="BB84" s="63"/>
      <c r="BC84" s="63"/>
      <c r="BD84" s="63"/>
      <c r="BE84" s="66"/>
      <c r="BF84" s="66"/>
      <c r="BG84" s="63"/>
      <c r="BH84" s="63"/>
      <c r="BI84" s="63"/>
      <c r="BJ84" s="63"/>
      <c r="BK84" s="63"/>
      <c r="BL84" s="66"/>
      <c r="BM84" s="66"/>
      <c r="BN84" s="63"/>
      <c r="BO84" s="63"/>
      <c r="BP84" s="63"/>
      <c r="BQ84" s="63"/>
      <c r="BR84" s="63"/>
      <c r="BT84" s="70">
        <f t="shared" si="303"/>
        <v>0</v>
      </c>
      <c r="BU84" s="70">
        <f t="shared" si="304"/>
        <v>0</v>
      </c>
      <c r="BV84" s="70">
        <f t="shared" si="305"/>
        <v>0</v>
      </c>
      <c r="BW84" s="70">
        <f t="shared" si="306"/>
        <v>0</v>
      </c>
      <c r="BX84" s="70">
        <f t="shared" si="307"/>
        <v>0</v>
      </c>
      <c r="BY84" s="70">
        <f t="shared" si="308"/>
        <v>0</v>
      </c>
      <c r="CA84" s="104">
        <f t="shared" si="309"/>
        <v>0</v>
      </c>
      <c r="CB84" s="104">
        <f t="shared" si="310"/>
        <v>0</v>
      </c>
      <c r="CC84" s="104">
        <f t="shared" si="311"/>
        <v>0</v>
      </c>
      <c r="CD84" s="104">
        <f t="shared" si="312"/>
        <v>0</v>
      </c>
      <c r="CE84" s="104">
        <f t="shared" si="313"/>
        <v>0</v>
      </c>
      <c r="CF84" s="104">
        <f t="shared" si="314"/>
        <v>0</v>
      </c>
      <c r="CH84" s="226">
        <f t="shared" si="282"/>
        <v>0</v>
      </c>
      <c r="CI84" s="226">
        <f t="shared" si="283"/>
        <v>0</v>
      </c>
      <c r="CJ84" s="226">
        <f t="shared" si="284"/>
        <v>0</v>
      </c>
      <c r="CK84" s="226">
        <f t="shared" si="285"/>
        <v>0</v>
      </c>
      <c r="CL84" s="226">
        <f t="shared" si="286"/>
        <v>0</v>
      </c>
      <c r="CM84" s="226">
        <f t="shared" si="287"/>
        <v>0</v>
      </c>
      <c r="CN84" s="226">
        <f t="shared" si="288"/>
        <v>0</v>
      </c>
      <c r="CO84" s="226">
        <f t="shared" si="289"/>
        <v>0</v>
      </c>
      <c r="CV84" s="355">
        <f t="shared" si="315"/>
        <v>0</v>
      </c>
      <c r="CW84" s="355">
        <f t="shared" si="316"/>
        <v>0</v>
      </c>
      <c r="CX84" s="355">
        <f t="shared" si="317"/>
        <v>0</v>
      </c>
      <c r="CY84" s="355">
        <f t="shared" si="318"/>
        <v>0</v>
      </c>
      <c r="CZ84" s="355" t="str">
        <f ca="1">IFERROR(OUNTIF(AN84:AT84,"e"),"-")</f>
        <v>-</v>
      </c>
      <c r="DA84" s="355">
        <f t="shared" si="319"/>
        <v>0</v>
      </c>
      <c r="DB84" s="355">
        <f t="shared" si="320"/>
        <v>0</v>
      </c>
      <c r="DC84" s="355">
        <f t="shared" si="321"/>
        <v>0</v>
      </c>
      <c r="DD84" s="68"/>
      <c r="DE84" s="1168">
        <f t="shared" si="322"/>
        <v>0</v>
      </c>
      <c r="DF84" s="1168" t="str">
        <f t="shared" si="323"/>
        <v>-</v>
      </c>
      <c r="DG84" s="1168" t="str">
        <f t="shared" si="324"/>
        <v>-</v>
      </c>
      <c r="DH84" s="1168" t="str">
        <f t="shared" si="325"/>
        <v>-</v>
      </c>
      <c r="DI84" s="1168" t="str">
        <f t="shared" ca="1" si="326"/>
        <v>-</v>
      </c>
      <c r="DJ84" s="1168" t="str">
        <f t="shared" si="327"/>
        <v>-</v>
      </c>
      <c r="DK84" s="1168" t="str">
        <f t="shared" si="328"/>
        <v>-</v>
      </c>
      <c r="DL84" s="1168" t="str">
        <f t="shared" si="329"/>
        <v>-</v>
      </c>
      <c r="DM84" s="68"/>
      <c r="DN84" s="355">
        <f t="shared" si="330"/>
        <v>0</v>
      </c>
      <c r="DO84" s="355">
        <f t="shared" si="331"/>
        <v>0</v>
      </c>
      <c r="DP84" s="355">
        <f t="shared" si="332"/>
        <v>0</v>
      </c>
      <c r="DQ84" s="355">
        <f t="shared" si="333"/>
        <v>0</v>
      </c>
      <c r="DR84" s="355">
        <f t="shared" si="334"/>
        <v>0</v>
      </c>
      <c r="DS84" s="355">
        <f t="shared" si="335"/>
        <v>0</v>
      </c>
      <c r="DT84" s="355">
        <f t="shared" si="336"/>
        <v>0</v>
      </c>
      <c r="DU84" s="355">
        <f t="shared" si="337"/>
        <v>0</v>
      </c>
      <c r="DV84" s="68"/>
      <c r="DW84" s="68">
        <f t="shared" si="338"/>
        <v>0</v>
      </c>
      <c r="DX84" s="68" t="str">
        <f t="shared" si="339"/>
        <v>-</v>
      </c>
      <c r="DY84" s="68" t="str">
        <f t="shared" si="340"/>
        <v>-</v>
      </c>
      <c r="DZ84" s="68" t="str">
        <f t="shared" si="341"/>
        <v>-</v>
      </c>
      <c r="EA84" s="68" t="str">
        <f t="shared" si="342"/>
        <v>-</v>
      </c>
      <c r="EB84" s="68" t="str">
        <f t="shared" si="343"/>
        <v>-</v>
      </c>
      <c r="EC84" s="68" t="str">
        <f t="shared" si="344"/>
        <v>-</v>
      </c>
      <c r="ED84" s="68" t="str">
        <f t="shared" si="345"/>
        <v>-</v>
      </c>
      <c r="EE84" s="68"/>
      <c r="EF84" s="355">
        <f t="shared" si="346"/>
        <v>0</v>
      </c>
      <c r="EG84" s="355">
        <f t="shared" si="347"/>
        <v>0</v>
      </c>
      <c r="EH84" s="355">
        <f t="shared" si="348"/>
        <v>0</v>
      </c>
      <c r="EI84" s="355">
        <f t="shared" si="349"/>
        <v>0</v>
      </c>
      <c r="EJ84" s="355">
        <f t="shared" si="350"/>
        <v>0</v>
      </c>
      <c r="EK84" s="355">
        <f t="shared" si="351"/>
        <v>0</v>
      </c>
      <c r="EL84" s="355">
        <f t="shared" si="352"/>
        <v>0</v>
      </c>
      <c r="EM84" s="355">
        <f t="shared" si="353"/>
        <v>0</v>
      </c>
      <c r="EN84" s="68"/>
      <c r="EO84" s="68">
        <f t="shared" si="354"/>
        <v>0</v>
      </c>
      <c r="EP84" s="68" t="str">
        <f t="shared" si="355"/>
        <v>-</v>
      </c>
      <c r="EQ84" s="68" t="str">
        <f t="shared" si="356"/>
        <v>-</v>
      </c>
      <c r="ER84" s="68" t="str">
        <f t="shared" si="357"/>
        <v>-</v>
      </c>
      <c r="ES84" s="68" t="str">
        <f t="shared" si="358"/>
        <v>-</v>
      </c>
      <c r="ET84" s="68" t="str">
        <f t="shared" si="359"/>
        <v>-</v>
      </c>
      <c r="EU84" s="68" t="str">
        <f t="shared" si="360"/>
        <v>-</v>
      </c>
      <c r="EV84" s="68" t="str">
        <f t="shared" si="361"/>
        <v>-</v>
      </c>
      <c r="EW84" s="68"/>
      <c r="EX84" s="355">
        <f t="shared" si="362"/>
        <v>0</v>
      </c>
      <c r="EY84" s="355">
        <f t="shared" si="363"/>
        <v>0</v>
      </c>
      <c r="EZ84" s="355">
        <f t="shared" si="364"/>
        <v>0</v>
      </c>
      <c r="FA84" s="355">
        <f t="shared" si="365"/>
        <v>0</v>
      </c>
      <c r="FB84" s="355">
        <f t="shared" si="366"/>
        <v>0</v>
      </c>
      <c r="FC84" s="355">
        <f t="shared" si="367"/>
        <v>0</v>
      </c>
      <c r="FD84" s="355">
        <f t="shared" si="368"/>
        <v>0</v>
      </c>
      <c r="FE84" s="355">
        <f t="shared" si="369"/>
        <v>0</v>
      </c>
      <c r="FF84" s="68"/>
      <c r="FG84" s="68">
        <f t="shared" si="370"/>
        <v>0</v>
      </c>
      <c r="FH84" s="68" t="str">
        <f t="shared" si="371"/>
        <v>-</v>
      </c>
      <c r="FI84" s="68" t="str">
        <f t="shared" si="372"/>
        <v>-</v>
      </c>
      <c r="FJ84" s="68" t="str">
        <f t="shared" si="373"/>
        <v>-</v>
      </c>
      <c r="FK84" s="68" t="str">
        <f t="shared" si="374"/>
        <v>-</v>
      </c>
      <c r="FL84" s="68" t="str">
        <f t="shared" si="375"/>
        <v>-</v>
      </c>
      <c r="FM84" s="68" t="str">
        <f t="shared" si="376"/>
        <v>-</v>
      </c>
      <c r="FN84" s="68" t="str">
        <f t="shared" si="377"/>
        <v>-</v>
      </c>
      <c r="FO84" s="68"/>
      <c r="FP84" s="355">
        <f t="shared" si="378"/>
        <v>0</v>
      </c>
      <c r="FQ84" s="355">
        <f t="shared" si="379"/>
        <v>0</v>
      </c>
      <c r="FR84" s="355">
        <f t="shared" si="380"/>
        <v>0</v>
      </c>
      <c r="FS84" s="355">
        <f t="shared" si="381"/>
        <v>0</v>
      </c>
      <c r="FT84" s="355">
        <f t="shared" si="382"/>
        <v>0</v>
      </c>
      <c r="FU84" s="355">
        <f t="shared" si="383"/>
        <v>0</v>
      </c>
      <c r="FV84" s="355">
        <f t="shared" si="384"/>
        <v>0</v>
      </c>
      <c r="FW84" s="355">
        <f t="shared" si="385"/>
        <v>0</v>
      </c>
      <c r="FX84" s="68"/>
      <c r="FY84" s="68">
        <f t="shared" si="386"/>
        <v>0</v>
      </c>
      <c r="FZ84" s="68" t="str">
        <f t="shared" si="387"/>
        <v>-</v>
      </c>
      <c r="GA84" s="68" t="str">
        <f t="shared" si="388"/>
        <v>-</v>
      </c>
      <c r="GB84" s="68" t="str">
        <f t="shared" si="389"/>
        <v>-</v>
      </c>
      <c r="GC84" s="68" t="str">
        <f t="shared" si="390"/>
        <v>-</v>
      </c>
      <c r="GD84" s="68" t="str">
        <f t="shared" si="391"/>
        <v>-</v>
      </c>
      <c r="GE84" s="68" t="str">
        <f t="shared" si="392"/>
        <v>-</v>
      </c>
      <c r="GF84" s="68" t="str">
        <f t="shared" si="393"/>
        <v>-</v>
      </c>
    </row>
    <row r="85" spans="1:188" ht="13.5" customHeight="1" x14ac:dyDescent="0.3">
      <c r="A85" s="387"/>
      <c r="B85" s="387" t="s">
        <v>242</v>
      </c>
      <c r="C85" s="387" t="s">
        <v>26</v>
      </c>
      <c r="D85" s="388">
        <v>0</v>
      </c>
      <c r="E85" s="388">
        <v>0.72916666666666663</v>
      </c>
      <c r="F85" s="389" t="str">
        <f t="shared" si="264"/>
        <v>Off-PT</v>
      </c>
      <c r="G85" s="9"/>
      <c r="H85" s="460">
        <f>INDEX(Lookup!$F$324:$Q$334,MATCH('Fox Channels'!B85,Lookup!$F$324:$F$334,0),MATCH('Fox Channels'!$F$9,Lookup!$F$324:$Q$324,0))</f>
        <v>0.3</v>
      </c>
      <c r="I85" s="391">
        <v>104</v>
      </c>
      <c r="J85" s="432">
        <f t="shared" si="265"/>
        <v>683.8</v>
      </c>
      <c r="K85" s="460">
        <f t="shared" si="266"/>
        <v>0</v>
      </c>
      <c r="L85" s="394">
        <f t="shared" si="290"/>
        <v>0</v>
      </c>
      <c r="M85" s="395">
        <f t="shared" si="267"/>
        <v>104</v>
      </c>
      <c r="N85" s="392">
        <f t="shared" si="268"/>
        <v>0</v>
      </c>
      <c r="O85" s="9">
        <f t="shared" si="269"/>
        <v>0</v>
      </c>
      <c r="P85" s="9">
        <f t="shared" si="291"/>
        <v>0</v>
      </c>
      <c r="Q85" s="9">
        <f t="shared" si="292"/>
        <v>0</v>
      </c>
      <c r="R85" s="9">
        <f t="shared" si="293"/>
        <v>0</v>
      </c>
      <c r="S85" s="9">
        <f t="shared" si="294"/>
        <v>0</v>
      </c>
      <c r="T85" s="9">
        <f t="shared" si="295"/>
        <v>0</v>
      </c>
      <c r="U85" s="9">
        <f t="shared" si="296"/>
        <v>0</v>
      </c>
      <c r="V85" s="9">
        <f t="shared" si="297"/>
        <v>0</v>
      </c>
      <c r="W85" s="9">
        <f t="shared" si="298"/>
        <v>0</v>
      </c>
      <c r="X85" s="9">
        <f t="shared" si="299"/>
        <v>0</v>
      </c>
      <c r="Y85" s="9">
        <f t="shared" si="300"/>
        <v>0</v>
      </c>
      <c r="Z85" s="9">
        <f t="shared" si="301"/>
        <v>0</v>
      </c>
      <c r="AA85" s="9">
        <f t="shared" si="302"/>
        <v>0</v>
      </c>
      <c r="AB85" s="9">
        <f t="shared" si="270"/>
        <v>0</v>
      </c>
      <c r="AC85" s="9">
        <f t="shared" si="271"/>
        <v>0</v>
      </c>
      <c r="AD85" s="9">
        <f t="shared" si="272"/>
        <v>0</v>
      </c>
      <c r="AE85" s="9">
        <f t="shared" si="273"/>
        <v>0</v>
      </c>
      <c r="AF85" s="9">
        <f t="shared" si="274"/>
        <v>0</v>
      </c>
      <c r="AG85" s="9">
        <f t="shared" si="275"/>
        <v>0</v>
      </c>
      <c r="AH85" s="8">
        <f t="shared" si="276"/>
        <v>104</v>
      </c>
      <c r="AI85" s="8">
        <f t="shared" si="277"/>
        <v>0</v>
      </c>
      <c r="AJ85" s="8">
        <f t="shared" si="278"/>
        <v>0</v>
      </c>
      <c r="AK85" s="8">
        <f t="shared" si="279"/>
        <v>0</v>
      </c>
      <c r="AL85" s="8">
        <f t="shared" si="280"/>
        <v>0</v>
      </c>
      <c r="AM85" s="103" t="str">
        <f t="shared" si="281"/>
        <v>1</v>
      </c>
      <c r="AN85" s="63"/>
      <c r="AO85" s="63"/>
      <c r="AP85" s="63"/>
      <c r="AQ85" s="66"/>
      <c r="AR85" s="66"/>
      <c r="AS85" s="63"/>
      <c r="AT85" s="63"/>
      <c r="AU85" s="63"/>
      <c r="AV85" s="63"/>
      <c r="AW85" s="63"/>
      <c r="AX85" s="66"/>
      <c r="AY85" s="66"/>
      <c r="AZ85" s="63"/>
      <c r="BA85" s="63"/>
      <c r="BB85" s="63"/>
      <c r="BC85" s="63"/>
      <c r="BD85" s="63"/>
      <c r="BE85" s="66"/>
      <c r="BF85" s="66"/>
      <c r="BG85" s="63"/>
      <c r="BH85" s="63"/>
      <c r="BI85" s="63"/>
      <c r="BJ85" s="63"/>
      <c r="BK85" s="63"/>
      <c r="BL85" s="66"/>
      <c r="BM85" s="66"/>
      <c r="BN85" s="63"/>
      <c r="BO85" s="63"/>
      <c r="BP85" s="63"/>
      <c r="BQ85" s="63"/>
      <c r="BR85" s="63"/>
      <c r="BT85" s="70">
        <f t="shared" si="303"/>
        <v>0</v>
      </c>
      <c r="BU85" s="70">
        <f t="shared" si="304"/>
        <v>0</v>
      </c>
      <c r="BV85" s="70">
        <f t="shared" si="305"/>
        <v>0</v>
      </c>
      <c r="BW85" s="70">
        <f t="shared" si="306"/>
        <v>0</v>
      </c>
      <c r="BX85" s="70">
        <f t="shared" si="307"/>
        <v>0</v>
      </c>
      <c r="BY85" s="70">
        <f t="shared" si="308"/>
        <v>0</v>
      </c>
      <c r="CA85" s="104">
        <f t="shared" si="309"/>
        <v>0</v>
      </c>
      <c r="CB85" s="104">
        <f t="shared" si="310"/>
        <v>0</v>
      </c>
      <c r="CC85" s="104">
        <f t="shared" si="311"/>
        <v>0</v>
      </c>
      <c r="CD85" s="104">
        <f t="shared" si="312"/>
        <v>0</v>
      </c>
      <c r="CE85" s="104">
        <f t="shared" si="313"/>
        <v>0</v>
      </c>
      <c r="CF85" s="104">
        <f t="shared" si="314"/>
        <v>0</v>
      </c>
      <c r="CH85" s="226">
        <f t="shared" si="282"/>
        <v>0</v>
      </c>
      <c r="CI85" s="226">
        <f t="shared" si="283"/>
        <v>0</v>
      </c>
      <c r="CJ85" s="226">
        <f t="shared" si="284"/>
        <v>0</v>
      </c>
      <c r="CK85" s="226">
        <f t="shared" si="285"/>
        <v>0</v>
      </c>
      <c r="CL85" s="226">
        <f t="shared" si="286"/>
        <v>0</v>
      </c>
      <c r="CM85" s="226">
        <f t="shared" si="287"/>
        <v>0</v>
      </c>
      <c r="CN85" s="226">
        <f t="shared" si="288"/>
        <v>0</v>
      </c>
      <c r="CO85" s="226">
        <f t="shared" si="289"/>
        <v>0</v>
      </c>
      <c r="CV85" s="355">
        <f t="shared" si="315"/>
        <v>0</v>
      </c>
      <c r="CW85" s="355">
        <f t="shared" si="316"/>
        <v>0</v>
      </c>
      <c r="CX85" s="355">
        <f t="shared" si="317"/>
        <v>0</v>
      </c>
      <c r="CY85" s="355">
        <f t="shared" si="318"/>
        <v>0</v>
      </c>
      <c r="CZ85" s="355" t="str">
        <f ca="1">IFERROR(OUNTIF(AN85:AT85,"e"),"-")</f>
        <v>-</v>
      </c>
      <c r="DA85" s="355">
        <f t="shared" si="319"/>
        <v>0</v>
      </c>
      <c r="DB85" s="355">
        <f t="shared" si="320"/>
        <v>0</v>
      </c>
      <c r="DC85" s="355">
        <f t="shared" si="321"/>
        <v>0</v>
      </c>
      <c r="DD85" s="68"/>
      <c r="DE85" s="1168">
        <f t="shared" si="322"/>
        <v>0</v>
      </c>
      <c r="DF85" s="1168" t="str">
        <f t="shared" si="323"/>
        <v>-</v>
      </c>
      <c r="DG85" s="1168" t="str">
        <f t="shared" si="324"/>
        <v>-</v>
      </c>
      <c r="DH85" s="1168" t="str">
        <f t="shared" si="325"/>
        <v>-</v>
      </c>
      <c r="DI85" s="1168" t="str">
        <f t="shared" ca="1" si="326"/>
        <v>-</v>
      </c>
      <c r="DJ85" s="1168" t="str">
        <f t="shared" si="327"/>
        <v>-</v>
      </c>
      <c r="DK85" s="1168" t="str">
        <f t="shared" si="328"/>
        <v>-</v>
      </c>
      <c r="DL85" s="1168" t="str">
        <f t="shared" si="329"/>
        <v>-</v>
      </c>
      <c r="DM85" s="68"/>
      <c r="DN85" s="355">
        <f t="shared" si="330"/>
        <v>0</v>
      </c>
      <c r="DO85" s="355">
        <f t="shared" si="331"/>
        <v>0</v>
      </c>
      <c r="DP85" s="355">
        <f t="shared" si="332"/>
        <v>0</v>
      </c>
      <c r="DQ85" s="355">
        <f t="shared" si="333"/>
        <v>0</v>
      </c>
      <c r="DR85" s="355">
        <f t="shared" si="334"/>
        <v>0</v>
      </c>
      <c r="DS85" s="355">
        <f t="shared" si="335"/>
        <v>0</v>
      </c>
      <c r="DT85" s="355">
        <f t="shared" si="336"/>
        <v>0</v>
      </c>
      <c r="DU85" s="355">
        <f t="shared" si="337"/>
        <v>0</v>
      </c>
      <c r="DV85" s="68"/>
      <c r="DW85" s="68">
        <f t="shared" si="338"/>
        <v>0</v>
      </c>
      <c r="DX85" s="68" t="str">
        <f t="shared" si="339"/>
        <v>-</v>
      </c>
      <c r="DY85" s="68" t="str">
        <f t="shared" si="340"/>
        <v>-</v>
      </c>
      <c r="DZ85" s="68" t="str">
        <f t="shared" si="341"/>
        <v>-</v>
      </c>
      <c r="EA85" s="68" t="str">
        <f t="shared" si="342"/>
        <v>-</v>
      </c>
      <c r="EB85" s="68" t="str">
        <f t="shared" si="343"/>
        <v>-</v>
      </c>
      <c r="EC85" s="68" t="str">
        <f t="shared" si="344"/>
        <v>-</v>
      </c>
      <c r="ED85" s="68" t="str">
        <f t="shared" si="345"/>
        <v>-</v>
      </c>
      <c r="EE85" s="68"/>
      <c r="EF85" s="355">
        <f t="shared" si="346"/>
        <v>0</v>
      </c>
      <c r="EG85" s="355">
        <f t="shared" si="347"/>
        <v>0</v>
      </c>
      <c r="EH85" s="355">
        <f t="shared" si="348"/>
        <v>0</v>
      </c>
      <c r="EI85" s="355">
        <f t="shared" si="349"/>
        <v>0</v>
      </c>
      <c r="EJ85" s="355">
        <f t="shared" si="350"/>
        <v>0</v>
      </c>
      <c r="EK85" s="355">
        <f t="shared" si="351"/>
        <v>0</v>
      </c>
      <c r="EL85" s="355">
        <f t="shared" si="352"/>
        <v>0</v>
      </c>
      <c r="EM85" s="355">
        <f t="shared" si="353"/>
        <v>0</v>
      </c>
      <c r="EN85" s="68"/>
      <c r="EO85" s="68">
        <f t="shared" si="354"/>
        <v>0</v>
      </c>
      <c r="EP85" s="68" t="str">
        <f t="shared" si="355"/>
        <v>-</v>
      </c>
      <c r="EQ85" s="68" t="str">
        <f t="shared" si="356"/>
        <v>-</v>
      </c>
      <c r="ER85" s="68" t="str">
        <f t="shared" si="357"/>
        <v>-</v>
      </c>
      <c r="ES85" s="68" t="str">
        <f t="shared" si="358"/>
        <v>-</v>
      </c>
      <c r="ET85" s="68" t="str">
        <f t="shared" si="359"/>
        <v>-</v>
      </c>
      <c r="EU85" s="68" t="str">
        <f t="shared" si="360"/>
        <v>-</v>
      </c>
      <c r="EV85" s="68" t="str">
        <f t="shared" si="361"/>
        <v>-</v>
      </c>
      <c r="EW85" s="68"/>
      <c r="EX85" s="355">
        <f t="shared" si="362"/>
        <v>0</v>
      </c>
      <c r="EY85" s="355">
        <f t="shared" si="363"/>
        <v>0</v>
      </c>
      <c r="EZ85" s="355">
        <f t="shared" si="364"/>
        <v>0</v>
      </c>
      <c r="FA85" s="355">
        <f t="shared" si="365"/>
        <v>0</v>
      </c>
      <c r="FB85" s="355">
        <f t="shared" si="366"/>
        <v>0</v>
      </c>
      <c r="FC85" s="355">
        <f t="shared" si="367"/>
        <v>0</v>
      </c>
      <c r="FD85" s="355">
        <f t="shared" si="368"/>
        <v>0</v>
      </c>
      <c r="FE85" s="355">
        <f t="shared" si="369"/>
        <v>0</v>
      </c>
      <c r="FF85" s="68"/>
      <c r="FG85" s="68">
        <f t="shared" si="370"/>
        <v>0</v>
      </c>
      <c r="FH85" s="68" t="str">
        <f t="shared" si="371"/>
        <v>-</v>
      </c>
      <c r="FI85" s="68" t="str">
        <f t="shared" si="372"/>
        <v>-</v>
      </c>
      <c r="FJ85" s="68" t="str">
        <f t="shared" si="373"/>
        <v>-</v>
      </c>
      <c r="FK85" s="68" t="str">
        <f t="shared" si="374"/>
        <v>-</v>
      </c>
      <c r="FL85" s="68" t="str">
        <f t="shared" si="375"/>
        <v>-</v>
      </c>
      <c r="FM85" s="68" t="str">
        <f t="shared" si="376"/>
        <v>-</v>
      </c>
      <c r="FN85" s="68" t="str">
        <f t="shared" si="377"/>
        <v>-</v>
      </c>
      <c r="FO85" s="68"/>
      <c r="FP85" s="355">
        <f t="shared" si="378"/>
        <v>0</v>
      </c>
      <c r="FQ85" s="355">
        <f t="shared" si="379"/>
        <v>0</v>
      </c>
      <c r="FR85" s="355">
        <f t="shared" si="380"/>
        <v>0</v>
      </c>
      <c r="FS85" s="355">
        <f t="shared" si="381"/>
        <v>0</v>
      </c>
      <c r="FT85" s="355">
        <f t="shared" si="382"/>
        <v>0</v>
      </c>
      <c r="FU85" s="355">
        <f t="shared" si="383"/>
        <v>0</v>
      </c>
      <c r="FV85" s="355">
        <f t="shared" si="384"/>
        <v>0</v>
      </c>
      <c r="FW85" s="355">
        <f t="shared" si="385"/>
        <v>0</v>
      </c>
      <c r="FX85" s="68"/>
      <c r="FY85" s="68">
        <f t="shared" si="386"/>
        <v>0</v>
      </c>
      <c r="FZ85" s="68" t="str">
        <f t="shared" si="387"/>
        <v>-</v>
      </c>
      <c r="GA85" s="68" t="str">
        <f t="shared" si="388"/>
        <v>-</v>
      </c>
      <c r="GB85" s="68" t="str">
        <f t="shared" si="389"/>
        <v>-</v>
      </c>
      <c r="GC85" s="68" t="str">
        <f t="shared" si="390"/>
        <v>-</v>
      </c>
      <c r="GD85" s="68" t="str">
        <f t="shared" si="391"/>
        <v>-</v>
      </c>
      <c r="GE85" s="68" t="str">
        <f t="shared" si="392"/>
        <v>-</v>
      </c>
      <c r="GF85" s="68" t="str">
        <f t="shared" si="393"/>
        <v>-</v>
      </c>
    </row>
    <row r="86" spans="1:188" ht="13.5" customHeight="1" x14ac:dyDescent="0.3">
      <c r="A86" s="387"/>
      <c r="B86" s="387" t="s">
        <v>242</v>
      </c>
      <c r="C86" s="387" t="s">
        <v>26</v>
      </c>
      <c r="D86" s="388">
        <v>0</v>
      </c>
      <c r="E86" s="388">
        <v>0.72916666666666663</v>
      </c>
      <c r="F86" s="389" t="str">
        <f t="shared" si="264"/>
        <v>Off-PT</v>
      </c>
      <c r="G86" s="9"/>
      <c r="H86" s="460">
        <f>INDEX(Lookup!$F$324:$Q$334,MATCH('Fox Channels'!B86,Lookup!$F$324:$F$334,0),MATCH('Fox Channels'!$F$9,Lookup!$F$324:$Q$324,0))</f>
        <v>0.3</v>
      </c>
      <c r="I86" s="391">
        <v>104</v>
      </c>
      <c r="J86" s="432">
        <f t="shared" si="265"/>
        <v>683.8</v>
      </c>
      <c r="K86" s="460">
        <f t="shared" si="266"/>
        <v>0</v>
      </c>
      <c r="L86" s="394">
        <f t="shared" si="290"/>
        <v>0</v>
      </c>
      <c r="M86" s="395">
        <f t="shared" si="267"/>
        <v>104</v>
      </c>
      <c r="N86" s="392">
        <f t="shared" si="268"/>
        <v>0</v>
      </c>
      <c r="O86" s="9">
        <f t="shared" si="269"/>
        <v>0</v>
      </c>
      <c r="P86" s="9">
        <f t="shared" si="291"/>
        <v>0</v>
      </c>
      <c r="Q86" s="9">
        <f t="shared" si="292"/>
        <v>0</v>
      </c>
      <c r="R86" s="9">
        <f t="shared" si="293"/>
        <v>0</v>
      </c>
      <c r="S86" s="9">
        <f t="shared" si="294"/>
        <v>0</v>
      </c>
      <c r="T86" s="9">
        <f t="shared" si="295"/>
        <v>0</v>
      </c>
      <c r="U86" s="9">
        <f t="shared" si="296"/>
        <v>0</v>
      </c>
      <c r="V86" s="9">
        <f t="shared" si="297"/>
        <v>0</v>
      </c>
      <c r="W86" s="9">
        <f t="shared" si="298"/>
        <v>0</v>
      </c>
      <c r="X86" s="9">
        <f t="shared" si="299"/>
        <v>0</v>
      </c>
      <c r="Y86" s="9">
        <f t="shared" si="300"/>
        <v>0</v>
      </c>
      <c r="Z86" s="9">
        <f t="shared" si="301"/>
        <v>0</v>
      </c>
      <c r="AA86" s="9">
        <f t="shared" si="302"/>
        <v>0</v>
      </c>
      <c r="AB86" s="9">
        <f t="shared" si="270"/>
        <v>0</v>
      </c>
      <c r="AC86" s="9">
        <f t="shared" si="271"/>
        <v>0</v>
      </c>
      <c r="AD86" s="9">
        <f t="shared" si="272"/>
        <v>0</v>
      </c>
      <c r="AE86" s="9">
        <f t="shared" si="273"/>
        <v>0</v>
      </c>
      <c r="AF86" s="9">
        <f t="shared" si="274"/>
        <v>0</v>
      </c>
      <c r="AG86" s="9">
        <f t="shared" si="275"/>
        <v>0</v>
      </c>
      <c r="AH86" s="8">
        <f t="shared" si="276"/>
        <v>104</v>
      </c>
      <c r="AI86" s="8">
        <f t="shared" si="277"/>
        <v>0</v>
      </c>
      <c r="AJ86" s="8">
        <f t="shared" si="278"/>
        <v>0</v>
      </c>
      <c r="AK86" s="8">
        <f t="shared" si="279"/>
        <v>0</v>
      </c>
      <c r="AL86" s="8">
        <f t="shared" si="280"/>
        <v>0</v>
      </c>
      <c r="AM86" s="103" t="str">
        <f t="shared" si="281"/>
        <v>1</v>
      </c>
      <c r="AN86" s="63"/>
      <c r="AO86" s="63"/>
      <c r="AP86" s="63"/>
      <c r="AQ86" s="66"/>
      <c r="AR86" s="66"/>
      <c r="AS86" s="63"/>
      <c r="AT86" s="63"/>
      <c r="AU86" s="63"/>
      <c r="AV86" s="63"/>
      <c r="AW86" s="63"/>
      <c r="AX86" s="66"/>
      <c r="AY86" s="66"/>
      <c r="AZ86" s="63"/>
      <c r="BA86" s="63"/>
      <c r="BB86" s="63"/>
      <c r="BC86" s="63"/>
      <c r="BD86" s="63"/>
      <c r="BE86" s="66"/>
      <c r="BF86" s="66"/>
      <c r="BG86" s="63"/>
      <c r="BH86" s="63"/>
      <c r="BI86" s="63"/>
      <c r="BJ86" s="63"/>
      <c r="BK86" s="63"/>
      <c r="BL86" s="66"/>
      <c r="BM86" s="66"/>
      <c r="BN86" s="63"/>
      <c r="BO86" s="63"/>
      <c r="BP86" s="63"/>
      <c r="BQ86" s="63"/>
      <c r="BR86" s="63"/>
      <c r="BT86" s="70">
        <f t="shared" si="303"/>
        <v>0</v>
      </c>
      <c r="BU86" s="70">
        <f t="shared" si="304"/>
        <v>0</v>
      </c>
      <c r="BV86" s="70">
        <f t="shared" si="305"/>
        <v>0</v>
      </c>
      <c r="BW86" s="70">
        <f t="shared" si="306"/>
        <v>0</v>
      </c>
      <c r="BX86" s="70">
        <f t="shared" si="307"/>
        <v>0</v>
      </c>
      <c r="BY86" s="70">
        <f t="shared" si="308"/>
        <v>0</v>
      </c>
      <c r="CA86" s="104">
        <f t="shared" si="309"/>
        <v>0</v>
      </c>
      <c r="CB86" s="104">
        <f t="shared" si="310"/>
        <v>0</v>
      </c>
      <c r="CC86" s="104">
        <f t="shared" si="311"/>
        <v>0</v>
      </c>
      <c r="CD86" s="104">
        <f t="shared" si="312"/>
        <v>0</v>
      </c>
      <c r="CE86" s="104">
        <f t="shared" si="313"/>
        <v>0</v>
      </c>
      <c r="CF86" s="104">
        <f t="shared" si="314"/>
        <v>0</v>
      </c>
      <c r="CH86" s="226">
        <f t="shared" si="282"/>
        <v>0</v>
      </c>
      <c r="CI86" s="226">
        <f t="shared" si="283"/>
        <v>0</v>
      </c>
      <c r="CJ86" s="226">
        <f t="shared" si="284"/>
        <v>0</v>
      </c>
      <c r="CK86" s="226">
        <f t="shared" si="285"/>
        <v>0</v>
      </c>
      <c r="CL86" s="226">
        <f t="shared" si="286"/>
        <v>0</v>
      </c>
      <c r="CM86" s="226">
        <f t="shared" si="287"/>
        <v>0</v>
      </c>
      <c r="CN86" s="226">
        <f t="shared" si="288"/>
        <v>0</v>
      </c>
      <c r="CO86" s="226">
        <f t="shared" si="289"/>
        <v>0</v>
      </c>
      <c r="CV86" s="355">
        <f t="shared" si="315"/>
        <v>0</v>
      </c>
      <c r="CW86" s="355">
        <f t="shared" si="316"/>
        <v>0</v>
      </c>
      <c r="CX86" s="355">
        <f t="shared" si="317"/>
        <v>0</v>
      </c>
      <c r="CY86" s="355">
        <f t="shared" si="318"/>
        <v>0</v>
      </c>
      <c r="CZ86" s="355" t="str">
        <f ca="1">IFERROR(OUNTIF(AN86:AT86,"e"),"-")</f>
        <v>-</v>
      </c>
      <c r="DA86" s="355">
        <f t="shared" si="319"/>
        <v>0</v>
      </c>
      <c r="DB86" s="355">
        <f t="shared" si="320"/>
        <v>0</v>
      </c>
      <c r="DC86" s="355">
        <f t="shared" si="321"/>
        <v>0</v>
      </c>
      <c r="DD86" s="68"/>
      <c r="DE86" s="1168">
        <f t="shared" si="322"/>
        <v>0</v>
      </c>
      <c r="DF86" s="1168" t="str">
        <f t="shared" si="323"/>
        <v>-</v>
      </c>
      <c r="DG86" s="1168" t="str">
        <f t="shared" si="324"/>
        <v>-</v>
      </c>
      <c r="DH86" s="1168" t="str">
        <f t="shared" si="325"/>
        <v>-</v>
      </c>
      <c r="DI86" s="1168" t="str">
        <f t="shared" ca="1" si="326"/>
        <v>-</v>
      </c>
      <c r="DJ86" s="1168" t="str">
        <f t="shared" si="327"/>
        <v>-</v>
      </c>
      <c r="DK86" s="1168" t="str">
        <f t="shared" si="328"/>
        <v>-</v>
      </c>
      <c r="DL86" s="1168" t="str">
        <f t="shared" si="329"/>
        <v>-</v>
      </c>
      <c r="DM86" s="68"/>
      <c r="DN86" s="355">
        <f t="shared" si="330"/>
        <v>0</v>
      </c>
      <c r="DO86" s="355">
        <f t="shared" si="331"/>
        <v>0</v>
      </c>
      <c r="DP86" s="355">
        <f t="shared" si="332"/>
        <v>0</v>
      </c>
      <c r="DQ86" s="355">
        <f t="shared" si="333"/>
        <v>0</v>
      </c>
      <c r="DR86" s="355">
        <f t="shared" si="334"/>
        <v>0</v>
      </c>
      <c r="DS86" s="355">
        <f t="shared" si="335"/>
        <v>0</v>
      </c>
      <c r="DT86" s="355">
        <f t="shared" si="336"/>
        <v>0</v>
      </c>
      <c r="DU86" s="355">
        <f t="shared" si="337"/>
        <v>0</v>
      </c>
      <c r="DV86" s="68"/>
      <c r="DW86" s="68">
        <f t="shared" si="338"/>
        <v>0</v>
      </c>
      <c r="DX86" s="68" t="str">
        <f t="shared" si="339"/>
        <v>-</v>
      </c>
      <c r="DY86" s="68" t="str">
        <f t="shared" si="340"/>
        <v>-</v>
      </c>
      <c r="DZ86" s="68" t="str">
        <f t="shared" si="341"/>
        <v>-</v>
      </c>
      <c r="EA86" s="68" t="str">
        <f t="shared" si="342"/>
        <v>-</v>
      </c>
      <c r="EB86" s="68" t="str">
        <f t="shared" si="343"/>
        <v>-</v>
      </c>
      <c r="EC86" s="68" t="str">
        <f t="shared" si="344"/>
        <v>-</v>
      </c>
      <c r="ED86" s="68" t="str">
        <f t="shared" si="345"/>
        <v>-</v>
      </c>
      <c r="EE86" s="68"/>
      <c r="EF86" s="355">
        <f t="shared" si="346"/>
        <v>0</v>
      </c>
      <c r="EG86" s="355">
        <f t="shared" si="347"/>
        <v>0</v>
      </c>
      <c r="EH86" s="355">
        <f t="shared" si="348"/>
        <v>0</v>
      </c>
      <c r="EI86" s="355">
        <f t="shared" si="349"/>
        <v>0</v>
      </c>
      <c r="EJ86" s="355">
        <f t="shared" si="350"/>
        <v>0</v>
      </c>
      <c r="EK86" s="355">
        <f t="shared" si="351"/>
        <v>0</v>
      </c>
      <c r="EL86" s="355">
        <f t="shared" si="352"/>
        <v>0</v>
      </c>
      <c r="EM86" s="355">
        <f t="shared" si="353"/>
        <v>0</v>
      </c>
      <c r="EN86" s="68"/>
      <c r="EO86" s="68">
        <f t="shared" si="354"/>
        <v>0</v>
      </c>
      <c r="EP86" s="68" t="str">
        <f t="shared" si="355"/>
        <v>-</v>
      </c>
      <c r="EQ86" s="68" t="str">
        <f t="shared" si="356"/>
        <v>-</v>
      </c>
      <c r="ER86" s="68" t="str">
        <f t="shared" si="357"/>
        <v>-</v>
      </c>
      <c r="ES86" s="68" t="str">
        <f t="shared" si="358"/>
        <v>-</v>
      </c>
      <c r="ET86" s="68" t="str">
        <f t="shared" si="359"/>
        <v>-</v>
      </c>
      <c r="EU86" s="68" t="str">
        <f t="shared" si="360"/>
        <v>-</v>
      </c>
      <c r="EV86" s="68" t="str">
        <f t="shared" si="361"/>
        <v>-</v>
      </c>
      <c r="EW86" s="68"/>
      <c r="EX86" s="355">
        <f t="shared" si="362"/>
        <v>0</v>
      </c>
      <c r="EY86" s="355">
        <f t="shared" si="363"/>
        <v>0</v>
      </c>
      <c r="EZ86" s="355">
        <f t="shared" si="364"/>
        <v>0</v>
      </c>
      <c r="FA86" s="355">
        <f t="shared" si="365"/>
        <v>0</v>
      </c>
      <c r="FB86" s="355">
        <f t="shared" si="366"/>
        <v>0</v>
      </c>
      <c r="FC86" s="355">
        <f t="shared" si="367"/>
        <v>0</v>
      </c>
      <c r="FD86" s="355">
        <f t="shared" si="368"/>
        <v>0</v>
      </c>
      <c r="FE86" s="355">
        <f t="shared" si="369"/>
        <v>0</v>
      </c>
      <c r="FF86" s="68"/>
      <c r="FG86" s="68">
        <f t="shared" si="370"/>
        <v>0</v>
      </c>
      <c r="FH86" s="68" t="str">
        <f t="shared" si="371"/>
        <v>-</v>
      </c>
      <c r="FI86" s="68" t="str">
        <f t="shared" si="372"/>
        <v>-</v>
      </c>
      <c r="FJ86" s="68" t="str">
        <f t="shared" si="373"/>
        <v>-</v>
      </c>
      <c r="FK86" s="68" t="str">
        <f t="shared" si="374"/>
        <v>-</v>
      </c>
      <c r="FL86" s="68" t="str">
        <f t="shared" si="375"/>
        <v>-</v>
      </c>
      <c r="FM86" s="68" t="str">
        <f t="shared" si="376"/>
        <v>-</v>
      </c>
      <c r="FN86" s="68" t="str">
        <f t="shared" si="377"/>
        <v>-</v>
      </c>
      <c r="FO86" s="68"/>
      <c r="FP86" s="355">
        <f t="shared" si="378"/>
        <v>0</v>
      </c>
      <c r="FQ86" s="355">
        <f t="shared" si="379"/>
        <v>0</v>
      </c>
      <c r="FR86" s="355">
        <f t="shared" si="380"/>
        <v>0</v>
      </c>
      <c r="FS86" s="355">
        <f t="shared" si="381"/>
        <v>0</v>
      </c>
      <c r="FT86" s="355">
        <f t="shared" si="382"/>
        <v>0</v>
      </c>
      <c r="FU86" s="355">
        <f t="shared" si="383"/>
        <v>0</v>
      </c>
      <c r="FV86" s="355">
        <f t="shared" si="384"/>
        <v>0</v>
      </c>
      <c r="FW86" s="355">
        <f t="shared" si="385"/>
        <v>0</v>
      </c>
      <c r="FX86" s="68"/>
      <c r="FY86" s="68">
        <f t="shared" si="386"/>
        <v>0</v>
      </c>
      <c r="FZ86" s="68" t="str">
        <f t="shared" si="387"/>
        <v>-</v>
      </c>
      <c r="GA86" s="68" t="str">
        <f t="shared" si="388"/>
        <v>-</v>
      </c>
      <c r="GB86" s="68" t="str">
        <f t="shared" si="389"/>
        <v>-</v>
      </c>
      <c r="GC86" s="68" t="str">
        <f t="shared" si="390"/>
        <v>-</v>
      </c>
      <c r="GD86" s="68" t="str">
        <f t="shared" si="391"/>
        <v>-</v>
      </c>
      <c r="GE86" s="68" t="str">
        <f t="shared" si="392"/>
        <v>-</v>
      </c>
      <c r="GF86" s="68" t="str">
        <f t="shared" si="393"/>
        <v>-</v>
      </c>
    </row>
    <row r="87" spans="1:188" ht="13.5" customHeight="1" x14ac:dyDescent="0.3">
      <c r="A87" s="387"/>
      <c r="B87" s="387" t="s">
        <v>107</v>
      </c>
      <c r="C87" s="387" t="s">
        <v>26</v>
      </c>
      <c r="D87" s="388">
        <v>0.72916666666666663</v>
      </c>
      <c r="E87" s="388">
        <v>0</v>
      </c>
      <c r="F87" s="389" t="str">
        <f t="shared" si="264"/>
        <v>PT</v>
      </c>
      <c r="G87" s="9"/>
      <c r="H87" s="460">
        <f>INDEX(Lookup!$F$324:$Q$334,MATCH('Fox Channels'!B87,Lookup!$F$324:$F$334,0),MATCH('Fox Channels'!$F$9,Lookup!$F$324:$Q$324,0))</f>
        <v>0.2</v>
      </c>
      <c r="I87" s="391">
        <v>192.4</v>
      </c>
      <c r="J87" s="432">
        <f t="shared" si="265"/>
        <v>683.8</v>
      </c>
      <c r="K87" s="460">
        <f t="shared" si="266"/>
        <v>0</v>
      </c>
      <c r="L87" s="394">
        <f t="shared" si="290"/>
        <v>0</v>
      </c>
      <c r="M87" s="395">
        <f t="shared" si="267"/>
        <v>192.4</v>
      </c>
      <c r="N87" s="392">
        <f t="shared" si="268"/>
        <v>0</v>
      </c>
      <c r="O87" s="9">
        <f t="shared" si="269"/>
        <v>0</v>
      </c>
      <c r="P87" s="9">
        <f t="shared" si="291"/>
        <v>0</v>
      </c>
      <c r="Q87" s="9">
        <f t="shared" si="292"/>
        <v>0</v>
      </c>
      <c r="R87" s="9">
        <f t="shared" si="293"/>
        <v>0</v>
      </c>
      <c r="S87" s="9">
        <f t="shared" si="294"/>
        <v>0</v>
      </c>
      <c r="T87" s="9">
        <f t="shared" si="295"/>
        <v>0</v>
      </c>
      <c r="U87" s="9">
        <f t="shared" si="296"/>
        <v>0</v>
      </c>
      <c r="V87" s="9">
        <f t="shared" si="297"/>
        <v>0</v>
      </c>
      <c r="W87" s="9">
        <f t="shared" si="298"/>
        <v>0</v>
      </c>
      <c r="X87" s="9">
        <f t="shared" si="299"/>
        <v>0</v>
      </c>
      <c r="Y87" s="9">
        <f t="shared" si="300"/>
        <v>0</v>
      </c>
      <c r="Z87" s="9">
        <f t="shared" si="301"/>
        <v>0</v>
      </c>
      <c r="AA87" s="9">
        <f t="shared" si="302"/>
        <v>0</v>
      </c>
      <c r="AB87" s="9">
        <f t="shared" si="270"/>
        <v>0</v>
      </c>
      <c r="AC87" s="9">
        <f t="shared" si="271"/>
        <v>0</v>
      </c>
      <c r="AD87" s="9">
        <f t="shared" si="272"/>
        <v>0</v>
      </c>
      <c r="AE87" s="9">
        <f t="shared" si="273"/>
        <v>0</v>
      </c>
      <c r="AF87" s="9">
        <f t="shared" si="274"/>
        <v>0</v>
      </c>
      <c r="AG87" s="9">
        <f t="shared" si="275"/>
        <v>0</v>
      </c>
      <c r="AH87" s="8">
        <f t="shared" si="276"/>
        <v>192.4</v>
      </c>
      <c r="AI87" s="8">
        <f t="shared" si="277"/>
        <v>0</v>
      </c>
      <c r="AJ87" s="8">
        <f t="shared" si="278"/>
        <v>0</v>
      </c>
      <c r="AK87" s="8">
        <f t="shared" si="279"/>
        <v>0</v>
      </c>
      <c r="AL87" s="8">
        <f t="shared" si="280"/>
        <v>0</v>
      </c>
      <c r="AM87" s="103" t="str">
        <f t="shared" si="281"/>
        <v>1</v>
      </c>
      <c r="AN87" s="63"/>
      <c r="AO87" s="63"/>
      <c r="AP87" s="63"/>
      <c r="AQ87" s="66"/>
      <c r="AR87" s="66"/>
      <c r="AS87" s="63"/>
      <c r="AT87" s="63"/>
      <c r="AU87" s="63"/>
      <c r="AV87" s="63"/>
      <c r="AW87" s="63"/>
      <c r="AX87" s="66"/>
      <c r="AY87" s="66"/>
      <c r="AZ87" s="63"/>
      <c r="BA87" s="63"/>
      <c r="BB87" s="63"/>
      <c r="BC87" s="63"/>
      <c r="BD87" s="63"/>
      <c r="BE87" s="66"/>
      <c r="BF87" s="66"/>
      <c r="BG87" s="63"/>
      <c r="BH87" s="63"/>
      <c r="BI87" s="63"/>
      <c r="BJ87" s="63"/>
      <c r="BK87" s="63"/>
      <c r="BL87" s="66"/>
      <c r="BM87" s="66"/>
      <c r="BN87" s="63"/>
      <c r="BO87" s="63"/>
      <c r="BP87" s="63"/>
      <c r="BQ87" s="63"/>
      <c r="BR87" s="63"/>
      <c r="BT87" s="70">
        <f t="shared" si="303"/>
        <v>0</v>
      </c>
      <c r="BU87" s="70">
        <f t="shared" si="304"/>
        <v>0</v>
      </c>
      <c r="BV87" s="70">
        <f t="shared" si="305"/>
        <v>0</v>
      </c>
      <c r="BW87" s="70">
        <f t="shared" si="306"/>
        <v>0</v>
      </c>
      <c r="BX87" s="70">
        <f t="shared" si="307"/>
        <v>0</v>
      </c>
      <c r="BY87" s="70">
        <f t="shared" si="308"/>
        <v>0</v>
      </c>
      <c r="CA87" s="104">
        <f t="shared" si="309"/>
        <v>0</v>
      </c>
      <c r="CB87" s="104">
        <f t="shared" si="310"/>
        <v>0</v>
      </c>
      <c r="CC87" s="104">
        <f t="shared" si="311"/>
        <v>0</v>
      </c>
      <c r="CD87" s="104">
        <f t="shared" si="312"/>
        <v>0</v>
      </c>
      <c r="CE87" s="104">
        <f t="shared" si="313"/>
        <v>0</v>
      </c>
      <c r="CF87" s="104">
        <f t="shared" si="314"/>
        <v>0</v>
      </c>
      <c r="CH87" s="226">
        <f t="shared" si="282"/>
        <v>0</v>
      </c>
      <c r="CI87" s="226">
        <f t="shared" si="283"/>
        <v>0</v>
      </c>
      <c r="CJ87" s="226">
        <f t="shared" si="284"/>
        <v>0</v>
      </c>
      <c r="CK87" s="226">
        <f t="shared" si="285"/>
        <v>0</v>
      </c>
      <c r="CL87" s="226">
        <f t="shared" si="286"/>
        <v>0</v>
      </c>
      <c r="CM87" s="226">
        <f t="shared" si="287"/>
        <v>0</v>
      </c>
      <c r="CN87" s="226">
        <f t="shared" si="288"/>
        <v>0</v>
      </c>
      <c r="CO87" s="226">
        <f t="shared" si="289"/>
        <v>0</v>
      </c>
      <c r="CV87" s="355">
        <f t="shared" si="315"/>
        <v>0</v>
      </c>
      <c r="CW87" s="355">
        <f t="shared" si="316"/>
        <v>0</v>
      </c>
      <c r="CX87" s="355">
        <f t="shared" si="317"/>
        <v>0</v>
      </c>
      <c r="CY87" s="355">
        <f t="shared" si="318"/>
        <v>0</v>
      </c>
      <c r="CZ87" s="355" t="str">
        <f ca="1">IFERROR(OUNTIF(AN87:AT87,"e"),"-")</f>
        <v>-</v>
      </c>
      <c r="DA87" s="355">
        <f t="shared" si="319"/>
        <v>0</v>
      </c>
      <c r="DB87" s="355">
        <f t="shared" si="320"/>
        <v>0</v>
      </c>
      <c r="DC87" s="355">
        <f t="shared" si="321"/>
        <v>0</v>
      </c>
      <c r="DD87" s="68"/>
      <c r="DE87" s="1168">
        <f t="shared" si="322"/>
        <v>0</v>
      </c>
      <c r="DF87" s="1168" t="str">
        <f t="shared" si="323"/>
        <v>-</v>
      </c>
      <c r="DG87" s="1168" t="str">
        <f t="shared" si="324"/>
        <v>-</v>
      </c>
      <c r="DH87" s="1168" t="str">
        <f t="shared" si="325"/>
        <v>-</v>
      </c>
      <c r="DI87" s="1168" t="str">
        <f t="shared" ca="1" si="326"/>
        <v>-</v>
      </c>
      <c r="DJ87" s="1168" t="str">
        <f t="shared" si="327"/>
        <v>-</v>
      </c>
      <c r="DK87" s="1168" t="str">
        <f t="shared" si="328"/>
        <v>-</v>
      </c>
      <c r="DL87" s="1168" t="str">
        <f t="shared" si="329"/>
        <v>-</v>
      </c>
      <c r="DM87" s="68"/>
      <c r="DN87" s="355">
        <f t="shared" si="330"/>
        <v>0</v>
      </c>
      <c r="DO87" s="355">
        <f t="shared" si="331"/>
        <v>0</v>
      </c>
      <c r="DP87" s="355">
        <f t="shared" si="332"/>
        <v>0</v>
      </c>
      <c r="DQ87" s="355">
        <f t="shared" si="333"/>
        <v>0</v>
      </c>
      <c r="DR87" s="355">
        <f t="shared" si="334"/>
        <v>0</v>
      </c>
      <c r="DS87" s="355">
        <f t="shared" si="335"/>
        <v>0</v>
      </c>
      <c r="DT87" s="355">
        <f t="shared" si="336"/>
        <v>0</v>
      </c>
      <c r="DU87" s="355">
        <f t="shared" si="337"/>
        <v>0</v>
      </c>
      <c r="DV87" s="68"/>
      <c r="DW87" s="68">
        <f t="shared" si="338"/>
        <v>0</v>
      </c>
      <c r="DX87" s="68" t="str">
        <f t="shared" si="339"/>
        <v>-</v>
      </c>
      <c r="DY87" s="68" t="str">
        <f t="shared" si="340"/>
        <v>-</v>
      </c>
      <c r="DZ87" s="68" t="str">
        <f t="shared" si="341"/>
        <v>-</v>
      </c>
      <c r="EA87" s="68" t="str">
        <f t="shared" si="342"/>
        <v>-</v>
      </c>
      <c r="EB87" s="68" t="str">
        <f t="shared" si="343"/>
        <v>-</v>
      </c>
      <c r="EC87" s="68" t="str">
        <f t="shared" si="344"/>
        <v>-</v>
      </c>
      <c r="ED87" s="68" t="str">
        <f t="shared" si="345"/>
        <v>-</v>
      </c>
      <c r="EE87" s="68"/>
      <c r="EF87" s="355">
        <f t="shared" si="346"/>
        <v>0</v>
      </c>
      <c r="EG87" s="355">
        <f t="shared" si="347"/>
        <v>0</v>
      </c>
      <c r="EH87" s="355">
        <f t="shared" si="348"/>
        <v>0</v>
      </c>
      <c r="EI87" s="355">
        <f t="shared" si="349"/>
        <v>0</v>
      </c>
      <c r="EJ87" s="355">
        <f t="shared" si="350"/>
        <v>0</v>
      </c>
      <c r="EK87" s="355">
        <f t="shared" si="351"/>
        <v>0</v>
      </c>
      <c r="EL87" s="355">
        <f t="shared" si="352"/>
        <v>0</v>
      </c>
      <c r="EM87" s="355">
        <f t="shared" si="353"/>
        <v>0</v>
      </c>
      <c r="EN87" s="68"/>
      <c r="EO87" s="68">
        <f t="shared" si="354"/>
        <v>0</v>
      </c>
      <c r="EP87" s="68" t="str">
        <f t="shared" si="355"/>
        <v>-</v>
      </c>
      <c r="EQ87" s="68" t="str">
        <f t="shared" si="356"/>
        <v>-</v>
      </c>
      <c r="ER87" s="68" t="str">
        <f t="shared" si="357"/>
        <v>-</v>
      </c>
      <c r="ES87" s="68" t="str">
        <f t="shared" si="358"/>
        <v>-</v>
      </c>
      <c r="ET87" s="68" t="str">
        <f t="shared" si="359"/>
        <v>-</v>
      </c>
      <c r="EU87" s="68" t="str">
        <f t="shared" si="360"/>
        <v>-</v>
      </c>
      <c r="EV87" s="68" t="str">
        <f t="shared" si="361"/>
        <v>-</v>
      </c>
      <c r="EW87" s="68"/>
      <c r="EX87" s="355">
        <f t="shared" si="362"/>
        <v>0</v>
      </c>
      <c r="EY87" s="355">
        <f t="shared" si="363"/>
        <v>0</v>
      </c>
      <c r="EZ87" s="355">
        <f t="shared" si="364"/>
        <v>0</v>
      </c>
      <c r="FA87" s="355">
        <f t="shared" si="365"/>
        <v>0</v>
      </c>
      <c r="FB87" s="355">
        <f t="shared" si="366"/>
        <v>0</v>
      </c>
      <c r="FC87" s="355">
        <f t="shared" si="367"/>
        <v>0</v>
      </c>
      <c r="FD87" s="355">
        <f t="shared" si="368"/>
        <v>0</v>
      </c>
      <c r="FE87" s="355">
        <f t="shared" si="369"/>
        <v>0</v>
      </c>
      <c r="FF87" s="68"/>
      <c r="FG87" s="68">
        <f t="shared" si="370"/>
        <v>0</v>
      </c>
      <c r="FH87" s="68" t="str">
        <f t="shared" si="371"/>
        <v>-</v>
      </c>
      <c r="FI87" s="68" t="str">
        <f t="shared" si="372"/>
        <v>-</v>
      </c>
      <c r="FJ87" s="68" t="str">
        <f t="shared" si="373"/>
        <v>-</v>
      </c>
      <c r="FK87" s="68" t="str">
        <f t="shared" si="374"/>
        <v>-</v>
      </c>
      <c r="FL87" s="68" t="str">
        <f t="shared" si="375"/>
        <v>-</v>
      </c>
      <c r="FM87" s="68" t="str">
        <f t="shared" si="376"/>
        <v>-</v>
      </c>
      <c r="FN87" s="68" t="str">
        <f t="shared" si="377"/>
        <v>-</v>
      </c>
      <c r="FO87" s="68"/>
      <c r="FP87" s="355">
        <f t="shared" si="378"/>
        <v>0</v>
      </c>
      <c r="FQ87" s="355">
        <f t="shared" si="379"/>
        <v>0</v>
      </c>
      <c r="FR87" s="355">
        <f t="shared" si="380"/>
        <v>0</v>
      </c>
      <c r="FS87" s="355">
        <f t="shared" si="381"/>
        <v>0</v>
      </c>
      <c r="FT87" s="355">
        <f t="shared" si="382"/>
        <v>0</v>
      </c>
      <c r="FU87" s="355">
        <f t="shared" si="383"/>
        <v>0</v>
      </c>
      <c r="FV87" s="355">
        <f t="shared" si="384"/>
        <v>0</v>
      </c>
      <c r="FW87" s="355">
        <f t="shared" si="385"/>
        <v>0</v>
      </c>
      <c r="FX87" s="68"/>
      <c r="FY87" s="68">
        <f t="shared" si="386"/>
        <v>0</v>
      </c>
      <c r="FZ87" s="68" t="str">
        <f t="shared" si="387"/>
        <v>-</v>
      </c>
      <c r="GA87" s="68" t="str">
        <f t="shared" si="388"/>
        <v>-</v>
      </c>
      <c r="GB87" s="68" t="str">
        <f t="shared" si="389"/>
        <v>-</v>
      </c>
      <c r="GC87" s="68" t="str">
        <f t="shared" si="390"/>
        <v>-</v>
      </c>
      <c r="GD87" s="68" t="str">
        <f t="shared" si="391"/>
        <v>-</v>
      </c>
      <c r="GE87" s="68" t="str">
        <f t="shared" si="392"/>
        <v>-</v>
      </c>
      <c r="GF87" s="68" t="str">
        <f t="shared" si="393"/>
        <v>-</v>
      </c>
    </row>
    <row r="88" spans="1:188" ht="13.5" customHeight="1" x14ac:dyDescent="0.3">
      <c r="A88" s="387"/>
      <c r="B88" s="387" t="s">
        <v>107</v>
      </c>
      <c r="C88" s="387" t="s">
        <v>26</v>
      </c>
      <c r="D88" s="388">
        <v>0.72916666666666663</v>
      </c>
      <c r="E88" s="388">
        <v>0</v>
      </c>
      <c r="F88" s="389" t="str">
        <f t="shared" si="264"/>
        <v>PT</v>
      </c>
      <c r="G88" s="9"/>
      <c r="H88" s="460">
        <f>INDEX(Lookup!$F$324:$Q$334,MATCH('Fox Channels'!B88,Lookup!$F$324:$F$334,0),MATCH('Fox Channels'!$F$9,Lookup!$F$324:$Q$324,0))</f>
        <v>0.2</v>
      </c>
      <c r="I88" s="391">
        <v>192.4</v>
      </c>
      <c r="J88" s="432">
        <f t="shared" si="265"/>
        <v>683.8</v>
      </c>
      <c r="K88" s="460">
        <f t="shared" si="266"/>
        <v>0</v>
      </c>
      <c r="L88" s="394">
        <f t="shared" si="290"/>
        <v>0</v>
      </c>
      <c r="M88" s="395">
        <f t="shared" si="267"/>
        <v>192.4</v>
      </c>
      <c r="N88" s="392">
        <f t="shared" si="268"/>
        <v>0</v>
      </c>
      <c r="O88" s="9">
        <f t="shared" si="269"/>
        <v>0</v>
      </c>
      <c r="P88" s="9">
        <f t="shared" si="291"/>
        <v>0</v>
      </c>
      <c r="Q88" s="9">
        <f t="shared" si="292"/>
        <v>0</v>
      </c>
      <c r="R88" s="9">
        <f t="shared" si="293"/>
        <v>0</v>
      </c>
      <c r="S88" s="9">
        <f t="shared" si="294"/>
        <v>0</v>
      </c>
      <c r="T88" s="9">
        <f t="shared" si="295"/>
        <v>0</v>
      </c>
      <c r="U88" s="9">
        <f t="shared" si="296"/>
        <v>0</v>
      </c>
      <c r="V88" s="9">
        <f t="shared" si="297"/>
        <v>0</v>
      </c>
      <c r="W88" s="9">
        <f t="shared" si="298"/>
        <v>0</v>
      </c>
      <c r="X88" s="9">
        <f t="shared" si="299"/>
        <v>0</v>
      </c>
      <c r="Y88" s="9">
        <f t="shared" si="300"/>
        <v>0</v>
      </c>
      <c r="Z88" s="9">
        <f t="shared" si="301"/>
        <v>0</v>
      </c>
      <c r="AA88" s="9">
        <f t="shared" si="302"/>
        <v>0</v>
      </c>
      <c r="AB88" s="9">
        <f t="shared" si="270"/>
        <v>0</v>
      </c>
      <c r="AC88" s="9">
        <f t="shared" si="271"/>
        <v>0</v>
      </c>
      <c r="AD88" s="9">
        <f t="shared" si="272"/>
        <v>0</v>
      </c>
      <c r="AE88" s="9">
        <f t="shared" si="273"/>
        <v>0</v>
      </c>
      <c r="AF88" s="9">
        <f t="shared" si="274"/>
        <v>0</v>
      </c>
      <c r="AG88" s="9">
        <f t="shared" si="275"/>
        <v>0</v>
      </c>
      <c r="AH88" s="8">
        <f t="shared" si="276"/>
        <v>192.4</v>
      </c>
      <c r="AI88" s="8">
        <f t="shared" si="277"/>
        <v>0</v>
      </c>
      <c r="AJ88" s="8">
        <f t="shared" si="278"/>
        <v>0</v>
      </c>
      <c r="AK88" s="8">
        <f t="shared" si="279"/>
        <v>0</v>
      </c>
      <c r="AL88" s="8">
        <f t="shared" si="280"/>
        <v>0</v>
      </c>
      <c r="AM88" s="103" t="str">
        <f t="shared" si="281"/>
        <v>1</v>
      </c>
      <c r="AN88" s="63"/>
      <c r="AO88" s="63"/>
      <c r="AP88" s="63"/>
      <c r="AQ88" s="66"/>
      <c r="AR88" s="66"/>
      <c r="AS88" s="63"/>
      <c r="AT88" s="63"/>
      <c r="AU88" s="63"/>
      <c r="AV88" s="63"/>
      <c r="AW88" s="63"/>
      <c r="AX88" s="66"/>
      <c r="AY88" s="66"/>
      <c r="AZ88" s="63"/>
      <c r="BA88" s="63"/>
      <c r="BB88" s="63"/>
      <c r="BC88" s="63"/>
      <c r="BD88" s="63"/>
      <c r="BE88" s="66"/>
      <c r="BF88" s="66"/>
      <c r="BG88" s="63"/>
      <c r="BH88" s="63"/>
      <c r="BI88" s="63"/>
      <c r="BJ88" s="63"/>
      <c r="BK88" s="63"/>
      <c r="BL88" s="66"/>
      <c r="BM88" s="66"/>
      <c r="BN88" s="63"/>
      <c r="BO88" s="63"/>
      <c r="BP88" s="63"/>
      <c r="BQ88" s="63"/>
      <c r="BR88" s="63"/>
      <c r="BT88" s="70">
        <f t="shared" si="303"/>
        <v>0</v>
      </c>
      <c r="BU88" s="70">
        <f t="shared" si="304"/>
        <v>0</v>
      </c>
      <c r="BV88" s="70">
        <f t="shared" si="305"/>
        <v>0</v>
      </c>
      <c r="BW88" s="70">
        <f t="shared" si="306"/>
        <v>0</v>
      </c>
      <c r="BX88" s="70">
        <f t="shared" si="307"/>
        <v>0</v>
      </c>
      <c r="BY88" s="70">
        <f t="shared" si="308"/>
        <v>0</v>
      </c>
      <c r="CA88" s="104">
        <f t="shared" si="309"/>
        <v>0</v>
      </c>
      <c r="CB88" s="104">
        <f t="shared" si="310"/>
        <v>0</v>
      </c>
      <c r="CC88" s="104">
        <f t="shared" si="311"/>
        <v>0</v>
      </c>
      <c r="CD88" s="104">
        <f t="shared" si="312"/>
        <v>0</v>
      </c>
      <c r="CE88" s="104">
        <f t="shared" si="313"/>
        <v>0</v>
      </c>
      <c r="CF88" s="104">
        <f t="shared" si="314"/>
        <v>0</v>
      </c>
      <c r="CH88" s="226">
        <f t="shared" si="282"/>
        <v>0</v>
      </c>
      <c r="CI88" s="226">
        <f t="shared" si="283"/>
        <v>0</v>
      </c>
      <c r="CJ88" s="226">
        <f t="shared" si="284"/>
        <v>0</v>
      </c>
      <c r="CK88" s="226">
        <f t="shared" si="285"/>
        <v>0</v>
      </c>
      <c r="CL88" s="226">
        <f t="shared" si="286"/>
        <v>0</v>
      </c>
      <c r="CM88" s="226">
        <f t="shared" si="287"/>
        <v>0</v>
      </c>
      <c r="CN88" s="226">
        <f t="shared" si="288"/>
        <v>0</v>
      </c>
      <c r="CO88" s="226">
        <f t="shared" si="289"/>
        <v>0</v>
      </c>
      <c r="CV88" s="355">
        <f t="shared" si="315"/>
        <v>0</v>
      </c>
      <c r="CW88" s="355">
        <f t="shared" si="316"/>
        <v>0</v>
      </c>
      <c r="CX88" s="355">
        <f t="shared" si="317"/>
        <v>0</v>
      </c>
      <c r="CY88" s="355">
        <f t="shared" si="318"/>
        <v>0</v>
      </c>
      <c r="CZ88" s="355" t="str">
        <f ca="1">IFERROR(OUNTIF(AN88:AT88,"e"),"-")</f>
        <v>-</v>
      </c>
      <c r="DA88" s="355">
        <f t="shared" si="319"/>
        <v>0</v>
      </c>
      <c r="DB88" s="355">
        <f t="shared" si="320"/>
        <v>0</v>
      </c>
      <c r="DC88" s="355">
        <f t="shared" si="321"/>
        <v>0</v>
      </c>
      <c r="DD88" s="68"/>
      <c r="DE88" s="1168">
        <f t="shared" si="322"/>
        <v>0</v>
      </c>
      <c r="DF88" s="1168" t="str">
        <f t="shared" si="323"/>
        <v>-</v>
      </c>
      <c r="DG88" s="1168" t="str">
        <f t="shared" si="324"/>
        <v>-</v>
      </c>
      <c r="DH88" s="1168" t="str">
        <f t="shared" si="325"/>
        <v>-</v>
      </c>
      <c r="DI88" s="1168" t="str">
        <f t="shared" ca="1" si="326"/>
        <v>-</v>
      </c>
      <c r="DJ88" s="1168" t="str">
        <f t="shared" si="327"/>
        <v>-</v>
      </c>
      <c r="DK88" s="1168" t="str">
        <f t="shared" si="328"/>
        <v>-</v>
      </c>
      <c r="DL88" s="1168" t="str">
        <f t="shared" si="329"/>
        <v>-</v>
      </c>
      <c r="DM88" s="68"/>
      <c r="DN88" s="355">
        <f t="shared" si="330"/>
        <v>0</v>
      </c>
      <c r="DO88" s="355">
        <f t="shared" si="331"/>
        <v>0</v>
      </c>
      <c r="DP88" s="355">
        <f t="shared" si="332"/>
        <v>0</v>
      </c>
      <c r="DQ88" s="355">
        <f t="shared" si="333"/>
        <v>0</v>
      </c>
      <c r="DR88" s="355">
        <f t="shared" si="334"/>
        <v>0</v>
      </c>
      <c r="DS88" s="355">
        <f t="shared" si="335"/>
        <v>0</v>
      </c>
      <c r="DT88" s="355">
        <f t="shared" si="336"/>
        <v>0</v>
      </c>
      <c r="DU88" s="355">
        <f t="shared" si="337"/>
        <v>0</v>
      </c>
      <c r="DV88" s="68"/>
      <c r="DW88" s="68">
        <f t="shared" si="338"/>
        <v>0</v>
      </c>
      <c r="DX88" s="68" t="str">
        <f t="shared" si="339"/>
        <v>-</v>
      </c>
      <c r="DY88" s="68" t="str">
        <f t="shared" si="340"/>
        <v>-</v>
      </c>
      <c r="DZ88" s="68" t="str">
        <f t="shared" si="341"/>
        <v>-</v>
      </c>
      <c r="EA88" s="68" t="str">
        <f t="shared" si="342"/>
        <v>-</v>
      </c>
      <c r="EB88" s="68" t="str">
        <f t="shared" si="343"/>
        <v>-</v>
      </c>
      <c r="EC88" s="68" t="str">
        <f t="shared" si="344"/>
        <v>-</v>
      </c>
      <c r="ED88" s="68" t="str">
        <f t="shared" si="345"/>
        <v>-</v>
      </c>
      <c r="EE88" s="68"/>
      <c r="EF88" s="355">
        <f t="shared" si="346"/>
        <v>0</v>
      </c>
      <c r="EG88" s="355">
        <f t="shared" si="347"/>
        <v>0</v>
      </c>
      <c r="EH88" s="355">
        <f t="shared" si="348"/>
        <v>0</v>
      </c>
      <c r="EI88" s="355">
        <f t="shared" si="349"/>
        <v>0</v>
      </c>
      <c r="EJ88" s="355">
        <f t="shared" si="350"/>
        <v>0</v>
      </c>
      <c r="EK88" s="355">
        <f t="shared" si="351"/>
        <v>0</v>
      </c>
      <c r="EL88" s="355">
        <f t="shared" si="352"/>
        <v>0</v>
      </c>
      <c r="EM88" s="355">
        <f t="shared" si="353"/>
        <v>0</v>
      </c>
      <c r="EN88" s="68"/>
      <c r="EO88" s="68">
        <f t="shared" si="354"/>
        <v>0</v>
      </c>
      <c r="EP88" s="68" t="str">
        <f t="shared" si="355"/>
        <v>-</v>
      </c>
      <c r="EQ88" s="68" t="str">
        <f t="shared" si="356"/>
        <v>-</v>
      </c>
      <c r="ER88" s="68" t="str">
        <f t="shared" si="357"/>
        <v>-</v>
      </c>
      <c r="ES88" s="68" t="str">
        <f t="shared" si="358"/>
        <v>-</v>
      </c>
      <c r="ET88" s="68" t="str">
        <f t="shared" si="359"/>
        <v>-</v>
      </c>
      <c r="EU88" s="68" t="str">
        <f t="shared" si="360"/>
        <v>-</v>
      </c>
      <c r="EV88" s="68" t="str">
        <f t="shared" si="361"/>
        <v>-</v>
      </c>
      <c r="EW88" s="68"/>
      <c r="EX88" s="355">
        <f t="shared" si="362"/>
        <v>0</v>
      </c>
      <c r="EY88" s="355">
        <f t="shared" si="363"/>
        <v>0</v>
      </c>
      <c r="EZ88" s="355">
        <f t="shared" si="364"/>
        <v>0</v>
      </c>
      <c r="FA88" s="355">
        <f t="shared" si="365"/>
        <v>0</v>
      </c>
      <c r="FB88" s="355">
        <f t="shared" si="366"/>
        <v>0</v>
      </c>
      <c r="FC88" s="355">
        <f t="shared" si="367"/>
        <v>0</v>
      </c>
      <c r="FD88" s="355">
        <f t="shared" si="368"/>
        <v>0</v>
      </c>
      <c r="FE88" s="355">
        <f t="shared" si="369"/>
        <v>0</v>
      </c>
      <c r="FF88" s="68"/>
      <c r="FG88" s="68">
        <f t="shared" si="370"/>
        <v>0</v>
      </c>
      <c r="FH88" s="68" t="str">
        <f t="shared" si="371"/>
        <v>-</v>
      </c>
      <c r="FI88" s="68" t="str">
        <f t="shared" si="372"/>
        <v>-</v>
      </c>
      <c r="FJ88" s="68" t="str">
        <f t="shared" si="373"/>
        <v>-</v>
      </c>
      <c r="FK88" s="68" t="str">
        <f t="shared" si="374"/>
        <v>-</v>
      </c>
      <c r="FL88" s="68" t="str">
        <f t="shared" si="375"/>
        <v>-</v>
      </c>
      <c r="FM88" s="68" t="str">
        <f t="shared" si="376"/>
        <v>-</v>
      </c>
      <c r="FN88" s="68" t="str">
        <f t="shared" si="377"/>
        <v>-</v>
      </c>
      <c r="FO88" s="68"/>
      <c r="FP88" s="355">
        <f t="shared" si="378"/>
        <v>0</v>
      </c>
      <c r="FQ88" s="355">
        <f t="shared" si="379"/>
        <v>0</v>
      </c>
      <c r="FR88" s="355">
        <f t="shared" si="380"/>
        <v>0</v>
      </c>
      <c r="FS88" s="355">
        <f t="shared" si="381"/>
        <v>0</v>
      </c>
      <c r="FT88" s="355">
        <f t="shared" si="382"/>
        <v>0</v>
      </c>
      <c r="FU88" s="355">
        <f t="shared" si="383"/>
        <v>0</v>
      </c>
      <c r="FV88" s="355">
        <f t="shared" si="384"/>
        <v>0</v>
      </c>
      <c r="FW88" s="355">
        <f t="shared" si="385"/>
        <v>0</v>
      </c>
      <c r="FX88" s="68"/>
      <c r="FY88" s="68">
        <f t="shared" si="386"/>
        <v>0</v>
      </c>
      <c r="FZ88" s="68" t="str">
        <f t="shared" si="387"/>
        <v>-</v>
      </c>
      <c r="GA88" s="68" t="str">
        <f t="shared" si="388"/>
        <v>-</v>
      </c>
      <c r="GB88" s="68" t="str">
        <f t="shared" si="389"/>
        <v>-</v>
      </c>
      <c r="GC88" s="68" t="str">
        <f t="shared" si="390"/>
        <v>-</v>
      </c>
      <c r="GD88" s="68" t="str">
        <f t="shared" si="391"/>
        <v>-</v>
      </c>
      <c r="GE88" s="68" t="str">
        <f t="shared" si="392"/>
        <v>-</v>
      </c>
      <c r="GF88" s="68" t="str">
        <f t="shared" si="393"/>
        <v>-</v>
      </c>
    </row>
    <row r="89" spans="1:188" ht="13.5" customHeight="1" x14ac:dyDescent="0.3">
      <c r="A89" s="387"/>
      <c r="B89" s="387" t="s">
        <v>107</v>
      </c>
      <c r="C89" s="387" t="s">
        <v>26</v>
      </c>
      <c r="D89" s="388">
        <v>0.72916666666666663</v>
      </c>
      <c r="E89" s="388">
        <v>0</v>
      </c>
      <c r="F89" s="389" t="str">
        <f t="shared" si="264"/>
        <v>PT</v>
      </c>
      <c r="G89" s="9"/>
      <c r="H89" s="460">
        <f>INDEX(Lookup!$F$324:$Q$334,MATCH('Fox Channels'!B89,Lookup!$F$324:$F$334,0),MATCH('Fox Channels'!$F$9,Lookup!$F$324:$Q$324,0))</f>
        <v>0.2</v>
      </c>
      <c r="I89" s="391">
        <v>192.4</v>
      </c>
      <c r="J89" s="432">
        <f t="shared" si="265"/>
        <v>683.8</v>
      </c>
      <c r="K89" s="460">
        <f t="shared" si="266"/>
        <v>0</v>
      </c>
      <c r="L89" s="394">
        <f t="shared" si="290"/>
        <v>0</v>
      </c>
      <c r="M89" s="395">
        <f t="shared" si="267"/>
        <v>192.4</v>
      </c>
      <c r="N89" s="392">
        <f t="shared" si="268"/>
        <v>0</v>
      </c>
      <c r="O89" s="9">
        <f t="shared" si="269"/>
        <v>0</v>
      </c>
      <c r="P89" s="9">
        <f t="shared" si="291"/>
        <v>0</v>
      </c>
      <c r="Q89" s="9">
        <f t="shared" si="292"/>
        <v>0</v>
      </c>
      <c r="R89" s="9">
        <f t="shared" si="293"/>
        <v>0</v>
      </c>
      <c r="S89" s="9">
        <f t="shared" si="294"/>
        <v>0</v>
      </c>
      <c r="T89" s="9">
        <f t="shared" si="295"/>
        <v>0</v>
      </c>
      <c r="U89" s="9">
        <f t="shared" si="296"/>
        <v>0</v>
      </c>
      <c r="V89" s="9">
        <f t="shared" si="297"/>
        <v>0</v>
      </c>
      <c r="W89" s="9">
        <f t="shared" si="298"/>
        <v>0</v>
      </c>
      <c r="X89" s="9">
        <f t="shared" si="299"/>
        <v>0</v>
      </c>
      <c r="Y89" s="9">
        <f t="shared" si="300"/>
        <v>0</v>
      </c>
      <c r="Z89" s="9">
        <f t="shared" si="301"/>
        <v>0</v>
      </c>
      <c r="AA89" s="9">
        <f t="shared" si="302"/>
        <v>0</v>
      </c>
      <c r="AB89" s="9">
        <f t="shared" si="270"/>
        <v>0</v>
      </c>
      <c r="AC89" s="9">
        <f t="shared" si="271"/>
        <v>0</v>
      </c>
      <c r="AD89" s="9">
        <f t="shared" si="272"/>
        <v>0</v>
      </c>
      <c r="AE89" s="9">
        <f t="shared" si="273"/>
        <v>0</v>
      </c>
      <c r="AF89" s="9">
        <f t="shared" si="274"/>
        <v>0</v>
      </c>
      <c r="AG89" s="9">
        <f t="shared" si="275"/>
        <v>0</v>
      </c>
      <c r="AH89" s="8">
        <f t="shared" si="276"/>
        <v>192.4</v>
      </c>
      <c r="AI89" s="8">
        <f t="shared" si="277"/>
        <v>0</v>
      </c>
      <c r="AJ89" s="8">
        <f t="shared" si="278"/>
        <v>0</v>
      </c>
      <c r="AK89" s="8">
        <f t="shared" si="279"/>
        <v>0</v>
      </c>
      <c r="AL89" s="8">
        <f t="shared" si="280"/>
        <v>0</v>
      </c>
      <c r="AM89" s="103" t="str">
        <f t="shared" si="281"/>
        <v>1</v>
      </c>
      <c r="AN89" s="63"/>
      <c r="AO89" s="63"/>
      <c r="AP89" s="63"/>
      <c r="AQ89" s="66"/>
      <c r="AR89" s="66"/>
      <c r="AS89" s="63"/>
      <c r="AT89" s="63"/>
      <c r="AU89" s="63"/>
      <c r="AV89" s="63"/>
      <c r="AW89" s="63"/>
      <c r="AX89" s="66"/>
      <c r="AY89" s="66"/>
      <c r="AZ89" s="63"/>
      <c r="BA89" s="63"/>
      <c r="BB89" s="63"/>
      <c r="BC89" s="63"/>
      <c r="BD89" s="63"/>
      <c r="BE89" s="66"/>
      <c r="BF89" s="66"/>
      <c r="BG89" s="63"/>
      <c r="BH89" s="63"/>
      <c r="BI89" s="63"/>
      <c r="BJ89" s="63"/>
      <c r="BK89" s="63"/>
      <c r="BL89" s="66"/>
      <c r="BM89" s="66"/>
      <c r="BN89" s="63"/>
      <c r="BO89" s="63"/>
      <c r="BP89" s="63"/>
      <c r="BQ89" s="63"/>
      <c r="BR89" s="63"/>
      <c r="BT89" s="70">
        <f t="shared" si="303"/>
        <v>0</v>
      </c>
      <c r="BU89" s="70">
        <f t="shared" si="304"/>
        <v>0</v>
      </c>
      <c r="BV89" s="70">
        <f t="shared" si="305"/>
        <v>0</v>
      </c>
      <c r="BW89" s="70">
        <f t="shared" si="306"/>
        <v>0</v>
      </c>
      <c r="BX89" s="70">
        <f t="shared" si="307"/>
        <v>0</v>
      </c>
      <c r="BY89" s="70">
        <f t="shared" si="308"/>
        <v>0</v>
      </c>
      <c r="CA89" s="104">
        <f t="shared" si="309"/>
        <v>0</v>
      </c>
      <c r="CB89" s="104">
        <f t="shared" si="310"/>
        <v>0</v>
      </c>
      <c r="CC89" s="104">
        <f t="shared" si="311"/>
        <v>0</v>
      </c>
      <c r="CD89" s="104">
        <f t="shared" si="312"/>
        <v>0</v>
      </c>
      <c r="CE89" s="104">
        <f t="shared" si="313"/>
        <v>0</v>
      </c>
      <c r="CF89" s="104">
        <f t="shared" si="314"/>
        <v>0</v>
      </c>
      <c r="CH89" s="226">
        <f t="shared" si="282"/>
        <v>0</v>
      </c>
      <c r="CI89" s="226">
        <f t="shared" si="283"/>
        <v>0</v>
      </c>
      <c r="CJ89" s="226">
        <f t="shared" si="284"/>
        <v>0</v>
      </c>
      <c r="CK89" s="226">
        <f t="shared" si="285"/>
        <v>0</v>
      </c>
      <c r="CL89" s="226">
        <f t="shared" si="286"/>
        <v>0</v>
      </c>
      <c r="CM89" s="226">
        <f t="shared" si="287"/>
        <v>0</v>
      </c>
      <c r="CN89" s="226">
        <f t="shared" si="288"/>
        <v>0</v>
      </c>
      <c r="CO89" s="226">
        <f t="shared" si="289"/>
        <v>0</v>
      </c>
      <c r="CV89" s="355">
        <f t="shared" si="315"/>
        <v>0</v>
      </c>
      <c r="CW89" s="355">
        <f t="shared" si="316"/>
        <v>0</v>
      </c>
      <c r="CX89" s="355">
        <f t="shared" si="317"/>
        <v>0</v>
      </c>
      <c r="CY89" s="355">
        <f t="shared" si="318"/>
        <v>0</v>
      </c>
      <c r="CZ89" s="355" t="str">
        <f ca="1">IFERROR(OUNTIF(AN89:AT89,"e"),"-")</f>
        <v>-</v>
      </c>
      <c r="DA89" s="355">
        <f t="shared" si="319"/>
        <v>0</v>
      </c>
      <c r="DB89" s="355">
        <f t="shared" si="320"/>
        <v>0</v>
      </c>
      <c r="DC89" s="355">
        <f t="shared" si="321"/>
        <v>0</v>
      </c>
      <c r="DD89" s="68"/>
      <c r="DE89" s="1168">
        <f t="shared" si="322"/>
        <v>0</v>
      </c>
      <c r="DF89" s="1168" t="str">
        <f t="shared" si="323"/>
        <v>-</v>
      </c>
      <c r="DG89" s="1168" t="str">
        <f t="shared" si="324"/>
        <v>-</v>
      </c>
      <c r="DH89" s="1168" t="str">
        <f t="shared" si="325"/>
        <v>-</v>
      </c>
      <c r="DI89" s="1168" t="str">
        <f t="shared" ca="1" si="326"/>
        <v>-</v>
      </c>
      <c r="DJ89" s="1168" t="str">
        <f t="shared" si="327"/>
        <v>-</v>
      </c>
      <c r="DK89" s="1168" t="str">
        <f t="shared" si="328"/>
        <v>-</v>
      </c>
      <c r="DL89" s="1168" t="str">
        <f t="shared" si="329"/>
        <v>-</v>
      </c>
      <c r="DM89" s="68"/>
      <c r="DN89" s="355">
        <f t="shared" si="330"/>
        <v>0</v>
      </c>
      <c r="DO89" s="355">
        <f t="shared" si="331"/>
        <v>0</v>
      </c>
      <c r="DP89" s="355">
        <f t="shared" si="332"/>
        <v>0</v>
      </c>
      <c r="DQ89" s="355">
        <f t="shared" si="333"/>
        <v>0</v>
      </c>
      <c r="DR89" s="355">
        <f t="shared" si="334"/>
        <v>0</v>
      </c>
      <c r="DS89" s="355">
        <f t="shared" si="335"/>
        <v>0</v>
      </c>
      <c r="DT89" s="355">
        <f t="shared" si="336"/>
        <v>0</v>
      </c>
      <c r="DU89" s="355">
        <f t="shared" si="337"/>
        <v>0</v>
      </c>
      <c r="DV89" s="68"/>
      <c r="DW89" s="68">
        <f t="shared" si="338"/>
        <v>0</v>
      </c>
      <c r="DX89" s="68" t="str">
        <f t="shared" si="339"/>
        <v>-</v>
      </c>
      <c r="DY89" s="68" t="str">
        <f t="shared" si="340"/>
        <v>-</v>
      </c>
      <c r="DZ89" s="68" t="str">
        <f t="shared" si="341"/>
        <v>-</v>
      </c>
      <c r="EA89" s="68" t="str">
        <f t="shared" si="342"/>
        <v>-</v>
      </c>
      <c r="EB89" s="68" t="str">
        <f t="shared" si="343"/>
        <v>-</v>
      </c>
      <c r="EC89" s="68" t="str">
        <f t="shared" si="344"/>
        <v>-</v>
      </c>
      <c r="ED89" s="68" t="str">
        <f t="shared" si="345"/>
        <v>-</v>
      </c>
      <c r="EE89" s="68"/>
      <c r="EF89" s="355">
        <f t="shared" si="346"/>
        <v>0</v>
      </c>
      <c r="EG89" s="355">
        <f t="shared" si="347"/>
        <v>0</v>
      </c>
      <c r="EH89" s="355">
        <f t="shared" si="348"/>
        <v>0</v>
      </c>
      <c r="EI89" s="355">
        <f t="shared" si="349"/>
        <v>0</v>
      </c>
      <c r="EJ89" s="355">
        <f t="shared" si="350"/>
        <v>0</v>
      </c>
      <c r="EK89" s="355">
        <f t="shared" si="351"/>
        <v>0</v>
      </c>
      <c r="EL89" s="355">
        <f t="shared" si="352"/>
        <v>0</v>
      </c>
      <c r="EM89" s="355">
        <f t="shared" si="353"/>
        <v>0</v>
      </c>
      <c r="EN89" s="68"/>
      <c r="EO89" s="68">
        <f t="shared" si="354"/>
        <v>0</v>
      </c>
      <c r="EP89" s="68" t="str">
        <f t="shared" si="355"/>
        <v>-</v>
      </c>
      <c r="EQ89" s="68" t="str">
        <f t="shared" si="356"/>
        <v>-</v>
      </c>
      <c r="ER89" s="68" t="str">
        <f t="shared" si="357"/>
        <v>-</v>
      </c>
      <c r="ES89" s="68" t="str">
        <f t="shared" si="358"/>
        <v>-</v>
      </c>
      <c r="ET89" s="68" t="str">
        <f t="shared" si="359"/>
        <v>-</v>
      </c>
      <c r="EU89" s="68" t="str">
        <f t="shared" si="360"/>
        <v>-</v>
      </c>
      <c r="EV89" s="68" t="str">
        <f t="shared" si="361"/>
        <v>-</v>
      </c>
      <c r="EW89" s="68"/>
      <c r="EX89" s="355">
        <f t="shared" si="362"/>
        <v>0</v>
      </c>
      <c r="EY89" s="355">
        <f t="shared" si="363"/>
        <v>0</v>
      </c>
      <c r="EZ89" s="355">
        <f t="shared" si="364"/>
        <v>0</v>
      </c>
      <c r="FA89" s="355">
        <f t="shared" si="365"/>
        <v>0</v>
      </c>
      <c r="FB89" s="355">
        <f t="shared" si="366"/>
        <v>0</v>
      </c>
      <c r="FC89" s="355">
        <f t="shared" si="367"/>
        <v>0</v>
      </c>
      <c r="FD89" s="355">
        <f t="shared" si="368"/>
        <v>0</v>
      </c>
      <c r="FE89" s="355">
        <f t="shared" si="369"/>
        <v>0</v>
      </c>
      <c r="FF89" s="68"/>
      <c r="FG89" s="68">
        <f t="shared" si="370"/>
        <v>0</v>
      </c>
      <c r="FH89" s="68" t="str">
        <f t="shared" si="371"/>
        <v>-</v>
      </c>
      <c r="FI89" s="68" t="str">
        <f t="shared" si="372"/>
        <v>-</v>
      </c>
      <c r="FJ89" s="68" t="str">
        <f t="shared" si="373"/>
        <v>-</v>
      </c>
      <c r="FK89" s="68" t="str">
        <f t="shared" si="374"/>
        <v>-</v>
      </c>
      <c r="FL89" s="68" t="str">
        <f t="shared" si="375"/>
        <v>-</v>
      </c>
      <c r="FM89" s="68" t="str">
        <f t="shared" si="376"/>
        <v>-</v>
      </c>
      <c r="FN89" s="68" t="str">
        <f t="shared" si="377"/>
        <v>-</v>
      </c>
      <c r="FO89" s="68"/>
      <c r="FP89" s="355">
        <f t="shared" si="378"/>
        <v>0</v>
      </c>
      <c r="FQ89" s="355">
        <f t="shared" si="379"/>
        <v>0</v>
      </c>
      <c r="FR89" s="355">
        <f t="shared" si="380"/>
        <v>0</v>
      </c>
      <c r="FS89" s="355">
        <f t="shared" si="381"/>
        <v>0</v>
      </c>
      <c r="FT89" s="355">
        <f t="shared" si="382"/>
        <v>0</v>
      </c>
      <c r="FU89" s="355">
        <f t="shared" si="383"/>
        <v>0</v>
      </c>
      <c r="FV89" s="355">
        <f t="shared" si="384"/>
        <v>0</v>
      </c>
      <c r="FW89" s="355">
        <f t="shared" si="385"/>
        <v>0</v>
      </c>
      <c r="FX89" s="68"/>
      <c r="FY89" s="68">
        <f t="shared" si="386"/>
        <v>0</v>
      </c>
      <c r="FZ89" s="68" t="str">
        <f t="shared" si="387"/>
        <v>-</v>
      </c>
      <c r="GA89" s="68" t="str">
        <f t="shared" si="388"/>
        <v>-</v>
      </c>
      <c r="GB89" s="68" t="str">
        <f t="shared" si="389"/>
        <v>-</v>
      </c>
      <c r="GC89" s="68" t="str">
        <f t="shared" si="390"/>
        <v>-</v>
      </c>
      <c r="GD89" s="68" t="str">
        <f t="shared" si="391"/>
        <v>-</v>
      </c>
      <c r="GE89" s="68" t="str">
        <f t="shared" si="392"/>
        <v>-</v>
      </c>
      <c r="GF89" s="68" t="str">
        <f t="shared" si="393"/>
        <v>-</v>
      </c>
    </row>
    <row r="90" spans="1:188" ht="13.5" customHeight="1" x14ac:dyDescent="0.3">
      <c r="A90" s="387"/>
      <c r="B90" s="387" t="s">
        <v>107</v>
      </c>
      <c r="C90" s="387" t="s">
        <v>26</v>
      </c>
      <c r="D90" s="388">
        <v>0.72916666666666663</v>
      </c>
      <c r="E90" s="388">
        <v>0</v>
      </c>
      <c r="F90" s="389" t="str">
        <f t="shared" si="264"/>
        <v>PT</v>
      </c>
      <c r="G90" s="9"/>
      <c r="H90" s="460">
        <f>INDEX(Lookup!$F$324:$Q$334,MATCH('Fox Channels'!B90,Lookup!$F$324:$F$334,0),MATCH('Fox Channels'!$F$9,Lookup!$F$324:$Q$324,0))</f>
        <v>0.2</v>
      </c>
      <c r="I90" s="391">
        <v>192.4</v>
      </c>
      <c r="J90" s="432">
        <f t="shared" si="265"/>
        <v>683.8</v>
      </c>
      <c r="K90" s="460">
        <f t="shared" si="266"/>
        <v>0</v>
      </c>
      <c r="L90" s="394">
        <f t="shared" si="290"/>
        <v>0</v>
      </c>
      <c r="M90" s="395">
        <f t="shared" si="267"/>
        <v>192.4</v>
      </c>
      <c r="N90" s="392">
        <f t="shared" si="268"/>
        <v>0</v>
      </c>
      <c r="O90" s="9">
        <f t="shared" si="269"/>
        <v>0</v>
      </c>
      <c r="P90" s="9">
        <f t="shared" si="291"/>
        <v>0</v>
      </c>
      <c r="Q90" s="9">
        <f t="shared" si="292"/>
        <v>0</v>
      </c>
      <c r="R90" s="9">
        <f t="shared" si="293"/>
        <v>0</v>
      </c>
      <c r="S90" s="9">
        <f t="shared" si="294"/>
        <v>0</v>
      </c>
      <c r="T90" s="9">
        <f t="shared" si="295"/>
        <v>0</v>
      </c>
      <c r="U90" s="9">
        <f t="shared" si="296"/>
        <v>0</v>
      </c>
      <c r="V90" s="9">
        <f t="shared" si="297"/>
        <v>0</v>
      </c>
      <c r="W90" s="9">
        <f t="shared" si="298"/>
        <v>0</v>
      </c>
      <c r="X90" s="9">
        <f t="shared" si="299"/>
        <v>0</v>
      </c>
      <c r="Y90" s="9">
        <f t="shared" si="300"/>
        <v>0</v>
      </c>
      <c r="Z90" s="9">
        <f t="shared" si="301"/>
        <v>0</v>
      </c>
      <c r="AA90" s="9">
        <f t="shared" si="302"/>
        <v>0</v>
      </c>
      <c r="AB90" s="9">
        <f t="shared" si="270"/>
        <v>0</v>
      </c>
      <c r="AC90" s="9">
        <f t="shared" si="271"/>
        <v>0</v>
      </c>
      <c r="AD90" s="9">
        <f t="shared" si="272"/>
        <v>0</v>
      </c>
      <c r="AE90" s="9">
        <f t="shared" si="273"/>
        <v>0</v>
      </c>
      <c r="AF90" s="9">
        <f t="shared" si="274"/>
        <v>0</v>
      </c>
      <c r="AG90" s="9">
        <f t="shared" si="275"/>
        <v>0</v>
      </c>
      <c r="AH90" s="8">
        <f t="shared" si="276"/>
        <v>192.4</v>
      </c>
      <c r="AI90" s="8">
        <f t="shared" si="277"/>
        <v>0</v>
      </c>
      <c r="AJ90" s="8">
        <f t="shared" si="278"/>
        <v>0</v>
      </c>
      <c r="AK90" s="8">
        <f t="shared" si="279"/>
        <v>0</v>
      </c>
      <c r="AL90" s="8">
        <f t="shared" si="280"/>
        <v>0</v>
      </c>
      <c r="AM90" s="103" t="str">
        <f t="shared" si="281"/>
        <v>1</v>
      </c>
      <c r="AN90" s="63"/>
      <c r="AO90" s="63"/>
      <c r="AP90" s="63"/>
      <c r="AQ90" s="66"/>
      <c r="AR90" s="66"/>
      <c r="AS90" s="63"/>
      <c r="AT90" s="63"/>
      <c r="AU90" s="63"/>
      <c r="AV90" s="63"/>
      <c r="AW90" s="63"/>
      <c r="AX90" s="66"/>
      <c r="AY90" s="66"/>
      <c r="AZ90" s="63"/>
      <c r="BA90" s="63"/>
      <c r="BB90" s="63"/>
      <c r="BC90" s="63"/>
      <c r="BD90" s="63"/>
      <c r="BE90" s="66"/>
      <c r="BF90" s="66"/>
      <c r="BG90" s="63"/>
      <c r="BH90" s="63"/>
      <c r="BI90" s="63"/>
      <c r="BJ90" s="63"/>
      <c r="BK90" s="63"/>
      <c r="BL90" s="66"/>
      <c r="BM90" s="66"/>
      <c r="BN90" s="63"/>
      <c r="BO90" s="63"/>
      <c r="BP90" s="63"/>
      <c r="BQ90" s="63"/>
      <c r="BR90" s="63"/>
      <c r="BT90" s="70">
        <f t="shared" si="303"/>
        <v>0</v>
      </c>
      <c r="BU90" s="70">
        <f t="shared" si="304"/>
        <v>0</v>
      </c>
      <c r="BV90" s="70">
        <f t="shared" si="305"/>
        <v>0</v>
      </c>
      <c r="BW90" s="70">
        <f t="shared" si="306"/>
        <v>0</v>
      </c>
      <c r="BX90" s="70">
        <f t="shared" si="307"/>
        <v>0</v>
      </c>
      <c r="BY90" s="70">
        <f t="shared" si="308"/>
        <v>0</v>
      </c>
      <c r="CA90" s="104">
        <f t="shared" si="309"/>
        <v>0</v>
      </c>
      <c r="CB90" s="104">
        <f t="shared" si="310"/>
        <v>0</v>
      </c>
      <c r="CC90" s="104">
        <f t="shared" si="311"/>
        <v>0</v>
      </c>
      <c r="CD90" s="104">
        <f t="shared" si="312"/>
        <v>0</v>
      </c>
      <c r="CE90" s="104">
        <f t="shared" si="313"/>
        <v>0</v>
      </c>
      <c r="CF90" s="104">
        <f t="shared" si="314"/>
        <v>0</v>
      </c>
      <c r="CH90" s="226">
        <f t="shared" si="282"/>
        <v>0</v>
      </c>
      <c r="CI90" s="226">
        <f t="shared" si="283"/>
        <v>0</v>
      </c>
      <c r="CJ90" s="226">
        <f t="shared" si="284"/>
        <v>0</v>
      </c>
      <c r="CK90" s="226">
        <f t="shared" si="285"/>
        <v>0</v>
      </c>
      <c r="CL90" s="226">
        <f t="shared" si="286"/>
        <v>0</v>
      </c>
      <c r="CM90" s="226">
        <f t="shared" si="287"/>
        <v>0</v>
      </c>
      <c r="CN90" s="226">
        <f t="shared" si="288"/>
        <v>0</v>
      </c>
      <c r="CO90" s="226">
        <f t="shared" si="289"/>
        <v>0</v>
      </c>
      <c r="CV90" s="355">
        <f t="shared" si="315"/>
        <v>0</v>
      </c>
      <c r="CW90" s="355">
        <f t="shared" si="316"/>
        <v>0</v>
      </c>
      <c r="CX90" s="355">
        <f t="shared" si="317"/>
        <v>0</v>
      </c>
      <c r="CY90" s="355">
        <f t="shared" si="318"/>
        <v>0</v>
      </c>
      <c r="CZ90" s="355" t="str">
        <f ca="1">IFERROR(OUNTIF(AN90:AT90,"e"),"-")</f>
        <v>-</v>
      </c>
      <c r="DA90" s="355">
        <f t="shared" si="319"/>
        <v>0</v>
      </c>
      <c r="DB90" s="355">
        <f t="shared" si="320"/>
        <v>0</v>
      </c>
      <c r="DC90" s="355">
        <f t="shared" si="321"/>
        <v>0</v>
      </c>
      <c r="DD90" s="68"/>
      <c r="DE90" s="1168">
        <f t="shared" si="322"/>
        <v>0</v>
      </c>
      <c r="DF90" s="1168" t="str">
        <f t="shared" si="323"/>
        <v>-</v>
      </c>
      <c r="DG90" s="1168" t="str">
        <f t="shared" si="324"/>
        <v>-</v>
      </c>
      <c r="DH90" s="1168" t="str">
        <f t="shared" si="325"/>
        <v>-</v>
      </c>
      <c r="DI90" s="1168" t="str">
        <f t="shared" ca="1" si="326"/>
        <v>-</v>
      </c>
      <c r="DJ90" s="1168" t="str">
        <f t="shared" si="327"/>
        <v>-</v>
      </c>
      <c r="DK90" s="1168" t="str">
        <f t="shared" si="328"/>
        <v>-</v>
      </c>
      <c r="DL90" s="1168" t="str">
        <f t="shared" si="329"/>
        <v>-</v>
      </c>
      <c r="DM90" s="68"/>
      <c r="DN90" s="355">
        <f t="shared" si="330"/>
        <v>0</v>
      </c>
      <c r="DO90" s="355">
        <f t="shared" si="331"/>
        <v>0</v>
      </c>
      <c r="DP90" s="355">
        <f t="shared" si="332"/>
        <v>0</v>
      </c>
      <c r="DQ90" s="355">
        <f t="shared" si="333"/>
        <v>0</v>
      </c>
      <c r="DR90" s="355">
        <f t="shared" si="334"/>
        <v>0</v>
      </c>
      <c r="DS90" s="355">
        <f t="shared" si="335"/>
        <v>0</v>
      </c>
      <c r="DT90" s="355">
        <f t="shared" si="336"/>
        <v>0</v>
      </c>
      <c r="DU90" s="355">
        <f t="shared" si="337"/>
        <v>0</v>
      </c>
      <c r="DV90" s="68"/>
      <c r="DW90" s="68">
        <f t="shared" si="338"/>
        <v>0</v>
      </c>
      <c r="DX90" s="68" t="str">
        <f t="shared" si="339"/>
        <v>-</v>
      </c>
      <c r="DY90" s="68" t="str">
        <f t="shared" si="340"/>
        <v>-</v>
      </c>
      <c r="DZ90" s="68" t="str">
        <f t="shared" si="341"/>
        <v>-</v>
      </c>
      <c r="EA90" s="68" t="str">
        <f t="shared" si="342"/>
        <v>-</v>
      </c>
      <c r="EB90" s="68" t="str">
        <f t="shared" si="343"/>
        <v>-</v>
      </c>
      <c r="EC90" s="68" t="str">
        <f t="shared" si="344"/>
        <v>-</v>
      </c>
      <c r="ED90" s="68" t="str">
        <f t="shared" si="345"/>
        <v>-</v>
      </c>
      <c r="EE90" s="68"/>
      <c r="EF90" s="355">
        <f t="shared" si="346"/>
        <v>0</v>
      </c>
      <c r="EG90" s="355">
        <f t="shared" si="347"/>
        <v>0</v>
      </c>
      <c r="EH90" s="355">
        <f t="shared" si="348"/>
        <v>0</v>
      </c>
      <c r="EI90" s="355">
        <f t="shared" si="349"/>
        <v>0</v>
      </c>
      <c r="EJ90" s="355">
        <f t="shared" si="350"/>
        <v>0</v>
      </c>
      <c r="EK90" s="355">
        <f t="shared" si="351"/>
        <v>0</v>
      </c>
      <c r="EL90" s="355">
        <f t="shared" si="352"/>
        <v>0</v>
      </c>
      <c r="EM90" s="355">
        <f t="shared" si="353"/>
        <v>0</v>
      </c>
      <c r="EN90" s="68"/>
      <c r="EO90" s="68">
        <f t="shared" si="354"/>
        <v>0</v>
      </c>
      <c r="EP90" s="68" t="str">
        <f t="shared" si="355"/>
        <v>-</v>
      </c>
      <c r="EQ90" s="68" t="str">
        <f t="shared" si="356"/>
        <v>-</v>
      </c>
      <c r="ER90" s="68" t="str">
        <f t="shared" si="357"/>
        <v>-</v>
      </c>
      <c r="ES90" s="68" t="str">
        <f t="shared" si="358"/>
        <v>-</v>
      </c>
      <c r="ET90" s="68" t="str">
        <f t="shared" si="359"/>
        <v>-</v>
      </c>
      <c r="EU90" s="68" t="str">
        <f t="shared" si="360"/>
        <v>-</v>
      </c>
      <c r="EV90" s="68" t="str">
        <f t="shared" si="361"/>
        <v>-</v>
      </c>
      <c r="EW90" s="68"/>
      <c r="EX90" s="355">
        <f t="shared" si="362"/>
        <v>0</v>
      </c>
      <c r="EY90" s="355">
        <f t="shared" si="363"/>
        <v>0</v>
      </c>
      <c r="EZ90" s="355">
        <f t="shared" si="364"/>
        <v>0</v>
      </c>
      <c r="FA90" s="355">
        <f t="shared" si="365"/>
        <v>0</v>
      </c>
      <c r="FB90" s="355">
        <f t="shared" si="366"/>
        <v>0</v>
      </c>
      <c r="FC90" s="355">
        <f t="shared" si="367"/>
        <v>0</v>
      </c>
      <c r="FD90" s="355">
        <f t="shared" si="368"/>
        <v>0</v>
      </c>
      <c r="FE90" s="355">
        <f t="shared" si="369"/>
        <v>0</v>
      </c>
      <c r="FF90" s="68"/>
      <c r="FG90" s="68">
        <f t="shared" si="370"/>
        <v>0</v>
      </c>
      <c r="FH90" s="68" t="str">
        <f t="shared" si="371"/>
        <v>-</v>
      </c>
      <c r="FI90" s="68" t="str">
        <f t="shared" si="372"/>
        <v>-</v>
      </c>
      <c r="FJ90" s="68" t="str">
        <f t="shared" si="373"/>
        <v>-</v>
      </c>
      <c r="FK90" s="68" t="str">
        <f t="shared" si="374"/>
        <v>-</v>
      </c>
      <c r="FL90" s="68" t="str">
        <f t="shared" si="375"/>
        <v>-</v>
      </c>
      <c r="FM90" s="68" t="str">
        <f t="shared" si="376"/>
        <v>-</v>
      </c>
      <c r="FN90" s="68" t="str">
        <f t="shared" si="377"/>
        <v>-</v>
      </c>
      <c r="FO90" s="68"/>
      <c r="FP90" s="355">
        <f t="shared" si="378"/>
        <v>0</v>
      </c>
      <c r="FQ90" s="355">
        <f t="shared" si="379"/>
        <v>0</v>
      </c>
      <c r="FR90" s="355">
        <f t="shared" si="380"/>
        <v>0</v>
      </c>
      <c r="FS90" s="355">
        <f t="shared" si="381"/>
        <v>0</v>
      </c>
      <c r="FT90" s="355">
        <f t="shared" si="382"/>
        <v>0</v>
      </c>
      <c r="FU90" s="355">
        <f t="shared" si="383"/>
        <v>0</v>
      </c>
      <c r="FV90" s="355">
        <f t="shared" si="384"/>
        <v>0</v>
      </c>
      <c r="FW90" s="355">
        <f t="shared" si="385"/>
        <v>0</v>
      </c>
      <c r="FX90" s="68"/>
      <c r="FY90" s="68">
        <f t="shared" si="386"/>
        <v>0</v>
      </c>
      <c r="FZ90" s="68" t="str">
        <f t="shared" si="387"/>
        <v>-</v>
      </c>
      <c r="GA90" s="68" t="str">
        <f t="shared" si="388"/>
        <v>-</v>
      </c>
      <c r="GB90" s="68" t="str">
        <f t="shared" si="389"/>
        <v>-</v>
      </c>
      <c r="GC90" s="68" t="str">
        <f t="shared" si="390"/>
        <v>-</v>
      </c>
      <c r="GD90" s="68" t="str">
        <f t="shared" si="391"/>
        <v>-</v>
      </c>
      <c r="GE90" s="68" t="str">
        <f t="shared" si="392"/>
        <v>-</v>
      </c>
      <c r="GF90" s="68" t="str">
        <f t="shared" si="393"/>
        <v>-</v>
      </c>
    </row>
    <row r="91" spans="1:188" ht="13.5" customHeight="1" thickBot="1" x14ac:dyDescent="0.35">
      <c r="A91" s="387"/>
      <c r="B91" s="387" t="s">
        <v>107</v>
      </c>
      <c r="C91" s="387" t="s">
        <v>26</v>
      </c>
      <c r="D91" s="388">
        <v>0.72916666666666663</v>
      </c>
      <c r="E91" s="388">
        <v>0</v>
      </c>
      <c r="F91" s="389" t="str">
        <f t="shared" si="264"/>
        <v>PT</v>
      </c>
      <c r="G91" s="9"/>
      <c r="H91" s="460">
        <f>INDEX(Lookup!$F$324:$Q$334,MATCH('Fox Channels'!B91,Lookup!$F$324:$F$334,0),MATCH('Fox Channels'!$F$9,Lookup!$F$324:$Q$324,0))</f>
        <v>0.2</v>
      </c>
      <c r="I91" s="391">
        <v>192.4</v>
      </c>
      <c r="J91" s="432">
        <f t="shared" si="265"/>
        <v>683.8</v>
      </c>
      <c r="K91" s="460">
        <f t="shared" si="266"/>
        <v>0</v>
      </c>
      <c r="L91" s="394">
        <f t="shared" si="290"/>
        <v>0</v>
      </c>
      <c r="M91" s="395">
        <f t="shared" si="267"/>
        <v>192.4</v>
      </c>
      <c r="N91" s="392">
        <f t="shared" si="268"/>
        <v>0</v>
      </c>
      <c r="O91" s="9">
        <f t="shared" si="269"/>
        <v>0</v>
      </c>
      <c r="P91" s="9">
        <f t="shared" si="291"/>
        <v>0</v>
      </c>
      <c r="Q91" s="9">
        <f t="shared" si="292"/>
        <v>0</v>
      </c>
      <c r="R91" s="9">
        <f t="shared" si="293"/>
        <v>0</v>
      </c>
      <c r="S91" s="9">
        <f t="shared" si="294"/>
        <v>0</v>
      </c>
      <c r="T91" s="9">
        <f t="shared" si="295"/>
        <v>0</v>
      </c>
      <c r="U91" s="9">
        <f t="shared" si="296"/>
        <v>0</v>
      </c>
      <c r="V91" s="9">
        <f t="shared" si="297"/>
        <v>0</v>
      </c>
      <c r="W91" s="9">
        <f t="shared" si="298"/>
        <v>0</v>
      </c>
      <c r="X91" s="9">
        <f t="shared" si="299"/>
        <v>0</v>
      </c>
      <c r="Y91" s="9">
        <f t="shared" si="300"/>
        <v>0</v>
      </c>
      <c r="Z91" s="9">
        <f t="shared" si="301"/>
        <v>0</v>
      </c>
      <c r="AA91" s="9">
        <f t="shared" si="302"/>
        <v>0</v>
      </c>
      <c r="AB91" s="9">
        <f t="shared" si="270"/>
        <v>0</v>
      </c>
      <c r="AC91" s="9">
        <f t="shared" si="271"/>
        <v>0</v>
      </c>
      <c r="AD91" s="9">
        <f t="shared" si="272"/>
        <v>0</v>
      </c>
      <c r="AE91" s="9">
        <f t="shared" si="273"/>
        <v>0</v>
      </c>
      <c r="AF91" s="9">
        <f t="shared" si="274"/>
        <v>0</v>
      </c>
      <c r="AG91" s="9">
        <f t="shared" si="275"/>
        <v>0</v>
      </c>
      <c r="AH91" s="8">
        <f t="shared" si="276"/>
        <v>192.4</v>
      </c>
      <c r="AI91" s="8">
        <f t="shared" si="277"/>
        <v>0</v>
      </c>
      <c r="AJ91" s="8">
        <f t="shared" si="278"/>
        <v>0</v>
      </c>
      <c r="AK91" s="8">
        <f t="shared" si="279"/>
        <v>0</v>
      </c>
      <c r="AL91" s="8">
        <f t="shared" si="280"/>
        <v>0</v>
      </c>
      <c r="AM91" s="103" t="str">
        <f t="shared" si="281"/>
        <v>1</v>
      </c>
      <c r="AN91" s="63"/>
      <c r="AO91" s="63"/>
      <c r="AP91" s="63"/>
      <c r="AQ91" s="66"/>
      <c r="AR91" s="66"/>
      <c r="AS91" s="63"/>
      <c r="AT91" s="63"/>
      <c r="AU91" s="63"/>
      <c r="AV91" s="63"/>
      <c r="AW91" s="63"/>
      <c r="AX91" s="66"/>
      <c r="AY91" s="66"/>
      <c r="AZ91" s="63"/>
      <c r="BA91" s="63"/>
      <c r="BB91" s="63"/>
      <c r="BC91" s="63"/>
      <c r="BD91" s="63"/>
      <c r="BE91" s="66"/>
      <c r="BF91" s="66"/>
      <c r="BG91" s="63"/>
      <c r="BH91" s="63"/>
      <c r="BI91" s="63"/>
      <c r="BJ91" s="63"/>
      <c r="BK91" s="63"/>
      <c r="BL91" s="66"/>
      <c r="BM91" s="66"/>
      <c r="BN91" s="63"/>
      <c r="BO91" s="63"/>
      <c r="BP91" s="63"/>
      <c r="BQ91" s="63"/>
      <c r="BR91" s="63"/>
      <c r="BT91" s="70">
        <f t="shared" si="303"/>
        <v>0</v>
      </c>
      <c r="BU91" s="70">
        <f t="shared" si="304"/>
        <v>0</v>
      </c>
      <c r="BV91" s="70">
        <f t="shared" si="305"/>
        <v>0</v>
      </c>
      <c r="BW91" s="70">
        <f t="shared" si="306"/>
        <v>0</v>
      </c>
      <c r="BX91" s="70">
        <f t="shared" si="307"/>
        <v>0</v>
      </c>
      <c r="BY91" s="70">
        <f t="shared" si="308"/>
        <v>0</v>
      </c>
      <c r="CA91" s="104">
        <f t="shared" si="309"/>
        <v>0</v>
      </c>
      <c r="CB91" s="104">
        <f t="shared" si="310"/>
        <v>0</v>
      </c>
      <c r="CC91" s="104">
        <f t="shared" si="311"/>
        <v>0</v>
      </c>
      <c r="CD91" s="104">
        <f t="shared" si="312"/>
        <v>0</v>
      </c>
      <c r="CE91" s="104">
        <f t="shared" si="313"/>
        <v>0</v>
      </c>
      <c r="CF91" s="104">
        <f t="shared" si="314"/>
        <v>0</v>
      </c>
      <c r="CH91" s="226">
        <f t="shared" si="282"/>
        <v>0</v>
      </c>
      <c r="CI91" s="226">
        <f t="shared" si="283"/>
        <v>0</v>
      </c>
      <c r="CJ91" s="226">
        <f t="shared" si="284"/>
        <v>0</v>
      </c>
      <c r="CK91" s="226">
        <f t="shared" si="285"/>
        <v>0</v>
      </c>
      <c r="CL91" s="226">
        <f t="shared" si="286"/>
        <v>0</v>
      </c>
      <c r="CM91" s="226">
        <f t="shared" si="287"/>
        <v>0</v>
      </c>
      <c r="CN91" s="226">
        <f t="shared" si="288"/>
        <v>0</v>
      </c>
      <c r="CO91" s="226">
        <f t="shared" si="289"/>
        <v>0</v>
      </c>
      <c r="CV91" s="355">
        <f t="shared" si="315"/>
        <v>0</v>
      </c>
      <c r="CW91" s="355">
        <f t="shared" si="316"/>
        <v>0</v>
      </c>
      <c r="CX91" s="355">
        <f t="shared" si="317"/>
        <v>0</v>
      </c>
      <c r="CY91" s="355">
        <f t="shared" si="318"/>
        <v>0</v>
      </c>
      <c r="CZ91" s="355" t="str">
        <f ca="1">IFERROR(OUNTIF(AN91:AT91,"e"),"-")</f>
        <v>-</v>
      </c>
      <c r="DA91" s="355">
        <f t="shared" si="319"/>
        <v>0</v>
      </c>
      <c r="DB91" s="355">
        <f t="shared" si="320"/>
        <v>0</v>
      </c>
      <c r="DC91" s="355">
        <f t="shared" si="321"/>
        <v>0</v>
      </c>
      <c r="DD91" s="68"/>
      <c r="DE91" s="1168">
        <f t="shared" si="322"/>
        <v>0</v>
      </c>
      <c r="DF91" s="1168" t="str">
        <f t="shared" si="323"/>
        <v>-</v>
      </c>
      <c r="DG91" s="1168" t="str">
        <f t="shared" si="324"/>
        <v>-</v>
      </c>
      <c r="DH91" s="1168" t="str">
        <f t="shared" si="325"/>
        <v>-</v>
      </c>
      <c r="DI91" s="1168" t="str">
        <f t="shared" ca="1" si="326"/>
        <v>-</v>
      </c>
      <c r="DJ91" s="1168" t="str">
        <f t="shared" si="327"/>
        <v>-</v>
      </c>
      <c r="DK91" s="1168" t="str">
        <f t="shared" si="328"/>
        <v>-</v>
      </c>
      <c r="DL91" s="1168" t="str">
        <f t="shared" si="329"/>
        <v>-</v>
      </c>
      <c r="DM91" s="68"/>
      <c r="DN91" s="355">
        <f t="shared" si="330"/>
        <v>0</v>
      </c>
      <c r="DO91" s="355">
        <f t="shared" si="331"/>
        <v>0</v>
      </c>
      <c r="DP91" s="355">
        <f t="shared" si="332"/>
        <v>0</v>
      </c>
      <c r="DQ91" s="355">
        <f t="shared" si="333"/>
        <v>0</v>
      </c>
      <c r="DR91" s="355">
        <f t="shared" si="334"/>
        <v>0</v>
      </c>
      <c r="DS91" s="355">
        <f t="shared" si="335"/>
        <v>0</v>
      </c>
      <c r="DT91" s="355">
        <f t="shared" si="336"/>
        <v>0</v>
      </c>
      <c r="DU91" s="355">
        <f t="shared" si="337"/>
        <v>0</v>
      </c>
      <c r="DV91" s="68"/>
      <c r="DW91" s="68">
        <f t="shared" si="338"/>
        <v>0</v>
      </c>
      <c r="DX91" s="68" t="str">
        <f t="shared" si="339"/>
        <v>-</v>
      </c>
      <c r="DY91" s="68" t="str">
        <f t="shared" si="340"/>
        <v>-</v>
      </c>
      <c r="DZ91" s="68" t="str">
        <f t="shared" si="341"/>
        <v>-</v>
      </c>
      <c r="EA91" s="68" t="str">
        <f t="shared" si="342"/>
        <v>-</v>
      </c>
      <c r="EB91" s="68" t="str">
        <f t="shared" si="343"/>
        <v>-</v>
      </c>
      <c r="EC91" s="68" t="str">
        <f t="shared" si="344"/>
        <v>-</v>
      </c>
      <c r="ED91" s="68" t="str">
        <f t="shared" si="345"/>
        <v>-</v>
      </c>
      <c r="EE91" s="68"/>
      <c r="EF91" s="355">
        <f t="shared" si="346"/>
        <v>0</v>
      </c>
      <c r="EG91" s="355">
        <f t="shared" si="347"/>
        <v>0</v>
      </c>
      <c r="EH91" s="355">
        <f t="shared" si="348"/>
        <v>0</v>
      </c>
      <c r="EI91" s="355">
        <f t="shared" si="349"/>
        <v>0</v>
      </c>
      <c r="EJ91" s="355">
        <f t="shared" si="350"/>
        <v>0</v>
      </c>
      <c r="EK91" s="355">
        <f t="shared" si="351"/>
        <v>0</v>
      </c>
      <c r="EL91" s="355">
        <f t="shared" si="352"/>
        <v>0</v>
      </c>
      <c r="EM91" s="355">
        <f t="shared" si="353"/>
        <v>0</v>
      </c>
      <c r="EN91" s="68"/>
      <c r="EO91" s="68">
        <f t="shared" si="354"/>
        <v>0</v>
      </c>
      <c r="EP91" s="68" t="str">
        <f t="shared" si="355"/>
        <v>-</v>
      </c>
      <c r="EQ91" s="68" t="str">
        <f t="shared" si="356"/>
        <v>-</v>
      </c>
      <c r="ER91" s="68" t="str">
        <f t="shared" si="357"/>
        <v>-</v>
      </c>
      <c r="ES91" s="68" t="str">
        <f t="shared" si="358"/>
        <v>-</v>
      </c>
      <c r="ET91" s="68" t="str">
        <f t="shared" si="359"/>
        <v>-</v>
      </c>
      <c r="EU91" s="68" t="str">
        <f t="shared" si="360"/>
        <v>-</v>
      </c>
      <c r="EV91" s="68" t="str">
        <f t="shared" si="361"/>
        <v>-</v>
      </c>
      <c r="EW91" s="68"/>
      <c r="EX91" s="355">
        <f t="shared" si="362"/>
        <v>0</v>
      </c>
      <c r="EY91" s="355">
        <f t="shared" si="363"/>
        <v>0</v>
      </c>
      <c r="EZ91" s="355">
        <f t="shared" si="364"/>
        <v>0</v>
      </c>
      <c r="FA91" s="355">
        <f t="shared" si="365"/>
        <v>0</v>
      </c>
      <c r="FB91" s="355">
        <f t="shared" si="366"/>
        <v>0</v>
      </c>
      <c r="FC91" s="355">
        <f t="shared" si="367"/>
        <v>0</v>
      </c>
      <c r="FD91" s="355">
        <f t="shared" si="368"/>
        <v>0</v>
      </c>
      <c r="FE91" s="355">
        <f t="shared" si="369"/>
        <v>0</v>
      </c>
      <c r="FF91" s="68"/>
      <c r="FG91" s="68">
        <f t="shared" si="370"/>
        <v>0</v>
      </c>
      <c r="FH91" s="68" t="str">
        <f t="shared" si="371"/>
        <v>-</v>
      </c>
      <c r="FI91" s="68" t="str">
        <f t="shared" si="372"/>
        <v>-</v>
      </c>
      <c r="FJ91" s="68" t="str">
        <f t="shared" si="373"/>
        <v>-</v>
      </c>
      <c r="FK91" s="68" t="str">
        <f t="shared" si="374"/>
        <v>-</v>
      </c>
      <c r="FL91" s="68" t="str">
        <f t="shared" si="375"/>
        <v>-</v>
      </c>
      <c r="FM91" s="68" t="str">
        <f t="shared" si="376"/>
        <v>-</v>
      </c>
      <c r="FN91" s="68" t="str">
        <f t="shared" si="377"/>
        <v>-</v>
      </c>
      <c r="FO91" s="68"/>
      <c r="FP91" s="355">
        <f t="shared" si="378"/>
        <v>0</v>
      </c>
      <c r="FQ91" s="355">
        <f t="shared" si="379"/>
        <v>0</v>
      </c>
      <c r="FR91" s="355">
        <f t="shared" si="380"/>
        <v>0</v>
      </c>
      <c r="FS91" s="355">
        <f t="shared" si="381"/>
        <v>0</v>
      </c>
      <c r="FT91" s="355">
        <f t="shared" si="382"/>
        <v>0</v>
      </c>
      <c r="FU91" s="355">
        <f t="shared" si="383"/>
        <v>0</v>
      </c>
      <c r="FV91" s="355">
        <f t="shared" si="384"/>
        <v>0</v>
      </c>
      <c r="FW91" s="355">
        <f t="shared" si="385"/>
        <v>0</v>
      </c>
      <c r="FX91" s="68"/>
      <c r="FY91" s="68">
        <f t="shared" si="386"/>
        <v>0</v>
      </c>
      <c r="FZ91" s="68" t="str">
        <f t="shared" si="387"/>
        <v>-</v>
      </c>
      <c r="GA91" s="68" t="str">
        <f t="shared" si="388"/>
        <v>-</v>
      </c>
      <c r="GB91" s="68" t="str">
        <f t="shared" si="389"/>
        <v>-</v>
      </c>
      <c r="GC91" s="68" t="str">
        <f t="shared" si="390"/>
        <v>-</v>
      </c>
      <c r="GD91" s="68" t="str">
        <f t="shared" si="391"/>
        <v>-</v>
      </c>
      <c r="GE91" s="68" t="str">
        <f t="shared" si="392"/>
        <v>-</v>
      </c>
      <c r="GF91" s="68" t="str">
        <f t="shared" si="393"/>
        <v>-</v>
      </c>
    </row>
    <row r="92" spans="1:188" ht="12.6" thickBot="1" x14ac:dyDescent="0.35">
      <c r="A92" s="414"/>
      <c r="B92" s="414"/>
      <c r="C92" s="414"/>
      <c r="D92" s="415"/>
      <c r="E92" s="415"/>
      <c r="F92" s="416"/>
      <c r="G92" s="414"/>
      <c r="H92" s="414"/>
      <c r="I92" s="417"/>
      <c r="J92" s="418" t="s">
        <v>75</v>
      </c>
      <c r="K92" s="419">
        <f>SUM(K70:K91)</f>
        <v>0</v>
      </c>
      <c r="L92" s="418">
        <f>SUM(L70:L91)</f>
        <v>0</v>
      </c>
      <c r="M92" s="420"/>
      <c r="N92" s="469">
        <f>SUM(N70:N91)</f>
        <v>0</v>
      </c>
      <c r="O92" s="110"/>
      <c r="P92" s="111">
        <f>SUM(P70:P91)</f>
        <v>0</v>
      </c>
      <c r="Q92" s="111"/>
      <c r="R92" s="111">
        <f>SUM(R70:R91)</f>
        <v>0</v>
      </c>
      <c r="S92" s="111"/>
      <c r="T92" s="111">
        <f>SUM(T70:T91)</f>
        <v>0</v>
      </c>
      <c r="U92" s="112"/>
      <c r="V92" s="111">
        <f>SUM(V70:V91)</f>
        <v>0</v>
      </c>
      <c r="W92" s="111"/>
      <c r="X92" s="111">
        <f>SUM(X70:X91)</f>
        <v>0</v>
      </c>
      <c r="Y92" s="111">
        <f>SUM(Y70:Y91)</f>
        <v>0</v>
      </c>
      <c r="Z92" s="111">
        <f>SUM(Z70:Z91)</f>
        <v>0</v>
      </c>
      <c r="AA92" s="111">
        <f>SUM(AA70:AA91)</f>
        <v>0</v>
      </c>
      <c r="AB92" s="111"/>
      <c r="AC92" s="112"/>
      <c r="AD92" s="111"/>
      <c r="AE92" s="111"/>
      <c r="AF92" s="111"/>
      <c r="AG92" s="111"/>
      <c r="AH92" s="111"/>
      <c r="AI92" s="111"/>
      <c r="AJ92" s="111"/>
      <c r="AK92" s="111"/>
      <c r="AL92" s="112"/>
      <c r="AM92" s="113"/>
      <c r="AN92" s="231">
        <f t="shared" ref="AN92:BR92" si="394">COUNTA(AN70:AN91)</f>
        <v>0</v>
      </c>
      <c r="AO92" s="231">
        <f t="shared" si="394"/>
        <v>0</v>
      </c>
      <c r="AP92" s="231">
        <f t="shared" si="394"/>
        <v>0</v>
      </c>
      <c r="AQ92" s="231">
        <f t="shared" si="394"/>
        <v>0</v>
      </c>
      <c r="AR92" s="231">
        <f t="shared" si="394"/>
        <v>0</v>
      </c>
      <c r="AS92" s="231">
        <f t="shared" si="394"/>
        <v>0</v>
      </c>
      <c r="AT92" s="231">
        <f t="shared" si="394"/>
        <v>0</v>
      </c>
      <c r="AU92" s="231">
        <f t="shared" si="394"/>
        <v>0</v>
      </c>
      <c r="AV92" s="231">
        <f t="shared" si="394"/>
        <v>0</v>
      </c>
      <c r="AW92" s="231">
        <f t="shared" si="394"/>
        <v>0</v>
      </c>
      <c r="AX92" s="231">
        <f t="shared" si="394"/>
        <v>0</v>
      </c>
      <c r="AY92" s="231">
        <f t="shared" si="394"/>
        <v>0</v>
      </c>
      <c r="AZ92" s="231">
        <f t="shared" si="394"/>
        <v>0</v>
      </c>
      <c r="BA92" s="231">
        <f t="shared" si="394"/>
        <v>0</v>
      </c>
      <c r="BB92" s="231">
        <f t="shared" si="394"/>
        <v>0</v>
      </c>
      <c r="BC92" s="231">
        <f t="shared" si="394"/>
        <v>0</v>
      </c>
      <c r="BD92" s="231">
        <f t="shared" si="394"/>
        <v>0</v>
      </c>
      <c r="BE92" s="231">
        <f t="shared" si="394"/>
        <v>0</v>
      </c>
      <c r="BF92" s="231">
        <f t="shared" si="394"/>
        <v>0</v>
      </c>
      <c r="BG92" s="231">
        <f t="shared" si="394"/>
        <v>0</v>
      </c>
      <c r="BH92" s="231">
        <f t="shared" si="394"/>
        <v>0</v>
      </c>
      <c r="BI92" s="231">
        <f t="shared" si="394"/>
        <v>0</v>
      </c>
      <c r="BJ92" s="231">
        <f t="shared" si="394"/>
        <v>0</v>
      </c>
      <c r="BK92" s="231">
        <f t="shared" si="394"/>
        <v>0</v>
      </c>
      <c r="BL92" s="231">
        <f t="shared" si="394"/>
        <v>0</v>
      </c>
      <c r="BM92" s="231">
        <f t="shared" si="394"/>
        <v>0</v>
      </c>
      <c r="BN92" s="231">
        <f t="shared" si="394"/>
        <v>0</v>
      </c>
      <c r="BO92" s="231">
        <f t="shared" si="394"/>
        <v>0</v>
      </c>
      <c r="BP92" s="231">
        <f t="shared" si="394"/>
        <v>0</v>
      </c>
      <c r="BQ92" s="231">
        <f t="shared" si="394"/>
        <v>0</v>
      </c>
      <c r="BR92" s="232">
        <f t="shared" si="394"/>
        <v>0</v>
      </c>
      <c r="BS92" s="233"/>
      <c r="CV92" s="1568">
        <f ca="1">SUM(CV70:DC91)</f>
        <v>0</v>
      </c>
      <c r="CW92" s="1569"/>
      <c r="CX92" s="1569"/>
      <c r="CY92" s="1569"/>
      <c r="CZ92" s="1569"/>
      <c r="DA92" s="1569"/>
      <c r="DB92" s="1569"/>
      <c r="DC92" s="1570"/>
      <c r="DD92" s="68"/>
      <c r="DE92" s="1560">
        <f ca="1">SUM(DE70:DL91)</f>
        <v>0</v>
      </c>
      <c r="DF92" s="1561"/>
      <c r="DG92" s="1561"/>
      <c r="DH92" s="1561"/>
      <c r="DI92" s="1561"/>
      <c r="DJ92" s="1561"/>
      <c r="DK92" s="1561"/>
      <c r="DL92" s="1562"/>
      <c r="DM92" s="68"/>
      <c r="DN92" s="1568">
        <f>SUM(DN70:DU91)</f>
        <v>0</v>
      </c>
      <c r="DO92" s="1569"/>
      <c r="DP92" s="1569"/>
      <c r="DQ92" s="1569"/>
      <c r="DR92" s="1569"/>
      <c r="DS92" s="1569"/>
      <c r="DT92" s="1569"/>
      <c r="DU92" s="1570"/>
      <c r="DV92" s="68"/>
      <c r="DW92" s="1560">
        <f>SUM(DW70:ED91)</f>
        <v>0</v>
      </c>
      <c r="DX92" s="1561"/>
      <c r="DY92" s="1561"/>
      <c r="DZ92" s="1561"/>
      <c r="EA92" s="1561"/>
      <c r="EB92" s="1561"/>
      <c r="EC92" s="1561"/>
      <c r="ED92" s="1562"/>
      <c r="EE92" s="68"/>
      <c r="EF92" s="1568">
        <f>SUM(EF70:EM91)</f>
        <v>0</v>
      </c>
      <c r="EG92" s="1569"/>
      <c r="EH92" s="1569"/>
      <c r="EI92" s="1569"/>
      <c r="EJ92" s="1569"/>
      <c r="EK92" s="1569"/>
      <c r="EL92" s="1569"/>
      <c r="EM92" s="1570"/>
      <c r="EN92" s="68"/>
      <c r="EO92" s="1560">
        <f>SUM(EO70:EV91)</f>
        <v>0</v>
      </c>
      <c r="EP92" s="1561"/>
      <c r="EQ92" s="1561"/>
      <c r="ER92" s="1561"/>
      <c r="ES92" s="1561"/>
      <c r="ET92" s="1561"/>
      <c r="EU92" s="1561"/>
      <c r="EV92" s="1562"/>
      <c r="EW92" s="68"/>
      <c r="EX92" s="1568">
        <f>SUM(EX70:FE91)</f>
        <v>0</v>
      </c>
      <c r="EY92" s="1569"/>
      <c r="EZ92" s="1569"/>
      <c r="FA92" s="1569"/>
      <c r="FB92" s="1569"/>
      <c r="FC92" s="1569"/>
      <c r="FD92" s="1569"/>
      <c r="FE92" s="1570"/>
      <c r="FF92" s="68"/>
      <c r="FG92" s="1560">
        <f>SUM(FG70:FN91)</f>
        <v>0</v>
      </c>
      <c r="FH92" s="1561"/>
      <c r="FI92" s="1561"/>
      <c r="FJ92" s="1561"/>
      <c r="FK92" s="1561"/>
      <c r="FL92" s="1561"/>
      <c r="FM92" s="1561"/>
      <c r="FN92" s="1562"/>
      <c r="FO92" s="68"/>
      <c r="FP92" s="1568">
        <f>SUM(FP70:FW91)</f>
        <v>0</v>
      </c>
      <c r="FQ92" s="1569"/>
      <c r="FR92" s="1569"/>
      <c r="FS92" s="1569"/>
      <c r="FT92" s="1569"/>
      <c r="FU92" s="1569"/>
      <c r="FV92" s="1569"/>
      <c r="FW92" s="1570"/>
      <c r="FX92" s="68"/>
      <c r="FY92" s="1560">
        <f>SUM(FY70:GF91)</f>
        <v>0</v>
      </c>
      <c r="FZ92" s="1561"/>
      <c r="GA92" s="1561"/>
      <c r="GB92" s="1561"/>
      <c r="GC92" s="1561"/>
      <c r="GD92" s="1561"/>
      <c r="GE92" s="1561"/>
      <c r="GF92" s="1562"/>
    </row>
    <row r="93" spans="1:188" ht="14.25" customHeight="1" thickBot="1" x14ac:dyDescent="0.35">
      <c r="B93" s="68"/>
      <c r="N93" s="230" t="s">
        <v>83</v>
      </c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583">
        <f>SUM(BT70:BT91)</f>
        <v>0</v>
      </c>
      <c r="AO93" s="1583"/>
      <c r="AP93" s="1583"/>
      <c r="AQ93" s="1583"/>
      <c r="AR93" s="1583"/>
      <c r="AS93" s="1583">
        <f>SUM(BU70:BU91)</f>
        <v>0</v>
      </c>
      <c r="AT93" s="1583"/>
      <c r="AU93" s="1583"/>
      <c r="AV93" s="1583"/>
      <c r="AW93" s="1583"/>
      <c r="AX93" s="1583"/>
      <c r="AY93" s="1583"/>
      <c r="AZ93" s="1583">
        <f>SUM(BV70:BV91)</f>
        <v>0</v>
      </c>
      <c r="BA93" s="1583"/>
      <c r="BB93" s="1583"/>
      <c r="BC93" s="1583"/>
      <c r="BD93" s="1583"/>
      <c r="BE93" s="1583"/>
      <c r="BF93" s="1583"/>
      <c r="BG93" s="1583">
        <f>SUM(BW70:BW91)</f>
        <v>0</v>
      </c>
      <c r="BH93" s="1583"/>
      <c r="BI93" s="1583"/>
      <c r="BJ93" s="1583"/>
      <c r="BK93" s="1583"/>
      <c r="BL93" s="1583"/>
      <c r="BM93" s="1583"/>
      <c r="BN93" s="1583">
        <f>SUM(BX70:BX91)</f>
        <v>0</v>
      </c>
      <c r="BO93" s="1583"/>
      <c r="BP93" s="1583"/>
      <c r="BQ93" s="1583"/>
      <c r="BR93" s="1583"/>
    </row>
    <row r="94" spans="1:188" ht="14.25" customHeight="1" thickBot="1" x14ac:dyDescent="0.35">
      <c r="N94" s="229" t="s">
        <v>119</v>
      </c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583">
        <f>SUM(CA70:CA91)</f>
        <v>0</v>
      </c>
      <c r="AO94" s="1583"/>
      <c r="AP94" s="1583"/>
      <c r="AQ94" s="1583"/>
      <c r="AR94" s="1583"/>
      <c r="AS94" s="1583">
        <f>SUM(CB70:CB91)</f>
        <v>0</v>
      </c>
      <c r="AT94" s="1583"/>
      <c r="AU94" s="1583"/>
      <c r="AV94" s="1583"/>
      <c r="AW94" s="1583"/>
      <c r="AX94" s="1583"/>
      <c r="AY94" s="1583"/>
      <c r="AZ94" s="1583">
        <f>SUM(CC70:CC91)</f>
        <v>0</v>
      </c>
      <c r="BA94" s="1583"/>
      <c r="BB94" s="1583"/>
      <c r="BC94" s="1583"/>
      <c r="BD94" s="1583"/>
      <c r="BE94" s="1583"/>
      <c r="BF94" s="1583"/>
      <c r="BG94" s="1583">
        <f>SUM(CD70:CD91)</f>
        <v>0</v>
      </c>
      <c r="BH94" s="1583"/>
      <c r="BI94" s="1583"/>
      <c r="BJ94" s="1583"/>
      <c r="BK94" s="1583"/>
      <c r="BL94" s="1583"/>
      <c r="BM94" s="1583"/>
      <c r="BN94" s="1583">
        <f>SUM(CE70:CE91)</f>
        <v>0</v>
      </c>
      <c r="BO94" s="1583"/>
      <c r="BP94" s="1583"/>
      <c r="BQ94" s="1583"/>
      <c r="BR94" s="1583"/>
    </row>
    <row r="95" spans="1:188" ht="14.25" customHeight="1" x14ac:dyDescent="0.3">
      <c r="B95" s="95" t="s">
        <v>144</v>
      </c>
      <c r="I95" s="225" t="str">
        <f>I14</f>
        <v>Index 130%</v>
      </c>
      <c r="N95" s="78"/>
      <c r="AG95" s="68"/>
      <c r="AH95" s="68"/>
      <c r="AI95" s="68"/>
      <c r="AJ95" s="68"/>
      <c r="AK95" s="68"/>
      <c r="AL95" s="68"/>
      <c r="AM95" s="68"/>
      <c r="AN95" s="97" t="s">
        <v>344</v>
      </c>
      <c r="AO95" s="97" t="s">
        <v>385</v>
      </c>
      <c r="AP95" s="97" t="s">
        <v>158</v>
      </c>
      <c r="AQ95" s="97" t="s">
        <v>25</v>
      </c>
      <c r="AR95" s="97" t="s">
        <v>36</v>
      </c>
      <c r="AS95" s="97" t="s">
        <v>30</v>
      </c>
      <c r="AT95" s="97" t="s">
        <v>343</v>
      </c>
      <c r="AU95" s="97" t="s">
        <v>344</v>
      </c>
      <c r="AV95" s="97" t="s">
        <v>385</v>
      </c>
      <c r="AW95" s="97" t="s">
        <v>158</v>
      </c>
      <c r="AX95" s="97" t="s">
        <v>25</v>
      </c>
      <c r="AY95" s="97" t="s">
        <v>36</v>
      </c>
      <c r="AZ95" s="97" t="s">
        <v>30</v>
      </c>
      <c r="BA95" s="97" t="s">
        <v>343</v>
      </c>
      <c r="BB95" s="97" t="s">
        <v>344</v>
      </c>
      <c r="BC95" s="97" t="s">
        <v>385</v>
      </c>
      <c r="BD95" s="97" t="s">
        <v>158</v>
      </c>
      <c r="BE95" s="97" t="s">
        <v>25</v>
      </c>
      <c r="BF95" s="97" t="s">
        <v>36</v>
      </c>
      <c r="BG95" s="97" t="s">
        <v>30</v>
      </c>
      <c r="BH95" s="97" t="s">
        <v>343</v>
      </c>
      <c r="BI95" s="97" t="s">
        <v>344</v>
      </c>
      <c r="BJ95" s="97" t="s">
        <v>385</v>
      </c>
      <c r="BK95" s="97" t="s">
        <v>158</v>
      </c>
      <c r="BL95" s="97" t="s">
        <v>25</v>
      </c>
      <c r="BM95" s="97" t="s">
        <v>36</v>
      </c>
      <c r="BN95" s="97" t="s">
        <v>30</v>
      </c>
      <c r="BO95" s="97" t="s">
        <v>343</v>
      </c>
      <c r="BP95" s="97" t="s">
        <v>344</v>
      </c>
      <c r="BQ95" s="97" t="s">
        <v>385</v>
      </c>
      <c r="BR95" s="97" t="s">
        <v>158</v>
      </c>
      <c r="CV95" s="1556" t="s">
        <v>359</v>
      </c>
      <c r="CW95" s="1556"/>
      <c r="CX95" s="1556"/>
      <c r="CY95" s="1556"/>
      <c r="CZ95" s="1556"/>
      <c r="DA95" s="1556"/>
      <c r="DB95" s="1556"/>
      <c r="DC95" s="1556"/>
      <c r="DD95" s="68"/>
      <c r="DE95" s="1556" t="s">
        <v>369</v>
      </c>
      <c r="DF95" s="1556"/>
      <c r="DG95" s="1556"/>
      <c r="DH95" s="1556"/>
      <c r="DI95" s="1556"/>
      <c r="DJ95" s="1556"/>
      <c r="DK95" s="1556"/>
      <c r="DL95" s="1556"/>
      <c r="DM95" s="68"/>
      <c r="DN95" s="1556" t="s">
        <v>368</v>
      </c>
      <c r="DO95" s="1556"/>
      <c r="DP95" s="1556"/>
      <c r="DQ95" s="1556"/>
      <c r="DR95" s="1556"/>
      <c r="DS95" s="1556"/>
      <c r="DT95" s="1556"/>
      <c r="DU95" s="1556"/>
      <c r="DV95" s="68"/>
      <c r="DW95" s="1556" t="s">
        <v>370</v>
      </c>
      <c r="DX95" s="1556"/>
      <c r="DY95" s="1556"/>
      <c r="DZ95" s="1556"/>
      <c r="EA95" s="1556"/>
      <c r="EB95" s="1556"/>
      <c r="EC95" s="1556"/>
      <c r="ED95" s="1556"/>
      <c r="EE95" s="68"/>
      <c r="EF95" s="1556" t="s">
        <v>371</v>
      </c>
      <c r="EG95" s="1556"/>
      <c r="EH95" s="1556"/>
      <c r="EI95" s="1556"/>
      <c r="EJ95" s="1556"/>
      <c r="EK95" s="1556"/>
      <c r="EL95" s="1556"/>
      <c r="EM95" s="1556"/>
      <c r="EN95" s="68"/>
      <c r="EO95" s="1556" t="s">
        <v>372</v>
      </c>
      <c r="EP95" s="1556"/>
      <c r="EQ95" s="1556"/>
      <c r="ER95" s="1556"/>
      <c r="ES95" s="1556"/>
      <c r="ET95" s="1556"/>
      <c r="EU95" s="1556"/>
      <c r="EV95" s="1556"/>
      <c r="EW95" s="68"/>
      <c r="EX95" s="1556" t="s">
        <v>373</v>
      </c>
      <c r="EY95" s="1556"/>
      <c r="EZ95" s="1556"/>
      <c r="FA95" s="1556"/>
      <c r="FB95" s="1556"/>
      <c r="FC95" s="1556"/>
      <c r="FD95" s="1556"/>
      <c r="FE95" s="1556"/>
      <c r="FF95" s="68"/>
      <c r="FG95" s="1556" t="s">
        <v>374</v>
      </c>
      <c r="FH95" s="1556"/>
      <c r="FI95" s="1556"/>
      <c r="FJ95" s="1556"/>
      <c r="FK95" s="1556"/>
      <c r="FL95" s="1556"/>
      <c r="FM95" s="1556"/>
      <c r="FN95" s="1556"/>
      <c r="FO95" s="68"/>
      <c r="FP95" s="1556" t="s">
        <v>375</v>
      </c>
      <c r="FQ95" s="1556"/>
      <c r="FR95" s="1556"/>
      <c r="FS95" s="1556"/>
      <c r="FT95" s="1556"/>
      <c r="FU95" s="1556"/>
      <c r="FV95" s="1556"/>
      <c r="FW95" s="1556"/>
      <c r="FX95" s="68"/>
      <c r="FY95" s="1556" t="s">
        <v>376</v>
      </c>
      <c r="FZ95" s="1556"/>
      <c r="GA95" s="1556"/>
      <c r="GB95" s="1556"/>
      <c r="GC95" s="1556"/>
      <c r="GD95" s="1556"/>
      <c r="GE95" s="1556"/>
      <c r="GF95" s="1556"/>
    </row>
    <row r="96" spans="1:188" ht="12" x14ac:dyDescent="0.3">
      <c r="A96" s="472" t="s">
        <v>3</v>
      </c>
      <c r="B96" s="472" t="s">
        <v>4</v>
      </c>
      <c r="C96" s="472" t="s">
        <v>5</v>
      </c>
      <c r="D96" s="472" t="s">
        <v>208</v>
      </c>
      <c r="E96" s="473" t="s">
        <v>209</v>
      </c>
      <c r="F96" s="473" t="s">
        <v>6</v>
      </c>
      <c r="G96" s="472" t="s">
        <v>7</v>
      </c>
      <c r="H96" s="472" t="s">
        <v>8</v>
      </c>
      <c r="I96" s="472" t="s">
        <v>93</v>
      </c>
      <c r="J96" s="472" t="s">
        <v>9</v>
      </c>
      <c r="K96" s="472" t="s">
        <v>10</v>
      </c>
      <c r="L96" s="472" t="s">
        <v>17</v>
      </c>
      <c r="M96" s="472" t="s">
        <v>18</v>
      </c>
      <c r="N96" s="472" t="s">
        <v>19</v>
      </c>
      <c r="O96" s="39" t="s">
        <v>45</v>
      </c>
      <c r="P96" s="39" t="s">
        <v>50</v>
      </c>
      <c r="Q96" s="39" t="s">
        <v>46</v>
      </c>
      <c r="R96" s="39" t="s">
        <v>51</v>
      </c>
      <c r="S96" s="39" t="s">
        <v>47</v>
      </c>
      <c r="T96" s="39" t="s">
        <v>52</v>
      </c>
      <c r="U96" s="39" t="s">
        <v>48</v>
      </c>
      <c r="V96" s="39" t="s">
        <v>53</v>
      </c>
      <c r="W96" s="39" t="s">
        <v>49</v>
      </c>
      <c r="X96" s="40" t="s">
        <v>54</v>
      </c>
      <c r="Y96" s="40" t="s">
        <v>105</v>
      </c>
      <c r="Z96" s="40" t="s">
        <v>155</v>
      </c>
      <c r="AA96" s="40" t="s">
        <v>156</v>
      </c>
      <c r="AB96" s="40" t="s">
        <v>104</v>
      </c>
      <c r="AC96" s="39" t="s">
        <v>96</v>
      </c>
      <c r="AD96" s="39" t="s">
        <v>97</v>
      </c>
      <c r="AE96" s="39" t="s">
        <v>98</v>
      </c>
      <c r="AF96" s="39" t="s">
        <v>99</v>
      </c>
      <c r="AG96" s="39" t="s">
        <v>100</v>
      </c>
      <c r="AH96" s="39" t="s">
        <v>120</v>
      </c>
      <c r="AI96" s="39" t="s">
        <v>121</v>
      </c>
      <c r="AJ96" s="39" t="s">
        <v>122</v>
      </c>
      <c r="AK96" s="39" t="s">
        <v>123</v>
      </c>
      <c r="AL96" s="39" t="s">
        <v>124</v>
      </c>
      <c r="AM96" s="39" t="s">
        <v>127</v>
      </c>
      <c r="AN96" s="39">
        <v>1</v>
      </c>
      <c r="AO96" s="41">
        <v>2</v>
      </c>
      <c r="AP96" s="39">
        <v>3</v>
      </c>
      <c r="AQ96" s="41">
        <v>4</v>
      </c>
      <c r="AR96" s="39">
        <v>5</v>
      </c>
      <c r="AS96" s="41">
        <v>6</v>
      </c>
      <c r="AT96" s="39">
        <v>7</v>
      </c>
      <c r="AU96" s="41">
        <v>8</v>
      </c>
      <c r="AV96" s="39">
        <v>9</v>
      </c>
      <c r="AW96" s="41">
        <v>10</v>
      </c>
      <c r="AX96" s="39">
        <v>11</v>
      </c>
      <c r="AY96" s="41">
        <v>12</v>
      </c>
      <c r="AZ96" s="39">
        <v>13</v>
      </c>
      <c r="BA96" s="41">
        <v>14</v>
      </c>
      <c r="BB96" s="39">
        <v>15</v>
      </c>
      <c r="BC96" s="41">
        <v>16</v>
      </c>
      <c r="BD96" s="39">
        <v>17</v>
      </c>
      <c r="BE96" s="41">
        <v>18</v>
      </c>
      <c r="BF96" s="39">
        <v>19</v>
      </c>
      <c r="BG96" s="41">
        <v>20</v>
      </c>
      <c r="BH96" s="39">
        <v>21</v>
      </c>
      <c r="BI96" s="41">
        <v>22</v>
      </c>
      <c r="BJ96" s="39">
        <v>23</v>
      </c>
      <c r="BK96" s="41">
        <v>24</v>
      </c>
      <c r="BL96" s="39">
        <v>25</v>
      </c>
      <c r="BM96" s="41">
        <v>26</v>
      </c>
      <c r="BN96" s="39">
        <v>27</v>
      </c>
      <c r="BO96" s="41">
        <v>28</v>
      </c>
      <c r="BP96" s="39">
        <v>29</v>
      </c>
      <c r="BQ96" s="41">
        <v>30</v>
      </c>
      <c r="BR96" s="39">
        <v>31</v>
      </c>
      <c r="BT96" s="97" t="s">
        <v>84</v>
      </c>
      <c r="BU96" s="97" t="s">
        <v>85</v>
      </c>
      <c r="BV96" s="97" t="s">
        <v>86</v>
      </c>
      <c r="BW96" s="97" t="s">
        <v>87</v>
      </c>
      <c r="BX96" s="97" t="s">
        <v>91</v>
      </c>
      <c r="BY96" s="97" t="s">
        <v>129</v>
      </c>
      <c r="BZ96" s="97"/>
      <c r="CA96" s="97" t="s">
        <v>84</v>
      </c>
      <c r="CB96" s="97" t="s">
        <v>85</v>
      </c>
      <c r="CC96" s="97" t="s">
        <v>86</v>
      </c>
      <c r="CD96" s="97" t="s">
        <v>87</v>
      </c>
      <c r="CE96" s="97" t="s">
        <v>91</v>
      </c>
      <c r="CF96" s="97" t="s">
        <v>129</v>
      </c>
      <c r="CH96" s="99" t="s">
        <v>188</v>
      </c>
      <c r="CI96" s="99" t="s">
        <v>189</v>
      </c>
      <c r="CJ96" s="99" t="s">
        <v>190</v>
      </c>
      <c r="CK96" s="99" t="s">
        <v>191</v>
      </c>
      <c r="CL96" s="99" t="s">
        <v>192</v>
      </c>
      <c r="CM96" s="99" t="s">
        <v>193</v>
      </c>
      <c r="CN96" s="99" t="s">
        <v>194</v>
      </c>
      <c r="CO96" s="99" t="s">
        <v>195</v>
      </c>
      <c r="CV96" s="99" t="s">
        <v>360</v>
      </c>
      <c r="CW96" s="99" t="s">
        <v>361</v>
      </c>
      <c r="CX96" s="99" t="s">
        <v>362</v>
      </c>
      <c r="CY96" s="99" t="s">
        <v>363</v>
      </c>
      <c r="CZ96" s="99" t="s">
        <v>364</v>
      </c>
      <c r="DA96" s="99" t="s">
        <v>365</v>
      </c>
      <c r="DB96" s="99" t="s">
        <v>366</v>
      </c>
      <c r="DC96" s="99" t="s">
        <v>367</v>
      </c>
      <c r="DD96" s="68"/>
      <c r="DE96" s="1164" t="s">
        <v>360</v>
      </c>
      <c r="DF96" s="1164" t="s">
        <v>361</v>
      </c>
      <c r="DG96" s="1164" t="s">
        <v>362</v>
      </c>
      <c r="DH96" s="1164" t="s">
        <v>363</v>
      </c>
      <c r="DI96" s="1164" t="s">
        <v>364</v>
      </c>
      <c r="DJ96" s="1164" t="s">
        <v>365</v>
      </c>
      <c r="DK96" s="1164" t="s">
        <v>366</v>
      </c>
      <c r="DL96" s="1164" t="s">
        <v>367</v>
      </c>
      <c r="DM96" s="68"/>
      <c r="DN96" s="99" t="s">
        <v>360</v>
      </c>
      <c r="DO96" s="99" t="s">
        <v>361</v>
      </c>
      <c r="DP96" s="99" t="s">
        <v>362</v>
      </c>
      <c r="DQ96" s="99" t="s">
        <v>363</v>
      </c>
      <c r="DR96" s="99" t="s">
        <v>364</v>
      </c>
      <c r="DS96" s="99" t="s">
        <v>365</v>
      </c>
      <c r="DT96" s="99" t="s">
        <v>366</v>
      </c>
      <c r="DU96" s="99" t="s">
        <v>367</v>
      </c>
      <c r="DV96" s="68"/>
      <c r="DW96" s="1164" t="s">
        <v>360</v>
      </c>
      <c r="DX96" s="1164" t="s">
        <v>361</v>
      </c>
      <c r="DY96" s="1164" t="s">
        <v>362</v>
      </c>
      <c r="DZ96" s="1164" t="s">
        <v>363</v>
      </c>
      <c r="EA96" s="1164" t="s">
        <v>364</v>
      </c>
      <c r="EB96" s="1164" t="s">
        <v>365</v>
      </c>
      <c r="EC96" s="1164" t="s">
        <v>366</v>
      </c>
      <c r="ED96" s="1164" t="s">
        <v>367</v>
      </c>
      <c r="EE96" s="68"/>
      <c r="EF96" s="99" t="s">
        <v>360</v>
      </c>
      <c r="EG96" s="99" t="s">
        <v>361</v>
      </c>
      <c r="EH96" s="99" t="s">
        <v>362</v>
      </c>
      <c r="EI96" s="99" t="s">
        <v>363</v>
      </c>
      <c r="EJ96" s="99" t="s">
        <v>364</v>
      </c>
      <c r="EK96" s="99" t="s">
        <v>365</v>
      </c>
      <c r="EL96" s="99" t="s">
        <v>366</v>
      </c>
      <c r="EM96" s="99" t="s">
        <v>367</v>
      </c>
      <c r="EN96" s="68"/>
      <c r="EO96" s="1164" t="s">
        <v>360</v>
      </c>
      <c r="EP96" s="1164" t="s">
        <v>361</v>
      </c>
      <c r="EQ96" s="1164" t="s">
        <v>362</v>
      </c>
      <c r="ER96" s="1164" t="s">
        <v>363</v>
      </c>
      <c r="ES96" s="1164" t="s">
        <v>364</v>
      </c>
      <c r="ET96" s="1164" t="s">
        <v>365</v>
      </c>
      <c r="EU96" s="1164" t="s">
        <v>366</v>
      </c>
      <c r="EV96" s="1164" t="s">
        <v>367</v>
      </c>
      <c r="EW96" s="68"/>
      <c r="EX96" s="99" t="s">
        <v>360</v>
      </c>
      <c r="EY96" s="99" t="s">
        <v>361</v>
      </c>
      <c r="EZ96" s="99" t="s">
        <v>362</v>
      </c>
      <c r="FA96" s="99" t="s">
        <v>363</v>
      </c>
      <c r="FB96" s="99" t="s">
        <v>364</v>
      </c>
      <c r="FC96" s="99" t="s">
        <v>365</v>
      </c>
      <c r="FD96" s="99" t="s">
        <v>366</v>
      </c>
      <c r="FE96" s="99" t="s">
        <v>367</v>
      </c>
      <c r="FF96" s="68"/>
      <c r="FG96" s="1164" t="s">
        <v>360</v>
      </c>
      <c r="FH96" s="1164" t="s">
        <v>361</v>
      </c>
      <c r="FI96" s="1164" t="s">
        <v>362</v>
      </c>
      <c r="FJ96" s="1164" t="s">
        <v>363</v>
      </c>
      <c r="FK96" s="1164" t="s">
        <v>364</v>
      </c>
      <c r="FL96" s="1164" t="s">
        <v>365</v>
      </c>
      <c r="FM96" s="1164" t="s">
        <v>366</v>
      </c>
      <c r="FN96" s="1164" t="s">
        <v>367</v>
      </c>
      <c r="FO96" s="68"/>
      <c r="FP96" s="99" t="s">
        <v>360</v>
      </c>
      <c r="FQ96" s="99" t="s">
        <v>361</v>
      </c>
      <c r="FR96" s="99" t="s">
        <v>362</v>
      </c>
      <c r="FS96" s="99" t="s">
        <v>363</v>
      </c>
      <c r="FT96" s="99" t="s">
        <v>364</v>
      </c>
      <c r="FU96" s="99" t="s">
        <v>365</v>
      </c>
      <c r="FV96" s="99" t="s">
        <v>366</v>
      </c>
      <c r="FW96" s="99" t="s">
        <v>367</v>
      </c>
      <c r="FX96" s="68"/>
      <c r="FY96" s="1164" t="s">
        <v>360</v>
      </c>
      <c r="FZ96" s="1164" t="s">
        <v>361</v>
      </c>
      <c r="GA96" s="1164" t="s">
        <v>362</v>
      </c>
      <c r="GB96" s="1164" t="s">
        <v>363</v>
      </c>
      <c r="GC96" s="1164" t="s">
        <v>364</v>
      </c>
      <c r="GD96" s="1164" t="s">
        <v>365</v>
      </c>
      <c r="GE96" s="1164" t="s">
        <v>366</v>
      </c>
      <c r="GF96" s="1164" t="s">
        <v>367</v>
      </c>
    </row>
    <row r="97" spans="1:188" ht="12" x14ac:dyDescent="0.3">
      <c r="A97" s="387"/>
      <c r="B97" s="387" t="s">
        <v>241</v>
      </c>
      <c r="C97" s="387" t="s">
        <v>24</v>
      </c>
      <c r="D97" s="388">
        <v>0</v>
      </c>
      <c r="E97" s="388">
        <v>0.72916666666666663</v>
      </c>
      <c r="F97" s="389" t="str">
        <f t="shared" ref="F97:F118" si="395">IF(VALUE(D97)&gt;=0.72,"PT",IF(VALUE(D97)&lt;0.72,"Off-PT"))</f>
        <v>Off-PT</v>
      </c>
      <c r="G97" s="9"/>
      <c r="H97" s="460">
        <f>INDEX(Lookup!$F$279:$Q$289,MATCH(B97,Lookup!$F$279:$F$289,0),MATCH($F$9,Lookup!$F$279:$Q$279,0))</f>
        <v>0.1</v>
      </c>
      <c r="I97" s="391">
        <v>104</v>
      </c>
      <c r="J97" s="392">
        <f t="shared" ref="J97:J118" si="396">($F$12*$F$13)/100</f>
        <v>683.8</v>
      </c>
      <c r="K97" s="461">
        <f t="shared" ref="K97:K114" si="397">H97*L97</f>
        <v>0</v>
      </c>
      <c r="L97" s="394">
        <f>COUNTA(AN97:BR97)</f>
        <v>0</v>
      </c>
      <c r="M97" s="395">
        <f t="shared" ref="M97:M118" si="398">IF($F$11="CPP",H97*J97*AM97,I97*AM97)</f>
        <v>104</v>
      </c>
      <c r="N97" s="392">
        <f t="shared" ref="N97:N118" si="399">IF($F$11="CPP",(O97+Q97+S97+U97+W97)*AM97,(AC97+AD97+AE97+AF97+AG97)*AM97)</f>
        <v>0</v>
      </c>
      <c r="O97" s="9">
        <f t="shared" ref="O97:O118" si="400">IF($L$4&gt;0,P97*J97*$M$4*H97,0)</f>
        <v>0</v>
      </c>
      <c r="P97" s="9">
        <f>COUNTIF(AN97:BR97,"A")</f>
        <v>0</v>
      </c>
      <c r="Q97" s="9">
        <f>IF($L$5&gt;0,R97*J97*$M$5*H97,0)</f>
        <v>0</v>
      </c>
      <c r="R97" s="9">
        <f>COUNTIF(AN97:BR97,"B")</f>
        <v>0</v>
      </c>
      <c r="S97" s="9">
        <f>IF($L$6&gt;0,T97*J97*$M$6*H97,0)</f>
        <v>0</v>
      </c>
      <c r="T97" s="9">
        <f>COUNTIF(AN97:BR97,"C")</f>
        <v>0</v>
      </c>
      <c r="U97" s="9">
        <f>IF($L$7&gt;0,V97*J97*$M$7*H97,0)</f>
        <v>0</v>
      </c>
      <c r="V97" s="9">
        <f>COUNTIF(AN97:BR97,"D")</f>
        <v>0</v>
      </c>
      <c r="W97" s="9">
        <f>IF($L$8&gt;0,X97*J97*$M$8*H97,0)</f>
        <v>0</v>
      </c>
      <c r="X97" s="9">
        <f>COUNTIF(AN97:BR97,"E")</f>
        <v>0</v>
      </c>
      <c r="Y97" s="9">
        <f>COUNTIF(AN97:BR97,"F")</f>
        <v>0</v>
      </c>
      <c r="Z97" s="9">
        <f>COUNTIF(AN97:BR97,"G")</f>
        <v>0</v>
      </c>
      <c r="AA97" s="9">
        <f>COUNTIF(AN97:BR97,"H")</f>
        <v>0</v>
      </c>
      <c r="AB97" s="9">
        <f t="shared" ref="AB97:AB118" si="401">(Y97+Z97+AA97)*H97</f>
        <v>0</v>
      </c>
      <c r="AC97" s="9">
        <f t="shared" ref="AC97:AC118" si="402">IF($L$4&gt;0,I97*$M$4*P97,0)</f>
        <v>0</v>
      </c>
      <c r="AD97" s="9">
        <f t="shared" ref="AD97:AD118" si="403">IF($L$5&gt;0,I97*$M$5*R97,0)</f>
        <v>0</v>
      </c>
      <c r="AE97" s="9">
        <f t="shared" ref="AE97:AE118" si="404">IF($L$6&gt;0,I97*$M$6*T97,0)</f>
        <v>0</v>
      </c>
      <c r="AF97" s="9">
        <f t="shared" ref="AF97:AF118" si="405">IF($L$7&gt;0,I97*$M$7*V97,0)</f>
        <v>0</v>
      </c>
      <c r="AG97" s="9">
        <f t="shared" ref="AG97:AG118" si="406">IF($L$8&gt;0,I97*$M$8*X97,0)</f>
        <v>0</v>
      </c>
      <c r="AH97" s="8">
        <f t="shared" ref="AH97:AH118" si="407">IF(ISERROR(M97*$M$4),0,M97*$M$4)</f>
        <v>104</v>
      </c>
      <c r="AI97" s="8">
        <f t="shared" ref="AI97:AI118" si="408">IF(ISERROR(M97*$M$5),0,M97*$M$5)</f>
        <v>0</v>
      </c>
      <c r="AJ97" s="8">
        <f t="shared" ref="AJ97:AJ118" si="409">IF(ISERROR(M97*$M$6),0,M97*$M$6)</f>
        <v>0</v>
      </c>
      <c r="AK97" s="8">
        <f t="shared" ref="AK97:AK118" si="410">IF(ISERROR(M97*$M$7),0,M97*$M$7)</f>
        <v>0</v>
      </c>
      <c r="AL97" s="8">
        <f t="shared" ref="AL97:AL118" si="411">IF(ISERROR(M97*$M$8),0,M97*$M$8)</f>
        <v>0</v>
      </c>
      <c r="AM97" s="103" t="str">
        <f t="shared" ref="AM97:AM118" si="412">IF(G97="","1",IF(G97="Break",1.15,IF(G97="2inbreak",1.15,IF(G97="PultIB",1.15,IF(G97="1stIB",1.3,IF(G97="lastIB",1.3,IF(G97="B&amp;1stIB",1.45,IF(G97="B&amp;lastIB",1.45,IF(G97="B&amp;2inbreak",1.45,IF(G97="B&amp;PultIB",1.45,IF(G97="T&amp;T",1.35,)))))))))))</f>
        <v>1</v>
      </c>
      <c r="AN97" s="63"/>
      <c r="AO97" s="63"/>
      <c r="AP97" s="63"/>
      <c r="AQ97" s="66"/>
      <c r="AR97" s="66"/>
      <c r="AS97" s="63"/>
      <c r="AT97" s="63"/>
      <c r="AU97" s="63"/>
      <c r="AV97" s="63"/>
      <c r="AW97" s="63"/>
      <c r="AX97" s="66"/>
      <c r="AY97" s="66"/>
      <c r="AZ97" s="63"/>
      <c r="BA97" s="63"/>
      <c r="BB97" s="63"/>
      <c r="BC97" s="63"/>
      <c r="BD97" s="63"/>
      <c r="BE97" s="66"/>
      <c r="BF97" s="66"/>
      <c r="BG97" s="63"/>
      <c r="BH97" s="63"/>
      <c r="BI97" s="63"/>
      <c r="BJ97" s="63"/>
      <c r="BK97" s="63"/>
      <c r="BL97" s="66"/>
      <c r="BM97" s="66"/>
      <c r="BN97" s="63"/>
      <c r="BO97" s="63"/>
      <c r="BP97" s="63"/>
      <c r="BQ97" s="63"/>
      <c r="BR97" s="63"/>
      <c r="BT97" s="70">
        <f>COUNTA(AN97:AR97)*H97</f>
        <v>0</v>
      </c>
      <c r="BU97" s="70">
        <f>COUNTA(AS97:AY97)*H97</f>
        <v>0</v>
      </c>
      <c r="BV97" s="70">
        <f>COUNTA(AZ97:BF97)*H97</f>
        <v>0</v>
      </c>
      <c r="BW97" s="70">
        <f>COUNTA(BG97:BM97)*H97</f>
        <v>0</v>
      </c>
      <c r="BX97" s="70">
        <f>COUNTA(BN97:BR97)*H97</f>
        <v>0</v>
      </c>
      <c r="BY97" s="70">
        <f>COUNTA(BS97)*H97</f>
        <v>0</v>
      </c>
      <c r="CA97" s="104">
        <f>(COUNTIF(AN97:AR97,"A")*AH97)+(COUNTIF(AN97:AR97,"B")*AI97)+(COUNTIF(AN97:AR97,"C")*AJ97)+(COUNTIF(AN97:AR97,"D")*AK97)+(COUNTIF(AN97:AR97,"E")*AL97)</f>
        <v>0</v>
      </c>
      <c r="CB97" s="104">
        <f>(COUNTIF(AS97:AY97,"A")*AH97)+(COUNTIF(AS97:AY97,"B")*AI97)+(COUNTIF(AS97:AY97,"C")*AJ97)+(COUNTIF(AS97:AY97,"D")*AK97)+(COUNTIF(AS97:AY97,"E")*AL97)</f>
        <v>0</v>
      </c>
      <c r="CC97" s="104">
        <f>(COUNTIF(AZ97:BF97,"A")*AH97)+(COUNTIF(AZ97:BF97,"B")*AI97)+(COUNTIF(AZ97:BF97,"C")*AJ97)+(COUNTIF(AZ97:BF97,"D")*AK97)+(COUNTIF(AZ97:BF97,"E")*AL97)</f>
        <v>0</v>
      </c>
      <c r="CD97" s="104">
        <f>(COUNTIF(BG97:BM97,"A")*AH97)+(COUNTIF(BG97:BM97,"B")*AI97)+(COUNTIF(BG97:BM97,"C")*AJ97)+(COUNTIF(BG97:BM97,"D")*AK97)+(COUNTIF(BG97:BM97,"E")*AL97)</f>
        <v>0</v>
      </c>
      <c r="CE97" s="104">
        <f>(COUNTIF(BN97:BR97,"A")*AH97)+(COUNTIF(BN97:BR97,"B")*AI97)+(COUNTIF(BN97:BR97,"C")*AJ97)+(COUNTIF(BN97:BR97,"D")*AK97)+(COUNTIF(BN97:BR97,"E")*AL97)</f>
        <v>0</v>
      </c>
      <c r="CF97" s="104">
        <f>(COUNTIF(BS97,"A")*AH97)+(COUNTIF(BS97,"B")*AI97)+(COUNTIF(BS97,"C")*AJ97)+(COUNTIF(BS97,"D")*AK97)+(COUNTIF(BS97,"E")*AL97)</f>
        <v>0</v>
      </c>
      <c r="CH97" s="226">
        <f t="shared" ref="CH97:CH118" si="413">P97*H97</f>
        <v>0</v>
      </c>
      <c r="CI97" s="226">
        <f t="shared" ref="CI97:CI118" si="414">R97*H97</f>
        <v>0</v>
      </c>
      <c r="CJ97" s="226">
        <f t="shared" ref="CJ97:CJ118" si="415">T97*H97</f>
        <v>0</v>
      </c>
      <c r="CK97" s="226">
        <f t="shared" ref="CK97:CK118" si="416">V97*H97</f>
        <v>0</v>
      </c>
      <c r="CL97" s="226">
        <f t="shared" ref="CL97:CL118" si="417">X97*H97</f>
        <v>0</v>
      </c>
      <c r="CM97" s="226">
        <f t="shared" ref="CM97:CM118" si="418">Y97*H97</f>
        <v>0</v>
      </c>
      <c r="CN97" s="226">
        <f t="shared" ref="CN97:CN118" si="419">Z97*H97</f>
        <v>0</v>
      </c>
      <c r="CO97" s="226">
        <f t="shared" ref="CO97:CO118" si="420">AA97*H97</f>
        <v>0</v>
      </c>
      <c r="CV97" s="355">
        <f>IFERROR(COUNTIF(AN97:AT97,"a"),"-")</f>
        <v>0</v>
      </c>
      <c r="CW97" s="355">
        <f>IFERROR(COUNTIF(AN97:AT97,"b"),"-")</f>
        <v>0</v>
      </c>
      <c r="CX97" s="355">
        <f>IFERROR(COUNTIF(AN97:AT97,"c"),"-")</f>
        <v>0</v>
      </c>
      <c r="CY97" s="355">
        <f>IFERROR(COUNTIF(AN97:AT97,"d"),"-")</f>
        <v>0</v>
      </c>
      <c r="CZ97" s="355" t="str">
        <f ca="1">IFERROR(OUNTIF(AN97:AT97,"e"),"-")</f>
        <v>-</v>
      </c>
      <c r="DA97" s="355">
        <f>IFERROR(COUNTIF(AN97:AT97,"f"),"-")</f>
        <v>0</v>
      </c>
      <c r="DB97" s="355">
        <f>IFERROR(COUNTIF(AN97:AT97,"g"),"-")</f>
        <v>0</v>
      </c>
      <c r="DC97" s="355">
        <f>IFERROR(COUNTIF(AN97:AT97,"h"),"-")</f>
        <v>0</v>
      </c>
      <c r="DD97" s="68"/>
      <c r="DE97" s="1168">
        <f>IFERROR((CV97*H97*$M$4),"-")</f>
        <v>0</v>
      </c>
      <c r="DF97" s="1168" t="str">
        <f>IFERROR((CW97*H97*$M$5),"-")</f>
        <v>-</v>
      </c>
      <c r="DG97" s="1168" t="str">
        <f>IFERROR((CX97*H97*$M$6),"-")</f>
        <v>-</v>
      </c>
      <c r="DH97" s="1168" t="str">
        <f>IFERROR((CY97*H97*$M$7),"-")</f>
        <v>-</v>
      </c>
      <c r="DI97" s="1168" t="str">
        <f ca="1">IFERROR((CZ97*H97*$M$8),"-")</f>
        <v>-</v>
      </c>
      <c r="DJ97" s="1168" t="str">
        <f>IFERROR((DA97*H97*$M$9),"-")</f>
        <v>-</v>
      </c>
      <c r="DK97" s="1168" t="str">
        <f>IFERROR((DB97*H97*$M$10),"-")</f>
        <v>-</v>
      </c>
      <c r="DL97" s="1168" t="str">
        <f>IFERROR((C97*H97*$M$11),"-")</f>
        <v>-</v>
      </c>
      <c r="DM97" s="68"/>
      <c r="DN97" s="355">
        <f>IFERROR(COUNTIF(AU97:BA97,"a"),"-")</f>
        <v>0</v>
      </c>
      <c r="DO97" s="355">
        <f>IFERROR(COUNTIF(AU97:BA97,"b"),"-")</f>
        <v>0</v>
      </c>
      <c r="DP97" s="355">
        <f>IFERROR(COUNTIF(AU97:BA97,"c"),"-")</f>
        <v>0</v>
      </c>
      <c r="DQ97" s="355">
        <f>IFERROR(COUNTIF(AU97:BA97,"d"),"-")</f>
        <v>0</v>
      </c>
      <c r="DR97" s="355">
        <f>IFERROR(COUNTIF(AU97:BA97,"e"),"-")</f>
        <v>0</v>
      </c>
      <c r="DS97" s="355">
        <f>IFERROR(COUNTIF(AU97:BA97,"f"),"-")</f>
        <v>0</v>
      </c>
      <c r="DT97" s="355">
        <f>IFERROR(COUNTIF(AU97:BA97,"g"),"-")</f>
        <v>0</v>
      </c>
      <c r="DU97" s="355">
        <f>IFERROR(COUNTIF(AU97:BA97,"h"),"-")</f>
        <v>0</v>
      </c>
      <c r="DV97" s="68"/>
      <c r="DW97" s="68">
        <f>IFERROR((DN97*H97*$M$4),"-")</f>
        <v>0</v>
      </c>
      <c r="DX97" s="68" t="str">
        <f>IFERROR((DO97*H97*$M$5),"-")</f>
        <v>-</v>
      </c>
      <c r="DY97" s="68" t="str">
        <f>IFERROR((DP97*H97*$M$6),"-")</f>
        <v>-</v>
      </c>
      <c r="DZ97" s="68" t="str">
        <f>IFERROR((DQ97*H97*$M$7),"-")</f>
        <v>-</v>
      </c>
      <c r="EA97" s="68" t="str">
        <f>IFERROR((DR97*H97*$M$8),"-")</f>
        <v>-</v>
      </c>
      <c r="EB97" s="68" t="str">
        <f>IFERROR((DS97*H97*$M$9),"-")</f>
        <v>-</v>
      </c>
      <c r="EC97" s="68" t="str">
        <f>IFERROR((DT97*H97*$M$10),"-")</f>
        <v>-</v>
      </c>
      <c r="ED97" s="68" t="str">
        <f>IFERROR((DU97*O97*$M$11),"-")</f>
        <v>-</v>
      </c>
      <c r="EE97" s="68"/>
      <c r="EF97" s="355">
        <f>IFERROR(COUNTIF(BB97:BH97,"a"),"-")</f>
        <v>0</v>
      </c>
      <c r="EG97" s="355">
        <f>IFERROR(COUNTIF(BB97:BH97,"b"),"-")</f>
        <v>0</v>
      </c>
      <c r="EH97" s="355">
        <f>IFERROR(COUNTIF(BB97:BH97,"c"),"-")</f>
        <v>0</v>
      </c>
      <c r="EI97" s="355">
        <f>IFERROR(COUNTIF(BB97:BH97,"d"),"-")</f>
        <v>0</v>
      </c>
      <c r="EJ97" s="355">
        <f>IFERROR(COUNTIF(BB97:BH97,"e"),"-")</f>
        <v>0</v>
      </c>
      <c r="EK97" s="355">
        <f>IFERROR(COUNTIF(BB97:BH97,"f"),"-")</f>
        <v>0</v>
      </c>
      <c r="EL97" s="355">
        <f>IFERROR(COUNTIF(BB97:BH97,"g"),"-")</f>
        <v>0</v>
      </c>
      <c r="EM97" s="355">
        <f>IFERROR(COUNTIF(BB97:BH97,"h"),"-")</f>
        <v>0</v>
      </c>
      <c r="EN97" s="68"/>
      <c r="EO97" s="68">
        <f>IFERROR((EF97*H97*$M$4),"-")</f>
        <v>0</v>
      </c>
      <c r="EP97" s="68" t="str">
        <f>IFERROR((EG97*H97*$M$5),"-")</f>
        <v>-</v>
      </c>
      <c r="EQ97" s="68" t="str">
        <f>IFERROR((EH97*H97*$M$6),"-")</f>
        <v>-</v>
      </c>
      <c r="ER97" s="68" t="str">
        <f>IFERROR((EI97*H97*$M$7),"-")</f>
        <v>-</v>
      </c>
      <c r="ES97" s="68" t="str">
        <f>IFERROR((EJ97*H97*$M$8),"-")</f>
        <v>-</v>
      </c>
      <c r="ET97" s="68" t="str">
        <f>IFERROR((EK97*H97*$M$9),"-")</f>
        <v>-</v>
      </c>
      <c r="EU97" s="68" t="str">
        <f>IFERROR((EL97*H97*$M$10),"-")</f>
        <v>-</v>
      </c>
      <c r="EV97" s="68" t="str">
        <f>IFERROR((EM97*H97*$M$11),"-")</f>
        <v>-</v>
      </c>
      <c r="EW97" s="68"/>
      <c r="EX97" s="355">
        <f>IFERROR(COUNTIF(BI97:BO97,"a"),"-")</f>
        <v>0</v>
      </c>
      <c r="EY97" s="355">
        <f>IFERROR(COUNTIF(BI97:BO97,"b"),"-")</f>
        <v>0</v>
      </c>
      <c r="EZ97" s="355">
        <f>IFERROR(COUNTIF(BI97:BO97,"c"),"-")</f>
        <v>0</v>
      </c>
      <c r="FA97" s="355">
        <f>IFERROR(COUNTIF(BI97:BO97,"d"),"-")</f>
        <v>0</v>
      </c>
      <c r="FB97" s="355">
        <f>IFERROR(COUNTIF(BI97:BO97,"e"),"-")</f>
        <v>0</v>
      </c>
      <c r="FC97" s="355">
        <f>IFERROR(COUNTIF(BI97:BO97,"f"),"-")</f>
        <v>0</v>
      </c>
      <c r="FD97" s="355">
        <f>IFERROR(COUNTIF(BI97:BO97,"g"),"-")</f>
        <v>0</v>
      </c>
      <c r="FE97" s="355">
        <f>IFERROR(COUNTIF(BI97:BO97,"h"),"-")</f>
        <v>0</v>
      </c>
      <c r="FF97" s="68"/>
      <c r="FG97" s="68">
        <f>IFERROR((EX97*H97*$M$4),"-")</f>
        <v>0</v>
      </c>
      <c r="FH97" s="68" t="str">
        <f>IFERROR((EY97*H97*$M$5),"-")</f>
        <v>-</v>
      </c>
      <c r="FI97" s="68" t="str">
        <f>IFERROR((EZ97*H97*$M$6),"-")</f>
        <v>-</v>
      </c>
      <c r="FJ97" s="68" t="str">
        <f>IFERROR((A97*H97*$M$7),"-")</f>
        <v>-</v>
      </c>
      <c r="FK97" s="68" t="str">
        <f>IFERROR((FB97*H97*$M$8),"-")</f>
        <v>-</v>
      </c>
      <c r="FL97" s="68" t="str">
        <f>IFERROR((FC97*H97*$M$9),"-")</f>
        <v>-</v>
      </c>
      <c r="FM97" s="68" t="str">
        <f>IFERROR((FD97*H97*$M$10),"-")</f>
        <v>-</v>
      </c>
      <c r="FN97" s="68" t="str">
        <f>IFERROR((FE97*H97*$M$11),"-")</f>
        <v>-</v>
      </c>
      <c r="FO97" s="68"/>
      <c r="FP97" s="355">
        <f>IFERROR(COUNTIF(BP97:BQ97,"a"),"-")</f>
        <v>0</v>
      </c>
      <c r="FQ97" s="355">
        <f>IFERROR(COUNTIF(BP97:BQ97,"b"),"-")</f>
        <v>0</v>
      </c>
      <c r="FR97" s="355">
        <f>IFERROR(COUNTIF(BP97:BQ97,"c"),"-")</f>
        <v>0</v>
      </c>
      <c r="FS97" s="355">
        <f>IFERROR(COUNTIF(BP97:BQ97,"d"),"-")</f>
        <v>0</v>
      </c>
      <c r="FT97" s="355">
        <f>IFERROR(COUNTIF(BP97:BQ97,"e"),"-")</f>
        <v>0</v>
      </c>
      <c r="FU97" s="355">
        <f>IFERROR(COUNTIF(BP97:BQ97,"f"),"-")</f>
        <v>0</v>
      </c>
      <c r="FV97" s="355">
        <f>IFERROR(COUNTIF(BP97:BQ97,"g"),"-")</f>
        <v>0</v>
      </c>
      <c r="FW97" s="355">
        <f>IFERROR(COUNTIF(BP97:BQ97,"h"),"-")</f>
        <v>0</v>
      </c>
      <c r="FX97" s="68"/>
      <c r="FY97" s="68">
        <f>IFERROR((FP97*H97*$M$4),"-")</f>
        <v>0</v>
      </c>
      <c r="FZ97" s="68" t="str">
        <f>IFERROR((FQ97*H97*$M$5),"-")</f>
        <v>-</v>
      </c>
      <c r="GA97" s="68" t="str">
        <f>IFERROR((FR97*H97*$M$6),"-")</f>
        <v>-</v>
      </c>
      <c r="GB97" s="68" t="str">
        <f>IFERROR((FS97*H97*$M$7),"-")</f>
        <v>-</v>
      </c>
      <c r="GC97" s="68" t="str">
        <f>IFERROR((FT97*H97*$M$8),"-")</f>
        <v>-</v>
      </c>
      <c r="GD97" s="68" t="str">
        <f>IFERROR((FU97*H97*$M$9),"-")</f>
        <v>-</v>
      </c>
      <c r="GE97" s="68" t="str">
        <f>IFERROR((FV97*H97*$M$10),"-")</f>
        <v>-</v>
      </c>
      <c r="GF97" s="68" t="str">
        <f>IFERROR((FW97*H97*$M$11),"-")</f>
        <v>-</v>
      </c>
    </row>
    <row r="98" spans="1:188" ht="12" x14ac:dyDescent="0.3">
      <c r="A98" s="387"/>
      <c r="B98" s="387" t="s">
        <v>241</v>
      </c>
      <c r="C98" s="387" t="s">
        <v>24</v>
      </c>
      <c r="D98" s="388">
        <v>0</v>
      </c>
      <c r="E98" s="388">
        <v>0.72916666666666663</v>
      </c>
      <c r="F98" s="389" t="str">
        <f t="shared" si="395"/>
        <v>Off-PT</v>
      </c>
      <c r="G98" s="9"/>
      <c r="H98" s="460">
        <f>INDEX(Lookup!$F$279:$Q$289,MATCH(B98,Lookup!$F$279:$F$289,0),MATCH($F$9,Lookup!$F$279:$Q$279,0))</f>
        <v>0.1</v>
      </c>
      <c r="I98" s="391">
        <v>104</v>
      </c>
      <c r="J98" s="392">
        <f t="shared" si="396"/>
        <v>683.8</v>
      </c>
      <c r="K98" s="461">
        <f t="shared" si="397"/>
        <v>0</v>
      </c>
      <c r="L98" s="394">
        <f t="shared" ref="L98:L118" si="421">COUNTA(AN98:BR98)</f>
        <v>0</v>
      </c>
      <c r="M98" s="395">
        <f t="shared" si="398"/>
        <v>104</v>
      </c>
      <c r="N98" s="392">
        <f t="shared" si="399"/>
        <v>0</v>
      </c>
      <c r="O98" s="9">
        <f t="shared" si="400"/>
        <v>0</v>
      </c>
      <c r="P98" s="9">
        <f t="shared" ref="P98:P118" si="422">COUNTIF(AN98:BR98,"A")</f>
        <v>0</v>
      </c>
      <c r="Q98" s="9">
        <f t="shared" ref="Q98:Q118" si="423">IF($L$5&gt;0,R98*J98*$M$5*H98,0)</f>
        <v>0</v>
      </c>
      <c r="R98" s="9">
        <f t="shared" ref="R98:R118" si="424">COUNTIF(AN98:BR98,"B")</f>
        <v>0</v>
      </c>
      <c r="S98" s="9">
        <f t="shared" ref="S98:S118" si="425">IF($L$6&gt;0,T98*J98*$M$6*H98,0)</f>
        <v>0</v>
      </c>
      <c r="T98" s="9">
        <f t="shared" ref="T98:T118" si="426">COUNTIF(AN98:BR98,"C")</f>
        <v>0</v>
      </c>
      <c r="U98" s="9">
        <f t="shared" ref="U98:U118" si="427">IF($L$7&gt;0,V98*J98*$M$7*H98,0)</f>
        <v>0</v>
      </c>
      <c r="V98" s="9">
        <f t="shared" ref="V98:V118" si="428">COUNTIF(AN98:BR98,"D")</f>
        <v>0</v>
      </c>
      <c r="W98" s="9">
        <f t="shared" ref="W98:W118" si="429">IF($L$8&gt;0,X98*J98*$M$8*H98,0)</f>
        <v>0</v>
      </c>
      <c r="X98" s="9">
        <f t="shared" ref="X98:X118" si="430">COUNTIF(AN98:BR98,"E")</f>
        <v>0</v>
      </c>
      <c r="Y98" s="9">
        <f t="shared" ref="Y98:Y118" si="431">COUNTIF(AN98:BR98,"F")</f>
        <v>0</v>
      </c>
      <c r="Z98" s="9">
        <f t="shared" ref="Z98:Z118" si="432">COUNTIF(AN98:BR98,"G")</f>
        <v>0</v>
      </c>
      <c r="AA98" s="9">
        <f t="shared" ref="AA98:AA118" si="433">COUNTIF(AN98:BR98,"H")</f>
        <v>0</v>
      </c>
      <c r="AB98" s="9">
        <f t="shared" si="401"/>
        <v>0</v>
      </c>
      <c r="AC98" s="9">
        <f t="shared" si="402"/>
        <v>0</v>
      </c>
      <c r="AD98" s="9">
        <f t="shared" si="403"/>
        <v>0</v>
      </c>
      <c r="AE98" s="9">
        <f t="shared" si="404"/>
        <v>0</v>
      </c>
      <c r="AF98" s="9">
        <f t="shared" si="405"/>
        <v>0</v>
      </c>
      <c r="AG98" s="9">
        <f t="shared" si="406"/>
        <v>0</v>
      </c>
      <c r="AH98" s="8">
        <f t="shared" si="407"/>
        <v>104</v>
      </c>
      <c r="AI98" s="8">
        <f t="shared" si="408"/>
        <v>0</v>
      </c>
      <c r="AJ98" s="8">
        <f t="shared" si="409"/>
        <v>0</v>
      </c>
      <c r="AK98" s="8">
        <f t="shared" si="410"/>
        <v>0</v>
      </c>
      <c r="AL98" s="8">
        <f t="shared" si="411"/>
        <v>0</v>
      </c>
      <c r="AM98" s="103" t="str">
        <f t="shared" si="412"/>
        <v>1</v>
      </c>
      <c r="AN98" s="63"/>
      <c r="AO98" s="63"/>
      <c r="AP98" s="63"/>
      <c r="AQ98" s="66"/>
      <c r="AR98" s="66"/>
      <c r="AS98" s="63"/>
      <c r="AT98" s="63"/>
      <c r="AU98" s="63"/>
      <c r="AV98" s="63"/>
      <c r="AW98" s="63"/>
      <c r="AX98" s="66"/>
      <c r="AY98" s="66"/>
      <c r="AZ98" s="63"/>
      <c r="BA98" s="63"/>
      <c r="BB98" s="63"/>
      <c r="BC98" s="63"/>
      <c r="BD98" s="63"/>
      <c r="BE98" s="66"/>
      <c r="BF98" s="66"/>
      <c r="BG98" s="63"/>
      <c r="BH98" s="63"/>
      <c r="BI98" s="63"/>
      <c r="BJ98" s="63"/>
      <c r="BK98" s="63"/>
      <c r="BL98" s="66"/>
      <c r="BM98" s="66"/>
      <c r="BN98" s="63"/>
      <c r="BO98" s="63"/>
      <c r="BP98" s="63"/>
      <c r="BQ98" s="63"/>
      <c r="BR98" s="63"/>
      <c r="BT98" s="70">
        <f t="shared" ref="BT98:BT118" si="434">COUNTA(AN98:AR98)*H98</f>
        <v>0</v>
      </c>
      <c r="BU98" s="70">
        <f t="shared" ref="BU98:BU118" si="435">COUNTA(AS98:AY98)*H98</f>
        <v>0</v>
      </c>
      <c r="BV98" s="70">
        <f t="shared" ref="BV98:BV118" si="436">COUNTA(AZ98:BF98)*H98</f>
        <v>0</v>
      </c>
      <c r="BW98" s="70">
        <f t="shared" ref="BW98:BW118" si="437">COUNTA(BG98:BM98)*H98</f>
        <v>0</v>
      </c>
      <c r="BX98" s="70">
        <f t="shared" ref="BX98:BX118" si="438">COUNTA(BN98:BR98)*H98</f>
        <v>0</v>
      </c>
      <c r="BY98" s="70">
        <f t="shared" ref="BY98:BY118" si="439">COUNTA(BS98)*H98</f>
        <v>0</v>
      </c>
      <c r="CA98" s="104">
        <f t="shared" ref="CA98:CA118" si="440">(COUNTIF(AN98:AR98,"A")*AH98)+(COUNTIF(AN98:AR98,"B")*AI98)+(COUNTIF(AN98:AR98,"C")*AJ98)+(COUNTIF(AN98:AR98,"D")*AK98)+(COUNTIF(AN98:AR98,"E")*AL98)</f>
        <v>0</v>
      </c>
      <c r="CB98" s="104">
        <f t="shared" ref="CB98:CB118" si="441">(COUNTIF(AS98:AY98,"A")*AH98)+(COUNTIF(AS98:AY98,"B")*AI98)+(COUNTIF(AS98:AY98,"C")*AJ98)+(COUNTIF(AS98:AY98,"D")*AK98)+(COUNTIF(AS98:AY98,"E")*AL98)</f>
        <v>0</v>
      </c>
      <c r="CC98" s="104">
        <f t="shared" ref="CC98:CC118" si="442">(COUNTIF(AZ98:BF98,"A")*AH98)+(COUNTIF(AZ98:BF98,"B")*AI98)+(COUNTIF(AZ98:BF98,"C")*AJ98)+(COUNTIF(AZ98:BF98,"D")*AK98)+(COUNTIF(AZ98:BF98,"E")*AL98)</f>
        <v>0</v>
      </c>
      <c r="CD98" s="104">
        <f t="shared" ref="CD98:CD118" si="443">(COUNTIF(BG98:BM98,"A")*AH98)+(COUNTIF(BG98:BM98,"B")*AI98)+(COUNTIF(BG98:BM98,"C")*AJ98)+(COUNTIF(BG98:BM98,"D")*AK98)+(COUNTIF(BG98:BM98,"E")*AL98)</f>
        <v>0</v>
      </c>
      <c r="CE98" s="104">
        <f t="shared" ref="CE98:CE118" si="444">(COUNTIF(BN98:BR98,"A")*AH98)+(COUNTIF(BN98:BR98,"B")*AI98)+(COUNTIF(BN98:BR98,"C")*AJ98)+(COUNTIF(BN98:BR98,"D")*AK98)+(COUNTIF(BN98:BR98,"E")*AL98)</f>
        <v>0</v>
      </c>
      <c r="CF98" s="104">
        <f t="shared" ref="CF98:CF118" si="445">(COUNTIF(BS98,"A")*AH98)+(COUNTIF(BS98,"B")*AI98)+(COUNTIF(BS98,"C")*AJ98)+(COUNTIF(BS98,"D")*AK98)+(COUNTIF(BS98,"E")*AL98)</f>
        <v>0</v>
      </c>
      <c r="CH98" s="226">
        <f t="shared" si="413"/>
        <v>0</v>
      </c>
      <c r="CI98" s="226">
        <f t="shared" si="414"/>
        <v>0</v>
      </c>
      <c r="CJ98" s="226">
        <f t="shared" si="415"/>
        <v>0</v>
      </c>
      <c r="CK98" s="226">
        <f t="shared" si="416"/>
        <v>0</v>
      </c>
      <c r="CL98" s="226">
        <f t="shared" si="417"/>
        <v>0</v>
      </c>
      <c r="CM98" s="226">
        <f t="shared" si="418"/>
        <v>0</v>
      </c>
      <c r="CN98" s="226">
        <f t="shared" si="419"/>
        <v>0</v>
      </c>
      <c r="CO98" s="226">
        <f t="shared" si="420"/>
        <v>0</v>
      </c>
      <c r="CV98" s="355">
        <f t="shared" ref="CV98:CV118" si="446">IFERROR(COUNTIF(AN98:AT98,"a"),"-")</f>
        <v>0</v>
      </c>
      <c r="CW98" s="355">
        <f t="shared" ref="CW98:CW118" si="447">IFERROR(COUNTIF(AN98:AT98,"b"),"-")</f>
        <v>0</v>
      </c>
      <c r="CX98" s="355">
        <f t="shared" ref="CX98:CX118" si="448">IFERROR(COUNTIF(AN98:AT98,"c"),"-")</f>
        <v>0</v>
      </c>
      <c r="CY98" s="355">
        <f t="shared" ref="CY98:CY118" si="449">IFERROR(COUNTIF(AN98:AT98,"d"),"-")</f>
        <v>0</v>
      </c>
      <c r="CZ98" s="355" t="str">
        <f ca="1">IFERROR(OUNTIF(AN98:AT98,"e"),"-")</f>
        <v>-</v>
      </c>
      <c r="DA98" s="355">
        <f t="shared" ref="DA98:DA118" si="450">IFERROR(COUNTIF(AN98:AT98,"f"),"-")</f>
        <v>0</v>
      </c>
      <c r="DB98" s="355">
        <f t="shared" ref="DB98:DB118" si="451">IFERROR(COUNTIF(AN98:AT98,"g"),"-")</f>
        <v>0</v>
      </c>
      <c r="DC98" s="355">
        <f t="shared" ref="DC98:DC118" si="452">IFERROR(COUNTIF(AN98:AT98,"h"),"-")</f>
        <v>0</v>
      </c>
      <c r="DD98" s="68"/>
      <c r="DE98" s="1168">
        <f t="shared" ref="DE98:DE118" si="453">IFERROR((CV98*H98*$M$4),"-")</f>
        <v>0</v>
      </c>
      <c r="DF98" s="1168" t="str">
        <f t="shared" ref="DF98:DF118" si="454">IFERROR((CW98*H98*$M$5),"-")</f>
        <v>-</v>
      </c>
      <c r="DG98" s="1168" t="str">
        <f t="shared" ref="DG98:DG118" si="455">IFERROR((CX98*H98*$M$6),"-")</f>
        <v>-</v>
      </c>
      <c r="DH98" s="1168" t="str">
        <f t="shared" ref="DH98:DH118" si="456">IFERROR((CY98*H98*$M$7),"-")</f>
        <v>-</v>
      </c>
      <c r="DI98" s="1168" t="str">
        <f t="shared" ref="DI98:DI118" ca="1" si="457">IFERROR((CZ98*H98*$M$8),"-")</f>
        <v>-</v>
      </c>
      <c r="DJ98" s="1168" t="str">
        <f t="shared" ref="DJ98:DJ118" si="458">IFERROR((DA98*H98*$M$9),"-")</f>
        <v>-</v>
      </c>
      <c r="DK98" s="1168" t="str">
        <f t="shared" ref="DK98:DK118" si="459">IFERROR((DB98*H98*$M$10),"-")</f>
        <v>-</v>
      </c>
      <c r="DL98" s="1168" t="str">
        <f t="shared" ref="DL98:DL118" si="460">IFERROR((C98*H98*$M$11),"-")</f>
        <v>-</v>
      </c>
      <c r="DM98" s="68"/>
      <c r="DN98" s="355">
        <f t="shared" ref="DN98:DN118" si="461">IFERROR(COUNTIF(AU98:BA98,"a"),"-")</f>
        <v>0</v>
      </c>
      <c r="DO98" s="355">
        <f t="shared" ref="DO98:DO118" si="462">IFERROR(COUNTIF(AU98:BA98,"b"),"-")</f>
        <v>0</v>
      </c>
      <c r="DP98" s="355">
        <f t="shared" ref="DP98:DP118" si="463">IFERROR(COUNTIF(AU98:BA98,"c"),"-")</f>
        <v>0</v>
      </c>
      <c r="DQ98" s="355">
        <f t="shared" ref="DQ98:DQ118" si="464">IFERROR(COUNTIF(AU98:BA98,"d"),"-")</f>
        <v>0</v>
      </c>
      <c r="DR98" s="355">
        <f t="shared" ref="DR98:DR118" si="465">IFERROR(COUNTIF(AU98:BA98,"e"),"-")</f>
        <v>0</v>
      </c>
      <c r="DS98" s="355">
        <f t="shared" ref="DS98:DS118" si="466">IFERROR(COUNTIF(AU98:BA98,"f"),"-")</f>
        <v>0</v>
      </c>
      <c r="DT98" s="355">
        <f t="shared" ref="DT98:DT118" si="467">IFERROR(COUNTIF(AU98:BA98,"g"),"-")</f>
        <v>0</v>
      </c>
      <c r="DU98" s="355">
        <f t="shared" ref="DU98:DU118" si="468">IFERROR(COUNTIF(AU98:BA98,"h"),"-")</f>
        <v>0</v>
      </c>
      <c r="DV98" s="68"/>
      <c r="DW98" s="68">
        <f t="shared" ref="DW98:DW118" si="469">IFERROR((DN98*H98*$M$4),"-")</f>
        <v>0</v>
      </c>
      <c r="DX98" s="68" t="str">
        <f t="shared" ref="DX98:DX118" si="470">IFERROR((DO98*H98*$M$5),"-")</f>
        <v>-</v>
      </c>
      <c r="DY98" s="68" t="str">
        <f t="shared" ref="DY98:DY118" si="471">IFERROR((DP98*H98*$M$6),"-")</f>
        <v>-</v>
      </c>
      <c r="DZ98" s="68" t="str">
        <f t="shared" ref="DZ98:DZ118" si="472">IFERROR((DQ98*H98*$M$7),"-")</f>
        <v>-</v>
      </c>
      <c r="EA98" s="68" t="str">
        <f t="shared" ref="EA98:EA118" si="473">IFERROR((DR98*H98*$M$8),"-")</f>
        <v>-</v>
      </c>
      <c r="EB98" s="68" t="str">
        <f t="shared" ref="EB98:EB118" si="474">IFERROR((DS98*H98*$M$9),"-")</f>
        <v>-</v>
      </c>
      <c r="EC98" s="68" t="str">
        <f t="shared" ref="EC98:EC118" si="475">IFERROR((DT98*H98*$M$10),"-")</f>
        <v>-</v>
      </c>
      <c r="ED98" s="68" t="str">
        <f t="shared" ref="ED98:ED118" si="476">IFERROR((DU98*O98*$M$11),"-")</f>
        <v>-</v>
      </c>
      <c r="EE98" s="68"/>
      <c r="EF98" s="355">
        <f t="shared" ref="EF98:EF115" si="477">COUNTIF(BB98:BH98,"a")</f>
        <v>0</v>
      </c>
      <c r="EG98" s="355">
        <f t="shared" ref="EG98:EG115" si="478">COUNTIF(BB98:BH98,"b")</f>
        <v>0</v>
      </c>
      <c r="EH98" s="355">
        <f t="shared" ref="EH98:EH115" si="479">COUNTIF(BB98:BH98,"c")</f>
        <v>0</v>
      </c>
      <c r="EI98" s="355">
        <f t="shared" ref="EI98:EI115" si="480">COUNTIF(BB98:BH98,"d")</f>
        <v>0</v>
      </c>
      <c r="EJ98" s="355">
        <f t="shared" ref="EJ98:EJ115" si="481">COUNTIF(BB98:BH98,"e")</f>
        <v>0</v>
      </c>
      <c r="EK98" s="355">
        <f t="shared" ref="EK98:EK115" si="482">COUNTIF(BB98:BH98,"f")</f>
        <v>0</v>
      </c>
      <c r="EL98" s="355">
        <f t="shared" ref="EL98:EL115" si="483">COUNTIF(BB98:BH98,"g")</f>
        <v>0</v>
      </c>
      <c r="EM98" s="355">
        <f t="shared" ref="EM98:EM115" si="484">COUNTIF(BB98:BH98,"h")</f>
        <v>0</v>
      </c>
      <c r="EN98" s="68"/>
      <c r="EO98" s="68">
        <f t="shared" ref="EO98:EO118" si="485">IFERROR((EF98*H98*$M$4),"-")</f>
        <v>0</v>
      </c>
      <c r="EP98" s="68" t="str">
        <f t="shared" ref="EP98:EP118" si="486">IFERROR((EG98*H98*$M$5),"-")</f>
        <v>-</v>
      </c>
      <c r="EQ98" s="68" t="str">
        <f t="shared" ref="EQ98:EQ118" si="487">IFERROR((EH98*H98*$M$6),"-")</f>
        <v>-</v>
      </c>
      <c r="ER98" s="68" t="str">
        <f t="shared" ref="ER98:ER118" si="488">IFERROR((EI98*H98*$M$7),"-")</f>
        <v>-</v>
      </c>
      <c r="ES98" s="68" t="str">
        <f t="shared" ref="ES98:ES118" si="489">IFERROR((EJ98*H98*$M$8),"-")</f>
        <v>-</v>
      </c>
      <c r="ET98" s="68" t="str">
        <f t="shared" ref="ET98:ET118" si="490">IFERROR((EK98*H98*$M$9),"-")</f>
        <v>-</v>
      </c>
      <c r="EU98" s="68" t="str">
        <f t="shared" ref="EU98:EU118" si="491">IFERROR((EL98*H98*$M$10),"-")</f>
        <v>-</v>
      </c>
      <c r="EV98" s="68" t="str">
        <f t="shared" ref="EV98:EV118" si="492">IFERROR((EM98*H98*$M$11),"-")</f>
        <v>-</v>
      </c>
      <c r="EW98" s="68"/>
      <c r="EX98" s="355">
        <f t="shared" ref="EX98:EX118" si="493">IFERROR(COUNTIF(BI98:BO98,"a"),"-")</f>
        <v>0</v>
      </c>
      <c r="EY98" s="355">
        <f t="shared" ref="EY98:EY118" si="494">IFERROR(COUNTIF(BI98:BO98,"b"),"-")</f>
        <v>0</v>
      </c>
      <c r="EZ98" s="355">
        <f t="shared" ref="EZ98:EZ118" si="495">IFERROR(COUNTIF(BI98:BO98,"c"),"-")</f>
        <v>0</v>
      </c>
      <c r="FA98" s="355">
        <f t="shared" ref="FA98:FA118" si="496">IFERROR(COUNTIF(BI98:BO98,"d"),"-")</f>
        <v>0</v>
      </c>
      <c r="FB98" s="355">
        <f t="shared" ref="FB98:FB118" si="497">IFERROR(COUNTIF(BI98:BO98,"e"),"-")</f>
        <v>0</v>
      </c>
      <c r="FC98" s="355">
        <f t="shared" ref="FC98:FC118" si="498">IFERROR(COUNTIF(BI98:BO98,"f"),"-")</f>
        <v>0</v>
      </c>
      <c r="FD98" s="355">
        <f t="shared" ref="FD98:FD118" si="499">IFERROR(COUNTIF(BI98:BO98,"g"),"-")</f>
        <v>0</v>
      </c>
      <c r="FE98" s="355">
        <f t="shared" ref="FE98:FE118" si="500">IFERROR(COUNTIF(BI98:BO98,"h"),"-")</f>
        <v>0</v>
      </c>
      <c r="FF98" s="68"/>
      <c r="FG98" s="68">
        <f t="shared" ref="FG98:FG118" si="501">IFERROR((EX98*H98*$M$4),"-")</f>
        <v>0</v>
      </c>
      <c r="FH98" s="68" t="str">
        <f t="shared" ref="FH98:FH118" si="502">IFERROR((EY98*H98*$M$5),"-")</f>
        <v>-</v>
      </c>
      <c r="FI98" s="68" t="str">
        <f t="shared" ref="FI98:FI118" si="503">IFERROR((EZ98*H98*$M$6),"-")</f>
        <v>-</v>
      </c>
      <c r="FJ98" s="68" t="str">
        <f t="shared" ref="FJ98:FJ118" si="504">IFERROR((A98*H98*$M$7),"-")</f>
        <v>-</v>
      </c>
      <c r="FK98" s="68" t="str">
        <f t="shared" ref="FK98:FK118" si="505">IFERROR((FB98*H98*$M$8),"-")</f>
        <v>-</v>
      </c>
      <c r="FL98" s="68" t="str">
        <f t="shared" ref="FL98:FL118" si="506">IFERROR((FC98*H98*$M$9),"-")</f>
        <v>-</v>
      </c>
      <c r="FM98" s="68" t="str">
        <f t="shared" ref="FM98:FM118" si="507">IFERROR((FD98*H98*$M$10),"-")</f>
        <v>-</v>
      </c>
      <c r="FN98" s="68" t="str">
        <f t="shared" ref="FN98:FN118" si="508">IFERROR((FE98*H98*$M$11),"-")</f>
        <v>-</v>
      </c>
      <c r="FO98" s="68"/>
      <c r="FP98" s="355">
        <f t="shared" ref="FP98:FP118" si="509">IFERROR(COUNTIF(BP98:BQ98,"a"),"-")</f>
        <v>0</v>
      </c>
      <c r="FQ98" s="355">
        <f t="shared" ref="FQ98:FQ118" si="510">IFERROR(COUNTIF(BP98:BQ98,"b"),"-")</f>
        <v>0</v>
      </c>
      <c r="FR98" s="355">
        <f t="shared" ref="FR98:FR118" si="511">IFERROR(COUNTIF(BP98:BQ98,"c"),"-")</f>
        <v>0</v>
      </c>
      <c r="FS98" s="355">
        <f t="shared" ref="FS98:FS118" si="512">IFERROR(COUNTIF(BP98:BQ98,"d"),"-")</f>
        <v>0</v>
      </c>
      <c r="FT98" s="355">
        <f t="shared" ref="FT98:FT118" si="513">IFERROR(COUNTIF(BP98:BQ98,"e"),"-")</f>
        <v>0</v>
      </c>
      <c r="FU98" s="355">
        <f t="shared" ref="FU98:FU118" si="514">IFERROR(COUNTIF(BP98:BQ98,"f"),"-")</f>
        <v>0</v>
      </c>
      <c r="FV98" s="355">
        <f t="shared" ref="FV98:FV118" si="515">IFERROR(COUNTIF(BP98:BQ98,"g"),"-")</f>
        <v>0</v>
      </c>
      <c r="FW98" s="355">
        <f t="shared" ref="FW98:FW118" si="516">IFERROR(COUNTIF(BP98:BQ98,"h"),"-")</f>
        <v>0</v>
      </c>
      <c r="FX98" s="68"/>
      <c r="FY98" s="68">
        <f t="shared" ref="FY98:FY118" si="517">IFERROR((FP98*H98*$M$4),"-")</f>
        <v>0</v>
      </c>
      <c r="FZ98" s="68" t="str">
        <f t="shared" ref="FZ98:FZ118" si="518">IFERROR((FQ98*H98*$M$5),"-")</f>
        <v>-</v>
      </c>
      <c r="GA98" s="68" t="str">
        <f t="shared" ref="GA98:GA118" si="519">IFERROR((FR98*H98*$M$6),"-")</f>
        <v>-</v>
      </c>
      <c r="GB98" s="68" t="str">
        <f t="shared" ref="GB98:GB118" si="520">IFERROR((FS98*H98*$M$7),"-")</f>
        <v>-</v>
      </c>
      <c r="GC98" s="68" t="str">
        <f t="shared" ref="GC98:GC118" si="521">IFERROR((FT98*H98*$M$8),"-")</f>
        <v>-</v>
      </c>
      <c r="GD98" s="68" t="str">
        <f t="shared" ref="GD98:GD118" si="522">IFERROR((FU98*H98*$M$9),"-")</f>
        <v>-</v>
      </c>
      <c r="GE98" s="68" t="str">
        <f t="shared" ref="GE98:GE118" si="523">IFERROR((FV98*H98*$M$10),"-")</f>
        <v>-</v>
      </c>
      <c r="GF98" s="68" t="str">
        <f t="shared" ref="GF98:GF118" si="524">IFERROR((FW98*H98*$M$11),"-")</f>
        <v>-</v>
      </c>
    </row>
    <row r="99" spans="1:188" ht="12" x14ac:dyDescent="0.3">
      <c r="A99" s="387"/>
      <c r="B99" s="387" t="s">
        <v>241</v>
      </c>
      <c r="C99" s="387" t="s">
        <v>24</v>
      </c>
      <c r="D99" s="388">
        <v>0</v>
      </c>
      <c r="E99" s="388">
        <v>0.72916666666666663</v>
      </c>
      <c r="F99" s="389" t="str">
        <f t="shared" si="395"/>
        <v>Off-PT</v>
      </c>
      <c r="G99" s="9"/>
      <c r="H99" s="460">
        <f>INDEX(Lookup!$F$279:$Q$289,MATCH(B99,Lookup!$F$279:$F$289,0),MATCH($F$9,Lookup!$F$279:$Q$279,0))</f>
        <v>0.1</v>
      </c>
      <c r="I99" s="391">
        <v>104</v>
      </c>
      <c r="J99" s="392">
        <f t="shared" si="396"/>
        <v>683.8</v>
      </c>
      <c r="K99" s="461">
        <f t="shared" si="397"/>
        <v>0</v>
      </c>
      <c r="L99" s="394">
        <f t="shared" si="421"/>
        <v>0</v>
      </c>
      <c r="M99" s="395">
        <f t="shared" si="398"/>
        <v>104</v>
      </c>
      <c r="N99" s="392">
        <f t="shared" si="399"/>
        <v>0</v>
      </c>
      <c r="O99" s="9">
        <f t="shared" si="400"/>
        <v>0</v>
      </c>
      <c r="P99" s="9">
        <f t="shared" si="422"/>
        <v>0</v>
      </c>
      <c r="Q99" s="9">
        <f t="shared" si="423"/>
        <v>0</v>
      </c>
      <c r="R99" s="9">
        <f t="shared" si="424"/>
        <v>0</v>
      </c>
      <c r="S99" s="9">
        <f t="shared" si="425"/>
        <v>0</v>
      </c>
      <c r="T99" s="9">
        <f t="shared" si="426"/>
        <v>0</v>
      </c>
      <c r="U99" s="9">
        <f t="shared" si="427"/>
        <v>0</v>
      </c>
      <c r="V99" s="9">
        <f t="shared" si="428"/>
        <v>0</v>
      </c>
      <c r="W99" s="9">
        <f t="shared" si="429"/>
        <v>0</v>
      </c>
      <c r="X99" s="9">
        <f t="shared" si="430"/>
        <v>0</v>
      </c>
      <c r="Y99" s="9">
        <f t="shared" si="431"/>
        <v>0</v>
      </c>
      <c r="Z99" s="9">
        <f t="shared" si="432"/>
        <v>0</v>
      </c>
      <c r="AA99" s="9">
        <f t="shared" si="433"/>
        <v>0</v>
      </c>
      <c r="AB99" s="9">
        <f t="shared" si="401"/>
        <v>0</v>
      </c>
      <c r="AC99" s="9">
        <f t="shared" si="402"/>
        <v>0</v>
      </c>
      <c r="AD99" s="9">
        <f t="shared" si="403"/>
        <v>0</v>
      </c>
      <c r="AE99" s="9">
        <f t="shared" si="404"/>
        <v>0</v>
      </c>
      <c r="AF99" s="9">
        <f t="shared" si="405"/>
        <v>0</v>
      </c>
      <c r="AG99" s="9">
        <f t="shared" si="406"/>
        <v>0</v>
      </c>
      <c r="AH99" s="8">
        <f t="shared" si="407"/>
        <v>104</v>
      </c>
      <c r="AI99" s="8">
        <f t="shared" si="408"/>
        <v>0</v>
      </c>
      <c r="AJ99" s="8">
        <f t="shared" si="409"/>
        <v>0</v>
      </c>
      <c r="AK99" s="8">
        <f t="shared" si="410"/>
        <v>0</v>
      </c>
      <c r="AL99" s="8">
        <f t="shared" si="411"/>
        <v>0</v>
      </c>
      <c r="AM99" s="103" t="str">
        <f t="shared" si="412"/>
        <v>1</v>
      </c>
      <c r="AN99" s="63"/>
      <c r="AO99" s="63"/>
      <c r="AP99" s="63"/>
      <c r="AQ99" s="66"/>
      <c r="AR99" s="66"/>
      <c r="AS99" s="63"/>
      <c r="AT99" s="63"/>
      <c r="AU99" s="63"/>
      <c r="AV99" s="63"/>
      <c r="AW99" s="63"/>
      <c r="AX99" s="66"/>
      <c r="AY99" s="66"/>
      <c r="AZ99" s="63"/>
      <c r="BA99" s="63"/>
      <c r="BB99" s="63"/>
      <c r="BC99" s="63"/>
      <c r="BD99" s="63"/>
      <c r="BE99" s="66"/>
      <c r="BF99" s="66"/>
      <c r="BG99" s="63"/>
      <c r="BH99" s="63"/>
      <c r="BI99" s="63"/>
      <c r="BJ99" s="63"/>
      <c r="BK99" s="63"/>
      <c r="BL99" s="66"/>
      <c r="BM99" s="66"/>
      <c r="BN99" s="63"/>
      <c r="BO99" s="63"/>
      <c r="BP99" s="63"/>
      <c r="BQ99" s="63"/>
      <c r="BR99" s="63"/>
      <c r="BT99" s="70">
        <f t="shared" si="434"/>
        <v>0</v>
      </c>
      <c r="BU99" s="70">
        <f t="shared" si="435"/>
        <v>0</v>
      </c>
      <c r="BV99" s="70">
        <f t="shared" si="436"/>
        <v>0</v>
      </c>
      <c r="BW99" s="70">
        <f t="shared" si="437"/>
        <v>0</v>
      </c>
      <c r="BX99" s="70">
        <f t="shared" si="438"/>
        <v>0</v>
      </c>
      <c r="BY99" s="70">
        <f t="shared" si="439"/>
        <v>0</v>
      </c>
      <c r="CA99" s="104">
        <f t="shared" si="440"/>
        <v>0</v>
      </c>
      <c r="CB99" s="104">
        <f t="shared" si="441"/>
        <v>0</v>
      </c>
      <c r="CC99" s="104">
        <f t="shared" si="442"/>
        <v>0</v>
      </c>
      <c r="CD99" s="104">
        <f t="shared" si="443"/>
        <v>0</v>
      </c>
      <c r="CE99" s="104">
        <f t="shared" si="444"/>
        <v>0</v>
      </c>
      <c r="CF99" s="104">
        <f t="shared" si="445"/>
        <v>0</v>
      </c>
      <c r="CH99" s="226">
        <f t="shared" si="413"/>
        <v>0</v>
      </c>
      <c r="CI99" s="226">
        <f t="shared" si="414"/>
        <v>0</v>
      </c>
      <c r="CJ99" s="226">
        <f t="shared" si="415"/>
        <v>0</v>
      </c>
      <c r="CK99" s="226">
        <f t="shared" si="416"/>
        <v>0</v>
      </c>
      <c r="CL99" s="226">
        <f t="shared" si="417"/>
        <v>0</v>
      </c>
      <c r="CM99" s="226">
        <f t="shared" si="418"/>
        <v>0</v>
      </c>
      <c r="CN99" s="226">
        <f t="shared" si="419"/>
        <v>0</v>
      </c>
      <c r="CO99" s="226">
        <f t="shared" si="420"/>
        <v>0</v>
      </c>
      <c r="CV99" s="355">
        <f t="shared" si="446"/>
        <v>0</v>
      </c>
      <c r="CW99" s="355">
        <f t="shared" si="447"/>
        <v>0</v>
      </c>
      <c r="CX99" s="355">
        <f t="shared" si="448"/>
        <v>0</v>
      </c>
      <c r="CY99" s="355">
        <f t="shared" si="449"/>
        <v>0</v>
      </c>
      <c r="CZ99" s="355" t="str">
        <f ca="1">IFERROR(OUNTIF(AN99:AT99,"e"),"-")</f>
        <v>-</v>
      </c>
      <c r="DA99" s="355">
        <f t="shared" si="450"/>
        <v>0</v>
      </c>
      <c r="DB99" s="355">
        <f t="shared" si="451"/>
        <v>0</v>
      </c>
      <c r="DC99" s="355">
        <f t="shared" si="452"/>
        <v>0</v>
      </c>
      <c r="DD99" s="68"/>
      <c r="DE99" s="1168">
        <f t="shared" si="453"/>
        <v>0</v>
      </c>
      <c r="DF99" s="1168" t="str">
        <f t="shared" si="454"/>
        <v>-</v>
      </c>
      <c r="DG99" s="1168" t="str">
        <f t="shared" si="455"/>
        <v>-</v>
      </c>
      <c r="DH99" s="1168" t="str">
        <f t="shared" si="456"/>
        <v>-</v>
      </c>
      <c r="DI99" s="1168" t="str">
        <f t="shared" ca="1" si="457"/>
        <v>-</v>
      </c>
      <c r="DJ99" s="1168" t="str">
        <f t="shared" si="458"/>
        <v>-</v>
      </c>
      <c r="DK99" s="1168" t="str">
        <f t="shared" si="459"/>
        <v>-</v>
      </c>
      <c r="DL99" s="1168" t="str">
        <f t="shared" si="460"/>
        <v>-</v>
      </c>
      <c r="DM99" s="68"/>
      <c r="DN99" s="355">
        <f t="shared" si="461"/>
        <v>0</v>
      </c>
      <c r="DO99" s="355">
        <f t="shared" si="462"/>
        <v>0</v>
      </c>
      <c r="DP99" s="355">
        <f t="shared" si="463"/>
        <v>0</v>
      </c>
      <c r="DQ99" s="355">
        <f t="shared" si="464"/>
        <v>0</v>
      </c>
      <c r="DR99" s="355">
        <f t="shared" si="465"/>
        <v>0</v>
      </c>
      <c r="DS99" s="355">
        <f t="shared" si="466"/>
        <v>0</v>
      </c>
      <c r="DT99" s="355">
        <f t="shared" si="467"/>
        <v>0</v>
      </c>
      <c r="DU99" s="355">
        <f t="shared" si="468"/>
        <v>0</v>
      </c>
      <c r="DV99" s="68"/>
      <c r="DW99" s="68">
        <f t="shared" si="469"/>
        <v>0</v>
      </c>
      <c r="DX99" s="68" t="str">
        <f t="shared" si="470"/>
        <v>-</v>
      </c>
      <c r="DY99" s="68" t="str">
        <f t="shared" si="471"/>
        <v>-</v>
      </c>
      <c r="DZ99" s="68" t="str">
        <f t="shared" si="472"/>
        <v>-</v>
      </c>
      <c r="EA99" s="68" t="str">
        <f t="shared" si="473"/>
        <v>-</v>
      </c>
      <c r="EB99" s="68" t="str">
        <f t="shared" si="474"/>
        <v>-</v>
      </c>
      <c r="EC99" s="68" t="str">
        <f t="shared" si="475"/>
        <v>-</v>
      </c>
      <c r="ED99" s="68" t="str">
        <f t="shared" si="476"/>
        <v>-</v>
      </c>
      <c r="EE99" s="68"/>
      <c r="EF99" s="355">
        <f t="shared" si="477"/>
        <v>0</v>
      </c>
      <c r="EG99" s="355">
        <f t="shared" si="478"/>
        <v>0</v>
      </c>
      <c r="EH99" s="355">
        <f t="shared" si="479"/>
        <v>0</v>
      </c>
      <c r="EI99" s="355">
        <f t="shared" si="480"/>
        <v>0</v>
      </c>
      <c r="EJ99" s="355">
        <f t="shared" si="481"/>
        <v>0</v>
      </c>
      <c r="EK99" s="355">
        <f t="shared" si="482"/>
        <v>0</v>
      </c>
      <c r="EL99" s="355">
        <f t="shared" si="483"/>
        <v>0</v>
      </c>
      <c r="EM99" s="355">
        <f t="shared" si="484"/>
        <v>0</v>
      </c>
      <c r="EN99" s="68"/>
      <c r="EO99" s="68">
        <f t="shared" si="485"/>
        <v>0</v>
      </c>
      <c r="EP99" s="68" t="str">
        <f t="shared" si="486"/>
        <v>-</v>
      </c>
      <c r="EQ99" s="68" t="str">
        <f t="shared" si="487"/>
        <v>-</v>
      </c>
      <c r="ER99" s="68" t="str">
        <f t="shared" si="488"/>
        <v>-</v>
      </c>
      <c r="ES99" s="68" t="str">
        <f t="shared" si="489"/>
        <v>-</v>
      </c>
      <c r="ET99" s="68" t="str">
        <f t="shared" si="490"/>
        <v>-</v>
      </c>
      <c r="EU99" s="68" t="str">
        <f t="shared" si="491"/>
        <v>-</v>
      </c>
      <c r="EV99" s="68" t="str">
        <f t="shared" si="492"/>
        <v>-</v>
      </c>
      <c r="EW99" s="68"/>
      <c r="EX99" s="355">
        <f t="shared" si="493"/>
        <v>0</v>
      </c>
      <c r="EY99" s="355">
        <f t="shared" si="494"/>
        <v>0</v>
      </c>
      <c r="EZ99" s="355">
        <f t="shared" si="495"/>
        <v>0</v>
      </c>
      <c r="FA99" s="355">
        <f t="shared" si="496"/>
        <v>0</v>
      </c>
      <c r="FB99" s="355">
        <f t="shared" si="497"/>
        <v>0</v>
      </c>
      <c r="FC99" s="355">
        <f t="shared" si="498"/>
        <v>0</v>
      </c>
      <c r="FD99" s="355">
        <f t="shared" si="499"/>
        <v>0</v>
      </c>
      <c r="FE99" s="355">
        <f t="shared" si="500"/>
        <v>0</v>
      </c>
      <c r="FF99" s="68"/>
      <c r="FG99" s="68">
        <f t="shared" si="501"/>
        <v>0</v>
      </c>
      <c r="FH99" s="68" t="str">
        <f t="shared" si="502"/>
        <v>-</v>
      </c>
      <c r="FI99" s="68" t="str">
        <f t="shared" si="503"/>
        <v>-</v>
      </c>
      <c r="FJ99" s="68" t="str">
        <f t="shared" si="504"/>
        <v>-</v>
      </c>
      <c r="FK99" s="68" t="str">
        <f t="shared" si="505"/>
        <v>-</v>
      </c>
      <c r="FL99" s="68" t="str">
        <f t="shared" si="506"/>
        <v>-</v>
      </c>
      <c r="FM99" s="68" t="str">
        <f t="shared" si="507"/>
        <v>-</v>
      </c>
      <c r="FN99" s="68" t="str">
        <f t="shared" si="508"/>
        <v>-</v>
      </c>
      <c r="FO99" s="68"/>
      <c r="FP99" s="355">
        <f t="shared" si="509"/>
        <v>0</v>
      </c>
      <c r="FQ99" s="355">
        <f t="shared" si="510"/>
        <v>0</v>
      </c>
      <c r="FR99" s="355">
        <f t="shared" si="511"/>
        <v>0</v>
      </c>
      <c r="FS99" s="355">
        <f t="shared" si="512"/>
        <v>0</v>
      </c>
      <c r="FT99" s="355">
        <f t="shared" si="513"/>
        <v>0</v>
      </c>
      <c r="FU99" s="355">
        <f t="shared" si="514"/>
        <v>0</v>
      </c>
      <c r="FV99" s="355">
        <f t="shared" si="515"/>
        <v>0</v>
      </c>
      <c r="FW99" s="355">
        <f t="shared" si="516"/>
        <v>0</v>
      </c>
      <c r="FX99" s="68"/>
      <c r="FY99" s="68">
        <f t="shared" si="517"/>
        <v>0</v>
      </c>
      <c r="FZ99" s="68" t="str">
        <f t="shared" si="518"/>
        <v>-</v>
      </c>
      <c r="GA99" s="68" t="str">
        <f t="shared" si="519"/>
        <v>-</v>
      </c>
      <c r="GB99" s="68" t="str">
        <f t="shared" si="520"/>
        <v>-</v>
      </c>
      <c r="GC99" s="68" t="str">
        <f t="shared" si="521"/>
        <v>-</v>
      </c>
      <c r="GD99" s="68" t="str">
        <f t="shared" si="522"/>
        <v>-</v>
      </c>
      <c r="GE99" s="68" t="str">
        <f t="shared" si="523"/>
        <v>-</v>
      </c>
      <c r="GF99" s="68" t="str">
        <f t="shared" si="524"/>
        <v>-</v>
      </c>
    </row>
    <row r="100" spans="1:188" ht="12" x14ac:dyDescent="0.3">
      <c r="A100" s="387"/>
      <c r="B100" s="387" t="s">
        <v>241</v>
      </c>
      <c r="C100" s="387" t="s">
        <v>24</v>
      </c>
      <c r="D100" s="388">
        <v>0</v>
      </c>
      <c r="E100" s="388">
        <v>0.72916666666666663</v>
      </c>
      <c r="F100" s="389" t="str">
        <f t="shared" si="395"/>
        <v>Off-PT</v>
      </c>
      <c r="G100" s="9"/>
      <c r="H100" s="460">
        <f>INDEX(Lookup!$F$279:$Q$289,MATCH(B100,Lookup!$F$279:$F$289,0),MATCH($F$9,Lookup!$F$279:$Q$279,0))</f>
        <v>0.1</v>
      </c>
      <c r="I100" s="391">
        <v>104</v>
      </c>
      <c r="J100" s="392">
        <f t="shared" si="396"/>
        <v>683.8</v>
      </c>
      <c r="K100" s="461">
        <f t="shared" si="397"/>
        <v>0</v>
      </c>
      <c r="L100" s="394">
        <f t="shared" si="421"/>
        <v>0</v>
      </c>
      <c r="M100" s="395">
        <f t="shared" si="398"/>
        <v>104</v>
      </c>
      <c r="N100" s="392">
        <f t="shared" si="399"/>
        <v>0</v>
      </c>
      <c r="O100" s="9">
        <f t="shared" si="400"/>
        <v>0</v>
      </c>
      <c r="P100" s="9">
        <f t="shared" si="422"/>
        <v>0</v>
      </c>
      <c r="Q100" s="9">
        <f t="shared" si="423"/>
        <v>0</v>
      </c>
      <c r="R100" s="9">
        <f t="shared" si="424"/>
        <v>0</v>
      </c>
      <c r="S100" s="9">
        <f t="shared" si="425"/>
        <v>0</v>
      </c>
      <c r="T100" s="9">
        <f t="shared" si="426"/>
        <v>0</v>
      </c>
      <c r="U100" s="9">
        <f t="shared" si="427"/>
        <v>0</v>
      </c>
      <c r="V100" s="9">
        <f t="shared" si="428"/>
        <v>0</v>
      </c>
      <c r="W100" s="9">
        <f t="shared" si="429"/>
        <v>0</v>
      </c>
      <c r="X100" s="9">
        <f t="shared" si="430"/>
        <v>0</v>
      </c>
      <c r="Y100" s="9">
        <f t="shared" si="431"/>
        <v>0</v>
      </c>
      <c r="Z100" s="9">
        <f t="shared" si="432"/>
        <v>0</v>
      </c>
      <c r="AA100" s="9">
        <f t="shared" si="433"/>
        <v>0</v>
      </c>
      <c r="AB100" s="9">
        <f t="shared" si="401"/>
        <v>0</v>
      </c>
      <c r="AC100" s="9">
        <f t="shared" si="402"/>
        <v>0</v>
      </c>
      <c r="AD100" s="9">
        <f t="shared" si="403"/>
        <v>0</v>
      </c>
      <c r="AE100" s="9">
        <f t="shared" si="404"/>
        <v>0</v>
      </c>
      <c r="AF100" s="9">
        <f t="shared" si="405"/>
        <v>0</v>
      </c>
      <c r="AG100" s="9">
        <f t="shared" si="406"/>
        <v>0</v>
      </c>
      <c r="AH100" s="8">
        <f t="shared" si="407"/>
        <v>104</v>
      </c>
      <c r="AI100" s="8">
        <f t="shared" si="408"/>
        <v>0</v>
      </c>
      <c r="AJ100" s="8">
        <f t="shared" si="409"/>
        <v>0</v>
      </c>
      <c r="AK100" s="8">
        <f t="shared" si="410"/>
        <v>0</v>
      </c>
      <c r="AL100" s="8">
        <f t="shared" si="411"/>
        <v>0</v>
      </c>
      <c r="AM100" s="103" t="str">
        <f t="shared" si="412"/>
        <v>1</v>
      </c>
      <c r="AN100" s="63"/>
      <c r="AO100" s="63"/>
      <c r="AP100" s="63"/>
      <c r="AQ100" s="66"/>
      <c r="AR100" s="66"/>
      <c r="AS100" s="63"/>
      <c r="AT100" s="63"/>
      <c r="AU100" s="63"/>
      <c r="AV100" s="63"/>
      <c r="AW100" s="63"/>
      <c r="AX100" s="66"/>
      <c r="AY100" s="66"/>
      <c r="AZ100" s="63"/>
      <c r="BA100" s="63"/>
      <c r="BB100" s="63"/>
      <c r="BC100" s="63"/>
      <c r="BD100" s="63"/>
      <c r="BE100" s="66"/>
      <c r="BF100" s="66"/>
      <c r="BG100" s="63"/>
      <c r="BH100" s="63"/>
      <c r="BI100" s="63"/>
      <c r="BJ100" s="63"/>
      <c r="BK100" s="63"/>
      <c r="BL100" s="66"/>
      <c r="BM100" s="66"/>
      <c r="BN100" s="63"/>
      <c r="BO100" s="63"/>
      <c r="BP100" s="63"/>
      <c r="BQ100" s="63"/>
      <c r="BR100" s="63"/>
      <c r="BT100" s="70">
        <f t="shared" si="434"/>
        <v>0</v>
      </c>
      <c r="BU100" s="70">
        <f t="shared" si="435"/>
        <v>0</v>
      </c>
      <c r="BV100" s="70">
        <f t="shared" si="436"/>
        <v>0</v>
      </c>
      <c r="BW100" s="70">
        <f t="shared" si="437"/>
        <v>0</v>
      </c>
      <c r="BX100" s="70">
        <f t="shared" si="438"/>
        <v>0</v>
      </c>
      <c r="BY100" s="70">
        <f t="shared" si="439"/>
        <v>0</v>
      </c>
      <c r="CA100" s="104">
        <f t="shared" si="440"/>
        <v>0</v>
      </c>
      <c r="CB100" s="104">
        <f t="shared" si="441"/>
        <v>0</v>
      </c>
      <c r="CC100" s="104">
        <f t="shared" si="442"/>
        <v>0</v>
      </c>
      <c r="CD100" s="104">
        <f t="shared" si="443"/>
        <v>0</v>
      </c>
      <c r="CE100" s="104">
        <f t="shared" si="444"/>
        <v>0</v>
      </c>
      <c r="CF100" s="104">
        <f t="shared" si="445"/>
        <v>0</v>
      </c>
      <c r="CH100" s="226">
        <f t="shared" si="413"/>
        <v>0</v>
      </c>
      <c r="CI100" s="226">
        <f t="shared" si="414"/>
        <v>0</v>
      </c>
      <c r="CJ100" s="226">
        <f t="shared" si="415"/>
        <v>0</v>
      </c>
      <c r="CK100" s="226">
        <f t="shared" si="416"/>
        <v>0</v>
      </c>
      <c r="CL100" s="226">
        <f t="shared" si="417"/>
        <v>0</v>
      </c>
      <c r="CM100" s="226">
        <f t="shared" si="418"/>
        <v>0</v>
      </c>
      <c r="CN100" s="226">
        <f t="shared" si="419"/>
        <v>0</v>
      </c>
      <c r="CO100" s="226">
        <f t="shared" si="420"/>
        <v>0</v>
      </c>
      <c r="CV100" s="355">
        <f t="shared" si="446"/>
        <v>0</v>
      </c>
      <c r="CW100" s="355">
        <f t="shared" si="447"/>
        <v>0</v>
      </c>
      <c r="CX100" s="355">
        <f t="shared" si="448"/>
        <v>0</v>
      </c>
      <c r="CY100" s="355">
        <f t="shared" si="449"/>
        <v>0</v>
      </c>
      <c r="CZ100" s="355" t="str">
        <f ca="1">IFERROR(OUNTIF(AN100:AT100,"e"),"-")</f>
        <v>-</v>
      </c>
      <c r="DA100" s="355">
        <f t="shared" si="450"/>
        <v>0</v>
      </c>
      <c r="DB100" s="355">
        <f t="shared" si="451"/>
        <v>0</v>
      </c>
      <c r="DC100" s="355">
        <f t="shared" si="452"/>
        <v>0</v>
      </c>
      <c r="DD100" s="68"/>
      <c r="DE100" s="1168">
        <f t="shared" si="453"/>
        <v>0</v>
      </c>
      <c r="DF100" s="1168" t="str">
        <f t="shared" si="454"/>
        <v>-</v>
      </c>
      <c r="DG100" s="1168" t="str">
        <f t="shared" si="455"/>
        <v>-</v>
      </c>
      <c r="DH100" s="1168" t="str">
        <f t="shared" si="456"/>
        <v>-</v>
      </c>
      <c r="DI100" s="1168" t="str">
        <f t="shared" ca="1" si="457"/>
        <v>-</v>
      </c>
      <c r="DJ100" s="1168" t="str">
        <f t="shared" si="458"/>
        <v>-</v>
      </c>
      <c r="DK100" s="1168" t="str">
        <f t="shared" si="459"/>
        <v>-</v>
      </c>
      <c r="DL100" s="1168" t="str">
        <f t="shared" si="460"/>
        <v>-</v>
      </c>
      <c r="DM100" s="68"/>
      <c r="DN100" s="355">
        <f t="shared" si="461"/>
        <v>0</v>
      </c>
      <c r="DO100" s="355">
        <f t="shared" si="462"/>
        <v>0</v>
      </c>
      <c r="DP100" s="355">
        <f t="shared" si="463"/>
        <v>0</v>
      </c>
      <c r="DQ100" s="355">
        <f t="shared" si="464"/>
        <v>0</v>
      </c>
      <c r="DR100" s="355">
        <f t="shared" si="465"/>
        <v>0</v>
      </c>
      <c r="DS100" s="355">
        <f t="shared" si="466"/>
        <v>0</v>
      </c>
      <c r="DT100" s="355">
        <f t="shared" si="467"/>
        <v>0</v>
      </c>
      <c r="DU100" s="355">
        <f t="shared" si="468"/>
        <v>0</v>
      </c>
      <c r="DV100" s="68"/>
      <c r="DW100" s="68">
        <f t="shared" si="469"/>
        <v>0</v>
      </c>
      <c r="DX100" s="68" t="str">
        <f t="shared" si="470"/>
        <v>-</v>
      </c>
      <c r="DY100" s="68" t="str">
        <f t="shared" si="471"/>
        <v>-</v>
      </c>
      <c r="DZ100" s="68" t="str">
        <f t="shared" si="472"/>
        <v>-</v>
      </c>
      <c r="EA100" s="68" t="str">
        <f t="shared" si="473"/>
        <v>-</v>
      </c>
      <c r="EB100" s="68" t="str">
        <f t="shared" si="474"/>
        <v>-</v>
      </c>
      <c r="EC100" s="68" t="str">
        <f t="shared" si="475"/>
        <v>-</v>
      </c>
      <c r="ED100" s="68" t="str">
        <f t="shared" si="476"/>
        <v>-</v>
      </c>
      <c r="EE100" s="68"/>
      <c r="EF100" s="355">
        <f t="shared" si="477"/>
        <v>0</v>
      </c>
      <c r="EG100" s="355">
        <f t="shared" si="478"/>
        <v>0</v>
      </c>
      <c r="EH100" s="355">
        <f t="shared" si="479"/>
        <v>0</v>
      </c>
      <c r="EI100" s="355">
        <f t="shared" si="480"/>
        <v>0</v>
      </c>
      <c r="EJ100" s="355">
        <f t="shared" si="481"/>
        <v>0</v>
      </c>
      <c r="EK100" s="355">
        <f t="shared" si="482"/>
        <v>0</v>
      </c>
      <c r="EL100" s="355">
        <f t="shared" si="483"/>
        <v>0</v>
      </c>
      <c r="EM100" s="355">
        <f t="shared" si="484"/>
        <v>0</v>
      </c>
      <c r="EN100" s="68"/>
      <c r="EO100" s="68">
        <f t="shared" si="485"/>
        <v>0</v>
      </c>
      <c r="EP100" s="68" t="str">
        <f t="shared" si="486"/>
        <v>-</v>
      </c>
      <c r="EQ100" s="68" t="str">
        <f t="shared" si="487"/>
        <v>-</v>
      </c>
      <c r="ER100" s="68" t="str">
        <f t="shared" si="488"/>
        <v>-</v>
      </c>
      <c r="ES100" s="68" t="str">
        <f t="shared" si="489"/>
        <v>-</v>
      </c>
      <c r="ET100" s="68" t="str">
        <f t="shared" si="490"/>
        <v>-</v>
      </c>
      <c r="EU100" s="68" t="str">
        <f t="shared" si="491"/>
        <v>-</v>
      </c>
      <c r="EV100" s="68" t="str">
        <f t="shared" si="492"/>
        <v>-</v>
      </c>
      <c r="EW100" s="68"/>
      <c r="EX100" s="355">
        <f t="shared" si="493"/>
        <v>0</v>
      </c>
      <c r="EY100" s="355">
        <f t="shared" si="494"/>
        <v>0</v>
      </c>
      <c r="EZ100" s="355">
        <f t="shared" si="495"/>
        <v>0</v>
      </c>
      <c r="FA100" s="355">
        <f t="shared" si="496"/>
        <v>0</v>
      </c>
      <c r="FB100" s="355">
        <f t="shared" si="497"/>
        <v>0</v>
      </c>
      <c r="FC100" s="355">
        <f t="shared" si="498"/>
        <v>0</v>
      </c>
      <c r="FD100" s="355">
        <f t="shared" si="499"/>
        <v>0</v>
      </c>
      <c r="FE100" s="355">
        <f t="shared" si="500"/>
        <v>0</v>
      </c>
      <c r="FF100" s="68"/>
      <c r="FG100" s="68">
        <f t="shared" si="501"/>
        <v>0</v>
      </c>
      <c r="FH100" s="68" t="str">
        <f t="shared" si="502"/>
        <v>-</v>
      </c>
      <c r="FI100" s="68" t="str">
        <f t="shared" si="503"/>
        <v>-</v>
      </c>
      <c r="FJ100" s="68" t="str">
        <f t="shared" si="504"/>
        <v>-</v>
      </c>
      <c r="FK100" s="68" t="str">
        <f t="shared" si="505"/>
        <v>-</v>
      </c>
      <c r="FL100" s="68" t="str">
        <f t="shared" si="506"/>
        <v>-</v>
      </c>
      <c r="FM100" s="68" t="str">
        <f t="shared" si="507"/>
        <v>-</v>
      </c>
      <c r="FN100" s="68" t="str">
        <f t="shared" si="508"/>
        <v>-</v>
      </c>
      <c r="FO100" s="68"/>
      <c r="FP100" s="355">
        <f t="shared" si="509"/>
        <v>0</v>
      </c>
      <c r="FQ100" s="355">
        <f t="shared" si="510"/>
        <v>0</v>
      </c>
      <c r="FR100" s="355">
        <f t="shared" si="511"/>
        <v>0</v>
      </c>
      <c r="FS100" s="355">
        <f t="shared" si="512"/>
        <v>0</v>
      </c>
      <c r="FT100" s="355">
        <f t="shared" si="513"/>
        <v>0</v>
      </c>
      <c r="FU100" s="355">
        <f t="shared" si="514"/>
        <v>0</v>
      </c>
      <c r="FV100" s="355">
        <f t="shared" si="515"/>
        <v>0</v>
      </c>
      <c r="FW100" s="355">
        <f t="shared" si="516"/>
        <v>0</v>
      </c>
      <c r="FX100" s="68"/>
      <c r="FY100" s="68">
        <f t="shared" si="517"/>
        <v>0</v>
      </c>
      <c r="FZ100" s="68" t="str">
        <f t="shared" si="518"/>
        <v>-</v>
      </c>
      <c r="GA100" s="68" t="str">
        <f t="shared" si="519"/>
        <v>-</v>
      </c>
      <c r="GB100" s="68" t="str">
        <f t="shared" si="520"/>
        <v>-</v>
      </c>
      <c r="GC100" s="68" t="str">
        <f t="shared" si="521"/>
        <v>-</v>
      </c>
      <c r="GD100" s="68" t="str">
        <f t="shared" si="522"/>
        <v>-</v>
      </c>
      <c r="GE100" s="68" t="str">
        <f t="shared" si="523"/>
        <v>-</v>
      </c>
      <c r="GF100" s="68" t="str">
        <f t="shared" si="524"/>
        <v>-</v>
      </c>
    </row>
    <row r="101" spans="1:188" ht="12" x14ac:dyDescent="0.3">
      <c r="A101" s="387"/>
      <c r="B101" s="387" t="s">
        <v>241</v>
      </c>
      <c r="C101" s="387" t="s">
        <v>24</v>
      </c>
      <c r="D101" s="388">
        <v>0</v>
      </c>
      <c r="E101" s="388">
        <v>0.72916666666666663</v>
      </c>
      <c r="F101" s="389" t="str">
        <f t="shared" si="395"/>
        <v>Off-PT</v>
      </c>
      <c r="G101" s="9"/>
      <c r="H101" s="460">
        <f>INDEX(Lookup!$F$279:$Q$289,MATCH(B101,Lookup!$F$279:$F$289,0),MATCH($F$9,Lookup!$F$279:$Q$279,0))</f>
        <v>0.1</v>
      </c>
      <c r="I101" s="391">
        <v>104</v>
      </c>
      <c r="J101" s="392">
        <f t="shared" si="396"/>
        <v>683.8</v>
      </c>
      <c r="K101" s="461">
        <f t="shared" si="397"/>
        <v>0</v>
      </c>
      <c r="L101" s="394">
        <f t="shared" si="421"/>
        <v>0</v>
      </c>
      <c r="M101" s="395">
        <f t="shared" si="398"/>
        <v>104</v>
      </c>
      <c r="N101" s="392">
        <f t="shared" si="399"/>
        <v>0</v>
      </c>
      <c r="O101" s="9">
        <f t="shared" si="400"/>
        <v>0</v>
      </c>
      <c r="P101" s="9">
        <f t="shared" si="422"/>
        <v>0</v>
      </c>
      <c r="Q101" s="9">
        <f t="shared" si="423"/>
        <v>0</v>
      </c>
      <c r="R101" s="9">
        <f t="shared" si="424"/>
        <v>0</v>
      </c>
      <c r="S101" s="9">
        <f t="shared" si="425"/>
        <v>0</v>
      </c>
      <c r="T101" s="9">
        <f t="shared" si="426"/>
        <v>0</v>
      </c>
      <c r="U101" s="9">
        <f t="shared" si="427"/>
        <v>0</v>
      </c>
      <c r="V101" s="9">
        <f t="shared" si="428"/>
        <v>0</v>
      </c>
      <c r="W101" s="9">
        <f t="shared" si="429"/>
        <v>0</v>
      </c>
      <c r="X101" s="9">
        <f t="shared" si="430"/>
        <v>0</v>
      </c>
      <c r="Y101" s="9">
        <f t="shared" si="431"/>
        <v>0</v>
      </c>
      <c r="Z101" s="9">
        <f t="shared" si="432"/>
        <v>0</v>
      </c>
      <c r="AA101" s="9">
        <f t="shared" si="433"/>
        <v>0</v>
      </c>
      <c r="AB101" s="9">
        <f t="shared" si="401"/>
        <v>0</v>
      </c>
      <c r="AC101" s="9">
        <f t="shared" si="402"/>
        <v>0</v>
      </c>
      <c r="AD101" s="9">
        <f t="shared" si="403"/>
        <v>0</v>
      </c>
      <c r="AE101" s="9">
        <f t="shared" si="404"/>
        <v>0</v>
      </c>
      <c r="AF101" s="9">
        <f t="shared" si="405"/>
        <v>0</v>
      </c>
      <c r="AG101" s="9">
        <f t="shared" si="406"/>
        <v>0</v>
      </c>
      <c r="AH101" s="8">
        <f t="shared" si="407"/>
        <v>104</v>
      </c>
      <c r="AI101" s="8">
        <f t="shared" si="408"/>
        <v>0</v>
      </c>
      <c r="AJ101" s="8">
        <f t="shared" si="409"/>
        <v>0</v>
      </c>
      <c r="AK101" s="8">
        <f t="shared" si="410"/>
        <v>0</v>
      </c>
      <c r="AL101" s="8">
        <f t="shared" si="411"/>
        <v>0</v>
      </c>
      <c r="AM101" s="103" t="str">
        <f t="shared" si="412"/>
        <v>1</v>
      </c>
      <c r="AN101" s="63"/>
      <c r="AO101" s="63"/>
      <c r="AP101" s="63"/>
      <c r="AQ101" s="66"/>
      <c r="AR101" s="66"/>
      <c r="AS101" s="63"/>
      <c r="AT101" s="63"/>
      <c r="AU101" s="63"/>
      <c r="AV101" s="63"/>
      <c r="AW101" s="63"/>
      <c r="AX101" s="66"/>
      <c r="AY101" s="66"/>
      <c r="AZ101" s="63"/>
      <c r="BA101" s="63"/>
      <c r="BB101" s="63"/>
      <c r="BC101" s="63"/>
      <c r="BD101" s="63"/>
      <c r="BE101" s="66"/>
      <c r="BF101" s="66"/>
      <c r="BG101" s="63"/>
      <c r="BH101" s="63"/>
      <c r="BI101" s="63"/>
      <c r="BJ101" s="63"/>
      <c r="BK101" s="63"/>
      <c r="BL101" s="66"/>
      <c r="BM101" s="66"/>
      <c r="BN101" s="63"/>
      <c r="BO101" s="63"/>
      <c r="BP101" s="63"/>
      <c r="BQ101" s="63"/>
      <c r="BR101" s="63"/>
      <c r="BT101" s="70">
        <f t="shared" si="434"/>
        <v>0</v>
      </c>
      <c r="BU101" s="70">
        <f t="shared" si="435"/>
        <v>0</v>
      </c>
      <c r="BV101" s="70">
        <f t="shared" si="436"/>
        <v>0</v>
      </c>
      <c r="BW101" s="70">
        <f t="shared" si="437"/>
        <v>0</v>
      </c>
      <c r="BX101" s="70">
        <f t="shared" si="438"/>
        <v>0</v>
      </c>
      <c r="BY101" s="70">
        <f t="shared" si="439"/>
        <v>0</v>
      </c>
      <c r="CA101" s="104">
        <f t="shared" si="440"/>
        <v>0</v>
      </c>
      <c r="CB101" s="104">
        <f t="shared" si="441"/>
        <v>0</v>
      </c>
      <c r="CC101" s="104">
        <f t="shared" si="442"/>
        <v>0</v>
      </c>
      <c r="CD101" s="104">
        <f t="shared" si="443"/>
        <v>0</v>
      </c>
      <c r="CE101" s="104">
        <f t="shared" si="444"/>
        <v>0</v>
      </c>
      <c r="CF101" s="104">
        <f t="shared" si="445"/>
        <v>0</v>
      </c>
      <c r="CH101" s="226">
        <f t="shared" si="413"/>
        <v>0</v>
      </c>
      <c r="CI101" s="226">
        <f t="shared" si="414"/>
        <v>0</v>
      </c>
      <c r="CJ101" s="226">
        <f t="shared" si="415"/>
        <v>0</v>
      </c>
      <c r="CK101" s="226">
        <f t="shared" si="416"/>
        <v>0</v>
      </c>
      <c r="CL101" s="226">
        <f t="shared" si="417"/>
        <v>0</v>
      </c>
      <c r="CM101" s="226">
        <f t="shared" si="418"/>
        <v>0</v>
      </c>
      <c r="CN101" s="226">
        <f t="shared" si="419"/>
        <v>0</v>
      </c>
      <c r="CO101" s="226">
        <f t="shared" si="420"/>
        <v>0</v>
      </c>
      <c r="CV101" s="355">
        <f t="shared" si="446"/>
        <v>0</v>
      </c>
      <c r="CW101" s="355">
        <f t="shared" si="447"/>
        <v>0</v>
      </c>
      <c r="CX101" s="355">
        <f t="shared" si="448"/>
        <v>0</v>
      </c>
      <c r="CY101" s="355">
        <f t="shared" si="449"/>
        <v>0</v>
      </c>
      <c r="CZ101" s="355" t="str">
        <f ca="1">IFERROR(OUNTIF(AN101:AT101,"e"),"-")</f>
        <v>-</v>
      </c>
      <c r="DA101" s="355">
        <f t="shared" si="450"/>
        <v>0</v>
      </c>
      <c r="DB101" s="355">
        <f t="shared" si="451"/>
        <v>0</v>
      </c>
      <c r="DC101" s="355">
        <f t="shared" si="452"/>
        <v>0</v>
      </c>
      <c r="DD101" s="68"/>
      <c r="DE101" s="1168">
        <f t="shared" si="453"/>
        <v>0</v>
      </c>
      <c r="DF101" s="1168" t="str">
        <f t="shared" si="454"/>
        <v>-</v>
      </c>
      <c r="DG101" s="1168" t="str">
        <f t="shared" si="455"/>
        <v>-</v>
      </c>
      <c r="DH101" s="1168" t="str">
        <f t="shared" si="456"/>
        <v>-</v>
      </c>
      <c r="DI101" s="1168" t="str">
        <f t="shared" ca="1" si="457"/>
        <v>-</v>
      </c>
      <c r="DJ101" s="1168" t="str">
        <f t="shared" si="458"/>
        <v>-</v>
      </c>
      <c r="DK101" s="1168" t="str">
        <f t="shared" si="459"/>
        <v>-</v>
      </c>
      <c r="DL101" s="1168" t="str">
        <f t="shared" si="460"/>
        <v>-</v>
      </c>
      <c r="DM101" s="68"/>
      <c r="DN101" s="355">
        <f t="shared" si="461"/>
        <v>0</v>
      </c>
      <c r="DO101" s="355">
        <f t="shared" si="462"/>
        <v>0</v>
      </c>
      <c r="DP101" s="355">
        <f t="shared" si="463"/>
        <v>0</v>
      </c>
      <c r="DQ101" s="355">
        <f t="shared" si="464"/>
        <v>0</v>
      </c>
      <c r="DR101" s="355">
        <f t="shared" si="465"/>
        <v>0</v>
      </c>
      <c r="DS101" s="355">
        <f t="shared" si="466"/>
        <v>0</v>
      </c>
      <c r="DT101" s="355">
        <f t="shared" si="467"/>
        <v>0</v>
      </c>
      <c r="DU101" s="355">
        <f t="shared" si="468"/>
        <v>0</v>
      </c>
      <c r="DV101" s="68"/>
      <c r="DW101" s="68">
        <f t="shared" si="469"/>
        <v>0</v>
      </c>
      <c r="DX101" s="68" t="str">
        <f t="shared" si="470"/>
        <v>-</v>
      </c>
      <c r="DY101" s="68" t="str">
        <f t="shared" si="471"/>
        <v>-</v>
      </c>
      <c r="DZ101" s="68" t="str">
        <f t="shared" si="472"/>
        <v>-</v>
      </c>
      <c r="EA101" s="68" t="str">
        <f t="shared" si="473"/>
        <v>-</v>
      </c>
      <c r="EB101" s="68" t="str">
        <f t="shared" si="474"/>
        <v>-</v>
      </c>
      <c r="EC101" s="68" t="str">
        <f t="shared" si="475"/>
        <v>-</v>
      </c>
      <c r="ED101" s="68" t="str">
        <f t="shared" si="476"/>
        <v>-</v>
      </c>
      <c r="EE101" s="68"/>
      <c r="EF101" s="355">
        <f t="shared" si="477"/>
        <v>0</v>
      </c>
      <c r="EG101" s="355">
        <f t="shared" si="478"/>
        <v>0</v>
      </c>
      <c r="EH101" s="355">
        <f t="shared" si="479"/>
        <v>0</v>
      </c>
      <c r="EI101" s="355">
        <f t="shared" si="480"/>
        <v>0</v>
      </c>
      <c r="EJ101" s="355">
        <f t="shared" si="481"/>
        <v>0</v>
      </c>
      <c r="EK101" s="355">
        <f t="shared" si="482"/>
        <v>0</v>
      </c>
      <c r="EL101" s="355">
        <f t="shared" si="483"/>
        <v>0</v>
      </c>
      <c r="EM101" s="355">
        <f t="shared" si="484"/>
        <v>0</v>
      </c>
      <c r="EN101" s="68"/>
      <c r="EO101" s="68">
        <f t="shared" si="485"/>
        <v>0</v>
      </c>
      <c r="EP101" s="68" t="str">
        <f t="shared" si="486"/>
        <v>-</v>
      </c>
      <c r="EQ101" s="68" t="str">
        <f t="shared" si="487"/>
        <v>-</v>
      </c>
      <c r="ER101" s="68" t="str">
        <f t="shared" si="488"/>
        <v>-</v>
      </c>
      <c r="ES101" s="68" t="str">
        <f t="shared" si="489"/>
        <v>-</v>
      </c>
      <c r="ET101" s="68" t="str">
        <f t="shared" si="490"/>
        <v>-</v>
      </c>
      <c r="EU101" s="68" t="str">
        <f t="shared" si="491"/>
        <v>-</v>
      </c>
      <c r="EV101" s="68" t="str">
        <f t="shared" si="492"/>
        <v>-</v>
      </c>
      <c r="EW101" s="68"/>
      <c r="EX101" s="355">
        <f t="shared" si="493"/>
        <v>0</v>
      </c>
      <c r="EY101" s="355">
        <f t="shared" si="494"/>
        <v>0</v>
      </c>
      <c r="EZ101" s="355">
        <f t="shared" si="495"/>
        <v>0</v>
      </c>
      <c r="FA101" s="355">
        <f t="shared" si="496"/>
        <v>0</v>
      </c>
      <c r="FB101" s="355">
        <f t="shared" si="497"/>
        <v>0</v>
      </c>
      <c r="FC101" s="355">
        <f t="shared" si="498"/>
        <v>0</v>
      </c>
      <c r="FD101" s="355">
        <f t="shared" si="499"/>
        <v>0</v>
      </c>
      <c r="FE101" s="355">
        <f t="shared" si="500"/>
        <v>0</v>
      </c>
      <c r="FF101" s="68"/>
      <c r="FG101" s="68">
        <f t="shared" si="501"/>
        <v>0</v>
      </c>
      <c r="FH101" s="68" t="str">
        <f t="shared" si="502"/>
        <v>-</v>
      </c>
      <c r="FI101" s="68" t="str">
        <f t="shared" si="503"/>
        <v>-</v>
      </c>
      <c r="FJ101" s="68" t="str">
        <f t="shared" si="504"/>
        <v>-</v>
      </c>
      <c r="FK101" s="68" t="str">
        <f t="shared" si="505"/>
        <v>-</v>
      </c>
      <c r="FL101" s="68" t="str">
        <f t="shared" si="506"/>
        <v>-</v>
      </c>
      <c r="FM101" s="68" t="str">
        <f t="shared" si="507"/>
        <v>-</v>
      </c>
      <c r="FN101" s="68" t="str">
        <f t="shared" si="508"/>
        <v>-</v>
      </c>
      <c r="FO101" s="68"/>
      <c r="FP101" s="355">
        <f t="shared" si="509"/>
        <v>0</v>
      </c>
      <c r="FQ101" s="355">
        <f t="shared" si="510"/>
        <v>0</v>
      </c>
      <c r="FR101" s="355">
        <f t="shared" si="511"/>
        <v>0</v>
      </c>
      <c r="FS101" s="355">
        <f t="shared" si="512"/>
        <v>0</v>
      </c>
      <c r="FT101" s="355">
        <f t="shared" si="513"/>
        <v>0</v>
      </c>
      <c r="FU101" s="355">
        <f t="shared" si="514"/>
        <v>0</v>
      </c>
      <c r="FV101" s="355">
        <f t="shared" si="515"/>
        <v>0</v>
      </c>
      <c r="FW101" s="355">
        <f t="shared" si="516"/>
        <v>0</v>
      </c>
      <c r="FX101" s="68"/>
      <c r="FY101" s="68">
        <f t="shared" si="517"/>
        <v>0</v>
      </c>
      <c r="FZ101" s="68" t="str">
        <f t="shared" si="518"/>
        <v>-</v>
      </c>
      <c r="GA101" s="68" t="str">
        <f t="shared" si="519"/>
        <v>-</v>
      </c>
      <c r="GB101" s="68" t="str">
        <f t="shared" si="520"/>
        <v>-</v>
      </c>
      <c r="GC101" s="68" t="str">
        <f t="shared" si="521"/>
        <v>-</v>
      </c>
      <c r="GD101" s="68" t="str">
        <f t="shared" si="522"/>
        <v>-</v>
      </c>
      <c r="GE101" s="68" t="str">
        <f t="shared" si="523"/>
        <v>-</v>
      </c>
      <c r="GF101" s="68" t="str">
        <f t="shared" si="524"/>
        <v>-</v>
      </c>
    </row>
    <row r="102" spans="1:188" ht="12" x14ac:dyDescent="0.3">
      <c r="A102" s="387"/>
      <c r="B102" s="387" t="s">
        <v>241</v>
      </c>
      <c r="C102" s="387" t="s">
        <v>24</v>
      </c>
      <c r="D102" s="388">
        <v>0</v>
      </c>
      <c r="E102" s="388">
        <v>0.72916666666666663</v>
      </c>
      <c r="F102" s="389" t="str">
        <f t="shared" si="395"/>
        <v>Off-PT</v>
      </c>
      <c r="G102" s="9"/>
      <c r="H102" s="460">
        <f>INDEX(Lookup!$F$279:$Q$289,MATCH(B102,Lookup!$F$279:$F$289,0),MATCH($F$9,Lookup!$F$279:$Q$279,0))</f>
        <v>0.1</v>
      </c>
      <c r="I102" s="391">
        <v>104</v>
      </c>
      <c r="J102" s="392">
        <f t="shared" si="396"/>
        <v>683.8</v>
      </c>
      <c r="K102" s="461">
        <f t="shared" si="397"/>
        <v>0</v>
      </c>
      <c r="L102" s="394">
        <f t="shared" si="421"/>
        <v>0</v>
      </c>
      <c r="M102" s="395">
        <f t="shared" si="398"/>
        <v>104</v>
      </c>
      <c r="N102" s="392">
        <f t="shared" si="399"/>
        <v>0</v>
      </c>
      <c r="O102" s="9">
        <f t="shared" si="400"/>
        <v>0</v>
      </c>
      <c r="P102" s="9">
        <f t="shared" si="422"/>
        <v>0</v>
      </c>
      <c r="Q102" s="9">
        <f t="shared" si="423"/>
        <v>0</v>
      </c>
      <c r="R102" s="9">
        <f t="shared" si="424"/>
        <v>0</v>
      </c>
      <c r="S102" s="9">
        <f t="shared" si="425"/>
        <v>0</v>
      </c>
      <c r="T102" s="9">
        <f t="shared" si="426"/>
        <v>0</v>
      </c>
      <c r="U102" s="9">
        <f t="shared" si="427"/>
        <v>0</v>
      </c>
      <c r="V102" s="9">
        <f t="shared" si="428"/>
        <v>0</v>
      </c>
      <c r="W102" s="9">
        <f t="shared" si="429"/>
        <v>0</v>
      </c>
      <c r="X102" s="9">
        <f t="shared" si="430"/>
        <v>0</v>
      </c>
      <c r="Y102" s="9">
        <f t="shared" si="431"/>
        <v>0</v>
      </c>
      <c r="Z102" s="9">
        <f t="shared" si="432"/>
        <v>0</v>
      </c>
      <c r="AA102" s="9">
        <f t="shared" si="433"/>
        <v>0</v>
      </c>
      <c r="AB102" s="9">
        <f t="shared" si="401"/>
        <v>0</v>
      </c>
      <c r="AC102" s="9">
        <f t="shared" si="402"/>
        <v>0</v>
      </c>
      <c r="AD102" s="9">
        <f t="shared" si="403"/>
        <v>0</v>
      </c>
      <c r="AE102" s="9">
        <f t="shared" si="404"/>
        <v>0</v>
      </c>
      <c r="AF102" s="9">
        <f t="shared" si="405"/>
        <v>0</v>
      </c>
      <c r="AG102" s="9">
        <f t="shared" si="406"/>
        <v>0</v>
      </c>
      <c r="AH102" s="8">
        <f t="shared" si="407"/>
        <v>104</v>
      </c>
      <c r="AI102" s="8">
        <f t="shared" si="408"/>
        <v>0</v>
      </c>
      <c r="AJ102" s="8">
        <f t="shared" si="409"/>
        <v>0</v>
      </c>
      <c r="AK102" s="8">
        <f t="shared" si="410"/>
        <v>0</v>
      </c>
      <c r="AL102" s="8">
        <f t="shared" si="411"/>
        <v>0</v>
      </c>
      <c r="AM102" s="103" t="str">
        <f t="shared" si="412"/>
        <v>1</v>
      </c>
      <c r="AN102" s="63"/>
      <c r="AO102" s="63"/>
      <c r="AP102" s="63"/>
      <c r="AQ102" s="66"/>
      <c r="AR102" s="66"/>
      <c r="AS102" s="63"/>
      <c r="AT102" s="63"/>
      <c r="AU102" s="63"/>
      <c r="AV102" s="63"/>
      <c r="AW102" s="63"/>
      <c r="AX102" s="66"/>
      <c r="AY102" s="66"/>
      <c r="AZ102" s="63"/>
      <c r="BA102" s="63"/>
      <c r="BB102" s="63"/>
      <c r="BC102" s="63"/>
      <c r="BD102" s="63"/>
      <c r="BE102" s="66"/>
      <c r="BF102" s="66"/>
      <c r="BG102" s="63"/>
      <c r="BH102" s="63"/>
      <c r="BI102" s="63"/>
      <c r="BJ102" s="63"/>
      <c r="BK102" s="63"/>
      <c r="BL102" s="66"/>
      <c r="BM102" s="66"/>
      <c r="BN102" s="63"/>
      <c r="BO102" s="63"/>
      <c r="BP102" s="63"/>
      <c r="BQ102" s="63"/>
      <c r="BR102" s="63"/>
      <c r="BT102" s="70">
        <f t="shared" si="434"/>
        <v>0</v>
      </c>
      <c r="BU102" s="70">
        <f t="shared" si="435"/>
        <v>0</v>
      </c>
      <c r="BV102" s="70">
        <f t="shared" si="436"/>
        <v>0</v>
      </c>
      <c r="BW102" s="70">
        <f t="shared" si="437"/>
        <v>0</v>
      </c>
      <c r="BX102" s="70">
        <f t="shared" si="438"/>
        <v>0</v>
      </c>
      <c r="BY102" s="70">
        <f t="shared" si="439"/>
        <v>0</v>
      </c>
      <c r="CA102" s="104">
        <f t="shared" si="440"/>
        <v>0</v>
      </c>
      <c r="CB102" s="104">
        <f t="shared" si="441"/>
        <v>0</v>
      </c>
      <c r="CC102" s="104">
        <f t="shared" si="442"/>
        <v>0</v>
      </c>
      <c r="CD102" s="104">
        <f t="shared" si="443"/>
        <v>0</v>
      </c>
      <c r="CE102" s="104">
        <f t="shared" si="444"/>
        <v>0</v>
      </c>
      <c r="CF102" s="104">
        <f t="shared" si="445"/>
        <v>0</v>
      </c>
      <c r="CH102" s="226">
        <f t="shared" si="413"/>
        <v>0</v>
      </c>
      <c r="CI102" s="226">
        <f t="shared" si="414"/>
        <v>0</v>
      </c>
      <c r="CJ102" s="226">
        <f t="shared" si="415"/>
        <v>0</v>
      </c>
      <c r="CK102" s="226">
        <f t="shared" si="416"/>
        <v>0</v>
      </c>
      <c r="CL102" s="226">
        <f t="shared" si="417"/>
        <v>0</v>
      </c>
      <c r="CM102" s="226">
        <f t="shared" si="418"/>
        <v>0</v>
      </c>
      <c r="CN102" s="226">
        <f t="shared" si="419"/>
        <v>0</v>
      </c>
      <c r="CO102" s="226">
        <f t="shared" si="420"/>
        <v>0</v>
      </c>
      <c r="CV102" s="355">
        <f t="shared" si="446"/>
        <v>0</v>
      </c>
      <c r="CW102" s="355">
        <f t="shared" si="447"/>
        <v>0</v>
      </c>
      <c r="CX102" s="355">
        <f t="shared" si="448"/>
        <v>0</v>
      </c>
      <c r="CY102" s="355">
        <f t="shared" si="449"/>
        <v>0</v>
      </c>
      <c r="CZ102" s="355" t="str">
        <f ca="1">IFERROR(OUNTIF(AN102:AT102,"e"),"-")</f>
        <v>-</v>
      </c>
      <c r="DA102" s="355">
        <f t="shared" si="450"/>
        <v>0</v>
      </c>
      <c r="DB102" s="355">
        <f t="shared" si="451"/>
        <v>0</v>
      </c>
      <c r="DC102" s="355">
        <f t="shared" si="452"/>
        <v>0</v>
      </c>
      <c r="DD102" s="68"/>
      <c r="DE102" s="1168">
        <f t="shared" si="453"/>
        <v>0</v>
      </c>
      <c r="DF102" s="1168" t="str">
        <f t="shared" si="454"/>
        <v>-</v>
      </c>
      <c r="DG102" s="1168" t="str">
        <f t="shared" si="455"/>
        <v>-</v>
      </c>
      <c r="DH102" s="1168" t="str">
        <f t="shared" si="456"/>
        <v>-</v>
      </c>
      <c r="DI102" s="1168" t="str">
        <f t="shared" ca="1" si="457"/>
        <v>-</v>
      </c>
      <c r="DJ102" s="1168" t="str">
        <f t="shared" si="458"/>
        <v>-</v>
      </c>
      <c r="DK102" s="1168" t="str">
        <f t="shared" si="459"/>
        <v>-</v>
      </c>
      <c r="DL102" s="1168" t="str">
        <f t="shared" si="460"/>
        <v>-</v>
      </c>
      <c r="DM102" s="68"/>
      <c r="DN102" s="355">
        <f t="shared" si="461"/>
        <v>0</v>
      </c>
      <c r="DO102" s="355">
        <f t="shared" si="462"/>
        <v>0</v>
      </c>
      <c r="DP102" s="355">
        <f t="shared" si="463"/>
        <v>0</v>
      </c>
      <c r="DQ102" s="355">
        <f t="shared" si="464"/>
        <v>0</v>
      </c>
      <c r="DR102" s="355">
        <f t="shared" si="465"/>
        <v>0</v>
      </c>
      <c r="DS102" s="355">
        <f t="shared" si="466"/>
        <v>0</v>
      </c>
      <c r="DT102" s="355">
        <f t="shared" si="467"/>
        <v>0</v>
      </c>
      <c r="DU102" s="355">
        <f t="shared" si="468"/>
        <v>0</v>
      </c>
      <c r="DV102" s="68"/>
      <c r="DW102" s="68">
        <f t="shared" si="469"/>
        <v>0</v>
      </c>
      <c r="DX102" s="68" t="str">
        <f t="shared" si="470"/>
        <v>-</v>
      </c>
      <c r="DY102" s="68" t="str">
        <f t="shared" si="471"/>
        <v>-</v>
      </c>
      <c r="DZ102" s="68" t="str">
        <f t="shared" si="472"/>
        <v>-</v>
      </c>
      <c r="EA102" s="68" t="str">
        <f t="shared" si="473"/>
        <v>-</v>
      </c>
      <c r="EB102" s="68" t="str">
        <f t="shared" si="474"/>
        <v>-</v>
      </c>
      <c r="EC102" s="68" t="str">
        <f t="shared" si="475"/>
        <v>-</v>
      </c>
      <c r="ED102" s="68" t="str">
        <f t="shared" si="476"/>
        <v>-</v>
      </c>
      <c r="EE102" s="68"/>
      <c r="EF102" s="355">
        <f t="shared" si="477"/>
        <v>0</v>
      </c>
      <c r="EG102" s="355">
        <f t="shared" si="478"/>
        <v>0</v>
      </c>
      <c r="EH102" s="355">
        <f t="shared" si="479"/>
        <v>0</v>
      </c>
      <c r="EI102" s="355">
        <f t="shared" si="480"/>
        <v>0</v>
      </c>
      <c r="EJ102" s="355">
        <f t="shared" si="481"/>
        <v>0</v>
      </c>
      <c r="EK102" s="355">
        <f t="shared" si="482"/>
        <v>0</v>
      </c>
      <c r="EL102" s="355">
        <f t="shared" si="483"/>
        <v>0</v>
      </c>
      <c r="EM102" s="355">
        <f t="shared" si="484"/>
        <v>0</v>
      </c>
      <c r="EN102" s="68"/>
      <c r="EO102" s="68">
        <f t="shared" si="485"/>
        <v>0</v>
      </c>
      <c r="EP102" s="68" t="str">
        <f t="shared" si="486"/>
        <v>-</v>
      </c>
      <c r="EQ102" s="68" t="str">
        <f t="shared" si="487"/>
        <v>-</v>
      </c>
      <c r="ER102" s="68" t="str">
        <f t="shared" si="488"/>
        <v>-</v>
      </c>
      <c r="ES102" s="68" t="str">
        <f t="shared" si="489"/>
        <v>-</v>
      </c>
      <c r="ET102" s="68" t="str">
        <f t="shared" si="490"/>
        <v>-</v>
      </c>
      <c r="EU102" s="68" t="str">
        <f t="shared" si="491"/>
        <v>-</v>
      </c>
      <c r="EV102" s="68" t="str">
        <f t="shared" si="492"/>
        <v>-</v>
      </c>
      <c r="EW102" s="68"/>
      <c r="EX102" s="355">
        <f t="shared" si="493"/>
        <v>0</v>
      </c>
      <c r="EY102" s="355">
        <f t="shared" si="494"/>
        <v>0</v>
      </c>
      <c r="EZ102" s="355">
        <f t="shared" si="495"/>
        <v>0</v>
      </c>
      <c r="FA102" s="355">
        <f t="shared" si="496"/>
        <v>0</v>
      </c>
      <c r="FB102" s="355">
        <f t="shared" si="497"/>
        <v>0</v>
      </c>
      <c r="FC102" s="355">
        <f t="shared" si="498"/>
        <v>0</v>
      </c>
      <c r="FD102" s="355">
        <f t="shared" si="499"/>
        <v>0</v>
      </c>
      <c r="FE102" s="355">
        <f t="shared" si="500"/>
        <v>0</v>
      </c>
      <c r="FF102" s="68"/>
      <c r="FG102" s="68">
        <f t="shared" si="501"/>
        <v>0</v>
      </c>
      <c r="FH102" s="68" t="str">
        <f t="shared" si="502"/>
        <v>-</v>
      </c>
      <c r="FI102" s="68" t="str">
        <f t="shared" si="503"/>
        <v>-</v>
      </c>
      <c r="FJ102" s="68" t="str">
        <f t="shared" si="504"/>
        <v>-</v>
      </c>
      <c r="FK102" s="68" t="str">
        <f t="shared" si="505"/>
        <v>-</v>
      </c>
      <c r="FL102" s="68" t="str">
        <f t="shared" si="506"/>
        <v>-</v>
      </c>
      <c r="FM102" s="68" t="str">
        <f t="shared" si="507"/>
        <v>-</v>
      </c>
      <c r="FN102" s="68" t="str">
        <f t="shared" si="508"/>
        <v>-</v>
      </c>
      <c r="FO102" s="68"/>
      <c r="FP102" s="355">
        <f t="shared" si="509"/>
        <v>0</v>
      </c>
      <c r="FQ102" s="355">
        <f t="shared" si="510"/>
        <v>0</v>
      </c>
      <c r="FR102" s="355">
        <f t="shared" si="511"/>
        <v>0</v>
      </c>
      <c r="FS102" s="355">
        <f t="shared" si="512"/>
        <v>0</v>
      </c>
      <c r="FT102" s="355">
        <f t="shared" si="513"/>
        <v>0</v>
      </c>
      <c r="FU102" s="355">
        <f t="shared" si="514"/>
        <v>0</v>
      </c>
      <c r="FV102" s="355">
        <f t="shared" si="515"/>
        <v>0</v>
      </c>
      <c r="FW102" s="355">
        <f t="shared" si="516"/>
        <v>0</v>
      </c>
      <c r="FX102" s="68"/>
      <c r="FY102" s="68">
        <f t="shared" si="517"/>
        <v>0</v>
      </c>
      <c r="FZ102" s="68" t="str">
        <f t="shared" si="518"/>
        <v>-</v>
      </c>
      <c r="GA102" s="68" t="str">
        <f t="shared" si="519"/>
        <v>-</v>
      </c>
      <c r="GB102" s="68" t="str">
        <f t="shared" si="520"/>
        <v>-</v>
      </c>
      <c r="GC102" s="68" t="str">
        <f t="shared" si="521"/>
        <v>-</v>
      </c>
      <c r="GD102" s="68" t="str">
        <f t="shared" si="522"/>
        <v>-</v>
      </c>
      <c r="GE102" s="68" t="str">
        <f t="shared" si="523"/>
        <v>-</v>
      </c>
      <c r="GF102" s="68" t="str">
        <f t="shared" si="524"/>
        <v>-</v>
      </c>
    </row>
    <row r="103" spans="1:188" ht="12" x14ac:dyDescent="0.3">
      <c r="A103" s="387"/>
      <c r="B103" s="387" t="s">
        <v>109</v>
      </c>
      <c r="C103" s="387" t="s">
        <v>24</v>
      </c>
      <c r="D103" s="388">
        <v>0.72916666666666663</v>
      </c>
      <c r="E103" s="388">
        <v>0</v>
      </c>
      <c r="F103" s="389" t="str">
        <f t="shared" si="395"/>
        <v>PT</v>
      </c>
      <c r="G103" s="9"/>
      <c r="H103" s="460">
        <f>INDEX(Lookup!$F$279:$Q$289,MATCH(B103,Lookup!$F$279:$F$289,0),MATCH($F$9,Lookup!$F$279:$Q$279,0))</f>
        <v>0.3</v>
      </c>
      <c r="I103" s="391">
        <v>192.4</v>
      </c>
      <c r="J103" s="392">
        <f t="shared" si="396"/>
        <v>683.8</v>
      </c>
      <c r="K103" s="461">
        <f t="shared" si="397"/>
        <v>0</v>
      </c>
      <c r="L103" s="394">
        <f t="shared" si="421"/>
        <v>0</v>
      </c>
      <c r="M103" s="395">
        <f t="shared" si="398"/>
        <v>192.4</v>
      </c>
      <c r="N103" s="392">
        <f t="shared" si="399"/>
        <v>0</v>
      </c>
      <c r="O103" s="9">
        <f t="shared" si="400"/>
        <v>0</v>
      </c>
      <c r="P103" s="9">
        <f t="shared" si="422"/>
        <v>0</v>
      </c>
      <c r="Q103" s="9">
        <f t="shared" si="423"/>
        <v>0</v>
      </c>
      <c r="R103" s="9">
        <f t="shared" si="424"/>
        <v>0</v>
      </c>
      <c r="S103" s="9">
        <f t="shared" si="425"/>
        <v>0</v>
      </c>
      <c r="T103" s="9">
        <f t="shared" si="426"/>
        <v>0</v>
      </c>
      <c r="U103" s="9">
        <f t="shared" si="427"/>
        <v>0</v>
      </c>
      <c r="V103" s="9">
        <f t="shared" si="428"/>
        <v>0</v>
      </c>
      <c r="W103" s="9">
        <f t="shared" si="429"/>
        <v>0</v>
      </c>
      <c r="X103" s="9">
        <f t="shared" si="430"/>
        <v>0</v>
      </c>
      <c r="Y103" s="9">
        <f t="shared" si="431"/>
        <v>0</v>
      </c>
      <c r="Z103" s="9">
        <f t="shared" si="432"/>
        <v>0</v>
      </c>
      <c r="AA103" s="9">
        <f t="shared" si="433"/>
        <v>0</v>
      </c>
      <c r="AB103" s="9">
        <f t="shared" si="401"/>
        <v>0</v>
      </c>
      <c r="AC103" s="9">
        <f t="shared" si="402"/>
        <v>0</v>
      </c>
      <c r="AD103" s="9">
        <f t="shared" si="403"/>
        <v>0</v>
      </c>
      <c r="AE103" s="9">
        <f t="shared" si="404"/>
        <v>0</v>
      </c>
      <c r="AF103" s="9">
        <f t="shared" si="405"/>
        <v>0</v>
      </c>
      <c r="AG103" s="9">
        <f t="shared" si="406"/>
        <v>0</v>
      </c>
      <c r="AH103" s="8">
        <f t="shared" si="407"/>
        <v>192.4</v>
      </c>
      <c r="AI103" s="8">
        <f t="shared" si="408"/>
        <v>0</v>
      </c>
      <c r="AJ103" s="8">
        <f t="shared" si="409"/>
        <v>0</v>
      </c>
      <c r="AK103" s="8">
        <f t="shared" si="410"/>
        <v>0</v>
      </c>
      <c r="AL103" s="8">
        <f t="shared" si="411"/>
        <v>0</v>
      </c>
      <c r="AM103" s="103" t="str">
        <f t="shared" si="412"/>
        <v>1</v>
      </c>
      <c r="AN103" s="63"/>
      <c r="AO103" s="63"/>
      <c r="AP103" s="63"/>
      <c r="AQ103" s="66"/>
      <c r="AR103" s="66"/>
      <c r="AS103" s="63"/>
      <c r="AT103" s="63"/>
      <c r="AU103" s="63"/>
      <c r="AV103" s="63"/>
      <c r="AW103" s="63"/>
      <c r="AX103" s="66"/>
      <c r="AY103" s="66"/>
      <c r="AZ103" s="63"/>
      <c r="BA103" s="63"/>
      <c r="BB103" s="63"/>
      <c r="BC103" s="63"/>
      <c r="BD103" s="63"/>
      <c r="BE103" s="66"/>
      <c r="BF103" s="66"/>
      <c r="BG103" s="63"/>
      <c r="BH103" s="63"/>
      <c r="BI103" s="63"/>
      <c r="BJ103" s="63"/>
      <c r="BK103" s="63"/>
      <c r="BL103" s="66"/>
      <c r="BM103" s="66"/>
      <c r="BN103" s="63"/>
      <c r="BO103" s="63"/>
      <c r="BP103" s="63"/>
      <c r="BQ103" s="63"/>
      <c r="BR103" s="63"/>
      <c r="BT103" s="70">
        <f t="shared" si="434"/>
        <v>0</v>
      </c>
      <c r="BU103" s="70">
        <f t="shared" si="435"/>
        <v>0</v>
      </c>
      <c r="BV103" s="70">
        <f t="shared" si="436"/>
        <v>0</v>
      </c>
      <c r="BW103" s="70">
        <f t="shared" si="437"/>
        <v>0</v>
      </c>
      <c r="BX103" s="70">
        <f t="shared" si="438"/>
        <v>0</v>
      </c>
      <c r="BY103" s="70">
        <f t="shared" si="439"/>
        <v>0</v>
      </c>
      <c r="CA103" s="104">
        <f t="shared" si="440"/>
        <v>0</v>
      </c>
      <c r="CB103" s="104">
        <f t="shared" si="441"/>
        <v>0</v>
      </c>
      <c r="CC103" s="104">
        <f t="shared" si="442"/>
        <v>0</v>
      </c>
      <c r="CD103" s="104">
        <f t="shared" si="443"/>
        <v>0</v>
      </c>
      <c r="CE103" s="104">
        <f t="shared" si="444"/>
        <v>0</v>
      </c>
      <c r="CF103" s="104">
        <f t="shared" si="445"/>
        <v>0</v>
      </c>
      <c r="CH103" s="226">
        <f t="shared" si="413"/>
        <v>0</v>
      </c>
      <c r="CI103" s="226">
        <f t="shared" si="414"/>
        <v>0</v>
      </c>
      <c r="CJ103" s="226">
        <f t="shared" si="415"/>
        <v>0</v>
      </c>
      <c r="CK103" s="226">
        <f t="shared" si="416"/>
        <v>0</v>
      </c>
      <c r="CL103" s="226">
        <f t="shared" si="417"/>
        <v>0</v>
      </c>
      <c r="CM103" s="226">
        <f t="shared" si="418"/>
        <v>0</v>
      </c>
      <c r="CN103" s="226">
        <f t="shared" si="419"/>
        <v>0</v>
      </c>
      <c r="CO103" s="226">
        <f t="shared" si="420"/>
        <v>0</v>
      </c>
      <c r="CV103" s="355">
        <f t="shared" si="446"/>
        <v>0</v>
      </c>
      <c r="CW103" s="355">
        <f t="shared" si="447"/>
        <v>0</v>
      </c>
      <c r="CX103" s="355">
        <f t="shared" si="448"/>
        <v>0</v>
      </c>
      <c r="CY103" s="355">
        <f t="shared" si="449"/>
        <v>0</v>
      </c>
      <c r="CZ103" s="355" t="str">
        <f ca="1">IFERROR(OUNTIF(AN103:AT103,"e"),"-")</f>
        <v>-</v>
      </c>
      <c r="DA103" s="355">
        <f t="shared" si="450"/>
        <v>0</v>
      </c>
      <c r="DB103" s="355">
        <f t="shared" si="451"/>
        <v>0</v>
      </c>
      <c r="DC103" s="355">
        <f t="shared" si="452"/>
        <v>0</v>
      </c>
      <c r="DD103" s="68"/>
      <c r="DE103" s="1168">
        <f t="shared" si="453"/>
        <v>0</v>
      </c>
      <c r="DF103" s="1168" t="str">
        <f t="shared" si="454"/>
        <v>-</v>
      </c>
      <c r="DG103" s="1168" t="str">
        <f t="shared" si="455"/>
        <v>-</v>
      </c>
      <c r="DH103" s="1168" t="str">
        <f t="shared" si="456"/>
        <v>-</v>
      </c>
      <c r="DI103" s="1168" t="str">
        <f t="shared" ca="1" si="457"/>
        <v>-</v>
      </c>
      <c r="DJ103" s="1168" t="str">
        <f t="shared" si="458"/>
        <v>-</v>
      </c>
      <c r="DK103" s="1168" t="str">
        <f t="shared" si="459"/>
        <v>-</v>
      </c>
      <c r="DL103" s="1168" t="str">
        <f t="shared" si="460"/>
        <v>-</v>
      </c>
      <c r="DM103" s="68"/>
      <c r="DN103" s="355">
        <f t="shared" si="461"/>
        <v>0</v>
      </c>
      <c r="DO103" s="355">
        <f t="shared" si="462"/>
        <v>0</v>
      </c>
      <c r="DP103" s="355">
        <f t="shared" si="463"/>
        <v>0</v>
      </c>
      <c r="DQ103" s="355">
        <f t="shared" si="464"/>
        <v>0</v>
      </c>
      <c r="DR103" s="355">
        <f t="shared" si="465"/>
        <v>0</v>
      </c>
      <c r="DS103" s="355">
        <f t="shared" si="466"/>
        <v>0</v>
      </c>
      <c r="DT103" s="355">
        <f t="shared" si="467"/>
        <v>0</v>
      </c>
      <c r="DU103" s="355">
        <f t="shared" si="468"/>
        <v>0</v>
      </c>
      <c r="DV103" s="68"/>
      <c r="DW103" s="68">
        <f t="shared" si="469"/>
        <v>0</v>
      </c>
      <c r="DX103" s="68" t="str">
        <f t="shared" si="470"/>
        <v>-</v>
      </c>
      <c r="DY103" s="68" t="str">
        <f t="shared" si="471"/>
        <v>-</v>
      </c>
      <c r="DZ103" s="68" t="str">
        <f t="shared" si="472"/>
        <v>-</v>
      </c>
      <c r="EA103" s="68" t="str">
        <f t="shared" si="473"/>
        <v>-</v>
      </c>
      <c r="EB103" s="68" t="str">
        <f t="shared" si="474"/>
        <v>-</v>
      </c>
      <c r="EC103" s="68" t="str">
        <f t="shared" si="475"/>
        <v>-</v>
      </c>
      <c r="ED103" s="68" t="str">
        <f t="shared" si="476"/>
        <v>-</v>
      </c>
      <c r="EE103" s="68"/>
      <c r="EF103" s="355">
        <f t="shared" si="477"/>
        <v>0</v>
      </c>
      <c r="EG103" s="355">
        <f t="shared" si="478"/>
        <v>0</v>
      </c>
      <c r="EH103" s="355">
        <f t="shared" si="479"/>
        <v>0</v>
      </c>
      <c r="EI103" s="355">
        <f t="shared" si="480"/>
        <v>0</v>
      </c>
      <c r="EJ103" s="355">
        <f t="shared" si="481"/>
        <v>0</v>
      </c>
      <c r="EK103" s="355">
        <f t="shared" si="482"/>
        <v>0</v>
      </c>
      <c r="EL103" s="355">
        <f t="shared" si="483"/>
        <v>0</v>
      </c>
      <c r="EM103" s="355">
        <f t="shared" si="484"/>
        <v>0</v>
      </c>
      <c r="EN103" s="68"/>
      <c r="EO103" s="68">
        <f t="shared" si="485"/>
        <v>0</v>
      </c>
      <c r="EP103" s="68" t="str">
        <f t="shared" si="486"/>
        <v>-</v>
      </c>
      <c r="EQ103" s="68" t="str">
        <f t="shared" si="487"/>
        <v>-</v>
      </c>
      <c r="ER103" s="68" t="str">
        <f t="shared" si="488"/>
        <v>-</v>
      </c>
      <c r="ES103" s="68" t="str">
        <f t="shared" si="489"/>
        <v>-</v>
      </c>
      <c r="ET103" s="68" t="str">
        <f t="shared" si="490"/>
        <v>-</v>
      </c>
      <c r="EU103" s="68" t="str">
        <f t="shared" si="491"/>
        <v>-</v>
      </c>
      <c r="EV103" s="68" t="str">
        <f t="shared" si="492"/>
        <v>-</v>
      </c>
      <c r="EW103" s="68"/>
      <c r="EX103" s="355">
        <f t="shared" si="493"/>
        <v>0</v>
      </c>
      <c r="EY103" s="355">
        <f t="shared" si="494"/>
        <v>0</v>
      </c>
      <c r="EZ103" s="355">
        <f t="shared" si="495"/>
        <v>0</v>
      </c>
      <c r="FA103" s="355">
        <f t="shared" si="496"/>
        <v>0</v>
      </c>
      <c r="FB103" s="355">
        <f t="shared" si="497"/>
        <v>0</v>
      </c>
      <c r="FC103" s="355">
        <f t="shared" si="498"/>
        <v>0</v>
      </c>
      <c r="FD103" s="355">
        <f t="shared" si="499"/>
        <v>0</v>
      </c>
      <c r="FE103" s="355">
        <f t="shared" si="500"/>
        <v>0</v>
      </c>
      <c r="FF103" s="68"/>
      <c r="FG103" s="68">
        <f t="shared" si="501"/>
        <v>0</v>
      </c>
      <c r="FH103" s="68" t="str">
        <f t="shared" si="502"/>
        <v>-</v>
      </c>
      <c r="FI103" s="68" t="str">
        <f t="shared" si="503"/>
        <v>-</v>
      </c>
      <c r="FJ103" s="68" t="str">
        <f t="shared" si="504"/>
        <v>-</v>
      </c>
      <c r="FK103" s="68" t="str">
        <f t="shared" si="505"/>
        <v>-</v>
      </c>
      <c r="FL103" s="68" t="str">
        <f t="shared" si="506"/>
        <v>-</v>
      </c>
      <c r="FM103" s="68" t="str">
        <f t="shared" si="507"/>
        <v>-</v>
      </c>
      <c r="FN103" s="68" t="str">
        <f t="shared" si="508"/>
        <v>-</v>
      </c>
      <c r="FO103" s="68"/>
      <c r="FP103" s="355">
        <f t="shared" si="509"/>
        <v>0</v>
      </c>
      <c r="FQ103" s="355">
        <f t="shared" si="510"/>
        <v>0</v>
      </c>
      <c r="FR103" s="355">
        <f t="shared" si="511"/>
        <v>0</v>
      </c>
      <c r="FS103" s="355">
        <f t="shared" si="512"/>
        <v>0</v>
      </c>
      <c r="FT103" s="355">
        <f t="shared" si="513"/>
        <v>0</v>
      </c>
      <c r="FU103" s="355">
        <f t="shared" si="514"/>
        <v>0</v>
      </c>
      <c r="FV103" s="355">
        <f t="shared" si="515"/>
        <v>0</v>
      </c>
      <c r="FW103" s="355">
        <f t="shared" si="516"/>
        <v>0</v>
      </c>
      <c r="FX103" s="68"/>
      <c r="FY103" s="68">
        <f t="shared" si="517"/>
        <v>0</v>
      </c>
      <c r="FZ103" s="68" t="str">
        <f t="shared" si="518"/>
        <v>-</v>
      </c>
      <c r="GA103" s="68" t="str">
        <f t="shared" si="519"/>
        <v>-</v>
      </c>
      <c r="GB103" s="68" t="str">
        <f t="shared" si="520"/>
        <v>-</v>
      </c>
      <c r="GC103" s="68" t="str">
        <f t="shared" si="521"/>
        <v>-</v>
      </c>
      <c r="GD103" s="68" t="str">
        <f t="shared" si="522"/>
        <v>-</v>
      </c>
      <c r="GE103" s="68" t="str">
        <f t="shared" si="523"/>
        <v>-</v>
      </c>
      <c r="GF103" s="68" t="str">
        <f t="shared" si="524"/>
        <v>-</v>
      </c>
    </row>
    <row r="104" spans="1:188" ht="12" x14ac:dyDescent="0.3">
      <c r="A104" s="387"/>
      <c r="B104" s="387" t="s">
        <v>109</v>
      </c>
      <c r="C104" s="387" t="s">
        <v>24</v>
      </c>
      <c r="D104" s="388">
        <v>0.72916666666666663</v>
      </c>
      <c r="E104" s="388">
        <v>0</v>
      </c>
      <c r="F104" s="389" t="str">
        <f t="shared" si="395"/>
        <v>PT</v>
      </c>
      <c r="G104" s="9"/>
      <c r="H104" s="460">
        <f>INDEX(Lookup!$F$279:$Q$289,MATCH(B104,Lookup!$F$279:$F$289,0),MATCH($F$9,Lookup!$F$279:$Q$279,0))</f>
        <v>0.3</v>
      </c>
      <c r="I104" s="391">
        <v>192.4</v>
      </c>
      <c r="J104" s="392">
        <f t="shared" si="396"/>
        <v>683.8</v>
      </c>
      <c r="K104" s="461">
        <f t="shared" si="397"/>
        <v>0</v>
      </c>
      <c r="L104" s="394">
        <f t="shared" si="421"/>
        <v>0</v>
      </c>
      <c r="M104" s="395">
        <f t="shared" si="398"/>
        <v>192.4</v>
      </c>
      <c r="N104" s="392">
        <f t="shared" si="399"/>
        <v>0</v>
      </c>
      <c r="O104" s="9">
        <f t="shared" si="400"/>
        <v>0</v>
      </c>
      <c r="P104" s="9">
        <f t="shared" si="422"/>
        <v>0</v>
      </c>
      <c r="Q104" s="9">
        <f t="shared" si="423"/>
        <v>0</v>
      </c>
      <c r="R104" s="9">
        <f t="shared" si="424"/>
        <v>0</v>
      </c>
      <c r="S104" s="9">
        <f t="shared" si="425"/>
        <v>0</v>
      </c>
      <c r="T104" s="9">
        <f t="shared" si="426"/>
        <v>0</v>
      </c>
      <c r="U104" s="9">
        <f t="shared" si="427"/>
        <v>0</v>
      </c>
      <c r="V104" s="9">
        <f t="shared" si="428"/>
        <v>0</v>
      </c>
      <c r="W104" s="9">
        <f t="shared" si="429"/>
        <v>0</v>
      </c>
      <c r="X104" s="9">
        <f t="shared" si="430"/>
        <v>0</v>
      </c>
      <c r="Y104" s="9">
        <f t="shared" si="431"/>
        <v>0</v>
      </c>
      <c r="Z104" s="9">
        <f t="shared" si="432"/>
        <v>0</v>
      </c>
      <c r="AA104" s="9">
        <f t="shared" si="433"/>
        <v>0</v>
      </c>
      <c r="AB104" s="9">
        <f t="shared" si="401"/>
        <v>0</v>
      </c>
      <c r="AC104" s="9">
        <f t="shared" si="402"/>
        <v>0</v>
      </c>
      <c r="AD104" s="9">
        <f t="shared" si="403"/>
        <v>0</v>
      </c>
      <c r="AE104" s="9">
        <f t="shared" si="404"/>
        <v>0</v>
      </c>
      <c r="AF104" s="9">
        <f t="shared" si="405"/>
        <v>0</v>
      </c>
      <c r="AG104" s="9">
        <f t="shared" si="406"/>
        <v>0</v>
      </c>
      <c r="AH104" s="8">
        <f t="shared" si="407"/>
        <v>192.4</v>
      </c>
      <c r="AI104" s="8">
        <f t="shared" si="408"/>
        <v>0</v>
      </c>
      <c r="AJ104" s="8">
        <f t="shared" si="409"/>
        <v>0</v>
      </c>
      <c r="AK104" s="8">
        <f t="shared" si="410"/>
        <v>0</v>
      </c>
      <c r="AL104" s="8">
        <f t="shared" si="411"/>
        <v>0</v>
      </c>
      <c r="AM104" s="103" t="str">
        <f t="shared" si="412"/>
        <v>1</v>
      </c>
      <c r="AN104" s="63"/>
      <c r="AO104" s="63"/>
      <c r="AP104" s="63"/>
      <c r="AQ104" s="66"/>
      <c r="AR104" s="66"/>
      <c r="AS104" s="63"/>
      <c r="AT104" s="63"/>
      <c r="AU104" s="63"/>
      <c r="AV104" s="63"/>
      <c r="AW104" s="63"/>
      <c r="AX104" s="66"/>
      <c r="AY104" s="66"/>
      <c r="AZ104" s="63"/>
      <c r="BA104" s="63"/>
      <c r="BB104" s="63"/>
      <c r="BC104" s="63"/>
      <c r="BD104" s="63"/>
      <c r="BE104" s="66"/>
      <c r="BF104" s="66"/>
      <c r="BG104" s="63"/>
      <c r="BH104" s="63"/>
      <c r="BI104" s="63"/>
      <c r="BJ104" s="63"/>
      <c r="BK104" s="63"/>
      <c r="BL104" s="66"/>
      <c r="BM104" s="66"/>
      <c r="BN104" s="63"/>
      <c r="BO104" s="63"/>
      <c r="BP104" s="63"/>
      <c r="BQ104" s="63"/>
      <c r="BR104" s="63"/>
      <c r="BT104" s="70">
        <f t="shared" si="434"/>
        <v>0</v>
      </c>
      <c r="BU104" s="70">
        <f t="shared" si="435"/>
        <v>0</v>
      </c>
      <c r="BV104" s="70">
        <f t="shared" si="436"/>
        <v>0</v>
      </c>
      <c r="BW104" s="70">
        <f t="shared" si="437"/>
        <v>0</v>
      </c>
      <c r="BX104" s="70">
        <f t="shared" si="438"/>
        <v>0</v>
      </c>
      <c r="BY104" s="70">
        <f t="shared" si="439"/>
        <v>0</v>
      </c>
      <c r="CA104" s="104">
        <f t="shared" si="440"/>
        <v>0</v>
      </c>
      <c r="CB104" s="104">
        <f t="shared" si="441"/>
        <v>0</v>
      </c>
      <c r="CC104" s="104">
        <f t="shared" si="442"/>
        <v>0</v>
      </c>
      <c r="CD104" s="104">
        <f t="shared" si="443"/>
        <v>0</v>
      </c>
      <c r="CE104" s="104">
        <f t="shared" si="444"/>
        <v>0</v>
      </c>
      <c r="CF104" s="104">
        <f t="shared" si="445"/>
        <v>0</v>
      </c>
      <c r="CH104" s="226">
        <f t="shared" si="413"/>
        <v>0</v>
      </c>
      <c r="CI104" s="226">
        <f t="shared" si="414"/>
        <v>0</v>
      </c>
      <c r="CJ104" s="226">
        <f t="shared" si="415"/>
        <v>0</v>
      </c>
      <c r="CK104" s="226">
        <f t="shared" si="416"/>
        <v>0</v>
      </c>
      <c r="CL104" s="226">
        <f t="shared" si="417"/>
        <v>0</v>
      </c>
      <c r="CM104" s="226">
        <f t="shared" si="418"/>
        <v>0</v>
      </c>
      <c r="CN104" s="226">
        <f t="shared" si="419"/>
        <v>0</v>
      </c>
      <c r="CO104" s="226">
        <f t="shared" si="420"/>
        <v>0</v>
      </c>
      <c r="CV104" s="355">
        <f t="shared" si="446"/>
        <v>0</v>
      </c>
      <c r="CW104" s="355">
        <f t="shared" si="447"/>
        <v>0</v>
      </c>
      <c r="CX104" s="355">
        <f t="shared" si="448"/>
        <v>0</v>
      </c>
      <c r="CY104" s="355">
        <f t="shared" si="449"/>
        <v>0</v>
      </c>
      <c r="CZ104" s="355" t="str">
        <f ca="1">IFERROR(OUNTIF(AN104:AT104,"e"),"-")</f>
        <v>-</v>
      </c>
      <c r="DA104" s="355">
        <f t="shared" si="450"/>
        <v>0</v>
      </c>
      <c r="DB104" s="355">
        <f t="shared" si="451"/>
        <v>0</v>
      </c>
      <c r="DC104" s="355">
        <f t="shared" si="452"/>
        <v>0</v>
      </c>
      <c r="DD104" s="68"/>
      <c r="DE104" s="1168">
        <f t="shared" si="453"/>
        <v>0</v>
      </c>
      <c r="DF104" s="1168" t="str">
        <f t="shared" si="454"/>
        <v>-</v>
      </c>
      <c r="DG104" s="1168" t="str">
        <f t="shared" si="455"/>
        <v>-</v>
      </c>
      <c r="DH104" s="1168" t="str">
        <f t="shared" si="456"/>
        <v>-</v>
      </c>
      <c r="DI104" s="1168" t="str">
        <f t="shared" ca="1" si="457"/>
        <v>-</v>
      </c>
      <c r="DJ104" s="1168" t="str">
        <f t="shared" si="458"/>
        <v>-</v>
      </c>
      <c r="DK104" s="1168" t="str">
        <f t="shared" si="459"/>
        <v>-</v>
      </c>
      <c r="DL104" s="1168" t="str">
        <f t="shared" si="460"/>
        <v>-</v>
      </c>
      <c r="DM104" s="68"/>
      <c r="DN104" s="355">
        <f t="shared" si="461"/>
        <v>0</v>
      </c>
      <c r="DO104" s="355">
        <f t="shared" si="462"/>
        <v>0</v>
      </c>
      <c r="DP104" s="355">
        <f t="shared" si="463"/>
        <v>0</v>
      </c>
      <c r="DQ104" s="355">
        <f t="shared" si="464"/>
        <v>0</v>
      </c>
      <c r="DR104" s="355">
        <f t="shared" si="465"/>
        <v>0</v>
      </c>
      <c r="DS104" s="355">
        <f t="shared" si="466"/>
        <v>0</v>
      </c>
      <c r="DT104" s="355">
        <f t="shared" si="467"/>
        <v>0</v>
      </c>
      <c r="DU104" s="355">
        <f t="shared" si="468"/>
        <v>0</v>
      </c>
      <c r="DV104" s="68"/>
      <c r="DW104" s="68">
        <f t="shared" si="469"/>
        <v>0</v>
      </c>
      <c r="DX104" s="68" t="str">
        <f t="shared" si="470"/>
        <v>-</v>
      </c>
      <c r="DY104" s="68" t="str">
        <f t="shared" si="471"/>
        <v>-</v>
      </c>
      <c r="DZ104" s="68" t="str">
        <f t="shared" si="472"/>
        <v>-</v>
      </c>
      <c r="EA104" s="68" t="str">
        <f t="shared" si="473"/>
        <v>-</v>
      </c>
      <c r="EB104" s="68" t="str">
        <f t="shared" si="474"/>
        <v>-</v>
      </c>
      <c r="EC104" s="68" t="str">
        <f t="shared" si="475"/>
        <v>-</v>
      </c>
      <c r="ED104" s="68" t="str">
        <f t="shared" si="476"/>
        <v>-</v>
      </c>
      <c r="EE104" s="68"/>
      <c r="EF104" s="355">
        <f t="shared" si="477"/>
        <v>0</v>
      </c>
      <c r="EG104" s="355">
        <f t="shared" si="478"/>
        <v>0</v>
      </c>
      <c r="EH104" s="355">
        <f t="shared" si="479"/>
        <v>0</v>
      </c>
      <c r="EI104" s="355">
        <f t="shared" si="480"/>
        <v>0</v>
      </c>
      <c r="EJ104" s="355">
        <f t="shared" si="481"/>
        <v>0</v>
      </c>
      <c r="EK104" s="355">
        <f t="shared" si="482"/>
        <v>0</v>
      </c>
      <c r="EL104" s="355">
        <f t="shared" si="483"/>
        <v>0</v>
      </c>
      <c r="EM104" s="355">
        <f t="shared" si="484"/>
        <v>0</v>
      </c>
      <c r="EN104" s="68"/>
      <c r="EO104" s="68">
        <f t="shared" si="485"/>
        <v>0</v>
      </c>
      <c r="EP104" s="68" t="str">
        <f t="shared" si="486"/>
        <v>-</v>
      </c>
      <c r="EQ104" s="68" t="str">
        <f t="shared" si="487"/>
        <v>-</v>
      </c>
      <c r="ER104" s="68" t="str">
        <f t="shared" si="488"/>
        <v>-</v>
      </c>
      <c r="ES104" s="68" t="str">
        <f t="shared" si="489"/>
        <v>-</v>
      </c>
      <c r="ET104" s="68" t="str">
        <f t="shared" si="490"/>
        <v>-</v>
      </c>
      <c r="EU104" s="68" t="str">
        <f t="shared" si="491"/>
        <v>-</v>
      </c>
      <c r="EV104" s="68" t="str">
        <f t="shared" si="492"/>
        <v>-</v>
      </c>
      <c r="EW104" s="68"/>
      <c r="EX104" s="355">
        <f t="shared" si="493"/>
        <v>0</v>
      </c>
      <c r="EY104" s="355">
        <f t="shared" si="494"/>
        <v>0</v>
      </c>
      <c r="EZ104" s="355">
        <f t="shared" si="495"/>
        <v>0</v>
      </c>
      <c r="FA104" s="355">
        <f t="shared" si="496"/>
        <v>0</v>
      </c>
      <c r="FB104" s="355">
        <f t="shared" si="497"/>
        <v>0</v>
      </c>
      <c r="FC104" s="355">
        <f t="shared" si="498"/>
        <v>0</v>
      </c>
      <c r="FD104" s="355">
        <f t="shared" si="499"/>
        <v>0</v>
      </c>
      <c r="FE104" s="355">
        <f t="shared" si="500"/>
        <v>0</v>
      </c>
      <c r="FF104" s="68"/>
      <c r="FG104" s="68">
        <f t="shared" si="501"/>
        <v>0</v>
      </c>
      <c r="FH104" s="68" t="str">
        <f t="shared" si="502"/>
        <v>-</v>
      </c>
      <c r="FI104" s="68" t="str">
        <f t="shared" si="503"/>
        <v>-</v>
      </c>
      <c r="FJ104" s="68" t="str">
        <f t="shared" si="504"/>
        <v>-</v>
      </c>
      <c r="FK104" s="68" t="str">
        <f t="shared" si="505"/>
        <v>-</v>
      </c>
      <c r="FL104" s="68" t="str">
        <f t="shared" si="506"/>
        <v>-</v>
      </c>
      <c r="FM104" s="68" t="str">
        <f t="shared" si="507"/>
        <v>-</v>
      </c>
      <c r="FN104" s="68" t="str">
        <f t="shared" si="508"/>
        <v>-</v>
      </c>
      <c r="FO104" s="68"/>
      <c r="FP104" s="355">
        <f t="shared" si="509"/>
        <v>0</v>
      </c>
      <c r="FQ104" s="355">
        <f t="shared" si="510"/>
        <v>0</v>
      </c>
      <c r="FR104" s="355">
        <f t="shared" si="511"/>
        <v>0</v>
      </c>
      <c r="FS104" s="355">
        <f t="shared" si="512"/>
        <v>0</v>
      </c>
      <c r="FT104" s="355">
        <f t="shared" si="513"/>
        <v>0</v>
      </c>
      <c r="FU104" s="355">
        <f t="shared" si="514"/>
        <v>0</v>
      </c>
      <c r="FV104" s="355">
        <f t="shared" si="515"/>
        <v>0</v>
      </c>
      <c r="FW104" s="355">
        <f t="shared" si="516"/>
        <v>0</v>
      </c>
      <c r="FX104" s="68"/>
      <c r="FY104" s="68">
        <f t="shared" si="517"/>
        <v>0</v>
      </c>
      <c r="FZ104" s="68" t="str">
        <f t="shared" si="518"/>
        <v>-</v>
      </c>
      <c r="GA104" s="68" t="str">
        <f t="shared" si="519"/>
        <v>-</v>
      </c>
      <c r="GB104" s="68" t="str">
        <f t="shared" si="520"/>
        <v>-</v>
      </c>
      <c r="GC104" s="68" t="str">
        <f t="shared" si="521"/>
        <v>-</v>
      </c>
      <c r="GD104" s="68" t="str">
        <f t="shared" si="522"/>
        <v>-</v>
      </c>
      <c r="GE104" s="68" t="str">
        <f t="shared" si="523"/>
        <v>-</v>
      </c>
      <c r="GF104" s="68" t="str">
        <f t="shared" si="524"/>
        <v>-</v>
      </c>
    </row>
    <row r="105" spans="1:188" ht="12" x14ac:dyDescent="0.3">
      <c r="A105" s="387"/>
      <c r="B105" s="387" t="s">
        <v>109</v>
      </c>
      <c r="C105" s="387" t="s">
        <v>24</v>
      </c>
      <c r="D105" s="388">
        <v>0.72916666666666663</v>
      </c>
      <c r="E105" s="388">
        <v>0</v>
      </c>
      <c r="F105" s="389" t="str">
        <f t="shared" si="395"/>
        <v>PT</v>
      </c>
      <c r="G105" s="9"/>
      <c r="H105" s="460">
        <f>INDEX(Lookup!$F$279:$Q$289,MATCH(B105,Lookup!$F$279:$F$289,0),MATCH($F$9,Lookup!$F$279:$Q$279,0))</f>
        <v>0.3</v>
      </c>
      <c r="I105" s="391">
        <v>192.4</v>
      </c>
      <c r="J105" s="392">
        <f t="shared" si="396"/>
        <v>683.8</v>
      </c>
      <c r="K105" s="461">
        <f t="shared" si="397"/>
        <v>0</v>
      </c>
      <c r="L105" s="394">
        <f t="shared" si="421"/>
        <v>0</v>
      </c>
      <c r="M105" s="395">
        <f t="shared" si="398"/>
        <v>192.4</v>
      </c>
      <c r="N105" s="392">
        <f t="shared" si="399"/>
        <v>0</v>
      </c>
      <c r="O105" s="9">
        <f t="shared" si="400"/>
        <v>0</v>
      </c>
      <c r="P105" s="9">
        <f t="shared" si="422"/>
        <v>0</v>
      </c>
      <c r="Q105" s="9">
        <f t="shared" si="423"/>
        <v>0</v>
      </c>
      <c r="R105" s="9">
        <f t="shared" si="424"/>
        <v>0</v>
      </c>
      <c r="S105" s="9">
        <f t="shared" si="425"/>
        <v>0</v>
      </c>
      <c r="T105" s="9">
        <f t="shared" si="426"/>
        <v>0</v>
      </c>
      <c r="U105" s="9">
        <f t="shared" si="427"/>
        <v>0</v>
      </c>
      <c r="V105" s="9">
        <f t="shared" si="428"/>
        <v>0</v>
      </c>
      <c r="W105" s="9">
        <f t="shared" si="429"/>
        <v>0</v>
      </c>
      <c r="X105" s="9">
        <f t="shared" si="430"/>
        <v>0</v>
      </c>
      <c r="Y105" s="9">
        <f t="shared" si="431"/>
        <v>0</v>
      </c>
      <c r="Z105" s="9">
        <f t="shared" si="432"/>
        <v>0</v>
      </c>
      <c r="AA105" s="9">
        <f t="shared" si="433"/>
        <v>0</v>
      </c>
      <c r="AB105" s="9">
        <f t="shared" si="401"/>
        <v>0</v>
      </c>
      <c r="AC105" s="9">
        <f t="shared" si="402"/>
        <v>0</v>
      </c>
      <c r="AD105" s="9">
        <f t="shared" si="403"/>
        <v>0</v>
      </c>
      <c r="AE105" s="9">
        <f t="shared" si="404"/>
        <v>0</v>
      </c>
      <c r="AF105" s="9">
        <f t="shared" si="405"/>
        <v>0</v>
      </c>
      <c r="AG105" s="9">
        <f t="shared" si="406"/>
        <v>0</v>
      </c>
      <c r="AH105" s="8">
        <f t="shared" si="407"/>
        <v>192.4</v>
      </c>
      <c r="AI105" s="8">
        <f t="shared" si="408"/>
        <v>0</v>
      </c>
      <c r="AJ105" s="8">
        <f t="shared" si="409"/>
        <v>0</v>
      </c>
      <c r="AK105" s="8">
        <f t="shared" si="410"/>
        <v>0</v>
      </c>
      <c r="AL105" s="8">
        <f t="shared" si="411"/>
        <v>0</v>
      </c>
      <c r="AM105" s="103" t="str">
        <f t="shared" si="412"/>
        <v>1</v>
      </c>
      <c r="AN105" s="63"/>
      <c r="AO105" s="63"/>
      <c r="AP105" s="63"/>
      <c r="AQ105" s="66"/>
      <c r="AR105" s="66"/>
      <c r="AS105" s="63"/>
      <c r="AT105" s="63"/>
      <c r="AU105" s="63"/>
      <c r="AV105" s="63"/>
      <c r="AW105" s="63"/>
      <c r="AX105" s="66"/>
      <c r="AY105" s="66"/>
      <c r="AZ105" s="63"/>
      <c r="BA105" s="63"/>
      <c r="BB105" s="63"/>
      <c r="BC105" s="63"/>
      <c r="BD105" s="63"/>
      <c r="BE105" s="66"/>
      <c r="BF105" s="66"/>
      <c r="BG105" s="63"/>
      <c r="BH105" s="63"/>
      <c r="BI105" s="63"/>
      <c r="BJ105" s="63"/>
      <c r="BK105" s="63"/>
      <c r="BL105" s="66"/>
      <c r="BM105" s="66"/>
      <c r="BN105" s="63"/>
      <c r="BO105" s="63"/>
      <c r="BP105" s="63"/>
      <c r="BQ105" s="63"/>
      <c r="BR105" s="63"/>
      <c r="BT105" s="70">
        <f t="shared" si="434"/>
        <v>0</v>
      </c>
      <c r="BU105" s="70">
        <f t="shared" si="435"/>
        <v>0</v>
      </c>
      <c r="BV105" s="70">
        <f t="shared" si="436"/>
        <v>0</v>
      </c>
      <c r="BW105" s="70">
        <f t="shared" si="437"/>
        <v>0</v>
      </c>
      <c r="BX105" s="70">
        <f t="shared" si="438"/>
        <v>0</v>
      </c>
      <c r="BY105" s="70">
        <f t="shared" si="439"/>
        <v>0</v>
      </c>
      <c r="CA105" s="104">
        <f t="shared" si="440"/>
        <v>0</v>
      </c>
      <c r="CB105" s="104">
        <f t="shared" si="441"/>
        <v>0</v>
      </c>
      <c r="CC105" s="104">
        <f t="shared" si="442"/>
        <v>0</v>
      </c>
      <c r="CD105" s="104">
        <f t="shared" si="443"/>
        <v>0</v>
      </c>
      <c r="CE105" s="104">
        <f t="shared" si="444"/>
        <v>0</v>
      </c>
      <c r="CF105" s="104">
        <f t="shared" si="445"/>
        <v>0</v>
      </c>
      <c r="CH105" s="226">
        <f t="shared" si="413"/>
        <v>0</v>
      </c>
      <c r="CI105" s="226">
        <f t="shared" si="414"/>
        <v>0</v>
      </c>
      <c r="CJ105" s="226">
        <f t="shared" si="415"/>
        <v>0</v>
      </c>
      <c r="CK105" s="226">
        <f t="shared" si="416"/>
        <v>0</v>
      </c>
      <c r="CL105" s="226">
        <f t="shared" si="417"/>
        <v>0</v>
      </c>
      <c r="CM105" s="226">
        <f t="shared" si="418"/>
        <v>0</v>
      </c>
      <c r="CN105" s="226">
        <f t="shared" si="419"/>
        <v>0</v>
      </c>
      <c r="CO105" s="226">
        <f t="shared" si="420"/>
        <v>0</v>
      </c>
      <c r="CV105" s="355">
        <f t="shared" si="446"/>
        <v>0</v>
      </c>
      <c r="CW105" s="355">
        <f t="shared" si="447"/>
        <v>0</v>
      </c>
      <c r="CX105" s="355">
        <f t="shared" si="448"/>
        <v>0</v>
      </c>
      <c r="CY105" s="355">
        <f t="shared" si="449"/>
        <v>0</v>
      </c>
      <c r="CZ105" s="355" t="str">
        <f ca="1">IFERROR(OUNTIF(AN105:AT105,"e"),"-")</f>
        <v>-</v>
      </c>
      <c r="DA105" s="355">
        <f t="shared" si="450"/>
        <v>0</v>
      </c>
      <c r="DB105" s="355">
        <f t="shared" si="451"/>
        <v>0</v>
      </c>
      <c r="DC105" s="355">
        <f t="shared" si="452"/>
        <v>0</v>
      </c>
      <c r="DD105" s="68"/>
      <c r="DE105" s="1168">
        <f t="shared" si="453"/>
        <v>0</v>
      </c>
      <c r="DF105" s="1168" t="str">
        <f t="shared" si="454"/>
        <v>-</v>
      </c>
      <c r="DG105" s="1168" t="str">
        <f t="shared" si="455"/>
        <v>-</v>
      </c>
      <c r="DH105" s="1168" t="str">
        <f t="shared" si="456"/>
        <v>-</v>
      </c>
      <c r="DI105" s="1168" t="str">
        <f t="shared" ca="1" si="457"/>
        <v>-</v>
      </c>
      <c r="DJ105" s="1168" t="str">
        <f t="shared" si="458"/>
        <v>-</v>
      </c>
      <c r="DK105" s="1168" t="str">
        <f t="shared" si="459"/>
        <v>-</v>
      </c>
      <c r="DL105" s="1168" t="str">
        <f t="shared" si="460"/>
        <v>-</v>
      </c>
      <c r="DM105" s="68"/>
      <c r="DN105" s="355">
        <f t="shared" si="461"/>
        <v>0</v>
      </c>
      <c r="DO105" s="355">
        <f t="shared" si="462"/>
        <v>0</v>
      </c>
      <c r="DP105" s="355">
        <f t="shared" si="463"/>
        <v>0</v>
      </c>
      <c r="DQ105" s="355">
        <f t="shared" si="464"/>
        <v>0</v>
      </c>
      <c r="DR105" s="355">
        <f t="shared" si="465"/>
        <v>0</v>
      </c>
      <c r="DS105" s="355">
        <f t="shared" si="466"/>
        <v>0</v>
      </c>
      <c r="DT105" s="355">
        <f t="shared" si="467"/>
        <v>0</v>
      </c>
      <c r="DU105" s="355">
        <f t="shared" si="468"/>
        <v>0</v>
      </c>
      <c r="DV105" s="68"/>
      <c r="DW105" s="68">
        <f t="shared" si="469"/>
        <v>0</v>
      </c>
      <c r="DX105" s="68" t="str">
        <f t="shared" si="470"/>
        <v>-</v>
      </c>
      <c r="DY105" s="68" t="str">
        <f t="shared" si="471"/>
        <v>-</v>
      </c>
      <c r="DZ105" s="68" t="str">
        <f t="shared" si="472"/>
        <v>-</v>
      </c>
      <c r="EA105" s="68" t="str">
        <f t="shared" si="473"/>
        <v>-</v>
      </c>
      <c r="EB105" s="68" t="str">
        <f t="shared" si="474"/>
        <v>-</v>
      </c>
      <c r="EC105" s="68" t="str">
        <f t="shared" si="475"/>
        <v>-</v>
      </c>
      <c r="ED105" s="68" t="str">
        <f t="shared" si="476"/>
        <v>-</v>
      </c>
      <c r="EE105" s="68"/>
      <c r="EF105" s="355">
        <f t="shared" si="477"/>
        <v>0</v>
      </c>
      <c r="EG105" s="355">
        <f t="shared" si="478"/>
        <v>0</v>
      </c>
      <c r="EH105" s="355">
        <f t="shared" si="479"/>
        <v>0</v>
      </c>
      <c r="EI105" s="355">
        <f t="shared" si="480"/>
        <v>0</v>
      </c>
      <c r="EJ105" s="355">
        <f t="shared" si="481"/>
        <v>0</v>
      </c>
      <c r="EK105" s="355">
        <f t="shared" si="482"/>
        <v>0</v>
      </c>
      <c r="EL105" s="355">
        <f t="shared" si="483"/>
        <v>0</v>
      </c>
      <c r="EM105" s="355">
        <f t="shared" si="484"/>
        <v>0</v>
      </c>
      <c r="EN105" s="68"/>
      <c r="EO105" s="68">
        <f t="shared" si="485"/>
        <v>0</v>
      </c>
      <c r="EP105" s="68" t="str">
        <f t="shared" si="486"/>
        <v>-</v>
      </c>
      <c r="EQ105" s="68" t="str">
        <f t="shared" si="487"/>
        <v>-</v>
      </c>
      <c r="ER105" s="68" t="str">
        <f t="shared" si="488"/>
        <v>-</v>
      </c>
      <c r="ES105" s="68" t="str">
        <f t="shared" si="489"/>
        <v>-</v>
      </c>
      <c r="ET105" s="68" t="str">
        <f t="shared" si="490"/>
        <v>-</v>
      </c>
      <c r="EU105" s="68" t="str">
        <f t="shared" si="491"/>
        <v>-</v>
      </c>
      <c r="EV105" s="68" t="str">
        <f t="shared" si="492"/>
        <v>-</v>
      </c>
      <c r="EW105" s="68"/>
      <c r="EX105" s="355">
        <f t="shared" si="493"/>
        <v>0</v>
      </c>
      <c r="EY105" s="355">
        <f t="shared" si="494"/>
        <v>0</v>
      </c>
      <c r="EZ105" s="355">
        <f t="shared" si="495"/>
        <v>0</v>
      </c>
      <c r="FA105" s="355">
        <f t="shared" si="496"/>
        <v>0</v>
      </c>
      <c r="FB105" s="355">
        <f t="shared" si="497"/>
        <v>0</v>
      </c>
      <c r="FC105" s="355">
        <f t="shared" si="498"/>
        <v>0</v>
      </c>
      <c r="FD105" s="355">
        <f t="shared" si="499"/>
        <v>0</v>
      </c>
      <c r="FE105" s="355">
        <f t="shared" si="500"/>
        <v>0</v>
      </c>
      <c r="FF105" s="68"/>
      <c r="FG105" s="68">
        <f t="shared" si="501"/>
        <v>0</v>
      </c>
      <c r="FH105" s="68" t="str">
        <f t="shared" si="502"/>
        <v>-</v>
      </c>
      <c r="FI105" s="68" t="str">
        <f t="shared" si="503"/>
        <v>-</v>
      </c>
      <c r="FJ105" s="68" t="str">
        <f t="shared" si="504"/>
        <v>-</v>
      </c>
      <c r="FK105" s="68" t="str">
        <f t="shared" si="505"/>
        <v>-</v>
      </c>
      <c r="FL105" s="68" t="str">
        <f t="shared" si="506"/>
        <v>-</v>
      </c>
      <c r="FM105" s="68" t="str">
        <f t="shared" si="507"/>
        <v>-</v>
      </c>
      <c r="FN105" s="68" t="str">
        <f t="shared" si="508"/>
        <v>-</v>
      </c>
      <c r="FO105" s="68"/>
      <c r="FP105" s="355">
        <f t="shared" si="509"/>
        <v>0</v>
      </c>
      <c r="FQ105" s="355">
        <f t="shared" si="510"/>
        <v>0</v>
      </c>
      <c r="FR105" s="355">
        <f t="shared" si="511"/>
        <v>0</v>
      </c>
      <c r="FS105" s="355">
        <f t="shared" si="512"/>
        <v>0</v>
      </c>
      <c r="FT105" s="355">
        <f t="shared" si="513"/>
        <v>0</v>
      </c>
      <c r="FU105" s="355">
        <f t="shared" si="514"/>
        <v>0</v>
      </c>
      <c r="FV105" s="355">
        <f t="shared" si="515"/>
        <v>0</v>
      </c>
      <c r="FW105" s="355">
        <f t="shared" si="516"/>
        <v>0</v>
      </c>
      <c r="FX105" s="68"/>
      <c r="FY105" s="68">
        <f t="shared" si="517"/>
        <v>0</v>
      </c>
      <c r="FZ105" s="68" t="str">
        <f t="shared" si="518"/>
        <v>-</v>
      </c>
      <c r="GA105" s="68" t="str">
        <f t="shared" si="519"/>
        <v>-</v>
      </c>
      <c r="GB105" s="68" t="str">
        <f t="shared" si="520"/>
        <v>-</v>
      </c>
      <c r="GC105" s="68" t="str">
        <f t="shared" si="521"/>
        <v>-</v>
      </c>
      <c r="GD105" s="68" t="str">
        <f t="shared" si="522"/>
        <v>-</v>
      </c>
      <c r="GE105" s="68" t="str">
        <f t="shared" si="523"/>
        <v>-</v>
      </c>
      <c r="GF105" s="68" t="str">
        <f t="shared" si="524"/>
        <v>-</v>
      </c>
    </row>
    <row r="106" spans="1:188" ht="12" x14ac:dyDescent="0.3">
      <c r="A106" s="387"/>
      <c r="B106" s="387" t="s">
        <v>109</v>
      </c>
      <c r="C106" s="387" t="s">
        <v>24</v>
      </c>
      <c r="D106" s="388">
        <v>0.72916666666666663</v>
      </c>
      <c r="E106" s="388">
        <v>0</v>
      </c>
      <c r="F106" s="389" t="str">
        <f t="shared" si="395"/>
        <v>PT</v>
      </c>
      <c r="G106" s="9"/>
      <c r="H106" s="460">
        <f>INDEX(Lookup!$F$279:$Q$289,MATCH(B106,Lookup!$F$279:$F$289,0),MATCH($F$9,Lookup!$F$279:$Q$279,0))</f>
        <v>0.3</v>
      </c>
      <c r="I106" s="391">
        <v>192.4</v>
      </c>
      <c r="J106" s="392">
        <f t="shared" si="396"/>
        <v>683.8</v>
      </c>
      <c r="K106" s="461">
        <f t="shared" si="397"/>
        <v>0</v>
      </c>
      <c r="L106" s="394">
        <f t="shared" si="421"/>
        <v>0</v>
      </c>
      <c r="M106" s="395">
        <f t="shared" si="398"/>
        <v>192.4</v>
      </c>
      <c r="N106" s="392">
        <f t="shared" si="399"/>
        <v>0</v>
      </c>
      <c r="O106" s="9">
        <f t="shared" si="400"/>
        <v>0</v>
      </c>
      <c r="P106" s="9">
        <f t="shared" si="422"/>
        <v>0</v>
      </c>
      <c r="Q106" s="9">
        <f t="shared" si="423"/>
        <v>0</v>
      </c>
      <c r="R106" s="9">
        <f t="shared" si="424"/>
        <v>0</v>
      </c>
      <c r="S106" s="9">
        <f t="shared" si="425"/>
        <v>0</v>
      </c>
      <c r="T106" s="9">
        <f t="shared" si="426"/>
        <v>0</v>
      </c>
      <c r="U106" s="9">
        <f t="shared" si="427"/>
        <v>0</v>
      </c>
      <c r="V106" s="9">
        <f t="shared" si="428"/>
        <v>0</v>
      </c>
      <c r="W106" s="9">
        <f t="shared" si="429"/>
        <v>0</v>
      </c>
      <c r="X106" s="9">
        <f t="shared" si="430"/>
        <v>0</v>
      </c>
      <c r="Y106" s="9">
        <f t="shared" si="431"/>
        <v>0</v>
      </c>
      <c r="Z106" s="9">
        <f t="shared" si="432"/>
        <v>0</v>
      </c>
      <c r="AA106" s="9">
        <f t="shared" si="433"/>
        <v>0</v>
      </c>
      <c r="AB106" s="9">
        <f t="shared" si="401"/>
        <v>0</v>
      </c>
      <c r="AC106" s="9">
        <f t="shared" si="402"/>
        <v>0</v>
      </c>
      <c r="AD106" s="9">
        <f t="shared" si="403"/>
        <v>0</v>
      </c>
      <c r="AE106" s="9">
        <f t="shared" si="404"/>
        <v>0</v>
      </c>
      <c r="AF106" s="9">
        <f t="shared" si="405"/>
        <v>0</v>
      </c>
      <c r="AG106" s="9">
        <f t="shared" si="406"/>
        <v>0</v>
      </c>
      <c r="AH106" s="8">
        <f t="shared" si="407"/>
        <v>192.4</v>
      </c>
      <c r="AI106" s="8">
        <f t="shared" si="408"/>
        <v>0</v>
      </c>
      <c r="AJ106" s="8">
        <f t="shared" si="409"/>
        <v>0</v>
      </c>
      <c r="AK106" s="8">
        <f t="shared" si="410"/>
        <v>0</v>
      </c>
      <c r="AL106" s="8">
        <f t="shared" si="411"/>
        <v>0</v>
      </c>
      <c r="AM106" s="103" t="str">
        <f t="shared" si="412"/>
        <v>1</v>
      </c>
      <c r="AN106" s="63"/>
      <c r="AO106" s="63"/>
      <c r="AP106" s="63"/>
      <c r="AQ106" s="66"/>
      <c r="AR106" s="66"/>
      <c r="AS106" s="63"/>
      <c r="AT106" s="63"/>
      <c r="AU106" s="63"/>
      <c r="AV106" s="63"/>
      <c r="AW106" s="63"/>
      <c r="AX106" s="66"/>
      <c r="AY106" s="66"/>
      <c r="AZ106" s="63"/>
      <c r="BA106" s="63"/>
      <c r="BB106" s="63"/>
      <c r="BC106" s="63"/>
      <c r="BD106" s="63"/>
      <c r="BE106" s="66"/>
      <c r="BF106" s="66"/>
      <c r="BG106" s="63"/>
      <c r="BH106" s="63"/>
      <c r="BI106" s="63"/>
      <c r="BJ106" s="63"/>
      <c r="BK106" s="63"/>
      <c r="BL106" s="66"/>
      <c r="BM106" s="66"/>
      <c r="BN106" s="63"/>
      <c r="BO106" s="63"/>
      <c r="BP106" s="63"/>
      <c r="BQ106" s="63"/>
      <c r="BR106" s="63"/>
      <c r="BT106" s="70">
        <f t="shared" si="434"/>
        <v>0</v>
      </c>
      <c r="BU106" s="70">
        <f t="shared" si="435"/>
        <v>0</v>
      </c>
      <c r="BV106" s="70">
        <f t="shared" si="436"/>
        <v>0</v>
      </c>
      <c r="BW106" s="70">
        <f t="shared" si="437"/>
        <v>0</v>
      </c>
      <c r="BX106" s="70">
        <f t="shared" si="438"/>
        <v>0</v>
      </c>
      <c r="BY106" s="70">
        <f t="shared" si="439"/>
        <v>0</v>
      </c>
      <c r="CA106" s="104">
        <f t="shared" si="440"/>
        <v>0</v>
      </c>
      <c r="CB106" s="104">
        <f t="shared" si="441"/>
        <v>0</v>
      </c>
      <c r="CC106" s="104">
        <f t="shared" si="442"/>
        <v>0</v>
      </c>
      <c r="CD106" s="104">
        <f t="shared" si="443"/>
        <v>0</v>
      </c>
      <c r="CE106" s="104">
        <f t="shared" si="444"/>
        <v>0</v>
      </c>
      <c r="CF106" s="104">
        <f t="shared" si="445"/>
        <v>0</v>
      </c>
      <c r="CH106" s="226">
        <f t="shared" si="413"/>
        <v>0</v>
      </c>
      <c r="CI106" s="226">
        <f t="shared" si="414"/>
        <v>0</v>
      </c>
      <c r="CJ106" s="226">
        <f t="shared" si="415"/>
        <v>0</v>
      </c>
      <c r="CK106" s="226">
        <f t="shared" si="416"/>
        <v>0</v>
      </c>
      <c r="CL106" s="226">
        <f t="shared" si="417"/>
        <v>0</v>
      </c>
      <c r="CM106" s="226">
        <f t="shared" si="418"/>
        <v>0</v>
      </c>
      <c r="CN106" s="226">
        <f t="shared" si="419"/>
        <v>0</v>
      </c>
      <c r="CO106" s="226">
        <f t="shared" si="420"/>
        <v>0</v>
      </c>
      <c r="CV106" s="355">
        <f t="shared" si="446"/>
        <v>0</v>
      </c>
      <c r="CW106" s="355">
        <f t="shared" si="447"/>
        <v>0</v>
      </c>
      <c r="CX106" s="355">
        <f t="shared" si="448"/>
        <v>0</v>
      </c>
      <c r="CY106" s="355">
        <f t="shared" si="449"/>
        <v>0</v>
      </c>
      <c r="CZ106" s="355" t="str">
        <f ca="1">IFERROR(OUNTIF(AN106:AT106,"e"),"-")</f>
        <v>-</v>
      </c>
      <c r="DA106" s="355">
        <f t="shared" si="450"/>
        <v>0</v>
      </c>
      <c r="DB106" s="355">
        <f t="shared" si="451"/>
        <v>0</v>
      </c>
      <c r="DC106" s="355">
        <f t="shared" si="452"/>
        <v>0</v>
      </c>
      <c r="DD106" s="68"/>
      <c r="DE106" s="1168">
        <f t="shared" si="453"/>
        <v>0</v>
      </c>
      <c r="DF106" s="1168" t="str">
        <f t="shared" si="454"/>
        <v>-</v>
      </c>
      <c r="DG106" s="1168" t="str">
        <f t="shared" si="455"/>
        <v>-</v>
      </c>
      <c r="DH106" s="1168" t="str">
        <f t="shared" si="456"/>
        <v>-</v>
      </c>
      <c r="DI106" s="1168" t="str">
        <f t="shared" ca="1" si="457"/>
        <v>-</v>
      </c>
      <c r="DJ106" s="1168" t="str">
        <f t="shared" si="458"/>
        <v>-</v>
      </c>
      <c r="DK106" s="1168" t="str">
        <f t="shared" si="459"/>
        <v>-</v>
      </c>
      <c r="DL106" s="1168" t="str">
        <f t="shared" si="460"/>
        <v>-</v>
      </c>
      <c r="DM106" s="68"/>
      <c r="DN106" s="355">
        <f t="shared" si="461"/>
        <v>0</v>
      </c>
      <c r="DO106" s="355">
        <f t="shared" si="462"/>
        <v>0</v>
      </c>
      <c r="DP106" s="355">
        <f t="shared" si="463"/>
        <v>0</v>
      </c>
      <c r="DQ106" s="355">
        <f t="shared" si="464"/>
        <v>0</v>
      </c>
      <c r="DR106" s="355">
        <f t="shared" si="465"/>
        <v>0</v>
      </c>
      <c r="DS106" s="355">
        <f t="shared" si="466"/>
        <v>0</v>
      </c>
      <c r="DT106" s="355">
        <f t="shared" si="467"/>
        <v>0</v>
      </c>
      <c r="DU106" s="355">
        <f t="shared" si="468"/>
        <v>0</v>
      </c>
      <c r="DV106" s="68"/>
      <c r="DW106" s="68">
        <f t="shared" si="469"/>
        <v>0</v>
      </c>
      <c r="DX106" s="68" t="str">
        <f t="shared" si="470"/>
        <v>-</v>
      </c>
      <c r="DY106" s="68" t="str">
        <f t="shared" si="471"/>
        <v>-</v>
      </c>
      <c r="DZ106" s="68" t="str">
        <f t="shared" si="472"/>
        <v>-</v>
      </c>
      <c r="EA106" s="68" t="str">
        <f t="shared" si="473"/>
        <v>-</v>
      </c>
      <c r="EB106" s="68" t="str">
        <f t="shared" si="474"/>
        <v>-</v>
      </c>
      <c r="EC106" s="68" t="str">
        <f t="shared" si="475"/>
        <v>-</v>
      </c>
      <c r="ED106" s="68" t="str">
        <f t="shared" si="476"/>
        <v>-</v>
      </c>
      <c r="EE106" s="68"/>
      <c r="EF106" s="355">
        <f t="shared" si="477"/>
        <v>0</v>
      </c>
      <c r="EG106" s="355">
        <f t="shared" si="478"/>
        <v>0</v>
      </c>
      <c r="EH106" s="355">
        <f t="shared" si="479"/>
        <v>0</v>
      </c>
      <c r="EI106" s="355">
        <f t="shared" si="480"/>
        <v>0</v>
      </c>
      <c r="EJ106" s="355">
        <f t="shared" si="481"/>
        <v>0</v>
      </c>
      <c r="EK106" s="355">
        <f t="shared" si="482"/>
        <v>0</v>
      </c>
      <c r="EL106" s="355">
        <f t="shared" si="483"/>
        <v>0</v>
      </c>
      <c r="EM106" s="355">
        <f t="shared" si="484"/>
        <v>0</v>
      </c>
      <c r="EN106" s="68"/>
      <c r="EO106" s="68">
        <f t="shared" si="485"/>
        <v>0</v>
      </c>
      <c r="EP106" s="68" t="str">
        <f t="shared" si="486"/>
        <v>-</v>
      </c>
      <c r="EQ106" s="68" t="str">
        <f t="shared" si="487"/>
        <v>-</v>
      </c>
      <c r="ER106" s="68" t="str">
        <f t="shared" si="488"/>
        <v>-</v>
      </c>
      <c r="ES106" s="68" t="str">
        <f t="shared" si="489"/>
        <v>-</v>
      </c>
      <c r="ET106" s="68" t="str">
        <f t="shared" si="490"/>
        <v>-</v>
      </c>
      <c r="EU106" s="68" t="str">
        <f t="shared" si="491"/>
        <v>-</v>
      </c>
      <c r="EV106" s="68" t="str">
        <f t="shared" si="492"/>
        <v>-</v>
      </c>
      <c r="EW106" s="68"/>
      <c r="EX106" s="355">
        <f t="shared" si="493"/>
        <v>0</v>
      </c>
      <c r="EY106" s="355">
        <f t="shared" si="494"/>
        <v>0</v>
      </c>
      <c r="EZ106" s="355">
        <f t="shared" si="495"/>
        <v>0</v>
      </c>
      <c r="FA106" s="355">
        <f t="shared" si="496"/>
        <v>0</v>
      </c>
      <c r="FB106" s="355">
        <f t="shared" si="497"/>
        <v>0</v>
      </c>
      <c r="FC106" s="355">
        <f t="shared" si="498"/>
        <v>0</v>
      </c>
      <c r="FD106" s="355">
        <f t="shared" si="499"/>
        <v>0</v>
      </c>
      <c r="FE106" s="355">
        <f t="shared" si="500"/>
        <v>0</v>
      </c>
      <c r="FF106" s="68"/>
      <c r="FG106" s="68">
        <f t="shared" si="501"/>
        <v>0</v>
      </c>
      <c r="FH106" s="68" t="str">
        <f t="shared" si="502"/>
        <v>-</v>
      </c>
      <c r="FI106" s="68" t="str">
        <f t="shared" si="503"/>
        <v>-</v>
      </c>
      <c r="FJ106" s="68" t="str">
        <f t="shared" si="504"/>
        <v>-</v>
      </c>
      <c r="FK106" s="68" t="str">
        <f t="shared" si="505"/>
        <v>-</v>
      </c>
      <c r="FL106" s="68" t="str">
        <f t="shared" si="506"/>
        <v>-</v>
      </c>
      <c r="FM106" s="68" t="str">
        <f t="shared" si="507"/>
        <v>-</v>
      </c>
      <c r="FN106" s="68" t="str">
        <f t="shared" si="508"/>
        <v>-</v>
      </c>
      <c r="FO106" s="68"/>
      <c r="FP106" s="355">
        <f t="shared" si="509"/>
        <v>0</v>
      </c>
      <c r="FQ106" s="355">
        <f t="shared" si="510"/>
        <v>0</v>
      </c>
      <c r="FR106" s="355">
        <f t="shared" si="511"/>
        <v>0</v>
      </c>
      <c r="FS106" s="355">
        <f t="shared" si="512"/>
        <v>0</v>
      </c>
      <c r="FT106" s="355">
        <f t="shared" si="513"/>
        <v>0</v>
      </c>
      <c r="FU106" s="355">
        <f t="shared" si="514"/>
        <v>0</v>
      </c>
      <c r="FV106" s="355">
        <f t="shared" si="515"/>
        <v>0</v>
      </c>
      <c r="FW106" s="355">
        <f t="shared" si="516"/>
        <v>0</v>
      </c>
      <c r="FX106" s="68"/>
      <c r="FY106" s="68">
        <f t="shared" si="517"/>
        <v>0</v>
      </c>
      <c r="FZ106" s="68" t="str">
        <f t="shared" si="518"/>
        <v>-</v>
      </c>
      <c r="GA106" s="68" t="str">
        <f t="shared" si="519"/>
        <v>-</v>
      </c>
      <c r="GB106" s="68" t="str">
        <f t="shared" si="520"/>
        <v>-</v>
      </c>
      <c r="GC106" s="68" t="str">
        <f t="shared" si="521"/>
        <v>-</v>
      </c>
      <c r="GD106" s="68" t="str">
        <f t="shared" si="522"/>
        <v>-</v>
      </c>
      <c r="GE106" s="68" t="str">
        <f t="shared" si="523"/>
        <v>-</v>
      </c>
      <c r="GF106" s="68" t="str">
        <f t="shared" si="524"/>
        <v>-</v>
      </c>
    </row>
    <row r="107" spans="1:188" ht="12.6" thickBot="1" x14ac:dyDescent="0.35">
      <c r="A107" s="396"/>
      <c r="B107" s="396" t="s">
        <v>109</v>
      </c>
      <c r="C107" s="396" t="s">
        <v>24</v>
      </c>
      <c r="D107" s="397">
        <v>0.72916666666666663</v>
      </c>
      <c r="E107" s="397">
        <v>0</v>
      </c>
      <c r="F107" s="398" t="str">
        <f t="shared" si="395"/>
        <v>PT</v>
      </c>
      <c r="G107" s="906"/>
      <c r="H107" s="462">
        <f>INDEX(Lookup!$F$279:$Q$289,MATCH(B107,Lookup!$F$279:$F$289,0),MATCH($F$9,Lookup!$F$279:$Q$279,0))</f>
        <v>0.3</v>
      </c>
      <c r="I107" s="400">
        <v>192.4</v>
      </c>
      <c r="J107" s="401">
        <f t="shared" si="396"/>
        <v>683.8</v>
      </c>
      <c r="K107" s="463">
        <f t="shared" si="397"/>
        <v>0</v>
      </c>
      <c r="L107" s="403">
        <f t="shared" si="421"/>
        <v>0</v>
      </c>
      <c r="M107" s="404">
        <f t="shared" si="398"/>
        <v>192.4</v>
      </c>
      <c r="N107" s="401">
        <f t="shared" si="399"/>
        <v>0</v>
      </c>
      <c r="O107" s="9">
        <f t="shared" si="400"/>
        <v>0</v>
      </c>
      <c r="P107" s="9">
        <f t="shared" si="422"/>
        <v>0</v>
      </c>
      <c r="Q107" s="9">
        <f t="shared" si="423"/>
        <v>0</v>
      </c>
      <c r="R107" s="9">
        <f t="shared" si="424"/>
        <v>0</v>
      </c>
      <c r="S107" s="9">
        <f t="shared" si="425"/>
        <v>0</v>
      </c>
      <c r="T107" s="9">
        <f t="shared" si="426"/>
        <v>0</v>
      </c>
      <c r="U107" s="9">
        <f t="shared" si="427"/>
        <v>0</v>
      </c>
      <c r="V107" s="9">
        <f t="shared" si="428"/>
        <v>0</v>
      </c>
      <c r="W107" s="9">
        <f t="shared" si="429"/>
        <v>0</v>
      </c>
      <c r="X107" s="9">
        <f t="shared" si="430"/>
        <v>0</v>
      </c>
      <c r="Y107" s="9">
        <f t="shared" si="431"/>
        <v>0</v>
      </c>
      <c r="Z107" s="9">
        <f t="shared" si="432"/>
        <v>0</v>
      </c>
      <c r="AA107" s="9">
        <f t="shared" si="433"/>
        <v>0</v>
      </c>
      <c r="AB107" s="9">
        <f t="shared" si="401"/>
        <v>0</v>
      </c>
      <c r="AC107" s="9">
        <f t="shared" si="402"/>
        <v>0</v>
      </c>
      <c r="AD107" s="9">
        <f t="shared" si="403"/>
        <v>0</v>
      </c>
      <c r="AE107" s="9">
        <f t="shared" si="404"/>
        <v>0</v>
      </c>
      <c r="AF107" s="9">
        <f t="shared" si="405"/>
        <v>0</v>
      </c>
      <c r="AG107" s="9">
        <f t="shared" si="406"/>
        <v>0</v>
      </c>
      <c r="AH107" s="8">
        <f t="shared" si="407"/>
        <v>192.4</v>
      </c>
      <c r="AI107" s="8">
        <f t="shared" si="408"/>
        <v>0</v>
      </c>
      <c r="AJ107" s="8">
        <f t="shared" si="409"/>
        <v>0</v>
      </c>
      <c r="AK107" s="8">
        <f t="shared" si="410"/>
        <v>0</v>
      </c>
      <c r="AL107" s="8">
        <f t="shared" si="411"/>
        <v>0</v>
      </c>
      <c r="AM107" s="103" t="str">
        <f t="shared" si="412"/>
        <v>1</v>
      </c>
      <c r="AN107" s="63"/>
      <c r="AO107" s="63"/>
      <c r="AP107" s="63"/>
      <c r="AQ107" s="66"/>
      <c r="AR107" s="66"/>
      <c r="AS107" s="63"/>
      <c r="AT107" s="63"/>
      <c r="AU107" s="63"/>
      <c r="AV107" s="63"/>
      <c r="AW107" s="63"/>
      <c r="AX107" s="66"/>
      <c r="AY107" s="66"/>
      <c r="AZ107" s="63"/>
      <c r="BA107" s="63"/>
      <c r="BB107" s="63"/>
      <c r="BC107" s="63"/>
      <c r="BD107" s="63"/>
      <c r="BE107" s="66"/>
      <c r="BF107" s="66"/>
      <c r="BG107" s="63"/>
      <c r="BH107" s="63"/>
      <c r="BI107" s="63"/>
      <c r="BJ107" s="63"/>
      <c r="BK107" s="63"/>
      <c r="BL107" s="66"/>
      <c r="BM107" s="66"/>
      <c r="BN107" s="63"/>
      <c r="BO107" s="63"/>
      <c r="BP107" s="63"/>
      <c r="BQ107" s="63"/>
      <c r="BR107" s="63"/>
      <c r="BT107" s="70">
        <f t="shared" si="434"/>
        <v>0</v>
      </c>
      <c r="BU107" s="70">
        <f t="shared" si="435"/>
        <v>0</v>
      </c>
      <c r="BV107" s="70">
        <f t="shared" si="436"/>
        <v>0</v>
      </c>
      <c r="BW107" s="70">
        <f t="shared" si="437"/>
        <v>0</v>
      </c>
      <c r="BX107" s="70">
        <f t="shared" si="438"/>
        <v>0</v>
      </c>
      <c r="BY107" s="70">
        <f t="shared" si="439"/>
        <v>0</v>
      </c>
      <c r="CA107" s="104">
        <f t="shared" si="440"/>
        <v>0</v>
      </c>
      <c r="CB107" s="104">
        <f t="shared" si="441"/>
        <v>0</v>
      </c>
      <c r="CC107" s="104">
        <f t="shared" si="442"/>
        <v>0</v>
      </c>
      <c r="CD107" s="104">
        <f t="shared" si="443"/>
        <v>0</v>
      </c>
      <c r="CE107" s="104">
        <f t="shared" si="444"/>
        <v>0</v>
      </c>
      <c r="CF107" s="104">
        <f t="shared" si="445"/>
        <v>0</v>
      </c>
      <c r="CH107" s="226">
        <f t="shared" si="413"/>
        <v>0</v>
      </c>
      <c r="CI107" s="226">
        <f t="shared" si="414"/>
        <v>0</v>
      </c>
      <c r="CJ107" s="226">
        <f t="shared" si="415"/>
        <v>0</v>
      </c>
      <c r="CK107" s="226">
        <f t="shared" si="416"/>
        <v>0</v>
      </c>
      <c r="CL107" s="226">
        <f t="shared" si="417"/>
        <v>0</v>
      </c>
      <c r="CM107" s="226">
        <f t="shared" si="418"/>
        <v>0</v>
      </c>
      <c r="CN107" s="226">
        <f t="shared" si="419"/>
        <v>0</v>
      </c>
      <c r="CO107" s="226">
        <f t="shared" si="420"/>
        <v>0</v>
      </c>
      <c r="CV107" s="355">
        <f t="shared" si="446"/>
        <v>0</v>
      </c>
      <c r="CW107" s="355">
        <f t="shared" si="447"/>
        <v>0</v>
      </c>
      <c r="CX107" s="355">
        <f t="shared" si="448"/>
        <v>0</v>
      </c>
      <c r="CY107" s="355">
        <f t="shared" si="449"/>
        <v>0</v>
      </c>
      <c r="CZ107" s="355" t="str">
        <f ca="1">IFERROR(OUNTIF(AN107:AT107,"e"),"-")</f>
        <v>-</v>
      </c>
      <c r="DA107" s="355">
        <f t="shared" si="450"/>
        <v>0</v>
      </c>
      <c r="DB107" s="355">
        <f t="shared" si="451"/>
        <v>0</v>
      </c>
      <c r="DC107" s="355">
        <f t="shared" si="452"/>
        <v>0</v>
      </c>
      <c r="DD107" s="68"/>
      <c r="DE107" s="1168">
        <f t="shared" si="453"/>
        <v>0</v>
      </c>
      <c r="DF107" s="1168" t="str">
        <f t="shared" si="454"/>
        <v>-</v>
      </c>
      <c r="DG107" s="1168" t="str">
        <f t="shared" si="455"/>
        <v>-</v>
      </c>
      <c r="DH107" s="1168" t="str">
        <f t="shared" si="456"/>
        <v>-</v>
      </c>
      <c r="DI107" s="1168" t="str">
        <f t="shared" ca="1" si="457"/>
        <v>-</v>
      </c>
      <c r="DJ107" s="1168" t="str">
        <f t="shared" si="458"/>
        <v>-</v>
      </c>
      <c r="DK107" s="1168" t="str">
        <f t="shared" si="459"/>
        <v>-</v>
      </c>
      <c r="DL107" s="1168" t="str">
        <f t="shared" si="460"/>
        <v>-</v>
      </c>
      <c r="DM107" s="68"/>
      <c r="DN107" s="355">
        <f t="shared" si="461"/>
        <v>0</v>
      </c>
      <c r="DO107" s="355">
        <f t="shared" si="462"/>
        <v>0</v>
      </c>
      <c r="DP107" s="355">
        <f t="shared" si="463"/>
        <v>0</v>
      </c>
      <c r="DQ107" s="355">
        <f t="shared" si="464"/>
        <v>0</v>
      </c>
      <c r="DR107" s="355">
        <f t="shared" si="465"/>
        <v>0</v>
      </c>
      <c r="DS107" s="355">
        <f t="shared" si="466"/>
        <v>0</v>
      </c>
      <c r="DT107" s="355">
        <f t="shared" si="467"/>
        <v>0</v>
      </c>
      <c r="DU107" s="355">
        <f t="shared" si="468"/>
        <v>0</v>
      </c>
      <c r="DV107" s="68"/>
      <c r="DW107" s="68">
        <f t="shared" si="469"/>
        <v>0</v>
      </c>
      <c r="DX107" s="68" t="str">
        <f t="shared" si="470"/>
        <v>-</v>
      </c>
      <c r="DY107" s="68" t="str">
        <f t="shared" si="471"/>
        <v>-</v>
      </c>
      <c r="DZ107" s="68" t="str">
        <f t="shared" si="472"/>
        <v>-</v>
      </c>
      <c r="EA107" s="68" t="str">
        <f t="shared" si="473"/>
        <v>-</v>
      </c>
      <c r="EB107" s="68" t="str">
        <f t="shared" si="474"/>
        <v>-</v>
      </c>
      <c r="EC107" s="68" t="str">
        <f t="shared" si="475"/>
        <v>-</v>
      </c>
      <c r="ED107" s="68" t="str">
        <f t="shared" si="476"/>
        <v>-</v>
      </c>
      <c r="EE107" s="68"/>
      <c r="EF107" s="355">
        <f t="shared" si="477"/>
        <v>0</v>
      </c>
      <c r="EG107" s="355">
        <f t="shared" si="478"/>
        <v>0</v>
      </c>
      <c r="EH107" s="355">
        <f t="shared" si="479"/>
        <v>0</v>
      </c>
      <c r="EI107" s="355">
        <f t="shared" si="480"/>
        <v>0</v>
      </c>
      <c r="EJ107" s="355">
        <f t="shared" si="481"/>
        <v>0</v>
      </c>
      <c r="EK107" s="355">
        <f t="shared" si="482"/>
        <v>0</v>
      </c>
      <c r="EL107" s="355">
        <f t="shared" si="483"/>
        <v>0</v>
      </c>
      <c r="EM107" s="355">
        <f t="shared" si="484"/>
        <v>0</v>
      </c>
      <c r="EN107" s="68"/>
      <c r="EO107" s="68">
        <f t="shared" si="485"/>
        <v>0</v>
      </c>
      <c r="EP107" s="68" t="str">
        <f t="shared" si="486"/>
        <v>-</v>
      </c>
      <c r="EQ107" s="68" t="str">
        <f t="shared" si="487"/>
        <v>-</v>
      </c>
      <c r="ER107" s="68" t="str">
        <f t="shared" si="488"/>
        <v>-</v>
      </c>
      <c r="ES107" s="68" t="str">
        <f t="shared" si="489"/>
        <v>-</v>
      </c>
      <c r="ET107" s="68" t="str">
        <f t="shared" si="490"/>
        <v>-</v>
      </c>
      <c r="EU107" s="68" t="str">
        <f t="shared" si="491"/>
        <v>-</v>
      </c>
      <c r="EV107" s="68" t="str">
        <f t="shared" si="492"/>
        <v>-</v>
      </c>
      <c r="EW107" s="68"/>
      <c r="EX107" s="355">
        <f t="shared" si="493"/>
        <v>0</v>
      </c>
      <c r="EY107" s="355">
        <f t="shared" si="494"/>
        <v>0</v>
      </c>
      <c r="EZ107" s="355">
        <f t="shared" si="495"/>
        <v>0</v>
      </c>
      <c r="FA107" s="355">
        <f t="shared" si="496"/>
        <v>0</v>
      </c>
      <c r="FB107" s="355">
        <f t="shared" si="497"/>
        <v>0</v>
      </c>
      <c r="FC107" s="355">
        <f t="shared" si="498"/>
        <v>0</v>
      </c>
      <c r="FD107" s="355">
        <f t="shared" si="499"/>
        <v>0</v>
      </c>
      <c r="FE107" s="355">
        <f t="shared" si="500"/>
        <v>0</v>
      </c>
      <c r="FF107" s="68"/>
      <c r="FG107" s="68">
        <f t="shared" si="501"/>
        <v>0</v>
      </c>
      <c r="FH107" s="68" t="str">
        <f t="shared" si="502"/>
        <v>-</v>
      </c>
      <c r="FI107" s="68" t="str">
        <f t="shared" si="503"/>
        <v>-</v>
      </c>
      <c r="FJ107" s="68" t="str">
        <f t="shared" si="504"/>
        <v>-</v>
      </c>
      <c r="FK107" s="68" t="str">
        <f t="shared" si="505"/>
        <v>-</v>
      </c>
      <c r="FL107" s="68" t="str">
        <f t="shared" si="506"/>
        <v>-</v>
      </c>
      <c r="FM107" s="68" t="str">
        <f t="shared" si="507"/>
        <v>-</v>
      </c>
      <c r="FN107" s="68" t="str">
        <f t="shared" si="508"/>
        <v>-</v>
      </c>
      <c r="FO107" s="68"/>
      <c r="FP107" s="355">
        <f t="shared" si="509"/>
        <v>0</v>
      </c>
      <c r="FQ107" s="355">
        <f t="shared" si="510"/>
        <v>0</v>
      </c>
      <c r="FR107" s="355">
        <f t="shared" si="511"/>
        <v>0</v>
      </c>
      <c r="FS107" s="355">
        <f t="shared" si="512"/>
        <v>0</v>
      </c>
      <c r="FT107" s="355">
        <f t="shared" si="513"/>
        <v>0</v>
      </c>
      <c r="FU107" s="355">
        <f t="shared" si="514"/>
        <v>0</v>
      </c>
      <c r="FV107" s="355">
        <f t="shared" si="515"/>
        <v>0</v>
      </c>
      <c r="FW107" s="355">
        <f t="shared" si="516"/>
        <v>0</v>
      </c>
      <c r="FX107" s="68"/>
      <c r="FY107" s="68">
        <f t="shared" si="517"/>
        <v>0</v>
      </c>
      <c r="FZ107" s="68" t="str">
        <f t="shared" si="518"/>
        <v>-</v>
      </c>
      <c r="GA107" s="68" t="str">
        <f t="shared" si="519"/>
        <v>-</v>
      </c>
      <c r="GB107" s="68" t="str">
        <f t="shared" si="520"/>
        <v>-</v>
      </c>
      <c r="GC107" s="68" t="str">
        <f t="shared" si="521"/>
        <v>-</v>
      </c>
      <c r="GD107" s="68" t="str">
        <f t="shared" si="522"/>
        <v>-</v>
      </c>
      <c r="GE107" s="68" t="str">
        <f t="shared" si="523"/>
        <v>-</v>
      </c>
      <c r="GF107" s="68" t="str">
        <f t="shared" si="524"/>
        <v>-</v>
      </c>
    </row>
    <row r="108" spans="1:188" ht="12" x14ac:dyDescent="0.3">
      <c r="A108" s="405"/>
      <c r="B108" s="405" t="s">
        <v>242</v>
      </c>
      <c r="C108" s="405" t="s">
        <v>26</v>
      </c>
      <c r="D108" s="406">
        <v>0</v>
      </c>
      <c r="E108" s="406">
        <v>0.72916666666666663</v>
      </c>
      <c r="F108" s="407" t="str">
        <f t="shared" si="395"/>
        <v>Off-PT</v>
      </c>
      <c r="G108" s="8"/>
      <c r="H108" s="464">
        <f>INDEX(Lookup!$F$279:$Q$289,MATCH(B108,Lookup!$F$279:$F$289,0),MATCH($F$9,Lookup!$F$279:$Q$279,0))</f>
        <v>0.2</v>
      </c>
      <c r="I108" s="409">
        <v>104</v>
      </c>
      <c r="J108" s="410">
        <f t="shared" si="396"/>
        <v>683.8</v>
      </c>
      <c r="K108" s="465">
        <f t="shared" si="397"/>
        <v>0</v>
      </c>
      <c r="L108" s="412">
        <f t="shared" si="421"/>
        <v>0</v>
      </c>
      <c r="M108" s="413">
        <f t="shared" si="398"/>
        <v>104</v>
      </c>
      <c r="N108" s="410">
        <f t="shared" si="399"/>
        <v>0</v>
      </c>
      <c r="O108" s="9">
        <f t="shared" si="400"/>
        <v>0</v>
      </c>
      <c r="P108" s="9">
        <f t="shared" si="422"/>
        <v>0</v>
      </c>
      <c r="Q108" s="9">
        <f t="shared" si="423"/>
        <v>0</v>
      </c>
      <c r="R108" s="9">
        <f t="shared" si="424"/>
        <v>0</v>
      </c>
      <c r="S108" s="9">
        <f t="shared" si="425"/>
        <v>0</v>
      </c>
      <c r="T108" s="9">
        <f t="shared" si="426"/>
        <v>0</v>
      </c>
      <c r="U108" s="9">
        <f t="shared" si="427"/>
        <v>0</v>
      </c>
      <c r="V108" s="9">
        <f t="shared" si="428"/>
        <v>0</v>
      </c>
      <c r="W108" s="9">
        <f t="shared" si="429"/>
        <v>0</v>
      </c>
      <c r="X108" s="9">
        <f t="shared" si="430"/>
        <v>0</v>
      </c>
      <c r="Y108" s="9">
        <f t="shared" si="431"/>
        <v>0</v>
      </c>
      <c r="Z108" s="9">
        <f t="shared" si="432"/>
        <v>0</v>
      </c>
      <c r="AA108" s="9">
        <f t="shared" si="433"/>
        <v>0</v>
      </c>
      <c r="AB108" s="9">
        <f t="shared" si="401"/>
        <v>0</v>
      </c>
      <c r="AC108" s="9">
        <f t="shared" si="402"/>
        <v>0</v>
      </c>
      <c r="AD108" s="9">
        <f t="shared" si="403"/>
        <v>0</v>
      </c>
      <c r="AE108" s="9">
        <f t="shared" si="404"/>
        <v>0</v>
      </c>
      <c r="AF108" s="9">
        <f t="shared" si="405"/>
        <v>0</v>
      </c>
      <c r="AG108" s="9">
        <f t="shared" si="406"/>
        <v>0</v>
      </c>
      <c r="AH108" s="8">
        <f t="shared" si="407"/>
        <v>104</v>
      </c>
      <c r="AI108" s="8">
        <f t="shared" si="408"/>
        <v>0</v>
      </c>
      <c r="AJ108" s="8">
        <f t="shared" si="409"/>
        <v>0</v>
      </c>
      <c r="AK108" s="8">
        <f t="shared" si="410"/>
        <v>0</v>
      </c>
      <c r="AL108" s="8">
        <f t="shared" si="411"/>
        <v>0</v>
      </c>
      <c r="AM108" s="103" t="str">
        <f t="shared" si="412"/>
        <v>1</v>
      </c>
      <c r="AN108" s="63"/>
      <c r="AO108" s="63"/>
      <c r="AP108" s="63"/>
      <c r="AQ108" s="66"/>
      <c r="AR108" s="66"/>
      <c r="AS108" s="63"/>
      <c r="AT108" s="63"/>
      <c r="AU108" s="63"/>
      <c r="AV108" s="63"/>
      <c r="AW108" s="63"/>
      <c r="AX108" s="66"/>
      <c r="AY108" s="66"/>
      <c r="AZ108" s="63"/>
      <c r="BA108" s="63"/>
      <c r="BB108" s="63"/>
      <c r="BC108" s="63"/>
      <c r="BD108" s="63"/>
      <c r="BE108" s="66"/>
      <c r="BF108" s="66"/>
      <c r="BG108" s="63"/>
      <c r="BH108" s="63"/>
      <c r="BI108" s="63"/>
      <c r="BJ108" s="63"/>
      <c r="BK108" s="63"/>
      <c r="BL108" s="66"/>
      <c r="BM108" s="66"/>
      <c r="BN108" s="63"/>
      <c r="BO108" s="63"/>
      <c r="BP108" s="63"/>
      <c r="BQ108" s="63"/>
      <c r="BR108" s="63"/>
      <c r="BT108" s="70">
        <f t="shared" si="434"/>
        <v>0</v>
      </c>
      <c r="BU108" s="70">
        <f t="shared" si="435"/>
        <v>0</v>
      </c>
      <c r="BV108" s="70">
        <f t="shared" si="436"/>
        <v>0</v>
      </c>
      <c r="BW108" s="70">
        <f t="shared" si="437"/>
        <v>0</v>
      </c>
      <c r="BX108" s="70">
        <f t="shared" si="438"/>
        <v>0</v>
      </c>
      <c r="BY108" s="70">
        <f t="shared" si="439"/>
        <v>0</v>
      </c>
      <c r="CA108" s="104">
        <f t="shared" si="440"/>
        <v>0</v>
      </c>
      <c r="CB108" s="104">
        <f t="shared" si="441"/>
        <v>0</v>
      </c>
      <c r="CC108" s="104">
        <f t="shared" si="442"/>
        <v>0</v>
      </c>
      <c r="CD108" s="104">
        <f t="shared" si="443"/>
        <v>0</v>
      </c>
      <c r="CE108" s="104">
        <f t="shared" si="444"/>
        <v>0</v>
      </c>
      <c r="CF108" s="104">
        <f t="shared" si="445"/>
        <v>0</v>
      </c>
      <c r="CH108" s="226">
        <f t="shared" si="413"/>
        <v>0</v>
      </c>
      <c r="CI108" s="226">
        <f t="shared" si="414"/>
        <v>0</v>
      </c>
      <c r="CJ108" s="226">
        <f t="shared" si="415"/>
        <v>0</v>
      </c>
      <c r="CK108" s="226">
        <f t="shared" si="416"/>
        <v>0</v>
      </c>
      <c r="CL108" s="226">
        <f t="shared" si="417"/>
        <v>0</v>
      </c>
      <c r="CM108" s="226">
        <f t="shared" si="418"/>
        <v>0</v>
      </c>
      <c r="CN108" s="226">
        <f t="shared" si="419"/>
        <v>0</v>
      </c>
      <c r="CO108" s="226">
        <f t="shared" si="420"/>
        <v>0</v>
      </c>
      <c r="CV108" s="355">
        <f t="shared" si="446"/>
        <v>0</v>
      </c>
      <c r="CW108" s="355">
        <f t="shared" si="447"/>
        <v>0</v>
      </c>
      <c r="CX108" s="355">
        <f t="shared" si="448"/>
        <v>0</v>
      </c>
      <c r="CY108" s="355">
        <f t="shared" si="449"/>
        <v>0</v>
      </c>
      <c r="CZ108" s="355" t="str">
        <f ca="1">IFERROR(OUNTIF(AN108:AT108,"e"),"-")</f>
        <v>-</v>
      </c>
      <c r="DA108" s="355">
        <f t="shared" si="450"/>
        <v>0</v>
      </c>
      <c r="DB108" s="355">
        <f t="shared" si="451"/>
        <v>0</v>
      </c>
      <c r="DC108" s="355">
        <f t="shared" si="452"/>
        <v>0</v>
      </c>
      <c r="DD108" s="68"/>
      <c r="DE108" s="1168">
        <f t="shared" si="453"/>
        <v>0</v>
      </c>
      <c r="DF108" s="1168" t="str">
        <f t="shared" si="454"/>
        <v>-</v>
      </c>
      <c r="DG108" s="1168" t="str">
        <f t="shared" si="455"/>
        <v>-</v>
      </c>
      <c r="DH108" s="1168" t="str">
        <f t="shared" si="456"/>
        <v>-</v>
      </c>
      <c r="DI108" s="1168" t="str">
        <f t="shared" ca="1" si="457"/>
        <v>-</v>
      </c>
      <c r="DJ108" s="1168" t="str">
        <f t="shared" si="458"/>
        <v>-</v>
      </c>
      <c r="DK108" s="1168" t="str">
        <f t="shared" si="459"/>
        <v>-</v>
      </c>
      <c r="DL108" s="1168" t="str">
        <f t="shared" si="460"/>
        <v>-</v>
      </c>
      <c r="DM108" s="68"/>
      <c r="DN108" s="355">
        <f t="shared" si="461"/>
        <v>0</v>
      </c>
      <c r="DO108" s="355">
        <f t="shared" si="462"/>
        <v>0</v>
      </c>
      <c r="DP108" s="355">
        <f t="shared" si="463"/>
        <v>0</v>
      </c>
      <c r="DQ108" s="355">
        <f t="shared" si="464"/>
        <v>0</v>
      </c>
      <c r="DR108" s="355">
        <f t="shared" si="465"/>
        <v>0</v>
      </c>
      <c r="DS108" s="355">
        <f t="shared" si="466"/>
        <v>0</v>
      </c>
      <c r="DT108" s="355">
        <f t="shared" si="467"/>
        <v>0</v>
      </c>
      <c r="DU108" s="355">
        <f t="shared" si="468"/>
        <v>0</v>
      </c>
      <c r="DV108" s="68"/>
      <c r="DW108" s="68">
        <f t="shared" si="469"/>
        <v>0</v>
      </c>
      <c r="DX108" s="68" t="str">
        <f t="shared" si="470"/>
        <v>-</v>
      </c>
      <c r="DY108" s="68" t="str">
        <f t="shared" si="471"/>
        <v>-</v>
      </c>
      <c r="DZ108" s="68" t="str">
        <f t="shared" si="472"/>
        <v>-</v>
      </c>
      <c r="EA108" s="68" t="str">
        <f t="shared" si="473"/>
        <v>-</v>
      </c>
      <c r="EB108" s="68" t="str">
        <f t="shared" si="474"/>
        <v>-</v>
      </c>
      <c r="EC108" s="68" t="str">
        <f t="shared" si="475"/>
        <v>-</v>
      </c>
      <c r="ED108" s="68" t="str">
        <f t="shared" si="476"/>
        <v>-</v>
      </c>
      <c r="EE108" s="68"/>
      <c r="EF108" s="355">
        <f t="shared" si="477"/>
        <v>0</v>
      </c>
      <c r="EG108" s="355">
        <f t="shared" si="478"/>
        <v>0</v>
      </c>
      <c r="EH108" s="355">
        <f t="shared" si="479"/>
        <v>0</v>
      </c>
      <c r="EI108" s="355">
        <f t="shared" si="480"/>
        <v>0</v>
      </c>
      <c r="EJ108" s="355">
        <f t="shared" si="481"/>
        <v>0</v>
      </c>
      <c r="EK108" s="355">
        <f t="shared" si="482"/>
        <v>0</v>
      </c>
      <c r="EL108" s="355">
        <f t="shared" si="483"/>
        <v>0</v>
      </c>
      <c r="EM108" s="355">
        <f t="shared" si="484"/>
        <v>0</v>
      </c>
      <c r="EN108" s="68"/>
      <c r="EO108" s="68">
        <f t="shared" si="485"/>
        <v>0</v>
      </c>
      <c r="EP108" s="68" t="str">
        <f t="shared" si="486"/>
        <v>-</v>
      </c>
      <c r="EQ108" s="68" t="str">
        <f t="shared" si="487"/>
        <v>-</v>
      </c>
      <c r="ER108" s="68" t="str">
        <f t="shared" si="488"/>
        <v>-</v>
      </c>
      <c r="ES108" s="68" t="str">
        <f t="shared" si="489"/>
        <v>-</v>
      </c>
      <c r="ET108" s="68" t="str">
        <f t="shared" si="490"/>
        <v>-</v>
      </c>
      <c r="EU108" s="68" t="str">
        <f t="shared" si="491"/>
        <v>-</v>
      </c>
      <c r="EV108" s="68" t="str">
        <f t="shared" si="492"/>
        <v>-</v>
      </c>
      <c r="EW108" s="68"/>
      <c r="EX108" s="355">
        <f t="shared" si="493"/>
        <v>0</v>
      </c>
      <c r="EY108" s="355">
        <f t="shared" si="494"/>
        <v>0</v>
      </c>
      <c r="EZ108" s="355">
        <f t="shared" si="495"/>
        <v>0</v>
      </c>
      <c r="FA108" s="355">
        <f t="shared" si="496"/>
        <v>0</v>
      </c>
      <c r="FB108" s="355">
        <f t="shared" si="497"/>
        <v>0</v>
      </c>
      <c r="FC108" s="355">
        <f t="shared" si="498"/>
        <v>0</v>
      </c>
      <c r="FD108" s="355">
        <f t="shared" si="499"/>
        <v>0</v>
      </c>
      <c r="FE108" s="355">
        <f t="shared" si="500"/>
        <v>0</v>
      </c>
      <c r="FF108" s="68"/>
      <c r="FG108" s="68">
        <f t="shared" si="501"/>
        <v>0</v>
      </c>
      <c r="FH108" s="68" t="str">
        <f t="shared" si="502"/>
        <v>-</v>
      </c>
      <c r="FI108" s="68" t="str">
        <f t="shared" si="503"/>
        <v>-</v>
      </c>
      <c r="FJ108" s="68" t="str">
        <f t="shared" si="504"/>
        <v>-</v>
      </c>
      <c r="FK108" s="68" t="str">
        <f t="shared" si="505"/>
        <v>-</v>
      </c>
      <c r="FL108" s="68" t="str">
        <f t="shared" si="506"/>
        <v>-</v>
      </c>
      <c r="FM108" s="68" t="str">
        <f t="shared" si="507"/>
        <v>-</v>
      </c>
      <c r="FN108" s="68" t="str">
        <f t="shared" si="508"/>
        <v>-</v>
      </c>
      <c r="FO108" s="68"/>
      <c r="FP108" s="355">
        <f t="shared" si="509"/>
        <v>0</v>
      </c>
      <c r="FQ108" s="355">
        <f t="shared" si="510"/>
        <v>0</v>
      </c>
      <c r="FR108" s="355">
        <f t="shared" si="511"/>
        <v>0</v>
      </c>
      <c r="FS108" s="355">
        <f t="shared" si="512"/>
        <v>0</v>
      </c>
      <c r="FT108" s="355">
        <f t="shared" si="513"/>
        <v>0</v>
      </c>
      <c r="FU108" s="355">
        <f t="shared" si="514"/>
        <v>0</v>
      </c>
      <c r="FV108" s="355">
        <f t="shared" si="515"/>
        <v>0</v>
      </c>
      <c r="FW108" s="355">
        <f t="shared" si="516"/>
        <v>0</v>
      </c>
      <c r="FX108" s="68"/>
      <c r="FY108" s="68">
        <f t="shared" si="517"/>
        <v>0</v>
      </c>
      <c r="FZ108" s="68" t="str">
        <f t="shared" si="518"/>
        <v>-</v>
      </c>
      <c r="GA108" s="68" t="str">
        <f t="shared" si="519"/>
        <v>-</v>
      </c>
      <c r="GB108" s="68" t="str">
        <f t="shared" si="520"/>
        <v>-</v>
      </c>
      <c r="GC108" s="68" t="str">
        <f t="shared" si="521"/>
        <v>-</v>
      </c>
      <c r="GD108" s="68" t="str">
        <f t="shared" si="522"/>
        <v>-</v>
      </c>
      <c r="GE108" s="68" t="str">
        <f t="shared" si="523"/>
        <v>-</v>
      </c>
      <c r="GF108" s="68" t="str">
        <f t="shared" si="524"/>
        <v>-</v>
      </c>
    </row>
    <row r="109" spans="1:188" ht="12" x14ac:dyDescent="0.3">
      <c r="A109" s="387"/>
      <c r="B109" s="387" t="s">
        <v>242</v>
      </c>
      <c r="C109" s="387" t="s">
        <v>26</v>
      </c>
      <c r="D109" s="388">
        <v>0</v>
      </c>
      <c r="E109" s="388">
        <v>0.72916666666666663</v>
      </c>
      <c r="F109" s="389" t="str">
        <f t="shared" si="395"/>
        <v>Off-PT</v>
      </c>
      <c r="G109" s="9"/>
      <c r="H109" s="460">
        <f>INDEX(Lookup!$F$279:$Q$289,MATCH(B109,Lookup!$F$279:$F$289,0),MATCH($F$9,Lookup!$F$279:$Q$279,0))</f>
        <v>0.2</v>
      </c>
      <c r="I109" s="391">
        <v>104</v>
      </c>
      <c r="J109" s="392">
        <f t="shared" si="396"/>
        <v>683.8</v>
      </c>
      <c r="K109" s="461">
        <f t="shared" si="397"/>
        <v>0</v>
      </c>
      <c r="L109" s="394">
        <f t="shared" si="421"/>
        <v>0</v>
      </c>
      <c r="M109" s="395">
        <f t="shared" si="398"/>
        <v>104</v>
      </c>
      <c r="N109" s="392">
        <f t="shared" si="399"/>
        <v>0</v>
      </c>
      <c r="O109" s="9">
        <f t="shared" si="400"/>
        <v>0</v>
      </c>
      <c r="P109" s="9">
        <f t="shared" si="422"/>
        <v>0</v>
      </c>
      <c r="Q109" s="9">
        <f t="shared" si="423"/>
        <v>0</v>
      </c>
      <c r="R109" s="9">
        <f t="shared" si="424"/>
        <v>0</v>
      </c>
      <c r="S109" s="9">
        <f t="shared" si="425"/>
        <v>0</v>
      </c>
      <c r="T109" s="9">
        <f t="shared" si="426"/>
        <v>0</v>
      </c>
      <c r="U109" s="9">
        <f t="shared" si="427"/>
        <v>0</v>
      </c>
      <c r="V109" s="9">
        <f t="shared" si="428"/>
        <v>0</v>
      </c>
      <c r="W109" s="9">
        <f t="shared" si="429"/>
        <v>0</v>
      </c>
      <c r="X109" s="9">
        <f t="shared" si="430"/>
        <v>0</v>
      </c>
      <c r="Y109" s="9">
        <f t="shared" si="431"/>
        <v>0</v>
      </c>
      <c r="Z109" s="9">
        <f t="shared" si="432"/>
        <v>0</v>
      </c>
      <c r="AA109" s="9">
        <f t="shared" si="433"/>
        <v>0</v>
      </c>
      <c r="AB109" s="9">
        <f t="shared" si="401"/>
        <v>0</v>
      </c>
      <c r="AC109" s="9">
        <f t="shared" si="402"/>
        <v>0</v>
      </c>
      <c r="AD109" s="9">
        <f t="shared" si="403"/>
        <v>0</v>
      </c>
      <c r="AE109" s="9">
        <f t="shared" si="404"/>
        <v>0</v>
      </c>
      <c r="AF109" s="9">
        <f t="shared" si="405"/>
        <v>0</v>
      </c>
      <c r="AG109" s="9">
        <f t="shared" si="406"/>
        <v>0</v>
      </c>
      <c r="AH109" s="8">
        <f t="shared" si="407"/>
        <v>104</v>
      </c>
      <c r="AI109" s="8">
        <f t="shared" si="408"/>
        <v>0</v>
      </c>
      <c r="AJ109" s="8">
        <f t="shared" si="409"/>
        <v>0</v>
      </c>
      <c r="AK109" s="8">
        <f t="shared" si="410"/>
        <v>0</v>
      </c>
      <c r="AL109" s="8">
        <f t="shared" si="411"/>
        <v>0</v>
      </c>
      <c r="AM109" s="103" t="str">
        <f t="shared" si="412"/>
        <v>1</v>
      </c>
      <c r="AN109" s="63"/>
      <c r="AO109" s="63"/>
      <c r="AP109" s="63"/>
      <c r="AQ109" s="66"/>
      <c r="AR109" s="66"/>
      <c r="AS109" s="63"/>
      <c r="AT109" s="63"/>
      <c r="AU109" s="63"/>
      <c r="AV109" s="63"/>
      <c r="AW109" s="63"/>
      <c r="AX109" s="66"/>
      <c r="AY109" s="66"/>
      <c r="AZ109" s="63"/>
      <c r="BA109" s="63"/>
      <c r="BB109" s="63"/>
      <c r="BC109" s="63"/>
      <c r="BD109" s="63"/>
      <c r="BE109" s="66"/>
      <c r="BF109" s="66"/>
      <c r="BG109" s="63"/>
      <c r="BH109" s="63"/>
      <c r="BI109" s="63"/>
      <c r="BJ109" s="63"/>
      <c r="BK109" s="63"/>
      <c r="BL109" s="66"/>
      <c r="BM109" s="66"/>
      <c r="BN109" s="63"/>
      <c r="BO109" s="63"/>
      <c r="BP109" s="63"/>
      <c r="BQ109" s="63"/>
      <c r="BR109" s="63"/>
      <c r="BT109" s="70">
        <f t="shared" si="434"/>
        <v>0</v>
      </c>
      <c r="BU109" s="70">
        <f t="shared" si="435"/>
        <v>0</v>
      </c>
      <c r="BV109" s="70">
        <f t="shared" si="436"/>
        <v>0</v>
      </c>
      <c r="BW109" s="70">
        <f t="shared" si="437"/>
        <v>0</v>
      </c>
      <c r="BX109" s="70">
        <f t="shared" si="438"/>
        <v>0</v>
      </c>
      <c r="BY109" s="70">
        <f t="shared" si="439"/>
        <v>0</v>
      </c>
      <c r="CA109" s="104">
        <f t="shared" si="440"/>
        <v>0</v>
      </c>
      <c r="CB109" s="104">
        <f t="shared" si="441"/>
        <v>0</v>
      </c>
      <c r="CC109" s="104">
        <f t="shared" si="442"/>
        <v>0</v>
      </c>
      <c r="CD109" s="104">
        <f t="shared" si="443"/>
        <v>0</v>
      </c>
      <c r="CE109" s="104">
        <f t="shared" si="444"/>
        <v>0</v>
      </c>
      <c r="CF109" s="104">
        <f t="shared" si="445"/>
        <v>0</v>
      </c>
      <c r="CH109" s="226">
        <f t="shared" si="413"/>
        <v>0</v>
      </c>
      <c r="CI109" s="226">
        <f t="shared" si="414"/>
        <v>0</v>
      </c>
      <c r="CJ109" s="226">
        <f t="shared" si="415"/>
        <v>0</v>
      </c>
      <c r="CK109" s="226">
        <f t="shared" si="416"/>
        <v>0</v>
      </c>
      <c r="CL109" s="226">
        <f t="shared" si="417"/>
        <v>0</v>
      </c>
      <c r="CM109" s="226">
        <f t="shared" si="418"/>
        <v>0</v>
      </c>
      <c r="CN109" s="226">
        <f t="shared" si="419"/>
        <v>0</v>
      </c>
      <c r="CO109" s="226">
        <f t="shared" si="420"/>
        <v>0</v>
      </c>
      <c r="CV109" s="355">
        <f t="shared" si="446"/>
        <v>0</v>
      </c>
      <c r="CW109" s="355">
        <f t="shared" si="447"/>
        <v>0</v>
      </c>
      <c r="CX109" s="355">
        <f t="shared" si="448"/>
        <v>0</v>
      </c>
      <c r="CY109" s="355">
        <f t="shared" si="449"/>
        <v>0</v>
      </c>
      <c r="CZ109" s="355" t="str">
        <f ca="1">IFERROR(OUNTIF(AN109:AT109,"e"),"-")</f>
        <v>-</v>
      </c>
      <c r="DA109" s="355">
        <f t="shared" si="450"/>
        <v>0</v>
      </c>
      <c r="DB109" s="355">
        <f t="shared" si="451"/>
        <v>0</v>
      </c>
      <c r="DC109" s="355">
        <f t="shared" si="452"/>
        <v>0</v>
      </c>
      <c r="DD109" s="68"/>
      <c r="DE109" s="1168">
        <f t="shared" si="453"/>
        <v>0</v>
      </c>
      <c r="DF109" s="1168" t="str">
        <f t="shared" si="454"/>
        <v>-</v>
      </c>
      <c r="DG109" s="1168" t="str">
        <f t="shared" si="455"/>
        <v>-</v>
      </c>
      <c r="DH109" s="1168" t="str">
        <f t="shared" si="456"/>
        <v>-</v>
      </c>
      <c r="DI109" s="1168" t="str">
        <f t="shared" ca="1" si="457"/>
        <v>-</v>
      </c>
      <c r="DJ109" s="1168" t="str">
        <f t="shared" si="458"/>
        <v>-</v>
      </c>
      <c r="DK109" s="1168" t="str">
        <f t="shared" si="459"/>
        <v>-</v>
      </c>
      <c r="DL109" s="1168" t="str">
        <f t="shared" si="460"/>
        <v>-</v>
      </c>
      <c r="DM109" s="68"/>
      <c r="DN109" s="355">
        <f t="shared" si="461"/>
        <v>0</v>
      </c>
      <c r="DO109" s="355">
        <f t="shared" si="462"/>
        <v>0</v>
      </c>
      <c r="DP109" s="355">
        <f t="shared" si="463"/>
        <v>0</v>
      </c>
      <c r="DQ109" s="355">
        <f t="shared" si="464"/>
        <v>0</v>
      </c>
      <c r="DR109" s="355">
        <f t="shared" si="465"/>
        <v>0</v>
      </c>
      <c r="DS109" s="355">
        <f t="shared" si="466"/>
        <v>0</v>
      </c>
      <c r="DT109" s="355">
        <f t="shared" si="467"/>
        <v>0</v>
      </c>
      <c r="DU109" s="355">
        <f t="shared" si="468"/>
        <v>0</v>
      </c>
      <c r="DV109" s="68"/>
      <c r="DW109" s="68">
        <f t="shared" si="469"/>
        <v>0</v>
      </c>
      <c r="DX109" s="68" t="str">
        <f t="shared" si="470"/>
        <v>-</v>
      </c>
      <c r="DY109" s="68" t="str">
        <f t="shared" si="471"/>
        <v>-</v>
      </c>
      <c r="DZ109" s="68" t="str">
        <f t="shared" si="472"/>
        <v>-</v>
      </c>
      <c r="EA109" s="68" t="str">
        <f t="shared" si="473"/>
        <v>-</v>
      </c>
      <c r="EB109" s="68" t="str">
        <f t="shared" si="474"/>
        <v>-</v>
      </c>
      <c r="EC109" s="68" t="str">
        <f t="shared" si="475"/>
        <v>-</v>
      </c>
      <c r="ED109" s="68" t="str">
        <f t="shared" si="476"/>
        <v>-</v>
      </c>
      <c r="EE109" s="68"/>
      <c r="EF109" s="355">
        <f t="shared" si="477"/>
        <v>0</v>
      </c>
      <c r="EG109" s="355">
        <f t="shared" si="478"/>
        <v>0</v>
      </c>
      <c r="EH109" s="355">
        <f t="shared" si="479"/>
        <v>0</v>
      </c>
      <c r="EI109" s="355">
        <f t="shared" si="480"/>
        <v>0</v>
      </c>
      <c r="EJ109" s="355">
        <f t="shared" si="481"/>
        <v>0</v>
      </c>
      <c r="EK109" s="355">
        <f t="shared" si="482"/>
        <v>0</v>
      </c>
      <c r="EL109" s="355">
        <f t="shared" si="483"/>
        <v>0</v>
      </c>
      <c r="EM109" s="355">
        <f t="shared" si="484"/>
        <v>0</v>
      </c>
      <c r="EN109" s="68"/>
      <c r="EO109" s="68">
        <f t="shared" si="485"/>
        <v>0</v>
      </c>
      <c r="EP109" s="68" t="str">
        <f t="shared" si="486"/>
        <v>-</v>
      </c>
      <c r="EQ109" s="68" t="str">
        <f t="shared" si="487"/>
        <v>-</v>
      </c>
      <c r="ER109" s="68" t="str">
        <f t="shared" si="488"/>
        <v>-</v>
      </c>
      <c r="ES109" s="68" t="str">
        <f t="shared" si="489"/>
        <v>-</v>
      </c>
      <c r="ET109" s="68" t="str">
        <f t="shared" si="490"/>
        <v>-</v>
      </c>
      <c r="EU109" s="68" t="str">
        <f t="shared" si="491"/>
        <v>-</v>
      </c>
      <c r="EV109" s="68" t="str">
        <f t="shared" si="492"/>
        <v>-</v>
      </c>
      <c r="EW109" s="68"/>
      <c r="EX109" s="355">
        <f t="shared" si="493"/>
        <v>0</v>
      </c>
      <c r="EY109" s="355">
        <f t="shared" si="494"/>
        <v>0</v>
      </c>
      <c r="EZ109" s="355">
        <f t="shared" si="495"/>
        <v>0</v>
      </c>
      <c r="FA109" s="355">
        <f t="shared" si="496"/>
        <v>0</v>
      </c>
      <c r="FB109" s="355">
        <f t="shared" si="497"/>
        <v>0</v>
      </c>
      <c r="FC109" s="355">
        <f t="shared" si="498"/>
        <v>0</v>
      </c>
      <c r="FD109" s="355">
        <f t="shared" si="499"/>
        <v>0</v>
      </c>
      <c r="FE109" s="355">
        <f t="shared" si="500"/>
        <v>0</v>
      </c>
      <c r="FF109" s="68"/>
      <c r="FG109" s="68">
        <f t="shared" si="501"/>
        <v>0</v>
      </c>
      <c r="FH109" s="68" t="str">
        <f t="shared" si="502"/>
        <v>-</v>
      </c>
      <c r="FI109" s="68" t="str">
        <f t="shared" si="503"/>
        <v>-</v>
      </c>
      <c r="FJ109" s="68" t="str">
        <f t="shared" si="504"/>
        <v>-</v>
      </c>
      <c r="FK109" s="68" t="str">
        <f t="shared" si="505"/>
        <v>-</v>
      </c>
      <c r="FL109" s="68" t="str">
        <f t="shared" si="506"/>
        <v>-</v>
      </c>
      <c r="FM109" s="68" t="str">
        <f t="shared" si="507"/>
        <v>-</v>
      </c>
      <c r="FN109" s="68" t="str">
        <f t="shared" si="508"/>
        <v>-</v>
      </c>
      <c r="FO109" s="68"/>
      <c r="FP109" s="355">
        <f t="shared" si="509"/>
        <v>0</v>
      </c>
      <c r="FQ109" s="355">
        <f t="shared" si="510"/>
        <v>0</v>
      </c>
      <c r="FR109" s="355">
        <f t="shared" si="511"/>
        <v>0</v>
      </c>
      <c r="FS109" s="355">
        <f t="shared" si="512"/>
        <v>0</v>
      </c>
      <c r="FT109" s="355">
        <f t="shared" si="513"/>
        <v>0</v>
      </c>
      <c r="FU109" s="355">
        <f t="shared" si="514"/>
        <v>0</v>
      </c>
      <c r="FV109" s="355">
        <f t="shared" si="515"/>
        <v>0</v>
      </c>
      <c r="FW109" s="355">
        <f t="shared" si="516"/>
        <v>0</v>
      </c>
      <c r="FX109" s="68"/>
      <c r="FY109" s="68">
        <f t="shared" si="517"/>
        <v>0</v>
      </c>
      <c r="FZ109" s="68" t="str">
        <f t="shared" si="518"/>
        <v>-</v>
      </c>
      <c r="GA109" s="68" t="str">
        <f t="shared" si="519"/>
        <v>-</v>
      </c>
      <c r="GB109" s="68" t="str">
        <f t="shared" si="520"/>
        <v>-</v>
      </c>
      <c r="GC109" s="68" t="str">
        <f t="shared" si="521"/>
        <v>-</v>
      </c>
      <c r="GD109" s="68" t="str">
        <f t="shared" si="522"/>
        <v>-</v>
      </c>
      <c r="GE109" s="68" t="str">
        <f t="shared" si="523"/>
        <v>-</v>
      </c>
      <c r="GF109" s="68" t="str">
        <f t="shared" si="524"/>
        <v>-</v>
      </c>
    </row>
    <row r="110" spans="1:188" ht="12" x14ac:dyDescent="0.3">
      <c r="A110" s="387"/>
      <c r="B110" s="387" t="s">
        <v>242</v>
      </c>
      <c r="C110" s="387" t="s">
        <v>26</v>
      </c>
      <c r="D110" s="388">
        <v>0</v>
      </c>
      <c r="E110" s="388">
        <v>0.72916666666666663</v>
      </c>
      <c r="F110" s="389" t="str">
        <f t="shared" si="395"/>
        <v>Off-PT</v>
      </c>
      <c r="G110" s="9"/>
      <c r="H110" s="460">
        <f>INDEX(Lookup!$F$279:$Q$289,MATCH(B110,Lookup!$F$279:$F$289,0),MATCH($F$9,Lookup!$F$279:$Q$279,0))</f>
        <v>0.2</v>
      </c>
      <c r="I110" s="391">
        <v>104</v>
      </c>
      <c r="J110" s="392">
        <f t="shared" si="396"/>
        <v>683.8</v>
      </c>
      <c r="K110" s="461">
        <f t="shared" si="397"/>
        <v>0</v>
      </c>
      <c r="L110" s="394">
        <f t="shared" si="421"/>
        <v>0</v>
      </c>
      <c r="M110" s="395">
        <f t="shared" si="398"/>
        <v>104</v>
      </c>
      <c r="N110" s="392">
        <f t="shared" si="399"/>
        <v>0</v>
      </c>
      <c r="O110" s="9">
        <f t="shared" si="400"/>
        <v>0</v>
      </c>
      <c r="P110" s="9">
        <f t="shared" si="422"/>
        <v>0</v>
      </c>
      <c r="Q110" s="9">
        <f t="shared" si="423"/>
        <v>0</v>
      </c>
      <c r="R110" s="9">
        <f t="shared" si="424"/>
        <v>0</v>
      </c>
      <c r="S110" s="9">
        <f t="shared" si="425"/>
        <v>0</v>
      </c>
      <c r="T110" s="9">
        <f t="shared" si="426"/>
        <v>0</v>
      </c>
      <c r="U110" s="9">
        <f t="shared" si="427"/>
        <v>0</v>
      </c>
      <c r="V110" s="9">
        <f t="shared" si="428"/>
        <v>0</v>
      </c>
      <c r="W110" s="9">
        <f t="shared" si="429"/>
        <v>0</v>
      </c>
      <c r="X110" s="9">
        <f t="shared" si="430"/>
        <v>0</v>
      </c>
      <c r="Y110" s="9">
        <f t="shared" si="431"/>
        <v>0</v>
      </c>
      <c r="Z110" s="9">
        <f t="shared" si="432"/>
        <v>0</v>
      </c>
      <c r="AA110" s="9">
        <f t="shared" si="433"/>
        <v>0</v>
      </c>
      <c r="AB110" s="9">
        <f t="shared" si="401"/>
        <v>0</v>
      </c>
      <c r="AC110" s="9">
        <f t="shared" si="402"/>
        <v>0</v>
      </c>
      <c r="AD110" s="9">
        <f t="shared" si="403"/>
        <v>0</v>
      </c>
      <c r="AE110" s="9">
        <f t="shared" si="404"/>
        <v>0</v>
      </c>
      <c r="AF110" s="9">
        <f t="shared" si="405"/>
        <v>0</v>
      </c>
      <c r="AG110" s="9">
        <f t="shared" si="406"/>
        <v>0</v>
      </c>
      <c r="AH110" s="8">
        <f t="shared" si="407"/>
        <v>104</v>
      </c>
      <c r="AI110" s="8">
        <f t="shared" si="408"/>
        <v>0</v>
      </c>
      <c r="AJ110" s="8">
        <f t="shared" si="409"/>
        <v>0</v>
      </c>
      <c r="AK110" s="8">
        <f t="shared" si="410"/>
        <v>0</v>
      </c>
      <c r="AL110" s="8">
        <f t="shared" si="411"/>
        <v>0</v>
      </c>
      <c r="AM110" s="103" t="str">
        <f t="shared" si="412"/>
        <v>1</v>
      </c>
      <c r="AN110" s="63"/>
      <c r="AO110" s="63"/>
      <c r="AP110" s="63"/>
      <c r="AQ110" s="66"/>
      <c r="AR110" s="66"/>
      <c r="AS110" s="63"/>
      <c r="AT110" s="63"/>
      <c r="AU110" s="63"/>
      <c r="AV110" s="63"/>
      <c r="AW110" s="63"/>
      <c r="AX110" s="66"/>
      <c r="AY110" s="66"/>
      <c r="AZ110" s="63"/>
      <c r="BA110" s="63"/>
      <c r="BB110" s="63"/>
      <c r="BC110" s="63"/>
      <c r="BD110" s="63"/>
      <c r="BE110" s="66"/>
      <c r="BF110" s="66"/>
      <c r="BG110" s="63"/>
      <c r="BH110" s="63"/>
      <c r="BI110" s="63"/>
      <c r="BJ110" s="63"/>
      <c r="BK110" s="63"/>
      <c r="BL110" s="66"/>
      <c r="BM110" s="66"/>
      <c r="BN110" s="63"/>
      <c r="BO110" s="63"/>
      <c r="BP110" s="63"/>
      <c r="BQ110" s="63"/>
      <c r="BR110" s="63"/>
      <c r="BT110" s="70">
        <f t="shared" si="434"/>
        <v>0</v>
      </c>
      <c r="BU110" s="70">
        <f t="shared" si="435"/>
        <v>0</v>
      </c>
      <c r="BV110" s="70">
        <f t="shared" si="436"/>
        <v>0</v>
      </c>
      <c r="BW110" s="70">
        <f t="shared" si="437"/>
        <v>0</v>
      </c>
      <c r="BX110" s="70">
        <f t="shared" si="438"/>
        <v>0</v>
      </c>
      <c r="BY110" s="70">
        <f t="shared" si="439"/>
        <v>0</v>
      </c>
      <c r="CA110" s="104">
        <f t="shared" si="440"/>
        <v>0</v>
      </c>
      <c r="CB110" s="104">
        <f t="shared" si="441"/>
        <v>0</v>
      </c>
      <c r="CC110" s="104">
        <f t="shared" si="442"/>
        <v>0</v>
      </c>
      <c r="CD110" s="104">
        <f t="shared" si="443"/>
        <v>0</v>
      </c>
      <c r="CE110" s="104">
        <f t="shared" si="444"/>
        <v>0</v>
      </c>
      <c r="CF110" s="104">
        <f t="shared" si="445"/>
        <v>0</v>
      </c>
      <c r="CH110" s="226">
        <f t="shared" si="413"/>
        <v>0</v>
      </c>
      <c r="CI110" s="226">
        <f t="shared" si="414"/>
        <v>0</v>
      </c>
      <c r="CJ110" s="226">
        <f t="shared" si="415"/>
        <v>0</v>
      </c>
      <c r="CK110" s="226">
        <f t="shared" si="416"/>
        <v>0</v>
      </c>
      <c r="CL110" s="226">
        <f t="shared" si="417"/>
        <v>0</v>
      </c>
      <c r="CM110" s="226">
        <f t="shared" si="418"/>
        <v>0</v>
      </c>
      <c r="CN110" s="226">
        <f t="shared" si="419"/>
        <v>0</v>
      </c>
      <c r="CO110" s="226">
        <f t="shared" si="420"/>
        <v>0</v>
      </c>
      <c r="CV110" s="355">
        <f t="shared" si="446"/>
        <v>0</v>
      </c>
      <c r="CW110" s="355">
        <f t="shared" si="447"/>
        <v>0</v>
      </c>
      <c r="CX110" s="355">
        <f t="shared" si="448"/>
        <v>0</v>
      </c>
      <c r="CY110" s="355">
        <f t="shared" si="449"/>
        <v>0</v>
      </c>
      <c r="CZ110" s="355" t="str">
        <f ca="1">IFERROR(OUNTIF(AN110:AT110,"e"),"-")</f>
        <v>-</v>
      </c>
      <c r="DA110" s="355">
        <f t="shared" si="450"/>
        <v>0</v>
      </c>
      <c r="DB110" s="355">
        <f t="shared" si="451"/>
        <v>0</v>
      </c>
      <c r="DC110" s="355">
        <f t="shared" si="452"/>
        <v>0</v>
      </c>
      <c r="DD110" s="68"/>
      <c r="DE110" s="1168">
        <f t="shared" si="453"/>
        <v>0</v>
      </c>
      <c r="DF110" s="1168" t="str">
        <f t="shared" si="454"/>
        <v>-</v>
      </c>
      <c r="DG110" s="1168" t="str">
        <f t="shared" si="455"/>
        <v>-</v>
      </c>
      <c r="DH110" s="1168" t="str">
        <f t="shared" si="456"/>
        <v>-</v>
      </c>
      <c r="DI110" s="1168" t="str">
        <f t="shared" ca="1" si="457"/>
        <v>-</v>
      </c>
      <c r="DJ110" s="1168" t="str">
        <f t="shared" si="458"/>
        <v>-</v>
      </c>
      <c r="DK110" s="1168" t="str">
        <f t="shared" si="459"/>
        <v>-</v>
      </c>
      <c r="DL110" s="1168" t="str">
        <f t="shared" si="460"/>
        <v>-</v>
      </c>
      <c r="DM110" s="68"/>
      <c r="DN110" s="355">
        <f t="shared" si="461"/>
        <v>0</v>
      </c>
      <c r="DO110" s="355">
        <f t="shared" si="462"/>
        <v>0</v>
      </c>
      <c r="DP110" s="355">
        <f t="shared" si="463"/>
        <v>0</v>
      </c>
      <c r="DQ110" s="355">
        <f t="shared" si="464"/>
        <v>0</v>
      </c>
      <c r="DR110" s="355">
        <f t="shared" si="465"/>
        <v>0</v>
      </c>
      <c r="DS110" s="355">
        <f t="shared" si="466"/>
        <v>0</v>
      </c>
      <c r="DT110" s="355">
        <f t="shared" si="467"/>
        <v>0</v>
      </c>
      <c r="DU110" s="355">
        <f t="shared" si="468"/>
        <v>0</v>
      </c>
      <c r="DV110" s="68"/>
      <c r="DW110" s="68">
        <f t="shared" si="469"/>
        <v>0</v>
      </c>
      <c r="DX110" s="68" t="str">
        <f t="shared" si="470"/>
        <v>-</v>
      </c>
      <c r="DY110" s="68" t="str">
        <f t="shared" si="471"/>
        <v>-</v>
      </c>
      <c r="DZ110" s="68" t="str">
        <f t="shared" si="472"/>
        <v>-</v>
      </c>
      <c r="EA110" s="68" t="str">
        <f t="shared" si="473"/>
        <v>-</v>
      </c>
      <c r="EB110" s="68" t="str">
        <f t="shared" si="474"/>
        <v>-</v>
      </c>
      <c r="EC110" s="68" t="str">
        <f t="shared" si="475"/>
        <v>-</v>
      </c>
      <c r="ED110" s="68" t="str">
        <f t="shared" si="476"/>
        <v>-</v>
      </c>
      <c r="EE110" s="68"/>
      <c r="EF110" s="355">
        <f t="shared" si="477"/>
        <v>0</v>
      </c>
      <c r="EG110" s="355">
        <f t="shared" si="478"/>
        <v>0</v>
      </c>
      <c r="EH110" s="355">
        <f t="shared" si="479"/>
        <v>0</v>
      </c>
      <c r="EI110" s="355">
        <f t="shared" si="480"/>
        <v>0</v>
      </c>
      <c r="EJ110" s="355">
        <f t="shared" si="481"/>
        <v>0</v>
      </c>
      <c r="EK110" s="355">
        <f t="shared" si="482"/>
        <v>0</v>
      </c>
      <c r="EL110" s="355">
        <f t="shared" si="483"/>
        <v>0</v>
      </c>
      <c r="EM110" s="355">
        <f t="shared" si="484"/>
        <v>0</v>
      </c>
      <c r="EN110" s="68"/>
      <c r="EO110" s="68">
        <f t="shared" si="485"/>
        <v>0</v>
      </c>
      <c r="EP110" s="68" t="str">
        <f t="shared" si="486"/>
        <v>-</v>
      </c>
      <c r="EQ110" s="68" t="str">
        <f t="shared" si="487"/>
        <v>-</v>
      </c>
      <c r="ER110" s="68" t="str">
        <f t="shared" si="488"/>
        <v>-</v>
      </c>
      <c r="ES110" s="68" t="str">
        <f t="shared" si="489"/>
        <v>-</v>
      </c>
      <c r="ET110" s="68" t="str">
        <f t="shared" si="490"/>
        <v>-</v>
      </c>
      <c r="EU110" s="68" t="str">
        <f t="shared" si="491"/>
        <v>-</v>
      </c>
      <c r="EV110" s="68" t="str">
        <f t="shared" si="492"/>
        <v>-</v>
      </c>
      <c r="EW110" s="68"/>
      <c r="EX110" s="355">
        <f t="shared" si="493"/>
        <v>0</v>
      </c>
      <c r="EY110" s="355">
        <f t="shared" si="494"/>
        <v>0</v>
      </c>
      <c r="EZ110" s="355">
        <f t="shared" si="495"/>
        <v>0</v>
      </c>
      <c r="FA110" s="355">
        <f t="shared" si="496"/>
        <v>0</v>
      </c>
      <c r="FB110" s="355">
        <f t="shared" si="497"/>
        <v>0</v>
      </c>
      <c r="FC110" s="355">
        <f t="shared" si="498"/>
        <v>0</v>
      </c>
      <c r="FD110" s="355">
        <f t="shared" si="499"/>
        <v>0</v>
      </c>
      <c r="FE110" s="355">
        <f t="shared" si="500"/>
        <v>0</v>
      </c>
      <c r="FF110" s="68"/>
      <c r="FG110" s="68">
        <f t="shared" si="501"/>
        <v>0</v>
      </c>
      <c r="FH110" s="68" t="str">
        <f t="shared" si="502"/>
        <v>-</v>
      </c>
      <c r="FI110" s="68" t="str">
        <f t="shared" si="503"/>
        <v>-</v>
      </c>
      <c r="FJ110" s="68" t="str">
        <f t="shared" si="504"/>
        <v>-</v>
      </c>
      <c r="FK110" s="68" t="str">
        <f t="shared" si="505"/>
        <v>-</v>
      </c>
      <c r="FL110" s="68" t="str">
        <f t="shared" si="506"/>
        <v>-</v>
      </c>
      <c r="FM110" s="68" t="str">
        <f t="shared" si="507"/>
        <v>-</v>
      </c>
      <c r="FN110" s="68" t="str">
        <f t="shared" si="508"/>
        <v>-</v>
      </c>
      <c r="FO110" s="68"/>
      <c r="FP110" s="355">
        <f t="shared" si="509"/>
        <v>0</v>
      </c>
      <c r="FQ110" s="355">
        <f t="shared" si="510"/>
        <v>0</v>
      </c>
      <c r="FR110" s="355">
        <f t="shared" si="511"/>
        <v>0</v>
      </c>
      <c r="FS110" s="355">
        <f t="shared" si="512"/>
        <v>0</v>
      </c>
      <c r="FT110" s="355">
        <f t="shared" si="513"/>
        <v>0</v>
      </c>
      <c r="FU110" s="355">
        <f t="shared" si="514"/>
        <v>0</v>
      </c>
      <c r="FV110" s="355">
        <f t="shared" si="515"/>
        <v>0</v>
      </c>
      <c r="FW110" s="355">
        <f t="shared" si="516"/>
        <v>0</v>
      </c>
      <c r="FX110" s="68"/>
      <c r="FY110" s="68">
        <f t="shared" si="517"/>
        <v>0</v>
      </c>
      <c r="FZ110" s="68" t="str">
        <f t="shared" si="518"/>
        <v>-</v>
      </c>
      <c r="GA110" s="68" t="str">
        <f t="shared" si="519"/>
        <v>-</v>
      </c>
      <c r="GB110" s="68" t="str">
        <f t="shared" si="520"/>
        <v>-</v>
      </c>
      <c r="GC110" s="68" t="str">
        <f t="shared" si="521"/>
        <v>-</v>
      </c>
      <c r="GD110" s="68" t="str">
        <f t="shared" si="522"/>
        <v>-</v>
      </c>
      <c r="GE110" s="68" t="str">
        <f t="shared" si="523"/>
        <v>-</v>
      </c>
      <c r="GF110" s="68" t="str">
        <f t="shared" si="524"/>
        <v>-</v>
      </c>
    </row>
    <row r="111" spans="1:188" ht="12" x14ac:dyDescent="0.3">
      <c r="A111" s="387"/>
      <c r="B111" s="387" t="s">
        <v>242</v>
      </c>
      <c r="C111" s="387" t="s">
        <v>26</v>
      </c>
      <c r="D111" s="388">
        <v>0</v>
      </c>
      <c r="E111" s="388">
        <v>0.72916666666666663</v>
      </c>
      <c r="F111" s="389" t="str">
        <f t="shared" si="395"/>
        <v>Off-PT</v>
      </c>
      <c r="G111" s="9"/>
      <c r="H111" s="460">
        <f>INDEX(Lookup!$F$279:$Q$289,MATCH(B111,Lookup!$F$279:$F$289,0),MATCH($F$9,Lookup!$F$279:$Q$279,0))</f>
        <v>0.2</v>
      </c>
      <c r="I111" s="391">
        <v>104</v>
      </c>
      <c r="J111" s="392">
        <f t="shared" si="396"/>
        <v>683.8</v>
      </c>
      <c r="K111" s="461">
        <f t="shared" si="397"/>
        <v>0</v>
      </c>
      <c r="L111" s="394">
        <f t="shared" si="421"/>
        <v>0</v>
      </c>
      <c r="M111" s="395">
        <f t="shared" si="398"/>
        <v>104</v>
      </c>
      <c r="N111" s="392">
        <f t="shared" si="399"/>
        <v>0</v>
      </c>
      <c r="O111" s="9">
        <f t="shared" si="400"/>
        <v>0</v>
      </c>
      <c r="P111" s="9">
        <f t="shared" si="422"/>
        <v>0</v>
      </c>
      <c r="Q111" s="9">
        <f t="shared" si="423"/>
        <v>0</v>
      </c>
      <c r="R111" s="9">
        <f t="shared" si="424"/>
        <v>0</v>
      </c>
      <c r="S111" s="9">
        <f t="shared" si="425"/>
        <v>0</v>
      </c>
      <c r="T111" s="9">
        <f t="shared" si="426"/>
        <v>0</v>
      </c>
      <c r="U111" s="9">
        <f t="shared" si="427"/>
        <v>0</v>
      </c>
      <c r="V111" s="9">
        <f t="shared" si="428"/>
        <v>0</v>
      </c>
      <c r="W111" s="9">
        <f t="shared" si="429"/>
        <v>0</v>
      </c>
      <c r="X111" s="9">
        <f t="shared" si="430"/>
        <v>0</v>
      </c>
      <c r="Y111" s="9">
        <f t="shared" si="431"/>
        <v>0</v>
      </c>
      <c r="Z111" s="9">
        <f t="shared" si="432"/>
        <v>0</v>
      </c>
      <c r="AA111" s="9">
        <f t="shared" si="433"/>
        <v>0</v>
      </c>
      <c r="AB111" s="9">
        <f t="shared" si="401"/>
        <v>0</v>
      </c>
      <c r="AC111" s="9">
        <f t="shared" si="402"/>
        <v>0</v>
      </c>
      <c r="AD111" s="9">
        <f t="shared" si="403"/>
        <v>0</v>
      </c>
      <c r="AE111" s="9">
        <f t="shared" si="404"/>
        <v>0</v>
      </c>
      <c r="AF111" s="9">
        <f t="shared" si="405"/>
        <v>0</v>
      </c>
      <c r="AG111" s="9">
        <f t="shared" si="406"/>
        <v>0</v>
      </c>
      <c r="AH111" s="8">
        <f t="shared" si="407"/>
        <v>104</v>
      </c>
      <c r="AI111" s="8">
        <f t="shared" si="408"/>
        <v>0</v>
      </c>
      <c r="AJ111" s="8">
        <f t="shared" si="409"/>
        <v>0</v>
      </c>
      <c r="AK111" s="8">
        <f t="shared" si="410"/>
        <v>0</v>
      </c>
      <c r="AL111" s="8">
        <f t="shared" si="411"/>
        <v>0</v>
      </c>
      <c r="AM111" s="103" t="str">
        <f t="shared" si="412"/>
        <v>1</v>
      </c>
      <c r="AN111" s="63"/>
      <c r="AO111" s="63"/>
      <c r="AP111" s="63"/>
      <c r="AQ111" s="66"/>
      <c r="AR111" s="66"/>
      <c r="AS111" s="63"/>
      <c r="AT111" s="63"/>
      <c r="AU111" s="63"/>
      <c r="AV111" s="63"/>
      <c r="AW111" s="63"/>
      <c r="AX111" s="66"/>
      <c r="AY111" s="66"/>
      <c r="AZ111" s="63"/>
      <c r="BA111" s="63"/>
      <c r="BB111" s="63"/>
      <c r="BC111" s="63"/>
      <c r="BD111" s="63"/>
      <c r="BE111" s="66"/>
      <c r="BF111" s="66"/>
      <c r="BG111" s="63"/>
      <c r="BH111" s="63"/>
      <c r="BI111" s="63"/>
      <c r="BJ111" s="63"/>
      <c r="BK111" s="63"/>
      <c r="BL111" s="66"/>
      <c r="BM111" s="66"/>
      <c r="BN111" s="63"/>
      <c r="BO111" s="63"/>
      <c r="BP111" s="63"/>
      <c r="BQ111" s="63"/>
      <c r="BR111" s="63"/>
      <c r="BT111" s="70">
        <f t="shared" si="434"/>
        <v>0</v>
      </c>
      <c r="BU111" s="70">
        <f t="shared" si="435"/>
        <v>0</v>
      </c>
      <c r="BV111" s="70">
        <f t="shared" si="436"/>
        <v>0</v>
      </c>
      <c r="BW111" s="70">
        <f t="shared" si="437"/>
        <v>0</v>
      </c>
      <c r="BX111" s="70">
        <f t="shared" si="438"/>
        <v>0</v>
      </c>
      <c r="BY111" s="70">
        <f t="shared" si="439"/>
        <v>0</v>
      </c>
      <c r="CA111" s="104">
        <f t="shared" si="440"/>
        <v>0</v>
      </c>
      <c r="CB111" s="104">
        <f t="shared" si="441"/>
        <v>0</v>
      </c>
      <c r="CC111" s="104">
        <f t="shared" si="442"/>
        <v>0</v>
      </c>
      <c r="CD111" s="104">
        <f t="shared" si="443"/>
        <v>0</v>
      </c>
      <c r="CE111" s="104">
        <f t="shared" si="444"/>
        <v>0</v>
      </c>
      <c r="CF111" s="104">
        <f t="shared" si="445"/>
        <v>0</v>
      </c>
      <c r="CH111" s="226">
        <f t="shared" si="413"/>
        <v>0</v>
      </c>
      <c r="CI111" s="226">
        <f t="shared" si="414"/>
        <v>0</v>
      </c>
      <c r="CJ111" s="226">
        <f t="shared" si="415"/>
        <v>0</v>
      </c>
      <c r="CK111" s="226">
        <f t="shared" si="416"/>
        <v>0</v>
      </c>
      <c r="CL111" s="226">
        <f t="shared" si="417"/>
        <v>0</v>
      </c>
      <c r="CM111" s="226">
        <f t="shared" si="418"/>
        <v>0</v>
      </c>
      <c r="CN111" s="226">
        <f t="shared" si="419"/>
        <v>0</v>
      </c>
      <c r="CO111" s="226">
        <f t="shared" si="420"/>
        <v>0</v>
      </c>
      <c r="CV111" s="355">
        <f t="shared" si="446"/>
        <v>0</v>
      </c>
      <c r="CW111" s="355">
        <f t="shared" si="447"/>
        <v>0</v>
      </c>
      <c r="CX111" s="355">
        <f t="shared" si="448"/>
        <v>0</v>
      </c>
      <c r="CY111" s="355">
        <f t="shared" si="449"/>
        <v>0</v>
      </c>
      <c r="CZ111" s="355" t="str">
        <f ca="1">IFERROR(OUNTIF(AN111:AT111,"e"),"-")</f>
        <v>-</v>
      </c>
      <c r="DA111" s="355">
        <f t="shared" si="450"/>
        <v>0</v>
      </c>
      <c r="DB111" s="355">
        <f t="shared" si="451"/>
        <v>0</v>
      </c>
      <c r="DC111" s="355">
        <f t="shared" si="452"/>
        <v>0</v>
      </c>
      <c r="DD111" s="68"/>
      <c r="DE111" s="1168">
        <f t="shared" si="453"/>
        <v>0</v>
      </c>
      <c r="DF111" s="1168" t="str">
        <f t="shared" si="454"/>
        <v>-</v>
      </c>
      <c r="DG111" s="1168" t="str">
        <f t="shared" si="455"/>
        <v>-</v>
      </c>
      <c r="DH111" s="1168" t="str">
        <f t="shared" si="456"/>
        <v>-</v>
      </c>
      <c r="DI111" s="1168" t="str">
        <f t="shared" ca="1" si="457"/>
        <v>-</v>
      </c>
      <c r="DJ111" s="1168" t="str">
        <f t="shared" si="458"/>
        <v>-</v>
      </c>
      <c r="DK111" s="1168" t="str">
        <f t="shared" si="459"/>
        <v>-</v>
      </c>
      <c r="DL111" s="1168" t="str">
        <f t="shared" si="460"/>
        <v>-</v>
      </c>
      <c r="DM111" s="68"/>
      <c r="DN111" s="355">
        <f t="shared" si="461"/>
        <v>0</v>
      </c>
      <c r="DO111" s="355">
        <f t="shared" si="462"/>
        <v>0</v>
      </c>
      <c r="DP111" s="355">
        <f t="shared" si="463"/>
        <v>0</v>
      </c>
      <c r="DQ111" s="355">
        <f t="shared" si="464"/>
        <v>0</v>
      </c>
      <c r="DR111" s="355">
        <f t="shared" si="465"/>
        <v>0</v>
      </c>
      <c r="DS111" s="355">
        <f t="shared" si="466"/>
        <v>0</v>
      </c>
      <c r="DT111" s="355">
        <f t="shared" si="467"/>
        <v>0</v>
      </c>
      <c r="DU111" s="355">
        <f t="shared" si="468"/>
        <v>0</v>
      </c>
      <c r="DV111" s="68"/>
      <c r="DW111" s="68">
        <f t="shared" si="469"/>
        <v>0</v>
      </c>
      <c r="DX111" s="68" t="str">
        <f t="shared" si="470"/>
        <v>-</v>
      </c>
      <c r="DY111" s="68" t="str">
        <f t="shared" si="471"/>
        <v>-</v>
      </c>
      <c r="DZ111" s="68" t="str">
        <f t="shared" si="472"/>
        <v>-</v>
      </c>
      <c r="EA111" s="68" t="str">
        <f t="shared" si="473"/>
        <v>-</v>
      </c>
      <c r="EB111" s="68" t="str">
        <f t="shared" si="474"/>
        <v>-</v>
      </c>
      <c r="EC111" s="68" t="str">
        <f t="shared" si="475"/>
        <v>-</v>
      </c>
      <c r="ED111" s="68" t="str">
        <f t="shared" si="476"/>
        <v>-</v>
      </c>
      <c r="EE111" s="68"/>
      <c r="EF111" s="355">
        <f t="shared" si="477"/>
        <v>0</v>
      </c>
      <c r="EG111" s="355">
        <f t="shared" si="478"/>
        <v>0</v>
      </c>
      <c r="EH111" s="355">
        <f t="shared" si="479"/>
        <v>0</v>
      </c>
      <c r="EI111" s="355">
        <f t="shared" si="480"/>
        <v>0</v>
      </c>
      <c r="EJ111" s="355">
        <f t="shared" si="481"/>
        <v>0</v>
      </c>
      <c r="EK111" s="355">
        <f t="shared" si="482"/>
        <v>0</v>
      </c>
      <c r="EL111" s="355">
        <f t="shared" si="483"/>
        <v>0</v>
      </c>
      <c r="EM111" s="355">
        <f t="shared" si="484"/>
        <v>0</v>
      </c>
      <c r="EN111" s="68"/>
      <c r="EO111" s="68">
        <f t="shared" si="485"/>
        <v>0</v>
      </c>
      <c r="EP111" s="68" t="str">
        <f t="shared" si="486"/>
        <v>-</v>
      </c>
      <c r="EQ111" s="68" t="str">
        <f t="shared" si="487"/>
        <v>-</v>
      </c>
      <c r="ER111" s="68" t="str">
        <f t="shared" si="488"/>
        <v>-</v>
      </c>
      <c r="ES111" s="68" t="str">
        <f t="shared" si="489"/>
        <v>-</v>
      </c>
      <c r="ET111" s="68" t="str">
        <f t="shared" si="490"/>
        <v>-</v>
      </c>
      <c r="EU111" s="68" t="str">
        <f t="shared" si="491"/>
        <v>-</v>
      </c>
      <c r="EV111" s="68" t="str">
        <f t="shared" si="492"/>
        <v>-</v>
      </c>
      <c r="EW111" s="68"/>
      <c r="EX111" s="355">
        <f t="shared" si="493"/>
        <v>0</v>
      </c>
      <c r="EY111" s="355">
        <f t="shared" si="494"/>
        <v>0</v>
      </c>
      <c r="EZ111" s="355">
        <f t="shared" si="495"/>
        <v>0</v>
      </c>
      <c r="FA111" s="355">
        <f t="shared" si="496"/>
        <v>0</v>
      </c>
      <c r="FB111" s="355">
        <f t="shared" si="497"/>
        <v>0</v>
      </c>
      <c r="FC111" s="355">
        <f t="shared" si="498"/>
        <v>0</v>
      </c>
      <c r="FD111" s="355">
        <f t="shared" si="499"/>
        <v>0</v>
      </c>
      <c r="FE111" s="355">
        <f t="shared" si="500"/>
        <v>0</v>
      </c>
      <c r="FF111" s="68"/>
      <c r="FG111" s="68">
        <f t="shared" si="501"/>
        <v>0</v>
      </c>
      <c r="FH111" s="68" t="str">
        <f t="shared" si="502"/>
        <v>-</v>
      </c>
      <c r="FI111" s="68" t="str">
        <f t="shared" si="503"/>
        <v>-</v>
      </c>
      <c r="FJ111" s="68" t="str">
        <f t="shared" si="504"/>
        <v>-</v>
      </c>
      <c r="FK111" s="68" t="str">
        <f t="shared" si="505"/>
        <v>-</v>
      </c>
      <c r="FL111" s="68" t="str">
        <f t="shared" si="506"/>
        <v>-</v>
      </c>
      <c r="FM111" s="68" t="str">
        <f t="shared" si="507"/>
        <v>-</v>
      </c>
      <c r="FN111" s="68" t="str">
        <f t="shared" si="508"/>
        <v>-</v>
      </c>
      <c r="FO111" s="68"/>
      <c r="FP111" s="355">
        <f t="shared" si="509"/>
        <v>0</v>
      </c>
      <c r="FQ111" s="355">
        <f t="shared" si="510"/>
        <v>0</v>
      </c>
      <c r="FR111" s="355">
        <f t="shared" si="511"/>
        <v>0</v>
      </c>
      <c r="FS111" s="355">
        <f t="shared" si="512"/>
        <v>0</v>
      </c>
      <c r="FT111" s="355">
        <f t="shared" si="513"/>
        <v>0</v>
      </c>
      <c r="FU111" s="355">
        <f t="shared" si="514"/>
        <v>0</v>
      </c>
      <c r="FV111" s="355">
        <f t="shared" si="515"/>
        <v>0</v>
      </c>
      <c r="FW111" s="355">
        <f t="shared" si="516"/>
        <v>0</v>
      </c>
      <c r="FX111" s="68"/>
      <c r="FY111" s="68">
        <f t="shared" si="517"/>
        <v>0</v>
      </c>
      <c r="FZ111" s="68" t="str">
        <f t="shared" si="518"/>
        <v>-</v>
      </c>
      <c r="GA111" s="68" t="str">
        <f t="shared" si="519"/>
        <v>-</v>
      </c>
      <c r="GB111" s="68" t="str">
        <f t="shared" si="520"/>
        <v>-</v>
      </c>
      <c r="GC111" s="68" t="str">
        <f t="shared" si="521"/>
        <v>-</v>
      </c>
      <c r="GD111" s="68" t="str">
        <f t="shared" si="522"/>
        <v>-</v>
      </c>
      <c r="GE111" s="68" t="str">
        <f t="shared" si="523"/>
        <v>-</v>
      </c>
      <c r="GF111" s="68" t="str">
        <f t="shared" si="524"/>
        <v>-</v>
      </c>
    </row>
    <row r="112" spans="1:188" ht="12" x14ac:dyDescent="0.3">
      <c r="A112" s="387"/>
      <c r="B112" s="387" t="s">
        <v>242</v>
      </c>
      <c r="C112" s="387" t="s">
        <v>26</v>
      </c>
      <c r="D112" s="388">
        <v>0</v>
      </c>
      <c r="E112" s="388">
        <v>0.72916666666666663</v>
      </c>
      <c r="F112" s="389" t="str">
        <f t="shared" si="395"/>
        <v>Off-PT</v>
      </c>
      <c r="G112" s="9"/>
      <c r="H112" s="460">
        <f>INDEX(Lookup!$F$279:$Q$289,MATCH(B112,Lookup!$F$279:$F$289,0),MATCH($F$9,Lookup!$F$279:$Q$279,0))</f>
        <v>0.2</v>
      </c>
      <c r="I112" s="391">
        <v>104</v>
      </c>
      <c r="J112" s="392">
        <f t="shared" si="396"/>
        <v>683.8</v>
      </c>
      <c r="K112" s="461">
        <f t="shared" si="397"/>
        <v>0</v>
      </c>
      <c r="L112" s="394">
        <f t="shared" si="421"/>
        <v>0</v>
      </c>
      <c r="M112" s="395">
        <f t="shared" si="398"/>
        <v>104</v>
      </c>
      <c r="N112" s="392">
        <f t="shared" si="399"/>
        <v>0</v>
      </c>
      <c r="O112" s="9">
        <f t="shared" si="400"/>
        <v>0</v>
      </c>
      <c r="P112" s="9">
        <f t="shared" si="422"/>
        <v>0</v>
      </c>
      <c r="Q112" s="9">
        <f t="shared" si="423"/>
        <v>0</v>
      </c>
      <c r="R112" s="9">
        <f t="shared" si="424"/>
        <v>0</v>
      </c>
      <c r="S112" s="9">
        <f t="shared" si="425"/>
        <v>0</v>
      </c>
      <c r="T112" s="9">
        <f t="shared" si="426"/>
        <v>0</v>
      </c>
      <c r="U112" s="9">
        <f t="shared" si="427"/>
        <v>0</v>
      </c>
      <c r="V112" s="9">
        <f t="shared" si="428"/>
        <v>0</v>
      </c>
      <c r="W112" s="9">
        <f t="shared" si="429"/>
        <v>0</v>
      </c>
      <c r="X112" s="9">
        <f t="shared" si="430"/>
        <v>0</v>
      </c>
      <c r="Y112" s="9">
        <f t="shared" si="431"/>
        <v>0</v>
      </c>
      <c r="Z112" s="9">
        <f t="shared" si="432"/>
        <v>0</v>
      </c>
      <c r="AA112" s="9">
        <f t="shared" si="433"/>
        <v>0</v>
      </c>
      <c r="AB112" s="9">
        <f t="shared" si="401"/>
        <v>0</v>
      </c>
      <c r="AC112" s="9">
        <f t="shared" si="402"/>
        <v>0</v>
      </c>
      <c r="AD112" s="9">
        <f t="shared" si="403"/>
        <v>0</v>
      </c>
      <c r="AE112" s="9">
        <f t="shared" si="404"/>
        <v>0</v>
      </c>
      <c r="AF112" s="9">
        <f t="shared" si="405"/>
        <v>0</v>
      </c>
      <c r="AG112" s="9">
        <f t="shared" si="406"/>
        <v>0</v>
      </c>
      <c r="AH112" s="8">
        <f t="shared" si="407"/>
        <v>104</v>
      </c>
      <c r="AI112" s="8">
        <f t="shared" si="408"/>
        <v>0</v>
      </c>
      <c r="AJ112" s="8">
        <f t="shared" si="409"/>
        <v>0</v>
      </c>
      <c r="AK112" s="8">
        <f t="shared" si="410"/>
        <v>0</v>
      </c>
      <c r="AL112" s="8">
        <f t="shared" si="411"/>
        <v>0</v>
      </c>
      <c r="AM112" s="103" t="str">
        <f t="shared" si="412"/>
        <v>1</v>
      </c>
      <c r="AN112" s="63"/>
      <c r="AO112" s="63"/>
      <c r="AP112" s="63"/>
      <c r="AQ112" s="66"/>
      <c r="AR112" s="66"/>
      <c r="AS112" s="63"/>
      <c r="AT112" s="63"/>
      <c r="AU112" s="63"/>
      <c r="AV112" s="63"/>
      <c r="AW112" s="63"/>
      <c r="AX112" s="66"/>
      <c r="AY112" s="66"/>
      <c r="AZ112" s="63"/>
      <c r="BA112" s="63"/>
      <c r="BB112" s="63"/>
      <c r="BC112" s="63"/>
      <c r="BD112" s="63"/>
      <c r="BE112" s="66"/>
      <c r="BF112" s="66"/>
      <c r="BG112" s="63"/>
      <c r="BH112" s="63"/>
      <c r="BI112" s="63"/>
      <c r="BJ112" s="63"/>
      <c r="BK112" s="63"/>
      <c r="BL112" s="66"/>
      <c r="BM112" s="66"/>
      <c r="BN112" s="63"/>
      <c r="BO112" s="63"/>
      <c r="BP112" s="63"/>
      <c r="BQ112" s="63"/>
      <c r="BR112" s="63"/>
      <c r="BT112" s="70">
        <f t="shared" si="434"/>
        <v>0</v>
      </c>
      <c r="BU112" s="70">
        <f t="shared" si="435"/>
        <v>0</v>
      </c>
      <c r="BV112" s="70">
        <f t="shared" si="436"/>
        <v>0</v>
      </c>
      <c r="BW112" s="70">
        <f t="shared" si="437"/>
        <v>0</v>
      </c>
      <c r="BX112" s="70">
        <f t="shared" si="438"/>
        <v>0</v>
      </c>
      <c r="BY112" s="70">
        <f t="shared" si="439"/>
        <v>0</v>
      </c>
      <c r="CA112" s="104">
        <f t="shared" si="440"/>
        <v>0</v>
      </c>
      <c r="CB112" s="104">
        <f t="shared" si="441"/>
        <v>0</v>
      </c>
      <c r="CC112" s="104">
        <f t="shared" si="442"/>
        <v>0</v>
      </c>
      <c r="CD112" s="104">
        <f t="shared" si="443"/>
        <v>0</v>
      </c>
      <c r="CE112" s="104">
        <f t="shared" si="444"/>
        <v>0</v>
      </c>
      <c r="CF112" s="104">
        <f t="shared" si="445"/>
        <v>0</v>
      </c>
      <c r="CH112" s="226">
        <f t="shared" si="413"/>
        <v>0</v>
      </c>
      <c r="CI112" s="226">
        <f t="shared" si="414"/>
        <v>0</v>
      </c>
      <c r="CJ112" s="226">
        <f t="shared" si="415"/>
        <v>0</v>
      </c>
      <c r="CK112" s="226">
        <f t="shared" si="416"/>
        <v>0</v>
      </c>
      <c r="CL112" s="226">
        <f t="shared" si="417"/>
        <v>0</v>
      </c>
      <c r="CM112" s="226">
        <f t="shared" si="418"/>
        <v>0</v>
      </c>
      <c r="CN112" s="226">
        <f t="shared" si="419"/>
        <v>0</v>
      </c>
      <c r="CO112" s="226">
        <f t="shared" si="420"/>
        <v>0</v>
      </c>
      <c r="CV112" s="355">
        <f t="shared" si="446"/>
        <v>0</v>
      </c>
      <c r="CW112" s="355">
        <f t="shared" si="447"/>
        <v>0</v>
      </c>
      <c r="CX112" s="355">
        <f t="shared" si="448"/>
        <v>0</v>
      </c>
      <c r="CY112" s="355">
        <f t="shared" si="449"/>
        <v>0</v>
      </c>
      <c r="CZ112" s="355" t="str">
        <f ca="1">IFERROR(OUNTIF(AN112:AT112,"e"),"-")</f>
        <v>-</v>
      </c>
      <c r="DA112" s="355">
        <f t="shared" si="450"/>
        <v>0</v>
      </c>
      <c r="DB112" s="355">
        <f t="shared" si="451"/>
        <v>0</v>
      </c>
      <c r="DC112" s="355">
        <f t="shared" si="452"/>
        <v>0</v>
      </c>
      <c r="DD112" s="68"/>
      <c r="DE112" s="1168">
        <f t="shared" si="453"/>
        <v>0</v>
      </c>
      <c r="DF112" s="1168" t="str">
        <f t="shared" si="454"/>
        <v>-</v>
      </c>
      <c r="DG112" s="1168" t="str">
        <f t="shared" si="455"/>
        <v>-</v>
      </c>
      <c r="DH112" s="1168" t="str">
        <f t="shared" si="456"/>
        <v>-</v>
      </c>
      <c r="DI112" s="1168" t="str">
        <f t="shared" ca="1" si="457"/>
        <v>-</v>
      </c>
      <c r="DJ112" s="1168" t="str">
        <f t="shared" si="458"/>
        <v>-</v>
      </c>
      <c r="DK112" s="1168" t="str">
        <f t="shared" si="459"/>
        <v>-</v>
      </c>
      <c r="DL112" s="1168" t="str">
        <f t="shared" si="460"/>
        <v>-</v>
      </c>
      <c r="DM112" s="68"/>
      <c r="DN112" s="355">
        <f t="shared" si="461"/>
        <v>0</v>
      </c>
      <c r="DO112" s="355">
        <f t="shared" si="462"/>
        <v>0</v>
      </c>
      <c r="DP112" s="355">
        <f t="shared" si="463"/>
        <v>0</v>
      </c>
      <c r="DQ112" s="355">
        <f t="shared" si="464"/>
        <v>0</v>
      </c>
      <c r="DR112" s="355">
        <f t="shared" si="465"/>
        <v>0</v>
      </c>
      <c r="DS112" s="355">
        <f t="shared" si="466"/>
        <v>0</v>
      </c>
      <c r="DT112" s="355">
        <f t="shared" si="467"/>
        <v>0</v>
      </c>
      <c r="DU112" s="355">
        <f t="shared" si="468"/>
        <v>0</v>
      </c>
      <c r="DV112" s="68"/>
      <c r="DW112" s="68">
        <f t="shared" si="469"/>
        <v>0</v>
      </c>
      <c r="DX112" s="68" t="str">
        <f t="shared" si="470"/>
        <v>-</v>
      </c>
      <c r="DY112" s="68" t="str">
        <f t="shared" si="471"/>
        <v>-</v>
      </c>
      <c r="DZ112" s="68" t="str">
        <f t="shared" si="472"/>
        <v>-</v>
      </c>
      <c r="EA112" s="68" t="str">
        <f t="shared" si="473"/>
        <v>-</v>
      </c>
      <c r="EB112" s="68" t="str">
        <f t="shared" si="474"/>
        <v>-</v>
      </c>
      <c r="EC112" s="68" t="str">
        <f t="shared" si="475"/>
        <v>-</v>
      </c>
      <c r="ED112" s="68" t="str">
        <f t="shared" si="476"/>
        <v>-</v>
      </c>
      <c r="EE112" s="68"/>
      <c r="EF112" s="355">
        <f t="shared" si="477"/>
        <v>0</v>
      </c>
      <c r="EG112" s="355">
        <f t="shared" si="478"/>
        <v>0</v>
      </c>
      <c r="EH112" s="355">
        <f t="shared" si="479"/>
        <v>0</v>
      </c>
      <c r="EI112" s="355">
        <f t="shared" si="480"/>
        <v>0</v>
      </c>
      <c r="EJ112" s="355">
        <f t="shared" si="481"/>
        <v>0</v>
      </c>
      <c r="EK112" s="355">
        <f t="shared" si="482"/>
        <v>0</v>
      </c>
      <c r="EL112" s="355">
        <f t="shared" si="483"/>
        <v>0</v>
      </c>
      <c r="EM112" s="355">
        <f t="shared" si="484"/>
        <v>0</v>
      </c>
      <c r="EN112" s="68"/>
      <c r="EO112" s="68">
        <f t="shared" si="485"/>
        <v>0</v>
      </c>
      <c r="EP112" s="68" t="str">
        <f t="shared" si="486"/>
        <v>-</v>
      </c>
      <c r="EQ112" s="68" t="str">
        <f t="shared" si="487"/>
        <v>-</v>
      </c>
      <c r="ER112" s="68" t="str">
        <f t="shared" si="488"/>
        <v>-</v>
      </c>
      <c r="ES112" s="68" t="str">
        <f t="shared" si="489"/>
        <v>-</v>
      </c>
      <c r="ET112" s="68" t="str">
        <f t="shared" si="490"/>
        <v>-</v>
      </c>
      <c r="EU112" s="68" t="str">
        <f t="shared" si="491"/>
        <v>-</v>
      </c>
      <c r="EV112" s="68" t="str">
        <f t="shared" si="492"/>
        <v>-</v>
      </c>
      <c r="EW112" s="68"/>
      <c r="EX112" s="355">
        <f t="shared" si="493"/>
        <v>0</v>
      </c>
      <c r="EY112" s="355">
        <f t="shared" si="494"/>
        <v>0</v>
      </c>
      <c r="EZ112" s="355">
        <f t="shared" si="495"/>
        <v>0</v>
      </c>
      <c r="FA112" s="355">
        <f t="shared" si="496"/>
        <v>0</v>
      </c>
      <c r="FB112" s="355">
        <f t="shared" si="497"/>
        <v>0</v>
      </c>
      <c r="FC112" s="355">
        <f t="shared" si="498"/>
        <v>0</v>
      </c>
      <c r="FD112" s="355">
        <f t="shared" si="499"/>
        <v>0</v>
      </c>
      <c r="FE112" s="355">
        <f t="shared" si="500"/>
        <v>0</v>
      </c>
      <c r="FF112" s="68"/>
      <c r="FG112" s="68">
        <f t="shared" si="501"/>
        <v>0</v>
      </c>
      <c r="FH112" s="68" t="str">
        <f t="shared" si="502"/>
        <v>-</v>
      </c>
      <c r="FI112" s="68" t="str">
        <f t="shared" si="503"/>
        <v>-</v>
      </c>
      <c r="FJ112" s="68" t="str">
        <f t="shared" si="504"/>
        <v>-</v>
      </c>
      <c r="FK112" s="68" t="str">
        <f t="shared" si="505"/>
        <v>-</v>
      </c>
      <c r="FL112" s="68" t="str">
        <f t="shared" si="506"/>
        <v>-</v>
      </c>
      <c r="FM112" s="68" t="str">
        <f t="shared" si="507"/>
        <v>-</v>
      </c>
      <c r="FN112" s="68" t="str">
        <f t="shared" si="508"/>
        <v>-</v>
      </c>
      <c r="FO112" s="68"/>
      <c r="FP112" s="355">
        <f t="shared" si="509"/>
        <v>0</v>
      </c>
      <c r="FQ112" s="355">
        <f t="shared" si="510"/>
        <v>0</v>
      </c>
      <c r="FR112" s="355">
        <f t="shared" si="511"/>
        <v>0</v>
      </c>
      <c r="FS112" s="355">
        <f t="shared" si="512"/>
        <v>0</v>
      </c>
      <c r="FT112" s="355">
        <f t="shared" si="513"/>
        <v>0</v>
      </c>
      <c r="FU112" s="355">
        <f t="shared" si="514"/>
        <v>0</v>
      </c>
      <c r="FV112" s="355">
        <f t="shared" si="515"/>
        <v>0</v>
      </c>
      <c r="FW112" s="355">
        <f t="shared" si="516"/>
        <v>0</v>
      </c>
      <c r="FX112" s="68"/>
      <c r="FY112" s="68">
        <f t="shared" si="517"/>
        <v>0</v>
      </c>
      <c r="FZ112" s="68" t="str">
        <f t="shared" si="518"/>
        <v>-</v>
      </c>
      <c r="GA112" s="68" t="str">
        <f t="shared" si="519"/>
        <v>-</v>
      </c>
      <c r="GB112" s="68" t="str">
        <f t="shared" si="520"/>
        <v>-</v>
      </c>
      <c r="GC112" s="68" t="str">
        <f t="shared" si="521"/>
        <v>-</v>
      </c>
      <c r="GD112" s="68" t="str">
        <f t="shared" si="522"/>
        <v>-</v>
      </c>
      <c r="GE112" s="68" t="str">
        <f t="shared" si="523"/>
        <v>-</v>
      </c>
      <c r="GF112" s="68" t="str">
        <f t="shared" si="524"/>
        <v>-</v>
      </c>
    </row>
    <row r="113" spans="1:188" ht="12" x14ac:dyDescent="0.3">
      <c r="A113" s="387"/>
      <c r="B113" s="387" t="s">
        <v>242</v>
      </c>
      <c r="C113" s="387" t="s">
        <v>26</v>
      </c>
      <c r="D113" s="388">
        <v>0</v>
      </c>
      <c r="E113" s="388">
        <v>0.72916666666666663</v>
      </c>
      <c r="F113" s="389" t="str">
        <f t="shared" si="395"/>
        <v>Off-PT</v>
      </c>
      <c r="G113" s="9"/>
      <c r="H113" s="460">
        <f>INDEX(Lookup!$F$279:$Q$289,MATCH(B113,Lookup!$F$279:$F$289,0),MATCH($F$9,Lookup!$F$279:$Q$279,0))</f>
        <v>0.2</v>
      </c>
      <c r="I113" s="391">
        <v>104</v>
      </c>
      <c r="J113" s="392">
        <f t="shared" si="396"/>
        <v>683.8</v>
      </c>
      <c r="K113" s="461">
        <f t="shared" si="397"/>
        <v>0</v>
      </c>
      <c r="L113" s="394">
        <f t="shared" si="421"/>
        <v>0</v>
      </c>
      <c r="M113" s="395">
        <f t="shared" si="398"/>
        <v>104</v>
      </c>
      <c r="N113" s="392">
        <f t="shared" si="399"/>
        <v>0</v>
      </c>
      <c r="O113" s="9">
        <f t="shared" si="400"/>
        <v>0</v>
      </c>
      <c r="P113" s="9">
        <f t="shared" si="422"/>
        <v>0</v>
      </c>
      <c r="Q113" s="9">
        <f t="shared" si="423"/>
        <v>0</v>
      </c>
      <c r="R113" s="9">
        <f t="shared" si="424"/>
        <v>0</v>
      </c>
      <c r="S113" s="9">
        <f t="shared" si="425"/>
        <v>0</v>
      </c>
      <c r="T113" s="9">
        <f t="shared" si="426"/>
        <v>0</v>
      </c>
      <c r="U113" s="9">
        <f t="shared" si="427"/>
        <v>0</v>
      </c>
      <c r="V113" s="9">
        <f t="shared" si="428"/>
        <v>0</v>
      </c>
      <c r="W113" s="9">
        <f t="shared" si="429"/>
        <v>0</v>
      </c>
      <c r="X113" s="9">
        <f t="shared" si="430"/>
        <v>0</v>
      </c>
      <c r="Y113" s="9">
        <f t="shared" si="431"/>
        <v>0</v>
      </c>
      <c r="Z113" s="9">
        <f t="shared" si="432"/>
        <v>0</v>
      </c>
      <c r="AA113" s="9">
        <f t="shared" si="433"/>
        <v>0</v>
      </c>
      <c r="AB113" s="9">
        <f t="shared" si="401"/>
        <v>0</v>
      </c>
      <c r="AC113" s="9">
        <f t="shared" si="402"/>
        <v>0</v>
      </c>
      <c r="AD113" s="9">
        <f t="shared" si="403"/>
        <v>0</v>
      </c>
      <c r="AE113" s="9">
        <f t="shared" si="404"/>
        <v>0</v>
      </c>
      <c r="AF113" s="9">
        <f t="shared" si="405"/>
        <v>0</v>
      </c>
      <c r="AG113" s="9">
        <f t="shared" si="406"/>
        <v>0</v>
      </c>
      <c r="AH113" s="8">
        <f t="shared" si="407"/>
        <v>104</v>
      </c>
      <c r="AI113" s="8">
        <f t="shared" si="408"/>
        <v>0</v>
      </c>
      <c r="AJ113" s="8">
        <f t="shared" si="409"/>
        <v>0</v>
      </c>
      <c r="AK113" s="8">
        <f t="shared" si="410"/>
        <v>0</v>
      </c>
      <c r="AL113" s="8">
        <f t="shared" si="411"/>
        <v>0</v>
      </c>
      <c r="AM113" s="103" t="str">
        <f t="shared" si="412"/>
        <v>1</v>
      </c>
      <c r="AN113" s="63"/>
      <c r="AO113" s="63"/>
      <c r="AP113" s="63"/>
      <c r="AQ113" s="66"/>
      <c r="AR113" s="66"/>
      <c r="AS113" s="63"/>
      <c r="AT113" s="63"/>
      <c r="AU113" s="63"/>
      <c r="AV113" s="63"/>
      <c r="AW113" s="63"/>
      <c r="AX113" s="66"/>
      <c r="AY113" s="66"/>
      <c r="AZ113" s="63"/>
      <c r="BA113" s="63"/>
      <c r="BB113" s="63"/>
      <c r="BC113" s="63"/>
      <c r="BD113" s="63"/>
      <c r="BE113" s="66"/>
      <c r="BF113" s="66"/>
      <c r="BG113" s="63"/>
      <c r="BH113" s="63"/>
      <c r="BI113" s="63"/>
      <c r="BJ113" s="63"/>
      <c r="BK113" s="63"/>
      <c r="BL113" s="66"/>
      <c r="BM113" s="66"/>
      <c r="BN113" s="63"/>
      <c r="BO113" s="63"/>
      <c r="BP113" s="63"/>
      <c r="BQ113" s="63"/>
      <c r="BR113" s="63"/>
      <c r="BT113" s="70">
        <f t="shared" si="434"/>
        <v>0</v>
      </c>
      <c r="BU113" s="70">
        <f t="shared" si="435"/>
        <v>0</v>
      </c>
      <c r="BV113" s="70">
        <f t="shared" si="436"/>
        <v>0</v>
      </c>
      <c r="BW113" s="70">
        <f t="shared" si="437"/>
        <v>0</v>
      </c>
      <c r="BX113" s="70">
        <f t="shared" si="438"/>
        <v>0</v>
      </c>
      <c r="BY113" s="70">
        <f t="shared" si="439"/>
        <v>0</v>
      </c>
      <c r="CA113" s="104">
        <f t="shared" si="440"/>
        <v>0</v>
      </c>
      <c r="CB113" s="104">
        <f t="shared" si="441"/>
        <v>0</v>
      </c>
      <c r="CC113" s="104">
        <f t="shared" si="442"/>
        <v>0</v>
      </c>
      <c r="CD113" s="104">
        <f t="shared" si="443"/>
        <v>0</v>
      </c>
      <c r="CE113" s="104">
        <f t="shared" si="444"/>
        <v>0</v>
      </c>
      <c r="CF113" s="104">
        <f t="shared" si="445"/>
        <v>0</v>
      </c>
      <c r="CH113" s="226">
        <f t="shared" si="413"/>
        <v>0</v>
      </c>
      <c r="CI113" s="226">
        <f t="shared" si="414"/>
        <v>0</v>
      </c>
      <c r="CJ113" s="226">
        <f t="shared" si="415"/>
        <v>0</v>
      </c>
      <c r="CK113" s="226">
        <f t="shared" si="416"/>
        <v>0</v>
      </c>
      <c r="CL113" s="226">
        <f t="shared" si="417"/>
        <v>0</v>
      </c>
      <c r="CM113" s="226">
        <f t="shared" si="418"/>
        <v>0</v>
      </c>
      <c r="CN113" s="226">
        <f t="shared" si="419"/>
        <v>0</v>
      </c>
      <c r="CO113" s="226">
        <f t="shared" si="420"/>
        <v>0</v>
      </c>
      <c r="CV113" s="355">
        <f t="shared" si="446"/>
        <v>0</v>
      </c>
      <c r="CW113" s="355">
        <f t="shared" si="447"/>
        <v>0</v>
      </c>
      <c r="CX113" s="355">
        <f t="shared" si="448"/>
        <v>0</v>
      </c>
      <c r="CY113" s="355">
        <f t="shared" si="449"/>
        <v>0</v>
      </c>
      <c r="CZ113" s="355" t="str">
        <f ca="1">IFERROR(OUNTIF(AN113:AT113,"e"),"-")</f>
        <v>-</v>
      </c>
      <c r="DA113" s="355">
        <f t="shared" si="450"/>
        <v>0</v>
      </c>
      <c r="DB113" s="355">
        <f t="shared" si="451"/>
        <v>0</v>
      </c>
      <c r="DC113" s="355">
        <f t="shared" si="452"/>
        <v>0</v>
      </c>
      <c r="DD113" s="68"/>
      <c r="DE113" s="1168">
        <f t="shared" si="453"/>
        <v>0</v>
      </c>
      <c r="DF113" s="1168" t="str">
        <f t="shared" si="454"/>
        <v>-</v>
      </c>
      <c r="DG113" s="1168" t="str">
        <f t="shared" si="455"/>
        <v>-</v>
      </c>
      <c r="DH113" s="1168" t="str">
        <f t="shared" si="456"/>
        <v>-</v>
      </c>
      <c r="DI113" s="1168" t="str">
        <f t="shared" ca="1" si="457"/>
        <v>-</v>
      </c>
      <c r="DJ113" s="1168" t="str">
        <f t="shared" si="458"/>
        <v>-</v>
      </c>
      <c r="DK113" s="1168" t="str">
        <f t="shared" si="459"/>
        <v>-</v>
      </c>
      <c r="DL113" s="1168" t="str">
        <f t="shared" si="460"/>
        <v>-</v>
      </c>
      <c r="DM113" s="68"/>
      <c r="DN113" s="355">
        <f t="shared" si="461"/>
        <v>0</v>
      </c>
      <c r="DO113" s="355">
        <f t="shared" si="462"/>
        <v>0</v>
      </c>
      <c r="DP113" s="355">
        <f t="shared" si="463"/>
        <v>0</v>
      </c>
      <c r="DQ113" s="355">
        <f t="shared" si="464"/>
        <v>0</v>
      </c>
      <c r="DR113" s="355">
        <f t="shared" si="465"/>
        <v>0</v>
      </c>
      <c r="DS113" s="355">
        <f t="shared" si="466"/>
        <v>0</v>
      </c>
      <c r="DT113" s="355">
        <f t="shared" si="467"/>
        <v>0</v>
      </c>
      <c r="DU113" s="355">
        <f t="shared" si="468"/>
        <v>0</v>
      </c>
      <c r="DV113" s="68"/>
      <c r="DW113" s="68">
        <f t="shared" si="469"/>
        <v>0</v>
      </c>
      <c r="DX113" s="68" t="str">
        <f t="shared" si="470"/>
        <v>-</v>
      </c>
      <c r="DY113" s="68" t="str">
        <f t="shared" si="471"/>
        <v>-</v>
      </c>
      <c r="DZ113" s="68" t="str">
        <f t="shared" si="472"/>
        <v>-</v>
      </c>
      <c r="EA113" s="68" t="str">
        <f t="shared" si="473"/>
        <v>-</v>
      </c>
      <c r="EB113" s="68" t="str">
        <f t="shared" si="474"/>
        <v>-</v>
      </c>
      <c r="EC113" s="68" t="str">
        <f t="shared" si="475"/>
        <v>-</v>
      </c>
      <c r="ED113" s="68" t="str">
        <f t="shared" si="476"/>
        <v>-</v>
      </c>
      <c r="EE113" s="68"/>
      <c r="EF113" s="355">
        <f t="shared" si="477"/>
        <v>0</v>
      </c>
      <c r="EG113" s="355">
        <f t="shared" si="478"/>
        <v>0</v>
      </c>
      <c r="EH113" s="355">
        <f t="shared" si="479"/>
        <v>0</v>
      </c>
      <c r="EI113" s="355">
        <f t="shared" si="480"/>
        <v>0</v>
      </c>
      <c r="EJ113" s="355">
        <f t="shared" si="481"/>
        <v>0</v>
      </c>
      <c r="EK113" s="355">
        <f t="shared" si="482"/>
        <v>0</v>
      </c>
      <c r="EL113" s="355">
        <f t="shared" si="483"/>
        <v>0</v>
      </c>
      <c r="EM113" s="355">
        <f t="shared" si="484"/>
        <v>0</v>
      </c>
      <c r="EN113" s="68"/>
      <c r="EO113" s="68">
        <f t="shared" si="485"/>
        <v>0</v>
      </c>
      <c r="EP113" s="68" t="str">
        <f t="shared" si="486"/>
        <v>-</v>
      </c>
      <c r="EQ113" s="68" t="str">
        <f t="shared" si="487"/>
        <v>-</v>
      </c>
      <c r="ER113" s="68" t="str">
        <f t="shared" si="488"/>
        <v>-</v>
      </c>
      <c r="ES113" s="68" t="str">
        <f t="shared" si="489"/>
        <v>-</v>
      </c>
      <c r="ET113" s="68" t="str">
        <f t="shared" si="490"/>
        <v>-</v>
      </c>
      <c r="EU113" s="68" t="str">
        <f t="shared" si="491"/>
        <v>-</v>
      </c>
      <c r="EV113" s="68" t="str">
        <f t="shared" si="492"/>
        <v>-</v>
      </c>
      <c r="EW113" s="68"/>
      <c r="EX113" s="355">
        <f t="shared" si="493"/>
        <v>0</v>
      </c>
      <c r="EY113" s="355">
        <f t="shared" si="494"/>
        <v>0</v>
      </c>
      <c r="EZ113" s="355">
        <f t="shared" si="495"/>
        <v>0</v>
      </c>
      <c r="FA113" s="355">
        <f t="shared" si="496"/>
        <v>0</v>
      </c>
      <c r="FB113" s="355">
        <f t="shared" si="497"/>
        <v>0</v>
      </c>
      <c r="FC113" s="355">
        <f t="shared" si="498"/>
        <v>0</v>
      </c>
      <c r="FD113" s="355">
        <f t="shared" si="499"/>
        <v>0</v>
      </c>
      <c r="FE113" s="355">
        <f t="shared" si="500"/>
        <v>0</v>
      </c>
      <c r="FF113" s="68"/>
      <c r="FG113" s="68">
        <f t="shared" si="501"/>
        <v>0</v>
      </c>
      <c r="FH113" s="68" t="str">
        <f t="shared" si="502"/>
        <v>-</v>
      </c>
      <c r="FI113" s="68" t="str">
        <f t="shared" si="503"/>
        <v>-</v>
      </c>
      <c r="FJ113" s="68" t="str">
        <f t="shared" si="504"/>
        <v>-</v>
      </c>
      <c r="FK113" s="68" t="str">
        <f t="shared" si="505"/>
        <v>-</v>
      </c>
      <c r="FL113" s="68" t="str">
        <f t="shared" si="506"/>
        <v>-</v>
      </c>
      <c r="FM113" s="68" t="str">
        <f t="shared" si="507"/>
        <v>-</v>
      </c>
      <c r="FN113" s="68" t="str">
        <f t="shared" si="508"/>
        <v>-</v>
      </c>
      <c r="FO113" s="68"/>
      <c r="FP113" s="355">
        <f t="shared" si="509"/>
        <v>0</v>
      </c>
      <c r="FQ113" s="355">
        <f t="shared" si="510"/>
        <v>0</v>
      </c>
      <c r="FR113" s="355">
        <f t="shared" si="511"/>
        <v>0</v>
      </c>
      <c r="FS113" s="355">
        <f t="shared" si="512"/>
        <v>0</v>
      </c>
      <c r="FT113" s="355">
        <f t="shared" si="513"/>
        <v>0</v>
      </c>
      <c r="FU113" s="355">
        <f t="shared" si="514"/>
        <v>0</v>
      </c>
      <c r="FV113" s="355">
        <f t="shared" si="515"/>
        <v>0</v>
      </c>
      <c r="FW113" s="355">
        <f t="shared" si="516"/>
        <v>0</v>
      </c>
      <c r="FX113" s="68"/>
      <c r="FY113" s="68">
        <f t="shared" si="517"/>
        <v>0</v>
      </c>
      <c r="FZ113" s="68" t="str">
        <f t="shared" si="518"/>
        <v>-</v>
      </c>
      <c r="GA113" s="68" t="str">
        <f t="shared" si="519"/>
        <v>-</v>
      </c>
      <c r="GB113" s="68" t="str">
        <f t="shared" si="520"/>
        <v>-</v>
      </c>
      <c r="GC113" s="68" t="str">
        <f t="shared" si="521"/>
        <v>-</v>
      </c>
      <c r="GD113" s="68" t="str">
        <f t="shared" si="522"/>
        <v>-</v>
      </c>
      <c r="GE113" s="68" t="str">
        <f t="shared" si="523"/>
        <v>-</v>
      </c>
      <c r="GF113" s="68" t="str">
        <f t="shared" si="524"/>
        <v>-</v>
      </c>
    </row>
    <row r="114" spans="1:188" ht="12" x14ac:dyDescent="0.3">
      <c r="A114" s="387"/>
      <c r="B114" s="387" t="s">
        <v>107</v>
      </c>
      <c r="C114" s="387" t="s">
        <v>26</v>
      </c>
      <c r="D114" s="388">
        <v>0.72916666666666663</v>
      </c>
      <c r="E114" s="388">
        <v>0</v>
      </c>
      <c r="F114" s="389" t="str">
        <f t="shared" si="395"/>
        <v>PT</v>
      </c>
      <c r="G114" s="9"/>
      <c r="H114" s="460">
        <f>INDEX(Lookup!$F$279:$Q$289,MATCH(B114,Lookup!$F$279:$F$289,0),MATCH($F$9,Lookup!$F$279:$Q$279,0))</f>
        <v>0.3</v>
      </c>
      <c r="I114" s="391">
        <v>192.4</v>
      </c>
      <c r="J114" s="392">
        <f t="shared" si="396"/>
        <v>683.8</v>
      </c>
      <c r="K114" s="461">
        <f t="shared" si="397"/>
        <v>0</v>
      </c>
      <c r="L114" s="394">
        <f t="shared" si="421"/>
        <v>0</v>
      </c>
      <c r="M114" s="395">
        <f t="shared" si="398"/>
        <v>192.4</v>
      </c>
      <c r="N114" s="392">
        <f t="shared" si="399"/>
        <v>0</v>
      </c>
      <c r="O114" s="9">
        <f t="shared" si="400"/>
        <v>0</v>
      </c>
      <c r="P114" s="9">
        <f t="shared" si="422"/>
        <v>0</v>
      </c>
      <c r="Q114" s="9">
        <f t="shared" si="423"/>
        <v>0</v>
      </c>
      <c r="R114" s="9">
        <f t="shared" si="424"/>
        <v>0</v>
      </c>
      <c r="S114" s="9">
        <f t="shared" si="425"/>
        <v>0</v>
      </c>
      <c r="T114" s="9">
        <f t="shared" si="426"/>
        <v>0</v>
      </c>
      <c r="U114" s="9">
        <f t="shared" si="427"/>
        <v>0</v>
      </c>
      <c r="V114" s="9">
        <f t="shared" si="428"/>
        <v>0</v>
      </c>
      <c r="W114" s="9">
        <f t="shared" si="429"/>
        <v>0</v>
      </c>
      <c r="X114" s="9">
        <f t="shared" si="430"/>
        <v>0</v>
      </c>
      <c r="Y114" s="9">
        <f t="shared" si="431"/>
        <v>0</v>
      </c>
      <c r="Z114" s="9">
        <f t="shared" si="432"/>
        <v>0</v>
      </c>
      <c r="AA114" s="9">
        <f t="shared" si="433"/>
        <v>0</v>
      </c>
      <c r="AB114" s="9">
        <f t="shared" si="401"/>
        <v>0</v>
      </c>
      <c r="AC114" s="9">
        <f t="shared" si="402"/>
        <v>0</v>
      </c>
      <c r="AD114" s="9">
        <f t="shared" si="403"/>
        <v>0</v>
      </c>
      <c r="AE114" s="9">
        <f t="shared" si="404"/>
        <v>0</v>
      </c>
      <c r="AF114" s="9">
        <f t="shared" si="405"/>
        <v>0</v>
      </c>
      <c r="AG114" s="9">
        <f t="shared" si="406"/>
        <v>0</v>
      </c>
      <c r="AH114" s="8">
        <f t="shared" si="407"/>
        <v>192.4</v>
      </c>
      <c r="AI114" s="8">
        <f t="shared" si="408"/>
        <v>0</v>
      </c>
      <c r="AJ114" s="8">
        <f t="shared" si="409"/>
        <v>0</v>
      </c>
      <c r="AK114" s="8">
        <f t="shared" si="410"/>
        <v>0</v>
      </c>
      <c r="AL114" s="8">
        <f t="shared" si="411"/>
        <v>0</v>
      </c>
      <c r="AM114" s="103" t="str">
        <f t="shared" si="412"/>
        <v>1</v>
      </c>
      <c r="AN114" s="63"/>
      <c r="AO114" s="63"/>
      <c r="AP114" s="63"/>
      <c r="AQ114" s="66"/>
      <c r="AR114" s="66"/>
      <c r="AS114" s="63"/>
      <c r="AT114" s="63"/>
      <c r="AU114" s="63"/>
      <c r="AV114" s="63"/>
      <c r="AW114" s="63"/>
      <c r="AX114" s="66"/>
      <c r="AY114" s="66"/>
      <c r="AZ114" s="63"/>
      <c r="BA114" s="63"/>
      <c r="BB114" s="63"/>
      <c r="BC114" s="63"/>
      <c r="BD114" s="63"/>
      <c r="BE114" s="66"/>
      <c r="BF114" s="66"/>
      <c r="BG114" s="63"/>
      <c r="BH114" s="63"/>
      <c r="BI114" s="63"/>
      <c r="BJ114" s="63"/>
      <c r="BK114" s="63"/>
      <c r="BL114" s="66"/>
      <c r="BM114" s="66"/>
      <c r="BN114" s="63"/>
      <c r="BO114" s="63"/>
      <c r="BP114" s="63"/>
      <c r="BQ114" s="63"/>
      <c r="BR114" s="63"/>
      <c r="BT114" s="70">
        <f t="shared" si="434"/>
        <v>0</v>
      </c>
      <c r="BU114" s="70">
        <f t="shared" si="435"/>
        <v>0</v>
      </c>
      <c r="BV114" s="70">
        <f t="shared" si="436"/>
        <v>0</v>
      </c>
      <c r="BW114" s="70">
        <f t="shared" si="437"/>
        <v>0</v>
      </c>
      <c r="BX114" s="70">
        <f t="shared" si="438"/>
        <v>0</v>
      </c>
      <c r="BY114" s="70">
        <f t="shared" si="439"/>
        <v>0</v>
      </c>
      <c r="CA114" s="104">
        <f t="shared" si="440"/>
        <v>0</v>
      </c>
      <c r="CB114" s="104">
        <f t="shared" si="441"/>
        <v>0</v>
      </c>
      <c r="CC114" s="104">
        <f t="shared" si="442"/>
        <v>0</v>
      </c>
      <c r="CD114" s="104">
        <f t="shared" si="443"/>
        <v>0</v>
      </c>
      <c r="CE114" s="104">
        <f t="shared" si="444"/>
        <v>0</v>
      </c>
      <c r="CF114" s="104">
        <f t="shared" si="445"/>
        <v>0</v>
      </c>
      <c r="CH114" s="226">
        <f t="shared" si="413"/>
        <v>0</v>
      </c>
      <c r="CI114" s="226">
        <f t="shared" si="414"/>
        <v>0</v>
      </c>
      <c r="CJ114" s="226">
        <f t="shared" si="415"/>
        <v>0</v>
      </c>
      <c r="CK114" s="226">
        <f t="shared" si="416"/>
        <v>0</v>
      </c>
      <c r="CL114" s="226">
        <f t="shared" si="417"/>
        <v>0</v>
      </c>
      <c r="CM114" s="226">
        <f t="shared" si="418"/>
        <v>0</v>
      </c>
      <c r="CN114" s="226">
        <f t="shared" si="419"/>
        <v>0</v>
      </c>
      <c r="CO114" s="226">
        <f t="shared" si="420"/>
        <v>0</v>
      </c>
      <c r="CV114" s="355">
        <f t="shared" si="446"/>
        <v>0</v>
      </c>
      <c r="CW114" s="355">
        <f t="shared" si="447"/>
        <v>0</v>
      </c>
      <c r="CX114" s="355">
        <f t="shared" si="448"/>
        <v>0</v>
      </c>
      <c r="CY114" s="355">
        <f t="shared" si="449"/>
        <v>0</v>
      </c>
      <c r="CZ114" s="355" t="str">
        <f ca="1">IFERROR(OUNTIF(AN114:AT114,"e"),"-")</f>
        <v>-</v>
      </c>
      <c r="DA114" s="355">
        <f t="shared" si="450"/>
        <v>0</v>
      </c>
      <c r="DB114" s="355">
        <f t="shared" si="451"/>
        <v>0</v>
      </c>
      <c r="DC114" s="355">
        <f t="shared" si="452"/>
        <v>0</v>
      </c>
      <c r="DD114" s="68"/>
      <c r="DE114" s="1168">
        <f t="shared" si="453"/>
        <v>0</v>
      </c>
      <c r="DF114" s="1168" t="str">
        <f t="shared" si="454"/>
        <v>-</v>
      </c>
      <c r="DG114" s="1168" t="str">
        <f t="shared" si="455"/>
        <v>-</v>
      </c>
      <c r="DH114" s="1168" t="str">
        <f t="shared" si="456"/>
        <v>-</v>
      </c>
      <c r="DI114" s="1168" t="str">
        <f t="shared" ca="1" si="457"/>
        <v>-</v>
      </c>
      <c r="DJ114" s="1168" t="str">
        <f t="shared" si="458"/>
        <v>-</v>
      </c>
      <c r="DK114" s="1168" t="str">
        <f t="shared" si="459"/>
        <v>-</v>
      </c>
      <c r="DL114" s="1168" t="str">
        <f t="shared" si="460"/>
        <v>-</v>
      </c>
      <c r="DM114" s="68"/>
      <c r="DN114" s="355">
        <f t="shared" si="461"/>
        <v>0</v>
      </c>
      <c r="DO114" s="355">
        <f t="shared" si="462"/>
        <v>0</v>
      </c>
      <c r="DP114" s="355">
        <f t="shared" si="463"/>
        <v>0</v>
      </c>
      <c r="DQ114" s="355">
        <f t="shared" si="464"/>
        <v>0</v>
      </c>
      <c r="DR114" s="355">
        <f t="shared" si="465"/>
        <v>0</v>
      </c>
      <c r="DS114" s="355">
        <f t="shared" si="466"/>
        <v>0</v>
      </c>
      <c r="DT114" s="355">
        <f t="shared" si="467"/>
        <v>0</v>
      </c>
      <c r="DU114" s="355">
        <f t="shared" si="468"/>
        <v>0</v>
      </c>
      <c r="DV114" s="68"/>
      <c r="DW114" s="68">
        <f t="shared" si="469"/>
        <v>0</v>
      </c>
      <c r="DX114" s="68" t="str">
        <f t="shared" si="470"/>
        <v>-</v>
      </c>
      <c r="DY114" s="68" t="str">
        <f t="shared" si="471"/>
        <v>-</v>
      </c>
      <c r="DZ114" s="68" t="str">
        <f t="shared" si="472"/>
        <v>-</v>
      </c>
      <c r="EA114" s="68" t="str">
        <f t="shared" si="473"/>
        <v>-</v>
      </c>
      <c r="EB114" s="68" t="str">
        <f t="shared" si="474"/>
        <v>-</v>
      </c>
      <c r="EC114" s="68" t="str">
        <f t="shared" si="475"/>
        <v>-</v>
      </c>
      <c r="ED114" s="68" t="str">
        <f t="shared" si="476"/>
        <v>-</v>
      </c>
      <c r="EE114" s="68"/>
      <c r="EF114" s="355">
        <f t="shared" si="477"/>
        <v>0</v>
      </c>
      <c r="EG114" s="355">
        <f t="shared" si="478"/>
        <v>0</v>
      </c>
      <c r="EH114" s="355">
        <f t="shared" si="479"/>
        <v>0</v>
      </c>
      <c r="EI114" s="355">
        <f t="shared" si="480"/>
        <v>0</v>
      </c>
      <c r="EJ114" s="355">
        <f t="shared" si="481"/>
        <v>0</v>
      </c>
      <c r="EK114" s="355">
        <f t="shared" si="482"/>
        <v>0</v>
      </c>
      <c r="EL114" s="355">
        <f t="shared" si="483"/>
        <v>0</v>
      </c>
      <c r="EM114" s="355">
        <f t="shared" si="484"/>
        <v>0</v>
      </c>
      <c r="EN114" s="68"/>
      <c r="EO114" s="68">
        <f t="shared" si="485"/>
        <v>0</v>
      </c>
      <c r="EP114" s="68" t="str">
        <f t="shared" si="486"/>
        <v>-</v>
      </c>
      <c r="EQ114" s="68" t="str">
        <f t="shared" si="487"/>
        <v>-</v>
      </c>
      <c r="ER114" s="68" t="str">
        <f t="shared" si="488"/>
        <v>-</v>
      </c>
      <c r="ES114" s="68" t="str">
        <f t="shared" si="489"/>
        <v>-</v>
      </c>
      <c r="ET114" s="68" t="str">
        <f t="shared" si="490"/>
        <v>-</v>
      </c>
      <c r="EU114" s="68" t="str">
        <f t="shared" si="491"/>
        <v>-</v>
      </c>
      <c r="EV114" s="68" t="str">
        <f t="shared" si="492"/>
        <v>-</v>
      </c>
      <c r="EW114" s="68"/>
      <c r="EX114" s="355">
        <f t="shared" si="493"/>
        <v>0</v>
      </c>
      <c r="EY114" s="355">
        <f t="shared" si="494"/>
        <v>0</v>
      </c>
      <c r="EZ114" s="355">
        <f t="shared" si="495"/>
        <v>0</v>
      </c>
      <c r="FA114" s="355">
        <f t="shared" si="496"/>
        <v>0</v>
      </c>
      <c r="FB114" s="355">
        <f t="shared" si="497"/>
        <v>0</v>
      </c>
      <c r="FC114" s="355">
        <f t="shared" si="498"/>
        <v>0</v>
      </c>
      <c r="FD114" s="355">
        <f t="shared" si="499"/>
        <v>0</v>
      </c>
      <c r="FE114" s="355">
        <f t="shared" si="500"/>
        <v>0</v>
      </c>
      <c r="FF114" s="68"/>
      <c r="FG114" s="68">
        <f t="shared" si="501"/>
        <v>0</v>
      </c>
      <c r="FH114" s="68" t="str">
        <f t="shared" si="502"/>
        <v>-</v>
      </c>
      <c r="FI114" s="68" t="str">
        <f t="shared" si="503"/>
        <v>-</v>
      </c>
      <c r="FJ114" s="68" t="str">
        <f t="shared" si="504"/>
        <v>-</v>
      </c>
      <c r="FK114" s="68" t="str">
        <f t="shared" si="505"/>
        <v>-</v>
      </c>
      <c r="FL114" s="68" t="str">
        <f t="shared" si="506"/>
        <v>-</v>
      </c>
      <c r="FM114" s="68" t="str">
        <f t="shared" si="507"/>
        <v>-</v>
      </c>
      <c r="FN114" s="68" t="str">
        <f t="shared" si="508"/>
        <v>-</v>
      </c>
      <c r="FO114" s="68"/>
      <c r="FP114" s="355">
        <f t="shared" si="509"/>
        <v>0</v>
      </c>
      <c r="FQ114" s="355">
        <f t="shared" si="510"/>
        <v>0</v>
      </c>
      <c r="FR114" s="355">
        <f t="shared" si="511"/>
        <v>0</v>
      </c>
      <c r="FS114" s="355">
        <f t="shared" si="512"/>
        <v>0</v>
      </c>
      <c r="FT114" s="355">
        <f t="shared" si="513"/>
        <v>0</v>
      </c>
      <c r="FU114" s="355">
        <f t="shared" si="514"/>
        <v>0</v>
      </c>
      <c r="FV114" s="355">
        <f t="shared" si="515"/>
        <v>0</v>
      </c>
      <c r="FW114" s="355">
        <f t="shared" si="516"/>
        <v>0</v>
      </c>
      <c r="FX114" s="68"/>
      <c r="FY114" s="68">
        <f t="shared" si="517"/>
        <v>0</v>
      </c>
      <c r="FZ114" s="68" t="str">
        <f t="shared" si="518"/>
        <v>-</v>
      </c>
      <c r="GA114" s="68" t="str">
        <f t="shared" si="519"/>
        <v>-</v>
      </c>
      <c r="GB114" s="68" t="str">
        <f t="shared" si="520"/>
        <v>-</v>
      </c>
      <c r="GC114" s="68" t="str">
        <f t="shared" si="521"/>
        <v>-</v>
      </c>
      <c r="GD114" s="68" t="str">
        <f t="shared" si="522"/>
        <v>-</v>
      </c>
      <c r="GE114" s="68" t="str">
        <f t="shared" si="523"/>
        <v>-</v>
      </c>
      <c r="GF114" s="68" t="str">
        <f t="shared" si="524"/>
        <v>-</v>
      </c>
    </row>
    <row r="115" spans="1:188" ht="12" x14ac:dyDescent="0.3">
      <c r="A115" s="387"/>
      <c r="B115" s="387" t="s">
        <v>107</v>
      </c>
      <c r="C115" s="387" t="s">
        <v>26</v>
      </c>
      <c r="D115" s="388">
        <v>0.72916666666666663</v>
      </c>
      <c r="E115" s="388">
        <v>0</v>
      </c>
      <c r="F115" s="389" t="str">
        <f t="shared" si="395"/>
        <v>PT</v>
      </c>
      <c r="G115" s="9"/>
      <c r="H115" s="460">
        <f>INDEX(Lookup!$F$279:$Q$289,MATCH(B115,Lookup!$F$279:$F$289,0),MATCH($F$9,Lookup!$F$279:$Q$279,0))</f>
        <v>0.3</v>
      </c>
      <c r="I115" s="391">
        <v>192.4</v>
      </c>
      <c r="J115" s="392">
        <f t="shared" si="396"/>
        <v>683.8</v>
      </c>
      <c r="K115" s="461">
        <f>H115*L115</f>
        <v>0</v>
      </c>
      <c r="L115" s="394">
        <f t="shared" si="421"/>
        <v>0</v>
      </c>
      <c r="M115" s="395">
        <f t="shared" si="398"/>
        <v>192.4</v>
      </c>
      <c r="N115" s="392">
        <f t="shared" si="399"/>
        <v>0</v>
      </c>
      <c r="O115" s="9">
        <f t="shared" si="400"/>
        <v>0</v>
      </c>
      <c r="P115" s="9">
        <f t="shared" si="422"/>
        <v>0</v>
      </c>
      <c r="Q115" s="9">
        <f t="shared" si="423"/>
        <v>0</v>
      </c>
      <c r="R115" s="9">
        <f t="shared" si="424"/>
        <v>0</v>
      </c>
      <c r="S115" s="9">
        <f t="shared" si="425"/>
        <v>0</v>
      </c>
      <c r="T115" s="9">
        <f t="shared" si="426"/>
        <v>0</v>
      </c>
      <c r="U115" s="9">
        <f t="shared" si="427"/>
        <v>0</v>
      </c>
      <c r="V115" s="9">
        <f t="shared" si="428"/>
        <v>0</v>
      </c>
      <c r="W115" s="9">
        <f t="shared" si="429"/>
        <v>0</v>
      </c>
      <c r="X115" s="9">
        <f t="shared" si="430"/>
        <v>0</v>
      </c>
      <c r="Y115" s="9">
        <f t="shared" si="431"/>
        <v>0</v>
      </c>
      <c r="Z115" s="9">
        <f t="shared" si="432"/>
        <v>0</v>
      </c>
      <c r="AA115" s="9">
        <f t="shared" si="433"/>
        <v>0</v>
      </c>
      <c r="AB115" s="9">
        <f t="shared" si="401"/>
        <v>0</v>
      </c>
      <c r="AC115" s="9">
        <f t="shared" si="402"/>
        <v>0</v>
      </c>
      <c r="AD115" s="9">
        <f t="shared" si="403"/>
        <v>0</v>
      </c>
      <c r="AE115" s="9">
        <f t="shared" si="404"/>
        <v>0</v>
      </c>
      <c r="AF115" s="9">
        <f t="shared" si="405"/>
        <v>0</v>
      </c>
      <c r="AG115" s="9">
        <f t="shared" si="406"/>
        <v>0</v>
      </c>
      <c r="AH115" s="8">
        <f t="shared" si="407"/>
        <v>192.4</v>
      </c>
      <c r="AI115" s="8">
        <f t="shared" si="408"/>
        <v>0</v>
      </c>
      <c r="AJ115" s="8">
        <f t="shared" si="409"/>
        <v>0</v>
      </c>
      <c r="AK115" s="8">
        <f t="shared" si="410"/>
        <v>0</v>
      </c>
      <c r="AL115" s="8">
        <f t="shared" si="411"/>
        <v>0</v>
      </c>
      <c r="AM115" s="103" t="str">
        <f t="shared" si="412"/>
        <v>1</v>
      </c>
      <c r="AN115" s="63"/>
      <c r="AO115" s="63"/>
      <c r="AP115" s="63"/>
      <c r="AQ115" s="66"/>
      <c r="AR115" s="66"/>
      <c r="AS115" s="63"/>
      <c r="AT115" s="63"/>
      <c r="AU115" s="63"/>
      <c r="AV115" s="63"/>
      <c r="AW115" s="63"/>
      <c r="AX115" s="66"/>
      <c r="AY115" s="66"/>
      <c r="AZ115" s="63"/>
      <c r="BA115" s="63"/>
      <c r="BB115" s="63"/>
      <c r="BC115" s="63"/>
      <c r="BD115" s="63"/>
      <c r="BE115" s="66"/>
      <c r="BF115" s="66"/>
      <c r="BG115" s="63"/>
      <c r="BH115" s="63"/>
      <c r="BI115" s="63"/>
      <c r="BJ115" s="63"/>
      <c r="BK115" s="63"/>
      <c r="BL115" s="66"/>
      <c r="BM115" s="66"/>
      <c r="BN115" s="63"/>
      <c r="BO115" s="63"/>
      <c r="BP115" s="63"/>
      <c r="BQ115" s="63"/>
      <c r="BR115" s="63"/>
      <c r="BT115" s="70">
        <f t="shared" si="434"/>
        <v>0</v>
      </c>
      <c r="BU115" s="70">
        <f t="shared" si="435"/>
        <v>0</v>
      </c>
      <c r="BV115" s="70">
        <f t="shared" si="436"/>
        <v>0</v>
      </c>
      <c r="BW115" s="70">
        <f t="shared" si="437"/>
        <v>0</v>
      </c>
      <c r="BX115" s="70">
        <f t="shared" si="438"/>
        <v>0</v>
      </c>
      <c r="BY115" s="70">
        <f t="shared" si="439"/>
        <v>0</v>
      </c>
      <c r="CA115" s="104">
        <f t="shared" si="440"/>
        <v>0</v>
      </c>
      <c r="CB115" s="104">
        <f t="shared" si="441"/>
        <v>0</v>
      </c>
      <c r="CC115" s="104">
        <f t="shared" si="442"/>
        <v>0</v>
      </c>
      <c r="CD115" s="104">
        <f t="shared" si="443"/>
        <v>0</v>
      </c>
      <c r="CE115" s="104">
        <f t="shared" si="444"/>
        <v>0</v>
      </c>
      <c r="CF115" s="104">
        <f t="shared" si="445"/>
        <v>0</v>
      </c>
      <c r="CH115" s="226">
        <f t="shared" si="413"/>
        <v>0</v>
      </c>
      <c r="CI115" s="226">
        <f t="shared" si="414"/>
        <v>0</v>
      </c>
      <c r="CJ115" s="226">
        <f t="shared" si="415"/>
        <v>0</v>
      </c>
      <c r="CK115" s="226">
        <f t="shared" si="416"/>
        <v>0</v>
      </c>
      <c r="CL115" s="226">
        <f t="shared" si="417"/>
        <v>0</v>
      </c>
      <c r="CM115" s="226">
        <f t="shared" si="418"/>
        <v>0</v>
      </c>
      <c r="CN115" s="226">
        <f t="shared" si="419"/>
        <v>0</v>
      </c>
      <c r="CO115" s="226">
        <f t="shared" si="420"/>
        <v>0</v>
      </c>
      <c r="CV115" s="355">
        <f t="shared" si="446"/>
        <v>0</v>
      </c>
      <c r="CW115" s="355">
        <f t="shared" si="447"/>
        <v>0</v>
      </c>
      <c r="CX115" s="355">
        <f t="shared" si="448"/>
        <v>0</v>
      </c>
      <c r="CY115" s="355">
        <f t="shared" si="449"/>
        <v>0</v>
      </c>
      <c r="CZ115" s="355" t="str">
        <f ca="1">IFERROR(OUNTIF(AN115:AT115,"e"),"-")</f>
        <v>-</v>
      </c>
      <c r="DA115" s="355">
        <f t="shared" si="450"/>
        <v>0</v>
      </c>
      <c r="DB115" s="355">
        <f t="shared" si="451"/>
        <v>0</v>
      </c>
      <c r="DC115" s="355">
        <f t="shared" si="452"/>
        <v>0</v>
      </c>
      <c r="DD115" s="68"/>
      <c r="DE115" s="1168">
        <f t="shared" si="453"/>
        <v>0</v>
      </c>
      <c r="DF115" s="1168" t="str">
        <f t="shared" si="454"/>
        <v>-</v>
      </c>
      <c r="DG115" s="1168" t="str">
        <f t="shared" si="455"/>
        <v>-</v>
      </c>
      <c r="DH115" s="1168" t="str">
        <f t="shared" si="456"/>
        <v>-</v>
      </c>
      <c r="DI115" s="1168" t="str">
        <f t="shared" ca="1" si="457"/>
        <v>-</v>
      </c>
      <c r="DJ115" s="1168" t="str">
        <f t="shared" si="458"/>
        <v>-</v>
      </c>
      <c r="DK115" s="1168" t="str">
        <f t="shared" si="459"/>
        <v>-</v>
      </c>
      <c r="DL115" s="1168" t="str">
        <f t="shared" si="460"/>
        <v>-</v>
      </c>
      <c r="DM115" s="68"/>
      <c r="DN115" s="355">
        <f t="shared" si="461"/>
        <v>0</v>
      </c>
      <c r="DO115" s="355">
        <f t="shared" si="462"/>
        <v>0</v>
      </c>
      <c r="DP115" s="355">
        <f t="shared" si="463"/>
        <v>0</v>
      </c>
      <c r="DQ115" s="355">
        <f t="shared" si="464"/>
        <v>0</v>
      </c>
      <c r="DR115" s="355">
        <f t="shared" si="465"/>
        <v>0</v>
      </c>
      <c r="DS115" s="355">
        <f t="shared" si="466"/>
        <v>0</v>
      </c>
      <c r="DT115" s="355">
        <f t="shared" si="467"/>
        <v>0</v>
      </c>
      <c r="DU115" s="355">
        <f t="shared" si="468"/>
        <v>0</v>
      </c>
      <c r="DV115" s="68"/>
      <c r="DW115" s="68">
        <f t="shared" si="469"/>
        <v>0</v>
      </c>
      <c r="DX115" s="68" t="str">
        <f t="shared" si="470"/>
        <v>-</v>
      </c>
      <c r="DY115" s="68" t="str">
        <f t="shared" si="471"/>
        <v>-</v>
      </c>
      <c r="DZ115" s="68" t="str">
        <f t="shared" si="472"/>
        <v>-</v>
      </c>
      <c r="EA115" s="68" t="str">
        <f t="shared" si="473"/>
        <v>-</v>
      </c>
      <c r="EB115" s="68" t="str">
        <f t="shared" si="474"/>
        <v>-</v>
      </c>
      <c r="EC115" s="68" t="str">
        <f t="shared" si="475"/>
        <v>-</v>
      </c>
      <c r="ED115" s="68" t="str">
        <f t="shared" si="476"/>
        <v>-</v>
      </c>
      <c r="EE115" s="68"/>
      <c r="EF115" s="355">
        <f t="shared" si="477"/>
        <v>0</v>
      </c>
      <c r="EG115" s="355">
        <f t="shared" si="478"/>
        <v>0</v>
      </c>
      <c r="EH115" s="355">
        <f t="shared" si="479"/>
        <v>0</v>
      </c>
      <c r="EI115" s="355">
        <f t="shared" si="480"/>
        <v>0</v>
      </c>
      <c r="EJ115" s="355">
        <f t="shared" si="481"/>
        <v>0</v>
      </c>
      <c r="EK115" s="355">
        <f t="shared" si="482"/>
        <v>0</v>
      </c>
      <c r="EL115" s="355">
        <f t="shared" si="483"/>
        <v>0</v>
      </c>
      <c r="EM115" s="355">
        <f t="shared" si="484"/>
        <v>0</v>
      </c>
      <c r="EN115" s="68"/>
      <c r="EO115" s="68">
        <f t="shared" si="485"/>
        <v>0</v>
      </c>
      <c r="EP115" s="68" t="str">
        <f t="shared" si="486"/>
        <v>-</v>
      </c>
      <c r="EQ115" s="68" t="str">
        <f t="shared" si="487"/>
        <v>-</v>
      </c>
      <c r="ER115" s="68" t="str">
        <f t="shared" si="488"/>
        <v>-</v>
      </c>
      <c r="ES115" s="68" t="str">
        <f t="shared" si="489"/>
        <v>-</v>
      </c>
      <c r="ET115" s="68" t="str">
        <f t="shared" si="490"/>
        <v>-</v>
      </c>
      <c r="EU115" s="68" t="str">
        <f t="shared" si="491"/>
        <v>-</v>
      </c>
      <c r="EV115" s="68" t="str">
        <f t="shared" si="492"/>
        <v>-</v>
      </c>
      <c r="EW115" s="68"/>
      <c r="EX115" s="355">
        <f t="shared" si="493"/>
        <v>0</v>
      </c>
      <c r="EY115" s="355">
        <f t="shared" si="494"/>
        <v>0</v>
      </c>
      <c r="EZ115" s="355">
        <f t="shared" si="495"/>
        <v>0</v>
      </c>
      <c r="FA115" s="355">
        <f t="shared" si="496"/>
        <v>0</v>
      </c>
      <c r="FB115" s="355">
        <f t="shared" si="497"/>
        <v>0</v>
      </c>
      <c r="FC115" s="355">
        <f t="shared" si="498"/>
        <v>0</v>
      </c>
      <c r="FD115" s="355">
        <f t="shared" si="499"/>
        <v>0</v>
      </c>
      <c r="FE115" s="355">
        <f t="shared" si="500"/>
        <v>0</v>
      </c>
      <c r="FF115" s="68"/>
      <c r="FG115" s="68">
        <f t="shared" si="501"/>
        <v>0</v>
      </c>
      <c r="FH115" s="68" t="str">
        <f t="shared" si="502"/>
        <v>-</v>
      </c>
      <c r="FI115" s="68" t="str">
        <f t="shared" si="503"/>
        <v>-</v>
      </c>
      <c r="FJ115" s="68" t="str">
        <f t="shared" si="504"/>
        <v>-</v>
      </c>
      <c r="FK115" s="68" t="str">
        <f t="shared" si="505"/>
        <v>-</v>
      </c>
      <c r="FL115" s="68" t="str">
        <f t="shared" si="506"/>
        <v>-</v>
      </c>
      <c r="FM115" s="68" t="str">
        <f t="shared" si="507"/>
        <v>-</v>
      </c>
      <c r="FN115" s="68" t="str">
        <f t="shared" si="508"/>
        <v>-</v>
      </c>
      <c r="FO115" s="68"/>
      <c r="FP115" s="355">
        <f t="shared" si="509"/>
        <v>0</v>
      </c>
      <c r="FQ115" s="355">
        <f t="shared" si="510"/>
        <v>0</v>
      </c>
      <c r="FR115" s="355">
        <f t="shared" si="511"/>
        <v>0</v>
      </c>
      <c r="FS115" s="355">
        <f t="shared" si="512"/>
        <v>0</v>
      </c>
      <c r="FT115" s="355">
        <f t="shared" si="513"/>
        <v>0</v>
      </c>
      <c r="FU115" s="355">
        <f t="shared" si="514"/>
        <v>0</v>
      </c>
      <c r="FV115" s="355">
        <f t="shared" si="515"/>
        <v>0</v>
      </c>
      <c r="FW115" s="355">
        <f t="shared" si="516"/>
        <v>0</v>
      </c>
      <c r="FX115" s="68"/>
      <c r="FY115" s="68">
        <f t="shared" si="517"/>
        <v>0</v>
      </c>
      <c r="FZ115" s="68" t="str">
        <f t="shared" si="518"/>
        <v>-</v>
      </c>
      <c r="GA115" s="68" t="str">
        <f t="shared" si="519"/>
        <v>-</v>
      </c>
      <c r="GB115" s="68" t="str">
        <f t="shared" si="520"/>
        <v>-</v>
      </c>
      <c r="GC115" s="68" t="str">
        <f t="shared" si="521"/>
        <v>-</v>
      </c>
      <c r="GD115" s="68" t="str">
        <f t="shared" si="522"/>
        <v>-</v>
      </c>
      <c r="GE115" s="68" t="str">
        <f t="shared" si="523"/>
        <v>-</v>
      </c>
      <c r="GF115" s="68" t="str">
        <f t="shared" si="524"/>
        <v>-</v>
      </c>
    </row>
    <row r="116" spans="1:188" ht="12" x14ac:dyDescent="0.3">
      <c r="A116" s="387"/>
      <c r="B116" s="387" t="s">
        <v>107</v>
      </c>
      <c r="C116" s="387" t="s">
        <v>26</v>
      </c>
      <c r="D116" s="388">
        <v>0.72916666666666663</v>
      </c>
      <c r="E116" s="388">
        <v>0</v>
      </c>
      <c r="F116" s="389" t="str">
        <f>IF(VALUE(D116)&gt;=0.72,"PT",IF(VALUE(D116)&lt;0.72,"Off-PT"))</f>
        <v>PT</v>
      </c>
      <c r="G116" s="9"/>
      <c r="H116" s="460">
        <f>INDEX(Lookup!$F$279:$Q$289,MATCH(B116,Lookup!$F$279:$F$289,0),MATCH($F$9,Lookup!$F$279:$Q$279,0))</f>
        <v>0.3</v>
      </c>
      <c r="I116" s="391">
        <v>192.4</v>
      </c>
      <c r="J116" s="392">
        <f t="shared" si="396"/>
        <v>683.8</v>
      </c>
      <c r="K116" s="461">
        <f>H116*L116</f>
        <v>0</v>
      </c>
      <c r="L116" s="394">
        <f>COUNTA(AN116:BR116)</f>
        <v>0</v>
      </c>
      <c r="M116" s="395">
        <f t="shared" si="398"/>
        <v>192.4</v>
      </c>
      <c r="N116" s="392">
        <f t="shared" si="399"/>
        <v>0</v>
      </c>
      <c r="O116" s="9">
        <f>IF($L$4&gt;0,P116*J116*$M$4*H116,0)</f>
        <v>0</v>
      </c>
      <c r="P116" s="9">
        <f>COUNTIF(AN116:BR116,"A")</f>
        <v>0</v>
      </c>
      <c r="Q116" s="9">
        <f>IF($L$5&gt;0,R116*J116*$M$5*H116,0)</f>
        <v>0</v>
      </c>
      <c r="R116" s="9">
        <f>COUNTIF(AN116:BR116,"B")</f>
        <v>0</v>
      </c>
      <c r="S116" s="9">
        <f>IF($L$6&gt;0,T116*J116*$M$6*H116,0)</f>
        <v>0</v>
      </c>
      <c r="T116" s="9">
        <f>COUNTIF(AN116:BR116,"C")</f>
        <v>0</v>
      </c>
      <c r="U116" s="9">
        <f>IF($L$7&gt;0,V116*J116*$M$7*H116,0)</f>
        <v>0</v>
      </c>
      <c r="V116" s="9">
        <f>COUNTIF(AN116:BR116,"D")</f>
        <v>0</v>
      </c>
      <c r="W116" s="9">
        <f>IF($L$8&gt;0,X116*J116*$M$8*H116,0)</f>
        <v>0</v>
      </c>
      <c r="X116" s="9">
        <f>COUNTIF(AN116:BR116,"E")</f>
        <v>0</v>
      </c>
      <c r="Y116" s="9">
        <f>COUNTIF(AN116:BR116,"F")</f>
        <v>0</v>
      </c>
      <c r="Z116" s="9">
        <f>COUNTIF(AN116:BR116,"G")</f>
        <v>0</v>
      </c>
      <c r="AA116" s="9">
        <f>COUNTIF(AN116:BR116,"H")</f>
        <v>0</v>
      </c>
      <c r="AB116" s="9">
        <f>(Y116+Z116+AA116)*H116</f>
        <v>0</v>
      </c>
      <c r="AC116" s="9">
        <f>IF($L$4&gt;0,I116*$M$4*P116,0)</f>
        <v>0</v>
      </c>
      <c r="AD116" s="9">
        <f>IF($L$5&gt;0,I116*$M$5*R116,0)</f>
        <v>0</v>
      </c>
      <c r="AE116" s="9">
        <f>IF($L$6&gt;0,I116*$M$6*T116,0)</f>
        <v>0</v>
      </c>
      <c r="AF116" s="9">
        <f>IF($L$7&gt;0,I116*$M$7*V116,0)</f>
        <v>0</v>
      </c>
      <c r="AG116" s="9">
        <f>IF($L$8&gt;0,I116*$M$8*X116,0)</f>
        <v>0</v>
      </c>
      <c r="AH116" s="8">
        <f>IF(ISERROR(M116*$M$4),0,M116*$M$4)</f>
        <v>192.4</v>
      </c>
      <c r="AI116" s="8">
        <f>IF(ISERROR(M116*$M$5),0,M116*$M$5)</f>
        <v>0</v>
      </c>
      <c r="AJ116" s="8">
        <f>IF(ISERROR(M116*$M$6),0,M116*$M$6)</f>
        <v>0</v>
      </c>
      <c r="AK116" s="8">
        <f>IF(ISERROR(M116*$M$7),0,M116*$M$7)</f>
        <v>0</v>
      </c>
      <c r="AL116" s="8">
        <f>IF(ISERROR(M116*$M$8),0,M116*$M$8)</f>
        <v>0</v>
      </c>
      <c r="AM116" s="103" t="str">
        <f t="shared" si="412"/>
        <v>1</v>
      </c>
      <c r="AN116" s="63"/>
      <c r="AO116" s="63"/>
      <c r="AP116" s="63"/>
      <c r="AQ116" s="66"/>
      <c r="AR116" s="66"/>
      <c r="AS116" s="63"/>
      <c r="AT116" s="63"/>
      <c r="AU116" s="63"/>
      <c r="AV116" s="63"/>
      <c r="AW116" s="63"/>
      <c r="AX116" s="66"/>
      <c r="AY116" s="66"/>
      <c r="AZ116" s="63"/>
      <c r="BA116" s="63"/>
      <c r="BB116" s="63"/>
      <c r="BC116" s="63"/>
      <c r="BD116" s="63"/>
      <c r="BE116" s="66"/>
      <c r="BF116" s="66"/>
      <c r="BG116" s="63"/>
      <c r="BH116" s="63"/>
      <c r="BI116" s="63"/>
      <c r="BJ116" s="63"/>
      <c r="BK116" s="63"/>
      <c r="BL116" s="66"/>
      <c r="BM116" s="66"/>
      <c r="BN116" s="63"/>
      <c r="BO116" s="63"/>
      <c r="BP116" s="63"/>
      <c r="BQ116" s="63"/>
      <c r="BR116" s="63"/>
      <c r="BT116" s="70">
        <f t="shared" si="434"/>
        <v>0</v>
      </c>
      <c r="BU116" s="70">
        <f t="shared" si="435"/>
        <v>0</v>
      </c>
      <c r="BV116" s="70">
        <f t="shared" si="436"/>
        <v>0</v>
      </c>
      <c r="BW116" s="70">
        <f t="shared" si="437"/>
        <v>0</v>
      </c>
      <c r="BX116" s="70">
        <f t="shared" si="438"/>
        <v>0</v>
      </c>
      <c r="BY116" s="70">
        <f t="shared" si="439"/>
        <v>0</v>
      </c>
      <c r="CA116" s="104">
        <f t="shared" si="440"/>
        <v>0</v>
      </c>
      <c r="CB116" s="104">
        <f t="shared" si="441"/>
        <v>0</v>
      </c>
      <c r="CC116" s="104">
        <f t="shared" si="442"/>
        <v>0</v>
      </c>
      <c r="CD116" s="104">
        <f t="shared" si="443"/>
        <v>0</v>
      </c>
      <c r="CE116" s="104">
        <f t="shared" si="444"/>
        <v>0</v>
      </c>
      <c r="CF116" s="104">
        <f t="shared" si="445"/>
        <v>0</v>
      </c>
      <c r="CH116" s="226">
        <f t="shared" si="413"/>
        <v>0</v>
      </c>
      <c r="CI116" s="226">
        <f t="shared" si="414"/>
        <v>0</v>
      </c>
      <c r="CJ116" s="226">
        <f t="shared" si="415"/>
        <v>0</v>
      </c>
      <c r="CK116" s="226">
        <f t="shared" si="416"/>
        <v>0</v>
      </c>
      <c r="CL116" s="226">
        <f t="shared" si="417"/>
        <v>0</v>
      </c>
      <c r="CM116" s="226">
        <f t="shared" si="418"/>
        <v>0</v>
      </c>
      <c r="CN116" s="226">
        <f t="shared" si="419"/>
        <v>0</v>
      </c>
      <c r="CO116" s="226">
        <f t="shared" si="420"/>
        <v>0</v>
      </c>
      <c r="CV116" s="355">
        <f t="shared" si="446"/>
        <v>0</v>
      </c>
      <c r="CW116" s="355">
        <f t="shared" si="447"/>
        <v>0</v>
      </c>
      <c r="CX116" s="355">
        <f t="shared" si="448"/>
        <v>0</v>
      </c>
      <c r="CY116" s="355">
        <f t="shared" si="449"/>
        <v>0</v>
      </c>
      <c r="CZ116" s="355" t="str">
        <f ca="1">IFERROR(OUNTIF(AN116:AT116,"e"),"-")</f>
        <v>-</v>
      </c>
      <c r="DA116" s="355">
        <f t="shared" si="450"/>
        <v>0</v>
      </c>
      <c r="DB116" s="355">
        <f t="shared" si="451"/>
        <v>0</v>
      </c>
      <c r="DC116" s="355">
        <f t="shared" si="452"/>
        <v>0</v>
      </c>
      <c r="DD116" s="68"/>
      <c r="DE116" s="1168">
        <f t="shared" si="453"/>
        <v>0</v>
      </c>
      <c r="DF116" s="1168" t="str">
        <f t="shared" si="454"/>
        <v>-</v>
      </c>
      <c r="DG116" s="1168" t="str">
        <f t="shared" si="455"/>
        <v>-</v>
      </c>
      <c r="DH116" s="1168" t="str">
        <f t="shared" si="456"/>
        <v>-</v>
      </c>
      <c r="DI116" s="1168" t="str">
        <f t="shared" ca="1" si="457"/>
        <v>-</v>
      </c>
      <c r="DJ116" s="1168" t="str">
        <f t="shared" si="458"/>
        <v>-</v>
      </c>
      <c r="DK116" s="1168" t="str">
        <f t="shared" si="459"/>
        <v>-</v>
      </c>
      <c r="DL116" s="1168" t="str">
        <f t="shared" si="460"/>
        <v>-</v>
      </c>
      <c r="DM116" s="68"/>
      <c r="DN116" s="355">
        <f t="shared" si="461"/>
        <v>0</v>
      </c>
      <c r="DO116" s="355">
        <f t="shared" si="462"/>
        <v>0</v>
      </c>
      <c r="DP116" s="355">
        <f t="shared" si="463"/>
        <v>0</v>
      </c>
      <c r="DQ116" s="355">
        <f t="shared" si="464"/>
        <v>0</v>
      </c>
      <c r="DR116" s="355">
        <f t="shared" si="465"/>
        <v>0</v>
      </c>
      <c r="DS116" s="355">
        <f t="shared" si="466"/>
        <v>0</v>
      </c>
      <c r="DT116" s="355">
        <f t="shared" si="467"/>
        <v>0</v>
      </c>
      <c r="DU116" s="355">
        <f t="shared" si="468"/>
        <v>0</v>
      </c>
      <c r="DV116" s="68"/>
      <c r="DW116" s="68">
        <f t="shared" si="469"/>
        <v>0</v>
      </c>
      <c r="DX116" s="68" t="str">
        <f t="shared" si="470"/>
        <v>-</v>
      </c>
      <c r="DY116" s="68" t="str">
        <f t="shared" si="471"/>
        <v>-</v>
      </c>
      <c r="DZ116" s="68" t="str">
        <f t="shared" si="472"/>
        <v>-</v>
      </c>
      <c r="EA116" s="68" t="str">
        <f t="shared" si="473"/>
        <v>-</v>
      </c>
      <c r="EB116" s="68" t="str">
        <f t="shared" si="474"/>
        <v>-</v>
      </c>
      <c r="EC116" s="68" t="str">
        <f t="shared" si="475"/>
        <v>-</v>
      </c>
      <c r="ED116" s="68" t="str">
        <f t="shared" si="476"/>
        <v>-</v>
      </c>
      <c r="EE116" s="68"/>
      <c r="EF116" s="355">
        <f t="shared" ref="EF116:EF118" si="525">COUNTIF(BB116:BH116,"a")</f>
        <v>0</v>
      </c>
      <c r="EG116" s="355">
        <f t="shared" ref="EG116:EG118" si="526">COUNTIF(BB116:BH116,"b")</f>
        <v>0</v>
      </c>
      <c r="EH116" s="355">
        <f t="shared" ref="EH116:EH118" si="527">COUNTIF(BB116:BH116,"c")</f>
        <v>0</v>
      </c>
      <c r="EI116" s="355">
        <f t="shared" ref="EI116:EI118" si="528">COUNTIF(BB116:BH116,"d")</f>
        <v>0</v>
      </c>
      <c r="EJ116" s="355">
        <f t="shared" ref="EJ116:EJ118" si="529">COUNTIF(BB116:BH116,"e")</f>
        <v>0</v>
      </c>
      <c r="EK116" s="355">
        <f t="shared" ref="EK116:EK118" si="530">COUNTIF(BB116:BH116,"f")</f>
        <v>0</v>
      </c>
      <c r="EL116" s="355">
        <f t="shared" ref="EL116:EL118" si="531">COUNTIF(BB116:BH116,"g")</f>
        <v>0</v>
      </c>
      <c r="EM116" s="355">
        <f t="shared" ref="EM116:EM118" si="532">COUNTIF(BB116:BH116,"h")</f>
        <v>0</v>
      </c>
      <c r="EN116" s="68"/>
      <c r="EO116" s="68">
        <f t="shared" si="485"/>
        <v>0</v>
      </c>
      <c r="EP116" s="68" t="str">
        <f t="shared" si="486"/>
        <v>-</v>
      </c>
      <c r="EQ116" s="68" t="str">
        <f t="shared" si="487"/>
        <v>-</v>
      </c>
      <c r="ER116" s="68" t="str">
        <f t="shared" si="488"/>
        <v>-</v>
      </c>
      <c r="ES116" s="68" t="str">
        <f t="shared" si="489"/>
        <v>-</v>
      </c>
      <c r="ET116" s="68" t="str">
        <f t="shared" si="490"/>
        <v>-</v>
      </c>
      <c r="EU116" s="68" t="str">
        <f t="shared" si="491"/>
        <v>-</v>
      </c>
      <c r="EV116" s="68" t="str">
        <f t="shared" si="492"/>
        <v>-</v>
      </c>
      <c r="EW116" s="68"/>
      <c r="EX116" s="355">
        <f t="shared" si="493"/>
        <v>0</v>
      </c>
      <c r="EY116" s="355">
        <f t="shared" si="494"/>
        <v>0</v>
      </c>
      <c r="EZ116" s="355">
        <f t="shared" si="495"/>
        <v>0</v>
      </c>
      <c r="FA116" s="355">
        <f t="shared" si="496"/>
        <v>0</v>
      </c>
      <c r="FB116" s="355">
        <f t="shared" si="497"/>
        <v>0</v>
      </c>
      <c r="FC116" s="355">
        <f t="shared" si="498"/>
        <v>0</v>
      </c>
      <c r="FD116" s="355">
        <f t="shared" si="499"/>
        <v>0</v>
      </c>
      <c r="FE116" s="355">
        <f t="shared" si="500"/>
        <v>0</v>
      </c>
      <c r="FF116" s="68"/>
      <c r="FG116" s="68">
        <f t="shared" si="501"/>
        <v>0</v>
      </c>
      <c r="FH116" s="68" t="str">
        <f t="shared" si="502"/>
        <v>-</v>
      </c>
      <c r="FI116" s="68" t="str">
        <f t="shared" si="503"/>
        <v>-</v>
      </c>
      <c r="FJ116" s="68" t="str">
        <f t="shared" si="504"/>
        <v>-</v>
      </c>
      <c r="FK116" s="68" t="str">
        <f t="shared" si="505"/>
        <v>-</v>
      </c>
      <c r="FL116" s="68" t="str">
        <f t="shared" si="506"/>
        <v>-</v>
      </c>
      <c r="FM116" s="68" t="str">
        <f t="shared" si="507"/>
        <v>-</v>
      </c>
      <c r="FN116" s="68" t="str">
        <f t="shared" si="508"/>
        <v>-</v>
      </c>
      <c r="FO116" s="68"/>
      <c r="FP116" s="355">
        <f t="shared" si="509"/>
        <v>0</v>
      </c>
      <c r="FQ116" s="355">
        <f t="shared" si="510"/>
        <v>0</v>
      </c>
      <c r="FR116" s="355">
        <f t="shared" si="511"/>
        <v>0</v>
      </c>
      <c r="FS116" s="355">
        <f t="shared" si="512"/>
        <v>0</v>
      </c>
      <c r="FT116" s="355">
        <f t="shared" si="513"/>
        <v>0</v>
      </c>
      <c r="FU116" s="355">
        <f t="shared" si="514"/>
        <v>0</v>
      </c>
      <c r="FV116" s="355">
        <f t="shared" si="515"/>
        <v>0</v>
      </c>
      <c r="FW116" s="355">
        <f t="shared" si="516"/>
        <v>0</v>
      </c>
      <c r="FX116" s="68"/>
      <c r="FY116" s="68">
        <f t="shared" si="517"/>
        <v>0</v>
      </c>
      <c r="FZ116" s="68" t="str">
        <f t="shared" si="518"/>
        <v>-</v>
      </c>
      <c r="GA116" s="68" t="str">
        <f t="shared" si="519"/>
        <v>-</v>
      </c>
      <c r="GB116" s="68" t="str">
        <f t="shared" si="520"/>
        <v>-</v>
      </c>
      <c r="GC116" s="68" t="str">
        <f t="shared" si="521"/>
        <v>-</v>
      </c>
      <c r="GD116" s="68" t="str">
        <f t="shared" si="522"/>
        <v>-</v>
      </c>
      <c r="GE116" s="68" t="str">
        <f t="shared" si="523"/>
        <v>-</v>
      </c>
      <c r="GF116" s="68" t="str">
        <f t="shared" si="524"/>
        <v>-</v>
      </c>
    </row>
    <row r="117" spans="1:188" ht="12" x14ac:dyDescent="0.3">
      <c r="A117" s="387"/>
      <c r="B117" s="387" t="s">
        <v>107</v>
      </c>
      <c r="C117" s="387" t="s">
        <v>26</v>
      </c>
      <c r="D117" s="388">
        <v>0.72916666666666663</v>
      </c>
      <c r="E117" s="388">
        <v>0</v>
      </c>
      <c r="F117" s="389" t="str">
        <f t="shared" si="395"/>
        <v>PT</v>
      </c>
      <c r="G117" s="9"/>
      <c r="H117" s="460">
        <f>INDEX(Lookup!$F$279:$Q$289,MATCH(B117,Lookup!$F$279:$F$289,0),MATCH($F$9,Lookup!$F$279:$Q$279,0))</f>
        <v>0.3</v>
      </c>
      <c r="I117" s="391">
        <v>192.4</v>
      </c>
      <c r="J117" s="392">
        <f t="shared" si="396"/>
        <v>683.8</v>
      </c>
      <c r="K117" s="461">
        <f>H117*L117</f>
        <v>0</v>
      </c>
      <c r="L117" s="394">
        <f t="shared" si="421"/>
        <v>0</v>
      </c>
      <c r="M117" s="395">
        <f t="shared" si="398"/>
        <v>192.4</v>
      </c>
      <c r="N117" s="392">
        <f t="shared" si="399"/>
        <v>0</v>
      </c>
      <c r="O117" s="9">
        <f t="shared" si="400"/>
        <v>0</v>
      </c>
      <c r="P117" s="9">
        <f t="shared" si="422"/>
        <v>0</v>
      </c>
      <c r="Q117" s="9">
        <f t="shared" si="423"/>
        <v>0</v>
      </c>
      <c r="R117" s="9">
        <f t="shared" si="424"/>
        <v>0</v>
      </c>
      <c r="S117" s="9">
        <f t="shared" si="425"/>
        <v>0</v>
      </c>
      <c r="T117" s="9">
        <f t="shared" si="426"/>
        <v>0</v>
      </c>
      <c r="U117" s="9">
        <f t="shared" si="427"/>
        <v>0</v>
      </c>
      <c r="V117" s="9">
        <f t="shared" si="428"/>
        <v>0</v>
      </c>
      <c r="W117" s="9">
        <f t="shared" si="429"/>
        <v>0</v>
      </c>
      <c r="X117" s="9">
        <f t="shared" si="430"/>
        <v>0</v>
      </c>
      <c r="Y117" s="9">
        <f t="shared" si="431"/>
        <v>0</v>
      </c>
      <c r="Z117" s="9">
        <f t="shared" si="432"/>
        <v>0</v>
      </c>
      <c r="AA117" s="9">
        <f t="shared" si="433"/>
        <v>0</v>
      </c>
      <c r="AB117" s="9">
        <f t="shared" si="401"/>
        <v>0</v>
      </c>
      <c r="AC117" s="9">
        <f t="shared" si="402"/>
        <v>0</v>
      </c>
      <c r="AD117" s="9">
        <f t="shared" si="403"/>
        <v>0</v>
      </c>
      <c r="AE117" s="9">
        <f t="shared" si="404"/>
        <v>0</v>
      </c>
      <c r="AF117" s="9">
        <f t="shared" si="405"/>
        <v>0</v>
      </c>
      <c r="AG117" s="9">
        <f t="shared" si="406"/>
        <v>0</v>
      </c>
      <c r="AH117" s="8">
        <f t="shared" si="407"/>
        <v>192.4</v>
      </c>
      <c r="AI117" s="8">
        <f t="shared" si="408"/>
        <v>0</v>
      </c>
      <c r="AJ117" s="8">
        <f t="shared" si="409"/>
        <v>0</v>
      </c>
      <c r="AK117" s="8">
        <f t="shared" si="410"/>
        <v>0</v>
      </c>
      <c r="AL117" s="8">
        <f t="shared" si="411"/>
        <v>0</v>
      </c>
      <c r="AM117" s="103" t="str">
        <f t="shared" si="412"/>
        <v>1</v>
      </c>
      <c r="AN117" s="63"/>
      <c r="AO117" s="63"/>
      <c r="AP117" s="63"/>
      <c r="AQ117" s="66"/>
      <c r="AR117" s="66"/>
      <c r="AS117" s="63"/>
      <c r="AT117" s="63"/>
      <c r="AU117" s="63"/>
      <c r="AV117" s="63"/>
      <c r="AW117" s="63"/>
      <c r="AX117" s="66"/>
      <c r="AY117" s="66"/>
      <c r="AZ117" s="63"/>
      <c r="BA117" s="63"/>
      <c r="BB117" s="63"/>
      <c r="BC117" s="63"/>
      <c r="BD117" s="63"/>
      <c r="BE117" s="66"/>
      <c r="BF117" s="66"/>
      <c r="BG117" s="63"/>
      <c r="BH117" s="63"/>
      <c r="BI117" s="63"/>
      <c r="BJ117" s="63"/>
      <c r="BK117" s="63"/>
      <c r="BL117" s="66"/>
      <c r="BM117" s="66"/>
      <c r="BN117" s="63"/>
      <c r="BO117" s="63"/>
      <c r="BP117" s="63"/>
      <c r="BQ117" s="63"/>
      <c r="BR117" s="63"/>
      <c r="BT117" s="70">
        <f t="shared" si="434"/>
        <v>0</v>
      </c>
      <c r="BU117" s="70">
        <f t="shared" si="435"/>
        <v>0</v>
      </c>
      <c r="BV117" s="70">
        <f t="shared" si="436"/>
        <v>0</v>
      </c>
      <c r="BW117" s="70">
        <f t="shared" si="437"/>
        <v>0</v>
      </c>
      <c r="BX117" s="70">
        <f t="shared" si="438"/>
        <v>0</v>
      </c>
      <c r="BY117" s="70">
        <f t="shared" si="439"/>
        <v>0</v>
      </c>
      <c r="CA117" s="104">
        <f t="shared" si="440"/>
        <v>0</v>
      </c>
      <c r="CB117" s="104">
        <f t="shared" si="441"/>
        <v>0</v>
      </c>
      <c r="CC117" s="104">
        <f t="shared" si="442"/>
        <v>0</v>
      </c>
      <c r="CD117" s="104">
        <f t="shared" si="443"/>
        <v>0</v>
      </c>
      <c r="CE117" s="104">
        <f t="shared" si="444"/>
        <v>0</v>
      </c>
      <c r="CF117" s="104">
        <f t="shared" si="445"/>
        <v>0</v>
      </c>
      <c r="CH117" s="226">
        <f t="shared" si="413"/>
        <v>0</v>
      </c>
      <c r="CI117" s="226">
        <f t="shared" si="414"/>
        <v>0</v>
      </c>
      <c r="CJ117" s="226">
        <f t="shared" si="415"/>
        <v>0</v>
      </c>
      <c r="CK117" s="226">
        <f t="shared" si="416"/>
        <v>0</v>
      </c>
      <c r="CL117" s="226">
        <f t="shared" si="417"/>
        <v>0</v>
      </c>
      <c r="CM117" s="226">
        <f t="shared" si="418"/>
        <v>0</v>
      </c>
      <c r="CN117" s="226">
        <f t="shared" si="419"/>
        <v>0</v>
      </c>
      <c r="CO117" s="226">
        <f t="shared" si="420"/>
        <v>0</v>
      </c>
      <c r="CV117" s="355">
        <f t="shared" si="446"/>
        <v>0</v>
      </c>
      <c r="CW117" s="355">
        <f t="shared" si="447"/>
        <v>0</v>
      </c>
      <c r="CX117" s="355">
        <f t="shared" si="448"/>
        <v>0</v>
      </c>
      <c r="CY117" s="355">
        <f t="shared" si="449"/>
        <v>0</v>
      </c>
      <c r="CZ117" s="355" t="str">
        <f ca="1">IFERROR(OUNTIF(AN117:AT117,"e"),"-")</f>
        <v>-</v>
      </c>
      <c r="DA117" s="355">
        <f t="shared" si="450"/>
        <v>0</v>
      </c>
      <c r="DB117" s="355">
        <f t="shared" si="451"/>
        <v>0</v>
      </c>
      <c r="DC117" s="355">
        <f t="shared" si="452"/>
        <v>0</v>
      </c>
      <c r="DD117" s="68"/>
      <c r="DE117" s="1168">
        <f t="shared" si="453"/>
        <v>0</v>
      </c>
      <c r="DF117" s="1168" t="str">
        <f t="shared" si="454"/>
        <v>-</v>
      </c>
      <c r="DG117" s="1168" t="str">
        <f t="shared" si="455"/>
        <v>-</v>
      </c>
      <c r="DH117" s="1168" t="str">
        <f t="shared" si="456"/>
        <v>-</v>
      </c>
      <c r="DI117" s="1168" t="str">
        <f t="shared" ca="1" si="457"/>
        <v>-</v>
      </c>
      <c r="DJ117" s="1168" t="str">
        <f t="shared" si="458"/>
        <v>-</v>
      </c>
      <c r="DK117" s="1168" t="str">
        <f t="shared" si="459"/>
        <v>-</v>
      </c>
      <c r="DL117" s="1168" t="str">
        <f t="shared" si="460"/>
        <v>-</v>
      </c>
      <c r="DM117" s="68"/>
      <c r="DN117" s="355">
        <f t="shared" si="461"/>
        <v>0</v>
      </c>
      <c r="DO117" s="355">
        <f t="shared" si="462"/>
        <v>0</v>
      </c>
      <c r="DP117" s="355">
        <f t="shared" si="463"/>
        <v>0</v>
      </c>
      <c r="DQ117" s="355">
        <f t="shared" si="464"/>
        <v>0</v>
      </c>
      <c r="DR117" s="355">
        <f t="shared" si="465"/>
        <v>0</v>
      </c>
      <c r="DS117" s="355">
        <f t="shared" si="466"/>
        <v>0</v>
      </c>
      <c r="DT117" s="355">
        <f t="shared" si="467"/>
        <v>0</v>
      </c>
      <c r="DU117" s="355">
        <f t="shared" si="468"/>
        <v>0</v>
      </c>
      <c r="DV117" s="68"/>
      <c r="DW117" s="68">
        <f t="shared" si="469"/>
        <v>0</v>
      </c>
      <c r="DX117" s="68" t="str">
        <f t="shared" si="470"/>
        <v>-</v>
      </c>
      <c r="DY117" s="68" t="str">
        <f t="shared" si="471"/>
        <v>-</v>
      </c>
      <c r="DZ117" s="68" t="str">
        <f t="shared" si="472"/>
        <v>-</v>
      </c>
      <c r="EA117" s="68" t="str">
        <f t="shared" si="473"/>
        <v>-</v>
      </c>
      <c r="EB117" s="68" t="str">
        <f t="shared" si="474"/>
        <v>-</v>
      </c>
      <c r="EC117" s="68" t="str">
        <f t="shared" si="475"/>
        <v>-</v>
      </c>
      <c r="ED117" s="68" t="str">
        <f t="shared" si="476"/>
        <v>-</v>
      </c>
      <c r="EE117" s="68"/>
      <c r="EF117" s="355">
        <f t="shared" si="525"/>
        <v>0</v>
      </c>
      <c r="EG117" s="355">
        <f t="shared" si="526"/>
        <v>0</v>
      </c>
      <c r="EH117" s="355">
        <f t="shared" si="527"/>
        <v>0</v>
      </c>
      <c r="EI117" s="355">
        <f t="shared" si="528"/>
        <v>0</v>
      </c>
      <c r="EJ117" s="355">
        <f t="shared" si="529"/>
        <v>0</v>
      </c>
      <c r="EK117" s="355">
        <f t="shared" si="530"/>
        <v>0</v>
      </c>
      <c r="EL117" s="355">
        <f t="shared" si="531"/>
        <v>0</v>
      </c>
      <c r="EM117" s="355">
        <f t="shared" si="532"/>
        <v>0</v>
      </c>
      <c r="EN117" s="68"/>
      <c r="EO117" s="68">
        <f t="shared" si="485"/>
        <v>0</v>
      </c>
      <c r="EP117" s="68" t="str">
        <f t="shared" si="486"/>
        <v>-</v>
      </c>
      <c r="EQ117" s="68" t="str">
        <f t="shared" si="487"/>
        <v>-</v>
      </c>
      <c r="ER117" s="68" t="str">
        <f t="shared" si="488"/>
        <v>-</v>
      </c>
      <c r="ES117" s="68" t="str">
        <f t="shared" si="489"/>
        <v>-</v>
      </c>
      <c r="ET117" s="68" t="str">
        <f t="shared" si="490"/>
        <v>-</v>
      </c>
      <c r="EU117" s="68" t="str">
        <f t="shared" si="491"/>
        <v>-</v>
      </c>
      <c r="EV117" s="68" t="str">
        <f t="shared" si="492"/>
        <v>-</v>
      </c>
      <c r="EW117" s="68"/>
      <c r="EX117" s="355">
        <f t="shared" si="493"/>
        <v>0</v>
      </c>
      <c r="EY117" s="355">
        <f t="shared" si="494"/>
        <v>0</v>
      </c>
      <c r="EZ117" s="355">
        <f t="shared" si="495"/>
        <v>0</v>
      </c>
      <c r="FA117" s="355">
        <f t="shared" si="496"/>
        <v>0</v>
      </c>
      <c r="FB117" s="355">
        <f t="shared" si="497"/>
        <v>0</v>
      </c>
      <c r="FC117" s="355">
        <f t="shared" si="498"/>
        <v>0</v>
      </c>
      <c r="FD117" s="355">
        <f t="shared" si="499"/>
        <v>0</v>
      </c>
      <c r="FE117" s="355">
        <f t="shared" si="500"/>
        <v>0</v>
      </c>
      <c r="FF117" s="68"/>
      <c r="FG117" s="68">
        <f t="shared" si="501"/>
        <v>0</v>
      </c>
      <c r="FH117" s="68" t="str">
        <f t="shared" si="502"/>
        <v>-</v>
      </c>
      <c r="FI117" s="68" t="str">
        <f t="shared" si="503"/>
        <v>-</v>
      </c>
      <c r="FJ117" s="68" t="str">
        <f t="shared" si="504"/>
        <v>-</v>
      </c>
      <c r="FK117" s="68" t="str">
        <f t="shared" si="505"/>
        <v>-</v>
      </c>
      <c r="FL117" s="68" t="str">
        <f t="shared" si="506"/>
        <v>-</v>
      </c>
      <c r="FM117" s="68" t="str">
        <f t="shared" si="507"/>
        <v>-</v>
      </c>
      <c r="FN117" s="68" t="str">
        <f t="shared" si="508"/>
        <v>-</v>
      </c>
      <c r="FO117" s="68"/>
      <c r="FP117" s="355">
        <f t="shared" si="509"/>
        <v>0</v>
      </c>
      <c r="FQ117" s="355">
        <f t="shared" si="510"/>
        <v>0</v>
      </c>
      <c r="FR117" s="355">
        <f t="shared" si="511"/>
        <v>0</v>
      </c>
      <c r="FS117" s="355">
        <f t="shared" si="512"/>
        <v>0</v>
      </c>
      <c r="FT117" s="355">
        <f t="shared" si="513"/>
        <v>0</v>
      </c>
      <c r="FU117" s="355">
        <f t="shared" si="514"/>
        <v>0</v>
      </c>
      <c r="FV117" s="355">
        <f t="shared" si="515"/>
        <v>0</v>
      </c>
      <c r="FW117" s="355">
        <f t="shared" si="516"/>
        <v>0</v>
      </c>
      <c r="FX117" s="68"/>
      <c r="FY117" s="68">
        <f t="shared" si="517"/>
        <v>0</v>
      </c>
      <c r="FZ117" s="68" t="str">
        <f t="shared" si="518"/>
        <v>-</v>
      </c>
      <c r="GA117" s="68" t="str">
        <f t="shared" si="519"/>
        <v>-</v>
      </c>
      <c r="GB117" s="68" t="str">
        <f t="shared" si="520"/>
        <v>-</v>
      </c>
      <c r="GC117" s="68" t="str">
        <f t="shared" si="521"/>
        <v>-</v>
      </c>
      <c r="GD117" s="68" t="str">
        <f t="shared" si="522"/>
        <v>-</v>
      </c>
      <c r="GE117" s="68" t="str">
        <f t="shared" si="523"/>
        <v>-</v>
      </c>
      <c r="GF117" s="68" t="str">
        <f t="shared" si="524"/>
        <v>-</v>
      </c>
    </row>
    <row r="118" spans="1:188" ht="12.6" thickBot="1" x14ac:dyDescent="0.35">
      <c r="A118" s="387"/>
      <c r="B118" s="387" t="s">
        <v>107</v>
      </c>
      <c r="C118" s="387" t="s">
        <v>26</v>
      </c>
      <c r="D118" s="388">
        <v>0.72916666666666663</v>
      </c>
      <c r="E118" s="388">
        <v>0</v>
      </c>
      <c r="F118" s="389" t="str">
        <f t="shared" si="395"/>
        <v>PT</v>
      </c>
      <c r="G118" s="9"/>
      <c r="H118" s="460">
        <f>INDEX(Lookup!$F$279:$Q$289,MATCH(B118,Lookup!$F$279:$F$289,0),MATCH($F$9,Lookup!$F$279:$Q$279,0))</f>
        <v>0.3</v>
      </c>
      <c r="I118" s="391">
        <v>192.4</v>
      </c>
      <c r="J118" s="392">
        <f t="shared" si="396"/>
        <v>683.8</v>
      </c>
      <c r="K118" s="461">
        <f>H118*L118</f>
        <v>0</v>
      </c>
      <c r="L118" s="394">
        <f t="shared" si="421"/>
        <v>0</v>
      </c>
      <c r="M118" s="395">
        <f t="shared" si="398"/>
        <v>192.4</v>
      </c>
      <c r="N118" s="392">
        <f t="shared" si="399"/>
        <v>0</v>
      </c>
      <c r="O118" s="9">
        <f t="shared" si="400"/>
        <v>0</v>
      </c>
      <c r="P118" s="9">
        <f t="shared" si="422"/>
        <v>0</v>
      </c>
      <c r="Q118" s="9">
        <f t="shared" si="423"/>
        <v>0</v>
      </c>
      <c r="R118" s="9">
        <f t="shared" si="424"/>
        <v>0</v>
      </c>
      <c r="S118" s="9">
        <f t="shared" si="425"/>
        <v>0</v>
      </c>
      <c r="T118" s="9">
        <f t="shared" si="426"/>
        <v>0</v>
      </c>
      <c r="U118" s="9">
        <f t="shared" si="427"/>
        <v>0</v>
      </c>
      <c r="V118" s="9">
        <f t="shared" si="428"/>
        <v>0</v>
      </c>
      <c r="W118" s="9">
        <f t="shared" si="429"/>
        <v>0</v>
      </c>
      <c r="X118" s="9">
        <f t="shared" si="430"/>
        <v>0</v>
      </c>
      <c r="Y118" s="9">
        <f t="shared" si="431"/>
        <v>0</v>
      </c>
      <c r="Z118" s="9">
        <f t="shared" si="432"/>
        <v>0</v>
      </c>
      <c r="AA118" s="9">
        <f t="shared" si="433"/>
        <v>0</v>
      </c>
      <c r="AB118" s="9">
        <f t="shared" si="401"/>
        <v>0</v>
      </c>
      <c r="AC118" s="9">
        <f t="shared" si="402"/>
        <v>0</v>
      </c>
      <c r="AD118" s="9">
        <f t="shared" si="403"/>
        <v>0</v>
      </c>
      <c r="AE118" s="9">
        <f t="shared" si="404"/>
        <v>0</v>
      </c>
      <c r="AF118" s="9">
        <f t="shared" si="405"/>
        <v>0</v>
      </c>
      <c r="AG118" s="9">
        <f t="shared" si="406"/>
        <v>0</v>
      </c>
      <c r="AH118" s="8">
        <f t="shared" si="407"/>
        <v>192.4</v>
      </c>
      <c r="AI118" s="8">
        <f t="shared" si="408"/>
        <v>0</v>
      </c>
      <c r="AJ118" s="8">
        <f t="shared" si="409"/>
        <v>0</v>
      </c>
      <c r="AK118" s="8">
        <f t="shared" si="410"/>
        <v>0</v>
      </c>
      <c r="AL118" s="8">
        <f t="shared" si="411"/>
        <v>0</v>
      </c>
      <c r="AM118" s="103" t="str">
        <f t="shared" si="412"/>
        <v>1</v>
      </c>
      <c r="AN118" s="63"/>
      <c r="AO118" s="63"/>
      <c r="AP118" s="63"/>
      <c r="AQ118" s="66"/>
      <c r="AR118" s="66"/>
      <c r="AS118" s="63"/>
      <c r="AT118" s="63"/>
      <c r="AU118" s="63"/>
      <c r="AV118" s="63"/>
      <c r="AW118" s="63"/>
      <c r="AX118" s="66"/>
      <c r="AY118" s="66"/>
      <c r="AZ118" s="63"/>
      <c r="BA118" s="63"/>
      <c r="BB118" s="63"/>
      <c r="BC118" s="63"/>
      <c r="BD118" s="63"/>
      <c r="BE118" s="66"/>
      <c r="BF118" s="66"/>
      <c r="BG118" s="63"/>
      <c r="BH118" s="63"/>
      <c r="BI118" s="63"/>
      <c r="BJ118" s="63"/>
      <c r="BK118" s="63"/>
      <c r="BL118" s="66"/>
      <c r="BM118" s="66"/>
      <c r="BN118" s="63"/>
      <c r="BO118" s="63"/>
      <c r="BP118" s="63"/>
      <c r="BQ118" s="63"/>
      <c r="BR118" s="63"/>
      <c r="BT118" s="70">
        <f t="shared" si="434"/>
        <v>0</v>
      </c>
      <c r="BU118" s="70">
        <f t="shared" si="435"/>
        <v>0</v>
      </c>
      <c r="BV118" s="70">
        <f t="shared" si="436"/>
        <v>0</v>
      </c>
      <c r="BW118" s="70">
        <f t="shared" si="437"/>
        <v>0</v>
      </c>
      <c r="BX118" s="70">
        <f t="shared" si="438"/>
        <v>0</v>
      </c>
      <c r="BY118" s="70">
        <f t="shared" si="439"/>
        <v>0</v>
      </c>
      <c r="CA118" s="104">
        <f t="shared" si="440"/>
        <v>0</v>
      </c>
      <c r="CB118" s="104">
        <f t="shared" si="441"/>
        <v>0</v>
      </c>
      <c r="CC118" s="104">
        <f t="shared" si="442"/>
        <v>0</v>
      </c>
      <c r="CD118" s="104">
        <f t="shared" si="443"/>
        <v>0</v>
      </c>
      <c r="CE118" s="104">
        <f t="shared" si="444"/>
        <v>0</v>
      </c>
      <c r="CF118" s="104">
        <f t="shared" si="445"/>
        <v>0</v>
      </c>
      <c r="CH118" s="226">
        <f t="shared" si="413"/>
        <v>0</v>
      </c>
      <c r="CI118" s="226">
        <f t="shared" si="414"/>
        <v>0</v>
      </c>
      <c r="CJ118" s="226">
        <f t="shared" si="415"/>
        <v>0</v>
      </c>
      <c r="CK118" s="226">
        <f t="shared" si="416"/>
        <v>0</v>
      </c>
      <c r="CL118" s="226">
        <f t="shared" si="417"/>
        <v>0</v>
      </c>
      <c r="CM118" s="226">
        <f t="shared" si="418"/>
        <v>0</v>
      </c>
      <c r="CN118" s="226">
        <f t="shared" si="419"/>
        <v>0</v>
      </c>
      <c r="CO118" s="226">
        <f t="shared" si="420"/>
        <v>0</v>
      </c>
      <c r="CV118" s="355">
        <f t="shared" si="446"/>
        <v>0</v>
      </c>
      <c r="CW118" s="355">
        <f t="shared" si="447"/>
        <v>0</v>
      </c>
      <c r="CX118" s="355">
        <f t="shared" si="448"/>
        <v>0</v>
      </c>
      <c r="CY118" s="355">
        <f t="shared" si="449"/>
        <v>0</v>
      </c>
      <c r="CZ118" s="355" t="str">
        <f ca="1">IFERROR(OUNTIF(AN118:AT118,"e"),"-")</f>
        <v>-</v>
      </c>
      <c r="DA118" s="355">
        <f t="shared" si="450"/>
        <v>0</v>
      </c>
      <c r="DB118" s="355">
        <f t="shared" si="451"/>
        <v>0</v>
      </c>
      <c r="DC118" s="355">
        <f t="shared" si="452"/>
        <v>0</v>
      </c>
      <c r="DD118" s="68"/>
      <c r="DE118" s="1168">
        <f t="shared" si="453"/>
        <v>0</v>
      </c>
      <c r="DF118" s="1168" t="str">
        <f t="shared" si="454"/>
        <v>-</v>
      </c>
      <c r="DG118" s="1168" t="str">
        <f t="shared" si="455"/>
        <v>-</v>
      </c>
      <c r="DH118" s="1168" t="str">
        <f t="shared" si="456"/>
        <v>-</v>
      </c>
      <c r="DI118" s="1168" t="str">
        <f t="shared" ca="1" si="457"/>
        <v>-</v>
      </c>
      <c r="DJ118" s="1168" t="str">
        <f t="shared" si="458"/>
        <v>-</v>
      </c>
      <c r="DK118" s="1168" t="str">
        <f t="shared" si="459"/>
        <v>-</v>
      </c>
      <c r="DL118" s="1168" t="str">
        <f t="shared" si="460"/>
        <v>-</v>
      </c>
      <c r="DM118" s="68"/>
      <c r="DN118" s="355">
        <f t="shared" si="461"/>
        <v>0</v>
      </c>
      <c r="DO118" s="355">
        <f t="shared" si="462"/>
        <v>0</v>
      </c>
      <c r="DP118" s="355">
        <f t="shared" si="463"/>
        <v>0</v>
      </c>
      <c r="DQ118" s="355">
        <f t="shared" si="464"/>
        <v>0</v>
      </c>
      <c r="DR118" s="355">
        <f t="shared" si="465"/>
        <v>0</v>
      </c>
      <c r="DS118" s="355">
        <f t="shared" si="466"/>
        <v>0</v>
      </c>
      <c r="DT118" s="355">
        <f t="shared" si="467"/>
        <v>0</v>
      </c>
      <c r="DU118" s="355">
        <f t="shared" si="468"/>
        <v>0</v>
      </c>
      <c r="DV118" s="68"/>
      <c r="DW118" s="68">
        <f t="shared" si="469"/>
        <v>0</v>
      </c>
      <c r="DX118" s="68" t="str">
        <f t="shared" si="470"/>
        <v>-</v>
      </c>
      <c r="DY118" s="68" t="str">
        <f t="shared" si="471"/>
        <v>-</v>
      </c>
      <c r="DZ118" s="68" t="str">
        <f t="shared" si="472"/>
        <v>-</v>
      </c>
      <c r="EA118" s="68" t="str">
        <f t="shared" si="473"/>
        <v>-</v>
      </c>
      <c r="EB118" s="68" t="str">
        <f t="shared" si="474"/>
        <v>-</v>
      </c>
      <c r="EC118" s="68" t="str">
        <f t="shared" si="475"/>
        <v>-</v>
      </c>
      <c r="ED118" s="68" t="str">
        <f t="shared" si="476"/>
        <v>-</v>
      </c>
      <c r="EE118" s="68"/>
      <c r="EF118" s="355">
        <f t="shared" si="525"/>
        <v>0</v>
      </c>
      <c r="EG118" s="355">
        <f t="shared" si="526"/>
        <v>0</v>
      </c>
      <c r="EH118" s="355">
        <f t="shared" si="527"/>
        <v>0</v>
      </c>
      <c r="EI118" s="355">
        <f t="shared" si="528"/>
        <v>0</v>
      </c>
      <c r="EJ118" s="355">
        <f t="shared" si="529"/>
        <v>0</v>
      </c>
      <c r="EK118" s="355">
        <f t="shared" si="530"/>
        <v>0</v>
      </c>
      <c r="EL118" s="355">
        <f t="shared" si="531"/>
        <v>0</v>
      </c>
      <c r="EM118" s="355">
        <f t="shared" si="532"/>
        <v>0</v>
      </c>
      <c r="EN118" s="68"/>
      <c r="EO118" s="68">
        <f t="shared" si="485"/>
        <v>0</v>
      </c>
      <c r="EP118" s="68" t="str">
        <f t="shared" si="486"/>
        <v>-</v>
      </c>
      <c r="EQ118" s="68" t="str">
        <f t="shared" si="487"/>
        <v>-</v>
      </c>
      <c r="ER118" s="68" t="str">
        <f t="shared" si="488"/>
        <v>-</v>
      </c>
      <c r="ES118" s="68" t="str">
        <f t="shared" si="489"/>
        <v>-</v>
      </c>
      <c r="ET118" s="68" t="str">
        <f t="shared" si="490"/>
        <v>-</v>
      </c>
      <c r="EU118" s="68" t="str">
        <f t="shared" si="491"/>
        <v>-</v>
      </c>
      <c r="EV118" s="68" t="str">
        <f t="shared" si="492"/>
        <v>-</v>
      </c>
      <c r="EW118" s="68"/>
      <c r="EX118" s="355">
        <f t="shared" si="493"/>
        <v>0</v>
      </c>
      <c r="EY118" s="355">
        <f t="shared" si="494"/>
        <v>0</v>
      </c>
      <c r="EZ118" s="355">
        <f t="shared" si="495"/>
        <v>0</v>
      </c>
      <c r="FA118" s="355">
        <f t="shared" si="496"/>
        <v>0</v>
      </c>
      <c r="FB118" s="355">
        <f t="shared" si="497"/>
        <v>0</v>
      </c>
      <c r="FC118" s="355">
        <f t="shared" si="498"/>
        <v>0</v>
      </c>
      <c r="FD118" s="355">
        <f t="shared" si="499"/>
        <v>0</v>
      </c>
      <c r="FE118" s="355">
        <f t="shared" si="500"/>
        <v>0</v>
      </c>
      <c r="FF118" s="68"/>
      <c r="FG118" s="68">
        <f t="shared" si="501"/>
        <v>0</v>
      </c>
      <c r="FH118" s="68" t="str">
        <f t="shared" si="502"/>
        <v>-</v>
      </c>
      <c r="FI118" s="68" t="str">
        <f t="shared" si="503"/>
        <v>-</v>
      </c>
      <c r="FJ118" s="68" t="str">
        <f t="shared" si="504"/>
        <v>-</v>
      </c>
      <c r="FK118" s="68" t="str">
        <f t="shared" si="505"/>
        <v>-</v>
      </c>
      <c r="FL118" s="68" t="str">
        <f t="shared" si="506"/>
        <v>-</v>
      </c>
      <c r="FM118" s="68" t="str">
        <f t="shared" si="507"/>
        <v>-</v>
      </c>
      <c r="FN118" s="68" t="str">
        <f t="shared" si="508"/>
        <v>-</v>
      </c>
      <c r="FO118" s="68"/>
      <c r="FP118" s="355">
        <f t="shared" si="509"/>
        <v>0</v>
      </c>
      <c r="FQ118" s="355">
        <f t="shared" si="510"/>
        <v>0</v>
      </c>
      <c r="FR118" s="355">
        <f t="shared" si="511"/>
        <v>0</v>
      </c>
      <c r="FS118" s="355">
        <f t="shared" si="512"/>
        <v>0</v>
      </c>
      <c r="FT118" s="355">
        <f t="shared" si="513"/>
        <v>0</v>
      </c>
      <c r="FU118" s="355">
        <f t="shared" si="514"/>
        <v>0</v>
      </c>
      <c r="FV118" s="355">
        <f t="shared" si="515"/>
        <v>0</v>
      </c>
      <c r="FW118" s="355">
        <f t="shared" si="516"/>
        <v>0</v>
      </c>
      <c r="FX118" s="68"/>
      <c r="FY118" s="68">
        <f t="shared" si="517"/>
        <v>0</v>
      </c>
      <c r="FZ118" s="68" t="str">
        <f t="shared" si="518"/>
        <v>-</v>
      </c>
      <c r="GA118" s="68" t="str">
        <f t="shared" si="519"/>
        <v>-</v>
      </c>
      <c r="GB118" s="68" t="str">
        <f t="shared" si="520"/>
        <v>-</v>
      </c>
      <c r="GC118" s="68" t="str">
        <f t="shared" si="521"/>
        <v>-</v>
      </c>
      <c r="GD118" s="68" t="str">
        <f t="shared" si="522"/>
        <v>-</v>
      </c>
      <c r="GE118" s="68" t="str">
        <f t="shared" si="523"/>
        <v>-</v>
      </c>
      <c r="GF118" s="68" t="str">
        <f t="shared" si="524"/>
        <v>-</v>
      </c>
    </row>
    <row r="119" spans="1:188" ht="12.6" thickBot="1" x14ac:dyDescent="0.35">
      <c r="A119" s="414"/>
      <c r="B119" s="414"/>
      <c r="C119" s="414"/>
      <c r="D119" s="415"/>
      <c r="E119" s="415"/>
      <c r="F119" s="416"/>
      <c r="G119" s="414"/>
      <c r="H119" s="414"/>
      <c r="I119" s="417"/>
      <c r="J119" s="418" t="s">
        <v>75</v>
      </c>
      <c r="K119" s="419">
        <f>SUM(K97:K118)</f>
        <v>0</v>
      </c>
      <c r="L119" s="418">
        <f>SUM(L97:L118)</f>
        <v>0</v>
      </c>
      <c r="M119" s="420"/>
      <c r="N119" s="469">
        <f>SUM(N97:N118)</f>
        <v>0</v>
      </c>
      <c r="O119" s="110"/>
      <c r="P119" s="111"/>
      <c r="Q119" s="111"/>
      <c r="R119" s="111"/>
      <c r="S119" s="111"/>
      <c r="T119" s="111"/>
      <c r="U119" s="112"/>
      <c r="V119" s="111"/>
      <c r="W119" s="111"/>
      <c r="X119" s="111"/>
      <c r="Y119" s="111"/>
      <c r="Z119" s="111"/>
      <c r="AA119" s="111"/>
      <c r="AB119" s="111"/>
      <c r="AC119" s="112"/>
      <c r="AD119" s="111"/>
      <c r="AE119" s="111"/>
      <c r="AF119" s="111"/>
      <c r="AG119" s="111"/>
      <c r="AH119" s="111"/>
      <c r="AI119" s="111"/>
      <c r="AJ119" s="111"/>
      <c r="AK119" s="111"/>
      <c r="AL119" s="112"/>
      <c r="AM119" s="113"/>
      <c r="AN119" s="231">
        <f t="shared" ref="AN119:BR119" si="533">COUNTA(AN97:AN118)</f>
        <v>0</v>
      </c>
      <c r="AO119" s="231">
        <f t="shared" si="533"/>
        <v>0</v>
      </c>
      <c r="AP119" s="231">
        <f t="shared" si="533"/>
        <v>0</v>
      </c>
      <c r="AQ119" s="231">
        <f t="shared" si="533"/>
        <v>0</v>
      </c>
      <c r="AR119" s="231">
        <f t="shared" si="533"/>
        <v>0</v>
      </c>
      <c r="AS119" s="231">
        <f t="shared" si="533"/>
        <v>0</v>
      </c>
      <c r="AT119" s="231">
        <f t="shared" si="533"/>
        <v>0</v>
      </c>
      <c r="AU119" s="231">
        <f t="shared" si="533"/>
        <v>0</v>
      </c>
      <c r="AV119" s="231">
        <f t="shared" si="533"/>
        <v>0</v>
      </c>
      <c r="AW119" s="231">
        <f t="shared" si="533"/>
        <v>0</v>
      </c>
      <c r="AX119" s="231">
        <f t="shared" si="533"/>
        <v>0</v>
      </c>
      <c r="AY119" s="231">
        <f t="shared" si="533"/>
        <v>0</v>
      </c>
      <c r="AZ119" s="231">
        <f t="shared" si="533"/>
        <v>0</v>
      </c>
      <c r="BA119" s="231">
        <f t="shared" si="533"/>
        <v>0</v>
      </c>
      <c r="BB119" s="231">
        <f t="shared" si="533"/>
        <v>0</v>
      </c>
      <c r="BC119" s="231">
        <f t="shared" si="533"/>
        <v>0</v>
      </c>
      <c r="BD119" s="231">
        <f t="shared" si="533"/>
        <v>0</v>
      </c>
      <c r="BE119" s="231">
        <f t="shared" si="533"/>
        <v>0</v>
      </c>
      <c r="BF119" s="231">
        <f t="shared" si="533"/>
        <v>0</v>
      </c>
      <c r="BG119" s="231">
        <f t="shared" si="533"/>
        <v>0</v>
      </c>
      <c r="BH119" s="231">
        <f t="shared" si="533"/>
        <v>0</v>
      </c>
      <c r="BI119" s="231">
        <f t="shared" si="533"/>
        <v>0</v>
      </c>
      <c r="BJ119" s="231">
        <f t="shared" si="533"/>
        <v>0</v>
      </c>
      <c r="BK119" s="231">
        <f t="shared" si="533"/>
        <v>0</v>
      </c>
      <c r="BL119" s="231">
        <f t="shared" si="533"/>
        <v>0</v>
      </c>
      <c r="BM119" s="231">
        <f t="shared" si="533"/>
        <v>0</v>
      </c>
      <c r="BN119" s="231">
        <f t="shared" si="533"/>
        <v>0</v>
      </c>
      <c r="BO119" s="231">
        <f t="shared" si="533"/>
        <v>0</v>
      </c>
      <c r="BP119" s="231">
        <f t="shared" si="533"/>
        <v>0</v>
      </c>
      <c r="BQ119" s="231">
        <f t="shared" si="533"/>
        <v>0</v>
      </c>
      <c r="BR119" s="232">
        <f t="shared" si="533"/>
        <v>0</v>
      </c>
      <c r="CA119" s="104"/>
      <c r="CB119" s="104"/>
      <c r="CC119" s="104"/>
      <c r="CD119" s="104"/>
      <c r="CE119" s="104"/>
      <c r="CF119" s="104"/>
      <c r="CH119" s="226"/>
      <c r="CI119" s="226"/>
      <c r="CJ119" s="226"/>
      <c r="CK119" s="226"/>
      <c r="CL119" s="226"/>
      <c r="CM119" s="226"/>
      <c r="CN119" s="226"/>
      <c r="CO119" s="226"/>
      <c r="CV119" s="1568">
        <f ca="1">SUM(CV97:DC118)</f>
        <v>0</v>
      </c>
      <c r="CW119" s="1569"/>
      <c r="CX119" s="1569"/>
      <c r="CY119" s="1569"/>
      <c r="CZ119" s="1569"/>
      <c r="DA119" s="1569"/>
      <c r="DB119" s="1569"/>
      <c r="DC119" s="1570"/>
      <c r="DD119" s="68"/>
      <c r="DE119" s="1560">
        <f ca="1">SUM(DE97:DL118)</f>
        <v>0</v>
      </c>
      <c r="DF119" s="1561"/>
      <c r="DG119" s="1561"/>
      <c r="DH119" s="1561"/>
      <c r="DI119" s="1561"/>
      <c r="DJ119" s="1561"/>
      <c r="DK119" s="1561"/>
      <c r="DL119" s="1562"/>
      <c r="DM119" s="68"/>
      <c r="DN119" s="1568">
        <f>SUM(DN97:DU118)</f>
        <v>0</v>
      </c>
      <c r="DO119" s="1569"/>
      <c r="DP119" s="1569"/>
      <c r="DQ119" s="1569"/>
      <c r="DR119" s="1569"/>
      <c r="DS119" s="1569"/>
      <c r="DT119" s="1569"/>
      <c r="DU119" s="1570"/>
      <c r="DV119" s="68"/>
      <c r="DW119" s="1560">
        <f>SUM(DW97:ED118)</f>
        <v>0</v>
      </c>
      <c r="DX119" s="1561"/>
      <c r="DY119" s="1561"/>
      <c r="DZ119" s="1561"/>
      <c r="EA119" s="1561"/>
      <c r="EB119" s="1561"/>
      <c r="EC119" s="1561"/>
      <c r="ED119" s="1562"/>
      <c r="EE119" s="68"/>
      <c r="EF119" s="1568">
        <f>SUM(EF97:EM118)</f>
        <v>0</v>
      </c>
      <c r="EG119" s="1569"/>
      <c r="EH119" s="1569"/>
      <c r="EI119" s="1569"/>
      <c r="EJ119" s="1569"/>
      <c r="EK119" s="1569"/>
      <c r="EL119" s="1569"/>
      <c r="EM119" s="1570"/>
      <c r="EN119" s="68"/>
      <c r="EO119" s="1560">
        <f>SUM(EO97:EV118)</f>
        <v>0</v>
      </c>
      <c r="EP119" s="1561"/>
      <c r="EQ119" s="1561"/>
      <c r="ER119" s="1561"/>
      <c r="ES119" s="1561"/>
      <c r="ET119" s="1561"/>
      <c r="EU119" s="1561"/>
      <c r="EV119" s="1562"/>
      <c r="EW119" s="68"/>
      <c r="EX119" s="1568">
        <f>SUM(EX97:FE118)</f>
        <v>0</v>
      </c>
      <c r="EY119" s="1569"/>
      <c r="EZ119" s="1569"/>
      <c r="FA119" s="1569"/>
      <c r="FB119" s="1569"/>
      <c r="FC119" s="1569"/>
      <c r="FD119" s="1569"/>
      <c r="FE119" s="1570"/>
      <c r="FF119" s="68"/>
      <c r="FG119" s="1560">
        <f>SUM(FG97:FN118)</f>
        <v>0</v>
      </c>
      <c r="FH119" s="1561"/>
      <c r="FI119" s="1561"/>
      <c r="FJ119" s="1561"/>
      <c r="FK119" s="1561"/>
      <c r="FL119" s="1561"/>
      <c r="FM119" s="1561"/>
      <c r="FN119" s="1562"/>
      <c r="FO119" s="68"/>
      <c r="FP119" s="1568">
        <f>SUM(FP97:FW118)</f>
        <v>0</v>
      </c>
      <c r="FQ119" s="1569"/>
      <c r="FR119" s="1569"/>
      <c r="FS119" s="1569"/>
      <c r="FT119" s="1569"/>
      <c r="FU119" s="1569"/>
      <c r="FV119" s="1569"/>
      <c r="FW119" s="1570"/>
      <c r="FX119" s="68"/>
      <c r="FY119" s="1560">
        <f>SUM(FY97:GF118)</f>
        <v>0</v>
      </c>
      <c r="FZ119" s="1561"/>
      <c r="GA119" s="1561"/>
      <c r="GB119" s="1561"/>
      <c r="GC119" s="1561"/>
      <c r="GD119" s="1561"/>
      <c r="GE119" s="1561"/>
      <c r="GF119" s="1562"/>
    </row>
    <row r="120" spans="1:188" ht="14.25" customHeight="1" thickBot="1" x14ac:dyDescent="0.35">
      <c r="B120" s="68"/>
      <c r="N120" s="230" t="s">
        <v>83</v>
      </c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583">
        <f>SUM(BT97:BT118)</f>
        <v>0</v>
      </c>
      <c r="AO120" s="1583"/>
      <c r="AP120" s="1583"/>
      <c r="AQ120" s="1583"/>
      <c r="AR120" s="1583"/>
      <c r="AS120" s="1583">
        <f>SUM(BU97:BU118)</f>
        <v>0</v>
      </c>
      <c r="AT120" s="1583"/>
      <c r="AU120" s="1583"/>
      <c r="AV120" s="1583"/>
      <c r="AW120" s="1583"/>
      <c r="AX120" s="1583"/>
      <c r="AY120" s="1583"/>
      <c r="AZ120" s="1583">
        <f>SUM(BV97:BV118)</f>
        <v>0</v>
      </c>
      <c r="BA120" s="1583"/>
      <c r="BB120" s="1583"/>
      <c r="BC120" s="1583"/>
      <c r="BD120" s="1583"/>
      <c r="BE120" s="1583"/>
      <c r="BF120" s="1583"/>
      <c r="BG120" s="1583">
        <f>SUM(BW97:BW118)</f>
        <v>0</v>
      </c>
      <c r="BH120" s="1583"/>
      <c r="BI120" s="1583"/>
      <c r="BJ120" s="1583"/>
      <c r="BK120" s="1583"/>
      <c r="BL120" s="1583"/>
      <c r="BM120" s="1583"/>
      <c r="BN120" s="1583">
        <f>SUM(BX97:BX118)</f>
        <v>0</v>
      </c>
      <c r="BO120" s="1583"/>
      <c r="BP120" s="1583"/>
      <c r="BQ120" s="1583"/>
      <c r="BR120" s="1583"/>
    </row>
    <row r="121" spans="1:188" ht="14.25" customHeight="1" thickBot="1" x14ac:dyDescent="0.35">
      <c r="N121" s="229" t="s">
        <v>119</v>
      </c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583">
        <f>SUM(CA97:CA118)</f>
        <v>0</v>
      </c>
      <c r="AO121" s="1583"/>
      <c r="AP121" s="1583"/>
      <c r="AQ121" s="1583"/>
      <c r="AR121" s="1583"/>
      <c r="AS121" s="1583">
        <f>SUM(CB97:CB118)</f>
        <v>0</v>
      </c>
      <c r="AT121" s="1583"/>
      <c r="AU121" s="1583"/>
      <c r="AV121" s="1583"/>
      <c r="AW121" s="1583"/>
      <c r="AX121" s="1583"/>
      <c r="AY121" s="1583"/>
      <c r="AZ121" s="1583">
        <f>SUM(CC97:CC118)</f>
        <v>0</v>
      </c>
      <c r="BA121" s="1583"/>
      <c r="BB121" s="1583"/>
      <c r="BC121" s="1583"/>
      <c r="BD121" s="1583"/>
      <c r="BE121" s="1583"/>
      <c r="BF121" s="1583"/>
      <c r="BG121" s="1583">
        <f>SUM(CD97:CD118)</f>
        <v>0</v>
      </c>
      <c r="BH121" s="1583"/>
      <c r="BI121" s="1583"/>
      <c r="BJ121" s="1583"/>
      <c r="BK121" s="1583"/>
      <c r="BL121" s="1583"/>
      <c r="BM121" s="1583"/>
      <c r="BN121" s="1583">
        <f>SUM(CE97:CE118)</f>
        <v>0</v>
      </c>
      <c r="BO121" s="1583"/>
      <c r="BP121" s="1583"/>
      <c r="BQ121" s="1583"/>
      <c r="BR121" s="1583"/>
    </row>
    <row r="122" spans="1:188" ht="14.25" customHeight="1" x14ac:dyDescent="0.3">
      <c r="B122" s="95" t="s">
        <v>266</v>
      </c>
      <c r="I122" s="225" t="str">
        <f>I41</f>
        <v>Index 130%</v>
      </c>
      <c r="N122" s="78"/>
      <c r="AG122" s="68"/>
      <c r="AH122" s="68"/>
      <c r="AI122" s="68"/>
      <c r="AJ122" s="68"/>
      <c r="AK122" s="68"/>
      <c r="AL122" s="68"/>
      <c r="AM122" s="68"/>
      <c r="AN122" s="97" t="s">
        <v>344</v>
      </c>
      <c r="AO122" s="97" t="s">
        <v>385</v>
      </c>
      <c r="AP122" s="97" t="s">
        <v>158</v>
      </c>
      <c r="AQ122" s="97" t="s">
        <v>25</v>
      </c>
      <c r="AR122" s="97" t="s">
        <v>36</v>
      </c>
      <c r="AS122" s="97" t="s">
        <v>30</v>
      </c>
      <c r="AT122" s="97" t="s">
        <v>343</v>
      </c>
      <c r="AU122" s="97" t="s">
        <v>344</v>
      </c>
      <c r="AV122" s="97" t="s">
        <v>385</v>
      </c>
      <c r="AW122" s="97" t="s">
        <v>158</v>
      </c>
      <c r="AX122" s="97" t="s">
        <v>25</v>
      </c>
      <c r="AY122" s="97" t="s">
        <v>36</v>
      </c>
      <c r="AZ122" s="97" t="s">
        <v>30</v>
      </c>
      <c r="BA122" s="97" t="s">
        <v>343</v>
      </c>
      <c r="BB122" s="97" t="s">
        <v>344</v>
      </c>
      <c r="BC122" s="97" t="s">
        <v>385</v>
      </c>
      <c r="BD122" s="97" t="s">
        <v>158</v>
      </c>
      <c r="BE122" s="97" t="s">
        <v>25</v>
      </c>
      <c r="BF122" s="97" t="s">
        <v>36</v>
      </c>
      <c r="BG122" s="97" t="s">
        <v>30</v>
      </c>
      <c r="BH122" s="97" t="s">
        <v>343</v>
      </c>
      <c r="BI122" s="97" t="s">
        <v>344</v>
      </c>
      <c r="BJ122" s="97" t="s">
        <v>385</v>
      </c>
      <c r="BK122" s="97" t="s">
        <v>158</v>
      </c>
      <c r="BL122" s="97" t="s">
        <v>25</v>
      </c>
      <c r="BM122" s="97" t="s">
        <v>36</v>
      </c>
      <c r="BN122" s="97" t="s">
        <v>30</v>
      </c>
      <c r="BO122" s="97" t="s">
        <v>343</v>
      </c>
      <c r="BP122" s="97" t="s">
        <v>344</v>
      </c>
      <c r="BQ122" s="97" t="s">
        <v>385</v>
      </c>
      <c r="BR122" s="97" t="s">
        <v>158</v>
      </c>
      <c r="CV122" s="1556" t="s">
        <v>359</v>
      </c>
      <c r="CW122" s="1556"/>
      <c r="CX122" s="1556"/>
      <c r="CY122" s="1556"/>
      <c r="CZ122" s="1556"/>
      <c r="DA122" s="1556"/>
      <c r="DB122" s="1556"/>
      <c r="DC122" s="1556"/>
      <c r="DD122" s="68"/>
      <c r="DE122" s="1556" t="s">
        <v>369</v>
      </c>
      <c r="DF122" s="1556"/>
      <c r="DG122" s="1556"/>
      <c r="DH122" s="1556"/>
      <c r="DI122" s="1556"/>
      <c r="DJ122" s="1556"/>
      <c r="DK122" s="1556"/>
      <c r="DL122" s="1556"/>
      <c r="DM122" s="68"/>
      <c r="DN122" s="1556" t="s">
        <v>368</v>
      </c>
      <c r="DO122" s="1556"/>
      <c r="DP122" s="1556"/>
      <c r="DQ122" s="1556"/>
      <c r="DR122" s="1556"/>
      <c r="DS122" s="1556"/>
      <c r="DT122" s="1556"/>
      <c r="DU122" s="1556"/>
      <c r="DV122" s="68"/>
      <c r="DW122" s="1556" t="s">
        <v>370</v>
      </c>
      <c r="DX122" s="1556"/>
      <c r="DY122" s="1556"/>
      <c r="DZ122" s="1556"/>
      <c r="EA122" s="1556"/>
      <c r="EB122" s="1556"/>
      <c r="EC122" s="1556"/>
      <c r="ED122" s="1556"/>
      <c r="EE122" s="68"/>
      <c r="EF122" s="1556" t="s">
        <v>371</v>
      </c>
      <c r="EG122" s="1556"/>
      <c r="EH122" s="1556"/>
      <c r="EI122" s="1556"/>
      <c r="EJ122" s="1556"/>
      <c r="EK122" s="1556"/>
      <c r="EL122" s="1556"/>
      <c r="EM122" s="1556"/>
      <c r="EN122" s="68"/>
      <c r="EO122" s="1556" t="s">
        <v>372</v>
      </c>
      <c r="EP122" s="1556"/>
      <c r="EQ122" s="1556"/>
      <c r="ER122" s="1556"/>
      <c r="ES122" s="1556"/>
      <c r="ET122" s="1556"/>
      <c r="EU122" s="1556"/>
      <c r="EV122" s="1556"/>
      <c r="EW122" s="68"/>
      <c r="EX122" s="1556" t="s">
        <v>373</v>
      </c>
      <c r="EY122" s="1556"/>
      <c r="EZ122" s="1556"/>
      <c r="FA122" s="1556"/>
      <c r="FB122" s="1556"/>
      <c r="FC122" s="1556"/>
      <c r="FD122" s="1556"/>
      <c r="FE122" s="1556"/>
      <c r="FF122" s="68"/>
      <c r="FG122" s="1556" t="s">
        <v>374</v>
      </c>
      <c r="FH122" s="1556"/>
      <c r="FI122" s="1556"/>
      <c r="FJ122" s="1556"/>
      <c r="FK122" s="1556"/>
      <c r="FL122" s="1556"/>
      <c r="FM122" s="1556"/>
      <c r="FN122" s="1556"/>
      <c r="FO122" s="68"/>
      <c r="FP122" s="1556" t="s">
        <v>375</v>
      </c>
      <c r="FQ122" s="1556"/>
      <c r="FR122" s="1556"/>
      <c r="FS122" s="1556"/>
      <c r="FT122" s="1556"/>
      <c r="FU122" s="1556"/>
      <c r="FV122" s="1556"/>
      <c r="FW122" s="1556"/>
      <c r="FX122" s="68"/>
      <c r="FY122" s="1556" t="s">
        <v>376</v>
      </c>
      <c r="FZ122" s="1556"/>
      <c r="GA122" s="1556"/>
      <c r="GB122" s="1556"/>
      <c r="GC122" s="1556"/>
      <c r="GD122" s="1556"/>
      <c r="GE122" s="1556"/>
      <c r="GF122" s="1556"/>
    </row>
    <row r="123" spans="1:188" ht="12" x14ac:dyDescent="0.3">
      <c r="A123" s="661" t="s">
        <v>3</v>
      </c>
      <c r="B123" s="661" t="s">
        <v>4</v>
      </c>
      <c r="C123" s="661" t="s">
        <v>5</v>
      </c>
      <c r="D123" s="661" t="s">
        <v>208</v>
      </c>
      <c r="E123" s="662" t="s">
        <v>209</v>
      </c>
      <c r="F123" s="662" t="s">
        <v>6</v>
      </c>
      <c r="G123" s="661" t="s">
        <v>7</v>
      </c>
      <c r="H123" s="661" t="s">
        <v>8</v>
      </c>
      <c r="I123" s="661" t="s">
        <v>93</v>
      </c>
      <c r="J123" s="661" t="s">
        <v>9</v>
      </c>
      <c r="K123" s="661" t="s">
        <v>10</v>
      </c>
      <c r="L123" s="661" t="s">
        <v>17</v>
      </c>
      <c r="M123" s="661" t="s">
        <v>18</v>
      </c>
      <c r="N123" s="661" t="s">
        <v>19</v>
      </c>
      <c r="O123" s="663" t="s">
        <v>45</v>
      </c>
      <c r="P123" s="663" t="s">
        <v>50</v>
      </c>
      <c r="Q123" s="663" t="s">
        <v>46</v>
      </c>
      <c r="R123" s="663" t="s">
        <v>51</v>
      </c>
      <c r="S123" s="663" t="s">
        <v>47</v>
      </c>
      <c r="T123" s="663" t="s">
        <v>52</v>
      </c>
      <c r="U123" s="663" t="s">
        <v>48</v>
      </c>
      <c r="V123" s="663" t="s">
        <v>53</v>
      </c>
      <c r="W123" s="663" t="s">
        <v>49</v>
      </c>
      <c r="X123" s="664" t="s">
        <v>54</v>
      </c>
      <c r="Y123" s="664" t="s">
        <v>105</v>
      </c>
      <c r="Z123" s="664" t="s">
        <v>155</v>
      </c>
      <c r="AA123" s="664" t="s">
        <v>156</v>
      </c>
      <c r="AB123" s="664" t="s">
        <v>104</v>
      </c>
      <c r="AC123" s="663" t="s">
        <v>96</v>
      </c>
      <c r="AD123" s="663" t="s">
        <v>97</v>
      </c>
      <c r="AE123" s="663" t="s">
        <v>98</v>
      </c>
      <c r="AF123" s="663" t="s">
        <v>99</v>
      </c>
      <c r="AG123" s="663" t="s">
        <v>100</v>
      </c>
      <c r="AH123" s="663" t="s">
        <v>120</v>
      </c>
      <c r="AI123" s="663" t="s">
        <v>121</v>
      </c>
      <c r="AJ123" s="663" t="s">
        <v>122</v>
      </c>
      <c r="AK123" s="663" t="s">
        <v>123</v>
      </c>
      <c r="AL123" s="663" t="s">
        <v>124</v>
      </c>
      <c r="AM123" s="663" t="s">
        <v>127</v>
      </c>
      <c r="AN123" s="663">
        <v>1</v>
      </c>
      <c r="AO123" s="665">
        <v>2</v>
      </c>
      <c r="AP123" s="663">
        <v>3</v>
      </c>
      <c r="AQ123" s="665">
        <v>4</v>
      </c>
      <c r="AR123" s="663">
        <v>5</v>
      </c>
      <c r="AS123" s="665">
        <v>6</v>
      </c>
      <c r="AT123" s="663">
        <v>7</v>
      </c>
      <c r="AU123" s="665">
        <v>8</v>
      </c>
      <c r="AV123" s="663">
        <v>9</v>
      </c>
      <c r="AW123" s="665">
        <v>10</v>
      </c>
      <c r="AX123" s="663">
        <v>11</v>
      </c>
      <c r="AY123" s="665">
        <v>12</v>
      </c>
      <c r="AZ123" s="663">
        <v>13</v>
      </c>
      <c r="BA123" s="665">
        <v>14</v>
      </c>
      <c r="BB123" s="663">
        <v>15</v>
      </c>
      <c r="BC123" s="665">
        <v>16</v>
      </c>
      <c r="BD123" s="663">
        <v>17</v>
      </c>
      <c r="BE123" s="665">
        <v>18</v>
      </c>
      <c r="BF123" s="663">
        <v>19</v>
      </c>
      <c r="BG123" s="665">
        <v>20</v>
      </c>
      <c r="BH123" s="663">
        <v>21</v>
      </c>
      <c r="BI123" s="665">
        <v>22</v>
      </c>
      <c r="BJ123" s="663">
        <v>23</v>
      </c>
      <c r="BK123" s="665">
        <v>24</v>
      </c>
      <c r="BL123" s="663">
        <v>25</v>
      </c>
      <c r="BM123" s="665">
        <v>26</v>
      </c>
      <c r="BN123" s="663">
        <v>27</v>
      </c>
      <c r="BO123" s="665">
        <v>28</v>
      </c>
      <c r="BP123" s="663">
        <v>29</v>
      </c>
      <c r="BQ123" s="665">
        <v>30</v>
      </c>
      <c r="BR123" s="663">
        <v>31</v>
      </c>
      <c r="BT123" s="97" t="s">
        <v>84</v>
      </c>
      <c r="BU123" s="97" t="s">
        <v>85</v>
      </c>
      <c r="BV123" s="97" t="s">
        <v>86</v>
      </c>
      <c r="BW123" s="97" t="s">
        <v>87</v>
      </c>
      <c r="BX123" s="97" t="s">
        <v>91</v>
      </c>
      <c r="BY123" s="97" t="s">
        <v>129</v>
      </c>
      <c r="BZ123" s="97"/>
      <c r="CA123" s="97" t="s">
        <v>84</v>
      </c>
      <c r="CB123" s="97" t="s">
        <v>85</v>
      </c>
      <c r="CC123" s="97" t="s">
        <v>86</v>
      </c>
      <c r="CD123" s="97" t="s">
        <v>87</v>
      </c>
      <c r="CE123" s="97" t="s">
        <v>91</v>
      </c>
      <c r="CF123" s="97" t="s">
        <v>129</v>
      </c>
      <c r="CH123" s="99" t="s">
        <v>188</v>
      </c>
      <c r="CI123" s="99" t="s">
        <v>189</v>
      </c>
      <c r="CJ123" s="99" t="s">
        <v>190</v>
      </c>
      <c r="CK123" s="99" t="s">
        <v>191</v>
      </c>
      <c r="CL123" s="99" t="s">
        <v>192</v>
      </c>
      <c r="CM123" s="99" t="s">
        <v>193</v>
      </c>
      <c r="CN123" s="99" t="s">
        <v>194</v>
      </c>
      <c r="CO123" s="99" t="s">
        <v>195</v>
      </c>
      <c r="CV123" s="99" t="s">
        <v>360</v>
      </c>
      <c r="CW123" s="99" t="s">
        <v>361</v>
      </c>
      <c r="CX123" s="99" t="s">
        <v>362</v>
      </c>
      <c r="CY123" s="99" t="s">
        <v>363</v>
      </c>
      <c r="CZ123" s="99" t="s">
        <v>364</v>
      </c>
      <c r="DA123" s="99" t="s">
        <v>365</v>
      </c>
      <c r="DB123" s="99" t="s">
        <v>366</v>
      </c>
      <c r="DC123" s="99" t="s">
        <v>367</v>
      </c>
      <c r="DD123" s="68"/>
      <c r="DE123" s="1164" t="s">
        <v>360</v>
      </c>
      <c r="DF123" s="1164" t="s">
        <v>361</v>
      </c>
      <c r="DG123" s="1164" t="s">
        <v>362</v>
      </c>
      <c r="DH123" s="1164" t="s">
        <v>363</v>
      </c>
      <c r="DI123" s="1164" t="s">
        <v>364</v>
      </c>
      <c r="DJ123" s="1164" t="s">
        <v>365</v>
      </c>
      <c r="DK123" s="1164" t="s">
        <v>366</v>
      </c>
      <c r="DL123" s="1164" t="s">
        <v>367</v>
      </c>
      <c r="DM123" s="68"/>
      <c r="DN123" s="99" t="s">
        <v>360</v>
      </c>
      <c r="DO123" s="99" t="s">
        <v>361</v>
      </c>
      <c r="DP123" s="99" t="s">
        <v>362</v>
      </c>
      <c r="DQ123" s="99" t="s">
        <v>363</v>
      </c>
      <c r="DR123" s="99" t="s">
        <v>364</v>
      </c>
      <c r="DS123" s="99" t="s">
        <v>365</v>
      </c>
      <c r="DT123" s="99" t="s">
        <v>366</v>
      </c>
      <c r="DU123" s="99" t="s">
        <v>367</v>
      </c>
      <c r="DV123" s="68"/>
      <c r="DW123" s="1164" t="s">
        <v>360</v>
      </c>
      <c r="DX123" s="1164" t="s">
        <v>361</v>
      </c>
      <c r="DY123" s="1164" t="s">
        <v>362</v>
      </c>
      <c r="DZ123" s="1164" t="s">
        <v>363</v>
      </c>
      <c r="EA123" s="1164" t="s">
        <v>364</v>
      </c>
      <c r="EB123" s="1164" t="s">
        <v>365</v>
      </c>
      <c r="EC123" s="1164" t="s">
        <v>366</v>
      </c>
      <c r="ED123" s="1164" t="s">
        <v>367</v>
      </c>
      <c r="EE123" s="68"/>
      <c r="EF123" s="99" t="s">
        <v>360</v>
      </c>
      <c r="EG123" s="99" t="s">
        <v>361</v>
      </c>
      <c r="EH123" s="99" t="s">
        <v>362</v>
      </c>
      <c r="EI123" s="99" t="s">
        <v>363</v>
      </c>
      <c r="EJ123" s="99" t="s">
        <v>364</v>
      </c>
      <c r="EK123" s="99" t="s">
        <v>365</v>
      </c>
      <c r="EL123" s="99" t="s">
        <v>366</v>
      </c>
      <c r="EM123" s="99" t="s">
        <v>367</v>
      </c>
      <c r="EN123" s="68"/>
      <c r="EO123" s="1164" t="s">
        <v>360</v>
      </c>
      <c r="EP123" s="1164" t="s">
        <v>361</v>
      </c>
      <c r="EQ123" s="1164" t="s">
        <v>362</v>
      </c>
      <c r="ER123" s="1164" t="s">
        <v>363</v>
      </c>
      <c r="ES123" s="1164" t="s">
        <v>364</v>
      </c>
      <c r="ET123" s="1164" t="s">
        <v>365</v>
      </c>
      <c r="EU123" s="1164" t="s">
        <v>366</v>
      </c>
      <c r="EV123" s="1164" t="s">
        <v>367</v>
      </c>
      <c r="EW123" s="68"/>
      <c r="EX123" s="99" t="s">
        <v>360</v>
      </c>
      <c r="EY123" s="99" t="s">
        <v>361</v>
      </c>
      <c r="EZ123" s="99" t="s">
        <v>362</v>
      </c>
      <c r="FA123" s="99" t="s">
        <v>363</v>
      </c>
      <c r="FB123" s="99" t="s">
        <v>364</v>
      </c>
      <c r="FC123" s="99" t="s">
        <v>365</v>
      </c>
      <c r="FD123" s="99" t="s">
        <v>366</v>
      </c>
      <c r="FE123" s="99" t="s">
        <v>367</v>
      </c>
      <c r="FF123" s="68"/>
      <c r="FG123" s="1164" t="s">
        <v>360</v>
      </c>
      <c r="FH123" s="1164" t="s">
        <v>361</v>
      </c>
      <c r="FI123" s="1164" t="s">
        <v>362</v>
      </c>
      <c r="FJ123" s="1164" t="s">
        <v>363</v>
      </c>
      <c r="FK123" s="1164" t="s">
        <v>364</v>
      </c>
      <c r="FL123" s="1164" t="s">
        <v>365</v>
      </c>
      <c r="FM123" s="1164" t="s">
        <v>366</v>
      </c>
      <c r="FN123" s="1164" t="s">
        <v>367</v>
      </c>
      <c r="FO123" s="68"/>
      <c r="FP123" s="99" t="s">
        <v>360</v>
      </c>
      <c r="FQ123" s="99" t="s">
        <v>361</v>
      </c>
      <c r="FR123" s="99" t="s">
        <v>362</v>
      </c>
      <c r="FS123" s="99" t="s">
        <v>363</v>
      </c>
      <c r="FT123" s="99" t="s">
        <v>364</v>
      </c>
      <c r="FU123" s="99" t="s">
        <v>365</v>
      </c>
      <c r="FV123" s="99" t="s">
        <v>366</v>
      </c>
      <c r="FW123" s="99" t="s">
        <v>367</v>
      </c>
      <c r="FX123" s="68"/>
      <c r="FY123" s="1164" t="s">
        <v>360</v>
      </c>
      <c r="FZ123" s="1164" t="s">
        <v>361</v>
      </c>
      <c r="GA123" s="1164" t="s">
        <v>362</v>
      </c>
      <c r="GB123" s="1164" t="s">
        <v>363</v>
      </c>
      <c r="GC123" s="1164" t="s">
        <v>364</v>
      </c>
      <c r="GD123" s="1164" t="s">
        <v>365</v>
      </c>
      <c r="GE123" s="1164" t="s">
        <v>366</v>
      </c>
      <c r="GF123" s="1164" t="s">
        <v>367</v>
      </c>
    </row>
    <row r="124" spans="1:188" ht="12" x14ac:dyDescent="0.3">
      <c r="A124" s="387"/>
      <c r="B124" s="387" t="s">
        <v>241</v>
      </c>
      <c r="C124" s="387" t="s">
        <v>24</v>
      </c>
      <c r="D124" s="388">
        <v>0</v>
      </c>
      <c r="E124" s="388">
        <v>0.72916666666666663</v>
      </c>
      <c r="F124" s="389" t="str">
        <f t="shared" ref="F124:F145" si="534">IF(VALUE(D124)&gt;=0.72,"PT",IF(VALUE(D124)&lt;0.72,"Off-PT"))</f>
        <v>Off-PT</v>
      </c>
      <c r="G124" s="9"/>
      <c r="H124" s="460">
        <f>INDEX(Lookup!$F$265:$Q$275,MATCH(B124,Lookup!$F$265:$F$275,0),MATCH($F$9,Lookup!$F$265:$Q$265,0))</f>
        <v>0.2</v>
      </c>
      <c r="I124" s="391">
        <v>104</v>
      </c>
      <c r="J124" s="392">
        <f t="shared" ref="J124:J145" si="535">($F$12*$F$13)/100</f>
        <v>683.8</v>
      </c>
      <c r="K124" s="461">
        <f t="shared" ref="K124:K141" si="536">H124*L124</f>
        <v>0</v>
      </c>
      <c r="L124" s="394">
        <f>COUNTA(AN124:BR124)</f>
        <v>0</v>
      </c>
      <c r="M124" s="395">
        <f t="shared" ref="M124:M145" si="537">IF($F$11="CPP",H124*J124*AM124,I124*AM124)</f>
        <v>104</v>
      </c>
      <c r="N124" s="392">
        <f t="shared" ref="N124:N145" si="538">IF($F$11="CPP",(O124+Q124+S124+U124+W124)*AM124,(AC124+AD124+AE124+AF124+AG124)*AM124)</f>
        <v>0</v>
      </c>
      <c r="O124" s="9">
        <f t="shared" ref="O124:O145" si="539">IF($L$4&gt;0,P124*J124*$M$4*H124,0)</f>
        <v>0</v>
      </c>
      <c r="P124" s="9">
        <f>COUNTIF(AN124:BR124,"A")</f>
        <v>0</v>
      </c>
      <c r="Q124" s="9">
        <f>IF($L$5&gt;0,R124*J124*$M$5*H124,0)</f>
        <v>0</v>
      </c>
      <c r="R124" s="9">
        <f>COUNTIF(AN124:BR124,"B")</f>
        <v>0</v>
      </c>
      <c r="S124" s="9">
        <f>IF($L$6&gt;0,T124*J124*$M$6*H124,0)</f>
        <v>0</v>
      </c>
      <c r="T124" s="9">
        <f>COUNTIF(AN124:BR124,"C")</f>
        <v>0</v>
      </c>
      <c r="U124" s="9">
        <f>IF($L$7&gt;0,V124*J124*$M$7*H124,0)</f>
        <v>0</v>
      </c>
      <c r="V124" s="9">
        <f>COUNTIF(AN124:BR124,"D")</f>
        <v>0</v>
      </c>
      <c r="W124" s="9">
        <f>IF($L$8&gt;0,X124*J124*$M$8*H124,0)</f>
        <v>0</v>
      </c>
      <c r="X124" s="9">
        <f>COUNTIF(AN124:BR124,"E")</f>
        <v>0</v>
      </c>
      <c r="Y124" s="9">
        <f>COUNTIF(AN124:BR124,"F")</f>
        <v>0</v>
      </c>
      <c r="Z124" s="9">
        <f>COUNTIF(AN124:BR124,"G")</f>
        <v>0</v>
      </c>
      <c r="AA124" s="9">
        <f>COUNTIF(AN124:BR124,"H")</f>
        <v>0</v>
      </c>
      <c r="AB124" s="9">
        <f t="shared" ref="AB124:AB145" si="540">(Y124+Z124+AA124)*H124</f>
        <v>0</v>
      </c>
      <c r="AC124" s="9">
        <f t="shared" ref="AC124:AC145" si="541">IF($L$4&gt;0,I124*$M$4*P124,0)</f>
        <v>0</v>
      </c>
      <c r="AD124" s="9">
        <f t="shared" ref="AD124:AD145" si="542">IF($L$5&gt;0,I124*$M$5*R124,0)</f>
        <v>0</v>
      </c>
      <c r="AE124" s="9">
        <f t="shared" ref="AE124:AE145" si="543">IF($L$6&gt;0,I124*$M$6*T124,0)</f>
        <v>0</v>
      </c>
      <c r="AF124" s="9">
        <f t="shared" ref="AF124:AF145" si="544">IF($L$7&gt;0,I124*$M$7*V124,0)</f>
        <v>0</v>
      </c>
      <c r="AG124" s="9">
        <f t="shared" ref="AG124:AG145" si="545">IF($L$8&gt;0,I124*$M$8*X124,0)</f>
        <v>0</v>
      </c>
      <c r="AH124" s="8">
        <f t="shared" ref="AH124:AH145" si="546">IF(ISERROR(M124*$M$4),0,M124*$M$4)</f>
        <v>104</v>
      </c>
      <c r="AI124" s="8">
        <f t="shared" ref="AI124:AI145" si="547">IF(ISERROR(M124*$M$5),0,M124*$M$5)</f>
        <v>0</v>
      </c>
      <c r="AJ124" s="8">
        <f t="shared" ref="AJ124:AJ145" si="548">IF(ISERROR(M124*$M$6),0,M124*$M$6)</f>
        <v>0</v>
      </c>
      <c r="AK124" s="8">
        <f t="shared" ref="AK124:AK145" si="549">IF(ISERROR(M124*$M$7),0,M124*$M$7)</f>
        <v>0</v>
      </c>
      <c r="AL124" s="8">
        <f t="shared" ref="AL124:AL145" si="550">IF(ISERROR(M124*$M$8),0,M124*$M$8)</f>
        <v>0</v>
      </c>
      <c r="AM124" s="103" t="str">
        <f t="shared" ref="AM124:AM145" si="551">IF(G124="","1",IF(G124="Break",1.15,IF(G124="2inbreak",1.15,IF(G124="PultIB",1.15,IF(G124="1stIB",1.25,IF(G124="lastIB",1.25,IF(G124="B&amp;1stIB",1.4,IF(G124="B&amp;lastIB",1.4,IF(G124="B&amp;2inbreak",1.4,IF(G124="B&amp;PultIB",1.4,IF(G124="T&amp;T",1.3,)))))))))))</f>
        <v>1</v>
      </c>
      <c r="AN124" s="63"/>
      <c r="AO124" s="63"/>
      <c r="AP124" s="63"/>
      <c r="AQ124" s="66"/>
      <c r="AR124" s="66"/>
      <c r="AS124" s="63"/>
      <c r="AT124" s="63"/>
      <c r="AU124" s="63"/>
      <c r="AV124" s="63"/>
      <c r="AW124" s="63"/>
      <c r="AX124" s="66"/>
      <c r="AY124" s="66"/>
      <c r="AZ124" s="63"/>
      <c r="BA124" s="63"/>
      <c r="BB124" s="63"/>
      <c r="BC124" s="63"/>
      <c r="BD124" s="63"/>
      <c r="BE124" s="66"/>
      <c r="BF124" s="66"/>
      <c r="BG124" s="63"/>
      <c r="BH124" s="63"/>
      <c r="BI124" s="63"/>
      <c r="BJ124" s="63"/>
      <c r="BK124" s="63"/>
      <c r="BL124" s="66"/>
      <c r="BM124" s="66"/>
      <c r="BN124" s="63"/>
      <c r="BO124" s="63"/>
      <c r="BP124" s="63"/>
      <c r="BQ124" s="63"/>
      <c r="BR124" s="63"/>
      <c r="BT124" s="70">
        <f>COUNTA(AN124:AR124)*H124</f>
        <v>0</v>
      </c>
      <c r="BU124" s="70">
        <f>COUNTA(AS124:AY124)*H124</f>
        <v>0</v>
      </c>
      <c r="BV124" s="70">
        <f>COUNTA(AZ124:BF124)*H124</f>
        <v>0</v>
      </c>
      <c r="BW124" s="70">
        <f>COUNTA(BG124:BM124)*H124</f>
        <v>0</v>
      </c>
      <c r="BX124" s="70">
        <f>COUNTA(BN124:BR124)*H124</f>
        <v>0</v>
      </c>
      <c r="BY124" s="70">
        <f>COUNTA(BS124)*H124</f>
        <v>0</v>
      </c>
      <c r="CA124" s="104">
        <f>(COUNTIF(AN124:AR124,"A")*AH124)+(COUNTIF(AN124:AR124,"B")*AI124)+(COUNTIF(AN124:AR124,"C")*AJ124)+(COUNTIF(AN124:AR124,"D")*AK124)+(COUNTIF(AN124:AR124,"E")*AL124)</f>
        <v>0</v>
      </c>
      <c r="CB124" s="104">
        <f>(COUNTIF(AS124:AY124,"A")*AH124)+(COUNTIF(AS124:AY124,"B")*AI124)+(COUNTIF(AS124:AY124,"C")*AJ124)+(COUNTIF(AS124:AY124,"D")*AK124)+(COUNTIF(AS124:AY124,"E")*AL124)</f>
        <v>0</v>
      </c>
      <c r="CC124" s="104">
        <f>(COUNTIF(AZ124:BF124,"A")*AH124)+(COUNTIF(AZ124:BF124,"B")*AI124)+(COUNTIF(AZ124:BF124,"C")*AJ124)+(COUNTIF(AZ124:BF124,"D")*AK124)+(COUNTIF(AZ124:BF124,"E")*AL124)</f>
        <v>0</v>
      </c>
      <c r="CD124" s="104">
        <f>(COUNTIF(BG124:BM124,"A")*AH124)+(COUNTIF(BG124:BM124,"B")*AI124)+(COUNTIF(BG124:BM124,"C")*AJ124)+(COUNTIF(BG124:BM124,"D")*AK124)+(COUNTIF(BG124:BM124,"E")*AL124)</f>
        <v>0</v>
      </c>
      <c r="CE124" s="104">
        <f>(COUNTIF(BN124:BR124,"A")*AH124)+(COUNTIF(BN124:BR124,"B")*AI124)+(COUNTIF(BN124:BR124,"C")*AJ124)+(COUNTIF(BN124:BR124,"D")*AK124)+(COUNTIF(BN124:BR124,"E")*AL124)</f>
        <v>0</v>
      </c>
      <c r="CF124" s="104">
        <f>(COUNTIF(BS124,"A")*AH124)+(COUNTIF(BS124,"B")*AI124)+(COUNTIF(BS124,"C")*AJ124)+(COUNTIF(BS124,"D")*AK124)+(COUNTIF(BS124,"E")*AL124)</f>
        <v>0</v>
      </c>
      <c r="CH124" s="226">
        <f t="shared" ref="CH124:CH145" si="552">P124*H124</f>
        <v>0</v>
      </c>
      <c r="CI124" s="226">
        <f t="shared" ref="CI124:CI145" si="553">R124*H124</f>
        <v>0</v>
      </c>
      <c r="CJ124" s="226">
        <f t="shared" ref="CJ124:CJ145" si="554">T124*H124</f>
        <v>0</v>
      </c>
      <c r="CK124" s="226">
        <f t="shared" ref="CK124:CK145" si="555">V124*H124</f>
        <v>0</v>
      </c>
      <c r="CL124" s="226">
        <f t="shared" ref="CL124:CL145" si="556">X124*H124</f>
        <v>0</v>
      </c>
      <c r="CM124" s="226">
        <f t="shared" ref="CM124:CM145" si="557">Y124*H124</f>
        <v>0</v>
      </c>
      <c r="CN124" s="226">
        <f t="shared" ref="CN124:CN145" si="558">Z124*H124</f>
        <v>0</v>
      </c>
      <c r="CO124" s="226">
        <f t="shared" ref="CO124:CO145" si="559">AA124*H124</f>
        <v>0</v>
      </c>
      <c r="CV124" s="355">
        <f>IFERROR(COUNTIF(AN124:AT124,"a"),"-")</f>
        <v>0</v>
      </c>
      <c r="CW124" s="355">
        <f>IFERROR(COUNTIF(AN124:AT124,"b"),"-")</f>
        <v>0</v>
      </c>
      <c r="CX124" s="355">
        <f>IFERROR(COUNTIF(AN124:AT124,"c"),"-")</f>
        <v>0</v>
      </c>
      <c r="CY124" s="355">
        <f>IFERROR(COUNTIF(AN124:AT124,"d"),"-")</f>
        <v>0</v>
      </c>
      <c r="CZ124" s="355" t="str">
        <f ca="1">IFERROR(OUNTIF(AN124:AT124,"e"),"-")</f>
        <v>-</v>
      </c>
      <c r="DA124" s="355">
        <f>IFERROR(COUNTIF(AN124:AT124,"f"),"-")</f>
        <v>0</v>
      </c>
      <c r="DB124" s="355">
        <f>IFERROR(COUNTIF(AN124:AT124,"g"),"-")</f>
        <v>0</v>
      </c>
      <c r="DC124" s="355">
        <f>IFERROR(COUNTIF(AN124:AT124,"h"),"-")</f>
        <v>0</v>
      </c>
      <c r="DD124" s="68"/>
      <c r="DE124" s="1168">
        <f>IFERROR((CV124*H124*$M$4),"-")</f>
        <v>0</v>
      </c>
      <c r="DF124" s="1168" t="str">
        <f>IFERROR((CW124*H124*$M$5),"-")</f>
        <v>-</v>
      </c>
      <c r="DG124" s="1168" t="str">
        <f>IFERROR((CX124*H124*$M$6),"-")</f>
        <v>-</v>
      </c>
      <c r="DH124" s="1168" t="str">
        <f>IFERROR((CY124*H124*$M$7),"-")</f>
        <v>-</v>
      </c>
      <c r="DI124" s="1168" t="str">
        <f ca="1">IFERROR((CZ124*H124*$M$8),"-")</f>
        <v>-</v>
      </c>
      <c r="DJ124" s="1168" t="str">
        <f>IFERROR((DA124*H124*$M$9),"-")</f>
        <v>-</v>
      </c>
      <c r="DK124" s="1168" t="str">
        <f>IFERROR((DB124*H124*$M$10),"-")</f>
        <v>-</v>
      </c>
      <c r="DL124" s="1168" t="str">
        <f>IFERROR((C124*H124*$M$11),"-")</f>
        <v>-</v>
      </c>
      <c r="DM124" s="68"/>
      <c r="DN124" s="355">
        <f>IFERROR(COUNTIF(AU124:BA124,"a"),"-")</f>
        <v>0</v>
      </c>
      <c r="DO124" s="355">
        <f>IFERROR(COUNTIF(AU124:BA124,"b"),"-")</f>
        <v>0</v>
      </c>
      <c r="DP124" s="355">
        <f>IFERROR(COUNTIF(AU124:BA124,"c"),"-")</f>
        <v>0</v>
      </c>
      <c r="DQ124" s="355">
        <f>IFERROR(COUNTIF(AU124:BA124,"d"),"-")</f>
        <v>0</v>
      </c>
      <c r="DR124" s="355">
        <f>IFERROR(COUNTIF(AU124:BA124,"e"),"-")</f>
        <v>0</v>
      </c>
      <c r="DS124" s="355">
        <f>IFERROR(COUNTIF(AU124:BA124,"f"),"-")</f>
        <v>0</v>
      </c>
      <c r="DT124" s="355">
        <f>IFERROR(COUNTIF(AU124:BA124,"g"),"-")</f>
        <v>0</v>
      </c>
      <c r="DU124" s="355">
        <f>IFERROR(COUNTIF(AU124:BA124,"h"),"-")</f>
        <v>0</v>
      </c>
      <c r="DV124" s="68"/>
      <c r="DW124" s="68">
        <f>IFERROR((DN124*H124*$M$4),"-")</f>
        <v>0</v>
      </c>
      <c r="DX124" s="68" t="str">
        <f>IFERROR((DO124*H124*$M$5),"-")</f>
        <v>-</v>
      </c>
      <c r="DY124" s="68" t="str">
        <f>IFERROR((DP124*H124*$M$6),"-")</f>
        <v>-</v>
      </c>
      <c r="DZ124" s="68" t="str">
        <f>IFERROR((DQ124*H124*$M$7),"-")</f>
        <v>-</v>
      </c>
      <c r="EA124" s="68" t="str">
        <f>IFERROR((DR124*H124*$M$8),"-")</f>
        <v>-</v>
      </c>
      <c r="EB124" s="68" t="str">
        <f>IFERROR((DS124*H124*$M$9),"-")</f>
        <v>-</v>
      </c>
      <c r="EC124" s="68" t="str">
        <f>IFERROR((DT124*H124*$M$10),"-")</f>
        <v>-</v>
      </c>
      <c r="ED124" s="68" t="str">
        <f>IFERROR((DU124*O124*$M$11),"-")</f>
        <v>-</v>
      </c>
      <c r="EE124" s="68"/>
      <c r="EF124" s="355">
        <f>IFERROR(COUNTIF(BB124:BH124,"a"),"-")</f>
        <v>0</v>
      </c>
      <c r="EG124" s="355">
        <f>IFERROR(COUNTIF(BB124:BH124,"b"),"-")</f>
        <v>0</v>
      </c>
      <c r="EH124" s="355">
        <f>IFERROR(COUNTIF(BB124:BH124,"c"),"-")</f>
        <v>0</v>
      </c>
      <c r="EI124" s="355">
        <f>IFERROR(COUNTIF(BB124:BH124,"d"),"-")</f>
        <v>0</v>
      </c>
      <c r="EJ124" s="355">
        <f>IFERROR(COUNTIF(BB124:BH124,"e"),"-")</f>
        <v>0</v>
      </c>
      <c r="EK124" s="355">
        <f>IFERROR(COUNTIF(BB124:BH124,"f"),"-")</f>
        <v>0</v>
      </c>
      <c r="EL124" s="355">
        <f>IFERROR(COUNTIF(BB124:BH124,"g"),"-")</f>
        <v>0</v>
      </c>
      <c r="EM124" s="355">
        <f>IFERROR(COUNTIF(BB124:BH124,"h"),"-")</f>
        <v>0</v>
      </c>
      <c r="EN124" s="68"/>
      <c r="EO124" s="68">
        <f>IFERROR((EF124*H124*$M$4),"-")</f>
        <v>0</v>
      </c>
      <c r="EP124" s="68" t="str">
        <f>IFERROR((EG124*H124*$M$5),"-")</f>
        <v>-</v>
      </c>
      <c r="EQ124" s="68" t="str">
        <f>IFERROR((EH124*H124*$M$6),"-")</f>
        <v>-</v>
      </c>
      <c r="ER124" s="68" t="str">
        <f>IFERROR((EI124*H124*$M$7),"-")</f>
        <v>-</v>
      </c>
      <c r="ES124" s="68" t="str">
        <f>IFERROR((EJ124*H124*$M$8),"-")</f>
        <v>-</v>
      </c>
      <c r="ET124" s="68" t="str">
        <f>IFERROR((EK124*H124*$M$9),"-")</f>
        <v>-</v>
      </c>
      <c r="EU124" s="68" t="str">
        <f>IFERROR((EL124*H124*$M$10),"-")</f>
        <v>-</v>
      </c>
      <c r="EV124" s="68" t="str">
        <f>IFERROR((EM124*H124*$M$11),"-")</f>
        <v>-</v>
      </c>
      <c r="EW124" s="68"/>
      <c r="EX124" s="355">
        <f>IFERROR(COUNTIF(BI124:BO124,"a"),"-")</f>
        <v>0</v>
      </c>
      <c r="EY124" s="355">
        <f>IFERROR(COUNTIF(BI124:BO124,"b"),"-")</f>
        <v>0</v>
      </c>
      <c r="EZ124" s="355">
        <f>IFERROR(COUNTIF(BI124:BO124,"c"),"-")</f>
        <v>0</v>
      </c>
      <c r="FA124" s="355">
        <f>IFERROR(COUNTIF(BI124:BO124,"d"),"-")</f>
        <v>0</v>
      </c>
      <c r="FB124" s="355">
        <f>IFERROR(COUNTIF(BI124:BO124,"e"),"-")</f>
        <v>0</v>
      </c>
      <c r="FC124" s="355">
        <f>IFERROR(COUNTIF(BI124:BO124,"f"),"-")</f>
        <v>0</v>
      </c>
      <c r="FD124" s="355">
        <f>IFERROR(COUNTIF(BI124:BO124,"g"),"-")</f>
        <v>0</v>
      </c>
      <c r="FE124" s="355">
        <f>IFERROR(COUNTIF(BI124:BO124,"h"),"-")</f>
        <v>0</v>
      </c>
      <c r="FF124" s="68"/>
      <c r="FG124" s="68">
        <f>IFERROR((EX124*H124*$M$4),"-")</f>
        <v>0</v>
      </c>
      <c r="FH124" s="68" t="str">
        <f>IFERROR((EY124*H124*$M$5),"-")</f>
        <v>-</v>
      </c>
      <c r="FI124" s="68" t="str">
        <f>IFERROR((EZ124*H124*$M$6),"-")</f>
        <v>-</v>
      </c>
      <c r="FJ124" s="68" t="str">
        <f>IFERROR((A124*H124*$M$7),"-")</f>
        <v>-</v>
      </c>
      <c r="FK124" s="68" t="str">
        <f>IFERROR((FB124*H124*$M$8),"-")</f>
        <v>-</v>
      </c>
      <c r="FL124" s="68" t="str">
        <f>IFERROR((FC124*H124*$M$9),"-")</f>
        <v>-</v>
      </c>
      <c r="FM124" s="68" t="str">
        <f>IFERROR((FD124*H124*$M$10),"-")</f>
        <v>-</v>
      </c>
      <c r="FN124" s="68" t="str">
        <f>IFERROR((FE124*H124*$M$11),"-")</f>
        <v>-</v>
      </c>
      <c r="FO124" s="68"/>
      <c r="FP124" s="355">
        <f>IFERROR(COUNTIF(BP124:BQ124,"a"),"-")</f>
        <v>0</v>
      </c>
      <c r="FQ124" s="355">
        <f>IFERROR(COUNTIF(BP124:BQ124,"b"),"-")</f>
        <v>0</v>
      </c>
      <c r="FR124" s="355">
        <f>IFERROR(COUNTIF(BP124:BQ124,"c"),"-")</f>
        <v>0</v>
      </c>
      <c r="FS124" s="355">
        <f>IFERROR(COUNTIF(BP124:BQ124,"d"),"-")</f>
        <v>0</v>
      </c>
      <c r="FT124" s="355">
        <f>IFERROR(COUNTIF(BP124:BQ124,"e"),"-")</f>
        <v>0</v>
      </c>
      <c r="FU124" s="355">
        <f>IFERROR(COUNTIF(BP124:BQ124,"f"),"-")</f>
        <v>0</v>
      </c>
      <c r="FV124" s="355">
        <f>IFERROR(COUNTIF(BP124:BQ124,"g"),"-")</f>
        <v>0</v>
      </c>
      <c r="FW124" s="355">
        <f>IFERROR(COUNTIF(BP124:BQ124,"h"),"-")</f>
        <v>0</v>
      </c>
      <c r="FX124" s="68"/>
      <c r="FY124" s="68">
        <f>IFERROR((FP124*H124*$M$4),"-")</f>
        <v>0</v>
      </c>
      <c r="FZ124" s="68" t="str">
        <f>IFERROR((FQ124*H124*$M$5),"-")</f>
        <v>-</v>
      </c>
      <c r="GA124" s="68" t="str">
        <f>IFERROR((FR124*H124*$M$6),"-")</f>
        <v>-</v>
      </c>
      <c r="GB124" s="68" t="str">
        <f>IFERROR((FS124*H124*$M$7),"-")</f>
        <v>-</v>
      </c>
      <c r="GC124" s="68" t="str">
        <f>IFERROR((FT124*H124*$M$8),"-")</f>
        <v>-</v>
      </c>
      <c r="GD124" s="68" t="str">
        <f>IFERROR((FU124*H124*$M$9),"-")</f>
        <v>-</v>
      </c>
      <c r="GE124" s="68" t="str">
        <f>IFERROR((FV124*H124*$M$10),"-")</f>
        <v>-</v>
      </c>
      <c r="GF124" s="68" t="str">
        <f>IFERROR((FW124*H124*$M$11),"-")</f>
        <v>-</v>
      </c>
    </row>
    <row r="125" spans="1:188" ht="12" x14ac:dyDescent="0.3">
      <c r="A125" s="387"/>
      <c r="B125" s="387" t="s">
        <v>241</v>
      </c>
      <c r="C125" s="387" t="s">
        <v>24</v>
      </c>
      <c r="D125" s="388">
        <v>0</v>
      </c>
      <c r="E125" s="388">
        <v>0.72916666666666663</v>
      </c>
      <c r="F125" s="389" t="str">
        <f t="shared" si="534"/>
        <v>Off-PT</v>
      </c>
      <c r="G125" s="9"/>
      <c r="H125" s="460">
        <f>INDEX(Lookup!$F$265:$Q$275,MATCH(B125,Lookup!$F$265:$F$275,0),MATCH($F$9,Lookup!$F$265:$Q$265,0))</f>
        <v>0.2</v>
      </c>
      <c r="I125" s="391">
        <v>104</v>
      </c>
      <c r="J125" s="392">
        <f t="shared" si="535"/>
        <v>683.8</v>
      </c>
      <c r="K125" s="461">
        <f t="shared" si="536"/>
        <v>0</v>
      </c>
      <c r="L125" s="394">
        <f t="shared" ref="L125:L145" si="560">COUNTA(AN125:BR125)</f>
        <v>0</v>
      </c>
      <c r="M125" s="395">
        <f t="shared" si="537"/>
        <v>104</v>
      </c>
      <c r="N125" s="392">
        <f t="shared" si="538"/>
        <v>0</v>
      </c>
      <c r="O125" s="9">
        <f t="shared" si="539"/>
        <v>0</v>
      </c>
      <c r="P125" s="9">
        <f t="shared" ref="P125:P145" si="561">COUNTIF(AN125:BR125,"A")</f>
        <v>0</v>
      </c>
      <c r="Q125" s="9">
        <f t="shared" ref="Q125:Q145" si="562">IF($L$5&gt;0,R125*J125*$M$5*H125,0)</f>
        <v>0</v>
      </c>
      <c r="R125" s="9">
        <f t="shared" ref="R125:R145" si="563">COUNTIF(AN125:BR125,"B")</f>
        <v>0</v>
      </c>
      <c r="S125" s="9">
        <f t="shared" ref="S125:S145" si="564">IF($L$6&gt;0,T125*J125*$M$6*H125,0)</f>
        <v>0</v>
      </c>
      <c r="T125" s="9">
        <f t="shared" ref="T125:T145" si="565">COUNTIF(AN125:BR125,"C")</f>
        <v>0</v>
      </c>
      <c r="U125" s="9">
        <f t="shared" ref="U125:U145" si="566">IF($L$7&gt;0,V125*J125*$M$7*H125,0)</f>
        <v>0</v>
      </c>
      <c r="V125" s="9">
        <f t="shared" ref="V125:V145" si="567">COUNTIF(AN125:BR125,"D")</f>
        <v>0</v>
      </c>
      <c r="W125" s="9">
        <f t="shared" ref="W125:W145" si="568">IF($L$8&gt;0,X125*J125*$M$8*H125,0)</f>
        <v>0</v>
      </c>
      <c r="X125" s="9">
        <f t="shared" ref="X125:X145" si="569">COUNTIF(AN125:BR125,"E")</f>
        <v>0</v>
      </c>
      <c r="Y125" s="9">
        <f t="shared" ref="Y125:Y145" si="570">COUNTIF(AN125:BR125,"F")</f>
        <v>0</v>
      </c>
      <c r="Z125" s="9">
        <f t="shared" ref="Z125:Z145" si="571">COUNTIF(AN125:BR125,"G")</f>
        <v>0</v>
      </c>
      <c r="AA125" s="9">
        <f t="shared" ref="AA125:AA145" si="572">COUNTIF(AN125:BR125,"H")</f>
        <v>0</v>
      </c>
      <c r="AB125" s="9">
        <f t="shared" si="540"/>
        <v>0</v>
      </c>
      <c r="AC125" s="9">
        <f t="shared" si="541"/>
        <v>0</v>
      </c>
      <c r="AD125" s="9">
        <f t="shared" si="542"/>
        <v>0</v>
      </c>
      <c r="AE125" s="9">
        <f t="shared" si="543"/>
        <v>0</v>
      </c>
      <c r="AF125" s="9">
        <f t="shared" si="544"/>
        <v>0</v>
      </c>
      <c r="AG125" s="9">
        <f t="shared" si="545"/>
        <v>0</v>
      </c>
      <c r="AH125" s="8">
        <f t="shared" si="546"/>
        <v>104</v>
      </c>
      <c r="AI125" s="8">
        <f t="shared" si="547"/>
        <v>0</v>
      </c>
      <c r="AJ125" s="8">
        <f t="shared" si="548"/>
        <v>0</v>
      </c>
      <c r="AK125" s="8">
        <f t="shared" si="549"/>
        <v>0</v>
      </c>
      <c r="AL125" s="8">
        <f t="shared" si="550"/>
        <v>0</v>
      </c>
      <c r="AM125" s="103" t="str">
        <f t="shared" si="551"/>
        <v>1</v>
      </c>
      <c r="AN125" s="63"/>
      <c r="AO125" s="63"/>
      <c r="AP125" s="63"/>
      <c r="AQ125" s="66"/>
      <c r="AR125" s="66"/>
      <c r="AS125" s="63"/>
      <c r="AT125" s="63"/>
      <c r="AU125" s="63"/>
      <c r="AV125" s="63"/>
      <c r="AW125" s="63"/>
      <c r="AX125" s="66"/>
      <c r="AY125" s="66"/>
      <c r="AZ125" s="63"/>
      <c r="BA125" s="63"/>
      <c r="BB125" s="63"/>
      <c r="BC125" s="63"/>
      <c r="BD125" s="63"/>
      <c r="BE125" s="66"/>
      <c r="BF125" s="66"/>
      <c r="BG125" s="63"/>
      <c r="BH125" s="63"/>
      <c r="BI125" s="63"/>
      <c r="BJ125" s="63"/>
      <c r="BK125" s="63"/>
      <c r="BL125" s="66"/>
      <c r="BM125" s="66"/>
      <c r="BN125" s="63"/>
      <c r="BO125" s="63"/>
      <c r="BP125" s="63"/>
      <c r="BQ125" s="63"/>
      <c r="BR125" s="63"/>
      <c r="BT125" s="70">
        <f t="shared" ref="BT125:BT145" si="573">COUNTA(AN125:AR125)*H125</f>
        <v>0</v>
      </c>
      <c r="BU125" s="70">
        <f t="shared" ref="BU125:BU145" si="574">COUNTA(AS125:AY125)*H125</f>
        <v>0</v>
      </c>
      <c r="BV125" s="70">
        <f t="shared" ref="BV125:BV145" si="575">COUNTA(AZ125:BF125)*H125</f>
        <v>0</v>
      </c>
      <c r="BW125" s="70">
        <f t="shared" ref="BW125:BW145" si="576">COUNTA(BG125:BM125)*H125</f>
        <v>0</v>
      </c>
      <c r="BX125" s="70">
        <f t="shared" ref="BX125:BX145" si="577">COUNTA(BN125:BR125)*H125</f>
        <v>0</v>
      </c>
      <c r="BY125" s="70">
        <f t="shared" ref="BY125:BY145" si="578">COUNTA(BS125)*H125</f>
        <v>0</v>
      </c>
      <c r="CA125" s="104">
        <f t="shared" ref="CA125:CA145" si="579">(COUNTIF(AN125:AR125,"A")*AH125)+(COUNTIF(AN125:AR125,"B")*AI125)+(COUNTIF(AN125:AR125,"C")*AJ125)+(COUNTIF(AN125:AR125,"D")*AK125)+(COUNTIF(AN125:AR125,"E")*AL125)</f>
        <v>0</v>
      </c>
      <c r="CB125" s="104">
        <f t="shared" ref="CB125:CB145" si="580">(COUNTIF(AS125:AY125,"A")*AH125)+(COUNTIF(AS125:AY125,"B")*AI125)+(COUNTIF(AS125:AY125,"C")*AJ125)+(COUNTIF(AS125:AY125,"D")*AK125)+(COUNTIF(AS125:AY125,"E")*AL125)</f>
        <v>0</v>
      </c>
      <c r="CC125" s="104">
        <f t="shared" ref="CC125:CC145" si="581">(COUNTIF(AZ125:BF125,"A")*AH125)+(COUNTIF(AZ125:BF125,"B")*AI125)+(COUNTIF(AZ125:BF125,"C")*AJ125)+(COUNTIF(AZ125:BF125,"D")*AK125)+(COUNTIF(AZ125:BF125,"E")*AL125)</f>
        <v>0</v>
      </c>
      <c r="CD125" s="104">
        <f t="shared" ref="CD125:CD145" si="582">(COUNTIF(BG125:BM125,"A")*AH125)+(COUNTIF(BG125:BM125,"B")*AI125)+(COUNTIF(BG125:BM125,"C")*AJ125)+(COUNTIF(BG125:BM125,"D")*AK125)+(COUNTIF(BG125:BM125,"E")*AL125)</f>
        <v>0</v>
      </c>
      <c r="CE125" s="104">
        <f t="shared" ref="CE125:CE145" si="583">(COUNTIF(BN125:BR125,"A")*AH125)+(COUNTIF(BN125:BR125,"B")*AI125)+(COUNTIF(BN125:BR125,"C")*AJ125)+(COUNTIF(BN125:BR125,"D")*AK125)+(COUNTIF(BN125:BR125,"E")*AL125)</f>
        <v>0</v>
      </c>
      <c r="CF125" s="104">
        <f t="shared" ref="CF125:CF145" si="584">(COUNTIF(BS125,"A")*AH125)+(COUNTIF(BS125,"B")*AI125)+(COUNTIF(BS125,"C")*AJ125)+(COUNTIF(BS125,"D")*AK125)+(COUNTIF(BS125,"E")*AL125)</f>
        <v>0</v>
      </c>
      <c r="CH125" s="226">
        <f t="shared" si="552"/>
        <v>0</v>
      </c>
      <c r="CI125" s="226">
        <f t="shared" si="553"/>
        <v>0</v>
      </c>
      <c r="CJ125" s="226">
        <f t="shared" si="554"/>
        <v>0</v>
      </c>
      <c r="CK125" s="226">
        <f t="shared" si="555"/>
        <v>0</v>
      </c>
      <c r="CL125" s="226">
        <f t="shared" si="556"/>
        <v>0</v>
      </c>
      <c r="CM125" s="226">
        <f t="shared" si="557"/>
        <v>0</v>
      </c>
      <c r="CN125" s="226">
        <f t="shared" si="558"/>
        <v>0</v>
      </c>
      <c r="CO125" s="226">
        <f t="shared" si="559"/>
        <v>0</v>
      </c>
      <c r="CV125" s="355">
        <f t="shared" ref="CV125:CV145" si="585">IFERROR(COUNTIF(AN125:AT125,"a"),"-")</f>
        <v>0</v>
      </c>
      <c r="CW125" s="355">
        <f t="shared" ref="CW125:CW145" si="586">IFERROR(COUNTIF(AN125:AT125,"b"),"-")</f>
        <v>0</v>
      </c>
      <c r="CX125" s="355">
        <f t="shared" ref="CX125:CX145" si="587">IFERROR(COUNTIF(AN125:AT125,"c"),"-")</f>
        <v>0</v>
      </c>
      <c r="CY125" s="355">
        <f t="shared" ref="CY125:CY145" si="588">IFERROR(COUNTIF(AN125:AT125,"d"),"-")</f>
        <v>0</v>
      </c>
      <c r="CZ125" s="355" t="str">
        <f ca="1">IFERROR(OUNTIF(AN125:AT125,"e"),"-")</f>
        <v>-</v>
      </c>
      <c r="DA125" s="355">
        <f t="shared" ref="DA125:DA145" si="589">IFERROR(COUNTIF(AN125:AT125,"f"),"-")</f>
        <v>0</v>
      </c>
      <c r="DB125" s="355">
        <f t="shared" ref="DB125:DB145" si="590">IFERROR(COUNTIF(AN125:AT125,"g"),"-")</f>
        <v>0</v>
      </c>
      <c r="DC125" s="355">
        <f t="shared" ref="DC125:DC145" si="591">IFERROR(COUNTIF(AN125:AT125,"h"),"-")</f>
        <v>0</v>
      </c>
      <c r="DD125" s="68"/>
      <c r="DE125" s="1168">
        <f t="shared" ref="DE125:DE145" si="592">IFERROR((CV125*H125*$M$4),"-")</f>
        <v>0</v>
      </c>
      <c r="DF125" s="1168" t="str">
        <f t="shared" ref="DF125:DF145" si="593">IFERROR((CW125*H125*$M$5),"-")</f>
        <v>-</v>
      </c>
      <c r="DG125" s="1168" t="str">
        <f t="shared" ref="DG125:DG145" si="594">IFERROR((CX125*H125*$M$6),"-")</f>
        <v>-</v>
      </c>
      <c r="DH125" s="1168" t="str">
        <f t="shared" ref="DH125:DH145" si="595">IFERROR((CY125*H125*$M$7),"-")</f>
        <v>-</v>
      </c>
      <c r="DI125" s="1168" t="str">
        <f t="shared" ref="DI125:DI145" ca="1" si="596">IFERROR((CZ125*H125*$M$8),"-")</f>
        <v>-</v>
      </c>
      <c r="DJ125" s="1168" t="str">
        <f t="shared" ref="DJ125:DJ145" si="597">IFERROR((DA125*H125*$M$9),"-")</f>
        <v>-</v>
      </c>
      <c r="DK125" s="1168" t="str">
        <f t="shared" ref="DK125:DK145" si="598">IFERROR((DB125*H125*$M$10),"-")</f>
        <v>-</v>
      </c>
      <c r="DL125" s="1168" t="str">
        <f t="shared" ref="DL125:DL145" si="599">IFERROR((C125*H125*$M$11),"-")</f>
        <v>-</v>
      </c>
      <c r="DM125" s="68"/>
      <c r="DN125" s="355">
        <f t="shared" ref="DN125:DN145" si="600">IFERROR(COUNTIF(AU125:BA125,"a"),"-")</f>
        <v>0</v>
      </c>
      <c r="DO125" s="355">
        <f t="shared" ref="DO125:DO145" si="601">IFERROR(COUNTIF(AU125:BA125,"b"),"-")</f>
        <v>0</v>
      </c>
      <c r="DP125" s="355">
        <f t="shared" ref="DP125:DP145" si="602">IFERROR(COUNTIF(AU125:BA125,"c"),"-")</f>
        <v>0</v>
      </c>
      <c r="DQ125" s="355">
        <f t="shared" ref="DQ125:DQ145" si="603">IFERROR(COUNTIF(AU125:BA125,"d"),"-")</f>
        <v>0</v>
      </c>
      <c r="DR125" s="355">
        <f t="shared" ref="DR125:DR145" si="604">IFERROR(COUNTIF(AU125:BA125,"e"),"-")</f>
        <v>0</v>
      </c>
      <c r="DS125" s="355">
        <f t="shared" ref="DS125:DS145" si="605">IFERROR(COUNTIF(AU125:BA125,"f"),"-")</f>
        <v>0</v>
      </c>
      <c r="DT125" s="355">
        <f t="shared" ref="DT125:DT145" si="606">IFERROR(COUNTIF(AU125:BA125,"g"),"-")</f>
        <v>0</v>
      </c>
      <c r="DU125" s="355">
        <f t="shared" ref="DU125:DU145" si="607">IFERROR(COUNTIF(AU125:BA125,"h"),"-")</f>
        <v>0</v>
      </c>
      <c r="DV125" s="68"/>
      <c r="DW125" s="68">
        <f t="shared" ref="DW125:DW145" si="608">IFERROR((DN125*H125*$M$4),"-")</f>
        <v>0</v>
      </c>
      <c r="DX125" s="68" t="str">
        <f t="shared" ref="DX125:DX145" si="609">IFERROR((DO125*H125*$M$5),"-")</f>
        <v>-</v>
      </c>
      <c r="DY125" s="68" t="str">
        <f t="shared" ref="DY125:DY145" si="610">IFERROR((DP125*H125*$M$6),"-")</f>
        <v>-</v>
      </c>
      <c r="DZ125" s="68" t="str">
        <f t="shared" ref="DZ125:DZ145" si="611">IFERROR((DQ125*H125*$M$7),"-")</f>
        <v>-</v>
      </c>
      <c r="EA125" s="68" t="str">
        <f t="shared" ref="EA125:EA145" si="612">IFERROR((DR125*H125*$M$8),"-")</f>
        <v>-</v>
      </c>
      <c r="EB125" s="68" t="str">
        <f t="shared" ref="EB125:EB145" si="613">IFERROR((DS125*H125*$M$9),"-")</f>
        <v>-</v>
      </c>
      <c r="EC125" s="68" t="str">
        <f t="shared" ref="EC125:EC145" si="614">IFERROR((DT125*H125*$M$10),"-")</f>
        <v>-</v>
      </c>
      <c r="ED125" s="68" t="str">
        <f t="shared" ref="ED125:ED145" si="615">IFERROR((DU125*O125*$M$11),"-")</f>
        <v>-</v>
      </c>
      <c r="EE125" s="68"/>
      <c r="EF125" s="355">
        <f t="shared" ref="EF125:EF145" si="616">IFERROR(COUNTIF(BB125:BH125,"a"),"-")</f>
        <v>0</v>
      </c>
      <c r="EG125" s="355">
        <f t="shared" ref="EG125:EG145" si="617">IFERROR(COUNTIF(BB125:BH125,"b"),"-")</f>
        <v>0</v>
      </c>
      <c r="EH125" s="355">
        <f t="shared" ref="EH125:EH145" si="618">IFERROR(COUNTIF(BB125:BH125,"c"),"-")</f>
        <v>0</v>
      </c>
      <c r="EI125" s="355">
        <f t="shared" ref="EI125:EI145" si="619">IFERROR(COUNTIF(BB125:BH125,"d"),"-")</f>
        <v>0</v>
      </c>
      <c r="EJ125" s="355">
        <f t="shared" ref="EJ125:EJ145" si="620">IFERROR(COUNTIF(BB125:BH125,"e"),"-")</f>
        <v>0</v>
      </c>
      <c r="EK125" s="355">
        <f t="shared" ref="EK125:EK145" si="621">IFERROR(COUNTIF(BB125:BH125,"f"),"-")</f>
        <v>0</v>
      </c>
      <c r="EL125" s="355">
        <f t="shared" ref="EL125:EL145" si="622">IFERROR(COUNTIF(BB125:BH125,"g"),"-")</f>
        <v>0</v>
      </c>
      <c r="EM125" s="355">
        <f t="shared" ref="EM125:EM145" si="623">IFERROR(COUNTIF(BB125:BH125,"h"),"-")</f>
        <v>0</v>
      </c>
      <c r="EN125" s="68"/>
      <c r="EO125" s="68">
        <f t="shared" ref="EO125:EO145" si="624">IFERROR((EF125*H125*$M$4),"-")</f>
        <v>0</v>
      </c>
      <c r="EP125" s="68" t="str">
        <f t="shared" ref="EP125:EP145" si="625">IFERROR((EG125*H125*$M$5),"-")</f>
        <v>-</v>
      </c>
      <c r="EQ125" s="68" t="str">
        <f t="shared" ref="EQ125:EQ145" si="626">IFERROR((EH125*H125*$M$6),"-")</f>
        <v>-</v>
      </c>
      <c r="ER125" s="68" t="str">
        <f t="shared" ref="ER125:ER145" si="627">IFERROR((EI125*H125*$M$7),"-")</f>
        <v>-</v>
      </c>
      <c r="ES125" s="68" t="str">
        <f t="shared" ref="ES125:ES145" si="628">IFERROR((EJ125*H125*$M$8),"-")</f>
        <v>-</v>
      </c>
      <c r="ET125" s="68" t="str">
        <f t="shared" ref="ET125:ET145" si="629">IFERROR((EK125*H125*$M$9),"-")</f>
        <v>-</v>
      </c>
      <c r="EU125" s="68" t="str">
        <f t="shared" ref="EU125:EU145" si="630">IFERROR((EL125*H125*$M$10),"-")</f>
        <v>-</v>
      </c>
      <c r="EV125" s="68" t="str">
        <f t="shared" ref="EV125:EV145" si="631">IFERROR((EM125*H125*$M$11),"-")</f>
        <v>-</v>
      </c>
      <c r="EW125" s="68"/>
      <c r="EX125" s="355">
        <f t="shared" ref="EX125:EX145" si="632">IFERROR(COUNTIF(BI125:BO125,"a"),"-")</f>
        <v>0</v>
      </c>
      <c r="EY125" s="355">
        <f t="shared" ref="EY125:EY145" si="633">IFERROR(COUNTIF(BI125:BO125,"b"),"-")</f>
        <v>0</v>
      </c>
      <c r="EZ125" s="355">
        <f t="shared" ref="EZ125:EZ145" si="634">IFERROR(COUNTIF(BI125:BO125,"c"),"-")</f>
        <v>0</v>
      </c>
      <c r="FA125" s="355">
        <f t="shared" ref="FA125:FA145" si="635">IFERROR(COUNTIF(BI125:BO125,"d"),"-")</f>
        <v>0</v>
      </c>
      <c r="FB125" s="355">
        <f t="shared" ref="FB125:FB145" si="636">IFERROR(COUNTIF(BI125:BO125,"e"),"-")</f>
        <v>0</v>
      </c>
      <c r="FC125" s="355">
        <f t="shared" ref="FC125:FC145" si="637">IFERROR(COUNTIF(BI125:BO125,"f"),"-")</f>
        <v>0</v>
      </c>
      <c r="FD125" s="355">
        <f t="shared" ref="FD125:FD145" si="638">IFERROR(COUNTIF(BI125:BO125,"g"),"-")</f>
        <v>0</v>
      </c>
      <c r="FE125" s="355">
        <f t="shared" ref="FE125:FE145" si="639">IFERROR(COUNTIF(BI125:BO125,"h"),"-")</f>
        <v>0</v>
      </c>
      <c r="FF125" s="68"/>
      <c r="FG125" s="68">
        <f t="shared" ref="FG125:FG145" si="640">IFERROR((EX125*H125*$M$4),"-")</f>
        <v>0</v>
      </c>
      <c r="FH125" s="68" t="str">
        <f t="shared" ref="FH125:FH145" si="641">IFERROR((EY125*H125*$M$5),"-")</f>
        <v>-</v>
      </c>
      <c r="FI125" s="68" t="str">
        <f t="shared" ref="FI125:FI145" si="642">IFERROR((EZ125*H125*$M$6),"-")</f>
        <v>-</v>
      </c>
      <c r="FJ125" s="68" t="str">
        <f t="shared" ref="FJ125:FJ145" si="643">IFERROR((A125*H125*$M$7),"-")</f>
        <v>-</v>
      </c>
      <c r="FK125" s="68" t="str">
        <f t="shared" ref="FK125:FK145" si="644">IFERROR((FB125*H125*$M$8),"-")</f>
        <v>-</v>
      </c>
      <c r="FL125" s="68" t="str">
        <f t="shared" ref="FL125:FL145" si="645">IFERROR((FC125*H125*$M$9),"-")</f>
        <v>-</v>
      </c>
      <c r="FM125" s="68" t="str">
        <f t="shared" ref="FM125:FM145" si="646">IFERROR((FD125*H125*$M$10),"-")</f>
        <v>-</v>
      </c>
      <c r="FN125" s="68" t="str">
        <f t="shared" ref="FN125:FN145" si="647">IFERROR((FE125*H125*$M$11),"-")</f>
        <v>-</v>
      </c>
      <c r="FO125" s="68"/>
      <c r="FP125" s="355">
        <f t="shared" ref="FP125:FP145" si="648">IFERROR(COUNTIF(BP125:BQ125,"a"),"-")</f>
        <v>0</v>
      </c>
      <c r="FQ125" s="355">
        <f t="shared" ref="FQ125:FQ145" si="649">IFERROR(COUNTIF(BP125:BQ125,"b"),"-")</f>
        <v>0</v>
      </c>
      <c r="FR125" s="355">
        <f t="shared" ref="FR125:FR145" si="650">IFERROR(COUNTIF(BP125:BQ125,"c"),"-")</f>
        <v>0</v>
      </c>
      <c r="FS125" s="355">
        <f t="shared" ref="FS125:FS145" si="651">IFERROR(COUNTIF(BP125:BQ125,"d"),"-")</f>
        <v>0</v>
      </c>
      <c r="FT125" s="355">
        <f t="shared" ref="FT125:FT145" si="652">IFERROR(COUNTIF(BP125:BQ125,"e"),"-")</f>
        <v>0</v>
      </c>
      <c r="FU125" s="355">
        <f t="shared" ref="FU125:FU145" si="653">IFERROR(COUNTIF(BP125:BQ125,"f"),"-")</f>
        <v>0</v>
      </c>
      <c r="FV125" s="355">
        <f t="shared" ref="FV125:FV145" si="654">IFERROR(COUNTIF(BP125:BQ125,"g"),"-")</f>
        <v>0</v>
      </c>
      <c r="FW125" s="355">
        <f t="shared" ref="FW125:FW145" si="655">IFERROR(COUNTIF(BP125:BQ125,"h"),"-")</f>
        <v>0</v>
      </c>
      <c r="FX125" s="68"/>
      <c r="FY125" s="68">
        <f t="shared" ref="FY125:FY145" si="656">IFERROR((FP125*H125*$M$4),"-")</f>
        <v>0</v>
      </c>
      <c r="FZ125" s="68" t="str">
        <f t="shared" ref="FZ125:FZ145" si="657">IFERROR((FQ125*H125*$M$5),"-")</f>
        <v>-</v>
      </c>
      <c r="GA125" s="68" t="str">
        <f t="shared" ref="GA125:GA145" si="658">IFERROR((FR125*H125*$M$6),"-")</f>
        <v>-</v>
      </c>
      <c r="GB125" s="68" t="str">
        <f t="shared" ref="GB125:GB145" si="659">IFERROR((FS125*H125*$M$7),"-")</f>
        <v>-</v>
      </c>
      <c r="GC125" s="68" t="str">
        <f t="shared" ref="GC125:GC145" si="660">IFERROR((FT125*H125*$M$8),"-")</f>
        <v>-</v>
      </c>
      <c r="GD125" s="68" t="str">
        <f t="shared" ref="GD125:GD145" si="661">IFERROR((FU125*H125*$M$9),"-")</f>
        <v>-</v>
      </c>
      <c r="GE125" s="68" t="str">
        <f t="shared" ref="GE125:GE145" si="662">IFERROR((FV125*H125*$M$10),"-")</f>
        <v>-</v>
      </c>
      <c r="GF125" s="68" t="str">
        <f t="shared" ref="GF125:GF145" si="663">IFERROR((FW125*H125*$M$11),"-")</f>
        <v>-</v>
      </c>
    </row>
    <row r="126" spans="1:188" ht="12" x14ac:dyDescent="0.3">
      <c r="A126" s="387"/>
      <c r="B126" s="387" t="s">
        <v>241</v>
      </c>
      <c r="C126" s="387" t="s">
        <v>24</v>
      </c>
      <c r="D126" s="388">
        <v>0</v>
      </c>
      <c r="E126" s="388">
        <v>0.72916666666666663</v>
      </c>
      <c r="F126" s="389" t="str">
        <f t="shared" si="534"/>
        <v>Off-PT</v>
      </c>
      <c r="G126" s="9"/>
      <c r="H126" s="460">
        <f>INDEX(Lookup!$F$265:$Q$275,MATCH(B126,Lookup!$F$265:$F$275,0),MATCH($F$9,Lookup!$F$265:$Q$265,0))</f>
        <v>0.2</v>
      </c>
      <c r="I126" s="391">
        <v>104</v>
      </c>
      <c r="J126" s="392">
        <f t="shared" si="535"/>
        <v>683.8</v>
      </c>
      <c r="K126" s="461">
        <f t="shared" si="536"/>
        <v>0</v>
      </c>
      <c r="L126" s="394">
        <f t="shared" si="560"/>
        <v>0</v>
      </c>
      <c r="M126" s="395">
        <f t="shared" si="537"/>
        <v>104</v>
      </c>
      <c r="N126" s="392">
        <f t="shared" si="538"/>
        <v>0</v>
      </c>
      <c r="O126" s="9">
        <f t="shared" si="539"/>
        <v>0</v>
      </c>
      <c r="P126" s="9">
        <f t="shared" si="561"/>
        <v>0</v>
      </c>
      <c r="Q126" s="9">
        <f t="shared" si="562"/>
        <v>0</v>
      </c>
      <c r="R126" s="9">
        <f t="shared" si="563"/>
        <v>0</v>
      </c>
      <c r="S126" s="9">
        <f t="shared" si="564"/>
        <v>0</v>
      </c>
      <c r="T126" s="9">
        <f t="shared" si="565"/>
        <v>0</v>
      </c>
      <c r="U126" s="9">
        <f t="shared" si="566"/>
        <v>0</v>
      </c>
      <c r="V126" s="9">
        <f t="shared" si="567"/>
        <v>0</v>
      </c>
      <c r="W126" s="9">
        <f t="shared" si="568"/>
        <v>0</v>
      </c>
      <c r="X126" s="9">
        <f t="shared" si="569"/>
        <v>0</v>
      </c>
      <c r="Y126" s="9">
        <f t="shared" si="570"/>
        <v>0</v>
      </c>
      <c r="Z126" s="9">
        <f t="shared" si="571"/>
        <v>0</v>
      </c>
      <c r="AA126" s="9">
        <f t="shared" si="572"/>
        <v>0</v>
      </c>
      <c r="AB126" s="9">
        <f t="shared" si="540"/>
        <v>0</v>
      </c>
      <c r="AC126" s="9">
        <f t="shared" si="541"/>
        <v>0</v>
      </c>
      <c r="AD126" s="9">
        <f t="shared" si="542"/>
        <v>0</v>
      </c>
      <c r="AE126" s="9">
        <f t="shared" si="543"/>
        <v>0</v>
      </c>
      <c r="AF126" s="9">
        <f t="shared" si="544"/>
        <v>0</v>
      </c>
      <c r="AG126" s="9">
        <f t="shared" si="545"/>
        <v>0</v>
      </c>
      <c r="AH126" s="8">
        <f t="shared" si="546"/>
        <v>104</v>
      </c>
      <c r="AI126" s="8">
        <f t="shared" si="547"/>
        <v>0</v>
      </c>
      <c r="AJ126" s="8">
        <f t="shared" si="548"/>
        <v>0</v>
      </c>
      <c r="AK126" s="8">
        <f t="shared" si="549"/>
        <v>0</v>
      </c>
      <c r="AL126" s="8">
        <f t="shared" si="550"/>
        <v>0</v>
      </c>
      <c r="AM126" s="103" t="str">
        <f t="shared" si="551"/>
        <v>1</v>
      </c>
      <c r="AN126" s="63"/>
      <c r="AO126" s="63"/>
      <c r="AP126" s="63"/>
      <c r="AQ126" s="66"/>
      <c r="AR126" s="66"/>
      <c r="AS126" s="63"/>
      <c r="AT126" s="63"/>
      <c r="AU126" s="63"/>
      <c r="AV126" s="63"/>
      <c r="AW126" s="63"/>
      <c r="AX126" s="66"/>
      <c r="AY126" s="66"/>
      <c r="AZ126" s="63"/>
      <c r="BA126" s="63"/>
      <c r="BB126" s="63"/>
      <c r="BC126" s="63"/>
      <c r="BD126" s="63"/>
      <c r="BE126" s="66"/>
      <c r="BF126" s="66"/>
      <c r="BG126" s="63"/>
      <c r="BH126" s="63"/>
      <c r="BI126" s="63"/>
      <c r="BJ126" s="63"/>
      <c r="BK126" s="63"/>
      <c r="BL126" s="66"/>
      <c r="BM126" s="66"/>
      <c r="BN126" s="63"/>
      <c r="BO126" s="63"/>
      <c r="BP126" s="63"/>
      <c r="BQ126" s="63"/>
      <c r="BR126" s="63"/>
      <c r="BT126" s="70">
        <f t="shared" si="573"/>
        <v>0</v>
      </c>
      <c r="BU126" s="70">
        <f t="shared" si="574"/>
        <v>0</v>
      </c>
      <c r="BV126" s="70">
        <f t="shared" si="575"/>
        <v>0</v>
      </c>
      <c r="BW126" s="70">
        <f t="shared" si="576"/>
        <v>0</v>
      </c>
      <c r="BX126" s="70">
        <f t="shared" si="577"/>
        <v>0</v>
      </c>
      <c r="BY126" s="70">
        <f t="shared" si="578"/>
        <v>0</v>
      </c>
      <c r="CA126" s="104">
        <f t="shared" si="579"/>
        <v>0</v>
      </c>
      <c r="CB126" s="104">
        <f t="shared" si="580"/>
        <v>0</v>
      </c>
      <c r="CC126" s="104">
        <f t="shared" si="581"/>
        <v>0</v>
      </c>
      <c r="CD126" s="104">
        <f t="shared" si="582"/>
        <v>0</v>
      </c>
      <c r="CE126" s="104">
        <f t="shared" si="583"/>
        <v>0</v>
      </c>
      <c r="CF126" s="104">
        <f t="shared" si="584"/>
        <v>0</v>
      </c>
      <c r="CH126" s="226">
        <f t="shared" si="552"/>
        <v>0</v>
      </c>
      <c r="CI126" s="226">
        <f t="shared" si="553"/>
        <v>0</v>
      </c>
      <c r="CJ126" s="226">
        <f t="shared" si="554"/>
        <v>0</v>
      </c>
      <c r="CK126" s="226">
        <f t="shared" si="555"/>
        <v>0</v>
      </c>
      <c r="CL126" s="226">
        <f t="shared" si="556"/>
        <v>0</v>
      </c>
      <c r="CM126" s="226">
        <f t="shared" si="557"/>
        <v>0</v>
      </c>
      <c r="CN126" s="226">
        <f t="shared" si="558"/>
        <v>0</v>
      </c>
      <c r="CO126" s="226">
        <f t="shared" si="559"/>
        <v>0</v>
      </c>
      <c r="CV126" s="355">
        <f t="shared" si="585"/>
        <v>0</v>
      </c>
      <c r="CW126" s="355">
        <f t="shared" si="586"/>
        <v>0</v>
      </c>
      <c r="CX126" s="355">
        <f t="shared" si="587"/>
        <v>0</v>
      </c>
      <c r="CY126" s="355">
        <f t="shared" si="588"/>
        <v>0</v>
      </c>
      <c r="CZ126" s="355" t="str">
        <f ca="1">IFERROR(OUNTIF(AN126:AT126,"e"),"-")</f>
        <v>-</v>
      </c>
      <c r="DA126" s="355">
        <f t="shared" si="589"/>
        <v>0</v>
      </c>
      <c r="DB126" s="355">
        <f t="shared" si="590"/>
        <v>0</v>
      </c>
      <c r="DC126" s="355">
        <f t="shared" si="591"/>
        <v>0</v>
      </c>
      <c r="DD126" s="68"/>
      <c r="DE126" s="1168">
        <f t="shared" si="592"/>
        <v>0</v>
      </c>
      <c r="DF126" s="1168" t="str">
        <f t="shared" si="593"/>
        <v>-</v>
      </c>
      <c r="DG126" s="1168" t="str">
        <f t="shared" si="594"/>
        <v>-</v>
      </c>
      <c r="DH126" s="1168" t="str">
        <f t="shared" si="595"/>
        <v>-</v>
      </c>
      <c r="DI126" s="1168" t="str">
        <f t="shared" ca="1" si="596"/>
        <v>-</v>
      </c>
      <c r="DJ126" s="1168" t="str">
        <f t="shared" si="597"/>
        <v>-</v>
      </c>
      <c r="DK126" s="1168" t="str">
        <f t="shared" si="598"/>
        <v>-</v>
      </c>
      <c r="DL126" s="1168" t="str">
        <f t="shared" si="599"/>
        <v>-</v>
      </c>
      <c r="DM126" s="68"/>
      <c r="DN126" s="355">
        <f t="shared" si="600"/>
        <v>0</v>
      </c>
      <c r="DO126" s="355">
        <f t="shared" si="601"/>
        <v>0</v>
      </c>
      <c r="DP126" s="355">
        <f t="shared" si="602"/>
        <v>0</v>
      </c>
      <c r="DQ126" s="355">
        <f t="shared" si="603"/>
        <v>0</v>
      </c>
      <c r="DR126" s="355">
        <f t="shared" si="604"/>
        <v>0</v>
      </c>
      <c r="DS126" s="355">
        <f t="shared" si="605"/>
        <v>0</v>
      </c>
      <c r="DT126" s="355">
        <f t="shared" si="606"/>
        <v>0</v>
      </c>
      <c r="DU126" s="355">
        <f t="shared" si="607"/>
        <v>0</v>
      </c>
      <c r="DV126" s="68"/>
      <c r="DW126" s="68">
        <f t="shared" si="608"/>
        <v>0</v>
      </c>
      <c r="DX126" s="68" t="str">
        <f t="shared" si="609"/>
        <v>-</v>
      </c>
      <c r="DY126" s="68" t="str">
        <f t="shared" si="610"/>
        <v>-</v>
      </c>
      <c r="DZ126" s="68" t="str">
        <f t="shared" si="611"/>
        <v>-</v>
      </c>
      <c r="EA126" s="68" t="str">
        <f t="shared" si="612"/>
        <v>-</v>
      </c>
      <c r="EB126" s="68" t="str">
        <f t="shared" si="613"/>
        <v>-</v>
      </c>
      <c r="EC126" s="68" t="str">
        <f t="shared" si="614"/>
        <v>-</v>
      </c>
      <c r="ED126" s="68" t="str">
        <f t="shared" si="615"/>
        <v>-</v>
      </c>
      <c r="EE126" s="68"/>
      <c r="EF126" s="355">
        <f t="shared" si="616"/>
        <v>0</v>
      </c>
      <c r="EG126" s="355">
        <f t="shared" si="617"/>
        <v>0</v>
      </c>
      <c r="EH126" s="355">
        <f t="shared" si="618"/>
        <v>0</v>
      </c>
      <c r="EI126" s="355">
        <f t="shared" si="619"/>
        <v>0</v>
      </c>
      <c r="EJ126" s="355">
        <f t="shared" si="620"/>
        <v>0</v>
      </c>
      <c r="EK126" s="355">
        <f t="shared" si="621"/>
        <v>0</v>
      </c>
      <c r="EL126" s="355">
        <f t="shared" si="622"/>
        <v>0</v>
      </c>
      <c r="EM126" s="355">
        <f t="shared" si="623"/>
        <v>0</v>
      </c>
      <c r="EN126" s="68"/>
      <c r="EO126" s="68">
        <f t="shared" si="624"/>
        <v>0</v>
      </c>
      <c r="EP126" s="68" t="str">
        <f t="shared" si="625"/>
        <v>-</v>
      </c>
      <c r="EQ126" s="68" t="str">
        <f t="shared" si="626"/>
        <v>-</v>
      </c>
      <c r="ER126" s="68" t="str">
        <f t="shared" si="627"/>
        <v>-</v>
      </c>
      <c r="ES126" s="68" t="str">
        <f t="shared" si="628"/>
        <v>-</v>
      </c>
      <c r="ET126" s="68" t="str">
        <f t="shared" si="629"/>
        <v>-</v>
      </c>
      <c r="EU126" s="68" t="str">
        <f t="shared" si="630"/>
        <v>-</v>
      </c>
      <c r="EV126" s="68" t="str">
        <f t="shared" si="631"/>
        <v>-</v>
      </c>
      <c r="EW126" s="68"/>
      <c r="EX126" s="355">
        <f t="shared" si="632"/>
        <v>0</v>
      </c>
      <c r="EY126" s="355">
        <f t="shared" si="633"/>
        <v>0</v>
      </c>
      <c r="EZ126" s="355">
        <f t="shared" si="634"/>
        <v>0</v>
      </c>
      <c r="FA126" s="355">
        <f t="shared" si="635"/>
        <v>0</v>
      </c>
      <c r="FB126" s="355">
        <f t="shared" si="636"/>
        <v>0</v>
      </c>
      <c r="FC126" s="355">
        <f t="shared" si="637"/>
        <v>0</v>
      </c>
      <c r="FD126" s="355">
        <f t="shared" si="638"/>
        <v>0</v>
      </c>
      <c r="FE126" s="355">
        <f t="shared" si="639"/>
        <v>0</v>
      </c>
      <c r="FF126" s="68"/>
      <c r="FG126" s="68">
        <f t="shared" si="640"/>
        <v>0</v>
      </c>
      <c r="FH126" s="68" t="str">
        <f t="shared" si="641"/>
        <v>-</v>
      </c>
      <c r="FI126" s="68" t="str">
        <f t="shared" si="642"/>
        <v>-</v>
      </c>
      <c r="FJ126" s="68" t="str">
        <f t="shared" si="643"/>
        <v>-</v>
      </c>
      <c r="FK126" s="68" t="str">
        <f t="shared" si="644"/>
        <v>-</v>
      </c>
      <c r="FL126" s="68" t="str">
        <f t="shared" si="645"/>
        <v>-</v>
      </c>
      <c r="FM126" s="68" t="str">
        <f t="shared" si="646"/>
        <v>-</v>
      </c>
      <c r="FN126" s="68" t="str">
        <f t="shared" si="647"/>
        <v>-</v>
      </c>
      <c r="FO126" s="68"/>
      <c r="FP126" s="355">
        <f t="shared" si="648"/>
        <v>0</v>
      </c>
      <c r="FQ126" s="355">
        <f t="shared" si="649"/>
        <v>0</v>
      </c>
      <c r="FR126" s="355">
        <f t="shared" si="650"/>
        <v>0</v>
      </c>
      <c r="FS126" s="355">
        <f t="shared" si="651"/>
        <v>0</v>
      </c>
      <c r="FT126" s="355">
        <f t="shared" si="652"/>
        <v>0</v>
      </c>
      <c r="FU126" s="355">
        <f t="shared" si="653"/>
        <v>0</v>
      </c>
      <c r="FV126" s="355">
        <f t="shared" si="654"/>
        <v>0</v>
      </c>
      <c r="FW126" s="355">
        <f t="shared" si="655"/>
        <v>0</v>
      </c>
      <c r="FX126" s="68"/>
      <c r="FY126" s="68">
        <f t="shared" si="656"/>
        <v>0</v>
      </c>
      <c r="FZ126" s="68" t="str">
        <f t="shared" si="657"/>
        <v>-</v>
      </c>
      <c r="GA126" s="68" t="str">
        <f t="shared" si="658"/>
        <v>-</v>
      </c>
      <c r="GB126" s="68" t="str">
        <f t="shared" si="659"/>
        <v>-</v>
      </c>
      <c r="GC126" s="68" t="str">
        <f t="shared" si="660"/>
        <v>-</v>
      </c>
      <c r="GD126" s="68" t="str">
        <f t="shared" si="661"/>
        <v>-</v>
      </c>
      <c r="GE126" s="68" t="str">
        <f t="shared" si="662"/>
        <v>-</v>
      </c>
      <c r="GF126" s="68" t="str">
        <f t="shared" si="663"/>
        <v>-</v>
      </c>
    </row>
    <row r="127" spans="1:188" ht="12" x14ac:dyDescent="0.3">
      <c r="A127" s="387"/>
      <c r="B127" s="387" t="s">
        <v>241</v>
      </c>
      <c r="C127" s="387" t="s">
        <v>24</v>
      </c>
      <c r="D127" s="388">
        <v>0</v>
      </c>
      <c r="E127" s="388">
        <v>0.72916666666666663</v>
      </c>
      <c r="F127" s="389" t="str">
        <f t="shared" si="534"/>
        <v>Off-PT</v>
      </c>
      <c r="G127" s="9"/>
      <c r="H127" s="460">
        <f>INDEX(Lookup!$F$265:$Q$275,MATCH(B127,Lookup!$F$265:$F$275,0),MATCH($F$9,Lookup!$F$265:$Q$265,0))</f>
        <v>0.2</v>
      </c>
      <c r="I127" s="391">
        <v>104</v>
      </c>
      <c r="J127" s="392">
        <f t="shared" si="535"/>
        <v>683.8</v>
      </c>
      <c r="K127" s="461">
        <f t="shared" si="536"/>
        <v>0</v>
      </c>
      <c r="L127" s="394">
        <f t="shared" si="560"/>
        <v>0</v>
      </c>
      <c r="M127" s="395">
        <f t="shared" si="537"/>
        <v>104</v>
      </c>
      <c r="N127" s="392">
        <f t="shared" si="538"/>
        <v>0</v>
      </c>
      <c r="O127" s="9">
        <f t="shared" si="539"/>
        <v>0</v>
      </c>
      <c r="P127" s="9">
        <f t="shared" si="561"/>
        <v>0</v>
      </c>
      <c r="Q127" s="9">
        <f t="shared" si="562"/>
        <v>0</v>
      </c>
      <c r="R127" s="9">
        <f t="shared" si="563"/>
        <v>0</v>
      </c>
      <c r="S127" s="9">
        <f t="shared" si="564"/>
        <v>0</v>
      </c>
      <c r="T127" s="9">
        <f t="shared" si="565"/>
        <v>0</v>
      </c>
      <c r="U127" s="9">
        <f t="shared" si="566"/>
        <v>0</v>
      </c>
      <c r="V127" s="9">
        <f t="shared" si="567"/>
        <v>0</v>
      </c>
      <c r="W127" s="9">
        <f t="shared" si="568"/>
        <v>0</v>
      </c>
      <c r="X127" s="9">
        <f t="shared" si="569"/>
        <v>0</v>
      </c>
      <c r="Y127" s="9">
        <f t="shared" si="570"/>
        <v>0</v>
      </c>
      <c r="Z127" s="9">
        <f t="shared" si="571"/>
        <v>0</v>
      </c>
      <c r="AA127" s="9">
        <f t="shared" si="572"/>
        <v>0</v>
      </c>
      <c r="AB127" s="9">
        <f t="shared" si="540"/>
        <v>0</v>
      </c>
      <c r="AC127" s="9">
        <f t="shared" si="541"/>
        <v>0</v>
      </c>
      <c r="AD127" s="9">
        <f t="shared" si="542"/>
        <v>0</v>
      </c>
      <c r="AE127" s="9">
        <f t="shared" si="543"/>
        <v>0</v>
      </c>
      <c r="AF127" s="9">
        <f t="shared" si="544"/>
        <v>0</v>
      </c>
      <c r="AG127" s="9">
        <f t="shared" si="545"/>
        <v>0</v>
      </c>
      <c r="AH127" s="8">
        <f t="shared" si="546"/>
        <v>104</v>
      </c>
      <c r="AI127" s="8">
        <f t="shared" si="547"/>
        <v>0</v>
      </c>
      <c r="AJ127" s="8">
        <f t="shared" si="548"/>
        <v>0</v>
      </c>
      <c r="AK127" s="8">
        <f t="shared" si="549"/>
        <v>0</v>
      </c>
      <c r="AL127" s="8">
        <f t="shared" si="550"/>
        <v>0</v>
      </c>
      <c r="AM127" s="103" t="str">
        <f t="shared" si="551"/>
        <v>1</v>
      </c>
      <c r="AN127" s="63"/>
      <c r="AO127" s="63"/>
      <c r="AP127" s="63"/>
      <c r="AQ127" s="66"/>
      <c r="AR127" s="66"/>
      <c r="AS127" s="63"/>
      <c r="AT127" s="63"/>
      <c r="AU127" s="63"/>
      <c r="AV127" s="63"/>
      <c r="AW127" s="63"/>
      <c r="AX127" s="66"/>
      <c r="AY127" s="66"/>
      <c r="AZ127" s="63"/>
      <c r="BA127" s="63"/>
      <c r="BB127" s="63"/>
      <c r="BC127" s="63"/>
      <c r="BD127" s="63"/>
      <c r="BE127" s="66"/>
      <c r="BF127" s="66"/>
      <c r="BG127" s="63"/>
      <c r="BH127" s="63"/>
      <c r="BI127" s="63"/>
      <c r="BJ127" s="63"/>
      <c r="BK127" s="63"/>
      <c r="BL127" s="66"/>
      <c r="BM127" s="66"/>
      <c r="BN127" s="63"/>
      <c r="BO127" s="63"/>
      <c r="BP127" s="63"/>
      <c r="BQ127" s="63"/>
      <c r="BR127" s="63"/>
      <c r="BT127" s="70">
        <f t="shared" si="573"/>
        <v>0</v>
      </c>
      <c r="BU127" s="70">
        <f t="shared" si="574"/>
        <v>0</v>
      </c>
      <c r="BV127" s="70">
        <f t="shared" si="575"/>
        <v>0</v>
      </c>
      <c r="BW127" s="70">
        <f t="shared" si="576"/>
        <v>0</v>
      </c>
      <c r="BX127" s="70">
        <f t="shared" si="577"/>
        <v>0</v>
      </c>
      <c r="BY127" s="70">
        <f t="shared" si="578"/>
        <v>0</v>
      </c>
      <c r="CA127" s="104">
        <f t="shared" si="579"/>
        <v>0</v>
      </c>
      <c r="CB127" s="104">
        <f t="shared" si="580"/>
        <v>0</v>
      </c>
      <c r="CC127" s="104">
        <f t="shared" si="581"/>
        <v>0</v>
      </c>
      <c r="CD127" s="104">
        <f t="shared" si="582"/>
        <v>0</v>
      </c>
      <c r="CE127" s="104">
        <f t="shared" si="583"/>
        <v>0</v>
      </c>
      <c r="CF127" s="104">
        <f t="shared" si="584"/>
        <v>0</v>
      </c>
      <c r="CH127" s="226">
        <f t="shared" si="552"/>
        <v>0</v>
      </c>
      <c r="CI127" s="226">
        <f t="shared" si="553"/>
        <v>0</v>
      </c>
      <c r="CJ127" s="226">
        <f t="shared" si="554"/>
        <v>0</v>
      </c>
      <c r="CK127" s="226">
        <f t="shared" si="555"/>
        <v>0</v>
      </c>
      <c r="CL127" s="226">
        <f t="shared" si="556"/>
        <v>0</v>
      </c>
      <c r="CM127" s="226">
        <f t="shared" si="557"/>
        <v>0</v>
      </c>
      <c r="CN127" s="226">
        <f t="shared" si="558"/>
        <v>0</v>
      </c>
      <c r="CO127" s="226">
        <f t="shared" si="559"/>
        <v>0</v>
      </c>
      <c r="CV127" s="355">
        <f t="shared" si="585"/>
        <v>0</v>
      </c>
      <c r="CW127" s="355">
        <f t="shared" si="586"/>
        <v>0</v>
      </c>
      <c r="CX127" s="355">
        <f t="shared" si="587"/>
        <v>0</v>
      </c>
      <c r="CY127" s="355">
        <f t="shared" si="588"/>
        <v>0</v>
      </c>
      <c r="CZ127" s="355" t="str">
        <f ca="1">IFERROR(OUNTIF(AN127:AT127,"e"),"-")</f>
        <v>-</v>
      </c>
      <c r="DA127" s="355">
        <f t="shared" si="589"/>
        <v>0</v>
      </c>
      <c r="DB127" s="355">
        <f t="shared" si="590"/>
        <v>0</v>
      </c>
      <c r="DC127" s="355">
        <f t="shared" si="591"/>
        <v>0</v>
      </c>
      <c r="DD127" s="68"/>
      <c r="DE127" s="1168">
        <f t="shared" si="592"/>
        <v>0</v>
      </c>
      <c r="DF127" s="1168" t="str">
        <f t="shared" si="593"/>
        <v>-</v>
      </c>
      <c r="DG127" s="1168" t="str">
        <f t="shared" si="594"/>
        <v>-</v>
      </c>
      <c r="DH127" s="1168" t="str">
        <f t="shared" si="595"/>
        <v>-</v>
      </c>
      <c r="DI127" s="1168" t="str">
        <f t="shared" ca="1" si="596"/>
        <v>-</v>
      </c>
      <c r="DJ127" s="1168" t="str">
        <f t="shared" si="597"/>
        <v>-</v>
      </c>
      <c r="DK127" s="1168" t="str">
        <f t="shared" si="598"/>
        <v>-</v>
      </c>
      <c r="DL127" s="1168" t="str">
        <f t="shared" si="599"/>
        <v>-</v>
      </c>
      <c r="DM127" s="68"/>
      <c r="DN127" s="355">
        <f t="shared" si="600"/>
        <v>0</v>
      </c>
      <c r="DO127" s="355">
        <f t="shared" si="601"/>
        <v>0</v>
      </c>
      <c r="DP127" s="355">
        <f t="shared" si="602"/>
        <v>0</v>
      </c>
      <c r="DQ127" s="355">
        <f t="shared" si="603"/>
        <v>0</v>
      </c>
      <c r="DR127" s="355">
        <f t="shared" si="604"/>
        <v>0</v>
      </c>
      <c r="DS127" s="355">
        <f t="shared" si="605"/>
        <v>0</v>
      </c>
      <c r="DT127" s="355">
        <f t="shared" si="606"/>
        <v>0</v>
      </c>
      <c r="DU127" s="355">
        <f t="shared" si="607"/>
        <v>0</v>
      </c>
      <c r="DV127" s="68"/>
      <c r="DW127" s="68">
        <f t="shared" si="608"/>
        <v>0</v>
      </c>
      <c r="DX127" s="68" t="str">
        <f t="shared" si="609"/>
        <v>-</v>
      </c>
      <c r="DY127" s="68" t="str">
        <f t="shared" si="610"/>
        <v>-</v>
      </c>
      <c r="DZ127" s="68" t="str">
        <f t="shared" si="611"/>
        <v>-</v>
      </c>
      <c r="EA127" s="68" t="str">
        <f t="shared" si="612"/>
        <v>-</v>
      </c>
      <c r="EB127" s="68" t="str">
        <f t="shared" si="613"/>
        <v>-</v>
      </c>
      <c r="EC127" s="68" t="str">
        <f t="shared" si="614"/>
        <v>-</v>
      </c>
      <c r="ED127" s="68" t="str">
        <f t="shared" si="615"/>
        <v>-</v>
      </c>
      <c r="EE127" s="68"/>
      <c r="EF127" s="355">
        <f t="shared" si="616"/>
        <v>0</v>
      </c>
      <c r="EG127" s="355">
        <f t="shared" si="617"/>
        <v>0</v>
      </c>
      <c r="EH127" s="355">
        <f t="shared" si="618"/>
        <v>0</v>
      </c>
      <c r="EI127" s="355">
        <f t="shared" si="619"/>
        <v>0</v>
      </c>
      <c r="EJ127" s="355">
        <f t="shared" si="620"/>
        <v>0</v>
      </c>
      <c r="EK127" s="355">
        <f t="shared" si="621"/>
        <v>0</v>
      </c>
      <c r="EL127" s="355">
        <f t="shared" si="622"/>
        <v>0</v>
      </c>
      <c r="EM127" s="355">
        <f t="shared" si="623"/>
        <v>0</v>
      </c>
      <c r="EN127" s="68"/>
      <c r="EO127" s="68">
        <f t="shared" si="624"/>
        <v>0</v>
      </c>
      <c r="EP127" s="68" t="str">
        <f t="shared" si="625"/>
        <v>-</v>
      </c>
      <c r="EQ127" s="68" t="str">
        <f t="shared" si="626"/>
        <v>-</v>
      </c>
      <c r="ER127" s="68" t="str">
        <f t="shared" si="627"/>
        <v>-</v>
      </c>
      <c r="ES127" s="68" t="str">
        <f t="shared" si="628"/>
        <v>-</v>
      </c>
      <c r="ET127" s="68" t="str">
        <f t="shared" si="629"/>
        <v>-</v>
      </c>
      <c r="EU127" s="68" t="str">
        <f t="shared" si="630"/>
        <v>-</v>
      </c>
      <c r="EV127" s="68" t="str">
        <f t="shared" si="631"/>
        <v>-</v>
      </c>
      <c r="EW127" s="68"/>
      <c r="EX127" s="355">
        <f t="shared" si="632"/>
        <v>0</v>
      </c>
      <c r="EY127" s="355">
        <f t="shared" si="633"/>
        <v>0</v>
      </c>
      <c r="EZ127" s="355">
        <f t="shared" si="634"/>
        <v>0</v>
      </c>
      <c r="FA127" s="355">
        <f t="shared" si="635"/>
        <v>0</v>
      </c>
      <c r="FB127" s="355">
        <f t="shared" si="636"/>
        <v>0</v>
      </c>
      <c r="FC127" s="355">
        <f t="shared" si="637"/>
        <v>0</v>
      </c>
      <c r="FD127" s="355">
        <f t="shared" si="638"/>
        <v>0</v>
      </c>
      <c r="FE127" s="355">
        <f t="shared" si="639"/>
        <v>0</v>
      </c>
      <c r="FF127" s="68"/>
      <c r="FG127" s="68">
        <f t="shared" si="640"/>
        <v>0</v>
      </c>
      <c r="FH127" s="68" t="str">
        <f t="shared" si="641"/>
        <v>-</v>
      </c>
      <c r="FI127" s="68" t="str">
        <f t="shared" si="642"/>
        <v>-</v>
      </c>
      <c r="FJ127" s="68" t="str">
        <f t="shared" si="643"/>
        <v>-</v>
      </c>
      <c r="FK127" s="68" t="str">
        <f t="shared" si="644"/>
        <v>-</v>
      </c>
      <c r="FL127" s="68" t="str">
        <f t="shared" si="645"/>
        <v>-</v>
      </c>
      <c r="FM127" s="68" t="str">
        <f t="shared" si="646"/>
        <v>-</v>
      </c>
      <c r="FN127" s="68" t="str">
        <f t="shared" si="647"/>
        <v>-</v>
      </c>
      <c r="FO127" s="68"/>
      <c r="FP127" s="355">
        <f t="shared" si="648"/>
        <v>0</v>
      </c>
      <c r="FQ127" s="355">
        <f t="shared" si="649"/>
        <v>0</v>
      </c>
      <c r="FR127" s="355">
        <f t="shared" si="650"/>
        <v>0</v>
      </c>
      <c r="FS127" s="355">
        <f t="shared" si="651"/>
        <v>0</v>
      </c>
      <c r="FT127" s="355">
        <f t="shared" si="652"/>
        <v>0</v>
      </c>
      <c r="FU127" s="355">
        <f t="shared" si="653"/>
        <v>0</v>
      </c>
      <c r="FV127" s="355">
        <f t="shared" si="654"/>
        <v>0</v>
      </c>
      <c r="FW127" s="355">
        <f t="shared" si="655"/>
        <v>0</v>
      </c>
      <c r="FX127" s="68"/>
      <c r="FY127" s="68">
        <f t="shared" si="656"/>
        <v>0</v>
      </c>
      <c r="FZ127" s="68" t="str">
        <f t="shared" si="657"/>
        <v>-</v>
      </c>
      <c r="GA127" s="68" t="str">
        <f t="shared" si="658"/>
        <v>-</v>
      </c>
      <c r="GB127" s="68" t="str">
        <f t="shared" si="659"/>
        <v>-</v>
      </c>
      <c r="GC127" s="68" t="str">
        <f t="shared" si="660"/>
        <v>-</v>
      </c>
      <c r="GD127" s="68" t="str">
        <f t="shared" si="661"/>
        <v>-</v>
      </c>
      <c r="GE127" s="68" t="str">
        <f t="shared" si="662"/>
        <v>-</v>
      </c>
      <c r="GF127" s="68" t="str">
        <f t="shared" si="663"/>
        <v>-</v>
      </c>
    </row>
    <row r="128" spans="1:188" ht="12" x14ac:dyDescent="0.3">
      <c r="A128" s="387"/>
      <c r="B128" s="387" t="s">
        <v>241</v>
      </c>
      <c r="C128" s="387" t="s">
        <v>24</v>
      </c>
      <c r="D128" s="388">
        <v>0</v>
      </c>
      <c r="E128" s="388">
        <v>0.72916666666666663</v>
      </c>
      <c r="F128" s="389" t="str">
        <f t="shared" si="534"/>
        <v>Off-PT</v>
      </c>
      <c r="G128" s="9"/>
      <c r="H128" s="460">
        <f>INDEX(Lookup!$F$265:$Q$275,MATCH(B128,Lookup!$F$265:$F$275,0),MATCH($F$9,Lookup!$F$265:$Q$265,0))</f>
        <v>0.2</v>
      </c>
      <c r="I128" s="391">
        <v>104</v>
      </c>
      <c r="J128" s="392">
        <f t="shared" si="535"/>
        <v>683.8</v>
      </c>
      <c r="K128" s="461">
        <f t="shared" si="536"/>
        <v>0</v>
      </c>
      <c r="L128" s="394">
        <f t="shared" si="560"/>
        <v>0</v>
      </c>
      <c r="M128" s="395">
        <f t="shared" si="537"/>
        <v>104</v>
      </c>
      <c r="N128" s="392">
        <f t="shared" si="538"/>
        <v>0</v>
      </c>
      <c r="O128" s="9">
        <f t="shared" si="539"/>
        <v>0</v>
      </c>
      <c r="P128" s="9">
        <f t="shared" si="561"/>
        <v>0</v>
      </c>
      <c r="Q128" s="9">
        <f t="shared" si="562"/>
        <v>0</v>
      </c>
      <c r="R128" s="9">
        <f t="shared" si="563"/>
        <v>0</v>
      </c>
      <c r="S128" s="9">
        <f t="shared" si="564"/>
        <v>0</v>
      </c>
      <c r="T128" s="9">
        <f t="shared" si="565"/>
        <v>0</v>
      </c>
      <c r="U128" s="9">
        <f t="shared" si="566"/>
        <v>0</v>
      </c>
      <c r="V128" s="9">
        <f t="shared" si="567"/>
        <v>0</v>
      </c>
      <c r="W128" s="9">
        <f t="shared" si="568"/>
        <v>0</v>
      </c>
      <c r="X128" s="9">
        <f t="shared" si="569"/>
        <v>0</v>
      </c>
      <c r="Y128" s="9">
        <f t="shared" si="570"/>
        <v>0</v>
      </c>
      <c r="Z128" s="9">
        <f t="shared" si="571"/>
        <v>0</v>
      </c>
      <c r="AA128" s="9">
        <f t="shared" si="572"/>
        <v>0</v>
      </c>
      <c r="AB128" s="9">
        <f t="shared" si="540"/>
        <v>0</v>
      </c>
      <c r="AC128" s="9">
        <f t="shared" si="541"/>
        <v>0</v>
      </c>
      <c r="AD128" s="9">
        <f t="shared" si="542"/>
        <v>0</v>
      </c>
      <c r="AE128" s="9">
        <f t="shared" si="543"/>
        <v>0</v>
      </c>
      <c r="AF128" s="9">
        <f t="shared" si="544"/>
        <v>0</v>
      </c>
      <c r="AG128" s="9">
        <f t="shared" si="545"/>
        <v>0</v>
      </c>
      <c r="AH128" s="8">
        <f t="shared" si="546"/>
        <v>104</v>
      </c>
      <c r="AI128" s="8">
        <f t="shared" si="547"/>
        <v>0</v>
      </c>
      <c r="AJ128" s="8">
        <f t="shared" si="548"/>
        <v>0</v>
      </c>
      <c r="AK128" s="8">
        <f t="shared" si="549"/>
        <v>0</v>
      </c>
      <c r="AL128" s="8">
        <f t="shared" si="550"/>
        <v>0</v>
      </c>
      <c r="AM128" s="103" t="str">
        <f t="shared" si="551"/>
        <v>1</v>
      </c>
      <c r="AN128" s="63"/>
      <c r="AO128" s="63"/>
      <c r="AP128" s="63"/>
      <c r="AQ128" s="66"/>
      <c r="AR128" s="66"/>
      <c r="AS128" s="63"/>
      <c r="AT128" s="63"/>
      <c r="AU128" s="63"/>
      <c r="AV128" s="63"/>
      <c r="AW128" s="63"/>
      <c r="AX128" s="66"/>
      <c r="AY128" s="66"/>
      <c r="AZ128" s="63"/>
      <c r="BA128" s="63"/>
      <c r="BB128" s="63"/>
      <c r="BC128" s="63"/>
      <c r="BD128" s="63"/>
      <c r="BE128" s="66"/>
      <c r="BF128" s="66"/>
      <c r="BG128" s="63"/>
      <c r="BH128" s="63"/>
      <c r="BI128" s="63"/>
      <c r="BJ128" s="63"/>
      <c r="BK128" s="63"/>
      <c r="BL128" s="66"/>
      <c r="BM128" s="66"/>
      <c r="BN128" s="63"/>
      <c r="BO128" s="63"/>
      <c r="BP128" s="63"/>
      <c r="BQ128" s="63"/>
      <c r="BR128" s="63"/>
      <c r="BT128" s="70">
        <f t="shared" si="573"/>
        <v>0</v>
      </c>
      <c r="BU128" s="70">
        <f t="shared" si="574"/>
        <v>0</v>
      </c>
      <c r="BV128" s="70">
        <f t="shared" si="575"/>
        <v>0</v>
      </c>
      <c r="BW128" s="70">
        <f t="shared" si="576"/>
        <v>0</v>
      </c>
      <c r="BX128" s="70">
        <f t="shared" si="577"/>
        <v>0</v>
      </c>
      <c r="BY128" s="70">
        <f t="shared" si="578"/>
        <v>0</v>
      </c>
      <c r="CA128" s="104">
        <f t="shared" si="579"/>
        <v>0</v>
      </c>
      <c r="CB128" s="104">
        <f t="shared" si="580"/>
        <v>0</v>
      </c>
      <c r="CC128" s="104">
        <f t="shared" si="581"/>
        <v>0</v>
      </c>
      <c r="CD128" s="104">
        <f t="shared" si="582"/>
        <v>0</v>
      </c>
      <c r="CE128" s="104">
        <f t="shared" si="583"/>
        <v>0</v>
      </c>
      <c r="CF128" s="104">
        <f t="shared" si="584"/>
        <v>0</v>
      </c>
      <c r="CH128" s="226">
        <f t="shared" si="552"/>
        <v>0</v>
      </c>
      <c r="CI128" s="226">
        <f t="shared" si="553"/>
        <v>0</v>
      </c>
      <c r="CJ128" s="226">
        <f t="shared" si="554"/>
        <v>0</v>
      </c>
      <c r="CK128" s="226">
        <f t="shared" si="555"/>
        <v>0</v>
      </c>
      <c r="CL128" s="226">
        <f t="shared" si="556"/>
        <v>0</v>
      </c>
      <c r="CM128" s="226">
        <f t="shared" si="557"/>
        <v>0</v>
      </c>
      <c r="CN128" s="226">
        <f t="shared" si="558"/>
        <v>0</v>
      </c>
      <c r="CO128" s="226">
        <f t="shared" si="559"/>
        <v>0</v>
      </c>
      <c r="CV128" s="355">
        <f t="shared" si="585"/>
        <v>0</v>
      </c>
      <c r="CW128" s="355">
        <f t="shared" si="586"/>
        <v>0</v>
      </c>
      <c r="CX128" s="355">
        <f t="shared" si="587"/>
        <v>0</v>
      </c>
      <c r="CY128" s="355">
        <f t="shared" si="588"/>
        <v>0</v>
      </c>
      <c r="CZ128" s="355" t="str">
        <f ca="1">IFERROR(OUNTIF(AN128:AT128,"e"),"-")</f>
        <v>-</v>
      </c>
      <c r="DA128" s="355">
        <f t="shared" si="589"/>
        <v>0</v>
      </c>
      <c r="DB128" s="355">
        <f t="shared" si="590"/>
        <v>0</v>
      </c>
      <c r="DC128" s="355">
        <f t="shared" si="591"/>
        <v>0</v>
      </c>
      <c r="DD128" s="68"/>
      <c r="DE128" s="1168">
        <f t="shared" si="592"/>
        <v>0</v>
      </c>
      <c r="DF128" s="1168" t="str">
        <f t="shared" si="593"/>
        <v>-</v>
      </c>
      <c r="DG128" s="1168" t="str">
        <f t="shared" si="594"/>
        <v>-</v>
      </c>
      <c r="DH128" s="1168" t="str">
        <f t="shared" si="595"/>
        <v>-</v>
      </c>
      <c r="DI128" s="1168" t="str">
        <f t="shared" ca="1" si="596"/>
        <v>-</v>
      </c>
      <c r="DJ128" s="1168" t="str">
        <f t="shared" si="597"/>
        <v>-</v>
      </c>
      <c r="DK128" s="1168" t="str">
        <f t="shared" si="598"/>
        <v>-</v>
      </c>
      <c r="DL128" s="1168" t="str">
        <f t="shared" si="599"/>
        <v>-</v>
      </c>
      <c r="DM128" s="68"/>
      <c r="DN128" s="355">
        <f t="shared" si="600"/>
        <v>0</v>
      </c>
      <c r="DO128" s="355">
        <f t="shared" si="601"/>
        <v>0</v>
      </c>
      <c r="DP128" s="355">
        <f t="shared" si="602"/>
        <v>0</v>
      </c>
      <c r="DQ128" s="355">
        <f t="shared" si="603"/>
        <v>0</v>
      </c>
      <c r="DR128" s="355">
        <f t="shared" si="604"/>
        <v>0</v>
      </c>
      <c r="DS128" s="355">
        <f t="shared" si="605"/>
        <v>0</v>
      </c>
      <c r="DT128" s="355">
        <f t="shared" si="606"/>
        <v>0</v>
      </c>
      <c r="DU128" s="355">
        <f t="shared" si="607"/>
        <v>0</v>
      </c>
      <c r="DV128" s="68"/>
      <c r="DW128" s="68">
        <f t="shared" si="608"/>
        <v>0</v>
      </c>
      <c r="DX128" s="68" t="str">
        <f t="shared" si="609"/>
        <v>-</v>
      </c>
      <c r="DY128" s="68" t="str">
        <f t="shared" si="610"/>
        <v>-</v>
      </c>
      <c r="DZ128" s="68" t="str">
        <f t="shared" si="611"/>
        <v>-</v>
      </c>
      <c r="EA128" s="68" t="str">
        <f t="shared" si="612"/>
        <v>-</v>
      </c>
      <c r="EB128" s="68" t="str">
        <f t="shared" si="613"/>
        <v>-</v>
      </c>
      <c r="EC128" s="68" t="str">
        <f t="shared" si="614"/>
        <v>-</v>
      </c>
      <c r="ED128" s="68" t="str">
        <f t="shared" si="615"/>
        <v>-</v>
      </c>
      <c r="EE128" s="68"/>
      <c r="EF128" s="355">
        <f t="shared" si="616"/>
        <v>0</v>
      </c>
      <c r="EG128" s="355">
        <f t="shared" si="617"/>
        <v>0</v>
      </c>
      <c r="EH128" s="355">
        <f t="shared" si="618"/>
        <v>0</v>
      </c>
      <c r="EI128" s="355">
        <f t="shared" si="619"/>
        <v>0</v>
      </c>
      <c r="EJ128" s="355">
        <f t="shared" si="620"/>
        <v>0</v>
      </c>
      <c r="EK128" s="355">
        <f t="shared" si="621"/>
        <v>0</v>
      </c>
      <c r="EL128" s="355">
        <f t="shared" si="622"/>
        <v>0</v>
      </c>
      <c r="EM128" s="355">
        <f t="shared" si="623"/>
        <v>0</v>
      </c>
      <c r="EN128" s="68"/>
      <c r="EO128" s="68">
        <f t="shared" si="624"/>
        <v>0</v>
      </c>
      <c r="EP128" s="68" t="str">
        <f t="shared" si="625"/>
        <v>-</v>
      </c>
      <c r="EQ128" s="68" t="str">
        <f t="shared" si="626"/>
        <v>-</v>
      </c>
      <c r="ER128" s="68" t="str">
        <f t="shared" si="627"/>
        <v>-</v>
      </c>
      <c r="ES128" s="68" t="str">
        <f t="shared" si="628"/>
        <v>-</v>
      </c>
      <c r="ET128" s="68" t="str">
        <f t="shared" si="629"/>
        <v>-</v>
      </c>
      <c r="EU128" s="68" t="str">
        <f t="shared" si="630"/>
        <v>-</v>
      </c>
      <c r="EV128" s="68" t="str">
        <f t="shared" si="631"/>
        <v>-</v>
      </c>
      <c r="EW128" s="68"/>
      <c r="EX128" s="355">
        <f t="shared" si="632"/>
        <v>0</v>
      </c>
      <c r="EY128" s="355">
        <f t="shared" si="633"/>
        <v>0</v>
      </c>
      <c r="EZ128" s="355">
        <f t="shared" si="634"/>
        <v>0</v>
      </c>
      <c r="FA128" s="355">
        <f t="shared" si="635"/>
        <v>0</v>
      </c>
      <c r="FB128" s="355">
        <f t="shared" si="636"/>
        <v>0</v>
      </c>
      <c r="FC128" s="355">
        <f t="shared" si="637"/>
        <v>0</v>
      </c>
      <c r="FD128" s="355">
        <f t="shared" si="638"/>
        <v>0</v>
      </c>
      <c r="FE128" s="355">
        <f t="shared" si="639"/>
        <v>0</v>
      </c>
      <c r="FF128" s="68"/>
      <c r="FG128" s="68">
        <f t="shared" si="640"/>
        <v>0</v>
      </c>
      <c r="FH128" s="68" t="str">
        <f t="shared" si="641"/>
        <v>-</v>
      </c>
      <c r="FI128" s="68" t="str">
        <f t="shared" si="642"/>
        <v>-</v>
      </c>
      <c r="FJ128" s="68" t="str">
        <f t="shared" si="643"/>
        <v>-</v>
      </c>
      <c r="FK128" s="68" t="str">
        <f t="shared" si="644"/>
        <v>-</v>
      </c>
      <c r="FL128" s="68" t="str">
        <f t="shared" si="645"/>
        <v>-</v>
      </c>
      <c r="FM128" s="68" t="str">
        <f t="shared" si="646"/>
        <v>-</v>
      </c>
      <c r="FN128" s="68" t="str">
        <f t="shared" si="647"/>
        <v>-</v>
      </c>
      <c r="FO128" s="68"/>
      <c r="FP128" s="355">
        <f t="shared" si="648"/>
        <v>0</v>
      </c>
      <c r="FQ128" s="355">
        <f t="shared" si="649"/>
        <v>0</v>
      </c>
      <c r="FR128" s="355">
        <f t="shared" si="650"/>
        <v>0</v>
      </c>
      <c r="FS128" s="355">
        <f t="shared" si="651"/>
        <v>0</v>
      </c>
      <c r="FT128" s="355">
        <f t="shared" si="652"/>
        <v>0</v>
      </c>
      <c r="FU128" s="355">
        <f t="shared" si="653"/>
        <v>0</v>
      </c>
      <c r="FV128" s="355">
        <f t="shared" si="654"/>
        <v>0</v>
      </c>
      <c r="FW128" s="355">
        <f t="shared" si="655"/>
        <v>0</v>
      </c>
      <c r="FX128" s="68"/>
      <c r="FY128" s="68">
        <f t="shared" si="656"/>
        <v>0</v>
      </c>
      <c r="FZ128" s="68" t="str">
        <f t="shared" si="657"/>
        <v>-</v>
      </c>
      <c r="GA128" s="68" t="str">
        <f t="shared" si="658"/>
        <v>-</v>
      </c>
      <c r="GB128" s="68" t="str">
        <f t="shared" si="659"/>
        <v>-</v>
      </c>
      <c r="GC128" s="68" t="str">
        <f t="shared" si="660"/>
        <v>-</v>
      </c>
      <c r="GD128" s="68" t="str">
        <f t="shared" si="661"/>
        <v>-</v>
      </c>
      <c r="GE128" s="68" t="str">
        <f t="shared" si="662"/>
        <v>-</v>
      </c>
      <c r="GF128" s="68" t="str">
        <f t="shared" si="663"/>
        <v>-</v>
      </c>
    </row>
    <row r="129" spans="1:188" ht="12" x14ac:dyDescent="0.3">
      <c r="A129" s="387"/>
      <c r="B129" s="387" t="s">
        <v>241</v>
      </c>
      <c r="C129" s="387" t="s">
        <v>24</v>
      </c>
      <c r="D129" s="388">
        <v>0</v>
      </c>
      <c r="E129" s="388">
        <v>0.72916666666666663</v>
      </c>
      <c r="F129" s="389" t="str">
        <f t="shared" si="534"/>
        <v>Off-PT</v>
      </c>
      <c r="G129" s="9"/>
      <c r="H129" s="460">
        <f>INDEX(Lookup!$F$265:$Q$275,MATCH(B129,Lookup!$F$265:$F$275,0),MATCH($F$9,Lookup!$F$265:$Q$265,0))</f>
        <v>0.2</v>
      </c>
      <c r="I129" s="391">
        <v>104</v>
      </c>
      <c r="J129" s="392">
        <f t="shared" si="535"/>
        <v>683.8</v>
      </c>
      <c r="K129" s="461">
        <f t="shared" si="536"/>
        <v>0</v>
      </c>
      <c r="L129" s="394">
        <f t="shared" si="560"/>
        <v>0</v>
      </c>
      <c r="M129" s="395">
        <f t="shared" si="537"/>
        <v>104</v>
      </c>
      <c r="N129" s="392">
        <f t="shared" si="538"/>
        <v>0</v>
      </c>
      <c r="O129" s="9">
        <f t="shared" si="539"/>
        <v>0</v>
      </c>
      <c r="P129" s="9">
        <f t="shared" si="561"/>
        <v>0</v>
      </c>
      <c r="Q129" s="9">
        <f t="shared" si="562"/>
        <v>0</v>
      </c>
      <c r="R129" s="9">
        <f t="shared" si="563"/>
        <v>0</v>
      </c>
      <c r="S129" s="9">
        <f t="shared" si="564"/>
        <v>0</v>
      </c>
      <c r="T129" s="9">
        <f t="shared" si="565"/>
        <v>0</v>
      </c>
      <c r="U129" s="9">
        <f t="shared" si="566"/>
        <v>0</v>
      </c>
      <c r="V129" s="9">
        <f t="shared" si="567"/>
        <v>0</v>
      </c>
      <c r="W129" s="9">
        <f t="shared" si="568"/>
        <v>0</v>
      </c>
      <c r="X129" s="9">
        <f t="shared" si="569"/>
        <v>0</v>
      </c>
      <c r="Y129" s="9">
        <f t="shared" si="570"/>
        <v>0</v>
      </c>
      <c r="Z129" s="9">
        <f t="shared" si="571"/>
        <v>0</v>
      </c>
      <c r="AA129" s="9">
        <f t="shared" si="572"/>
        <v>0</v>
      </c>
      <c r="AB129" s="9">
        <f t="shared" si="540"/>
        <v>0</v>
      </c>
      <c r="AC129" s="9">
        <f t="shared" si="541"/>
        <v>0</v>
      </c>
      <c r="AD129" s="9">
        <f t="shared" si="542"/>
        <v>0</v>
      </c>
      <c r="AE129" s="9">
        <f t="shared" si="543"/>
        <v>0</v>
      </c>
      <c r="AF129" s="9">
        <f t="shared" si="544"/>
        <v>0</v>
      </c>
      <c r="AG129" s="9">
        <f t="shared" si="545"/>
        <v>0</v>
      </c>
      <c r="AH129" s="8">
        <f t="shared" si="546"/>
        <v>104</v>
      </c>
      <c r="AI129" s="8">
        <f t="shared" si="547"/>
        <v>0</v>
      </c>
      <c r="AJ129" s="8">
        <f t="shared" si="548"/>
        <v>0</v>
      </c>
      <c r="AK129" s="8">
        <f t="shared" si="549"/>
        <v>0</v>
      </c>
      <c r="AL129" s="8">
        <f t="shared" si="550"/>
        <v>0</v>
      </c>
      <c r="AM129" s="103" t="str">
        <f t="shared" si="551"/>
        <v>1</v>
      </c>
      <c r="AN129" s="63"/>
      <c r="AO129" s="63"/>
      <c r="AP129" s="63"/>
      <c r="AQ129" s="66"/>
      <c r="AR129" s="66"/>
      <c r="AS129" s="63"/>
      <c r="AT129" s="63"/>
      <c r="AU129" s="63"/>
      <c r="AV129" s="63"/>
      <c r="AW129" s="63"/>
      <c r="AX129" s="66"/>
      <c r="AY129" s="66"/>
      <c r="AZ129" s="63"/>
      <c r="BA129" s="63"/>
      <c r="BB129" s="63"/>
      <c r="BC129" s="63"/>
      <c r="BD129" s="63"/>
      <c r="BE129" s="66"/>
      <c r="BF129" s="66"/>
      <c r="BG129" s="63"/>
      <c r="BH129" s="63"/>
      <c r="BI129" s="63"/>
      <c r="BJ129" s="63"/>
      <c r="BK129" s="63"/>
      <c r="BL129" s="66"/>
      <c r="BM129" s="66"/>
      <c r="BN129" s="63"/>
      <c r="BO129" s="63"/>
      <c r="BP129" s="63"/>
      <c r="BQ129" s="63"/>
      <c r="BR129" s="63"/>
      <c r="BT129" s="70">
        <f t="shared" si="573"/>
        <v>0</v>
      </c>
      <c r="BU129" s="70">
        <f t="shared" si="574"/>
        <v>0</v>
      </c>
      <c r="BV129" s="70">
        <f t="shared" si="575"/>
        <v>0</v>
      </c>
      <c r="BW129" s="70">
        <f t="shared" si="576"/>
        <v>0</v>
      </c>
      <c r="BX129" s="70">
        <f t="shared" si="577"/>
        <v>0</v>
      </c>
      <c r="BY129" s="70">
        <f t="shared" si="578"/>
        <v>0</v>
      </c>
      <c r="CA129" s="104">
        <f t="shared" si="579"/>
        <v>0</v>
      </c>
      <c r="CB129" s="104">
        <f t="shared" si="580"/>
        <v>0</v>
      </c>
      <c r="CC129" s="104">
        <f t="shared" si="581"/>
        <v>0</v>
      </c>
      <c r="CD129" s="104">
        <f t="shared" si="582"/>
        <v>0</v>
      </c>
      <c r="CE129" s="104">
        <f t="shared" si="583"/>
        <v>0</v>
      </c>
      <c r="CF129" s="104">
        <f t="shared" si="584"/>
        <v>0</v>
      </c>
      <c r="CH129" s="226">
        <f t="shared" si="552"/>
        <v>0</v>
      </c>
      <c r="CI129" s="226">
        <f t="shared" si="553"/>
        <v>0</v>
      </c>
      <c r="CJ129" s="226">
        <f t="shared" si="554"/>
        <v>0</v>
      </c>
      <c r="CK129" s="226">
        <f t="shared" si="555"/>
        <v>0</v>
      </c>
      <c r="CL129" s="226">
        <f t="shared" si="556"/>
        <v>0</v>
      </c>
      <c r="CM129" s="226">
        <f t="shared" si="557"/>
        <v>0</v>
      </c>
      <c r="CN129" s="226">
        <f t="shared" si="558"/>
        <v>0</v>
      </c>
      <c r="CO129" s="226">
        <f t="shared" si="559"/>
        <v>0</v>
      </c>
      <c r="CV129" s="355">
        <f t="shared" si="585"/>
        <v>0</v>
      </c>
      <c r="CW129" s="355">
        <f t="shared" si="586"/>
        <v>0</v>
      </c>
      <c r="CX129" s="355">
        <f t="shared" si="587"/>
        <v>0</v>
      </c>
      <c r="CY129" s="355">
        <f t="shared" si="588"/>
        <v>0</v>
      </c>
      <c r="CZ129" s="355" t="str">
        <f ca="1">IFERROR(OUNTIF(AN129:AT129,"e"),"-")</f>
        <v>-</v>
      </c>
      <c r="DA129" s="355">
        <f t="shared" si="589"/>
        <v>0</v>
      </c>
      <c r="DB129" s="355">
        <f t="shared" si="590"/>
        <v>0</v>
      </c>
      <c r="DC129" s="355">
        <f t="shared" si="591"/>
        <v>0</v>
      </c>
      <c r="DD129" s="68"/>
      <c r="DE129" s="1168">
        <f t="shared" si="592"/>
        <v>0</v>
      </c>
      <c r="DF129" s="1168" t="str">
        <f t="shared" si="593"/>
        <v>-</v>
      </c>
      <c r="DG129" s="1168" t="str">
        <f t="shared" si="594"/>
        <v>-</v>
      </c>
      <c r="DH129" s="1168" t="str">
        <f t="shared" si="595"/>
        <v>-</v>
      </c>
      <c r="DI129" s="1168" t="str">
        <f t="shared" ca="1" si="596"/>
        <v>-</v>
      </c>
      <c r="DJ129" s="1168" t="str">
        <f t="shared" si="597"/>
        <v>-</v>
      </c>
      <c r="DK129" s="1168" t="str">
        <f t="shared" si="598"/>
        <v>-</v>
      </c>
      <c r="DL129" s="1168" t="str">
        <f t="shared" si="599"/>
        <v>-</v>
      </c>
      <c r="DM129" s="68"/>
      <c r="DN129" s="355">
        <f t="shared" si="600"/>
        <v>0</v>
      </c>
      <c r="DO129" s="355">
        <f t="shared" si="601"/>
        <v>0</v>
      </c>
      <c r="DP129" s="355">
        <f t="shared" si="602"/>
        <v>0</v>
      </c>
      <c r="DQ129" s="355">
        <f t="shared" si="603"/>
        <v>0</v>
      </c>
      <c r="DR129" s="355">
        <f t="shared" si="604"/>
        <v>0</v>
      </c>
      <c r="DS129" s="355">
        <f t="shared" si="605"/>
        <v>0</v>
      </c>
      <c r="DT129" s="355">
        <f t="shared" si="606"/>
        <v>0</v>
      </c>
      <c r="DU129" s="355">
        <f t="shared" si="607"/>
        <v>0</v>
      </c>
      <c r="DV129" s="68"/>
      <c r="DW129" s="68">
        <f t="shared" si="608"/>
        <v>0</v>
      </c>
      <c r="DX129" s="68" t="str">
        <f t="shared" si="609"/>
        <v>-</v>
      </c>
      <c r="DY129" s="68" t="str">
        <f t="shared" si="610"/>
        <v>-</v>
      </c>
      <c r="DZ129" s="68" t="str">
        <f t="shared" si="611"/>
        <v>-</v>
      </c>
      <c r="EA129" s="68" t="str">
        <f t="shared" si="612"/>
        <v>-</v>
      </c>
      <c r="EB129" s="68" t="str">
        <f t="shared" si="613"/>
        <v>-</v>
      </c>
      <c r="EC129" s="68" t="str">
        <f t="shared" si="614"/>
        <v>-</v>
      </c>
      <c r="ED129" s="68" t="str">
        <f t="shared" si="615"/>
        <v>-</v>
      </c>
      <c r="EE129" s="68"/>
      <c r="EF129" s="355">
        <f t="shared" si="616"/>
        <v>0</v>
      </c>
      <c r="EG129" s="355">
        <f t="shared" si="617"/>
        <v>0</v>
      </c>
      <c r="EH129" s="355">
        <f t="shared" si="618"/>
        <v>0</v>
      </c>
      <c r="EI129" s="355">
        <f t="shared" si="619"/>
        <v>0</v>
      </c>
      <c r="EJ129" s="355">
        <f t="shared" si="620"/>
        <v>0</v>
      </c>
      <c r="EK129" s="355">
        <f t="shared" si="621"/>
        <v>0</v>
      </c>
      <c r="EL129" s="355">
        <f t="shared" si="622"/>
        <v>0</v>
      </c>
      <c r="EM129" s="355">
        <f t="shared" si="623"/>
        <v>0</v>
      </c>
      <c r="EN129" s="68"/>
      <c r="EO129" s="68">
        <f t="shared" si="624"/>
        <v>0</v>
      </c>
      <c r="EP129" s="68" t="str">
        <f t="shared" si="625"/>
        <v>-</v>
      </c>
      <c r="EQ129" s="68" t="str">
        <f t="shared" si="626"/>
        <v>-</v>
      </c>
      <c r="ER129" s="68" t="str">
        <f t="shared" si="627"/>
        <v>-</v>
      </c>
      <c r="ES129" s="68" t="str">
        <f t="shared" si="628"/>
        <v>-</v>
      </c>
      <c r="ET129" s="68" t="str">
        <f t="shared" si="629"/>
        <v>-</v>
      </c>
      <c r="EU129" s="68" t="str">
        <f t="shared" si="630"/>
        <v>-</v>
      </c>
      <c r="EV129" s="68" t="str">
        <f t="shared" si="631"/>
        <v>-</v>
      </c>
      <c r="EW129" s="68"/>
      <c r="EX129" s="355">
        <f t="shared" si="632"/>
        <v>0</v>
      </c>
      <c r="EY129" s="355">
        <f t="shared" si="633"/>
        <v>0</v>
      </c>
      <c r="EZ129" s="355">
        <f t="shared" si="634"/>
        <v>0</v>
      </c>
      <c r="FA129" s="355">
        <f t="shared" si="635"/>
        <v>0</v>
      </c>
      <c r="FB129" s="355">
        <f t="shared" si="636"/>
        <v>0</v>
      </c>
      <c r="FC129" s="355">
        <f t="shared" si="637"/>
        <v>0</v>
      </c>
      <c r="FD129" s="355">
        <f t="shared" si="638"/>
        <v>0</v>
      </c>
      <c r="FE129" s="355">
        <f t="shared" si="639"/>
        <v>0</v>
      </c>
      <c r="FF129" s="68"/>
      <c r="FG129" s="68">
        <f t="shared" si="640"/>
        <v>0</v>
      </c>
      <c r="FH129" s="68" t="str">
        <f t="shared" si="641"/>
        <v>-</v>
      </c>
      <c r="FI129" s="68" t="str">
        <f t="shared" si="642"/>
        <v>-</v>
      </c>
      <c r="FJ129" s="68" t="str">
        <f t="shared" si="643"/>
        <v>-</v>
      </c>
      <c r="FK129" s="68" t="str">
        <f t="shared" si="644"/>
        <v>-</v>
      </c>
      <c r="FL129" s="68" t="str">
        <f t="shared" si="645"/>
        <v>-</v>
      </c>
      <c r="FM129" s="68" t="str">
        <f t="shared" si="646"/>
        <v>-</v>
      </c>
      <c r="FN129" s="68" t="str">
        <f t="shared" si="647"/>
        <v>-</v>
      </c>
      <c r="FO129" s="68"/>
      <c r="FP129" s="355">
        <f t="shared" si="648"/>
        <v>0</v>
      </c>
      <c r="FQ129" s="355">
        <f t="shared" si="649"/>
        <v>0</v>
      </c>
      <c r="FR129" s="355">
        <f t="shared" si="650"/>
        <v>0</v>
      </c>
      <c r="FS129" s="355">
        <f t="shared" si="651"/>
        <v>0</v>
      </c>
      <c r="FT129" s="355">
        <f t="shared" si="652"/>
        <v>0</v>
      </c>
      <c r="FU129" s="355">
        <f t="shared" si="653"/>
        <v>0</v>
      </c>
      <c r="FV129" s="355">
        <f t="shared" si="654"/>
        <v>0</v>
      </c>
      <c r="FW129" s="355">
        <f t="shared" si="655"/>
        <v>0</v>
      </c>
      <c r="FX129" s="68"/>
      <c r="FY129" s="68">
        <f t="shared" si="656"/>
        <v>0</v>
      </c>
      <c r="FZ129" s="68" t="str">
        <f t="shared" si="657"/>
        <v>-</v>
      </c>
      <c r="GA129" s="68" t="str">
        <f t="shared" si="658"/>
        <v>-</v>
      </c>
      <c r="GB129" s="68" t="str">
        <f t="shared" si="659"/>
        <v>-</v>
      </c>
      <c r="GC129" s="68" t="str">
        <f t="shared" si="660"/>
        <v>-</v>
      </c>
      <c r="GD129" s="68" t="str">
        <f t="shared" si="661"/>
        <v>-</v>
      </c>
      <c r="GE129" s="68" t="str">
        <f t="shared" si="662"/>
        <v>-</v>
      </c>
      <c r="GF129" s="68" t="str">
        <f t="shared" si="663"/>
        <v>-</v>
      </c>
    </row>
    <row r="130" spans="1:188" ht="12" x14ac:dyDescent="0.3">
      <c r="A130" s="387"/>
      <c r="B130" s="387" t="s">
        <v>109</v>
      </c>
      <c r="C130" s="387" t="s">
        <v>24</v>
      </c>
      <c r="D130" s="388">
        <v>0.72916666666666663</v>
      </c>
      <c r="E130" s="388">
        <v>0</v>
      </c>
      <c r="F130" s="389" t="str">
        <f t="shared" si="534"/>
        <v>PT</v>
      </c>
      <c r="G130" s="9"/>
      <c r="H130" s="460">
        <f>INDEX(Lookup!$F$265:$Q$275,MATCH(B130,Lookup!$F$265:$F$275,0),MATCH($F$9,Lookup!$F$265:$Q$265,0))</f>
        <v>0.2</v>
      </c>
      <c r="I130" s="391">
        <v>192.4</v>
      </c>
      <c r="J130" s="392">
        <f t="shared" si="535"/>
        <v>683.8</v>
      </c>
      <c r="K130" s="461">
        <f t="shared" si="536"/>
        <v>0</v>
      </c>
      <c r="L130" s="394">
        <f t="shared" si="560"/>
        <v>0</v>
      </c>
      <c r="M130" s="395">
        <f t="shared" si="537"/>
        <v>192.4</v>
      </c>
      <c r="N130" s="392">
        <f t="shared" si="538"/>
        <v>0</v>
      </c>
      <c r="O130" s="9">
        <f t="shared" si="539"/>
        <v>0</v>
      </c>
      <c r="P130" s="9">
        <f t="shared" si="561"/>
        <v>0</v>
      </c>
      <c r="Q130" s="9">
        <f t="shared" si="562"/>
        <v>0</v>
      </c>
      <c r="R130" s="9">
        <f t="shared" si="563"/>
        <v>0</v>
      </c>
      <c r="S130" s="9">
        <f t="shared" si="564"/>
        <v>0</v>
      </c>
      <c r="T130" s="9">
        <f t="shared" si="565"/>
        <v>0</v>
      </c>
      <c r="U130" s="9">
        <f t="shared" si="566"/>
        <v>0</v>
      </c>
      <c r="V130" s="9">
        <f t="shared" si="567"/>
        <v>0</v>
      </c>
      <c r="W130" s="9">
        <f t="shared" si="568"/>
        <v>0</v>
      </c>
      <c r="X130" s="9">
        <f t="shared" si="569"/>
        <v>0</v>
      </c>
      <c r="Y130" s="9">
        <f t="shared" si="570"/>
        <v>0</v>
      </c>
      <c r="Z130" s="9">
        <f t="shared" si="571"/>
        <v>0</v>
      </c>
      <c r="AA130" s="9">
        <f t="shared" si="572"/>
        <v>0</v>
      </c>
      <c r="AB130" s="9">
        <f t="shared" si="540"/>
        <v>0</v>
      </c>
      <c r="AC130" s="9">
        <f t="shared" si="541"/>
        <v>0</v>
      </c>
      <c r="AD130" s="9">
        <f t="shared" si="542"/>
        <v>0</v>
      </c>
      <c r="AE130" s="9">
        <f t="shared" si="543"/>
        <v>0</v>
      </c>
      <c r="AF130" s="9">
        <f t="shared" si="544"/>
        <v>0</v>
      </c>
      <c r="AG130" s="9">
        <f t="shared" si="545"/>
        <v>0</v>
      </c>
      <c r="AH130" s="8">
        <f t="shared" si="546"/>
        <v>192.4</v>
      </c>
      <c r="AI130" s="8">
        <f t="shared" si="547"/>
        <v>0</v>
      </c>
      <c r="AJ130" s="8">
        <f t="shared" si="548"/>
        <v>0</v>
      </c>
      <c r="AK130" s="8">
        <f t="shared" si="549"/>
        <v>0</v>
      </c>
      <c r="AL130" s="8">
        <f t="shared" si="550"/>
        <v>0</v>
      </c>
      <c r="AM130" s="103" t="str">
        <f t="shared" si="551"/>
        <v>1</v>
      </c>
      <c r="AN130" s="63"/>
      <c r="AO130" s="63"/>
      <c r="AP130" s="63"/>
      <c r="AQ130" s="66"/>
      <c r="AR130" s="66"/>
      <c r="AS130" s="63"/>
      <c r="AT130" s="63"/>
      <c r="AU130" s="63"/>
      <c r="AV130" s="63"/>
      <c r="AW130" s="63"/>
      <c r="AX130" s="66"/>
      <c r="AY130" s="66"/>
      <c r="AZ130" s="63"/>
      <c r="BA130" s="63"/>
      <c r="BB130" s="63"/>
      <c r="BC130" s="63"/>
      <c r="BD130" s="63"/>
      <c r="BE130" s="66"/>
      <c r="BF130" s="66"/>
      <c r="BG130" s="63"/>
      <c r="BH130" s="63"/>
      <c r="BI130" s="63"/>
      <c r="BJ130" s="63"/>
      <c r="BK130" s="63"/>
      <c r="BL130" s="66"/>
      <c r="BM130" s="66"/>
      <c r="BN130" s="63"/>
      <c r="BO130" s="63"/>
      <c r="BP130" s="63"/>
      <c r="BQ130" s="63"/>
      <c r="BR130" s="63"/>
      <c r="BT130" s="70">
        <f t="shared" si="573"/>
        <v>0</v>
      </c>
      <c r="BU130" s="70">
        <f t="shared" si="574"/>
        <v>0</v>
      </c>
      <c r="BV130" s="70">
        <f t="shared" si="575"/>
        <v>0</v>
      </c>
      <c r="BW130" s="70">
        <f t="shared" si="576"/>
        <v>0</v>
      </c>
      <c r="BX130" s="70">
        <f t="shared" si="577"/>
        <v>0</v>
      </c>
      <c r="BY130" s="70">
        <f t="shared" si="578"/>
        <v>0</v>
      </c>
      <c r="CA130" s="104">
        <f t="shared" si="579"/>
        <v>0</v>
      </c>
      <c r="CB130" s="104">
        <f t="shared" si="580"/>
        <v>0</v>
      </c>
      <c r="CC130" s="104">
        <f t="shared" si="581"/>
        <v>0</v>
      </c>
      <c r="CD130" s="104">
        <f t="shared" si="582"/>
        <v>0</v>
      </c>
      <c r="CE130" s="104">
        <f t="shared" si="583"/>
        <v>0</v>
      </c>
      <c r="CF130" s="104">
        <f t="shared" si="584"/>
        <v>0</v>
      </c>
      <c r="CH130" s="226">
        <f t="shared" si="552"/>
        <v>0</v>
      </c>
      <c r="CI130" s="226">
        <f t="shared" si="553"/>
        <v>0</v>
      </c>
      <c r="CJ130" s="226">
        <f t="shared" si="554"/>
        <v>0</v>
      </c>
      <c r="CK130" s="226">
        <f t="shared" si="555"/>
        <v>0</v>
      </c>
      <c r="CL130" s="226">
        <f t="shared" si="556"/>
        <v>0</v>
      </c>
      <c r="CM130" s="226">
        <f t="shared" si="557"/>
        <v>0</v>
      </c>
      <c r="CN130" s="226">
        <f t="shared" si="558"/>
        <v>0</v>
      </c>
      <c r="CO130" s="226">
        <f t="shared" si="559"/>
        <v>0</v>
      </c>
      <c r="CV130" s="355">
        <f t="shared" si="585"/>
        <v>0</v>
      </c>
      <c r="CW130" s="355">
        <f t="shared" si="586"/>
        <v>0</v>
      </c>
      <c r="CX130" s="355">
        <f t="shared" si="587"/>
        <v>0</v>
      </c>
      <c r="CY130" s="355">
        <f t="shared" si="588"/>
        <v>0</v>
      </c>
      <c r="CZ130" s="355" t="str">
        <f ca="1">IFERROR(OUNTIF(AN130:AT130,"e"),"-")</f>
        <v>-</v>
      </c>
      <c r="DA130" s="355">
        <f t="shared" si="589"/>
        <v>0</v>
      </c>
      <c r="DB130" s="355">
        <f t="shared" si="590"/>
        <v>0</v>
      </c>
      <c r="DC130" s="355">
        <f t="shared" si="591"/>
        <v>0</v>
      </c>
      <c r="DD130" s="68"/>
      <c r="DE130" s="1168">
        <f t="shared" si="592"/>
        <v>0</v>
      </c>
      <c r="DF130" s="1168" t="str">
        <f t="shared" si="593"/>
        <v>-</v>
      </c>
      <c r="DG130" s="1168" t="str">
        <f t="shared" si="594"/>
        <v>-</v>
      </c>
      <c r="DH130" s="1168" t="str">
        <f t="shared" si="595"/>
        <v>-</v>
      </c>
      <c r="DI130" s="1168" t="str">
        <f t="shared" ca="1" si="596"/>
        <v>-</v>
      </c>
      <c r="DJ130" s="1168" t="str">
        <f t="shared" si="597"/>
        <v>-</v>
      </c>
      <c r="DK130" s="1168" t="str">
        <f t="shared" si="598"/>
        <v>-</v>
      </c>
      <c r="DL130" s="1168" t="str">
        <f t="shared" si="599"/>
        <v>-</v>
      </c>
      <c r="DM130" s="68"/>
      <c r="DN130" s="355">
        <f t="shared" si="600"/>
        <v>0</v>
      </c>
      <c r="DO130" s="355">
        <f t="shared" si="601"/>
        <v>0</v>
      </c>
      <c r="DP130" s="355">
        <f t="shared" si="602"/>
        <v>0</v>
      </c>
      <c r="DQ130" s="355">
        <f t="shared" si="603"/>
        <v>0</v>
      </c>
      <c r="DR130" s="355">
        <f t="shared" si="604"/>
        <v>0</v>
      </c>
      <c r="DS130" s="355">
        <f t="shared" si="605"/>
        <v>0</v>
      </c>
      <c r="DT130" s="355">
        <f t="shared" si="606"/>
        <v>0</v>
      </c>
      <c r="DU130" s="355">
        <f t="shared" si="607"/>
        <v>0</v>
      </c>
      <c r="DV130" s="68"/>
      <c r="DW130" s="68">
        <f t="shared" si="608"/>
        <v>0</v>
      </c>
      <c r="DX130" s="68" t="str">
        <f t="shared" si="609"/>
        <v>-</v>
      </c>
      <c r="DY130" s="68" t="str">
        <f t="shared" si="610"/>
        <v>-</v>
      </c>
      <c r="DZ130" s="68" t="str">
        <f t="shared" si="611"/>
        <v>-</v>
      </c>
      <c r="EA130" s="68" t="str">
        <f t="shared" si="612"/>
        <v>-</v>
      </c>
      <c r="EB130" s="68" t="str">
        <f t="shared" si="613"/>
        <v>-</v>
      </c>
      <c r="EC130" s="68" t="str">
        <f t="shared" si="614"/>
        <v>-</v>
      </c>
      <c r="ED130" s="68" t="str">
        <f t="shared" si="615"/>
        <v>-</v>
      </c>
      <c r="EE130" s="68"/>
      <c r="EF130" s="355">
        <f t="shared" si="616"/>
        <v>0</v>
      </c>
      <c r="EG130" s="355">
        <f t="shared" si="617"/>
        <v>0</v>
      </c>
      <c r="EH130" s="355">
        <f t="shared" si="618"/>
        <v>0</v>
      </c>
      <c r="EI130" s="355">
        <f t="shared" si="619"/>
        <v>0</v>
      </c>
      <c r="EJ130" s="355">
        <f t="shared" si="620"/>
        <v>0</v>
      </c>
      <c r="EK130" s="355">
        <f t="shared" si="621"/>
        <v>0</v>
      </c>
      <c r="EL130" s="355">
        <f t="shared" si="622"/>
        <v>0</v>
      </c>
      <c r="EM130" s="355">
        <f t="shared" si="623"/>
        <v>0</v>
      </c>
      <c r="EN130" s="68"/>
      <c r="EO130" s="68">
        <f t="shared" si="624"/>
        <v>0</v>
      </c>
      <c r="EP130" s="68" t="str">
        <f t="shared" si="625"/>
        <v>-</v>
      </c>
      <c r="EQ130" s="68" t="str">
        <f t="shared" si="626"/>
        <v>-</v>
      </c>
      <c r="ER130" s="68" t="str">
        <f t="shared" si="627"/>
        <v>-</v>
      </c>
      <c r="ES130" s="68" t="str">
        <f t="shared" si="628"/>
        <v>-</v>
      </c>
      <c r="ET130" s="68" t="str">
        <f t="shared" si="629"/>
        <v>-</v>
      </c>
      <c r="EU130" s="68" t="str">
        <f t="shared" si="630"/>
        <v>-</v>
      </c>
      <c r="EV130" s="68" t="str">
        <f t="shared" si="631"/>
        <v>-</v>
      </c>
      <c r="EW130" s="68"/>
      <c r="EX130" s="355">
        <f t="shared" si="632"/>
        <v>0</v>
      </c>
      <c r="EY130" s="355">
        <f t="shared" si="633"/>
        <v>0</v>
      </c>
      <c r="EZ130" s="355">
        <f t="shared" si="634"/>
        <v>0</v>
      </c>
      <c r="FA130" s="355">
        <f t="shared" si="635"/>
        <v>0</v>
      </c>
      <c r="FB130" s="355">
        <f t="shared" si="636"/>
        <v>0</v>
      </c>
      <c r="FC130" s="355">
        <f t="shared" si="637"/>
        <v>0</v>
      </c>
      <c r="FD130" s="355">
        <f t="shared" si="638"/>
        <v>0</v>
      </c>
      <c r="FE130" s="355">
        <f t="shared" si="639"/>
        <v>0</v>
      </c>
      <c r="FF130" s="68"/>
      <c r="FG130" s="68">
        <f t="shared" si="640"/>
        <v>0</v>
      </c>
      <c r="FH130" s="68" t="str">
        <f t="shared" si="641"/>
        <v>-</v>
      </c>
      <c r="FI130" s="68" t="str">
        <f t="shared" si="642"/>
        <v>-</v>
      </c>
      <c r="FJ130" s="68" t="str">
        <f t="shared" si="643"/>
        <v>-</v>
      </c>
      <c r="FK130" s="68" t="str">
        <f t="shared" si="644"/>
        <v>-</v>
      </c>
      <c r="FL130" s="68" t="str">
        <f t="shared" si="645"/>
        <v>-</v>
      </c>
      <c r="FM130" s="68" t="str">
        <f t="shared" si="646"/>
        <v>-</v>
      </c>
      <c r="FN130" s="68" t="str">
        <f t="shared" si="647"/>
        <v>-</v>
      </c>
      <c r="FO130" s="68"/>
      <c r="FP130" s="355">
        <f t="shared" si="648"/>
        <v>0</v>
      </c>
      <c r="FQ130" s="355">
        <f t="shared" si="649"/>
        <v>0</v>
      </c>
      <c r="FR130" s="355">
        <f t="shared" si="650"/>
        <v>0</v>
      </c>
      <c r="FS130" s="355">
        <f t="shared" si="651"/>
        <v>0</v>
      </c>
      <c r="FT130" s="355">
        <f t="shared" si="652"/>
        <v>0</v>
      </c>
      <c r="FU130" s="355">
        <f t="shared" si="653"/>
        <v>0</v>
      </c>
      <c r="FV130" s="355">
        <f t="shared" si="654"/>
        <v>0</v>
      </c>
      <c r="FW130" s="355">
        <f t="shared" si="655"/>
        <v>0</v>
      </c>
      <c r="FX130" s="68"/>
      <c r="FY130" s="68">
        <f t="shared" si="656"/>
        <v>0</v>
      </c>
      <c r="FZ130" s="68" t="str">
        <f t="shared" si="657"/>
        <v>-</v>
      </c>
      <c r="GA130" s="68" t="str">
        <f t="shared" si="658"/>
        <v>-</v>
      </c>
      <c r="GB130" s="68" t="str">
        <f t="shared" si="659"/>
        <v>-</v>
      </c>
      <c r="GC130" s="68" t="str">
        <f t="shared" si="660"/>
        <v>-</v>
      </c>
      <c r="GD130" s="68" t="str">
        <f t="shared" si="661"/>
        <v>-</v>
      </c>
      <c r="GE130" s="68" t="str">
        <f t="shared" si="662"/>
        <v>-</v>
      </c>
      <c r="GF130" s="68" t="str">
        <f t="shared" si="663"/>
        <v>-</v>
      </c>
    </row>
    <row r="131" spans="1:188" ht="12" x14ac:dyDescent="0.3">
      <c r="A131" s="387"/>
      <c r="B131" s="387" t="s">
        <v>109</v>
      </c>
      <c r="C131" s="387" t="s">
        <v>24</v>
      </c>
      <c r="D131" s="388">
        <v>0.72916666666666663</v>
      </c>
      <c r="E131" s="388">
        <v>0</v>
      </c>
      <c r="F131" s="389" t="str">
        <f t="shared" si="534"/>
        <v>PT</v>
      </c>
      <c r="G131" s="9"/>
      <c r="H131" s="460">
        <f>INDEX(Lookup!$F$265:$Q$275,MATCH(B131,Lookup!$F$265:$F$275,0),MATCH($F$9,Lookup!$F$265:$Q$265,0))</f>
        <v>0.2</v>
      </c>
      <c r="I131" s="391">
        <v>192.4</v>
      </c>
      <c r="J131" s="392">
        <f t="shared" si="535"/>
        <v>683.8</v>
      </c>
      <c r="K131" s="461">
        <f t="shared" si="536"/>
        <v>0</v>
      </c>
      <c r="L131" s="394">
        <f t="shared" si="560"/>
        <v>0</v>
      </c>
      <c r="M131" s="395">
        <f t="shared" si="537"/>
        <v>192.4</v>
      </c>
      <c r="N131" s="392">
        <f t="shared" si="538"/>
        <v>0</v>
      </c>
      <c r="O131" s="9">
        <f t="shared" si="539"/>
        <v>0</v>
      </c>
      <c r="P131" s="9">
        <f t="shared" si="561"/>
        <v>0</v>
      </c>
      <c r="Q131" s="9">
        <f t="shared" si="562"/>
        <v>0</v>
      </c>
      <c r="R131" s="9">
        <f t="shared" si="563"/>
        <v>0</v>
      </c>
      <c r="S131" s="9">
        <f t="shared" si="564"/>
        <v>0</v>
      </c>
      <c r="T131" s="9">
        <f t="shared" si="565"/>
        <v>0</v>
      </c>
      <c r="U131" s="9">
        <f t="shared" si="566"/>
        <v>0</v>
      </c>
      <c r="V131" s="9">
        <f t="shared" si="567"/>
        <v>0</v>
      </c>
      <c r="W131" s="9">
        <f t="shared" si="568"/>
        <v>0</v>
      </c>
      <c r="X131" s="9">
        <f t="shared" si="569"/>
        <v>0</v>
      </c>
      <c r="Y131" s="9">
        <f t="shared" si="570"/>
        <v>0</v>
      </c>
      <c r="Z131" s="9">
        <f t="shared" si="571"/>
        <v>0</v>
      </c>
      <c r="AA131" s="9">
        <f t="shared" si="572"/>
        <v>0</v>
      </c>
      <c r="AB131" s="9">
        <f t="shared" si="540"/>
        <v>0</v>
      </c>
      <c r="AC131" s="9">
        <f t="shared" si="541"/>
        <v>0</v>
      </c>
      <c r="AD131" s="9">
        <f t="shared" si="542"/>
        <v>0</v>
      </c>
      <c r="AE131" s="9">
        <f t="shared" si="543"/>
        <v>0</v>
      </c>
      <c r="AF131" s="9">
        <f t="shared" si="544"/>
        <v>0</v>
      </c>
      <c r="AG131" s="9">
        <f t="shared" si="545"/>
        <v>0</v>
      </c>
      <c r="AH131" s="8">
        <f t="shared" si="546"/>
        <v>192.4</v>
      </c>
      <c r="AI131" s="8">
        <f t="shared" si="547"/>
        <v>0</v>
      </c>
      <c r="AJ131" s="8">
        <f t="shared" si="548"/>
        <v>0</v>
      </c>
      <c r="AK131" s="8">
        <f t="shared" si="549"/>
        <v>0</v>
      </c>
      <c r="AL131" s="8">
        <f t="shared" si="550"/>
        <v>0</v>
      </c>
      <c r="AM131" s="103" t="str">
        <f t="shared" si="551"/>
        <v>1</v>
      </c>
      <c r="AN131" s="63"/>
      <c r="AO131" s="63"/>
      <c r="AP131" s="63"/>
      <c r="AQ131" s="66"/>
      <c r="AR131" s="66"/>
      <c r="AS131" s="63"/>
      <c r="AT131" s="63"/>
      <c r="AU131" s="63"/>
      <c r="AV131" s="63"/>
      <c r="AW131" s="63"/>
      <c r="AX131" s="66"/>
      <c r="AY131" s="66"/>
      <c r="AZ131" s="63"/>
      <c r="BA131" s="63"/>
      <c r="BB131" s="63"/>
      <c r="BC131" s="63"/>
      <c r="BD131" s="63"/>
      <c r="BE131" s="66"/>
      <c r="BF131" s="66"/>
      <c r="BG131" s="63"/>
      <c r="BH131" s="63"/>
      <c r="BI131" s="63"/>
      <c r="BJ131" s="63"/>
      <c r="BK131" s="63"/>
      <c r="BL131" s="66"/>
      <c r="BM131" s="66"/>
      <c r="BN131" s="63"/>
      <c r="BO131" s="63"/>
      <c r="BP131" s="63"/>
      <c r="BQ131" s="63"/>
      <c r="BR131" s="63"/>
      <c r="BT131" s="70">
        <f t="shared" si="573"/>
        <v>0</v>
      </c>
      <c r="BU131" s="70">
        <f t="shared" si="574"/>
        <v>0</v>
      </c>
      <c r="BV131" s="70">
        <f t="shared" si="575"/>
        <v>0</v>
      </c>
      <c r="BW131" s="70">
        <f t="shared" si="576"/>
        <v>0</v>
      </c>
      <c r="BX131" s="70">
        <f t="shared" si="577"/>
        <v>0</v>
      </c>
      <c r="BY131" s="70">
        <f t="shared" si="578"/>
        <v>0</v>
      </c>
      <c r="CA131" s="104">
        <f t="shared" si="579"/>
        <v>0</v>
      </c>
      <c r="CB131" s="104">
        <f t="shared" si="580"/>
        <v>0</v>
      </c>
      <c r="CC131" s="104">
        <f t="shared" si="581"/>
        <v>0</v>
      </c>
      <c r="CD131" s="104">
        <f t="shared" si="582"/>
        <v>0</v>
      </c>
      <c r="CE131" s="104">
        <f t="shared" si="583"/>
        <v>0</v>
      </c>
      <c r="CF131" s="104">
        <f t="shared" si="584"/>
        <v>0</v>
      </c>
      <c r="CH131" s="226">
        <f t="shared" si="552"/>
        <v>0</v>
      </c>
      <c r="CI131" s="226">
        <f t="shared" si="553"/>
        <v>0</v>
      </c>
      <c r="CJ131" s="226">
        <f t="shared" si="554"/>
        <v>0</v>
      </c>
      <c r="CK131" s="226">
        <f t="shared" si="555"/>
        <v>0</v>
      </c>
      <c r="CL131" s="226">
        <f t="shared" si="556"/>
        <v>0</v>
      </c>
      <c r="CM131" s="226">
        <f t="shared" si="557"/>
        <v>0</v>
      </c>
      <c r="CN131" s="226">
        <f t="shared" si="558"/>
        <v>0</v>
      </c>
      <c r="CO131" s="226">
        <f t="shared" si="559"/>
        <v>0</v>
      </c>
      <c r="CV131" s="355">
        <f t="shared" si="585"/>
        <v>0</v>
      </c>
      <c r="CW131" s="355">
        <f t="shared" si="586"/>
        <v>0</v>
      </c>
      <c r="CX131" s="355">
        <f t="shared" si="587"/>
        <v>0</v>
      </c>
      <c r="CY131" s="355">
        <f t="shared" si="588"/>
        <v>0</v>
      </c>
      <c r="CZ131" s="355" t="str">
        <f ca="1">IFERROR(OUNTIF(AN131:AT131,"e"),"-")</f>
        <v>-</v>
      </c>
      <c r="DA131" s="355">
        <f t="shared" si="589"/>
        <v>0</v>
      </c>
      <c r="DB131" s="355">
        <f t="shared" si="590"/>
        <v>0</v>
      </c>
      <c r="DC131" s="355">
        <f t="shared" si="591"/>
        <v>0</v>
      </c>
      <c r="DD131" s="68"/>
      <c r="DE131" s="1168">
        <f t="shared" si="592"/>
        <v>0</v>
      </c>
      <c r="DF131" s="1168" t="str">
        <f t="shared" si="593"/>
        <v>-</v>
      </c>
      <c r="DG131" s="1168" t="str">
        <f t="shared" si="594"/>
        <v>-</v>
      </c>
      <c r="DH131" s="1168" t="str">
        <f t="shared" si="595"/>
        <v>-</v>
      </c>
      <c r="DI131" s="1168" t="str">
        <f t="shared" ca="1" si="596"/>
        <v>-</v>
      </c>
      <c r="DJ131" s="1168" t="str">
        <f t="shared" si="597"/>
        <v>-</v>
      </c>
      <c r="DK131" s="1168" t="str">
        <f t="shared" si="598"/>
        <v>-</v>
      </c>
      <c r="DL131" s="1168" t="str">
        <f t="shared" si="599"/>
        <v>-</v>
      </c>
      <c r="DM131" s="68"/>
      <c r="DN131" s="355">
        <f t="shared" si="600"/>
        <v>0</v>
      </c>
      <c r="DO131" s="355">
        <f t="shared" si="601"/>
        <v>0</v>
      </c>
      <c r="DP131" s="355">
        <f t="shared" si="602"/>
        <v>0</v>
      </c>
      <c r="DQ131" s="355">
        <f t="shared" si="603"/>
        <v>0</v>
      </c>
      <c r="DR131" s="355">
        <f t="shared" si="604"/>
        <v>0</v>
      </c>
      <c r="DS131" s="355">
        <f t="shared" si="605"/>
        <v>0</v>
      </c>
      <c r="DT131" s="355">
        <f t="shared" si="606"/>
        <v>0</v>
      </c>
      <c r="DU131" s="355">
        <f t="shared" si="607"/>
        <v>0</v>
      </c>
      <c r="DV131" s="68"/>
      <c r="DW131" s="68">
        <f t="shared" si="608"/>
        <v>0</v>
      </c>
      <c r="DX131" s="68" t="str">
        <f t="shared" si="609"/>
        <v>-</v>
      </c>
      <c r="DY131" s="68" t="str">
        <f t="shared" si="610"/>
        <v>-</v>
      </c>
      <c r="DZ131" s="68" t="str">
        <f t="shared" si="611"/>
        <v>-</v>
      </c>
      <c r="EA131" s="68" t="str">
        <f t="shared" si="612"/>
        <v>-</v>
      </c>
      <c r="EB131" s="68" t="str">
        <f t="shared" si="613"/>
        <v>-</v>
      </c>
      <c r="EC131" s="68" t="str">
        <f t="shared" si="614"/>
        <v>-</v>
      </c>
      <c r="ED131" s="68" t="str">
        <f t="shared" si="615"/>
        <v>-</v>
      </c>
      <c r="EE131" s="68"/>
      <c r="EF131" s="355">
        <f t="shared" si="616"/>
        <v>0</v>
      </c>
      <c r="EG131" s="355">
        <f t="shared" si="617"/>
        <v>0</v>
      </c>
      <c r="EH131" s="355">
        <f t="shared" si="618"/>
        <v>0</v>
      </c>
      <c r="EI131" s="355">
        <f t="shared" si="619"/>
        <v>0</v>
      </c>
      <c r="EJ131" s="355">
        <f t="shared" si="620"/>
        <v>0</v>
      </c>
      <c r="EK131" s="355">
        <f t="shared" si="621"/>
        <v>0</v>
      </c>
      <c r="EL131" s="355">
        <f t="shared" si="622"/>
        <v>0</v>
      </c>
      <c r="EM131" s="355">
        <f t="shared" si="623"/>
        <v>0</v>
      </c>
      <c r="EN131" s="68"/>
      <c r="EO131" s="68">
        <f t="shared" si="624"/>
        <v>0</v>
      </c>
      <c r="EP131" s="68" t="str">
        <f t="shared" si="625"/>
        <v>-</v>
      </c>
      <c r="EQ131" s="68" t="str">
        <f t="shared" si="626"/>
        <v>-</v>
      </c>
      <c r="ER131" s="68" t="str">
        <f t="shared" si="627"/>
        <v>-</v>
      </c>
      <c r="ES131" s="68" t="str">
        <f t="shared" si="628"/>
        <v>-</v>
      </c>
      <c r="ET131" s="68" t="str">
        <f t="shared" si="629"/>
        <v>-</v>
      </c>
      <c r="EU131" s="68" t="str">
        <f t="shared" si="630"/>
        <v>-</v>
      </c>
      <c r="EV131" s="68" t="str">
        <f t="shared" si="631"/>
        <v>-</v>
      </c>
      <c r="EW131" s="68"/>
      <c r="EX131" s="355">
        <f t="shared" si="632"/>
        <v>0</v>
      </c>
      <c r="EY131" s="355">
        <f t="shared" si="633"/>
        <v>0</v>
      </c>
      <c r="EZ131" s="355">
        <f t="shared" si="634"/>
        <v>0</v>
      </c>
      <c r="FA131" s="355">
        <f t="shared" si="635"/>
        <v>0</v>
      </c>
      <c r="FB131" s="355">
        <f t="shared" si="636"/>
        <v>0</v>
      </c>
      <c r="FC131" s="355">
        <f t="shared" si="637"/>
        <v>0</v>
      </c>
      <c r="FD131" s="355">
        <f t="shared" si="638"/>
        <v>0</v>
      </c>
      <c r="FE131" s="355">
        <f t="shared" si="639"/>
        <v>0</v>
      </c>
      <c r="FF131" s="68"/>
      <c r="FG131" s="68">
        <f t="shared" si="640"/>
        <v>0</v>
      </c>
      <c r="FH131" s="68" t="str">
        <f t="shared" si="641"/>
        <v>-</v>
      </c>
      <c r="FI131" s="68" t="str">
        <f t="shared" si="642"/>
        <v>-</v>
      </c>
      <c r="FJ131" s="68" t="str">
        <f t="shared" si="643"/>
        <v>-</v>
      </c>
      <c r="FK131" s="68" t="str">
        <f t="shared" si="644"/>
        <v>-</v>
      </c>
      <c r="FL131" s="68" t="str">
        <f t="shared" si="645"/>
        <v>-</v>
      </c>
      <c r="FM131" s="68" t="str">
        <f t="shared" si="646"/>
        <v>-</v>
      </c>
      <c r="FN131" s="68" t="str">
        <f t="shared" si="647"/>
        <v>-</v>
      </c>
      <c r="FO131" s="68"/>
      <c r="FP131" s="355">
        <f t="shared" si="648"/>
        <v>0</v>
      </c>
      <c r="FQ131" s="355">
        <f t="shared" si="649"/>
        <v>0</v>
      </c>
      <c r="FR131" s="355">
        <f t="shared" si="650"/>
        <v>0</v>
      </c>
      <c r="FS131" s="355">
        <f t="shared" si="651"/>
        <v>0</v>
      </c>
      <c r="FT131" s="355">
        <f t="shared" si="652"/>
        <v>0</v>
      </c>
      <c r="FU131" s="355">
        <f t="shared" si="653"/>
        <v>0</v>
      </c>
      <c r="FV131" s="355">
        <f t="shared" si="654"/>
        <v>0</v>
      </c>
      <c r="FW131" s="355">
        <f t="shared" si="655"/>
        <v>0</v>
      </c>
      <c r="FX131" s="68"/>
      <c r="FY131" s="68">
        <f t="shared" si="656"/>
        <v>0</v>
      </c>
      <c r="FZ131" s="68" t="str">
        <f t="shared" si="657"/>
        <v>-</v>
      </c>
      <c r="GA131" s="68" t="str">
        <f t="shared" si="658"/>
        <v>-</v>
      </c>
      <c r="GB131" s="68" t="str">
        <f t="shared" si="659"/>
        <v>-</v>
      </c>
      <c r="GC131" s="68" t="str">
        <f t="shared" si="660"/>
        <v>-</v>
      </c>
      <c r="GD131" s="68" t="str">
        <f t="shared" si="661"/>
        <v>-</v>
      </c>
      <c r="GE131" s="68" t="str">
        <f t="shared" si="662"/>
        <v>-</v>
      </c>
      <c r="GF131" s="68" t="str">
        <f t="shared" si="663"/>
        <v>-</v>
      </c>
    </row>
    <row r="132" spans="1:188" ht="12" x14ac:dyDescent="0.3">
      <c r="A132" s="387"/>
      <c r="B132" s="387" t="s">
        <v>109</v>
      </c>
      <c r="C132" s="387" t="s">
        <v>24</v>
      </c>
      <c r="D132" s="388">
        <v>0.72916666666666663</v>
      </c>
      <c r="E132" s="388">
        <v>0</v>
      </c>
      <c r="F132" s="389" t="str">
        <f t="shared" si="534"/>
        <v>PT</v>
      </c>
      <c r="G132" s="9"/>
      <c r="H132" s="460">
        <f>INDEX(Lookup!$F$265:$Q$275,MATCH(B132,Lookup!$F$265:$F$275,0),MATCH($F$9,Lookup!$F$265:$Q$265,0))</f>
        <v>0.2</v>
      </c>
      <c r="I132" s="391">
        <v>192.4</v>
      </c>
      <c r="J132" s="392">
        <f t="shared" si="535"/>
        <v>683.8</v>
      </c>
      <c r="K132" s="461">
        <f t="shared" si="536"/>
        <v>0</v>
      </c>
      <c r="L132" s="394">
        <f t="shared" si="560"/>
        <v>0</v>
      </c>
      <c r="M132" s="395">
        <f t="shared" si="537"/>
        <v>192.4</v>
      </c>
      <c r="N132" s="392">
        <f t="shared" si="538"/>
        <v>0</v>
      </c>
      <c r="O132" s="9">
        <f t="shared" si="539"/>
        <v>0</v>
      </c>
      <c r="P132" s="9">
        <f t="shared" si="561"/>
        <v>0</v>
      </c>
      <c r="Q132" s="9">
        <f t="shared" si="562"/>
        <v>0</v>
      </c>
      <c r="R132" s="9">
        <f t="shared" si="563"/>
        <v>0</v>
      </c>
      <c r="S132" s="9">
        <f t="shared" si="564"/>
        <v>0</v>
      </c>
      <c r="T132" s="9">
        <f t="shared" si="565"/>
        <v>0</v>
      </c>
      <c r="U132" s="9">
        <f t="shared" si="566"/>
        <v>0</v>
      </c>
      <c r="V132" s="9">
        <f t="shared" si="567"/>
        <v>0</v>
      </c>
      <c r="W132" s="9">
        <f t="shared" si="568"/>
        <v>0</v>
      </c>
      <c r="X132" s="9">
        <f t="shared" si="569"/>
        <v>0</v>
      </c>
      <c r="Y132" s="9">
        <f t="shared" si="570"/>
        <v>0</v>
      </c>
      <c r="Z132" s="9">
        <f t="shared" si="571"/>
        <v>0</v>
      </c>
      <c r="AA132" s="9">
        <f t="shared" si="572"/>
        <v>0</v>
      </c>
      <c r="AB132" s="9">
        <f t="shared" si="540"/>
        <v>0</v>
      </c>
      <c r="AC132" s="9">
        <f t="shared" si="541"/>
        <v>0</v>
      </c>
      <c r="AD132" s="9">
        <f t="shared" si="542"/>
        <v>0</v>
      </c>
      <c r="AE132" s="9">
        <f t="shared" si="543"/>
        <v>0</v>
      </c>
      <c r="AF132" s="9">
        <f t="shared" si="544"/>
        <v>0</v>
      </c>
      <c r="AG132" s="9">
        <f t="shared" si="545"/>
        <v>0</v>
      </c>
      <c r="AH132" s="8">
        <f t="shared" si="546"/>
        <v>192.4</v>
      </c>
      <c r="AI132" s="8">
        <f t="shared" si="547"/>
        <v>0</v>
      </c>
      <c r="AJ132" s="8">
        <f t="shared" si="548"/>
        <v>0</v>
      </c>
      <c r="AK132" s="8">
        <f t="shared" si="549"/>
        <v>0</v>
      </c>
      <c r="AL132" s="8">
        <f t="shared" si="550"/>
        <v>0</v>
      </c>
      <c r="AM132" s="103" t="str">
        <f t="shared" si="551"/>
        <v>1</v>
      </c>
      <c r="AN132" s="63"/>
      <c r="AO132" s="63"/>
      <c r="AP132" s="63"/>
      <c r="AQ132" s="66"/>
      <c r="AR132" s="66"/>
      <c r="AS132" s="63"/>
      <c r="AT132" s="63"/>
      <c r="AU132" s="63"/>
      <c r="AV132" s="63"/>
      <c r="AW132" s="63"/>
      <c r="AX132" s="66"/>
      <c r="AY132" s="66"/>
      <c r="AZ132" s="63"/>
      <c r="BA132" s="63"/>
      <c r="BB132" s="63"/>
      <c r="BC132" s="63"/>
      <c r="BD132" s="63"/>
      <c r="BE132" s="66"/>
      <c r="BF132" s="66"/>
      <c r="BG132" s="63"/>
      <c r="BH132" s="63"/>
      <c r="BI132" s="63"/>
      <c r="BJ132" s="63"/>
      <c r="BK132" s="63"/>
      <c r="BL132" s="66"/>
      <c r="BM132" s="66"/>
      <c r="BN132" s="63"/>
      <c r="BO132" s="63"/>
      <c r="BP132" s="63"/>
      <c r="BQ132" s="63"/>
      <c r="BR132" s="63"/>
      <c r="BT132" s="70">
        <f t="shared" si="573"/>
        <v>0</v>
      </c>
      <c r="BU132" s="70">
        <f t="shared" si="574"/>
        <v>0</v>
      </c>
      <c r="BV132" s="70">
        <f t="shared" si="575"/>
        <v>0</v>
      </c>
      <c r="BW132" s="70">
        <f t="shared" si="576"/>
        <v>0</v>
      </c>
      <c r="BX132" s="70">
        <f t="shared" si="577"/>
        <v>0</v>
      </c>
      <c r="BY132" s="70">
        <f t="shared" si="578"/>
        <v>0</v>
      </c>
      <c r="CA132" s="104">
        <f t="shared" si="579"/>
        <v>0</v>
      </c>
      <c r="CB132" s="104">
        <f t="shared" si="580"/>
        <v>0</v>
      </c>
      <c r="CC132" s="104">
        <f t="shared" si="581"/>
        <v>0</v>
      </c>
      <c r="CD132" s="104">
        <f t="shared" si="582"/>
        <v>0</v>
      </c>
      <c r="CE132" s="104">
        <f t="shared" si="583"/>
        <v>0</v>
      </c>
      <c r="CF132" s="104">
        <f t="shared" si="584"/>
        <v>0</v>
      </c>
      <c r="CH132" s="226">
        <f t="shared" si="552"/>
        <v>0</v>
      </c>
      <c r="CI132" s="226">
        <f t="shared" si="553"/>
        <v>0</v>
      </c>
      <c r="CJ132" s="226">
        <f t="shared" si="554"/>
        <v>0</v>
      </c>
      <c r="CK132" s="226">
        <f t="shared" si="555"/>
        <v>0</v>
      </c>
      <c r="CL132" s="226">
        <f t="shared" si="556"/>
        <v>0</v>
      </c>
      <c r="CM132" s="226">
        <f t="shared" si="557"/>
        <v>0</v>
      </c>
      <c r="CN132" s="226">
        <f t="shared" si="558"/>
        <v>0</v>
      </c>
      <c r="CO132" s="226">
        <f t="shared" si="559"/>
        <v>0</v>
      </c>
      <c r="CV132" s="355">
        <f t="shared" si="585"/>
        <v>0</v>
      </c>
      <c r="CW132" s="355">
        <f t="shared" si="586"/>
        <v>0</v>
      </c>
      <c r="CX132" s="355">
        <f t="shared" si="587"/>
        <v>0</v>
      </c>
      <c r="CY132" s="355">
        <f t="shared" si="588"/>
        <v>0</v>
      </c>
      <c r="CZ132" s="355" t="str">
        <f ca="1">IFERROR(OUNTIF(AN132:AT132,"e"),"-")</f>
        <v>-</v>
      </c>
      <c r="DA132" s="355">
        <f t="shared" si="589"/>
        <v>0</v>
      </c>
      <c r="DB132" s="355">
        <f t="shared" si="590"/>
        <v>0</v>
      </c>
      <c r="DC132" s="355">
        <f t="shared" si="591"/>
        <v>0</v>
      </c>
      <c r="DD132" s="68"/>
      <c r="DE132" s="1168">
        <f t="shared" si="592"/>
        <v>0</v>
      </c>
      <c r="DF132" s="1168" t="str">
        <f t="shared" si="593"/>
        <v>-</v>
      </c>
      <c r="DG132" s="1168" t="str">
        <f t="shared" si="594"/>
        <v>-</v>
      </c>
      <c r="DH132" s="1168" t="str">
        <f t="shared" si="595"/>
        <v>-</v>
      </c>
      <c r="DI132" s="1168" t="str">
        <f t="shared" ca="1" si="596"/>
        <v>-</v>
      </c>
      <c r="DJ132" s="1168" t="str">
        <f t="shared" si="597"/>
        <v>-</v>
      </c>
      <c r="DK132" s="1168" t="str">
        <f t="shared" si="598"/>
        <v>-</v>
      </c>
      <c r="DL132" s="1168" t="str">
        <f t="shared" si="599"/>
        <v>-</v>
      </c>
      <c r="DM132" s="68"/>
      <c r="DN132" s="355">
        <f t="shared" si="600"/>
        <v>0</v>
      </c>
      <c r="DO132" s="355">
        <f t="shared" si="601"/>
        <v>0</v>
      </c>
      <c r="DP132" s="355">
        <f t="shared" si="602"/>
        <v>0</v>
      </c>
      <c r="DQ132" s="355">
        <f t="shared" si="603"/>
        <v>0</v>
      </c>
      <c r="DR132" s="355">
        <f t="shared" si="604"/>
        <v>0</v>
      </c>
      <c r="DS132" s="355">
        <f t="shared" si="605"/>
        <v>0</v>
      </c>
      <c r="DT132" s="355">
        <f t="shared" si="606"/>
        <v>0</v>
      </c>
      <c r="DU132" s="355">
        <f t="shared" si="607"/>
        <v>0</v>
      </c>
      <c r="DV132" s="68"/>
      <c r="DW132" s="68">
        <f t="shared" si="608"/>
        <v>0</v>
      </c>
      <c r="DX132" s="68" t="str">
        <f t="shared" si="609"/>
        <v>-</v>
      </c>
      <c r="DY132" s="68" t="str">
        <f t="shared" si="610"/>
        <v>-</v>
      </c>
      <c r="DZ132" s="68" t="str">
        <f t="shared" si="611"/>
        <v>-</v>
      </c>
      <c r="EA132" s="68" t="str">
        <f t="shared" si="612"/>
        <v>-</v>
      </c>
      <c r="EB132" s="68" t="str">
        <f t="shared" si="613"/>
        <v>-</v>
      </c>
      <c r="EC132" s="68" t="str">
        <f t="shared" si="614"/>
        <v>-</v>
      </c>
      <c r="ED132" s="68" t="str">
        <f t="shared" si="615"/>
        <v>-</v>
      </c>
      <c r="EE132" s="68"/>
      <c r="EF132" s="355">
        <f t="shared" si="616"/>
        <v>0</v>
      </c>
      <c r="EG132" s="355">
        <f t="shared" si="617"/>
        <v>0</v>
      </c>
      <c r="EH132" s="355">
        <f t="shared" si="618"/>
        <v>0</v>
      </c>
      <c r="EI132" s="355">
        <f t="shared" si="619"/>
        <v>0</v>
      </c>
      <c r="EJ132" s="355">
        <f t="shared" si="620"/>
        <v>0</v>
      </c>
      <c r="EK132" s="355">
        <f t="shared" si="621"/>
        <v>0</v>
      </c>
      <c r="EL132" s="355">
        <f t="shared" si="622"/>
        <v>0</v>
      </c>
      <c r="EM132" s="355">
        <f t="shared" si="623"/>
        <v>0</v>
      </c>
      <c r="EN132" s="68"/>
      <c r="EO132" s="68">
        <f t="shared" si="624"/>
        <v>0</v>
      </c>
      <c r="EP132" s="68" t="str">
        <f t="shared" si="625"/>
        <v>-</v>
      </c>
      <c r="EQ132" s="68" t="str">
        <f t="shared" si="626"/>
        <v>-</v>
      </c>
      <c r="ER132" s="68" t="str">
        <f t="shared" si="627"/>
        <v>-</v>
      </c>
      <c r="ES132" s="68" t="str">
        <f t="shared" si="628"/>
        <v>-</v>
      </c>
      <c r="ET132" s="68" t="str">
        <f t="shared" si="629"/>
        <v>-</v>
      </c>
      <c r="EU132" s="68" t="str">
        <f t="shared" si="630"/>
        <v>-</v>
      </c>
      <c r="EV132" s="68" t="str">
        <f t="shared" si="631"/>
        <v>-</v>
      </c>
      <c r="EW132" s="68"/>
      <c r="EX132" s="355">
        <f t="shared" si="632"/>
        <v>0</v>
      </c>
      <c r="EY132" s="355">
        <f t="shared" si="633"/>
        <v>0</v>
      </c>
      <c r="EZ132" s="355">
        <f t="shared" si="634"/>
        <v>0</v>
      </c>
      <c r="FA132" s="355">
        <f t="shared" si="635"/>
        <v>0</v>
      </c>
      <c r="FB132" s="355">
        <f t="shared" si="636"/>
        <v>0</v>
      </c>
      <c r="FC132" s="355">
        <f t="shared" si="637"/>
        <v>0</v>
      </c>
      <c r="FD132" s="355">
        <f t="shared" si="638"/>
        <v>0</v>
      </c>
      <c r="FE132" s="355">
        <f t="shared" si="639"/>
        <v>0</v>
      </c>
      <c r="FF132" s="68"/>
      <c r="FG132" s="68">
        <f t="shared" si="640"/>
        <v>0</v>
      </c>
      <c r="FH132" s="68" t="str">
        <f t="shared" si="641"/>
        <v>-</v>
      </c>
      <c r="FI132" s="68" t="str">
        <f t="shared" si="642"/>
        <v>-</v>
      </c>
      <c r="FJ132" s="68" t="str">
        <f t="shared" si="643"/>
        <v>-</v>
      </c>
      <c r="FK132" s="68" t="str">
        <f t="shared" si="644"/>
        <v>-</v>
      </c>
      <c r="FL132" s="68" t="str">
        <f t="shared" si="645"/>
        <v>-</v>
      </c>
      <c r="FM132" s="68" t="str">
        <f t="shared" si="646"/>
        <v>-</v>
      </c>
      <c r="FN132" s="68" t="str">
        <f t="shared" si="647"/>
        <v>-</v>
      </c>
      <c r="FO132" s="68"/>
      <c r="FP132" s="355">
        <f t="shared" si="648"/>
        <v>0</v>
      </c>
      <c r="FQ132" s="355">
        <f t="shared" si="649"/>
        <v>0</v>
      </c>
      <c r="FR132" s="355">
        <f t="shared" si="650"/>
        <v>0</v>
      </c>
      <c r="FS132" s="355">
        <f t="shared" si="651"/>
        <v>0</v>
      </c>
      <c r="FT132" s="355">
        <f t="shared" si="652"/>
        <v>0</v>
      </c>
      <c r="FU132" s="355">
        <f t="shared" si="653"/>
        <v>0</v>
      </c>
      <c r="FV132" s="355">
        <f t="shared" si="654"/>
        <v>0</v>
      </c>
      <c r="FW132" s="355">
        <f t="shared" si="655"/>
        <v>0</v>
      </c>
      <c r="FX132" s="68"/>
      <c r="FY132" s="68">
        <f t="shared" si="656"/>
        <v>0</v>
      </c>
      <c r="FZ132" s="68" t="str">
        <f t="shared" si="657"/>
        <v>-</v>
      </c>
      <c r="GA132" s="68" t="str">
        <f t="shared" si="658"/>
        <v>-</v>
      </c>
      <c r="GB132" s="68" t="str">
        <f t="shared" si="659"/>
        <v>-</v>
      </c>
      <c r="GC132" s="68" t="str">
        <f t="shared" si="660"/>
        <v>-</v>
      </c>
      <c r="GD132" s="68" t="str">
        <f t="shared" si="661"/>
        <v>-</v>
      </c>
      <c r="GE132" s="68" t="str">
        <f t="shared" si="662"/>
        <v>-</v>
      </c>
      <c r="GF132" s="68" t="str">
        <f t="shared" si="663"/>
        <v>-</v>
      </c>
    </row>
    <row r="133" spans="1:188" ht="12" x14ac:dyDescent="0.3">
      <c r="A133" s="387"/>
      <c r="B133" s="387" t="s">
        <v>109</v>
      </c>
      <c r="C133" s="387" t="s">
        <v>24</v>
      </c>
      <c r="D133" s="388">
        <v>0.72916666666666663</v>
      </c>
      <c r="E133" s="388">
        <v>0</v>
      </c>
      <c r="F133" s="389" t="str">
        <f t="shared" si="534"/>
        <v>PT</v>
      </c>
      <c r="G133" s="9"/>
      <c r="H133" s="460">
        <f>INDEX(Lookup!$F$265:$Q$275,MATCH(B133,Lookup!$F$265:$F$275,0),MATCH($F$9,Lookup!$F$265:$Q$265,0))</f>
        <v>0.2</v>
      </c>
      <c r="I133" s="391">
        <v>192.4</v>
      </c>
      <c r="J133" s="392">
        <f t="shared" si="535"/>
        <v>683.8</v>
      </c>
      <c r="K133" s="461">
        <f t="shared" si="536"/>
        <v>0</v>
      </c>
      <c r="L133" s="394">
        <f t="shared" si="560"/>
        <v>0</v>
      </c>
      <c r="M133" s="395">
        <f t="shared" si="537"/>
        <v>192.4</v>
      </c>
      <c r="N133" s="392">
        <f t="shared" si="538"/>
        <v>0</v>
      </c>
      <c r="O133" s="9">
        <f t="shared" si="539"/>
        <v>0</v>
      </c>
      <c r="P133" s="9">
        <f t="shared" si="561"/>
        <v>0</v>
      </c>
      <c r="Q133" s="9">
        <f t="shared" si="562"/>
        <v>0</v>
      </c>
      <c r="R133" s="9">
        <f t="shared" si="563"/>
        <v>0</v>
      </c>
      <c r="S133" s="9">
        <f t="shared" si="564"/>
        <v>0</v>
      </c>
      <c r="T133" s="9">
        <f t="shared" si="565"/>
        <v>0</v>
      </c>
      <c r="U133" s="9">
        <f t="shared" si="566"/>
        <v>0</v>
      </c>
      <c r="V133" s="9">
        <f t="shared" si="567"/>
        <v>0</v>
      </c>
      <c r="W133" s="9">
        <f t="shared" si="568"/>
        <v>0</v>
      </c>
      <c r="X133" s="9">
        <f t="shared" si="569"/>
        <v>0</v>
      </c>
      <c r="Y133" s="9">
        <f t="shared" si="570"/>
        <v>0</v>
      </c>
      <c r="Z133" s="9">
        <f t="shared" si="571"/>
        <v>0</v>
      </c>
      <c r="AA133" s="9">
        <f t="shared" si="572"/>
        <v>0</v>
      </c>
      <c r="AB133" s="9">
        <f t="shared" si="540"/>
        <v>0</v>
      </c>
      <c r="AC133" s="9">
        <f t="shared" si="541"/>
        <v>0</v>
      </c>
      <c r="AD133" s="9">
        <f t="shared" si="542"/>
        <v>0</v>
      </c>
      <c r="AE133" s="9">
        <f t="shared" si="543"/>
        <v>0</v>
      </c>
      <c r="AF133" s="9">
        <f t="shared" si="544"/>
        <v>0</v>
      </c>
      <c r="AG133" s="9">
        <f t="shared" si="545"/>
        <v>0</v>
      </c>
      <c r="AH133" s="8">
        <f t="shared" si="546"/>
        <v>192.4</v>
      </c>
      <c r="AI133" s="8">
        <f t="shared" si="547"/>
        <v>0</v>
      </c>
      <c r="AJ133" s="8">
        <f t="shared" si="548"/>
        <v>0</v>
      </c>
      <c r="AK133" s="8">
        <f t="shared" si="549"/>
        <v>0</v>
      </c>
      <c r="AL133" s="8">
        <f t="shared" si="550"/>
        <v>0</v>
      </c>
      <c r="AM133" s="103" t="str">
        <f t="shared" si="551"/>
        <v>1</v>
      </c>
      <c r="AN133" s="63"/>
      <c r="AO133" s="63"/>
      <c r="AP133" s="63"/>
      <c r="AQ133" s="66"/>
      <c r="AR133" s="66"/>
      <c r="AS133" s="63"/>
      <c r="AT133" s="63"/>
      <c r="AU133" s="63"/>
      <c r="AV133" s="63"/>
      <c r="AW133" s="63"/>
      <c r="AX133" s="66"/>
      <c r="AY133" s="66"/>
      <c r="AZ133" s="63"/>
      <c r="BA133" s="63"/>
      <c r="BB133" s="63"/>
      <c r="BC133" s="63"/>
      <c r="BD133" s="63"/>
      <c r="BE133" s="66"/>
      <c r="BF133" s="66"/>
      <c r="BG133" s="63"/>
      <c r="BH133" s="63"/>
      <c r="BI133" s="63"/>
      <c r="BJ133" s="63"/>
      <c r="BK133" s="63"/>
      <c r="BL133" s="66"/>
      <c r="BM133" s="66"/>
      <c r="BN133" s="63"/>
      <c r="BO133" s="63"/>
      <c r="BP133" s="63"/>
      <c r="BQ133" s="63"/>
      <c r="BR133" s="63"/>
      <c r="BT133" s="70">
        <f t="shared" si="573"/>
        <v>0</v>
      </c>
      <c r="BU133" s="70">
        <f t="shared" si="574"/>
        <v>0</v>
      </c>
      <c r="BV133" s="70">
        <f t="shared" si="575"/>
        <v>0</v>
      </c>
      <c r="BW133" s="70">
        <f t="shared" si="576"/>
        <v>0</v>
      </c>
      <c r="BX133" s="70">
        <f t="shared" si="577"/>
        <v>0</v>
      </c>
      <c r="BY133" s="70">
        <f t="shared" si="578"/>
        <v>0</v>
      </c>
      <c r="CA133" s="104">
        <f t="shared" si="579"/>
        <v>0</v>
      </c>
      <c r="CB133" s="104">
        <f t="shared" si="580"/>
        <v>0</v>
      </c>
      <c r="CC133" s="104">
        <f t="shared" si="581"/>
        <v>0</v>
      </c>
      <c r="CD133" s="104">
        <f t="shared" si="582"/>
        <v>0</v>
      </c>
      <c r="CE133" s="104">
        <f t="shared" si="583"/>
        <v>0</v>
      </c>
      <c r="CF133" s="104">
        <f t="shared" si="584"/>
        <v>0</v>
      </c>
      <c r="CH133" s="226">
        <f t="shared" si="552"/>
        <v>0</v>
      </c>
      <c r="CI133" s="226">
        <f t="shared" si="553"/>
        <v>0</v>
      </c>
      <c r="CJ133" s="226">
        <f t="shared" si="554"/>
        <v>0</v>
      </c>
      <c r="CK133" s="226">
        <f t="shared" si="555"/>
        <v>0</v>
      </c>
      <c r="CL133" s="226">
        <f t="shared" si="556"/>
        <v>0</v>
      </c>
      <c r="CM133" s="226">
        <f t="shared" si="557"/>
        <v>0</v>
      </c>
      <c r="CN133" s="226">
        <f t="shared" si="558"/>
        <v>0</v>
      </c>
      <c r="CO133" s="226">
        <f t="shared" si="559"/>
        <v>0</v>
      </c>
      <c r="CV133" s="355">
        <f t="shared" si="585"/>
        <v>0</v>
      </c>
      <c r="CW133" s="355">
        <f t="shared" si="586"/>
        <v>0</v>
      </c>
      <c r="CX133" s="355">
        <f t="shared" si="587"/>
        <v>0</v>
      </c>
      <c r="CY133" s="355">
        <f t="shared" si="588"/>
        <v>0</v>
      </c>
      <c r="CZ133" s="355" t="str">
        <f ca="1">IFERROR(OUNTIF(AN133:AT133,"e"),"-")</f>
        <v>-</v>
      </c>
      <c r="DA133" s="355">
        <f t="shared" si="589"/>
        <v>0</v>
      </c>
      <c r="DB133" s="355">
        <f t="shared" si="590"/>
        <v>0</v>
      </c>
      <c r="DC133" s="355">
        <f t="shared" si="591"/>
        <v>0</v>
      </c>
      <c r="DD133" s="68"/>
      <c r="DE133" s="1168">
        <f t="shared" si="592"/>
        <v>0</v>
      </c>
      <c r="DF133" s="1168" t="str">
        <f t="shared" si="593"/>
        <v>-</v>
      </c>
      <c r="DG133" s="1168" t="str">
        <f t="shared" si="594"/>
        <v>-</v>
      </c>
      <c r="DH133" s="1168" t="str">
        <f t="shared" si="595"/>
        <v>-</v>
      </c>
      <c r="DI133" s="1168" t="str">
        <f t="shared" ca="1" si="596"/>
        <v>-</v>
      </c>
      <c r="DJ133" s="1168" t="str">
        <f t="shared" si="597"/>
        <v>-</v>
      </c>
      <c r="DK133" s="1168" t="str">
        <f t="shared" si="598"/>
        <v>-</v>
      </c>
      <c r="DL133" s="1168" t="str">
        <f t="shared" si="599"/>
        <v>-</v>
      </c>
      <c r="DM133" s="68"/>
      <c r="DN133" s="355">
        <f t="shared" si="600"/>
        <v>0</v>
      </c>
      <c r="DO133" s="355">
        <f t="shared" si="601"/>
        <v>0</v>
      </c>
      <c r="DP133" s="355">
        <f t="shared" si="602"/>
        <v>0</v>
      </c>
      <c r="DQ133" s="355">
        <f t="shared" si="603"/>
        <v>0</v>
      </c>
      <c r="DR133" s="355">
        <f t="shared" si="604"/>
        <v>0</v>
      </c>
      <c r="DS133" s="355">
        <f t="shared" si="605"/>
        <v>0</v>
      </c>
      <c r="DT133" s="355">
        <f t="shared" si="606"/>
        <v>0</v>
      </c>
      <c r="DU133" s="355">
        <f t="shared" si="607"/>
        <v>0</v>
      </c>
      <c r="DV133" s="68"/>
      <c r="DW133" s="68">
        <f t="shared" si="608"/>
        <v>0</v>
      </c>
      <c r="DX133" s="68" t="str">
        <f t="shared" si="609"/>
        <v>-</v>
      </c>
      <c r="DY133" s="68" t="str">
        <f t="shared" si="610"/>
        <v>-</v>
      </c>
      <c r="DZ133" s="68" t="str">
        <f t="shared" si="611"/>
        <v>-</v>
      </c>
      <c r="EA133" s="68" t="str">
        <f t="shared" si="612"/>
        <v>-</v>
      </c>
      <c r="EB133" s="68" t="str">
        <f t="shared" si="613"/>
        <v>-</v>
      </c>
      <c r="EC133" s="68" t="str">
        <f t="shared" si="614"/>
        <v>-</v>
      </c>
      <c r="ED133" s="68" t="str">
        <f t="shared" si="615"/>
        <v>-</v>
      </c>
      <c r="EE133" s="68"/>
      <c r="EF133" s="355">
        <f t="shared" si="616"/>
        <v>0</v>
      </c>
      <c r="EG133" s="355">
        <f t="shared" si="617"/>
        <v>0</v>
      </c>
      <c r="EH133" s="355">
        <f t="shared" si="618"/>
        <v>0</v>
      </c>
      <c r="EI133" s="355">
        <f t="shared" si="619"/>
        <v>0</v>
      </c>
      <c r="EJ133" s="355">
        <f t="shared" si="620"/>
        <v>0</v>
      </c>
      <c r="EK133" s="355">
        <f t="shared" si="621"/>
        <v>0</v>
      </c>
      <c r="EL133" s="355">
        <f t="shared" si="622"/>
        <v>0</v>
      </c>
      <c r="EM133" s="355">
        <f t="shared" si="623"/>
        <v>0</v>
      </c>
      <c r="EN133" s="68"/>
      <c r="EO133" s="68">
        <f t="shared" si="624"/>
        <v>0</v>
      </c>
      <c r="EP133" s="68" t="str">
        <f t="shared" si="625"/>
        <v>-</v>
      </c>
      <c r="EQ133" s="68" t="str">
        <f t="shared" si="626"/>
        <v>-</v>
      </c>
      <c r="ER133" s="68" t="str">
        <f t="shared" si="627"/>
        <v>-</v>
      </c>
      <c r="ES133" s="68" t="str">
        <f t="shared" si="628"/>
        <v>-</v>
      </c>
      <c r="ET133" s="68" t="str">
        <f t="shared" si="629"/>
        <v>-</v>
      </c>
      <c r="EU133" s="68" t="str">
        <f t="shared" si="630"/>
        <v>-</v>
      </c>
      <c r="EV133" s="68" t="str">
        <f t="shared" si="631"/>
        <v>-</v>
      </c>
      <c r="EW133" s="68"/>
      <c r="EX133" s="355">
        <f t="shared" si="632"/>
        <v>0</v>
      </c>
      <c r="EY133" s="355">
        <f t="shared" si="633"/>
        <v>0</v>
      </c>
      <c r="EZ133" s="355">
        <f t="shared" si="634"/>
        <v>0</v>
      </c>
      <c r="FA133" s="355">
        <f t="shared" si="635"/>
        <v>0</v>
      </c>
      <c r="FB133" s="355">
        <f t="shared" si="636"/>
        <v>0</v>
      </c>
      <c r="FC133" s="355">
        <f t="shared" si="637"/>
        <v>0</v>
      </c>
      <c r="FD133" s="355">
        <f t="shared" si="638"/>
        <v>0</v>
      </c>
      <c r="FE133" s="355">
        <f t="shared" si="639"/>
        <v>0</v>
      </c>
      <c r="FF133" s="68"/>
      <c r="FG133" s="68">
        <f t="shared" si="640"/>
        <v>0</v>
      </c>
      <c r="FH133" s="68" t="str">
        <f t="shared" si="641"/>
        <v>-</v>
      </c>
      <c r="FI133" s="68" t="str">
        <f t="shared" si="642"/>
        <v>-</v>
      </c>
      <c r="FJ133" s="68" t="str">
        <f t="shared" si="643"/>
        <v>-</v>
      </c>
      <c r="FK133" s="68" t="str">
        <f t="shared" si="644"/>
        <v>-</v>
      </c>
      <c r="FL133" s="68" t="str">
        <f t="shared" si="645"/>
        <v>-</v>
      </c>
      <c r="FM133" s="68" t="str">
        <f t="shared" si="646"/>
        <v>-</v>
      </c>
      <c r="FN133" s="68" t="str">
        <f t="shared" si="647"/>
        <v>-</v>
      </c>
      <c r="FO133" s="68"/>
      <c r="FP133" s="355">
        <f t="shared" si="648"/>
        <v>0</v>
      </c>
      <c r="FQ133" s="355">
        <f t="shared" si="649"/>
        <v>0</v>
      </c>
      <c r="FR133" s="355">
        <f t="shared" si="650"/>
        <v>0</v>
      </c>
      <c r="FS133" s="355">
        <f t="shared" si="651"/>
        <v>0</v>
      </c>
      <c r="FT133" s="355">
        <f t="shared" si="652"/>
        <v>0</v>
      </c>
      <c r="FU133" s="355">
        <f t="shared" si="653"/>
        <v>0</v>
      </c>
      <c r="FV133" s="355">
        <f t="shared" si="654"/>
        <v>0</v>
      </c>
      <c r="FW133" s="355">
        <f t="shared" si="655"/>
        <v>0</v>
      </c>
      <c r="FX133" s="68"/>
      <c r="FY133" s="68">
        <f t="shared" si="656"/>
        <v>0</v>
      </c>
      <c r="FZ133" s="68" t="str">
        <f t="shared" si="657"/>
        <v>-</v>
      </c>
      <c r="GA133" s="68" t="str">
        <f t="shared" si="658"/>
        <v>-</v>
      </c>
      <c r="GB133" s="68" t="str">
        <f t="shared" si="659"/>
        <v>-</v>
      </c>
      <c r="GC133" s="68" t="str">
        <f t="shared" si="660"/>
        <v>-</v>
      </c>
      <c r="GD133" s="68" t="str">
        <f t="shared" si="661"/>
        <v>-</v>
      </c>
      <c r="GE133" s="68" t="str">
        <f t="shared" si="662"/>
        <v>-</v>
      </c>
      <c r="GF133" s="68" t="str">
        <f t="shared" si="663"/>
        <v>-</v>
      </c>
    </row>
    <row r="134" spans="1:188" ht="12.6" thickBot="1" x14ac:dyDescent="0.35">
      <c r="A134" s="396"/>
      <c r="B134" s="396" t="s">
        <v>109</v>
      </c>
      <c r="C134" s="396" t="s">
        <v>24</v>
      </c>
      <c r="D134" s="397">
        <v>0.72916666666666663</v>
      </c>
      <c r="E134" s="397">
        <v>0</v>
      </c>
      <c r="F134" s="398" t="str">
        <f t="shared" si="534"/>
        <v>PT</v>
      </c>
      <c r="G134" s="906"/>
      <c r="H134" s="462">
        <f>INDEX(Lookup!$F$265:$Q$275,MATCH(B134,Lookup!$F$265:$F$275,0),MATCH($F$9,Lookup!$F$265:$Q$265,0))</f>
        <v>0.2</v>
      </c>
      <c r="I134" s="400">
        <v>192.4</v>
      </c>
      <c r="J134" s="401">
        <f t="shared" si="535"/>
        <v>683.8</v>
      </c>
      <c r="K134" s="463">
        <f t="shared" si="536"/>
        <v>0</v>
      </c>
      <c r="L134" s="403">
        <f t="shared" si="560"/>
        <v>0</v>
      </c>
      <c r="M134" s="404">
        <f t="shared" si="537"/>
        <v>192.4</v>
      </c>
      <c r="N134" s="401">
        <f t="shared" si="538"/>
        <v>0</v>
      </c>
      <c r="O134" s="9">
        <f t="shared" si="539"/>
        <v>0</v>
      </c>
      <c r="P134" s="9">
        <f t="shared" si="561"/>
        <v>0</v>
      </c>
      <c r="Q134" s="9">
        <f t="shared" si="562"/>
        <v>0</v>
      </c>
      <c r="R134" s="9">
        <f t="shared" si="563"/>
        <v>0</v>
      </c>
      <c r="S134" s="9">
        <f t="shared" si="564"/>
        <v>0</v>
      </c>
      <c r="T134" s="9">
        <f t="shared" si="565"/>
        <v>0</v>
      </c>
      <c r="U134" s="9">
        <f t="shared" si="566"/>
        <v>0</v>
      </c>
      <c r="V134" s="9">
        <f t="shared" si="567"/>
        <v>0</v>
      </c>
      <c r="W134" s="9">
        <f t="shared" si="568"/>
        <v>0</v>
      </c>
      <c r="X134" s="9">
        <f t="shared" si="569"/>
        <v>0</v>
      </c>
      <c r="Y134" s="9">
        <f t="shared" si="570"/>
        <v>0</v>
      </c>
      <c r="Z134" s="9">
        <f t="shared" si="571"/>
        <v>0</v>
      </c>
      <c r="AA134" s="9">
        <f t="shared" si="572"/>
        <v>0</v>
      </c>
      <c r="AB134" s="9">
        <f t="shared" si="540"/>
        <v>0</v>
      </c>
      <c r="AC134" s="9">
        <f t="shared" si="541"/>
        <v>0</v>
      </c>
      <c r="AD134" s="9">
        <f t="shared" si="542"/>
        <v>0</v>
      </c>
      <c r="AE134" s="9">
        <f t="shared" si="543"/>
        <v>0</v>
      </c>
      <c r="AF134" s="9">
        <f t="shared" si="544"/>
        <v>0</v>
      </c>
      <c r="AG134" s="9">
        <f t="shared" si="545"/>
        <v>0</v>
      </c>
      <c r="AH134" s="8">
        <f t="shared" si="546"/>
        <v>192.4</v>
      </c>
      <c r="AI134" s="8">
        <f t="shared" si="547"/>
        <v>0</v>
      </c>
      <c r="AJ134" s="8">
        <f t="shared" si="548"/>
        <v>0</v>
      </c>
      <c r="AK134" s="8">
        <f t="shared" si="549"/>
        <v>0</v>
      </c>
      <c r="AL134" s="8">
        <f t="shared" si="550"/>
        <v>0</v>
      </c>
      <c r="AM134" s="103" t="str">
        <f t="shared" si="551"/>
        <v>1</v>
      </c>
      <c r="AN134" s="63"/>
      <c r="AO134" s="63"/>
      <c r="AP134" s="63"/>
      <c r="AQ134" s="66"/>
      <c r="AR134" s="66"/>
      <c r="AS134" s="63"/>
      <c r="AT134" s="63"/>
      <c r="AU134" s="63"/>
      <c r="AV134" s="63"/>
      <c r="AW134" s="63"/>
      <c r="AX134" s="66"/>
      <c r="AY134" s="66"/>
      <c r="AZ134" s="63"/>
      <c r="BA134" s="63"/>
      <c r="BB134" s="63"/>
      <c r="BC134" s="63"/>
      <c r="BD134" s="63"/>
      <c r="BE134" s="66"/>
      <c r="BF134" s="66"/>
      <c r="BG134" s="63"/>
      <c r="BH134" s="63"/>
      <c r="BI134" s="63"/>
      <c r="BJ134" s="63"/>
      <c r="BK134" s="63"/>
      <c r="BL134" s="66"/>
      <c r="BM134" s="66"/>
      <c r="BN134" s="63"/>
      <c r="BO134" s="63"/>
      <c r="BP134" s="63"/>
      <c r="BQ134" s="63"/>
      <c r="BR134" s="63"/>
      <c r="BT134" s="70">
        <f t="shared" si="573"/>
        <v>0</v>
      </c>
      <c r="BU134" s="70">
        <f t="shared" si="574"/>
        <v>0</v>
      </c>
      <c r="BV134" s="70">
        <f t="shared" si="575"/>
        <v>0</v>
      </c>
      <c r="BW134" s="70">
        <f t="shared" si="576"/>
        <v>0</v>
      </c>
      <c r="BX134" s="70">
        <f t="shared" si="577"/>
        <v>0</v>
      </c>
      <c r="BY134" s="70">
        <f t="shared" si="578"/>
        <v>0</v>
      </c>
      <c r="CA134" s="104">
        <f t="shared" si="579"/>
        <v>0</v>
      </c>
      <c r="CB134" s="104">
        <f t="shared" si="580"/>
        <v>0</v>
      </c>
      <c r="CC134" s="104">
        <f t="shared" si="581"/>
        <v>0</v>
      </c>
      <c r="CD134" s="104">
        <f t="shared" si="582"/>
        <v>0</v>
      </c>
      <c r="CE134" s="104">
        <f t="shared" si="583"/>
        <v>0</v>
      </c>
      <c r="CF134" s="104">
        <f t="shared" si="584"/>
        <v>0</v>
      </c>
      <c r="CH134" s="226">
        <f t="shared" si="552"/>
        <v>0</v>
      </c>
      <c r="CI134" s="226">
        <f t="shared" si="553"/>
        <v>0</v>
      </c>
      <c r="CJ134" s="226">
        <f t="shared" si="554"/>
        <v>0</v>
      </c>
      <c r="CK134" s="226">
        <f t="shared" si="555"/>
        <v>0</v>
      </c>
      <c r="CL134" s="226">
        <f t="shared" si="556"/>
        <v>0</v>
      </c>
      <c r="CM134" s="226">
        <f t="shared" si="557"/>
        <v>0</v>
      </c>
      <c r="CN134" s="226">
        <f t="shared" si="558"/>
        <v>0</v>
      </c>
      <c r="CO134" s="226">
        <f t="shared" si="559"/>
        <v>0</v>
      </c>
      <c r="CV134" s="355">
        <f t="shared" si="585"/>
        <v>0</v>
      </c>
      <c r="CW134" s="355">
        <f t="shared" si="586"/>
        <v>0</v>
      </c>
      <c r="CX134" s="355">
        <f t="shared" si="587"/>
        <v>0</v>
      </c>
      <c r="CY134" s="355">
        <f t="shared" si="588"/>
        <v>0</v>
      </c>
      <c r="CZ134" s="355" t="str">
        <f ca="1">IFERROR(OUNTIF(AN134:AT134,"e"),"-")</f>
        <v>-</v>
      </c>
      <c r="DA134" s="355">
        <f t="shared" si="589"/>
        <v>0</v>
      </c>
      <c r="DB134" s="355">
        <f t="shared" si="590"/>
        <v>0</v>
      </c>
      <c r="DC134" s="355">
        <f t="shared" si="591"/>
        <v>0</v>
      </c>
      <c r="DD134" s="68"/>
      <c r="DE134" s="1168">
        <f t="shared" si="592"/>
        <v>0</v>
      </c>
      <c r="DF134" s="1168" t="str">
        <f t="shared" si="593"/>
        <v>-</v>
      </c>
      <c r="DG134" s="1168" t="str">
        <f t="shared" si="594"/>
        <v>-</v>
      </c>
      <c r="DH134" s="1168" t="str">
        <f t="shared" si="595"/>
        <v>-</v>
      </c>
      <c r="DI134" s="1168" t="str">
        <f t="shared" ca="1" si="596"/>
        <v>-</v>
      </c>
      <c r="DJ134" s="1168" t="str">
        <f t="shared" si="597"/>
        <v>-</v>
      </c>
      <c r="DK134" s="1168" t="str">
        <f t="shared" si="598"/>
        <v>-</v>
      </c>
      <c r="DL134" s="1168" t="str">
        <f t="shared" si="599"/>
        <v>-</v>
      </c>
      <c r="DM134" s="68"/>
      <c r="DN134" s="355">
        <f t="shared" si="600"/>
        <v>0</v>
      </c>
      <c r="DO134" s="355">
        <f t="shared" si="601"/>
        <v>0</v>
      </c>
      <c r="DP134" s="355">
        <f t="shared" si="602"/>
        <v>0</v>
      </c>
      <c r="DQ134" s="355">
        <f t="shared" si="603"/>
        <v>0</v>
      </c>
      <c r="DR134" s="355">
        <f t="shared" si="604"/>
        <v>0</v>
      </c>
      <c r="DS134" s="355">
        <f t="shared" si="605"/>
        <v>0</v>
      </c>
      <c r="DT134" s="355">
        <f t="shared" si="606"/>
        <v>0</v>
      </c>
      <c r="DU134" s="355">
        <f t="shared" si="607"/>
        <v>0</v>
      </c>
      <c r="DV134" s="68"/>
      <c r="DW134" s="68">
        <f t="shared" si="608"/>
        <v>0</v>
      </c>
      <c r="DX134" s="68" t="str">
        <f t="shared" si="609"/>
        <v>-</v>
      </c>
      <c r="DY134" s="68" t="str">
        <f t="shared" si="610"/>
        <v>-</v>
      </c>
      <c r="DZ134" s="68" t="str">
        <f t="shared" si="611"/>
        <v>-</v>
      </c>
      <c r="EA134" s="68" t="str">
        <f t="shared" si="612"/>
        <v>-</v>
      </c>
      <c r="EB134" s="68" t="str">
        <f t="shared" si="613"/>
        <v>-</v>
      </c>
      <c r="EC134" s="68" t="str">
        <f t="shared" si="614"/>
        <v>-</v>
      </c>
      <c r="ED134" s="68" t="str">
        <f t="shared" si="615"/>
        <v>-</v>
      </c>
      <c r="EE134" s="68"/>
      <c r="EF134" s="355">
        <f t="shared" si="616"/>
        <v>0</v>
      </c>
      <c r="EG134" s="355">
        <f t="shared" si="617"/>
        <v>0</v>
      </c>
      <c r="EH134" s="355">
        <f t="shared" si="618"/>
        <v>0</v>
      </c>
      <c r="EI134" s="355">
        <f t="shared" si="619"/>
        <v>0</v>
      </c>
      <c r="EJ134" s="355">
        <f t="shared" si="620"/>
        <v>0</v>
      </c>
      <c r="EK134" s="355">
        <f t="shared" si="621"/>
        <v>0</v>
      </c>
      <c r="EL134" s="355">
        <f t="shared" si="622"/>
        <v>0</v>
      </c>
      <c r="EM134" s="355">
        <f t="shared" si="623"/>
        <v>0</v>
      </c>
      <c r="EN134" s="68"/>
      <c r="EO134" s="68">
        <f t="shared" si="624"/>
        <v>0</v>
      </c>
      <c r="EP134" s="68" t="str">
        <f t="shared" si="625"/>
        <v>-</v>
      </c>
      <c r="EQ134" s="68" t="str">
        <f t="shared" si="626"/>
        <v>-</v>
      </c>
      <c r="ER134" s="68" t="str">
        <f t="shared" si="627"/>
        <v>-</v>
      </c>
      <c r="ES134" s="68" t="str">
        <f t="shared" si="628"/>
        <v>-</v>
      </c>
      <c r="ET134" s="68" t="str">
        <f t="shared" si="629"/>
        <v>-</v>
      </c>
      <c r="EU134" s="68" t="str">
        <f t="shared" si="630"/>
        <v>-</v>
      </c>
      <c r="EV134" s="68" t="str">
        <f t="shared" si="631"/>
        <v>-</v>
      </c>
      <c r="EW134" s="68"/>
      <c r="EX134" s="355">
        <f t="shared" si="632"/>
        <v>0</v>
      </c>
      <c r="EY134" s="355">
        <f t="shared" si="633"/>
        <v>0</v>
      </c>
      <c r="EZ134" s="355">
        <f t="shared" si="634"/>
        <v>0</v>
      </c>
      <c r="FA134" s="355">
        <f t="shared" si="635"/>
        <v>0</v>
      </c>
      <c r="FB134" s="355">
        <f t="shared" si="636"/>
        <v>0</v>
      </c>
      <c r="FC134" s="355">
        <f t="shared" si="637"/>
        <v>0</v>
      </c>
      <c r="FD134" s="355">
        <f t="shared" si="638"/>
        <v>0</v>
      </c>
      <c r="FE134" s="355">
        <f t="shared" si="639"/>
        <v>0</v>
      </c>
      <c r="FF134" s="68"/>
      <c r="FG134" s="68">
        <f t="shared" si="640"/>
        <v>0</v>
      </c>
      <c r="FH134" s="68" t="str">
        <f t="shared" si="641"/>
        <v>-</v>
      </c>
      <c r="FI134" s="68" t="str">
        <f t="shared" si="642"/>
        <v>-</v>
      </c>
      <c r="FJ134" s="68" t="str">
        <f t="shared" si="643"/>
        <v>-</v>
      </c>
      <c r="FK134" s="68" t="str">
        <f t="shared" si="644"/>
        <v>-</v>
      </c>
      <c r="FL134" s="68" t="str">
        <f t="shared" si="645"/>
        <v>-</v>
      </c>
      <c r="FM134" s="68" t="str">
        <f t="shared" si="646"/>
        <v>-</v>
      </c>
      <c r="FN134" s="68" t="str">
        <f t="shared" si="647"/>
        <v>-</v>
      </c>
      <c r="FO134" s="68"/>
      <c r="FP134" s="355">
        <f t="shared" si="648"/>
        <v>0</v>
      </c>
      <c r="FQ134" s="355">
        <f t="shared" si="649"/>
        <v>0</v>
      </c>
      <c r="FR134" s="355">
        <f t="shared" si="650"/>
        <v>0</v>
      </c>
      <c r="FS134" s="355">
        <f t="shared" si="651"/>
        <v>0</v>
      </c>
      <c r="FT134" s="355">
        <f t="shared" si="652"/>
        <v>0</v>
      </c>
      <c r="FU134" s="355">
        <f t="shared" si="653"/>
        <v>0</v>
      </c>
      <c r="FV134" s="355">
        <f t="shared" si="654"/>
        <v>0</v>
      </c>
      <c r="FW134" s="355">
        <f t="shared" si="655"/>
        <v>0</v>
      </c>
      <c r="FX134" s="68"/>
      <c r="FY134" s="68">
        <f t="shared" si="656"/>
        <v>0</v>
      </c>
      <c r="FZ134" s="68" t="str">
        <f t="shared" si="657"/>
        <v>-</v>
      </c>
      <c r="GA134" s="68" t="str">
        <f t="shared" si="658"/>
        <v>-</v>
      </c>
      <c r="GB134" s="68" t="str">
        <f t="shared" si="659"/>
        <v>-</v>
      </c>
      <c r="GC134" s="68" t="str">
        <f t="shared" si="660"/>
        <v>-</v>
      </c>
      <c r="GD134" s="68" t="str">
        <f t="shared" si="661"/>
        <v>-</v>
      </c>
      <c r="GE134" s="68" t="str">
        <f t="shared" si="662"/>
        <v>-</v>
      </c>
      <c r="GF134" s="68" t="str">
        <f t="shared" si="663"/>
        <v>-</v>
      </c>
    </row>
    <row r="135" spans="1:188" ht="12" x14ac:dyDescent="0.3">
      <c r="A135" s="405"/>
      <c r="B135" s="405" t="s">
        <v>242</v>
      </c>
      <c r="C135" s="405" t="s">
        <v>26</v>
      </c>
      <c r="D135" s="406">
        <v>0</v>
      </c>
      <c r="E135" s="406">
        <v>0.72916666666666663</v>
      </c>
      <c r="F135" s="407" t="str">
        <f t="shared" si="534"/>
        <v>Off-PT</v>
      </c>
      <c r="G135" s="8"/>
      <c r="H135" s="464">
        <f>INDEX(Lookup!$F$265:$Q$275,MATCH(B135,Lookup!$F$265:$F$275,0),MATCH($F$9,Lookup!$F$265:$Q$265,0))</f>
        <v>0.3</v>
      </c>
      <c r="I135" s="409">
        <v>104</v>
      </c>
      <c r="J135" s="410">
        <f t="shared" si="535"/>
        <v>683.8</v>
      </c>
      <c r="K135" s="465">
        <f t="shared" si="536"/>
        <v>0</v>
      </c>
      <c r="L135" s="412">
        <f t="shared" si="560"/>
        <v>0</v>
      </c>
      <c r="M135" s="413">
        <f t="shared" si="537"/>
        <v>104</v>
      </c>
      <c r="N135" s="410">
        <f t="shared" si="538"/>
        <v>0</v>
      </c>
      <c r="O135" s="9">
        <f t="shared" si="539"/>
        <v>0</v>
      </c>
      <c r="P135" s="9">
        <f t="shared" si="561"/>
        <v>0</v>
      </c>
      <c r="Q135" s="9">
        <f t="shared" si="562"/>
        <v>0</v>
      </c>
      <c r="R135" s="9">
        <f t="shared" si="563"/>
        <v>0</v>
      </c>
      <c r="S135" s="9">
        <f t="shared" si="564"/>
        <v>0</v>
      </c>
      <c r="T135" s="9">
        <f t="shared" si="565"/>
        <v>0</v>
      </c>
      <c r="U135" s="9">
        <f t="shared" si="566"/>
        <v>0</v>
      </c>
      <c r="V135" s="9">
        <f t="shared" si="567"/>
        <v>0</v>
      </c>
      <c r="W135" s="9">
        <f t="shared" si="568"/>
        <v>0</v>
      </c>
      <c r="X135" s="9">
        <f t="shared" si="569"/>
        <v>0</v>
      </c>
      <c r="Y135" s="9">
        <f t="shared" si="570"/>
        <v>0</v>
      </c>
      <c r="Z135" s="9">
        <f t="shared" si="571"/>
        <v>0</v>
      </c>
      <c r="AA135" s="9">
        <f t="shared" si="572"/>
        <v>0</v>
      </c>
      <c r="AB135" s="9">
        <f t="shared" si="540"/>
        <v>0</v>
      </c>
      <c r="AC135" s="9">
        <f t="shared" si="541"/>
        <v>0</v>
      </c>
      <c r="AD135" s="9">
        <f t="shared" si="542"/>
        <v>0</v>
      </c>
      <c r="AE135" s="9">
        <f t="shared" si="543"/>
        <v>0</v>
      </c>
      <c r="AF135" s="9">
        <f t="shared" si="544"/>
        <v>0</v>
      </c>
      <c r="AG135" s="9">
        <f t="shared" si="545"/>
        <v>0</v>
      </c>
      <c r="AH135" s="8">
        <f t="shared" si="546"/>
        <v>104</v>
      </c>
      <c r="AI135" s="8">
        <f t="shared" si="547"/>
        <v>0</v>
      </c>
      <c r="AJ135" s="8">
        <f t="shared" si="548"/>
        <v>0</v>
      </c>
      <c r="AK135" s="8">
        <f t="shared" si="549"/>
        <v>0</v>
      </c>
      <c r="AL135" s="8">
        <f t="shared" si="550"/>
        <v>0</v>
      </c>
      <c r="AM135" s="103" t="str">
        <f t="shared" si="551"/>
        <v>1</v>
      </c>
      <c r="AN135" s="63"/>
      <c r="AO135" s="63"/>
      <c r="AP135" s="63"/>
      <c r="AQ135" s="66"/>
      <c r="AR135" s="66"/>
      <c r="AS135" s="63"/>
      <c r="AT135" s="63"/>
      <c r="AU135" s="63"/>
      <c r="AV135" s="63"/>
      <c r="AW135" s="63"/>
      <c r="AX135" s="66"/>
      <c r="AY135" s="66"/>
      <c r="AZ135" s="63"/>
      <c r="BA135" s="63"/>
      <c r="BB135" s="63"/>
      <c r="BC135" s="63"/>
      <c r="BD135" s="63"/>
      <c r="BE135" s="66"/>
      <c r="BF135" s="66"/>
      <c r="BG135" s="63"/>
      <c r="BH135" s="63"/>
      <c r="BI135" s="63"/>
      <c r="BJ135" s="63"/>
      <c r="BK135" s="63"/>
      <c r="BL135" s="66"/>
      <c r="BM135" s="66"/>
      <c r="BN135" s="63"/>
      <c r="BO135" s="63"/>
      <c r="BP135" s="63"/>
      <c r="BQ135" s="63"/>
      <c r="BR135" s="63"/>
      <c r="BT135" s="70">
        <f t="shared" si="573"/>
        <v>0</v>
      </c>
      <c r="BU135" s="70">
        <f t="shared" si="574"/>
        <v>0</v>
      </c>
      <c r="BV135" s="70">
        <f t="shared" si="575"/>
        <v>0</v>
      </c>
      <c r="BW135" s="70">
        <f t="shared" si="576"/>
        <v>0</v>
      </c>
      <c r="BX135" s="70">
        <f t="shared" si="577"/>
        <v>0</v>
      </c>
      <c r="BY135" s="70">
        <f t="shared" si="578"/>
        <v>0</v>
      </c>
      <c r="CA135" s="104">
        <f t="shared" si="579"/>
        <v>0</v>
      </c>
      <c r="CB135" s="104">
        <f t="shared" si="580"/>
        <v>0</v>
      </c>
      <c r="CC135" s="104">
        <f t="shared" si="581"/>
        <v>0</v>
      </c>
      <c r="CD135" s="104">
        <f t="shared" si="582"/>
        <v>0</v>
      </c>
      <c r="CE135" s="104">
        <f t="shared" si="583"/>
        <v>0</v>
      </c>
      <c r="CF135" s="104">
        <f t="shared" si="584"/>
        <v>0</v>
      </c>
      <c r="CH135" s="226">
        <f t="shared" si="552"/>
        <v>0</v>
      </c>
      <c r="CI135" s="226">
        <f t="shared" si="553"/>
        <v>0</v>
      </c>
      <c r="CJ135" s="226">
        <f t="shared" si="554"/>
        <v>0</v>
      </c>
      <c r="CK135" s="226">
        <f t="shared" si="555"/>
        <v>0</v>
      </c>
      <c r="CL135" s="226">
        <f t="shared" si="556"/>
        <v>0</v>
      </c>
      <c r="CM135" s="226">
        <f t="shared" si="557"/>
        <v>0</v>
      </c>
      <c r="CN135" s="226">
        <f t="shared" si="558"/>
        <v>0</v>
      </c>
      <c r="CO135" s="226">
        <f t="shared" si="559"/>
        <v>0</v>
      </c>
      <c r="CV135" s="355">
        <f t="shared" si="585"/>
        <v>0</v>
      </c>
      <c r="CW135" s="355">
        <f t="shared" si="586"/>
        <v>0</v>
      </c>
      <c r="CX135" s="355">
        <f t="shared" si="587"/>
        <v>0</v>
      </c>
      <c r="CY135" s="355">
        <f t="shared" si="588"/>
        <v>0</v>
      </c>
      <c r="CZ135" s="355" t="str">
        <f ca="1">IFERROR(OUNTIF(AN135:AT135,"e"),"-")</f>
        <v>-</v>
      </c>
      <c r="DA135" s="355">
        <f t="shared" si="589"/>
        <v>0</v>
      </c>
      <c r="DB135" s="355">
        <f t="shared" si="590"/>
        <v>0</v>
      </c>
      <c r="DC135" s="355">
        <f t="shared" si="591"/>
        <v>0</v>
      </c>
      <c r="DD135" s="68"/>
      <c r="DE135" s="1168">
        <f t="shared" si="592"/>
        <v>0</v>
      </c>
      <c r="DF135" s="1168" t="str">
        <f t="shared" si="593"/>
        <v>-</v>
      </c>
      <c r="DG135" s="1168" t="str">
        <f t="shared" si="594"/>
        <v>-</v>
      </c>
      <c r="DH135" s="1168" t="str">
        <f t="shared" si="595"/>
        <v>-</v>
      </c>
      <c r="DI135" s="1168" t="str">
        <f t="shared" ca="1" si="596"/>
        <v>-</v>
      </c>
      <c r="DJ135" s="1168" t="str">
        <f t="shared" si="597"/>
        <v>-</v>
      </c>
      <c r="DK135" s="1168" t="str">
        <f t="shared" si="598"/>
        <v>-</v>
      </c>
      <c r="DL135" s="1168" t="str">
        <f t="shared" si="599"/>
        <v>-</v>
      </c>
      <c r="DM135" s="68"/>
      <c r="DN135" s="355">
        <f t="shared" si="600"/>
        <v>0</v>
      </c>
      <c r="DO135" s="355">
        <f t="shared" si="601"/>
        <v>0</v>
      </c>
      <c r="DP135" s="355">
        <f t="shared" si="602"/>
        <v>0</v>
      </c>
      <c r="DQ135" s="355">
        <f t="shared" si="603"/>
        <v>0</v>
      </c>
      <c r="DR135" s="355">
        <f t="shared" si="604"/>
        <v>0</v>
      </c>
      <c r="DS135" s="355">
        <f t="shared" si="605"/>
        <v>0</v>
      </c>
      <c r="DT135" s="355">
        <f t="shared" si="606"/>
        <v>0</v>
      </c>
      <c r="DU135" s="355">
        <f t="shared" si="607"/>
        <v>0</v>
      </c>
      <c r="DV135" s="68"/>
      <c r="DW135" s="68">
        <f t="shared" si="608"/>
        <v>0</v>
      </c>
      <c r="DX135" s="68" t="str">
        <f t="shared" si="609"/>
        <v>-</v>
      </c>
      <c r="DY135" s="68" t="str">
        <f t="shared" si="610"/>
        <v>-</v>
      </c>
      <c r="DZ135" s="68" t="str">
        <f t="shared" si="611"/>
        <v>-</v>
      </c>
      <c r="EA135" s="68" t="str">
        <f t="shared" si="612"/>
        <v>-</v>
      </c>
      <c r="EB135" s="68" t="str">
        <f t="shared" si="613"/>
        <v>-</v>
      </c>
      <c r="EC135" s="68" t="str">
        <f t="shared" si="614"/>
        <v>-</v>
      </c>
      <c r="ED135" s="68" t="str">
        <f t="shared" si="615"/>
        <v>-</v>
      </c>
      <c r="EE135" s="68"/>
      <c r="EF135" s="355">
        <f t="shared" si="616"/>
        <v>0</v>
      </c>
      <c r="EG135" s="355">
        <f t="shared" si="617"/>
        <v>0</v>
      </c>
      <c r="EH135" s="355">
        <f t="shared" si="618"/>
        <v>0</v>
      </c>
      <c r="EI135" s="355">
        <f t="shared" si="619"/>
        <v>0</v>
      </c>
      <c r="EJ135" s="355">
        <f t="shared" si="620"/>
        <v>0</v>
      </c>
      <c r="EK135" s="355">
        <f t="shared" si="621"/>
        <v>0</v>
      </c>
      <c r="EL135" s="355">
        <f t="shared" si="622"/>
        <v>0</v>
      </c>
      <c r="EM135" s="355">
        <f t="shared" si="623"/>
        <v>0</v>
      </c>
      <c r="EN135" s="68"/>
      <c r="EO135" s="68">
        <f t="shared" si="624"/>
        <v>0</v>
      </c>
      <c r="EP135" s="68" t="str">
        <f t="shared" si="625"/>
        <v>-</v>
      </c>
      <c r="EQ135" s="68" t="str">
        <f t="shared" si="626"/>
        <v>-</v>
      </c>
      <c r="ER135" s="68" t="str">
        <f t="shared" si="627"/>
        <v>-</v>
      </c>
      <c r="ES135" s="68" t="str">
        <f t="shared" si="628"/>
        <v>-</v>
      </c>
      <c r="ET135" s="68" t="str">
        <f t="shared" si="629"/>
        <v>-</v>
      </c>
      <c r="EU135" s="68" t="str">
        <f t="shared" si="630"/>
        <v>-</v>
      </c>
      <c r="EV135" s="68" t="str">
        <f t="shared" si="631"/>
        <v>-</v>
      </c>
      <c r="EW135" s="68"/>
      <c r="EX135" s="355">
        <f t="shared" si="632"/>
        <v>0</v>
      </c>
      <c r="EY135" s="355">
        <f t="shared" si="633"/>
        <v>0</v>
      </c>
      <c r="EZ135" s="355">
        <f t="shared" si="634"/>
        <v>0</v>
      </c>
      <c r="FA135" s="355">
        <f t="shared" si="635"/>
        <v>0</v>
      </c>
      <c r="FB135" s="355">
        <f t="shared" si="636"/>
        <v>0</v>
      </c>
      <c r="FC135" s="355">
        <f t="shared" si="637"/>
        <v>0</v>
      </c>
      <c r="FD135" s="355">
        <f t="shared" si="638"/>
        <v>0</v>
      </c>
      <c r="FE135" s="355">
        <f t="shared" si="639"/>
        <v>0</v>
      </c>
      <c r="FF135" s="68"/>
      <c r="FG135" s="68">
        <f t="shared" si="640"/>
        <v>0</v>
      </c>
      <c r="FH135" s="68" t="str">
        <f t="shared" si="641"/>
        <v>-</v>
      </c>
      <c r="FI135" s="68" t="str">
        <f t="shared" si="642"/>
        <v>-</v>
      </c>
      <c r="FJ135" s="68" t="str">
        <f t="shared" si="643"/>
        <v>-</v>
      </c>
      <c r="FK135" s="68" t="str">
        <f t="shared" si="644"/>
        <v>-</v>
      </c>
      <c r="FL135" s="68" t="str">
        <f t="shared" si="645"/>
        <v>-</v>
      </c>
      <c r="FM135" s="68" t="str">
        <f t="shared" si="646"/>
        <v>-</v>
      </c>
      <c r="FN135" s="68" t="str">
        <f t="shared" si="647"/>
        <v>-</v>
      </c>
      <c r="FO135" s="68"/>
      <c r="FP135" s="355">
        <f t="shared" si="648"/>
        <v>0</v>
      </c>
      <c r="FQ135" s="355">
        <f t="shared" si="649"/>
        <v>0</v>
      </c>
      <c r="FR135" s="355">
        <f t="shared" si="650"/>
        <v>0</v>
      </c>
      <c r="FS135" s="355">
        <f t="shared" si="651"/>
        <v>0</v>
      </c>
      <c r="FT135" s="355">
        <f t="shared" si="652"/>
        <v>0</v>
      </c>
      <c r="FU135" s="355">
        <f t="shared" si="653"/>
        <v>0</v>
      </c>
      <c r="FV135" s="355">
        <f t="shared" si="654"/>
        <v>0</v>
      </c>
      <c r="FW135" s="355">
        <f t="shared" si="655"/>
        <v>0</v>
      </c>
      <c r="FX135" s="68"/>
      <c r="FY135" s="68">
        <f t="shared" si="656"/>
        <v>0</v>
      </c>
      <c r="FZ135" s="68" t="str">
        <f t="shared" si="657"/>
        <v>-</v>
      </c>
      <c r="GA135" s="68" t="str">
        <f t="shared" si="658"/>
        <v>-</v>
      </c>
      <c r="GB135" s="68" t="str">
        <f t="shared" si="659"/>
        <v>-</v>
      </c>
      <c r="GC135" s="68" t="str">
        <f t="shared" si="660"/>
        <v>-</v>
      </c>
      <c r="GD135" s="68" t="str">
        <f t="shared" si="661"/>
        <v>-</v>
      </c>
      <c r="GE135" s="68" t="str">
        <f t="shared" si="662"/>
        <v>-</v>
      </c>
      <c r="GF135" s="68" t="str">
        <f t="shared" si="663"/>
        <v>-</v>
      </c>
    </row>
    <row r="136" spans="1:188" ht="12" x14ac:dyDescent="0.3">
      <c r="A136" s="387"/>
      <c r="B136" s="387" t="s">
        <v>242</v>
      </c>
      <c r="C136" s="387" t="s">
        <v>26</v>
      </c>
      <c r="D136" s="388">
        <v>0</v>
      </c>
      <c r="E136" s="388">
        <v>0.72916666666666663</v>
      </c>
      <c r="F136" s="389" t="str">
        <f t="shared" si="534"/>
        <v>Off-PT</v>
      </c>
      <c r="G136" s="9"/>
      <c r="H136" s="460">
        <f>INDEX(Lookup!$F$265:$Q$275,MATCH(B136,Lookup!$F$265:$F$275,0),MATCH($F$9,Lookup!$F$265:$Q$265,0))</f>
        <v>0.3</v>
      </c>
      <c r="I136" s="391">
        <v>104</v>
      </c>
      <c r="J136" s="392">
        <f t="shared" si="535"/>
        <v>683.8</v>
      </c>
      <c r="K136" s="461">
        <f t="shared" si="536"/>
        <v>0</v>
      </c>
      <c r="L136" s="394">
        <f t="shared" si="560"/>
        <v>0</v>
      </c>
      <c r="M136" s="395">
        <f t="shared" si="537"/>
        <v>104</v>
      </c>
      <c r="N136" s="392">
        <f t="shared" si="538"/>
        <v>0</v>
      </c>
      <c r="O136" s="9">
        <f t="shared" si="539"/>
        <v>0</v>
      </c>
      <c r="P136" s="9">
        <f t="shared" si="561"/>
        <v>0</v>
      </c>
      <c r="Q136" s="9">
        <f t="shared" si="562"/>
        <v>0</v>
      </c>
      <c r="R136" s="9">
        <f t="shared" si="563"/>
        <v>0</v>
      </c>
      <c r="S136" s="9">
        <f t="shared" si="564"/>
        <v>0</v>
      </c>
      <c r="T136" s="9">
        <f t="shared" si="565"/>
        <v>0</v>
      </c>
      <c r="U136" s="9">
        <f t="shared" si="566"/>
        <v>0</v>
      </c>
      <c r="V136" s="9">
        <f t="shared" si="567"/>
        <v>0</v>
      </c>
      <c r="W136" s="9">
        <f t="shared" si="568"/>
        <v>0</v>
      </c>
      <c r="X136" s="9">
        <f t="shared" si="569"/>
        <v>0</v>
      </c>
      <c r="Y136" s="9">
        <f t="shared" si="570"/>
        <v>0</v>
      </c>
      <c r="Z136" s="9">
        <f t="shared" si="571"/>
        <v>0</v>
      </c>
      <c r="AA136" s="9">
        <f t="shared" si="572"/>
        <v>0</v>
      </c>
      <c r="AB136" s="9">
        <f t="shared" si="540"/>
        <v>0</v>
      </c>
      <c r="AC136" s="9">
        <f t="shared" si="541"/>
        <v>0</v>
      </c>
      <c r="AD136" s="9">
        <f t="shared" si="542"/>
        <v>0</v>
      </c>
      <c r="AE136" s="9">
        <f t="shared" si="543"/>
        <v>0</v>
      </c>
      <c r="AF136" s="9">
        <f t="shared" si="544"/>
        <v>0</v>
      </c>
      <c r="AG136" s="9">
        <f t="shared" si="545"/>
        <v>0</v>
      </c>
      <c r="AH136" s="8">
        <f t="shared" si="546"/>
        <v>104</v>
      </c>
      <c r="AI136" s="8">
        <f t="shared" si="547"/>
        <v>0</v>
      </c>
      <c r="AJ136" s="8">
        <f t="shared" si="548"/>
        <v>0</v>
      </c>
      <c r="AK136" s="8">
        <f t="shared" si="549"/>
        <v>0</v>
      </c>
      <c r="AL136" s="8">
        <f t="shared" si="550"/>
        <v>0</v>
      </c>
      <c r="AM136" s="103" t="str">
        <f t="shared" si="551"/>
        <v>1</v>
      </c>
      <c r="AN136" s="63"/>
      <c r="AO136" s="63"/>
      <c r="AP136" s="63"/>
      <c r="AQ136" s="66"/>
      <c r="AR136" s="66"/>
      <c r="AS136" s="63"/>
      <c r="AT136" s="63"/>
      <c r="AU136" s="63"/>
      <c r="AV136" s="63"/>
      <c r="AW136" s="63"/>
      <c r="AX136" s="66"/>
      <c r="AY136" s="66"/>
      <c r="AZ136" s="63"/>
      <c r="BA136" s="63"/>
      <c r="BB136" s="63"/>
      <c r="BC136" s="63"/>
      <c r="BD136" s="63"/>
      <c r="BE136" s="66"/>
      <c r="BF136" s="66"/>
      <c r="BG136" s="63"/>
      <c r="BH136" s="63"/>
      <c r="BI136" s="63"/>
      <c r="BJ136" s="63"/>
      <c r="BK136" s="63"/>
      <c r="BL136" s="66"/>
      <c r="BM136" s="66"/>
      <c r="BN136" s="63"/>
      <c r="BO136" s="63"/>
      <c r="BP136" s="63"/>
      <c r="BQ136" s="63"/>
      <c r="BR136" s="63"/>
      <c r="BT136" s="70">
        <f t="shared" si="573"/>
        <v>0</v>
      </c>
      <c r="BU136" s="70">
        <f t="shared" si="574"/>
        <v>0</v>
      </c>
      <c r="BV136" s="70">
        <f t="shared" si="575"/>
        <v>0</v>
      </c>
      <c r="BW136" s="70">
        <f t="shared" si="576"/>
        <v>0</v>
      </c>
      <c r="BX136" s="70">
        <f t="shared" si="577"/>
        <v>0</v>
      </c>
      <c r="BY136" s="70">
        <f t="shared" si="578"/>
        <v>0</v>
      </c>
      <c r="CA136" s="104">
        <f t="shared" si="579"/>
        <v>0</v>
      </c>
      <c r="CB136" s="104">
        <f t="shared" si="580"/>
        <v>0</v>
      </c>
      <c r="CC136" s="104">
        <f t="shared" si="581"/>
        <v>0</v>
      </c>
      <c r="CD136" s="104">
        <f t="shared" si="582"/>
        <v>0</v>
      </c>
      <c r="CE136" s="104">
        <f t="shared" si="583"/>
        <v>0</v>
      </c>
      <c r="CF136" s="104">
        <f t="shared" si="584"/>
        <v>0</v>
      </c>
      <c r="CH136" s="226">
        <f t="shared" si="552"/>
        <v>0</v>
      </c>
      <c r="CI136" s="226">
        <f t="shared" si="553"/>
        <v>0</v>
      </c>
      <c r="CJ136" s="226">
        <f t="shared" si="554"/>
        <v>0</v>
      </c>
      <c r="CK136" s="226">
        <f t="shared" si="555"/>
        <v>0</v>
      </c>
      <c r="CL136" s="226">
        <f t="shared" si="556"/>
        <v>0</v>
      </c>
      <c r="CM136" s="226">
        <f t="shared" si="557"/>
        <v>0</v>
      </c>
      <c r="CN136" s="226">
        <f t="shared" si="558"/>
        <v>0</v>
      </c>
      <c r="CO136" s="226">
        <f t="shared" si="559"/>
        <v>0</v>
      </c>
      <c r="CV136" s="355">
        <f t="shared" si="585"/>
        <v>0</v>
      </c>
      <c r="CW136" s="355">
        <f t="shared" si="586"/>
        <v>0</v>
      </c>
      <c r="CX136" s="355">
        <f t="shared" si="587"/>
        <v>0</v>
      </c>
      <c r="CY136" s="355">
        <f t="shared" si="588"/>
        <v>0</v>
      </c>
      <c r="CZ136" s="355" t="str">
        <f ca="1">IFERROR(OUNTIF(AN136:AT136,"e"),"-")</f>
        <v>-</v>
      </c>
      <c r="DA136" s="355">
        <f t="shared" si="589"/>
        <v>0</v>
      </c>
      <c r="DB136" s="355">
        <f t="shared" si="590"/>
        <v>0</v>
      </c>
      <c r="DC136" s="355">
        <f t="shared" si="591"/>
        <v>0</v>
      </c>
      <c r="DD136" s="68"/>
      <c r="DE136" s="1168">
        <f t="shared" si="592"/>
        <v>0</v>
      </c>
      <c r="DF136" s="1168" t="str">
        <f t="shared" si="593"/>
        <v>-</v>
      </c>
      <c r="DG136" s="1168" t="str">
        <f t="shared" si="594"/>
        <v>-</v>
      </c>
      <c r="DH136" s="1168" t="str">
        <f t="shared" si="595"/>
        <v>-</v>
      </c>
      <c r="DI136" s="1168" t="str">
        <f t="shared" ca="1" si="596"/>
        <v>-</v>
      </c>
      <c r="DJ136" s="1168" t="str">
        <f t="shared" si="597"/>
        <v>-</v>
      </c>
      <c r="DK136" s="1168" t="str">
        <f t="shared" si="598"/>
        <v>-</v>
      </c>
      <c r="DL136" s="1168" t="str">
        <f t="shared" si="599"/>
        <v>-</v>
      </c>
      <c r="DM136" s="68"/>
      <c r="DN136" s="355">
        <f t="shared" si="600"/>
        <v>0</v>
      </c>
      <c r="DO136" s="355">
        <f t="shared" si="601"/>
        <v>0</v>
      </c>
      <c r="DP136" s="355">
        <f t="shared" si="602"/>
        <v>0</v>
      </c>
      <c r="DQ136" s="355">
        <f t="shared" si="603"/>
        <v>0</v>
      </c>
      <c r="DR136" s="355">
        <f t="shared" si="604"/>
        <v>0</v>
      </c>
      <c r="DS136" s="355">
        <f t="shared" si="605"/>
        <v>0</v>
      </c>
      <c r="DT136" s="355">
        <f t="shared" si="606"/>
        <v>0</v>
      </c>
      <c r="DU136" s="355">
        <f t="shared" si="607"/>
        <v>0</v>
      </c>
      <c r="DV136" s="68"/>
      <c r="DW136" s="68">
        <f t="shared" si="608"/>
        <v>0</v>
      </c>
      <c r="DX136" s="68" t="str">
        <f t="shared" si="609"/>
        <v>-</v>
      </c>
      <c r="DY136" s="68" t="str">
        <f t="shared" si="610"/>
        <v>-</v>
      </c>
      <c r="DZ136" s="68" t="str">
        <f t="shared" si="611"/>
        <v>-</v>
      </c>
      <c r="EA136" s="68" t="str">
        <f t="shared" si="612"/>
        <v>-</v>
      </c>
      <c r="EB136" s="68" t="str">
        <f t="shared" si="613"/>
        <v>-</v>
      </c>
      <c r="EC136" s="68" t="str">
        <f t="shared" si="614"/>
        <v>-</v>
      </c>
      <c r="ED136" s="68" t="str">
        <f t="shared" si="615"/>
        <v>-</v>
      </c>
      <c r="EE136" s="68"/>
      <c r="EF136" s="355">
        <f t="shared" si="616"/>
        <v>0</v>
      </c>
      <c r="EG136" s="355">
        <f t="shared" si="617"/>
        <v>0</v>
      </c>
      <c r="EH136" s="355">
        <f t="shared" si="618"/>
        <v>0</v>
      </c>
      <c r="EI136" s="355">
        <f t="shared" si="619"/>
        <v>0</v>
      </c>
      <c r="EJ136" s="355">
        <f t="shared" si="620"/>
        <v>0</v>
      </c>
      <c r="EK136" s="355">
        <f t="shared" si="621"/>
        <v>0</v>
      </c>
      <c r="EL136" s="355">
        <f t="shared" si="622"/>
        <v>0</v>
      </c>
      <c r="EM136" s="355">
        <f t="shared" si="623"/>
        <v>0</v>
      </c>
      <c r="EN136" s="68"/>
      <c r="EO136" s="68">
        <f t="shared" si="624"/>
        <v>0</v>
      </c>
      <c r="EP136" s="68" t="str">
        <f t="shared" si="625"/>
        <v>-</v>
      </c>
      <c r="EQ136" s="68" t="str">
        <f t="shared" si="626"/>
        <v>-</v>
      </c>
      <c r="ER136" s="68" t="str">
        <f t="shared" si="627"/>
        <v>-</v>
      </c>
      <c r="ES136" s="68" t="str">
        <f t="shared" si="628"/>
        <v>-</v>
      </c>
      <c r="ET136" s="68" t="str">
        <f t="shared" si="629"/>
        <v>-</v>
      </c>
      <c r="EU136" s="68" t="str">
        <f t="shared" si="630"/>
        <v>-</v>
      </c>
      <c r="EV136" s="68" t="str">
        <f t="shared" si="631"/>
        <v>-</v>
      </c>
      <c r="EW136" s="68"/>
      <c r="EX136" s="355">
        <f t="shared" si="632"/>
        <v>0</v>
      </c>
      <c r="EY136" s="355">
        <f t="shared" si="633"/>
        <v>0</v>
      </c>
      <c r="EZ136" s="355">
        <f t="shared" si="634"/>
        <v>0</v>
      </c>
      <c r="FA136" s="355">
        <f t="shared" si="635"/>
        <v>0</v>
      </c>
      <c r="FB136" s="355">
        <f t="shared" si="636"/>
        <v>0</v>
      </c>
      <c r="FC136" s="355">
        <f t="shared" si="637"/>
        <v>0</v>
      </c>
      <c r="FD136" s="355">
        <f t="shared" si="638"/>
        <v>0</v>
      </c>
      <c r="FE136" s="355">
        <f t="shared" si="639"/>
        <v>0</v>
      </c>
      <c r="FF136" s="68"/>
      <c r="FG136" s="68">
        <f t="shared" si="640"/>
        <v>0</v>
      </c>
      <c r="FH136" s="68" t="str">
        <f t="shared" si="641"/>
        <v>-</v>
      </c>
      <c r="FI136" s="68" t="str">
        <f t="shared" si="642"/>
        <v>-</v>
      </c>
      <c r="FJ136" s="68" t="str">
        <f t="shared" si="643"/>
        <v>-</v>
      </c>
      <c r="FK136" s="68" t="str">
        <f t="shared" si="644"/>
        <v>-</v>
      </c>
      <c r="FL136" s="68" t="str">
        <f t="shared" si="645"/>
        <v>-</v>
      </c>
      <c r="FM136" s="68" t="str">
        <f t="shared" si="646"/>
        <v>-</v>
      </c>
      <c r="FN136" s="68" t="str">
        <f t="shared" si="647"/>
        <v>-</v>
      </c>
      <c r="FO136" s="68"/>
      <c r="FP136" s="355">
        <f t="shared" si="648"/>
        <v>0</v>
      </c>
      <c r="FQ136" s="355">
        <f t="shared" si="649"/>
        <v>0</v>
      </c>
      <c r="FR136" s="355">
        <f t="shared" si="650"/>
        <v>0</v>
      </c>
      <c r="FS136" s="355">
        <f t="shared" si="651"/>
        <v>0</v>
      </c>
      <c r="FT136" s="355">
        <f t="shared" si="652"/>
        <v>0</v>
      </c>
      <c r="FU136" s="355">
        <f t="shared" si="653"/>
        <v>0</v>
      </c>
      <c r="FV136" s="355">
        <f t="shared" si="654"/>
        <v>0</v>
      </c>
      <c r="FW136" s="355">
        <f t="shared" si="655"/>
        <v>0</v>
      </c>
      <c r="FX136" s="68"/>
      <c r="FY136" s="68">
        <f t="shared" si="656"/>
        <v>0</v>
      </c>
      <c r="FZ136" s="68" t="str">
        <f t="shared" si="657"/>
        <v>-</v>
      </c>
      <c r="GA136" s="68" t="str">
        <f t="shared" si="658"/>
        <v>-</v>
      </c>
      <c r="GB136" s="68" t="str">
        <f t="shared" si="659"/>
        <v>-</v>
      </c>
      <c r="GC136" s="68" t="str">
        <f t="shared" si="660"/>
        <v>-</v>
      </c>
      <c r="GD136" s="68" t="str">
        <f t="shared" si="661"/>
        <v>-</v>
      </c>
      <c r="GE136" s="68" t="str">
        <f t="shared" si="662"/>
        <v>-</v>
      </c>
      <c r="GF136" s="68" t="str">
        <f t="shared" si="663"/>
        <v>-</v>
      </c>
    </row>
    <row r="137" spans="1:188" ht="12" x14ac:dyDescent="0.3">
      <c r="A137" s="387"/>
      <c r="B137" s="387" t="s">
        <v>242</v>
      </c>
      <c r="C137" s="387" t="s">
        <v>26</v>
      </c>
      <c r="D137" s="388">
        <v>0</v>
      </c>
      <c r="E137" s="388">
        <v>0.72916666666666663</v>
      </c>
      <c r="F137" s="389" t="str">
        <f t="shared" si="534"/>
        <v>Off-PT</v>
      </c>
      <c r="G137" s="9"/>
      <c r="H137" s="460">
        <f>INDEX(Lookup!$F$265:$Q$275,MATCH(B137,Lookup!$F$265:$F$275,0),MATCH($F$9,Lookup!$F$265:$Q$265,0))</f>
        <v>0.3</v>
      </c>
      <c r="I137" s="391">
        <v>104</v>
      </c>
      <c r="J137" s="392">
        <f t="shared" si="535"/>
        <v>683.8</v>
      </c>
      <c r="K137" s="461">
        <f t="shared" si="536"/>
        <v>0</v>
      </c>
      <c r="L137" s="394">
        <f t="shared" si="560"/>
        <v>0</v>
      </c>
      <c r="M137" s="395">
        <f t="shared" si="537"/>
        <v>104</v>
      </c>
      <c r="N137" s="392">
        <f t="shared" si="538"/>
        <v>0</v>
      </c>
      <c r="O137" s="9">
        <f t="shared" si="539"/>
        <v>0</v>
      </c>
      <c r="P137" s="9">
        <f t="shared" si="561"/>
        <v>0</v>
      </c>
      <c r="Q137" s="9">
        <f t="shared" si="562"/>
        <v>0</v>
      </c>
      <c r="R137" s="9">
        <f t="shared" si="563"/>
        <v>0</v>
      </c>
      <c r="S137" s="9">
        <f t="shared" si="564"/>
        <v>0</v>
      </c>
      <c r="T137" s="9">
        <f t="shared" si="565"/>
        <v>0</v>
      </c>
      <c r="U137" s="9">
        <f t="shared" si="566"/>
        <v>0</v>
      </c>
      <c r="V137" s="9">
        <f t="shared" si="567"/>
        <v>0</v>
      </c>
      <c r="W137" s="9">
        <f t="shared" si="568"/>
        <v>0</v>
      </c>
      <c r="X137" s="9">
        <f t="shared" si="569"/>
        <v>0</v>
      </c>
      <c r="Y137" s="9">
        <f t="shared" si="570"/>
        <v>0</v>
      </c>
      <c r="Z137" s="9">
        <f t="shared" si="571"/>
        <v>0</v>
      </c>
      <c r="AA137" s="9">
        <f t="shared" si="572"/>
        <v>0</v>
      </c>
      <c r="AB137" s="9">
        <f t="shared" si="540"/>
        <v>0</v>
      </c>
      <c r="AC137" s="9">
        <f t="shared" si="541"/>
        <v>0</v>
      </c>
      <c r="AD137" s="9">
        <f t="shared" si="542"/>
        <v>0</v>
      </c>
      <c r="AE137" s="9">
        <f t="shared" si="543"/>
        <v>0</v>
      </c>
      <c r="AF137" s="9">
        <f t="shared" si="544"/>
        <v>0</v>
      </c>
      <c r="AG137" s="9">
        <f t="shared" si="545"/>
        <v>0</v>
      </c>
      <c r="AH137" s="8">
        <f t="shared" si="546"/>
        <v>104</v>
      </c>
      <c r="AI137" s="8">
        <f t="shared" si="547"/>
        <v>0</v>
      </c>
      <c r="AJ137" s="8">
        <f t="shared" si="548"/>
        <v>0</v>
      </c>
      <c r="AK137" s="8">
        <f t="shared" si="549"/>
        <v>0</v>
      </c>
      <c r="AL137" s="8">
        <f t="shared" si="550"/>
        <v>0</v>
      </c>
      <c r="AM137" s="103" t="str">
        <f t="shared" si="551"/>
        <v>1</v>
      </c>
      <c r="AN137" s="63"/>
      <c r="AO137" s="63"/>
      <c r="AP137" s="63"/>
      <c r="AQ137" s="66"/>
      <c r="AR137" s="66"/>
      <c r="AS137" s="63"/>
      <c r="AT137" s="63"/>
      <c r="AU137" s="63"/>
      <c r="AV137" s="63"/>
      <c r="AW137" s="63"/>
      <c r="AX137" s="66"/>
      <c r="AY137" s="66"/>
      <c r="AZ137" s="63"/>
      <c r="BA137" s="63"/>
      <c r="BB137" s="63"/>
      <c r="BC137" s="63"/>
      <c r="BD137" s="63"/>
      <c r="BE137" s="66"/>
      <c r="BF137" s="66"/>
      <c r="BG137" s="63"/>
      <c r="BH137" s="63"/>
      <c r="BI137" s="63"/>
      <c r="BJ137" s="63"/>
      <c r="BK137" s="63"/>
      <c r="BL137" s="66"/>
      <c r="BM137" s="66"/>
      <c r="BN137" s="63"/>
      <c r="BO137" s="63"/>
      <c r="BP137" s="63"/>
      <c r="BQ137" s="63"/>
      <c r="BR137" s="63"/>
      <c r="BT137" s="70">
        <f t="shared" si="573"/>
        <v>0</v>
      </c>
      <c r="BU137" s="70">
        <f t="shared" si="574"/>
        <v>0</v>
      </c>
      <c r="BV137" s="70">
        <f t="shared" si="575"/>
        <v>0</v>
      </c>
      <c r="BW137" s="70">
        <f t="shared" si="576"/>
        <v>0</v>
      </c>
      <c r="BX137" s="70">
        <f t="shared" si="577"/>
        <v>0</v>
      </c>
      <c r="BY137" s="70">
        <f t="shared" si="578"/>
        <v>0</v>
      </c>
      <c r="CA137" s="104">
        <f t="shared" si="579"/>
        <v>0</v>
      </c>
      <c r="CB137" s="104">
        <f t="shared" si="580"/>
        <v>0</v>
      </c>
      <c r="CC137" s="104">
        <f t="shared" si="581"/>
        <v>0</v>
      </c>
      <c r="CD137" s="104">
        <f t="shared" si="582"/>
        <v>0</v>
      </c>
      <c r="CE137" s="104">
        <f t="shared" si="583"/>
        <v>0</v>
      </c>
      <c r="CF137" s="104">
        <f t="shared" si="584"/>
        <v>0</v>
      </c>
      <c r="CH137" s="226">
        <f t="shared" si="552"/>
        <v>0</v>
      </c>
      <c r="CI137" s="226">
        <f t="shared" si="553"/>
        <v>0</v>
      </c>
      <c r="CJ137" s="226">
        <f t="shared" si="554"/>
        <v>0</v>
      </c>
      <c r="CK137" s="226">
        <f t="shared" si="555"/>
        <v>0</v>
      </c>
      <c r="CL137" s="226">
        <f t="shared" si="556"/>
        <v>0</v>
      </c>
      <c r="CM137" s="226">
        <f t="shared" si="557"/>
        <v>0</v>
      </c>
      <c r="CN137" s="226">
        <f t="shared" si="558"/>
        <v>0</v>
      </c>
      <c r="CO137" s="226">
        <f t="shared" si="559"/>
        <v>0</v>
      </c>
      <c r="CV137" s="355">
        <f t="shared" si="585"/>
        <v>0</v>
      </c>
      <c r="CW137" s="355">
        <f t="shared" si="586"/>
        <v>0</v>
      </c>
      <c r="CX137" s="355">
        <f t="shared" si="587"/>
        <v>0</v>
      </c>
      <c r="CY137" s="355">
        <f t="shared" si="588"/>
        <v>0</v>
      </c>
      <c r="CZ137" s="355" t="str">
        <f ca="1">IFERROR(OUNTIF(AN137:AT137,"e"),"-")</f>
        <v>-</v>
      </c>
      <c r="DA137" s="355">
        <f t="shared" si="589"/>
        <v>0</v>
      </c>
      <c r="DB137" s="355">
        <f t="shared" si="590"/>
        <v>0</v>
      </c>
      <c r="DC137" s="355">
        <f t="shared" si="591"/>
        <v>0</v>
      </c>
      <c r="DD137" s="68"/>
      <c r="DE137" s="1168">
        <f t="shared" si="592"/>
        <v>0</v>
      </c>
      <c r="DF137" s="1168" t="str">
        <f t="shared" si="593"/>
        <v>-</v>
      </c>
      <c r="DG137" s="1168" t="str">
        <f t="shared" si="594"/>
        <v>-</v>
      </c>
      <c r="DH137" s="1168" t="str">
        <f t="shared" si="595"/>
        <v>-</v>
      </c>
      <c r="DI137" s="1168" t="str">
        <f t="shared" ca="1" si="596"/>
        <v>-</v>
      </c>
      <c r="DJ137" s="1168" t="str">
        <f t="shared" si="597"/>
        <v>-</v>
      </c>
      <c r="DK137" s="1168" t="str">
        <f t="shared" si="598"/>
        <v>-</v>
      </c>
      <c r="DL137" s="1168" t="str">
        <f t="shared" si="599"/>
        <v>-</v>
      </c>
      <c r="DM137" s="68"/>
      <c r="DN137" s="355">
        <f t="shared" si="600"/>
        <v>0</v>
      </c>
      <c r="DO137" s="355">
        <f t="shared" si="601"/>
        <v>0</v>
      </c>
      <c r="DP137" s="355">
        <f t="shared" si="602"/>
        <v>0</v>
      </c>
      <c r="DQ137" s="355">
        <f t="shared" si="603"/>
        <v>0</v>
      </c>
      <c r="DR137" s="355">
        <f t="shared" si="604"/>
        <v>0</v>
      </c>
      <c r="DS137" s="355">
        <f t="shared" si="605"/>
        <v>0</v>
      </c>
      <c r="DT137" s="355">
        <f t="shared" si="606"/>
        <v>0</v>
      </c>
      <c r="DU137" s="355">
        <f t="shared" si="607"/>
        <v>0</v>
      </c>
      <c r="DV137" s="68"/>
      <c r="DW137" s="68">
        <f t="shared" si="608"/>
        <v>0</v>
      </c>
      <c r="DX137" s="68" t="str">
        <f t="shared" si="609"/>
        <v>-</v>
      </c>
      <c r="DY137" s="68" t="str">
        <f t="shared" si="610"/>
        <v>-</v>
      </c>
      <c r="DZ137" s="68" t="str">
        <f t="shared" si="611"/>
        <v>-</v>
      </c>
      <c r="EA137" s="68" t="str">
        <f t="shared" si="612"/>
        <v>-</v>
      </c>
      <c r="EB137" s="68" t="str">
        <f t="shared" si="613"/>
        <v>-</v>
      </c>
      <c r="EC137" s="68" t="str">
        <f t="shared" si="614"/>
        <v>-</v>
      </c>
      <c r="ED137" s="68" t="str">
        <f t="shared" si="615"/>
        <v>-</v>
      </c>
      <c r="EE137" s="68"/>
      <c r="EF137" s="355">
        <f t="shared" si="616"/>
        <v>0</v>
      </c>
      <c r="EG137" s="355">
        <f t="shared" si="617"/>
        <v>0</v>
      </c>
      <c r="EH137" s="355">
        <f t="shared" si="618"/>
        <v>0</v>
      </c>
      <c r="EI137" s="355">
        <f t="shared" si="619"/>
        <v>0</v>
      </c>
      <c r="EJ137" s="355">
        <f t="shared" si="620"/>
        <v>0</v>
      </c>
      <c r="EK137" s="355">
        <f t="shared" si="621"/>
        <v>0</v>
      </c>
      <c r="EL137" s="355">
        <f t="shared" si="622"/>
        <v>0</v>
      </c>
      <c r="EM137" s="355">
        <f t="shared" si="623"/>
        <v>0</v>
      </c>
      <c r="EN137" s="68"/>
      <c r="EO137" s="68">
        <f t="shared" si="624"/>
        <v>0</v>
      </c>
      <c r="EP137" s="68" t="str">
        <f t="shared" si="625"/>
        <v>-</v>
      </c>
      <c r="EQ137" s="68" t="str">
        <f t="shared" si="626"/>
        <v>-</v>
      </c>
      <c r="ER137" s="68" t="str">
        <f t="shared" si="627"/>
        <v>-</v>
      </c>
      <c r="ES137" s="68" t="str">
        <f t="shared" si="628"/>
        <v>-</v>
      </c>
      <c r="ET137" s="68" t="str">
        <f t="shared" si="629"/>
        <v>-</v>
      </c>
      <c r="EU137" s="68" t="str">
        <f t="shared" si="630"/>
        <v>-</v>
      </c>
      <c r="EV137" s="68" t="str">
        <f t="shared" si="631"/>
        <v>-</v>
      </c>
      <c r="EW137" s="68"/>
      <c r="EX137" s="355">
        <f t="shared" si="632"/>
        <v>0</v>
      </c>
      <c r="EY137" s="355">
        <f t="shared" si="633"/>
        <v>0</v>
      </c>
      <c r="EZ137" s="355">
        <f t="shared" si="634"/>
        <v>0</v>
      </c>
      <c r="FA137" s="355">
        <f t="shared" si="635"/>
        <v>0</v>
      </c>
      <c r="FB137" s="355">
        <f t="shared" si="636"/>
        <v>0</v>
      </c>
      <c r="FC137" s="355">
        <f t="shared" si="637"/>
        <v>0</v>
      </c>
      <c r="FD137" s="355">
        <f t="shared" si="638"/>
        <v>0</v>
      </c>
      <c r="FE137" s="355">
        <f t="shared" si="639"/>
        <v>0</v>
      </c>
      <c r="FF137" s="68"/>
      <c r="FG137" s="68">
        <f t="shared" si="640"/>
        <v>0</v>
      </c>
      <c r="FH137" s="68" t="str">
        <f t="shared" si="641"/>
        <v>-</v>
      </c>
      <c r="FI137" s="68" t="str">
        <f t="shared" si="642"/>
        <v>-</v>
      </c>
      <c r="FJ137" s="68" t="str">
        <f t="shared" si="643"/>
        <v>-</v>
      </c>
      <c r="FK137" s="68" t="str">
        <f t="shared" si="644"/>
        <v>-</v>
      </c>
      <c r="FL137" s="68" t="str">
        <f t="shared" si="645"/>
        <v>-</v>
      </c>
      <c r="FM137" s="68" t="str">
        <f t="shared" si="646"/>
        <v>-</v>
      </c>
      <c r="FN137" s="68" t="str">
        <f t="shared" si="647"/>
        <v>-</v>
      </c>
      <c r="FO137" s="68"/>
      <c r="FP137" s="355">
        <f t="shared" si="648"/>
        <v>0</v>
      </c>
      <c r="FQ137" s="355">
        <f t="shared" si="649"/>
        <v>0</v>
      </c>
      <c r="FR137" s="355">
        <f t="shared" si="650"/>
        <v>0</v>
      </c>
      <c r="FS137" s="355">
        <f t="shared" si="651"/>
        <v>0</v>
      </c>
      <c r="FT137" s="355">
        <f t="shared" si="652"/>
        <v>0</v>
      </c>
      <c r="FU137" s="355">
        <f t="shared" si="653"/>
        <v>0</v>
      </c>
      <c r="FV137" s="355">
        <f t="shared" si="654"/>
        <v>0</v>
      </c>
      <c r="FW137" s="355">
        <f t="shared" si="655"/>
        <v>0</v>
      </c>
      <c r="FX137" s="68"/>
      <c r="FY137" s="68">
        <f t="shared" si="656"/>
        <v>0</v>
      </c>
      <c r="FZ137" s="68" t="str">
        <f t="shared" si="657"/>
        <v>-</v>
      </c>
      <c r="GA137" s="68" t="str">
        <f t="shared" si="658"/>
        <v>-</v>
      </c>
      <c r="GB137" s="68" t="str">
        <f t="shared" si="659"/>
        <v>-</v>
      </c>
      <c r="GC137" s="68" t="str">
        <f t="shared" si="660"/>
        <v>-</v>
      </c>
      <c r="GD137" s="68" t="str">
        <f t="shared" si="661"/>
        <v>-</v>
      </c>
      <c r="GE137" s="68" t="str">
        <f t="shared" si="662"/>
        <v>-</v>
      </c>
      <c r="GF137" s="68" t="str">
        <f t="shared" si="663"/>
        <v>-</v>
      </c>
    </row>
    <row r="138" spans="1:188" ht="12" x14ac:dyDescent="0.3">
      <c r="A138" s="387"/>
      <c r="B138" s="387" t="s">
        <v>242</v>
      </c>
      <c r="C138" s="387" t="s">
        <v>26</v>
      </c>
      <c r="D138" s="388">
        <v>0</v>
      </c>
      <c r="E138" s="388">
        <v>0.72916666666666663</v>
      </c>
      <c r="F138" s="389" t="str">
        <f t="shared" si="534"/>
        <v>Off-PT</v>
      </c>
      <c r="G138" s="9"/>
      <c r="H138" s="460">
        <f>INDEX(Lookup!$F$265:$Q$275,MATCH(B138,Lookup!$F$265:$F$275,0),MATCH($F$9,Lookup!$F$265:$Q$265,0))</f>
        <v>0.3</v>
      </c>
      <c r="I138" s="391">
        <v>104</v>
      </c>
      <c r="J138" s="392">
        <f t="shared" si="535"/>
        <v>683.8</v>
      </c>
      <c r="K138" s="461">
        <f t="shared" si="536"/>
        <v>0</v>
      </c>
      <c r="L138" s="394">
        <f t="shared" si="560"/>
        <v>0</v>
      </c>
      <c r="M138" s="395">
        <f t="shared" si="537"/>
        <v>104</v>
      </c>
      <c r="N138" s="392">
        <f t="shared" si="538"/>
        <v>0</v>
      </c>
      <c r="O138" s="9">
        <f t="shared" si="539"/>
        <v>0</v>
      </c>
      <c r="P138" s="9">
        <f t="shared" si="561"/>
        <v>0</v>
      </c>
      <c r="Q138" s="9">
        <f t="shared" si="562"/>
        <v>0</v>
      </c>
      <c r="R138" s="9">
        <f t="shared" si="563"/>
        <v>0</v>
      </c>
      <c r="S138" s="9">
        <f t="shared" si="564"/>
        <v>0</v>
      </c>
      <c r="T138" s="9">
        <f t="shared" si="565"/>
        <v>0</v>
      </c>
      <c r="U138" s="9">
        <f t="shared" si="566"/>
        <v>0</v>
      </c>
      <c r="V138" s="9">
        <f t="shared" si="567"/>
        <v>0</v>
      </c>
      <c r="W138" s="9">
        <f t="shared" si="568"/>
        <v>0</v>
      </c>
      <c r="X138" s="9">
        <f t="shared" si="569"/>
        <v>0</v>
      </c>
      <c r="Y138" s="9">
        <f t="shared" si="570"/>
        <v>0</v>
      </c>
      <c r="Z138" s="9">
        <f t="shared" si="571"/>
        <v>0</v>
      </c>
      <c r="AA138" s="9">
        <f t="shared" si="572"/>
        <v>0</v>
      </c>
      <c r="AB138" s="9">
        <f t="shared" si="540"/>
        <v>0</v>
      </c>
      <c r="AC138" s="9">
        <f t="shared" si="541"/>
        <v>0</v>
      </c>
      <c r="AD138" s="9">
        <f t="shared" si="542"/>
        <v>0</v>
      </c>
      <c r="AE138" s="9">
        <f t="shared" si="543"/>
        <v>0</v>
      </c>
      <c r="AF138" s="9">
        <f t="shared" si="544"/>
        <v>0</v>
      </c>
      <c r="AG138" s="9">
        <f t="shared" si="545"/>
        <v>0</v>
      </c>
      <c r="AH138" s="8">
        <f t="shared" si="546"/>
        <v>104</v>
      </c>
      <c r="AI138" s="8">
        <f t="shared" si="547"/>
        <v>0</v>
      </c>
      <c r="AJ138" s="8">
        <f t="shared" si="548"/>
        <v>0</v>
      </c>
      <c r="AK138" s="8">
        <f t="shared" si="549"/>
        <v>0</v>
      </c>
      <c r="AL138" s="8">
        <f t="shared" si="550"/>
        <v>0</v>
      </c>
      <c r="AM138" s="103" t="str">
        <f t="shared" si="551"/>
        <v>1</v>
      </c>
      <c r="AN138" s="63"/>
      <c r="AO138" s="63"/>
      <c r="AP138" s="63"/>
      <c r="AQ138" s="66"/>
      <c r="AR138" s="66"/>
      <c r="AS138" s="63"/>
      <c r="AT138" s="63"/>
      <c r="AU138" s="63"/>
      <c r="AV138" s="63"/>
      <c r="AW138" s="63"/>
      <c r="AX138" s="66"/>
      <c r="AY138" s="66"/>
      <c r="AZ138" s="63"/>
      <c r="BA138" s="63"/>
      <c r="BB138" s="63"/>
      <c r="BC138" s="63"/>
      <c r="BD138" s="63"/>
      <c r="BE138" s="66"/>
      <c r="BF138" s="66"/>
      <c r="BG138" s="63"/>
      <c r="BH138" s="63"/>
      <c r="BI138" s="63"/>
      <c r="BJ138" s="63"/>
      <c r="BK138" s="63"/>
      <c r="BL138" s="66"/>
      <c r="BM138" s="66"/>
      <c r="BN138" s="63"/>
      <c r="BO138" s="63"/>
      <c r="BP138" s="63"/>
      <c r="BQ138" s="63"/>
      <c r="BR138" s="63"/>
      <c r="BT138" s="70">
        <f t="shared" si="573"/>
        <v>0</v>
      </c>
      <c r="BU138" s="70">
        <f t="shared" si="574"/>
        <v>0</v>
      </c>
      <c r="BV138" s="70">
        <f t="shared" si="575"/>
        <v>0</v>
      </c>
      <c r="BW138" s="70">
        <f t="shared" si="576"/>
        <v>0</v>
      </c>
      <c r="BX138" s="70">
        <f t="shared" si="577"/>
        <v>0</v>
      </c>
      <c r="BY138" s="70">
        <f t="shared" si="578"/>
        <v>0</v>
      </c>
      <c r="CA138" s="104">
        <f t="shared" si="579"/>
        <v>0</v>
      </c>
      <c r="CB138" s="104">
        <f t="shared" si="580"/>
        <v>0</v>
      </c>
      <c r="CC138" s="104">
        <f t="shared" si="581"/>
        <v>0</v>
      </c>
      <c r="CD138" s="104">
        <f t="shared" si="582"/>
        <v>0</v>
      </c>
      <c r="CE138" s="104">
        <f t="shared" si="583"/>
        <v>0</v>
      </c>
      <c r="CF138" s="104">
        <f t="shared" si="584"/>
        <v>0</v>
      </c>
      <c r="CH138" s="226">
        <f t="shared" si="552"/>
        <v>0</v>
      </c>
      <c r="CI138" s="226">
        <f t="shared" si="553"/>
        <v>0</v>
      </c>
      <c r="CJ138" s="226">
        <f t="shared" si="554"/>
        <v>0</v>
      </c>
      <c r="CK138" s="226">
        <f t="shared" si="555"/>
        <v>0</v>
      </c>
      <c r="CL138" s="226">
        <f t="shared" si="556"/>
        <v>0</v>
      </c>
      <c r="CM138" s="226">
        <f t="shared" si="557"/>
        <v>0</v>
      </c>
      <c r="CN138" s="226">
        <f t="shared" si="558"/>
        <v>0</v>
      </c>
      <c r="CO138" s="226">
        <f t="shared" si="559"/>
        <v>0</v>
      </c>
      <c r="CV138" s="355">
        <f t="shared" si="585"/>
        <v>0</v>
      </c>
      <c r="CW138" s="355">
        <f t="shared" si="586"/>
        <v>0</v>
      </c>
      <c r="CX138" s="355">
        <f t="shared" si="587"/>
        <v>0</v>
      </c>
      <c r="CY138" s="355">
        <f t="shared" si="588"/>
        <v>0</v>
      </c>
      <c r="CZ138" s="355" t="str">
        <f ca="1">IFERROR(OUNTIF(AN138:AT138,"e"),"-")</f>
        <v>-</v>
      </c>
      <c r="DA138" s="355">
        <f t="shared" si="589"/>
        <v>0</v>
      </c>
      <c r="DB138" s="355">
        <f t="shared" si="590"/>
        <v>0</v>
      </c>
      <c r="DC138" s="355">
        <f t="shared" si="591"/>
        <v>0</v>
      </c>
      <c r="DD138" s="68"/>
      <c r="DE138" s="1168">
        <f t="shared" si="592"/>
        <v>0</v>
      </c>
      <c r="DF138" s="1168" t="str">
        <f t="shared" si="593"/>
        <v>-</v>
      </c>
      <c r="DG138" s="1168" t="str">
        <f t="shared" si="594"/>
        <v>-</v>
      </c>
      <c r="DH138" s="1168" t="str">
        <f t="shared" si="595"/>
        <v>-</v>
      </c>
      <c r="DI138" s="1168" t="str">
        <f t="shared" ca="1" si="596"/>
        <v>-</v>
      </c>
      <c r="DJ138" s="1168" t="str">
        <f t="shared" si="597"/>
        <v>-</v>
      </c>
      <c r="DK138" s="1168" t="str">
        <f t="shared" si="598"/>
        <v>-</v>
      </c>
      <c r="DL138" s="1168" t="str">
        <f t="shared" si="599"/>
        <v>-</v>
      </c>
      <c r="DM138" s="68"/>
      <c r="DN138" s="355">
        <f t="shared" si="600"/>
        <v>0</v>
      </c>
      <c r="DO138" s="355">
        <f t="shared" si="601"/>
        <v>0</v>
      </c>
      <c r="DP138" s="355">
        <f t="shared" si="602"/>
        <v>0</v>
      </c>
      <c r="DQ138" s="355">
        <f t="shared" si="603"/>
        <v>0</v>
      </c>
      <c r="DR138" s="355">
        <f t="shared" si="604"/>
        <v>0</v>
      </c>
      <c r="DS138" s="355">
        <f t="shared" si="605"/>
        <v>0</v>
      </c>
      <c r="DT138" s="355">
        <f t="shared" si="606"/>
        <v>0</v>
      </c>
      <c r="DU138" s="355">
        <f t="shared" si="607"/>
        <v>0</v>
      </c>
      <c r="DV138" s="68"/>
      <c r="DW138" s="68">
        <f t="shared" si="608"/>
        <v>0</v>
      </c>
      <c r="DX138" s="68" t="str">
        <f t="shared" si="609"/>
        <v>-</v>
      </c>
      <c r="DY138" s="68" t="str">
        <f t="shared" si="610"/>
        <v>-</v>
      </c>
      <c r="DZ138" s="68" t="str">
        <f t="shared" si="611"/>
        <v>-</v>
      </c>
      <c r="EA138" s="68" t="str">
        <f t="shared" si="612"/>
        <v>-</v>
      </c>
      <c r="EB138" s="68" t="str">
        <f t="shared" si="613"/>
        <v>-</v>
      </c>
      <c r="EC138" s="68" t="str">
        <f t="shared" si="614"/>
        <v>-</v>
      </c>
      <c r="ED138" s="68" t="str">
        <f t="shared" si="615"/>
        <v>-</v>
      </c>
      <c r="EE138" s="68"/>
      <c r="EF138" s="355">
        <f t="shared" si="616"/>
        <v>0</v>
      </c>
      <c r="EG138" s="355">
        <f t="shared" si="617"/>
        <v>0</v>
      </c>
      <c r="EH138" s="355">
        <f t="shared" si="618"/>
        <v>0</v>
      </c>
      <c r="EI138" s="355">
        <f t="shared" si="619"/>
        <v>0</v>
      </c>
      <c r="EJ138" s="355">
        <f t="shared" si="620"/>
        <v>0</v>
      </c>
      <c r="EK138" s="355">
        <f t="shared" si="621"/>
        <v>0</v>
      </c>
      <c r="EL138" s="355">
        <f t="shared" si="622"/>
        <v>0</v>
      </c>
      <c r="EM138" s="355">
        <f t="shared" si="623"/>
        <v>0</v>
      </c>
      <c r="EN138" s="68"/>
      <c r="EO138" s="68">
        <f t="shared" si="624"/>
        <v>0</v>
      </c>
      <c r="EP138" s="68" t="str">
        <f t="shared" si="625"/>
        <v>-</v>
      </c>
      <c r="EQ138" s="68" t="str">
        <f t="shared" si="626"/>
        <v>-</v>
      </c>
      <c r="ER138" s="68" t="str">
        <f t="shared" si="627"/>
        <v>-</v>
      </c>
      <c r="ES138" s="68" t="str">
        <f t="shared" si="628"/>
        <v>-</v>
      </c>
      <c r="ET138" s="68" t="str">
        <f t="shared" si="629"/>
        <v>-</v>
      </c>
      <c r="EU138" s="68" t="str">
        <f t="shared" si="630"/>
        <v>-</v>
      </c>
      <c r="EV138" s="68" t="str">
        <f t="shared" si="631"/>
        <v>-</v>
      </c>
      <c r="EW138" s="68"/>
      <c r="EX138" s="355">
        <f t="shared" si="632"/>
        <v>0</v>
      </c>
      <c r="EY138" s="355">
        <f t="shared" si="633"/>
        <v>0</v>
      </c>
      <c r="EZ138" s="355">
        <f t="shared" si="634"/>
        <v>0</v>
      </c>
      <c r="FA138" s="355">
        <f t="shared" si="635"/>
        <v>0</v>
      </c>
      <c r="FB138" s="355">
        <f t="shared" si="636"/>
        <v>0</v>
      </c>
      <c r="FC138" s="355">
        <f t="shared" si="637"/>
        <v>0</v>
      </c>
      <c r="FD138" s="355">
        <f t="shared" si="638"/>
        <v>0</v>
      </c>
      <c r="FE138" s="355">
        <f t="shared" si="639"/>
        <v>0</v>
      </c>
      <c r="FF138" s="68"/>
      <c r="FG138" s="68">
        <f t="shared" si="640"/>
        <v>0</v>
      </c>
      <c r="FH138" s="68" t="str">
        <f t="shared" si="641"/>
        <v>-</v>
      </c>
      <c r="FI138" s="68" t="str">
        <f t="shared" si="642"/>
        <v>-</v>
      </c>
      <c r="FJ138" s="68" t="str">
        <f t="shared" si="643"/>
        <v>-</v>
      </c>
      <c r="FK138" s="68" t="str">
        <f t="shared" si="644"/>
        <v>-</v>
      </c>
      <c r="FL138" s="68" t="str">
        <f t="shared" si="645"/>
        <v>-</v>
      </c>
      <c r="FM138" s="68" t="str">
        <f t="shared" si="646"/>
        <v>-</v>
      </c>
      <c r="FN138" s="68" t="str">
        <f t="shared" si="647"/>
        <v>-</v>
      </c>
      <c r="FO138" s="68"/>
      <c r="FP138" s="355">
        <f t="shared" si="648"/>
        <v>0</v>
      </c>
      <c r="FQ138" s="355">
        <f t="shared" si="649"/>
        <v>0</v>
      </c>
      <c r="FR138" s="355">
        <f t="shared" si="650"/>
        <v>0</v>
      </c>
      <c r="FS138" s="355">
        <f t="shared" si="651"/>
        <v>0</v>
      </c>
      <c r="FT138" s="355">
        <f t="shared" si="652"/>
        <v>0</v>
      </c>
      <c r="FU138" s="355">
        <f t="shared" si="653"/>
        <v>0</v>
      </c>
      <c r="FV138" s="355">
        <f t="shared" si="654"/>
        <v>0</v>
      </c>
      <c r="FW138" s="355">
        <f t="shared" si="655"/>
        <v>0</v>
      </c>
      <c r="FX138" s="68"/>
      <c r="FY138" s="68">
        <f t="shared" si="656"/>
        <v>0</v>
      </c>
      <c r="FZ138" s="68" t="str">
        <f t="shared" si="657"/>
        <v>-</v>
      </c>
      <c r="GA138" s="68" t="str">
        <f t="shared" si="658"/>
        <v>-</v>
      </c>
      <c r="GB138" s="68" t="str">
        <f t="shared" si="659"/>
        <v>-</v>
      </c>
      <c r="GC138" s="68" t="str">
        <f t="shared" si="660"/>
        <v>-</v>
      </c>
      <c r="GD138" s="68" t="str">
        <f t="shared" si="661"/>
        <v>-</v>
      </c>
      <c r="GE138" s="68" t="str">
        <f t="shared" si="662"/>
        <v>-</v>
      </c>
      <c r="GF138" s="68" t="str">
        <f t="shared" si="663"/>
        <v>-</v>
      </c>
    </row>
    <row r="139" spans="1:188" ht="12" x14ac:dyDescent="0.3">
      <c r="A139" s="387"/>
      <c r="B139" s="387" t="s">
        <v>242</v>
      </c>
      <c r="C139" s="387" t="s">
        <v>26</v>
      </c>
      <c r="D139" s="388">
        <v>0</v>
      </c>
      <c r="E139" s="388">
        <v>0.72916666666666663</v>
      </c>
      <c r="F139" s="389" t="str">
        <f t="shared" si="534"/>
        <v>Off-PT</v>
      </c>
      <c r="G139" s="9"/>
      <c r="H139" s="460">
        <f>INDEX(Lookup!$F$265:$Q$275,MATCH(B139,Lookup!$F$265:$F$275,0),MATCH($F$9,Lookup!$F$265:$Q$265,0))</f>
        <v>0.3</v>
      </c>
      <c r="I139" s="391">
        <v>104</v>
      </c>
      <c r="J139" s="392">
        <f t="shared" si="535"/>
        <v>683.8</v>
      </c>
      <c r="K139" s="461">
        <f t="shared" si="536"/>
        <v>0</v>
      </c>
      <c r="L139" s="394">
        <f t="shared" si="560"/>
        <v>0</v>
      </c>
      <c r="M139" s="395">
        <f t="shared" si="537"/>
        <v>104</v>
      </c>
      <c r="N139" s="392">
        <f t="shared" si="538"/>
        <v>0</v>
      </c>
      <c r="O139" s="9">
        <f t="shared" si="539"/>
        <v>0</v>
      </c>
      <c r="P139" s="9">
        <f t="shared" si="561"/>
        <v>0</v>
      </c>
      <c r="Q139" s="9">
        <f t="shared" si="562"/>
        <v>0</v>
      </c>
      <c r="R139" s="9">
        <f t="shared" si="563"/>
        <v>0</v>
      </c>
      <c r="S139" s="9">
        <f t="shared" si="564"/>
        <v>0</v>
      </c>
      <c r="T139" s="9">
        <f t="shared" si="565"/>
        <v>0</v>
      </c>
      <c r="U139" s="9">
        <f t="shared" si="566"/>
        <v>0</v>
      </c>
      <c r="V139" s="9">
        <f t="shared" si="567"/>
        <v>0</v>
      </c>
      <c r="W139" s="9">
        <f t="shared" si="568"/>
        <v>0</v>
      </c>
      <c r="X139" s="9">
        <f t="shared" si="569"/>
        <v>0</v>
      </c>
      <c r="Y139" s="9">
        <f t="shared" si="570"/>
        <v>0</v>
      </c>
      <c r="Z139" s="9">
        <f t="shared" si="571"/>
        <v>0</v>
      </c>
      <c r="AA139" s="9">
        <f t="shared" si="572"/>
        <v>0</v>
      </c>
      <c r="AB139" s="9">
        <f t="shared" si="540"/>
        <v>0</v>
      </c>
      <c r="AC139" s="9">
        <f t="shared" si="541"/>
        <v>0</v>
      </c>
      <c r="AD139" s="9">
        <f t="shared" si="542"/>
        <v>0</v>
      </c>
      <c r="AE139" s="9">
        <f t="shared" si="543"/>
        <v>0</v>
      </c>
      <c r="AF139" s="9">
        <f t="shared" si="544"/>
        <v>0</v>
      </c>
      <c r="AG139" s="9">
        <f t="shared" si="545"/>
        <v>0</v>
      </c>
      <c r="AH139" s="8">
        <f t="shared" si="546"/>
        <v>104</v>
      </c>
      <c r="AI139" s="8">
        <f t="shared" si="547"/>
        <v>0</v>
      </c>
      <c r="AJ139" s="8">
        <f t="shared" si="548"/>
        <v>0</v>
      </c>
      <c r="AK139" s="8">
        <f t="shared" si="549"/>
        <v>0</v>
      </c>
      <c r="AL139" s="8">
        <f t="shared" si="550"/>
        <v>0</v>
      </c>
      <c r="AM139" s="103" t="str">
        <f t="shared" si="551"/>
        <v>1</v>
      </c>
      <c r="AN139" s="63"/>
      <c r="AO139" s="63"/>
      <c r="AP139" s="63"/>
      <c r="AQ139" s="66"/>
      <c r="AR139" s="66"/>
      <c r="AS139" s="63"/>
      <c r="AT139" s="63"/>
      <c r="AU139" s="63"/>
      <c r="AV139" s="63"/>
      <c r="AW139" s="63"/>
      <c r="AX139" s="66"/>
      <c r="AY139" s="66"/>
      <c r="AZ139" s="63"/>
      <c r="BA139" s="63"/>
      <c r="BB139" s="63"/>
      <c r="BC139" s="63"/>
      <c r="BD139" s="63"/>
      <c r="BE139" s="66"/>
      <c r="BF139" s="66"/>
      <c r="BG139" s="63"/>
      <c r="BH139" s="63"/>
      <c r="BI139" s="63"/>
      <c r="BJ139" s="63"/>
      <c r="BK139" s="63"/>
      <c r="BL139" s="66"/>
      <c r="BM139" s="66"/>
      <c r="BN139" s="63"/>
      <c r="BO139" s="63"/>
      <c r="BP139" s="63"/>
      <c r="BQ139" s="63"/>
      <c r="BR139" s="63"/>
      <c r="BT139" s="70">
        <f t="shared" si="573"/>
        <v>0</v>
      </c>
      <c r="BU139" s="70">
        <f t="shared" si="574"/>
        <v>0</v>
      </c>
      <c r="BV139" s="70">
        <f t="shared" si="575"/>
        <v>0</v>
      </c>
      <c r="BW139" s="70">
        <f t="shared" si="576"/>
        <v>0</v>
      </c>
      <c r="BX139" s="70">
        <f t="shared" si="577"/>
        <v>0</v>
      </c>
      <c r="BY139" s="70">
        <f t="shared" si="578"/>
        <v>0</v>
      </c>
      <c r="CA139" s="104">
        <f t="shared" si="579"/>
        <v>0</v>
      </c>
      <c r="CB139" s="104">
        <f t="shared" si="580"/>
        <v>0</v>
      </c>
      <c r="CC139" s="104">
        <f t="shared" si="581"/>
        <v>0</v>
      </c>
      <c r="CD139" s="104">
        <f t="shared" si="582"/>
        <v>0</v>
      </c>
      <c r="CE139" s="104">
        <f t="shared" si="583"/>
        <v>0</v>
      </c>
      <c r="CF139" s="104">
        <f t="shared" si="584"/>
        <v>0</v>
      </c>
      <c r="CH139" s="226">
        <f t="shared" si="552"/>
        <v>0</v>
      </c>
      <c r="CI139" s="226">
        <f t="shared" si="553"/>
        <v>0</v>
      </c>
      <c r="CJ139" s="226">
        <f t="shared" si="554"/>
        <v>0</v>
      </c>
      <c r="CK139" s="226">
        <f t="shared" si="555"/>
        <v>0</v>
      </c>
      <c r="CL139" s="226">
        <f t="shared" si="556"/>
        <v>0</v>
      </c>
      <c r="CM139" s="226">
        <f t="shared" si="557"/>
        <v>0</v>
      </c>
      <c r="CN139" s="226">
        <f t="shared" si="558"/>
        <v>0</v>
      </c>
      <c r="CO139" s="226">
        <f t="shared" si="559"/>
        <v>0</v>
      </c>
      <c r="CV139" s="355">
        <f t="shared" si="585"/>
        <v>0</v>
      </c>
      <c r="CW139" s="355">
        <f t="shared" si="586"/>
        <v>0</v>
      </c>
      <c r="CX139" s="355">
        <f t="shared" si="587"/>
        <v>0</v>
      </c>
      <c r="CY139" s="355">
        <f t="shared" si="588"/>
        <v>0</v>
      </c>
      <c r="CZ139" s="355" t="str">
        <f ca="1">IFERROR(OUNTIF(AN139:AT139,"e"),"-")</f>
        <v>-</v>
      </c>
      <c r="DA139" s="355">
        <f t="shared" si="589"/>
        <v>0</v>
      </c>
      <c r="DB139" s="355">
        <f t="shared" si="590"/>
        <v>0</v>
      </c>
      <c r="DC139" s="355">
        <f t="shared" si="591"/>
        <v>0</v>
      </c>
      <c r="DD139" s="68"/>
      <c r="DE139" s="1168">
        <f t="shared" si="592"/>
        <v>0</v>
      </c>
      <c r="DF139" s="1168" t="str">
        <f t="shared" si="593"/>
        <v>-</v>
      </c>
      <c r="DG139" s="1168" t="str">
        <f t="shared" si="594"/>
        <v>-</v>
      </c>
      <c r="DH139" s="1168" t="str">
        <f t="shared" si="595"/>
        <v>-</v>
      </c>
      <c r="DI139" s="1168" t="str">
        <f t="shared" ca="1" si="596"/>
        <v>-</v>
      </c>
      <c r="DJ139" s="1168" t="str">
        <f t="shared" si="597"/>
        <v>-</v>
      </c>
      <c r="DK139" s="1168" t="str">
        <f t="shared" si="598"/>
        <v>-</v>
      </c>
      <c r="DL139" s="1168" t="str">
        <f t="shared" si="599"/>
        <v>-</v>
      </c>
      <c r="DM139" s="68"/>
      <c r="DN139" s="355">
        <f t="shared" si="600"/>
        <v>0</v>
      </c>
      <c r="DO139" s="355">
        <f t="shared" si="601"/>
        <v>0</v>
      </c>
      <c r="DP139" s="355">
        <f t="shared" si="602"/>
        <v>0</v>
      </c>
      <c r="DQ139" s="355">
        <f t="shared" si="603"/>
        <v>0</v>
      </c>
      <c r="DR139" s="355">
        <f t="shared" si="604"/>
        <v>0</v>
      </c>
      <c r="DS139" s="355">
        <f t="shared" si="605"/>
        <v>0</v>
      </c>
      <c r="DT139" s="355">
        <f t="shared" si="606"/>
        <v>0</v>
      </c>
      <c r="DU139" s="355">
        <f t="shared" si="607"/>
        <v>0</v>
      </c>
      <c r="DV139" s="68"/>
      <c r="DW139" s="68">
        <f t="shared" si="608"/>
        <v>0</v>
      </c>
      <c r="DX139" s="68" t="str">
        <f t="shared" si="609"/>
        <v>-</v>
      </c>
      <c r="DY139" s="68" t="str">
        <f t="shared" si="610"/>
        <v>-</v>
      </c>
      <c r="DZ139" s="68" t="str">
        <f t="shared" si="611"/>
        <v>-</v>
      </c>
      <c r="EA139" s="68" t="str">
        <f t="shared" si="612"/>
        <v>-</v>
      </c>
      <c r="EB139" s="68" t="str">
        <f t="shared" si="613"/>
        <v>-</v>
      </c>
      <c r="EC139" s="68" t="str">
        <f t="shared" si="614"/>
        <v>-</v>
      </c>
      <c r="ED139" s="68" t="str">
        <f t="shared" si="615"/>
        <v>-</v>
      </c>
      <c r="EE139" s="68"/>
      <c r="EF139" s="355">
        <f t="shared" si="616"/>
        <v>0</v>
      </c>
      <c r="EG139" s="355">
        <f t="shared" si="617"/>
        <v>0</v>
      </c>
      <c r="EH139" s="355">
        <f t="shared" si="618"/>
        <v>0</v>
      </c>
      <c r="EI139" s="355">
        <f t="shared" si="619"/>
        <v>0</v>
      </c>
      <c r="EJ139" s="355">
        <f t="shared" si="620"/>
        <v>0</v>
      </c>
      <c r="EK139" s="355">
        <f t="shared" si="621"/>
        <v>0</v>
      </c>
      <c r="EL139" s="355">
        <f t="shared" si="622"/>
        <v>0</v>
      </c>
      <c r="EM139" s="355">
        <f t="shared" si="623"/>
        <v>0</v>
      </c>
      <c r="EN139" s="68"/>
      <c r="EO139" s="68">
        <f t="shared" si="624"/>
        <v>0</v>
      </c>
      <c r="EP139" s="68" t="str">
        <f t="shared" si="625"/>
        <v>-</v>
      </c>
      <c r="EQ139" s="68" t="str">
        <f t="shared" si="626"/>
        <v>-</v>
      </c>
      <c r="ER139" s="68" t="str">
        <f t="shared" si="627"/>
        <v>-</v>
      </c>
      <c r="ES139" s="68" t="str">
        <f t="shared" si="628"/>
        <v>-</v>
      </c>
      <c r="ET139" s="68" t="str">
        <f t="shared" si="629"/>
        <v>-</v>
      </c>
      <c r="EU139" s="68" t="str">
        <f t="shared" si="630"/>
        <v>-</v>
      </c>
      <c r="EV139" s="68" t="str">
        <f t="shared" si="631"/>
        <v>-</v>
      </c>
      <c r="EW139" s="68"/>
      <c r="EX139" s="355">
        <f t="shared" si="632"/>
        <v>0</v>
      </c>
      <c r="EY139" s="355">
        <f t="shared" si="633"/>
        <v>0</v>
      </c>
      <c r="EZ139" s="355">
        <f t="shared" si="634"/>
        <v>0</v>
      </c>
      <c r="FA139" s="355">
        <f t="shared" si="635"/>
        <v>0</v>
      </c>
      <c r="FB139" s="355">
        <f t="shared" si="636"/>
        <v>0</v>
      </c>
      <c r="FC139" s="355">
        <f t="shared" si="637"/>
        <v>0</v>
      </c>
      <c r="FD139" s="355">
        <f t="shared" si="638"/>
        <v>0</v>
      </c>
      <c r="FE139" s="355">
        <f t="shared" si="639"/>
        <v>0</v>
      </c>
      <c r="FF139" s="68"/>
      <c r="FG139" s="68">
        <f t="shared" si="640"/>
        <v>0</v>
      </c>
      <c r="FH139" s="68" t="str">
        <f t="shared" si="641"/>
        <v>-</v>
      </c>
      <c r="FI139" s="68" t="str">
        <f t="shared" si="642"/>
        <v>-</v>
      </c>
      <c r="FJ139" s="68" t="str">
        <f t="shared" si="643"/>
        <v>-</v>
      </c>
      <c r="FK139" s="68" t="str">
        <f t="shared" si="644"/>
        <v>-</v>
      </c>
      <c r="FL139" s="68" t="str">
        <f t="shared" si="645"/>
        <v>-</v>
      </c>
      <c r="FM139" s="68" t="str">
        <f t="shared" si="646"/>
        <v>-</v>
      </c>
      <c r="FN139" s="68" t="str">
        <f t="shared" si="647"/>
        <v>-</v>
      </c>
      <c r="FO139" s="68"/>
      <c r="FP139" s="355">
        <f t="shared" si="648"/>
        <v>0</v>
      </c>
      <c r="FQ139" s="355">
        <f t="shared" si="649"/>
        <v>0</v>
      </c>
      <c r="FR139" s="355">
        <f t="shared" si="650"/>
        <v>0</v>
      </c>
      <c r="FS139" s="355">
        <f t="shared" si="651"/>
        <v>0</v>
      </c>
      <c r="FT139" s="355">
        <f t="shared" si="652"/>
        <v>0</v>
      </c>
      <c r="FU139" s="355">
        <f t="shared" si="653"/>
        <v>0</v>
      </c>
      <c r="FV139" s="355">
        <f t="shared" si="654"/>
        <v>0</v>
      </c>
      <c r="FW139" s="355">
        <f t="shared" si="655"/>
        <v>0</v>
      </c>
      <c r="FX139" s="68"/>
      <c r="FY139" s="68">
        <f t="shared" si="656"/>
        <v>0</v>
      </c>
      <c r="FZ139" s="68" t="str">
        <f t="shared" si="657"/>
        <v>-</v>
      </c>
      <c r="GA139" s="68" t="str">
        <f t="shared" si="658"/>
        <v>-</v>
      </c>
      <c r="GB139" s="68" t="str">
        <f t="shared" si="659"/>
        <v>-</v>
      </c>
      <c r="GC139" s="68" t="str">
        <f t="shared" si="660"/>
        <v>-</v>
      </c>
      <c r="GD139" s="68" t="str">
        <f t="shared" si="661"/>
        <v>-</v>
      </c>
      <c r="GE139" s="68" t="str">
        <f t="shared" si="662"/>
        <v>-</v>
      </c>
      <c r="GF139" s="68" t="str">
        <f t="shared" si="663"/>
        <v>-</v>
      </c>
    </row>
    <row r="140" spans="1:188" ht="12" x14ac:dyDescent="0.3">
      <c r="A140" s="387"/>
      <c r="B140" s="387" t="s">
        <v>242</v>
      </c>
      <c r="C140" s="387" t="s">
        <v>26</v>
      </c>
      <c r="D140" s="388">
        <v>0</v>
      </c>
      <c r="E140" s="388">
        <v>0.72916666666666663</v>
      </c>
      <c r="F140" s="389" t="str">
        <f t="shared" si="534"/>
        <v>Off-PT</v>
      </c>
      <c r="G140" s="9"/>
      <c r="H140" s="460">
        <f>INDEX(Lookup!$F$265:$Q$275,MATCH(B140,Lookup!$F$265:$F$275,0),MATCH($F$9,Lookup!$F$265:$Q$265,0))</f>
        <v>0.3</v>
      </c>
      <c r="I140" s="391">
        <v>104</v>
      </c>
      <c r="J140" s="392">
        <f t="shared" si="535"/>
        <v>683.8</v>
      </c>
      <c r="K140" s="461">
        <f t="shared" si="536"/>
        <v>0</v>
      </c>
      <c r="L140" s="394">
        <f t="shared" si="560"/>
        <v>0</v>
      </c>
      <c r="M140" s="395">
        <f t="shared" si="537"/>
        <v>104</v>
      </c>
      <c r="N140" s="392">
        <f t="shared" si="538"/>
        <v>0</v>
      </c>
      <c r="O140" s="9">
        <f t="shared" si="539"/>
        <v>0</v>
      </c>
      <c r="P140" s="9">
        <f t="shared" si="561"/>
        <v>0</v>
      </c>
      <c r="Q140" s="9">
        <f t="shared" si="562"/>
        <v>0</v>
      </c>
      <c r="R140" s="9">
        <f t="shared" si="563"/>
        <v>0</v>
      </c>
      <c r="S140" s="9">
        <f t="shared" si="564"/>
        <v>0</v>
      </c>
      <c r="T140" s="9">
        <f t="shared" si="565"/>
        <v>0</v>
      </c>
      <c r="U140" s="9">
        <f t="shared" si="566"/>
        <v>0</v>
      </c>
      <c r="V140" s="9">
        <f t="shared" si="567"/>
        <v>0</v>
      </c>
      <c r="W140" s="9">
        <f t="shared" si="568"/>
        <v>0</v>
      </c>
      <c r="X140" s="9">
        <f t="shared" si="569"/>
        <v>0</v>
      </c>
      <c r="Y140" s="9">
        <f t="shared" si="570"/>
        <v>0</v>
      </c>
      <c r="Z140" s="9">
        <f t="shared" si="571"/>
        <v>0</v>
      </c>
      <c r="AA140" s="9">
        <f t="shared" si="572"/>
        <v>0</v>
      </c>
      <c r="AB140" s="9">
        <f t="shared" si="540"/>
        <v>0</v>
      </c>
      <c r="AC140" s="9">
        <f t="shared" si="541"/>
        <v>0</v>
      </c>
      <c r="AD140" s="9">
        <f t="shared" si="542"/>
        <v>0</v>
      </c>
      <c r="AE140" s="9">
        <f t="shared" si="543"/>
        <v>0</v>
      </c>
      <c r="AF140" s="9">
        <f t="shared" si="544"/>
        <v>0</v>
      </c>
      <c r="AG140" s="9">
        <f t="shared" si="545"/>
        <v>0</v>
      </c>
      <c r="AH140" s="8">
        <f t="shared" si="546"/>
        <v>104</v>
      </c>
      <c r="AI140" s="8">
        <f t="shared" si="547"/>
        <v>0</v>
      </c>
      <c r="AJ140" s="8">
        <f t="shared" si="548"/>
        <v>0</v>
      </c>
      <c r="AK140" s="8">
        <f t="shared" si="549"/>
        <v>0</v>
      </c>
      <c r="AL140" s="8">
        <f t="shared" si="550"/>
        <v>0</v>
      </c>
      <c r="AM140" s="103" t="str">
        <f t="shared" si="551"/>
        <v>1</v>
      </c>
      <c r="AN140" s="63"/>
      <c r="AO140" s="63"/>
      <c r="AP140" s="63"/>
      <c r="AQ140" s="66"/>
      <c r="AR140" s="66"/>
      <c r="AS140" s="63"/>
      <c r="AT140" s="63"/>
      <c r="AU140" s="63"/>
      <c r="AV140" s="63"/>
      <c r="AW140" s="63"/>
      <c r="AX140" s="66"/>
      <c r="AY140" s="66"/>
      <c r="AZ140" s="63"/>
      <c r="BA140" s="63"/>
      <c r="BB140" s="63"/>
      <c r="BC140" s="63"/>
      <c r="BD140" s="63"/>
      <c r="BE140" s="66"/>
      <c r="BF140" s="66"/>
      <c r="BG140" s="63"/>
      <c r="BH140" s="63"/>
      <c r="BI140" s="63"/>
      <c r="BJ140" s="63"/>
      <c r="BK140" s="63"/>
      <c r="BL140" s="66"/>
      <c r="BM140" s="66"/>
      <c r="BN140" s="63"/>
      <c r="BO140" s="63"/>
      <c r="BP140" s="63"/>
      <c r="BQ140" s="63"/>
      <c r="BR140" s="63"/>
      <c r="BT140" s="70">
        <f t="shared" si="573"/>
        <v>0</v>
      </c>
      <c r="BU140" s="70">
        <f t="shared" si="574"/>
        <v>0</v>
      </c>
      <c r="BV140" s="70">
        <f t="shared" si="575"/>
        <v>0</v>
      </c>
      <c r="BW140" s="70">
        <f t="shared" si="576"/>
        <v>0</v>
      </c>
      <c r="BX140" s="70">
        <f t="shared" si="577"/>
        <v>0</v>
      </c>
      <c r="BY140" s="70">
        <f t="shared" si="578"/>
        <v>0</v>
      </c>
      <c r="CA140" s="104">
        <f t="shared" si="579"/>
        <v>0</v>
      </c>
      <c r="CB140" s="104">
        <f t="shared" si="580"/>
        <v>0</v>
      </c>
      <c r="CC140" s="104">
        <f t="shared" si="581"/>
        <v>0</v>
      </c>
      <c r="CD140" s="104">
        <f t="shared" si="582"/>
        <v>0</v>
      </c>
      <c r="CE140" s="104">
        <f t="shared" si="583"/>
        <v>0</v>
      </c>
      <c r="CF140" s="104">
        <f t="shared" si="584"/>
        <v>0</v>
      </c>
      <c r="CH140" s="226">
        <f t="shared" si="552"/>
        <v>0</v>
      </c>
      <c r="CI140" s="226">
        <f t="shared" si="553"/>
        <v>0</v>
      </c>
      <c r="CJ140" s="226">
        <f t="shared" si="554"/>
        <v>0</v>
      </c>
      <c r="CK140" s="226">
        <f t="shared" si="555"/>
        <v>0</v>
      </c>
      <c r="CL140" s="226">
        <f t="shared" si="556"/>
        <v>0</v>
      </c>
      <c r="CM140" s="226">
        <f t="shared" si="557"/>
        <v>0</v>
      </c>
      <c r="CN140" s="226">
        <f t="shared" si="558"/>
        <v>0</v>
      </c>
      <c r="CO140" s="226">
        <f t="shared" si="559"/>
        <v>0</v>
      </c>
      <c r="CV140" s="355">
        <f t="shared" si="585"/>
        <v>0</v>
      </c>
      <c r="CW140" s="355">
        <f t="shared" si="586"/>
        <v>0</v>
      </c>
      <c r="CX140" s="355">
        <f t="shared" si="587"/>
        <v>0</v>
      </c>
      <c r="CY140" s="355">
        <f t="shared" si="588"/>
        <v>0</v>
      </c>
      <c r="CZ140" s="355" t="str">
        <f ca="1">IFERROR(OUNTIF(AN140:AT140,"e"),"-")</f>
        <v>-</v>
      </c>
      <c r="DA140" s="355">
        <f t="shared" si="589"/>
        <v>0</v>
      </c>
      <c r="DB140" s="355">
        <f t="shared" si="590"/>
        <v>0</v>
      </c>
      <c r="DC140" s="355">
        <f t="shared" si="591"/>
        <v>0</v>
      </c>
      <c r="DD140" s="68"/>
      <c r="DE140" s="1168">
        <f t="shared" si="592"/>
        <v>0</v>
      </c>
      <c r="DF140" s="1168" t="str">
        <f t="shared" si="593"/>
        <v>-</v>
      </c>
      <c r="DG140" s="1168" t="str">
        <f t="shared" si="594"/>
        <v>-</v>
      </c>
      <c r="DH140" s="1168" t="str">
        <f t="shared" si="595"/>
        <v>-</v>
      </c>
      <c r="DI140" s="1168" t="str">
        <f t="shared" ca="1" si="596"/>
        <v>-</v>
      </c>
      <c r="DJ140" s="1168" t="str">
        <f t="shared" si="597"/>
        <v>-</v>
      </c>
      <c r="DK140" s="1168" t="str">
        <f t="shared" si="598"/>
        <v>-</v>
      </c>
      <c r="DL140" s="1168" t="str">
        <f t="shared" si="599"/>
        <v>-</v>
      </c>
      <c r="DM140" s="68"/>
      <c r="DN140" s="355">
        <f t="shared" si="600"/>
        <v>0</v>
      </c>
      <c r="DO140" s="355">
        <f t="shared" si="601"/>
        <v>0</v>
      </c>
      <c r="DP140" s="355">
        <f t="shared" si="602"/>
        <v>0</v>
      </c>
      <c r="DQ140" s="355">
        <f t="shared" si="603"/>
        <v>0</v>
      </c>
      <c r="DR140" s="355">
        <f t="shared" si="604"/>
        <v>0</v>
      </c>
      <c r="DS140" s="355">
        <f t="shared" si="605"/>
        <v>0</v>
      </c>
      <c r="DT140" s="355">
        <f t="shared" si="606"/>
        <v>0</v>
      </c>
      <c r="DU140" s="355">
        <f t="shared" si="607"/>
        <v>0</v>
      </c>
      <c r="DV140" s="68"/>
      <c r="DW140" s="68">
        <f t="shared" si="608"/>
        <v>0</v>
      </c>
      <c r="DX140" s="68" t="str">
        <f t="shared" si="609"/>
        <v>-</v>
      </c>
      <c r="DY140" s="68" t="str">
        <f t="shared" si="610"/>
        <v>-</v>
      </c>
      <c r="DZ140" s="68" t="str">
        <f t="shared" si="611"/>
        <v>-</v>
      </c>
      <c r="EA140" s="68" t="str">
        <f t="shared" si="612"/>
        <v>-</v>
      </c>
      <c r="EB140" s="68" t="str">
        <f t="shared" si="613"/>
        <v>-</v>
      </c>
      <c r="EC140" s="68" t="str">
        <f t="shared" si="614"/>
        <v>-</v>
      </c>
      <c r="ED140" s="68" t="str">
        <f t="shared" si="615"/>
        <v>-</v>
      </c>
      <c r="EE140" s="68"/>
      <c r="EF140" s="355">
        <f t="shared" si="616"/>
        <v>0</v>
      </c>
      <c r="EG140" s="355">
        <f t="shared" si="617"/>
        <v>0</v>
      </c>
      <c r="EH140" s="355">
        <f t="shared" si="618"/>
        <v>0</v>
      </c>
      <c r="EI140" s="355">
        <f t="shared" si="619"/>
        <v>0</v>
      </c>
      <c r="EJ140" s="355">
        <f t="shared" si="620"/>
        <v>0</v>
      </c>
      <c r="EK140" s="355">
        <f t="shared" si="621"/>
        <v>0</v>
      </c>
      <c r="EL140" s="355">
        <f t="shared" si="622"/>
        <v>0</v>
      </c>
      <c r="EM140" s="355">
        <f t="shared" si="623"/>
        <v>0</v>
      </c>
      <c r="EN140" s="68"/>
      <c r="EO140" s="68">
        <f t="shared" si="624"/>
        <v>0</v>
      </c>
      <c r="EP140" s="68" t="str">
        <f t="shared" si="625"/>
        <v>-</v>
      </c>
      <c r="EQ140" s="68" t="str">
        <f t="shared" si="626"/>
        <v>-</v>
      </c>
      <c r="ER140" s="68" t="str">
        <f t="shared" si="627"/>
        <v>-</v>
      </c>
      <c r="ES140" s="68" t="str">
        <f t="shared" si="628"/>
        <v>-</v>
      </c>
      <c r="ET140" s="68" t="str">
        <f t="shared" si="629"/>
        <v>-</v>
      </c>
      <c r="EU140" s="68" t="str">
        <f t="shared" si="630"/>
        <v>-</v>
      </c>
      <c r="EV140" s="68" t="str">
        <f t="shared" si="631"/>
        <v>-</v>
      </c>
      <c r="EW140" s="68"/>
      <c r="EX140" s="355">
        <f t="shared" si="632"/>
        <v>0</v>
      </c>
      <c r="EY140" s="355">
        <f t="shared" si="633"/>
        <v>0</v>
      </c>
      <c r="EZ140" s="355">
        <f t="shared" si="634"/>
        <v>0</v>
      </c>
      <c r="FA140" s="355">
        <f t="shared" si="635"/>
        <v>0</v>
      </c>
      <c r="FB140" s="355">
        <f t="shared" si="636"/>
        <v>0</v>
      </c>
      <c r="FC140" s="355">
        <f t="shared" si="637"/>
        <v>0</v>
      </c>
      <c r="FD140" s="355">
        <f t="shared" si="638"/>
        <v>0</v>
      </c>
      <c r="FE140" s="355">
        <f t="shared" si="639"/>
        <v>0</v>
      </c>
      <c r="FF140" s="68"/>
      <c r="FG140" s="68">
        <f t="shared" si="640"/>
        <v>0</v>
      </c>
      <c r="FH140" s="68" t="str">
        <f t="shared" si="641"/>
        <v>-</v>
      </c>
      <c r="FI140" s="68" t="str">
        <f t="shared" si="642"/>
        <v>-</v>
      </c>
      <c r="FJ140" s="68" t="str">
        <f t="shared" si="643"/>
        <v>-</v>
      </c>
      <c r="FK140" s="68" t="str">
        <f t="shared" si="644"/>
        <v>-</v>
      </c>
      <c r="FL140" s="68" t="str">
        <f t="shared" si="645"/>
        <v>-</v>
      </c>
      <c r="FM140" s="68" t="str">
        <f t="shared" si="646"/>
        <v>-</v>
      </c>
      <c r="FN140" s="68" t="str">
        <f t="shared" si="647"/>
        <v>-</v>
      </c>
      <c r="FO140" s="68"/>
      <c r="FP140" s="355">
        <f t="shared" si="648"/>
        <v>0</v>
      </c>
      <c r="FQ140" s="355">
        <f t="shared" si="649"/>
        <v>0</v>
      </c>
      <c r="FR140" s="355">
        <f t="shared" si="650"/>
        <v>0</v>
      </c>
      <c r="FS140" s="355">
        <f t="shared" si="651"/>
        <v>0</v>
      </c>
      <c r="FT140" s="355">
        <f t="shared" si="652"/>
        <v>0</v>
      </c>
      <c r="FU140" s="355">
        <f t="shared" si="653"/>
        <v>0</v>
      </c>
      <c r="FV140" s="355">
        <f t="shared" si="654"/>
        <v>0</v>
      </c>
      <c r="FW140" s="355">
        <f t="shared" si="655"/>
        <v>0</v>
      </c>
      <c r="FX140" s="68"/>
      <c r="FY140" s="68">
        <f t="shared" si="656"/>
        <v>0</v>
      </c>
      <c r="FZ140" s="68" t="str">
        <f t="shared" si="657"/>
        <v>-</v>
      </c>
      <c r="GA140" s="68" t="str">
        <f t="shared" si="658"/>
        <v>-</v>
      </c>
      <c r="GB140" s="68" t="str">
        <f t="shared" si="659"/>
        <v>-</v>
      </c>
      <c r="GC140" s="68" t="str">
        <f t="shared" si="660"/>
        <v>-</v>
      </c>
      <c r="GD140" s="68" t="str">
        <f t="shared" si="661"/>
        <v>-</v>
      </c>
      <c r="GE140" s="68" t="str">
        <f t="shared" si="662"/>
        <v>-</v>
      </c>
      <c r="GF140" s="68" t="str">
        <f t="shared" si="663"/>
        <v>-</v>
      </c>
    </row>
    <row r="141" spans="1:188" ht="12" x14ac:dyDescent="0.3">
      <c r="A141" s="387"/>
      <c r="B141" s="387" t="s">
        <v>107</v>
      </c>
      <c r="C141" s="387" t="s">
        <v>26</v>
      </c>
      <c r="D141" s="388">
        <v>0.72916666666666663</v>
      </c>
      <c r="E141" s="388">
        <v>0</v>
      </c>
      <c r="F141" s="389" t="str">
        <f t="shared" si="534"/>
        <v>PT</v>
      </c>
      <c r="G141" s="9"/>
      <c r="H141" s="460">
        <f>INDEX(Lookup!$F$265:$Q$275,MATCH(B141,Lookup!$F$265:$F$275,0),MATCH($F$9,Lookup!$F$265:$Q$265,0))</f>
        <v>0.2</v>
      </c>
      <c r="I141" s="391">
        <v>192.4</v>
      </c>
      <c r="J141" s="392">
        <f t="shared" si="535"/>
        <v>683.8</v>
      </c>
      <c r="K141" s="461">
        <f t="shared" si="536"/>
        <v>0</v>
      </c>
      <c r="L141" s="394">
        <f t="shared" si="560"/>
        <v>0</v>
      </c>
      <c r="M141" s="395">
        <f t="shared" si="537"/>
        <v>192.4</v>
      </c>
      <c r="N141" s="392">
        <f t="shared" si="538"/>
        <v>0</v>
      </c>
      <c r="O141" s="9">
        <f t="shared" si="539"/>
        <v>0</v>
      </c>
      <c r="P141" s="9">
        <f t="shared" si="561"/>
        <v>0</v>
      </c>
      <c r="Q141" s="9">
        <f t="shared" si="562"/>
        <v>0</v>
      </c>
      <c r="R141" s="9">
        <f t="shared" si="563"/>
        <v>0</v>
      </c>
      <c r="S141" s="9">
        <f t="shared" si="564"/>
        <v>0</v>
      </c>
      <c r="T141" s="9">
        <f t="shared" si="565"/>
        <v>0</v>
      </c>
      <c r="U141" s="9">
        <f t="shared" si="566"/>
        <v>0</v>
      </c>
      <c r="V141" s="9">
        <f t="shared" si="567"/>
        <v>0</v>
      </c>
      <c r="W141" s="9">
        <f t="shared" si="568"/>
        <v>0</v>
      </c>
      <c r="X141" s="9">
        <f t="shared" si="569"/>
        <v>0</v>
      </c>
      <c r="Y141" s="9">
        <f t="shared" si="570"/>
        <v>0</v>
      </c>
      <c r="Z141" s="9">
        <f t="shared" si="571"/>
        <v>0</v>
      </c>
      <c r="AA141" s="9">
        <f t="shared" si="572"/>
        <v>0</v>
      </c>
      <c r="AB141" s="9">
        <f t="shared" si="540"/>
        <v>0</v>
      </c>
      <c r="AC141" s="9">
        <f t="shared" si="541"/>
        <v>0</v>
      </c>
      <c r="AD141" s="9">
        <f t="shared" si="542"/>
        <v>0</v>
      </c>
      <c r="AE141" s="9">
        <f t="shared" si="543"/>
        <v>0</v>
      </c>
      <c r="AF141" s="9">
        <f t="shared" si="544"/>
        <v>0</v>
      </c>
      <c r="AG141" s="9">
        <f t="shared" si="545"/>
        <v>0</v>
      </c>
      <c r="AH141" s="8">
        <f t="shared" si="546"/>
        <v>192.4</v>
      </c>
      <c r="AI141" s="8">
        <f t="shared" si="547"/>
        <v>0</v>
      </c>
      <c r="AJ141" s="8">
        <f t="shared" si="548"/>
        <v>0</v>
      </c>
      <c r="AK141" s="8">
        <f t="shared" si="549"/>
        <v>0</v>
      </c>
      <c r="AL141" s="8">
        <f t="shared" si="550"/>
        <v>0</v>
      </c>
      <c r="AM141" s="103" t="str">
        <f t="shared" si="551"/>
        <v>1</v>
      </c>
      <c r="AN141" s="63"/>
      <c r="AO141" s="63"/>
      <c r="AP141" s="63"/>
      <c r="AQ141" s="66"/>
      <c r="AR141" s="66"/>
      <c r="AS141" s="63"/>
      <c r="AT141" s="63"/>
      <c r="AU141" s="63"/>
      <c r="AV141" s="63"/>
      <c r="AW141" s="63"/>
      <c r="AX141" s="66"/>
      <c r="AY141" s="66"/>
      <c r="AZ141" s="63"/>
      <c r="BA141" s="63"/>
      <c r="BB141" s="63"/>
      <c r="BC141" s="63"/>
      <c r="BD141" s="63"/>
      <c r="BE141" s="66"/>
      <c r="BF141" s="66"/>
      <c r="BG141" s="63"/>
      <c r="BH141" s="63"/>
      <c r="BI141" s="63"/>
      <c r="BJ141" s="63"/>
      <c r="BK141" s="63"/>
      <c r="BL141" s="66"/>
      <c r="BM141" s="66"/>
      <c r="BN141" s="63"/>
      <c r="BO141" s="63"/>
      <c r="BP141" s="63"/>
      <c r="BQ141" s="63"/>
      <c r="BR141" s="63"/>
      <c r="BT141" s="70">
        <f t="shared" si="573"/>
        <v>0</v>
      </c>
      <c r="BU141" s="70">
        <f t="shared" si="574"/>
        <v>0</v>
      </c>
      <c r="BV141" s="70">
        <f t="shared" si="575"/>
        <v>0</v>
      </c>
      <c r="BW141" s="70">
        <f t="shared" si="576"/>
        <v>0</v>
      </c>
      <c r="BX141" s="70">
        <f t="shared" si="577"/>
        <v>0</v>
      </c>
      <c r="BY141" s="70">
        <f t="shared" si="578"/>
        <v>0</v>
      </c>
      <c r="CA141" s="104">
        <f t="shared" si="579"/>
        <v>0</v>
      </c>
      <c r="CB141" s="104">
        <f t="shared" si="580"/>
        <v>0</v>
      </c>
      <c r="CC141" s="104">
        <f t="shared" si="581"/>
        <v>0</v>
      </c>
      <c r="CD141" s="104">
        <f t="shared" si="582"/>
        <v>0</v>
      </c>
      <c r="CE141" s="104">
        <f t="shared" si="583"/>
        <v>0</v>
      </c>
      <c r="CF141" s="104">
        <f t="shared" si="584"/>
        <v>0</v>
      </c>
      <c r="CH141" s="226">
        <f t="shared" si="552"/>
        <v>0</v>
      </c>
      <c r="CI141" s="226">
        <f t="shared" si="553"/>
        <v>0</v>
      </c>
      <c r="CJ141" s="226">
        <f t="shared" si="554"/>
        <v>0</v>
      </c>
      <c r="CK141" s="226">
        <f t="shared" si="555"/>
        <v>0</v>
      </c>
      <c r="CL141" s="226">
        <f t="shared" si="556"/>
        <v>0</v>
      </c>
      <c r="CM141" s="226">
        <f t="shared" si="557"/>
        <v>0</v>
      </c>
      <c r="CN141" s="226">
        <f t="shared" si="558"/>
        <v>0</v>
      </c>
      <c r="CO141" s="226">
        <f t="shared" si="559"/>
        <v>0</v>
      </c>
      <c r="CV141" s="355">
        <f t="shared" si="585"/>
        <v>0</v>
      </c>
      <c r="CW141" s="355">
        <f t="shared" si="586"/>
        <v>0</v>
      </c>
      <c r="CX141" s="355">
        <f t="shared" si="587"/>
        <v>0</v>
      </c>
      <c r="CY141" s="355">
        <f t="shared" si="588"/>
        <v>0</v>
      </c>
      <c r="CZ141" s="355" t="str">
        <f ca="1">IFERROR(OUNTIF(AN141:AT141,"e"),"-")</f>
        <v>-</v>
      </c>
      <c r="DA141" s="355">
        <f t="shared" si="589"/>
        <v>0</v>
      </c>
      <c r="DB141" s="355">
        <f t="shared" si="590"/>
        <v>0</v>
      </c>
      <c r="DC141" s="355">
        <f t="shared" si="591"/>
        <v>0</v>
      </c>
      <c r="DD141" s="68"/>
      <c r="DE141" s="1168">
        <f t="shared" si="592"/>
        <v>0</v>
      </c>
      <c r="DF141" s="1168" t="str">
        <f t="shared" si="593"/>
        <v>-</v>
      </c>
      <c r="DG141" s="1168" t="str">
        <f t="shared" si="594"/>
        <v>-</v>
      </c>
      <c r="DH141" s="1168" t="str">
        <f t="shared" si="595"/>
        <v>-</v>
      </c>
      <c r="DI141" s="1168" t="str">
        <f t="shared" ca="1" si="596"/>
        <v>-</v>
      </c>
      <c r="DJ141" s="1168" t="str">
        <f t="shared" si="597"/>
        <v>-</v>
      </c>
      <c r="DK141" s="1168" t="str">
        <f t="shared" si="598"/>
        <v>-</v>
      </c>
      <c r="DL141" s="1168" t="str">
        <f t="shared" si="599"/>
        <v>-</v>
      </c>
      <c r="DM141" s="68"/>
      <c r="DN141" s="355">
        <f t="shared" si="600"/>
        <v>0</v>
      </c>
      <c r="DO141" s="355">
        <f t="shared" si="601"/>
        <v>0</v>
      </c>
      <c r="DP141" s="355">
        <f t="shared" si="602"/>
        <v>0</v>
      </c>
      <c r="DQ141" s="355">
        <f t="shared" si="603"/>
        <v>0</v>
      </c>
      <c r="DR141" s="355">
        <f t="shared" si="604"/>
        <v>0</v>
      </c>
      <c r="DS141" s="355">
        <f t="shared" si="605"/>
        <v>0</v>
      </c>
      <c r="DT141" s="355">
        <f t="shared" si="606"/>
        <v>0</v>
      </c>
      <c r="DU141" s="355">
        <f t="shared" si="607"/>
        <v>0</v>
      </c>
      <c r="DV141" s="68"/>
      <c r="DW141" s="68">
        <f t="shared" si="608"/>
        <v>0</v>
      </c>
      <c r="DX141" s="68" t="str">
        <f t="shared" si="609"/>
        <v>-</v>
      </c>
      <c r="DY141" s="68" t="str">
        <f t="shared" si="610"/>
        <v>-</v>
      </c>
      <c r="DZ141" s="68" t="str">
        <f t="shared" si="611"/>
        <v>-</v>
      </c>
      <c r="EA141" s="68" t="str">
        <f t="shared" si="612"/>
        <v>-</v>
      </c>
      <c r="EB141" s="68" t="str">
        <f t="shared" si="613"/>
        <v>-</v>
      </c>
      <c r="EC141" s="68" t="str">
        <f t="shared" si="614"/>
        <v>-</v>
      </c>
      <c r="ED141" s="68" t="str">
        <f t="shared" si="615"/>
        <v>-</v>
      </c>
      <c r="EE141" s="68"/>
      <c r="EF141" s="355">
        <f t="shared" si="616"/>
        <v>0</v>
      </c>
      <c r="EG141" s="355">
        <f t="shared" si="617"/>
        <v>0</v>
      </c>
      <c r="EH141" s="355">
        <f t="shared" si="618"/>
        <v>0</v>
      </c>
      <c r="EI141" s="355">
        <f t="shared" si="619"/>
        <v>0</v>
      </c>
      <c r="EJ141" s="355">
        <f t="shared" si="620"/>
        <v>0</v>
      </c>
      <c r="EK141" s="355">
        <f t="shared" si="621"/>
        <v>0</v>
      </c>
      <c r="EL141" s="355">
        <f t="shared" si="622"/>
        <v>0</v>
      </c>
      <c r="EM141" s="355">
        <f t="shared" si="623"/>
        <v>0</v>
      </c>
      <c r="EN141" s="68"/>
      <c r="EO141" s="68">
        <f t="shared" si="624"/>
        <v>0</v>
      </c>
      <c r="EP141" s="68" t="str">
        <f t="shared" si="625"/>
        <v>-</v>
      </c>
      <c r="EQ141" s="68" t="str">
        <f t="shared" si="626"/>
        <v>-</v>
      </c>
      <c r="ER141" s="68" t="str">
        <f t="shared" si="627"/>
        <v>-</v>
      </c>
      <c r="ES141" s="68" t="str">
        <f t="shared" si="628"/>
        <v>-</v>
      </c>
      <c r="ET141" s="68" t="str">
        <f t="shared" si="629"/>
        <v>-</v>
      </c>
      <c r="EU141" s="68" t="str">
        <f t="shared" si="630"/>
        <v>-</v>
      </c>
      <c r="EV141" s="68" t="str">
        <f t="shared" si="631"/>
        <v>-</v>
      </c>
      <c r="EW141" s="68"/>
      <c r="EX141" s="355">
        <f t="shared" si="632"/>
        <v>0</v>
      </c>
      <c r="EY141" s="355">
        <f t="shared" si="633"/>
        <v>0</v>
      </c>
      <c r="EZ141" s="355">
        <f t="shared" si="634"/>
        <v>0</v>
      </c>
      <c r="FA141" s="355">
        <f t="shared" si="635"/>
        <v>0</v>
      </c>
      <c r="FB141" s="355">
        <f t="shared" si="636"/>
        <v>0</v>
      </c>
      <c r="FC141" s="355">
        <f t="shared" si="637"/>
        <v>0</v>
      </c>
      <c r="FD141" s="355">
        <f t="shared" si="638"/>
        <v>0</v>
      </c>
      <c r="FE141" s="355">
        <f t="shared" si="639"/>
        <v>0</v>
      </c>
      <c r="FF141" s="68"/>
      <c r="FG141" s="68">
        <f t="shared" si="640"/>
        <v>0</v>
      </c>
      <c r="FH141" s="68" t="str">
        <f t="shared" si="641"/>
        <v>-</v>
      </c>
      <c r="FI141" s="68" t="str">
        <f t="shared" si="642"/>
        <v>-</v>
      </c>
      <c r="FJ141" s="68" t="str">
        <f t="shared" si="643"/>
        <v>-</v>
      </c>
      <c r="FK141" s="68" t="str">
        <f t="shared" si="644"/>
        <v>-</v>
      </c>
      <c r="FL141" s="68" t="str">
        <f t="shared" si="645"/>
        <v>-</v>
      </c>
      <c r="FM141" s="68" t="str">
        <f t="shared" si="646"/>
        <v>-</v>
      </c>
      <c r="FN141" s="68" t="str">
        <f t="shared" si="647"/>
        <v>-</v>
      </c>
      <c r="FO141" s="68"/>
      <c r="FP141" s="355">
        <f t="shared" si="648"/>
        <v>0</v>
      </c>
      <c r="FQ141" s="355">
        <f t="shared" si="649"/>
        <v>0</v>
      </c>
      <c r="FR141" s="355">
        <f t="shared" si="650"/>
        <v>0</v>
      </c>
      <c r="FS141" s="355">
        <f t="shared" si="651"/>
        <v>0</v>
      </c>
      <c r="FT141" s="355">
        <f t="shared" si="652"/>
        <v>0</v>
      </c>
      <c r="FU141" s="355">
        <f t="shared" si="653"/>
        <v>0</v>
      </c>
      <c r="FV141" s="355">
        <f t="shared" si="654"/>
        <v>0</v>
      </c>
      <c r="FW141" s="355">
        <f t="shared" si="655"/>
        <v>0</v>
      </c>
      <c r="FX141" s="68"/>
      <c r="FY141" s="68">
        <f t="shared" si="656"/>
        <v>0</v>
      </c>
      <c r="FZ141" s="68" t="str">
        <f t="shared" si="657"/>
        <v>-</v>
      </c>
      <c r="GA141" s="68" t="str">
        <f t="shared" si="658"/>
        <v>-</v>
      </c>
      <c r="GB141" s="68" t="str">
        <f t="shared" si="659"/>
        <v>-</v>
      </c>
      <c r="GC141" s="68" t="str">
        <f t="shared" si="660"/>
        <v>-</v>
      </c>
      <c r="GD141" s="68" t="str">
        <f t="shared" si="661"/>
        <v>-</v>
      </c>
      <c r="GE141" s="68" t="str">
        <f t="shared" si="662"/>
        <v>-</v>
      </c>
      <c r="GF141" s="68" t="str">
        <f t="shared" si="663"/>
        <v>-</v>
      </c>
    </row>
    <row r="142" spans="1:188" ht="12" x14ac:dyDescent="0.3">
      <c r="A142" s="387"/>
      <c r="B142" s="387" t="s">
        <v>107</v>
      </c>
      <c r="C142" s="387" t="s">
        <v>26</v>
      </c>
      <c r="D142" s="388">
        <v>0.72916666666666663</v>
      </c>
      <c r="E142" s="388">
        <v>0</v>
      </c>
      <c r="F142" s="389" t="str">
        <f t="shared" si="534"/>
        <v>PT</v>
      </c>
      <c r="G142" s="9"/>
      <c r="H142" s="460">
        <f>INDEX(Lookup!$F$265:$Q$275,MATCH(B142,Lookup!$F$265:$F$275,0),MATCH($F$9,Lookup!$F$265:$Q$265,0))</f>
        <v>0.2</v>
      </c>
      <c r="I142" s="391">
        <v>192.4</v>
      </c>
      <c r="J142" s="392">
        <f t="shared" si="535"/>
        <v>683.8</v>
      </c>
      <c r="K142" s="461">
        <f>H142*L142</f>
        <v>0</v>
      </c>
      <c r="L142" s="394">
        <f t="shared" si="560"/>
        <v>0</v>
      </c>
      <c r="M142" s="395">
        <f t="shared" si="537"/>
        <v>192.4</v>
      </c>
      <c r="N142" s="392">
        <f t="shared" si="538"/>
        <v>0</v>
      </c>
      <c r="O142" s="9">
        <f t="shared" si="539"/>
        <v>0</v>
      </c>
      <c r="P142" s="9">
        <f t="shared" si="561"/>
        <v>0</v>
      </c>
      <c r="Q142" s="9">
        <f t="shared" si="562"/>
        <v>0</v>
      </c>
      <c r="R142" s="9">
        <f t="shared" si="563"/>
        <v>0</v>
      </c>
      <c r="S142" s="9">
        <f t="shared" si="564"/>
        <v>0</v>
      </c>
      <c r="T142" s="9">
        <f t="shared" si="565"/>
        <v>0</v>
      </c>
      <c r="U142" s="9">
        <f t="shared" si="566"/>
        <v>0</v>
      </c>
      <c r="V142" s="9">
        <f t="shared" si="567"/>
        <v>0</v>
      </c>
      <c r="W142" s="9">
        <f t="shared" si="568"/>
        <v>0</v>
      </c>
      <c r="X142" s="9">
        <f t="shared" si="569"/>
        <v>0</v>
      </c>
      <c r="Y142" s="9">
        <f t="shared" si="570"/>
        <v>0</v>
      </c>
      <c r="Z142" s="9">
        <f t="shared" si="571"/>
        <v>0</v>
      </c>
      <c r="AA142" s="9">
        <f t="shared" si="572"/>
        <v>0</v>
      </c>
      <c r="AB142" s="9">
        <f t="shared" si="540"/>
        <v>0</v>
      </c>
      <c r="AC142" s="9">
        <f t="shared" si="541"/>
        <v>0</v>
      </c>
      <c r="AD142" s="9">
        <f t="shared" si="542"/>
        <v>0</v>
      </c>
      <c r="AE142" s="9">
        <f t="shared" si="543"/>
        <v>0</v>
      </c>
      <c r="AF142" s="9">
        <f t="shared" si="544"/>
        <v>0</v>
      </c>
      <c r="AG142" s="9">
        <f t="shared" si="545"/>
        <v>0</v>
      </c>
      <c r="AH142" s="8">
        <f t="shared" si="546"/>
        <v>192.4</v>
      </c>
      <c r="AI142" s="8">
        <f t="shared" si="547"/>
        <v>0</v>
      </c>
      <c r="AJ142" s="8">
        <f t="shared" si="548"/>
        <v>0</v>
      </c>
      <c r="AK142" s="8">
        <f t="shared" si="549"/>
        <v>0</v>
      </c>
      <c r="AL142" s="8">
        <f t="shared" si="550"/>
        <v>0</v>
      </c>
      <c r="AM142" s="103" t="str">
        <f t="shared" si="551"/>
        <v>1</v>
      </c>
      <c r="AN142" s="63"/>
      <c r="AO142" s="63"/>
      <c r="AP142" s="63"/>
      <c r="AQ142" s="66"/>
      <c r="AR142" s="66"/>
      <c r="AS142" s="63"/>
      <c r="AT142" s="63"/>
      <c r="AU142" s="63"/>
      <c r="AV142" s="63"/>
      <c r="AW142" s="63"/>
      <c r="AX142" s="66"/>
      <c r="AY142" s="66"/>
      <c r="AZ142" s="63"/>
      <c r="BA142" s="63"/>
      <c r="BB142" s="63"/>
      <c r="BC142" s="63"/>
      <c r="BD142" s="63"/>
      <c r="BE142" s="66"/>
      <c r="BF142" s="66"/>
      <c r="BG142" s="63"/>
      <c r="BH142" s="63"/>
      <c r="BI142" s="63"/>
      <c r="BJ142" s="63"/>
      <c r="BK142" s="63"/>
      <c r="BL142" s="66"/>
      <c r="BM142" s="66"/>
      <c r="BN142" s="63"/>
      <c r="BO142" s="63"/>
      <c r="BP142" s="63"/>
      <c r="BQ142" s="63"/>
      <c r="BR142" s="63"/>
      <c r="BT142" s="70">
        <f t="shared" si="573"/>
        <v>0</v>
      </c>
      <c r="BU142" s="70">
        <f t="shared" si="574"/>
        <v>0</v>
      </c>
      <c r="BV142" s="70">
        <f t="shared" si="575"/>
        <v>0</v>
      </c>
      <c r="BW142" s="70">
        <f t="shared" si="576"/>
        <v>0</v>
      </c>
      <c r="BX142" s="70">
        <f t="shared" si="577"/>
        <v>0</v>
      </c>
      <c r="BY142" s="70">
        <f t="shared" si="578"/>
        <v>0</v>
      </c>
      <c r="CA142" s="104">
        <f t="shared" si="579"/>
        <v>0</v>
      </c>
      <c r="CB142" s="104">
        <f t="shared" si="580"/>
        <v>0</v>
      </c>
      <c r="CC142" s="104">
        <f t="shared" si="581"/>
        <v>0</v>
      </c>
      <c r="CD142" s="104">
        <f t="shared" si="582"/>
        <v>0</v>
      </c>
      <c r="CE142" s="104">
        <f t="shared" si="583"/>
        <v>0</v>
      </c>
      <c r="CF142" s="104">
        <f t="shared" si="584"/>
        <v>0</v>
      </c>
      <c r="CH142" s="226">
        <f t="shared" si="552"/>
        <v>0</v>
      </c>
      <c r="CI142" s="226">
        <f t="shared" si="553"/>
        <v>0</v>
      </c>
      <c r="CJ142" s="226">
        <f t="shared" si="554"/>
        <v>0</v>
      </c>
      <c r="CK142" s="226">
        <f t="shared" si="555"/>
        <v>0</v>
      </c>
      <c r="CL142" s="226">
        <f t="shared" si="556"/>
        <v>0</v>
      </c>
      <c r="CM142" s="226">
        <f t="shared" si="557"/>
        <v>0</v>
      </c>
      <c r="CN142" s="226">
        <f t="shared" si="558"/>
        <v>0</v>
      </c>
      <c r="CO142" s="226">
        <f t="shared" si="559"/>
        <v>0</v>
      </c>
      <c r="CV142" s="355">
        <f t="shared" si="585"/>
        <v>0</v>
      </c>
      <c r="CW142" s="355">
        <f t="shared" si="586"/>
        <v>0</v>
      </c>
      <c r="CX142" s="355">
        <f t="shared" si="587"/>
        <v>0</v>
      </c>
      <c r="CY142" s="355">
        <f t="shared" si="588"/>
        <v>0</v>
      </c>
      <c r="CZ142" s="355" t="str">
        <f ca="1">IFERROR(OUNTIF(AN142:AT142,"e"),"-")</f>
        <v>-</v>
      </c>
      <c r="DA142" s="355">
        <f t="shared" si="589"/>
        <v>0</v>
      </c>
      <c r="DB142" s="355">
        <f t="shared" si="590"/>
        <v>0</v>
      </c>
      <c r="DC142" s="355">
        <f t="shared" si="591"/>
        <v>0</v>
      </c>
      <c r="DD142" s="68"/>
      <c r="DE142" s="1168">
        <f t="shared" si="592"/>
        <v>0</v>
      </c>
      <c r="DF142" s="1168" t="str">
        <f t="shared" si="593"/>
        <v>-</v>
      </c>
      <c r="DG142" s="1168" t="str">
        <f t="shared" si="594"/>
        <v>-</v>
      </c>
      <c r="DH142" s="1168" t="str">
        <f t="shared" si="595"/>
        <v>-</v>
      </c>
      <c r="DI142" s="1168" t="str">
        <f t="shared" ca="1" si="596"/>
        <v>-</v>
      </c>
      <c r="DJ142" s="1168" t="str">
        <f t="shared" si="597"/>
        <v>-</v>
      </c>
      <c r="DK142" s="1168" t="str">
        <f t="shared" si="598"/>
        <v>-</v>
      </c>
      <c r="DL142" s="1168" t="str">
        <f t="shared" si="599"/>
        <v>-</v>
      </c>
      <c r="DM142" s="68"/>
      <c r="DN142" s="355">
        <f t="shared" si="600"/>
        <v>0</v>
      </c>
      <c r="DO142" s="355">
        <f t="shared" si="601"/>
        <v>0</v>
      </c>
      <c r="DP142" s="355">
        <f t="shared" si="602"/>
        <v>0</v>
      </c>
      <c r="DQ142" s="355">
        <f t="shared" si="603"/>
        <v>0</v>
      </c>
      <c r="DR142" s="355">
        <f t="shared" si="604"/>
        <v>0</v>
      </c>
      <c r="DS142" s="355">
        <f t="shared" si="605"/>
        <v>0</v>
      </c>
      <c r="DT142" s="355">
        <f t="shared" si="606"/>
        <v>0</v>
      </c>
      <c r="DU142" s="355">
        <f t="shared" si="607"/>
        <v>0</v>
      </c>
      <c r="DV142" s="68"/>
      <c r="DW142" s="68">
        <f t="shared" si="608"/>
        <v>0</v>
      </c>
      <c r="DX142" s="68" t="str">
        <f t="shared" si="609"/>
        <v>-</v>
      </c>
      <c r="DY142" s="68" t="str">
        <f t="shared" si="610"/>
        <v>-</v>
      </c>
      <c r="DZ142" s="68" t="str">
        <f t="shared" si="611"/>
        <v>-</v>
      </c>
      <c r="EA142" s="68" t="str">
        <f t="shared" si="612"/>
        <v>-</v>
      </c>
      <c r="EB142" s="68" t="str">
        <f t="shared" si="613"/>
        <v>-</v>
      </c>
      <c r="EC142" s="68" t="str">
        <f t="shared" si="614"/>
        <v>-</v>
      </c>
      <c r="ED142" s="68" t="str">
        <f t="shared" si="615"/>
        <v>-</v>
      </c>
      <c r="EE142" s="68"/>
      <c r="EF142" s="355">
        <f t="shared" si="616"/>
        <v>0</v>
      </c>
      <c r="EG142" s="355">
        <f t="shared" si="617"/>
        <v>0</v>
      </c>
      <c r="EH142" s="355">
        <f t="shared" si="618"/>
        <v>0</v>
      </c>
      <c r="EI142" s="355">
        <f t="shared" si="619"/>
        <v>0</v>
      </c>
      <c r="EJ142" s="355">
        <f t="shared" si="620"/>
        <v>0</v>
      </c>
      <c r="EK142" s="355">
        <f t="shared" si="621"/>
        <v>0</v>
      </c>
      <c r="EL142" s="355">
        <f t="shared" si="622"/>
        <v>0</v>
      </c>
      <c r="EM142" s="355">
        <f t="shared" si="623"/>
        <v>0</v>
      </c>
      <c r="EN142" s="68"/>
      <c r="EO142" s="68">
        <f t="shared" si="624"/>
        <v>0</v>
      </c>
      <c r="EP142" s="68" t="str">
        <f t="shared" si="625"/>
        <v>-</v>
      </c>
      <c r="EQ142" s="68" t="str">
        <f t="shared" si="626"/>
        <v>-</v>
      </c>
      <c r="ER142" s="68" t="str">
        <f t="shared" si="627"/>
        <v>-</v>
      </c>
      <c r="ES142" s="68" t="str">
        <f t="shared" si="628"/>
        <v>-</v>
      </c>
      <c r="ET142" s="68" t="str">
        <f t="shared" si="629"/>
        <v>-</v>
      </c>
      <c r="EU142" s="68" t="str">
        <f t="shared" si="630"/>
        <v>-</v>
      </c>
      <c r="EV142" s="68" t="str">
        <f t="shared" si="631"/>
        <v>-</v>
      </c>
      <c r="EW142" s="68"/>
      <c r="EX142" s="355">
        <f t="shared" si="632"/>
        <v>0</v>
      </c>
      <c r="EY142" s="355">
        <f t="shared" si="633"/>
        <v>0</v>
      </c>
      <c r="EZ142" s="355">
        <f t="shared" si="634"/>
        <v>0</v>
      </c>
      <c r="FA142" s="355">
        <f t="shared" si="635"/>
        <v>0</v>
      </c>
      <c r="FB142" s="355">
        <f t="shared" si="636"/>
        <v>0</v>
      </c>
      <c r="FC142" s="355">
        <f t="shared" si="637"/>
        <v>0</v>
      </c>
      <c r="FD142" s="355">
        <f t="shared" si="638"/>
        <v>0</v>
      </c>
      <c r="FE142" s="355">
        <f t="shared" si="639"/>
        <v>0</v>
      </c>
      <c r="FF142" s="68"/>
      <c r="FG142" s="68">
        <f t="shared" si="640"/>
        <v>0</v>
      </c>
      <c r="FH142" s="68" t="str">
        <f t="shared" si="641"/>
        <v>-</v>
      </c>
      <c r="FI142" s="68" t="str">
        <f t="shared" si="642"/>
        <v>-</v>
      </c>
      <c r="FJ142" s="68" t="str">
        <f t="shared" si="643"/>
        <v>-</v>
      </c>
      <c r="FK142" s="68" t="str">
        <f t="shared" si="644"/>
        <v>-</v>
      </c>
      <c r="FL142" s="68" t="str">
        <f t="shared" si="645"/>
        <v>-</v>
      </c>
      <c r="FM142" s="68" t="str">
        <f t="shared" si="646"/>
        <v>-</v>
      </c>
      <c r="FN142" s="68" t="str">
        <f t="shared" si="647"/>
        <v>-</v>
      </c>
      <c r="FO142" s="68"/>
      <c r="FP142" s="355">
        <f t="shared" si="648"/>
        <v>0</v>
      </c>
      <c r="FQ142" s="355">
        <f t="shared" si="649"/>
        <v>0</v>
      </c>
      <c r="FR142" s="355">
        <f t="shared" si="650"/>
        <v>0</v>
      </c>
      <c r="FS142" s="355">
        <f t="shared" si="651"/>
        <v>0</v>
      </c>
      <c r="FT142" s="355">
        <f t="shared" si="652"/>
        <v>0</v>
      </c>
      <c r="FU142" s="355">
        <f t="shared" si="653"/>
        <v>0</v>
      </c>
      <c r="FV142" s="355">
        <f t="shared" si="654"/>
        <v>0</v>
      </c>
      <c r="FW142" s="355">
        <f t="shared" si="655"/>
        <v>0</v>
      </c>
      <c r="FX142" s="68"/>
      <c r="FY142" s="68">
        <f t="shared" si="656"/>
        <v>0</v>
      </c>
      <c r="FZ142" s="68" t="str">
        <f t="shared" si="657"/>
        <v>-</v>
      </c>
      <c r="GA142" s="68" t="str">
        <f t="shared" si="658"/>
        <v>-</v>
      </c>
      <c r="GB142" s="68" t="str">
        <f t="shared" si="659"/>
        <v>-</v>
      </c>
      <c r="GC142" s="68" t="str">
        <f t="shared" si="660"/>
        <v>-</v>
      </c>
      <c r="GD142" s="68" t="str">
        <f t="shared" si="661"/>
        <v>-</v>
      </c>
      <c r="GE142" s="68" t="str">
        <f t="shared" si="662"/>
        <v>-</v>
      </c>
      <c r="GF142" s="68" t="str">
        <f t="shared" si="663"/>
        <v>-</v>
      </c>
    </row>
    <row r="143" spans="1:188" ht="12" x14ac:dyDescent="0.3">
      <c r="A143" s="387"/>
      <c r="B143" s="387" t="s">
        <v>107</v>
      </c>
      <c r="C143" s="387" t="s">
        <v>26</v>
      </c>
      <c r="D143" s="388">
        <v>0.72916666666666663</v>
      </c>
      <c r="E143" s="388">
        <v>0</v>
      </c>
      <c r="F143" s="389" t="str">
        <f t="shared" si="534"/>
        <v>PT</v>
      </c>
      <c r="G143" s="9"/>
      <c r="H143" s="460">
        <f>INDEX(Lookup!$F$265:$Q$275,MATCH(B143,Lookup!$F$265:$F$275,0),MATCH($F$9,Lookup!$F$265:$Q$265,0))</f>
        <v>0.2</v>
      </c>
      <c r="I143" s="391">
        <v>192.4</v>
      </c>
      <c r="J143" s="392">
        <f t="shared" si="535"/>
        <v>683.8</v>
      </c>
      <c r="K143" s="461">
        <f>H143*L143</f>
        <v>0</v>
      </c>
      <c r="L143" s="394">
        <f t="shared" si="560"/>
        <v>0</v>
      </c>
      <c r="M143" s="395">
        <f t="shared" si="537"/>
        <v>192.4</v>
      </c>
      <c r="N143" s="392">
        <f t="shared" si="538"/>
        <v>0</v>
      </c>
      <c r="O143" s="9">
        <f t="shared" si="539"/>
        <v>0</v>
      </c>
      <c r="P143" s="9">
        <f t="shared" si="561"/>
        <v>0</v>
      </c>
      <c r="Q143" s="9">
        <f t="shared" si="562"/>
        <v>0</v>
      </c>
      <c r="R143" s="9">
        <f t="shared" si="563"/>
        <v>0</v>
      </c>
      <c r="S143" s="9">
        <f t="shared" si="564"/>
        <v>0</v>
      </c>
      <c r="T143" s="9">
        <f t="shared" si="565"/>
        <v>0</v>
      </c>
      <c r="U143" s="9">
        <f t="shared" si="566"/>
        <v>0</v>
      </c>
      <c r="V143" s="9">
        <f t="shared" si="567"/>
        <v>0</v>
      </c>
      <c r="W143" s="9">
        <f t="shared" si="568"/>
        <v>0</v>
      </c>
      <c r="X143" s="9">
        <f t="shared" si="569"/>
        <v>0</v>
      </c>
      <c r="Y143" s="9">
        <f t="shared" si="570"/>
        <v>0</v>
      </c>
      <c r="Z143" s="9">
        <f t="shared" si="571"/>
        <v>0</v>
      </c>
      <c r="AA143" s="9">
        <f t="shared" si="572"/>
        <v>0</v>
      </c>
      <c r="AB143" s="9">
        <f t="shared" si="540"/>
        <v>0</v>
      </c>
      <c r="AC143" s="9">
        <f t="shared" si="541"/>
        <v>0</v>
      </c>
      <c r="AD143" s="9">
        <f t="shared" si="542"/>
        <v>0</v>
      </c>
      <c r="AE143" s="9">
        <f t="shared" si="543"/>
        <v>0</v>
      </c>
      <c r="AF143" s="9">
        <f t="shared" si="544"/>
        <v>0</v>
      </c>
      <c r="AG143" s="9">
        <f t="shared" si="545"/>
        <v>0</v>
      </c>
      <c r="AH143" s="8">
        <f t="shared" si="546"/>
        <v>192.4</v>
      </c>
      <c r="AI143" s="8">
        <f t="shared" si="547"/>
        <v>0</v>
      </c>
      <c r="AJ143" s="8">
        <f t="shared" si="548"/>
        <v>0</v>
      </c>
      <c r="AK143" s="8">
        <f t="shared" si="549"/>
        <v>0</v>
      </c>
      <c r="AL143" s="8">
        <f t="shared" si="550"/>
        <v>0</v>
      </c>
      <c r="AM143" s="103" t="str">
        <f t="shared" si="551"/>
        <v>1</v>
      </c>
      <c r="AN143" s="63"/>
      <c r="AO143" s="63"/>
      <c r="AP143" s="63"/>
      <c r="AQ143" s="66"/>
      <c r="AR143" s="66"/>
      <c r="AS143" s="63"/>
      <c r="AT143" s="63"/>
      <c r="AU143" s="63"/>
      <c r="AV143" s="63"/>
      <c r="AW143" s="63"/>
      <c r="AX143" s="66"/>
      <c r="AY143" s="66"/>
      <c r="AZ143" s="63"/>
      <c r="BA143" s="63"/>
      <c r="BB143" s="63"/>
      <c r="BC143" s="63"/>
      <c r="BD143" s="63"/>
      <c r="BE143" s="66"/>
      <c r="BF143" s="66"/>
      <c r="BG143" s="63"/>
      <c r="BH143" s="63"/>
      <c r="BI143" s="63"/>
      <c r="BJ143" s="63"/>
      <c r="BK143" s="63"/>
      <c r="BL143" s="66"/>
      <c r="BM143" s="66"/>
      <c r="BN143" s="63"/>
      <c r="BO143" s="63"/>
      <c r="BP143" s="63"/>
      <c r="BQ143" s="63"/>
      <c r="BR143" s="63"/>
      <c r="BT143" s="70">
        <f t="shared" si="573"/>
        <v>0</v>
      </c>
      <c r="BU143" s="70">
        <f t="shared" si="574"/>
        <v>0</v>
      </c>
      <c r="BV143" s="70">
        <f t="shared" si="575"/>
        <v>0</v>
      </c>
      <c r="BW143" s="70">
        <f t="shared" si="576"/>
        <v>0</v>
      </c>
      <c r="BX143" s="70">
        <f t="shared" si="577"/>
        <v>0</v>
      </c>
      <c r="BY143" s="70">
        <f t="shared" si="578"/>
        <v>0</v>
      </c>
      <c r="CA143" s="104">
        <f t="shared" si="579"/>
        <v>0</v>
      </c>
      <c r="CB143" s="104">
        <f t="shared" si="580"/>
        <v>0</v>
      </c>
      <c r="CC143" s="104">
        <f t="shared" si="581"/>
        <v>0</v>
      </c>
      <c r="CD143" s="104">
        <f t="shared" si="582"/>
        <v>0</v>
      </c>
      <c r="CE143" s="104">
        <f t="shared" si="583"/>
        <v>0</v>
      </c>
      <c r="CF143" s="104">
        <f t="shared" si="584"/>
        <v>0</v>
      </c>
      <c r="CH143" s="226">
        <f t="shared" si="552"/>
        <v>0</v>
      </c>
      <c r="CI143" s="226">
        <f t="shared" si="553"/>
        <v>0</v>
      </c>
      <c r="CJ143" s="226">
        <f t="shared" si="554"/>
        <v>0</v>
      </c>
      <c r="CK143" s="226">
        <f t="shared" si="555"/>
        <v>0</v>
      </c>
      <c r="CL143" s="226">
        <f t="shared" si="556"/>
        <v>0</v>
      </c>
      <c r="CM143" s="226">
        <f t="shared" si="557"/>
        <v>0</v>
      </c>
      <c r="CN143" s="226">
        <f t="shared" si="558"/>
        <v>0</v>
      </c>
      <c r="CO143" s="226">
        <f t="shared" si="559"/>
        <v>0</v>
      </c>
      <c r="CV143" s="355">
        <f t="shared" si="585"/>
        <v>0</v>
      </c>
      <c r="CW143" s="355">
        <f t="shared" si="586"/>
        <v>0</v>
      </c>
      <c r="CX143" s="355">
        <f t="shared" si="587"/>
        <v>0</v>
      </c>
      <c r="CY143" s="355">
        <f t="shared" si="588"/>
        <v>0</v>
      </c>
      <c r="CZ143" s="355" t="str">
        <f ca="1">IFERROR(OUNTIF(AN143:AT143,"e"),"-")</f>
        <v>-</v>
      </c>
      <c r="DA143" s="355">
        <f t="shared" si="589"/>
        <v>0</v>
      </c>
      <c r="DB143" s="355">
        <f t="shared" si="590"/>
        <v>0</v>
      </c>
      <c r="DC143" s="355">
        <f t="shared" si="591"/>
        <v>0</v>
      </c>
      <c r="DD143" s="68"/>
      <c r="DE143" s="1168">
        <f t="shared" si="592"/>
        <v>0</v>
      </c>
      <c r="DF143" s="1168" t="str">
        <f t="shared" si="593"/>
        <v>-</v>
      </c>
      <c r="DG143" s="1168" t="str">
        <f t="shared" si="594"/>
        <v>-</v>
      </c>
      <c r="DH143" s="1168" t="str">
        <f t="shared" si="595"/>
        <v>-</v>
      </c>
      <c r="DI143" s="1168" t="str">
        <f t="shared" ca="1" si="596"/>
        <v>-</v>
      </c>
      <c r="DJ143" s="1168" t="str">
        <f t="shared" si="597"/>
        <v>-</v>
      </c>
      <c r="DK143" s="1168" t="str">
        <f t="shared" si="598"/>
        <v>-</v>
      </c>
      <c r="DL143" s="1168" t="str">
        <f t="shared" si="599"/>
        <v>-</v>
      </c>
      <c r="DM143" s="68"/>
      <c r="DN143" s="355">
        <f t="shared" si="600"/>
        <v>0</v>
      </c>
      <c r="DO143" s="355">
        <f t="shared" si="601"/>
        <v>0</v>
      </c>
      <c r="DP143" s="355">
        <f t="shared" si="602"/>
        <v>0</v>
      </c>
      <c r="DQ143" s="355">
        <f t="shared" si="603"/>
        <v>0</v>
      </c>
      <c r="DR143" s="355">
        <f t="shared" si="604"/>
        <v>0</v>
      </c>
      <c r="DS143" s="355">
        <f t="shared" si="605"/>
        <v>0</v>
      </c>
      <c r="DT143" s="355">
        <f t="shared" si="606"/>
        <v>0</v>
      </c>
      <c r="DU143" s="355">
        <f t="shared" si="607"/>
        <v>0</v>
      </c>
      <c r="DV143" s="68"/>
      <c r="DW143" s="68">
        <f t="shared" si="608"/>
        <v>0</v>
      </c>
      <c r="DX143" s="68" t="str">
        <f t="shared" si="609"/>
        <v>-</v>
      </c>
      <c r="DY143" s="68" t="str">
        <f t="shared" si="610"/>
        <v>-</v>
      </c>
      <c r="DZ143" s="68" t="str">
        <f t="shared" si="611"/>
        <v>-</v>
      </c>
      <c r="EA143" s="68" t="str">
        <f t="shared" si="612"/>
        <v>-</v>
      </c>
      <c r="EB143" s="68" t="str">
        <f t="shared" si="613"/>
        <v>-</v>
      </c>
      <c r="EC143" s="68" t="str">
        <f t="shared" si="614"/>
        <v>-</v>
      </c>
      <c r="ED143" s="68" t="str">
        <f t="shared" si="615"/>
        <v>-</v>
      </c>
      <c r="EE143" s="68"/>
      <c r="EF143" s="355">
        <f t="shared" si="616"/>
        <v>0</v>
      </c>
      <c r="EG143" s="355">
        <f t="shared" si="617"/>
        <v>0</v>
      </c>
      <c r="EH143" s="355">
        <f t="shared" si="618"/>
        <v>0</v>
      </c>
      <c r="EI143" s="355">
        <f t="shared" si="619"/>
        <v>0</v>
      </c>
      <c r="EJ143" s="355">
        <f t="shared" si="620"/>
        <v>0</v>
      </c>
      <c r="EK143" s="355">
        <f t="shared" si="621"/>
        <v>0</v>
      </c>
      <c r="EL143" s="355">
        <f t="shared" si="622"/>
        <v>0</v>
      </c>
      <c r="EM143" s="355">
        <f t="shared" si="623"/>
        <v>0</v>
      </c>
      <c r="EN143" s="68"/>
      <c r="EO143" s="68">
        <f t="shared" si="624"/>
        <v>0</v>
      </c>
      <c r="EP143" s="68" t="str">
        <f t="shared" si="625"/>
        <v>-</v>
      </c>
      <c r="EQ143" s="68" t="str">
        <f t="shared" si="626"/>
        <v>-</v>
      </c>
      <c r="ER143" s="68" t="str">
        <f t="shared" si="627"/>
        <v>-</v>
      </c>
      <c r="ES143" s="68" t="str">
        <f t="shared" si="628"/>
        <v>-</v>
      </c>
      <c r="ET143" s="68" t="str">
        <f t="shared" si="629"/>
        <v>-</v>
      </c>
      <c r="EU143" s="68" t="str">
        <f t="shared" si="630"/>
        <v>-</v>
      </c>
      <c r="EV143" s="68" t="str">
        <f t="shared" si="631"/>
        <v>-</v>
      </c>
      <c r="EW143" s="68"/>
      <c r="EX143" s="355">
        <f t="shared" si="632"/>
        <v>0</v>
      </c>
      <c r="EY143" s="355">
        <f t="shared" si="633"/>
        <v>0</v>
      </c>
      <c r="EZ143" s="355">
        <f t="shared" si="634"/>
        <v>0</v>
      </c>
      <c r="FA143" s="355">
        <f t="shared" si="635"/>
        <v>0</v>
      </c>
      <c r="FB143" s="355">
        <f t="shared" si="636"/>
        <v>0</v>
      </c>
      <c r="FC143" s="355">
        <f t="shared" si="637"/>
        <v>0</v>
      </c>
      <c r="FD143" s="355">
        <f t="shared" si="638"/>
        <v>0</v>
      </c>
      <c r="FE143" s="355">
        <f t="shared" si="639"/>
        <v>0</v>
      </c>
      <c r="FF143" s="68"/>
      <c r="FG143" s="68">
        <f t="shared" si="640"/>
        <v>0</v>
      </c>
      <c r="FH143" s="68" t="str">
        <f t="shared" si="641"/>
        <v>-</v>
      </c>
      <c r="FI143" s="68" t="str">
        <f t="shared" si="642"/>
        <v>-</v>
      </c>
      <c r="FJ143" s="68" t="str">
        <f t="shared" si="643"/>
        <v>-</v>
      </c>
      <c r="FK143" s="68" t="str">
        <f t="shared" si="644"/>
        <v>-</v>
      </c>
      <c r="FL143" s="68" t="str">
        <f t="shared" si="645"/>
        <v>-</v>
      </c>
      <c r="FM143" s="68" t="str">
        <f t="shared" si="646"/>
        <v>-</v>
      </c>
      <c r="FN143" s="68" t="str">
        <f t="shared" si="647"/>
        <v>-</v>
      </c>
      <c r="FO143" s="68"/>
      <c r="FP143" s="355">
        <f t="shared" si="648"/>
        <v>0</v>
      </c>
      <c r="FQ143" s="355">
        <f t="shared" si="649"/>
        <v>0</v>
      </c>
      <c r="FR143" s="355">
        <f t="shared" si="650"/>
        <v>0</v>
      </c>
      <c r="FS143" s="355">
        <f t="shared" si="651"/>
        <v>0</v>
      </c>
      <c r="FT143" s="355">
        <f t="shared" si="652"/>
        <v>0</v>
      </c>
      <c r="FU143" s="355">
        <f t="shared" si="653"/>
        <v>0</v>
      </c>
      <c r="FV143" s="355">
        <f t="shared" si="654"/>
        <v>0</v>
      </c>
      <c r="FW143" s="355">
        <f t="shared" si="655"/>
        <v>0</v>
      </c>
      <c r="FX143" s="68"/>
      <c r="FY143" s="68">
        <f t="shared" si="656"/>
        <v>0</v>
      </c>
      <c r="FZ143" s="68" t="str">
        <f t="shared" si="657"/>
        <v>-</v>
      </c>
      <c r="GA143" s="68" t="str">
        <f t="shared" si="658"/>
        <v>-</v>
      </c>
      <c r="GB143" s="68" t="str">
        <f t="shared" si="659"/>
        <v>-</v>
      </c>
      <c r="GC143" s="68" t="str">
        <f t="shared" si="660"/>
        <v>-</v>
      </c>
      <c r="GD143" s="68" t="str">
        <f t="shared" si="661"/>
        <v>-</v>
      </c>
      <c r="GE143" s="68" t="str">
        <f t="shared" si="662"/>
        <v>-</v>
      </c>
      <c r="GF143" s="68" t="str">
        <f t="shared" si="663"/>
        <v>-</v>
      </c>
    </row>
    <row r="144" spans="1:188" ht="12" x14ac:dyDescent="0.3">
      <c r="A144" s="387"/>
      <c r="B144" s="387" t="s">
        <v>107</v>
      </c>
      <c r="C144" s="387" t="s">
        <v>26</v>
      </c>
      <c r="D144" s="388">
        <v>0.72916666666666663</v>
      </c>
      <c r="E144" s="388">
        <v>0</v>
      </c>
      <c r="F144" s="389" t="str">
        <f t="shared" si="534"/>
        <v>PT</v>
      </c>
      <c r="G144" s="9"/>
      <c r="H144" s="460">
        <f>INDEX(Lookup!$F$265:$Q$275,MATCH(B144,Lookup!$F$265:$F$275,0),MATCH($F$9,Lookup!$F$265:$Q$265,0))</f>
        <v>0.2</v>
      </c>
      <c r="I144" s="391">
        <v>192.4</v>
      </c>
      <c r="J144" s="392">
        <f t="shared" si="535"/>
        <v>683.8</v>
      </c>
      <c r="K144" s="461">
        <f>H144*L144</f>
        <v>0</v>
      </c>
      <c r="L144" s="394">
        <f t="shared" si="560"/>
        <v>0</v>
      </c>
      <c r="M144" s="395">
        <f t="shared" si="537"/>
        <v>192.4</v>
      </c>
      <c r="N144" s="392">
        <f t="shared" si="538"/>
        <v>0</v>
      </c>
      <c r="O144" s="9">
        <f t="shared" si="539"/>
        <v>0</v>
      </c>
      <c r="P144" s="9">
        <f t="shared" si="561"/>
        <v>0</v>
      </c>
      <c r="Q144" s="9">
        <f t="shared" si="562"/>
        <v>0</v>
      </c>
      <c r="R144" s="9">
        <f t="shared" si="563"/>
        <v>0</v>
      </c>
      <c r="S144" s="9">
        <f t="shared" si="564"/>
        <v>0</v>
      </c>
      <c r="T144" s="9">
        <f t="shared" si="565"/>
        <v>0</v>
      </c>
      <c r="U144" s="9">
        <f t="shared" si="566"/>
        <v>0</v>
      </c>
      <c r="V144" s="9">
        <f t="shared" si="567"/>
        <v>0</v>
      </c>
      <c r="W144" s="9">
        <f t="shared" si="568"/>
        <v>0</v>
      </c>
      <c r="X144" s="9">
        <f t="shared" si="569"/>
        <v>0</v>
      </c>
      <c r="Y144" s="9">
        <f t="shared" si="570"/>
        <v>0</v>
      </c>
      <c r="Z144" s="9">
        <f t="shared" si="571"/>
        <v>0</v>
      </c>
      <c r="AA144" s="9">
        <f t="shared" si="572"/>
        <v>0</v>
      </c>
      <c r="AB144" s="9">
        <f t="shared" si="540"/>
        <v>0</v>
      </c>
      <c r="AC144" s="9">
        <f t="shared" si="541"/>
        <v>0</v>
      </c>
      <c r="AD144" s="9">
        <f t="shared" si="542"/>
        <v>0</v>
      </c>
      <c r="AE144" s="9">
        <f t="shared" si="543"/>
        <v>0</v>
      </c>
      <c r="AF144" s="9">
        <f t="shared" si="544"/>
        <v>0</v>
      </c>
      <c r="AG144" s="9">
        <f t="shared" si="545"/>
        <v>0</v>
      </c>
      <c r="AH144" s="8">
        <f t="shared" si="546"/>
        <v>192.4</v>
      </c>
      <c r="AI144" s="8">
        <f t="shared" si="547"/>
        <v>0</v>
      </c>
      <c r="AJ144" s="8">
        <f t="shared" si="548"/>
        <v>0</v>
      </c>
      <c r="AK144" s="8">
        <f t="shared" si="549"/>
        <v>0</v>
      </c>
      <c r="AL144" s="8">
        <f t="shared" si="550"/>
        <v>0</v>
      </c>
      <c r="AM144" s="103" t="str">
        <f t="shared" si="551"/>
        <v>1</v>
      </c>
      <c r="AN144" s="63"/>
      <c r="AO144" s="63"/>
      <c r="AP144" s="63"/>
      <c r="AQ144" s="66"/>
      <c r="AR144" s="66"/>
      <c r="AS144" s="63"/>
      <c r="AT144" s="63"/>
      <c r="AU144" s="63"/>
      <c r="AV144" s="63"/>
      <c r="AW144" s="63"/>
      <c r="AX144" s="66"/>
      <c r="AY144" s="66"/>
      <c r="AZ144" s="63"/>
      <c r="BA144" s="63"/>
      <c r="BB144" s="63"/>
      <c r="BC144" s="63"/>
      <c r="BD144" s="63"/>
      <c r="BE144" s="66"/>
      <c r="BF144" s="66"/>
      <c r="BG144" s="63"/>
      <c r="BH144" s="63"/>
      <c r="BI144" s="63"/>
      <c r="BJ144" s="63"/>
      <c r="BK144" s="63"/>
      <c r="BL144" s="66"/>
      <c r="BM144" s="66"/>
      <c r="BN144" s="63"/>
      <c r="BO144" s="63"/>
      <c r="BP144" s="63"/>
      <c r="BQ144" s="63"/>
      <c r="BR144" s="63"/>
      <c r="BT144" s="70">
        <f t="shared" si="573"/>
        <v>0</v>
      </c>
      <c r="BU144" s="70">
        <f t="shared" si="574"/>
        <v>0</v>
      </c>
      <c r="BV144" s="70">
        <f t="shared" si="575"/>
        <v>0</v>
      </c>
      <c r="BW144" s="70">
        <f t="shared" si="576"/>
        <v>0</v>
      </c>
      <c r="BX144" s="70">
        <f t="shared" si="577"/>
        <v>0</v>
      </c>
      <c r="BY144" s="70">
        <f t="shared" si="578"/>
        <v>0</v>
      </c>
      <c r="CA144" s="104">
        <f t="shared" si="579"/>
        <v>0</v>
      </c>
      <c r="CB144" s="104">
        <f t="shared" si="580"/>
        <v>0</v>
      </c>
      <c r="CC144" s="104">
        <f t="shared" si="581"/>
        <v>0</v>
      </c>
      <c r="CD144" s="104">
        <f t="shared" si="582"/>
        <v>0</v>
      </c>
      <c r="CE144" s="104">
        <f t="shared" si="583"/>
        <v>0</v>
      </c>
      <c r="CF144" s="104">
        <f t="shared" si="584"/>
        <v>0</v>
      </c>
      <c r="CH144" s="226">
        <f t="shared" si="552"/>
        <v>0</v>
      </c>
      <c r="CI144" s="226">
        <f t="shared" si="553"/>
        <v>0</v>
      </c>
      <c r="CJ144" s="226">
        <f t="shared" si="554"/>
        <v>0</v>
      </c>
      <c r="CK144" s="226">
        <f t="shared" si="555"/>
        <v>0</v>
      </c>
      <c r="CL144" s="226">
        <f t="shared" si="556"/>
        <v>0</v>
      </c>
      <c r="CM144" s="226">
        <f t="shared" si="557"/>
        <v>0</v>
      </c>
      <c r="CN144" s="226">
        <f t="shared" si="558"/>
        <v>0</v>
      </c>
      <c r="CO144" s="226">
        <f t="shared" si="559"/>
        <v>0</v>
      </c>
      <c r="CV144" s="355">
        <f t="shared" si="585"/>
        <v>0</v>
      </c>
      <c r="CW144" s="355">
        <f t="shared" si="586"/>
        <v>0</v>
      </c>
      <c r="CX144" s="355">
        <f t="shared" si="587"/>
        <v>0</v>
      </c>
      <c r="CY144" s="355">
        <f t="shared" si="588"/>
        <v>0</v>
      </c>
      <c r="CZ144" s="355" t="str">
        <f ca="1">IFERROR(OUNTIF(AN144:AT144,"e"),"-")</f>
        <v>-</v>
      </c>
      <c r="DA144" s="355">
        <f t="shared" si="589"/>
        <v>0</v>
      </c>
      <c r="DB144" s="355">
        <f t="shared" si="590"/>
        <v>0</v>
      </c>
      <c r="DC144" s="355">
        <f t="shared" si="591"/>
        <v>0</v>
      </c>
      <c r="DD144" s="68"/>
      <c r="DE144" s="1168">
        <f t="shared" si="592"/>
        <v>0</v>
      </c>
      <c r="DF144" s="1168" t="str">
        <f t="shared" si="593"/>
        <v>-</v>
      </c>
      <c r="DG144" s="1168" t="str">
        <f t="shared" si="594"/>
        <v>-</v>
      </c>
      <c r="DH144" s="1168" t="str">
        <f t="shared" si="595"/>
        <v>-</v>
      </c>
      <c r="DI144" s="1168" t="str">
        <f t="shared" ca="1" si="596"/>
        <v>-</v>
      </c>
      <c r="DJ144" s="1168" t="str">
        <f t="shared" si="597"/>
        <v>-</v>
      </c>
      <c r="DK144" s="1168" t="str">
        <f t="shared" si="598"/>
        <v>-</v>
      </c>
      <c r="DL144" s="1168" t="str">
        <f t="shared" si="599"/>
        <v>-</v>
      </c>
      <c r="DM144" s="68"/>
      <c r="DN144" s="355">
        <f t="shared" si="600"/>
        <v>0</v>
      </c>
      <c r="DO144" s="355">
        <f t="shared" si="601"/>
        <v>0</v>
      </c>
      <c r="DP144" s="355">
        <f t="shared" si="602"/>
        <v>0</v>
      </c>
      <c r="DQ144" s="355">
        <f t="shared" si="603"/>
        <v>0</v>
      </c>
      <c r="DR144" s="355">
        <f t="shared" si="604"/>
        <v>0</v>
      </c>
      <c r="DS144" s="355">
        <f t="shared" si="605"/>
        <v>0</v>
      </c>
      <c r="DT144" s="355">
        <f t="shared" si="606"/>
        <v>0</v>
      </c>
      <c r="DU144" s="355">
        <f t="shared" si="607"/>
        <v>0</v>
      </c>
      <c r="DV144" s="68"/>
      <c r="DW144" s="68">
        <f t="shared" si="608"/>
        <v>0</v>
      </c>
      <c r="DX144" s="68" t="str">
        <f t="shared" si="609"/>
        <v>-</v>
      </c>
      <c r="DY144" s="68" t="str">
        <f t="shared" si="610"/>
        <v>-</v>
      </c>
      <c r="DZ144" s="68" t="str">
        <f t="shared" si="611"/>
        <v>-</v>
      </c>
      <c r="EA144" s="68" t="str">
        <f t="shared" si="612"/>
        <v>-</v>
      </c>
      <c r="EB144" s="68" t="str">
        <f t="shared" si="613"/>
        <v>-</v>
      </c>
      <c r="EC144" s="68" t="str">
        <f t="shared" si="614"/>
        <v>-</v>
      </c>
      <c r="ED144" s="68" t="str">
        <f t="shared" si="615"/>
        <v>-</v>
      </c>
      <c r="EE144" s="68"/>
      <c r="EF144" s="355">
        <f t="shared" si="616"/>
        <v>0</v>
      </c>
      <c r="EG144" s="355">
        <f t="shared" si="617"/>
        <v>0</v>
      </c>
      <c r="EH144" s="355">
        <f t="shared" si="618"/>
        <v>0</v>
      </c>
      <c r="EI144" s="355">
        <f t="shared" si="619"/>
        <v>0</v>
      </c>
      <c r="EJ144" s="355">
        <f t="shared" si="620"/>
        <v>0</v>
      </c>
      <c r="EK144" s="355">
        <f t="shared" si="621"/>
        <v>0</v>
      </c>
      <c r="EL144" s="355">
        <f t="shared" si="622"/>
        <v>0</v>
      </c>
      <c r="EM144" s="355">
        <f t="shared" si="623"/>
        <v>0</v>
      </c>
      <c r="EN144" s="68"/>
      <c r="EO144" s="68">
        <f t="shared" si="624"/>
        <v>0</v>
      </c>
      <c r="EP144" s="68" t="str">
        <f t="shared" si="625"/>
        <v>-</v>
      </c>
      <c r="EQ144" s="68" t="str">
        <f t="shared" si="626"/>
        <v>-</v>
      </c>
      <c r="ER144" s="68" t="str">
        <f t="shared" si="627"/>
        <v>-</v>
      </c>
      <c r="ES144" s="68" t="str">
        <f t="shared" si="628"/>
        <v>-</v>
      </c>
      <c r="ET144" s="68" t="str">
        <f t="shared" si="629"/>
        <v>-</v>
      </c>
      <c r="EU144" s="68" t="str">
        <f t="shared" si="630"/>
        <v>-</v>
      </c>
      <c r="EV144" s="68" t="str">
        <f t="shared" si="631"/>
        <v>-</v>
      </c>
      <c r="EW144" s="68"/>
      <c r="EX144" s="355">
        <f t="shared" si="632"/>
        <v>0</v>
      </c>
      <c r="EY144" s="355">
        <f t="shared" si="633"/>
        <v>0</v>
      </c>
      <c r="EZ144" s="355">
        <f t="shared" si="634"/>
        <v>0</v>
      </c>
      <c r="FA144" s="355">
        <f t="shared" si="635"/>
        <v>0</v>
      </c>
      <c r="FB144" s="355">
        <f t="shared" si="636"/>
        <v>0</v>
      </c>
      <c r="FC144" s="355">
        <f t="shared" si="637"/>
        <v>0</v>
      </c>
      <c r="FD144" s="355">
        <f t="shared" si="638"/>
        <v>0</v>
      </c>
      <c r="FE144" s="355">
        <f t="shared" si="639"/>
        <v>0</v>
      </c>
      <c r="FF144" s="68"/>
      <c r="FG144" s="68">
        <f t="shared" si="640"/>
        <v>0</v>
      </c>
      <c r="FH144" s="68" t="str">
        <f t="shared" si="641"/>
        <v>-</v>
      </c>
      <c r="FI144" s="68" t="str">
        <f t="shared" si="642"/>
        <v>-</v>
      </c>
      <c r="FJ144" s="68" t="str">
        <f t="shared" si="643"/>
        <v>-</v>
      </c>
      <c r="FK144" s="68" t="str">
        <f t="shared" si="644"/>
        <v>-</v>
      </c>
      <c r="FL144" s="68" t="str">
        <f t="shared" si="645"/>
        <v>-</v>
      </c>
      <c r="FM144" s="68" t="str">
        <f t="shared" si="646"/>
        <v>-</v>
      </c>
      <c r="FN144" s="68" t="str">
        <f t="shared" si="647"/>
        <v>-</v>
      </c>
      <c r="FO144" s="68"/>
      <c r="FP144" s="355">
        <f t="shared" si="648"/>
        <v>0</v>
      </c>
      <c r="FQ144" s="355">
        <f t="shared" si="649"/>
        <v>0</v>
      </c>
      <c r="FR144" s="355">
        <f t="shared" si="650"/>
        <v>0</v>
      </c>
      <c r="FS144" s="355">
        <f t="shared" si="651"/>
        <v>0</v>
      </c>
      <c r="FT144" s="355">
        <f t="shared" si="652"/>
        <v>0</v>
      </c>
      <c r="FU144" s="355">
        <f t="shared" si="653"/>
        <v>0</v>
      </c>
      <c r="FV144" s="355">
        <f t="shared" si="654"/>
        <v>0</v>
      </c>
      <c r="FW144" s="355">
        <f t="shared" si="655"/>
        <v>0</v>
      </c>
      <c r="FX144" s="68"/>
      <c r="FY144" s="68">
        <f t="shared" si="656"/>
        <v>0</v>
      </c>
      <c r="FZ144" s="68" t="str">
        <f t="shared" si="657"/>
        <v>-</v>
      </c>
      <c r="GA144" s="68" t="str">
        <f t="shared" si="658"/>
        <v>-</v>
      </c>
      <c r="GB144" s="68" t="str">
        <f t="shared" si="659"/>
        <v>-</v>
      </c>
      <c r="GC144" s="68" t="str">
        <f t="shared" si="660"/>
        <v>-</v>
      </c>
      <c r="GD144" s="68" t="str">
        <f t="shared" si="661"/>
        <v>-</v>
      </c>
      <c r="GE144" s="68" t="str">
        <f t="shared" si="662"/>
        <v>-</v>
      </c>
      <c r="GF144" s="68" t="str">
        <f t="shared" si="663"/>
        <v>-</v>
      </c>
    </row>
    <row r="145" spans="1:188" ht="12.6" thickBot="1" x14ac:dyDescent="0.35">
      <c r="A145" s="387"/>
      <c r="B145" s="387" t="s">
        <v>107</v>
      </c>
      <c r="C145" s="387" t="s">
        <v>26</v>
      </c>
      <c r="D145" s="388">
        <v>0.72916666666666663</v>
      </c>
      <c r="E145" s="388">
        <v>0</v>
      </c>
      <c r="F145" s="389" t="str">
        <f t="shared" si="534"/>
        <v>PT</v>
      </c>
      <c r="G145" s="9"/>
      <c r="H145" s="460">
        <f>INDEX(Lookup!$F$265:$Q$275,MATCH(B145,Lookup!$F$265:$F$275,0),MATCH($F$9,Lookup!$F$265:$Q$265,0))</f>
        <v>0.2</v>
      </c>
      <c r="I145" s="391">
        <v>192.4</v>
      </c>
      <c r="J145" s="392">
        <f t="shared" si="535"/>
        <v>683.8</v>
      </c>
      <c r="K145" s="461">
        <f>H145*L145</f>
        <v>0</v>
      </c>
      <c r="L145" s="394">
        <f t="shared" si="560"/>
        <v>0</v>
      </c>
      <c r="M145" s="395">
        <f t="shared" si="537"/>
        <v>192.4</v>
      </c>
      <c r="N145" s="392">
        <f t="shared" si="538"/>
        <v>0</v>
      </c>
      <c r="O145" s="9">
        <f t="shared" si="539"/>
        <v>0</v>
      </c>
      <c r="P145" s="9">
        <f t="shared" si="561"/>
        <v>0</v>
      </c>
      <c r="Q145" s="9">
        <f t="shared" si="562"/>
        <v>0</v>
      </c>
      <c r="R145" s="9">
        <f t="shared" si="563"/>
        <v>0</v>
      </c>
      <c r="S145" s="9">
        <f t="shared" si="564"/>
        <v>0</v>
      </c>
      <c r="T145" s="9">
        <f t="shared" si="565"/>
        <v>0</v>
      </c>
      <c r="U145" s="9">
        <f t="shared" si="566"/>
        <v>0</v>
      </c>
      <c r="V145" s="9">
        <f t="shared" si="567"/>
        <v>0</v>
      </c>
      <c r="W145" s="9">
        <f t="shared" si="568"/>
        <v>0</v>
      </c>
      <c r="X145" s="9">
        <f t="shared" si="569"/>
        <v>0</v>
      </c>
      <c r="Y145" s="9">
        <f t="shared" si="570"/>
        <v>0</v>
      </c>
      <c r="Z145" s="9">
        <f t="shared" si="571"/>
        <v>0</v>
      </c>
      <c r="AA145" s="9">
        <f t="shared" si="572"/>
        <v>0</v>
      </c>
      <c r="AB145" s="9">
        <f t="shared" si="540"/>
        <v>0</v>
      </c>
      <c r="AC145" s="9">
        <f t="shared" si="541"/>
        <v>0</v>
      </c>
      <c r="AD145" s="9">
        <f t="shared" si="542"/>
        <v>0</v>
      </c>
      <c r="AE145" s="9">
        <f t="shared" si="543"/>
        <v>0</v>
      </c>
      <c r="AF145" s="9">
        <f t="shared" si="544"/>
        <v>0</v>
      </c>
      <c r="AG145" s="9">
        <f t="shared" si="545"/>
        <v>0</v>
      </c>
      <c r="AH145" s="8">
        <f t="shared" si="546"/>
        <v>192.4</v>
      </c>
      <c r="AI145" s="8">
        <f t="shared" si="547"/>
        <v>0</v>
      </c>
      <c r="AJ145" s="8">
        <f t="shared" si="548"/>
        <v>0</v>
      </c>
      <c r="AK145" s="8">
        <f t="shared" si="549"/>
        <v>0</v>
      </c>
      <c r="AL145" s="8">
        <f t="shared" si="550"/>
        <v>0</v>
      </c>
      <c r="AM145" s="103" t="str">
        <f t="shared" si="551"/>
        <v>1</v>
      </c>
      <c r="AN145" s="63"/>
      <c r="AO145" s="63"/>
      <c r="AP145" s="63"/>
      <c r="AQ145" s="66"/>
      <c r="AR145" s="66"/>
      <c r="AS145" s="63"/>
      <c r="AT145" s="63"/>
      <c r="AU145" s="63"/>
      <c r="AV145" s="63"/>
      <c r="AW145" s="63"/>
      <c r="AX145" s="66"/>
      <c r="AY145" s="66"/>
      <c r="AZ145" s="63"/>
      <c r="BA145" s="63"/>
      <c r="BB145" s="63"/>
      <c r="BC145" s="63"/>
      <c r="BD145" s="63"/>
      <c r="BE145" s="66"/>
      <c r="BF145" s="66"/>
      <c r="BG145" s="63"/>
      <c r="BH145" s="63"/>
      <c r="BI145" s="63"/>
      <c r="BJ145" s="63"/>
      <c r="BK145" s="63"/>
      <c r="BL145" s="66"/>
      <c r="BM145" s="66"/>
      <c r="BN145" s="63"/>
      <c r="BO145" s="63"/>
      <c r="BP145" s="63"/>
      <c r="BQ145" s="63"/>
      <c r="BR145" s="63"/>
      <c r="BT145" s="70">
        <f t="shared" si="573"/>
        <v>0</v>
      </c>
      <c r="BU145" s="70">
        <f t="shared" si="574"/>
        <v>0</v>
      </c>
      <c r="BV145" s="70">
        <f t="shared" si="575"/>
        <v>0</v>
      </c>
      <c r="BW145" s="70">
        <f t="shared" si="576"/>
        <v>0</v>
      </c>
      <c r="BX145" s="70">
        <f t="shared" si="577"/>
        <v>0</v>
      </c>
      <c r="BY145" s="70">
        <f t="shared" si="578"/>
        <v>0</v>
      </c>
      <c r="CA145" s="104">
        <f t="shared" si="579"/>
        <v>0</v>
      </c>
      <c r="CB145" s="104">
        <f t="shared" si="580"/>
        <v>0</v>
      </c>
      <c r="CC145" s="104">
        <f t="shared" si="581"/>
        <v>0</v>
      </c>
      <c r="CD145" s="104">
        <f t="shared" si="582"/>
        <v>0</v>
      </c>
      <c r="CE145" s="104">
        <f t="shared" si="583"/>
        <v>0</v>
      </c>
      <c r="CF145" s="104">
        <f t="shared" si="584"/>
        <v>0</v>
      </c>
      <c r="CH145" s="226">
        <f t="shared" si="552"/>
        <v>0</v>
      </c>
      <c r="CI145" s="226">
        <f t="shared" si="553"/>
        <v>0</v>
      </c>
      <c r="CJ145" s="226">
        <f t="shared" si="554"/>
        <v>0</v>
      </c>
      <c r="CK145" s="226">
        <f t="shared" si="555"/>
        <v>0</v>
      </c>
      <c r="CL145" s="226">
        <f t="shared" si="556"/>
        <v>0</v>
      </c>
      <c r="CM145" s="226">
        <f t="shared" si="557"/>
        <v>0</v>
      </c>
      <c r="CN145" s="226">
        <f t="shared" si="558"/>
        <v>0</v>
      </c>
      <c r="CO145" s="226">
        <f t="shared" si="559"/>
        <v>0</v>
      </c>
      <c r="CV145" s="355">
        <f t="shared" si="585"/>
        <v>0</v>
      </c>
      <c r="CW145" s="355">
        <f t="shared" si="586"/>
        <v>0</v>
      </c>
      <c r="CX145" s="355">
        <f t="shared" si="587"/>
        <v>0</v>
      </c>
      <c r="CY145" s="355">
        <f t="shared" si="588"/>
        <v>0</v>
      </c>
      <c r="CZ145" s="355" t="str">
        <f ca="1">IFERROR(OUNTIF(AN145:AT145,"e"),"-")</f>
        <v>-</v>
      </c>
      <c r="DA145" s="355">
        <f t="shared" si="589"/>
        <v>0</v>
      </c>
      <c r="DB145" s="355">
        <f t="shared" si="590"/>
        <v>0</v>
      </c>
      <c r="DC145" s="355">
        <f t="shared" si="591"/>
        <v>0</v>
      </c>
      <c r="DD145" s="68"/>
      <c r="DE145" s="1168">
        <f t="shared" si="592"/>
        <v>0</v>
      </c>
      <c r="DF145" s="1168" t="str">
        <f t="shared" si="593"/>
        <v>-</v>
      </c>
      <c r="DG145" s="1168" t="str">
        <f t="shared" si="594"/>
        <v>-</v>
      </c>
      <c r="DH145" s="1168" t="str">
        <f t="shared" si="595"/>
        <v>-</v>
      </c>
      <c r="DI145" s="1168" t="str">
        <f t="shared" ca="1" si="596"/>
        <v>-</v>
      </c>
      <c r="DJ145" s="1168" t="str">
        <f t="shared" si="597"/>
        <v>-</v>
      </c>
      <c r="DK145" s="1168" t="str">
        <f t="shared" si="598"/>
        <v>-</v>
      </c>
      <c r="DL145" s="1168" t="str">
        <f t="shared" si="599"/>
        <v>-</v>
      </c>
      <c r="DM145" s="68"/>
      <c r="DN145" s="355">
        <f t="shared" si="600"/>
        <v>0</v>
      </c>
      <c r="DO145" s="355">
        <f t="shared" si="601"/>
        <v>0</v>
      </c>
      <c r="DP145" s="355">
        <f t="shared" si="602"/>
        <v>0</v>
      </c>
      <c r="DQ145" s="355">
        <f t="shared" si="603"/>
        <v>0</v>
      </c>
      <c r="DR145" s="355">
        <f t="shared" si="604"/>
        <v>0</v>
      </c>
      <c r="DS145" s="355">
        <f t="shared" si="605"/>
        <v>0</v>
      </c>
      <c r="DT145" s="355">
        <f t="shared" si="606"/>
        <v>0</v>
      </c>
      <c r="DU145" s="355">
        <f t="shared" si="607"/>
        <v>0</v>
      </c>
      <c r="DV145" s="68"/>
      <c r="DW145" s="68">
        <f t="shared" si="608"/>
        <v>0</v>
      </c>
      <c r="DX145" s="68" t="str">
        <f t="shared" si="609"/>
        <v>-</v>
      </c>
      <c r="DY145" s="68" t="str">
        <f t="shared" si="610"/>
        <v>-</v>
      </c>
      <c r="DZ145" s="68" t="str">
        <f t="shared" si="611"/>
        <v>-</v>
      </c>
      <c r="EA145" s="68" t="str">
        <f t="shared" si="612"/>
        <v>-</v>
      </c>
      <c r="EB145" s="68" t="str">
        <f t="shared" si="613"/>
        <v>-</v>
      </c>
      <c r="EC145" s="68" t="str">
        <f t="shared" si="614"/>
        <v>-</v>
      </c>
      <c r="ED145" s="68" t="str">
        <f t="shared" si="615"/>
        <v>-</v>
      </c>
      <c r="EE145" s="68"/>
      <c r="EF145" s="355">
        <f t="shared" si="616"/>
        <v>0</v>
      </c>
      <c r="EG145" s="355">
        <f t="shared" si="617"/>
        <v>0</v>
      </c>
      <c r="EH145" s="355">
        <f t="shared" si="618"/>
        <v>0</v>
      </c>
      <c r="EI145" s="355">
        <f t="shared" si="619"/>
        <v>0</v>
      </c>
      <c r="EJ145" s="355">
        <f t="shared" si="620"/>
        <v>0</v>
      </c>
      <c r="EK145" s="355">
        <f t="shared" si="621"/>
        <v>0</v>
      </c>
      <c r="EL145" s="355">
        <f t="shared" si="622"/>
        <v>0</v>
      </c>
      <c r="EM145" s="355">
        <f t="shared" si="623"/>
        <v>0</v>
      </c>
      <c r="EN145" s="68"/>
      <c r="EO145" s="68">
        <f t="shared" si="624"/>
        <v>0</v>
      </c>
      <c r="EP145" s="68" t="str">
        <f t="shared" si="625"/>
        <v>-</v>
      </c>
      <c r="EQ145" s="68" t="str">
        <f t="shared" si="626"/>
        <v>-</v>
      </c>
      <c r="ER145" s="68" t="str">
        <f t="shared" si="627"/>
        <v>-</v>
      </c>
      <c r="ES145" s="68" t="str">
        <f t="shared" si="628"/>
        <v>-</v>
      </c>
      <c r="ET145" s="68" t="str">
        <f t="shared" si="629"/>
        <v>-</v>
      </c>
      <c r="EU145" s="68" t="str">
        <f t="shared" si="630"/>
        <v>-</v>
      </c>
      <c r="EV145" s="68" t="str">
        <f t="shared" si="631"/>
        <v>-</v>
      </c>
      <c r="EW145" s="68"/>
      <c r="EX145" s="355">
        <f t="shared" si="632"/>
        <v>0</v>
      </c>
      <c r="EY145" s="355">
        <f t="shared" si="633"/>
        <v>0</v>
      </c>
      <c r="EZ145" s="355">
        <f t="shared" si="634"/>
        <v>0</v>
      </c>
      <c r="FA145" s="355">
        <f t="shared" si="635"/>
        <v>0</v>
      </c>
      <c r="FB145" s="355">
        <f t="shared" si="636"/>
        <v>0</v>
      </c>
      <c r="FC145" s="355">
        <f t="shared" si="637"/>
        <v>0</v>
      </c>
      <c r="FD145" s="355">
        <f t="shared" si="638"/>
        <v>0</v>
      </c>
      <c r="FE145" s="355">
        <f t="shared" si="639"/>
        <v>0</v>
      </c>
      <c r="FF145" s="68"/>
      <c r="FG145" s="68">
        <f t="shared" si="640"/>
        <v>0</v>
      </c>
      <c r="FH145" s="68" t="str">
        <f t="shared" si="641"/>
        <v>-</v>
      </c>
      <c r="FI145" s="68" t="str">
        <f t="shared" si="642"/>
        <v>-</v>
      </c>
      <c r="FJ145" s="68" t="str">
        <f t="shared" si="643"/>
        <v>-</v>
      </c>
      <c r="FK145" s="68" t="str">
        <f t="shared" si="644"/>
        <v>-</v>
      </c>
      <c r="FL145" s="68" t="str">
        <f t="shared" si="645"/>
        <v>-</v>
      </c>
      <c r="FM145" s="68" t="str">
        <f t="shared" si="646"/>
        <v>-</v>
      </c>
      <c r="FN145" s="68" t="str">
        <f t="shared" si="647"/>
        <v>-</v>
      </c>
      <c r="FO145" s="68"/>
      <c r="FP145" s="355">
        <f t="shared" si="648"/>
        <v>0</v>
      </c>
      <c r="FQ145" s="355">
        <f t="shared" si="649"/>
        <v>0</v>
      </c>
      <c r="FR145" s="355">
        <f t="shared" si="650"/>
        <v>0</v>
      </c>
      <c r="FS145" s="355">
        <f t="shared" si="651"/>
        <v>0</v>
      </c>
      <c r="FT145" s="355">
        <f t="shared" si="652"/>
        <v>0</v>
      </c>
      <c r="FU145" s="355">
        <f t="shared" si="653"/>
        <v>0</v>
      </c>
      <c r="FV145" s="355">
        <f t="shared" si="654"/>
        <v>0</v>
      </c>
      <c r="FW145" s="355">
        <f t="shared" si="655"/>
        <v>0</v>
      </c>
      <c r="FX145" s="68"/>
      <c r="FY145" s="68">
        <f t="shared" si="656"/>
        <v>0</v>
      </c>
      <c r="FZ145" s="68" t="str">
        <f t="shared" si="657"/>
        <v>-</v>
      </c>
      <c r="GA145" s="68" t="str">
        <f t="shared" si="658"/>
        <v>-</v>
      </c>
      <c r="GB145" s="68" t="str">
        <f t="shared" si="659"/>
        <v>-</v>
      </c>
      <c r="GC145" s="68" t="str">
        <f t="shared" si="660"/>
        <v>-</v>
      </c>
      <c r="GD145" s="68" t="str">
        <f t="shared" si="661"/>
        <v>-</v>
      </c>
      <c r="GE145" s="68" t="str">
        <f t="shared" si="662"/>
        <v>-</v>
      </c>
      <c r="GF145" s="68" t="str">
        <f t="shared" si="663"/>
        <v>-</v>
      </c>
    </row>
    <row r="146" spans="1:188" ht="12.6" thickBot="1" x14ac:dyDescent="0.35">
      <c r="A146" s="414"/>
      <c r="B146" s="414"/>
      <c r="C146" s="414"/>
      <c r="D146" s="415"/>
      <c r="E146" s="415"/>
      <c r="F146" s="416"/>
      <c r="G146" s="414"/>
      <c r="H146" s="414"/>
      <c r="I146" s="417"/>
      <c r="J146" s="418" t="s">
        <v>75</v>
      </c>
      <c r="K146" s="419">
        <f>SUM(K124:K145)</f>
        <v>0</v>
      </c>
      <c r="L146" s="418">
        <f>SUM(L124:L145)</f>
        <v>0</v>
      </c>
      <c r="M146" s="420"/>
      <c r="N146" s="469">
        <f>SUM(N124:N145)</f>
        <v>0</v>
      </c>
      <c r="O146" s="110"/>
      <c r="P146" s="111">
        <f>SUM(P124:P145)</f>
        <v>0</v>
      </c>
      <c r="Q146" s="111"/>
      <c r="R146" s="111">
        <f>SUM(R124:R145)</f>
        <v>0</v>
      </c>
      <c r="S146" s="111"/>
      <c r="T146" s="111">
        <f>SUM(T124:T145)</f>
        <v>0</v>
      </c>
      <c r="U146" s="112"/>
      <c r="V146" s="111">
        <f>SUM(V124:V145)</f>
        <v>0</v>
      </c>
      <c r="W146" s="111"/>
      <c r="X146" s="111">
        <f>SUM(X124:X145)</f>
        <v>0</v>
      </c>
      <c r="Y146" s="111">
        <f>SUM(Y124:Y145)</f>
        <v>0</v>
      </c>
      <c r="Z146" s="111">
        <f>SUM(Z124:Z145)</f>
        <v>0</v>
      </c>
      <c r="AA146" s="111">
        <f>SUM(AA124:AA145)</f>
        <v>0</v>
      </c>
      <c r="AB146" s="111"/>
      <c r="AC146" s="112"/>
      <c r="AD146" s="111"/>
      <c r="AE146" s="111"/>
      <c r="AF146" s="111"/>
      <c r="AG146" s="111"/>
      <c r="AH146" s="111"/>
      <c r="AI146" s="111"/>
      <c r="AJ146" s="111"/>
      <c r="AK146" s="111"/>
      <c r="AL146" s="112"/>
      <c r="AM146" s="113"/>
      <c r="AN146" s="121">
        <f t="shared" ref="AN146:BO146" si="664">COUNTA(AN124:AN145)</f>
        <v>0</v>
      </c>
      <c r="AO146" s="121">
        <f t="shared" si="664"/>
        <v>0</v>
      </c>
      <c r="AP146" s="121">
        <f t="shared" si="664"/>
        <v>0</v>
      </c>
      <c r="AQ146" s="121">
        <f t="shared" si="664"/>
        <v>0</v>
      </c>
      <c r="AR146" s="121">
        <f t="shared" si="664"/>
        <v>0</v>
      </c>
      <c r="AS146" s="121">
        <f t="shared" si="664"/>
        <v>0</v>
      </c>
      <c r="AT146" s="121">
        <f t="shared" si="664"/>
        <v>0</v>
      </c>
      <c r="AU146" s="121">
        <f t="shared" si="664"/>
        <v>0</v>
      </c>
      <c r="AV146" s="121">
        <f t="shared" si="664"/>
        <v>0</v>
      </c>
      <c r="AW146" s="121">
        <f t="shared" si="664"/>
        <v>0</v>
      </c>
      <c r="AX146" s="121">
        <f t="shared" si="664"/>
        <v>0</v>
      </c>
      <c r="AY146" s="121">
        <f t="shared" si="664"/>
        <v>0</v>
      </c>
      <c r="AZ146" s="121">
        <f t="shared" si="664"/>
        <v>0</v>
      </c>
      <c r="BA146" s="121">
        <f t="shared" si="664"/>
        <v>0</v>
      </c>
      <c r="BB146" s="121">
        <f t="shared" si="664"/>
        <v>0</v>
      </c>
      <c r="BC146" s="121">
        <f t="shared" si="664"/>
        <v>0</v>
      </c>
      <c r="BD146" s="121">
        <f t="shared" si="664"/>
        <v>0</v>
      </c>
      <c r="BE146" s="121">
        <f t="shared" si="664"/>
        <v>0</v>
      </c>
      <c r="BF146" s="121">
        <f t="shared" si="664"/>
        <v>0</v>
      </c>
      <c r="BG146" s="121">
        <f t="shared" si="664"/>
        <v>0</v>
      </c>
      <c r="BH146" s="121">
        <f t="shared" si="664"/>
        <v>0</v>
      </c>
      <c r="BI146" s="121">
        <f t="shared" si="664"/>
        <v>0</v>
      </c>
      <c r="BJ146" s="232">
        <f t="shared" si="664"/>
        <v>0</v>
      </c>
      <c r="BK146" s="232">
        <f t="shared" si="664"/>
        <v>0</v>
      </c>
      <c r="BL146" s="121">
        <f t="shared" si="664"/>
        <v>0</v>
      </c>
      <c r="BM146" s="121">
        <f t="shared" si="664"/>
        <v>0</v>
      </c>
      <c r="BN146" s="121">
        <f t="shared" si="664"/>
        <v>0</v>
      </c>
      <c r="BO146" s="121">
        <f t="shared" si="664"/>
        <v>0</v>
      </c>
      <c r="BP146" s="121">
        <f>COUNTA(BP124:BP145)</f>
        <v>0</v>
      </c>
      <c r="BQ146" s="121">
        <f>COUNTA(BQ124:BQ145)</f>
        <v>0</v>
      </c>
      <c r="BR146" s="121">
        <f>COUNTA(BR124:BR145)</f>
        <v>0</v>
      </c>
      <c r="CV146" s="1568">
        <f ca="1">SUM(CV124:DC145)</f>
        <v>0</v>
      </c>
      <c r="CW146" s="1569"/>
      <c r="CX146" s="1569"/>
      <c r="CY146" s="1569"/>
      <c r="CZ146" s="1569"/>
      <c r="DA146" s="1569"/>
      <c r="DB146" s="1569"/>
      <c r="DC146" s="1570"/>
      <c r="DD146" s="68"/>
      <c r="DE146" s="1560">
        <f ca="1">SUM(DE124:DL145)</f>
        <v>0</v>
      </c>
      <c r="DF146" s="1561"/>
      <c r="DG146" s="1561"/>
      <c r="DH146" s="1561"/>
      <c r="DI146" s="1561"/>
      <c r="DJ146" s="1561"/>
      <c r="DK146" s="1561"/>
      <c r="DL146" s="1562"/>
      <c r="DM146" s="68"/>
      <c r="DN146" s="1568">
        <f>SUM(DN124:DU145)</f>
        <v>0</v>
      </c>
      <c r="DO146" s="1569"/>
      <c r="DP146" s="1569"/>
      <c r="DQ146" s="1569"/>
      <c r="DR146" s="1569"/>
      <c r="DS146" s="1569"/>
      <c r="DT146" s="1569"/>
      <c r="DU146" s="1570"/>
      <c r="DV146" s="68"/>
      <c r="DW146" s="1560">
        <f>SUM(DW124:ED145)</f>
        <v>0</v>
      </c>
      <c r="DX146" s="1561"/>
      <c r="DY146" s="1561"/>
      <c r="DZ146" s="1561"/>
      <c r="EA146" s="1561"/>
      <c r="EB146" s="1561"/>
      <c r="EC146" s="1561"/>
      <c r="ED146" s="1562"/>
      <c r="EE146" s="68"/>
      <c r="EF146" s="1568">
        <f>SUM(EF124:EM145)</f>
        <v>0</v>
      </c>
      <c r="EG146" s="1569"/>
      <c r="EH146" s="1569"/>
      <c r="EI146" s="1569"/>
      <c r="EJ146" s="1569"/>
      <c r="EK146" s="1569"/>
      <c r="EL146" s="1569"/>
      <c r="EM146" s="1570"/>
      <c r="EN146" s="68"/>
      <c r="EO146" s="1560">
        <f>SUM(EO124:EV145)</f>
        <v>0</v>
      </c>
      <c r="EP146" s="1561"/>
      <c r="EQ146" s="1561"/>
      <c r="ER146" s="1561"/>
      <c r="ES146" s="1561"/>
      <c r="ET146" s="1561"/>
      <c r="EU146" s="1561"/>
      <c r="EV146" s="1562"/>
      <c r="EW146" s="68"/>
      <c r="EX146" s="1568">
        <f>SUM(EX124:FE145)</f>
        <v>0</v>
      </c>
      <c r="EY146" s="1569"/>
      <c r="EZ146" s="1569"/>
      <c r="FA146" s="1569"/>
      <c r="FB146" s="1569"/>
      <c r="FC146" s="1569"/>
      <c r="FD146" s="1569"/>
      <c r="FE146" s="1570"/>
      <c r="FF146" s="68"/>
      <c r="FG146" s="1560">
        <f>SUM(FG124:FN145)</f>
        <v>0</v>
      </c>
      <c r="FH146" s="1561"/>
      <c r="FI146" s="1561"/>
      <c r="FJ146" s="1561"/>
      <c r="FK146" s="1561"/>
      <c r="FL146" s="1561"/>
      <c r="FM146" s="1561"/>
      <c r="FN146" s="1562"/>
      <c r="FO146" s="68"/>
      <c r="FP146" s="1568">
        <f>SUM(FP124:FW145)</f>
        <v>0</v>
      </c>
      <c r="FQ146" s="1569"/>
      <c r="FR146" s="1569"/>
      <c r="FS146" s="1569"/>
      <c r="FT146" s="1569"/>
      <c r="FU146" s="1569"/>
      <c r="FV146" s="1569"/>
      <c r="FW146" s="1570"/>
      <c r="FX146" s="68"/>
      <c r="FY146" s="1560">
        <f>SUM(FY124:GF145)</f>
        <v>0</v>
      </c>
      <c r="FZ146" s="1561"/>
      <c r="GA146" s="1561"/>
      <c r="GB146" s="1561"/>
      <c r="GC146" s="1561"/>
      <c r="GD146" s="1561"/>
      <c r="GE146" s="1561"/>
      <c r="GF146" s="1562"/>
    </row>
    <row r="147" spans="1:188" ht="14.25" customHeight="1" thickBot="1" x14ac:dyDescent="0.35">
      <c r="B147" s="68"/>
      <c r="N147" s="230" t="s">
        <v>83</v>
      </c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583">
        <f>SUM(BT124:BT145)</f>
        <v>0</v>
      </c>
      <c r="AO147" s="1583"/>
      <c r="AP147" s="1583"/>
      <c r="AQ147" s="1583"/>
      <c r="AR147" s="1583"/>
      <c r="AS147" s="1583">
        <f>SUM(BU124:BU145)</f>
        <v>0</v>
      </c>
      <c r="AT147" s="1583"/>
      <c r="AU147" s="1583"/>
      <c r="AV147" s="1583"/>
      <c r="AW147" s="1583"/>
      <c r="AX147" s="1583"/>
      <c r="AY147" s="1583"/>
      <c r="AZ147" s="1583">
        <f>SUM(BV124:BV145)</f>
        <v>0</v>
      </c>
      <c r="BA147" s="1583"/>
      <c r="BB147" s="1583"/>
      <c r="BC147" s="1583"/>
      <c r="BD147" s="1583"/>
      <c r="BE147" s="1583"/>
      <c r="BF147" s="1583"/>
      <c r="BG147" s="1583">
        <f>SUM(BW124:BW145)</f>
        <v>0</v>
      </c>
      <c r="BH147" s="1583"/>
      <c r="BI147" s="1583"/>
      <c r="BJ147" s="1583"/>
      <c r="BK147" s="1583"/>
      <c r="BL147" s="1583"/>
      <c r="BM147" s="1583"/>
      <c r="BN147" s="1583">
        <f>SUM(BX124:BX145)</f>
        <v>0</v>
      </c>
      <c r="BO147" s="1583"/>
      <c r="BP147" s="1583"/>
      <c r="BQ147" s="1583"/>
      <c r="BR147" s="1583"/>
    </row>
    <row r="148" spans="1:188" ht="14.25" customHeight="1" thickBot="1" x14ac:dyDescent="0.35">
      <c r="N148" s="229" t="s">
        <v>119</v>
      </c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583">
        <f>SUM(CA124:CA145)</f>
        <v>0</v>
      </c>
      <c r="AO148" s="1583"/>
      <c r="AP148" s="1583"/>
      <c r="AQ148" s="1583"/>
      <c r="AR148" s="1583"/>
      <c r="AS148" s="1583">
        <f>SUM(CB124:CB145)</f>
        <v>0</v>
      </c>
      <c r="AT148" s="1583"/>
      <c r="AU148" s="1583"/>
      <c r="AV148" s="1583"/>
      <c r="AW148" s="1583"/>
      <c r="AX148" s="1583"/>
      <c r="AY148" s="1583"/>
      <c r="AZ148" s="1583">
        <f>SUM(CC124:CC145)</f>
        <v>0</v>
      </c>
      <c r="BA148" s="1583"/>
      <c r="BB148" s="1583"/>
      <c r="BC148" s="1583"/>
      <c r="BD148" s="1583"/>
      <c r="BE148" s="1583"/>
      <c r="BF148" s="1583"/>
      <c r="BG148" s="1583">
        <f>SUM(CD124:CD145)</f>
        <v>0</v>
      </c>
      <c r="BH148" s="1583"/>
      <c r="BI148" s="1583"/>
      <c r="BJ148" s="1583"/>
      <c r="BK148" s="1583"/>
      <c r="BL148" s="1583"/>
      <c r="BM148" s="1583"/>
      <c r="BN148" s="1583">
        <f>SUM(CE124:CE145)</f>
        <v>0</v>
      </c>
      <c r="BO148" s="1583"/>
      <c r="BP148" s="1583"/>
      <c r="BQ148" s="1583"/>
      <c r="BR148" s="1583"/>
    </row>
    <row r="149" spans="1:188" ht="14.25" customHeight="1" x14ac:dyDescent="0.3">
      <c r="B149" s="95" t="s">
        <v>150</v>
      </c>
      <c r="I149" s="225" t="str">
        <f>I14</f>
        <v>Index 130%</v>
      </c>
      <c r="N149" s="78"/>
      <c r="AG149" s="68"/>
      <c r="AH149" s="68"/>
      <c r="AI149" s="68"/>
      <c r="AJ149" s="68"/>
      <c r="AK149" s="68"/>
      <c r="AL149" s="68"/>
      <c r="AM149" s="68"/>
      <c r="AN149" s="97" t="s">
        <v>344</v>
      </c>
      <c r="AO149" s="97" t="s">
        <v>385</v>
      </c>
      <c r="AP149" s="97" t="s">
        <v>158</v>
      </c>
      <c r="AQ149" s="97" t="s">
        <v>25</v>
      </c>
      <c r="AR149" s="97" t="s">
        <v>36</v>
      </c>
      <c r="AS149" s="97" t="s">
        <v>30</v>
      </c>
      <c r="AT149" s="97" t="s">
        <v>343</v>
      </c>
      <c r="AU149" s="97" t="s">
        <v>344</v>
      </c>
      <c r="AV149" s="97" t="s">
        <v>385</v>
      </c>
      <c r="AW149" s="97" t="s">
        <v>158</v>
      </c>
      <c r="AX149" s="97" t="s">
        <v>25</v>
      </c>
      <c r="AY149" s="97" t="s">
        <v>36</v>
      </c>
      <c r="AZ149" s="97" t="s">
        <v>30</v>
      </c>
      <c r="BA149" s="97" t="s">
        <v>343</v>
      </c>
      <c r="BB149" s="97" t="s">
        <v>344</v>
      </c>
      <c r="BC149" s="97" t="s">
        <v>385</v>
      </c>
      <c r="BD149" s="97" t="s">
        <v>158</v>
      </c>
      <c r="BE149" s="97" t="s">
        <v>25</v>
      </c>
      <c r="BF149" s="97" t="s">
        <v>36</v>
      </c>
      <c r="BG149" s="97" t="s">
        <v>30</v>
      </c>
      <c r="BH149" s="97" t="s">
        <v>343</v>
      </c>
      <c r="BI149" s="97" t="s">
        <v>344</v>
      </c>
      <c r="BJ149" s="97" t="s">
        <v>385</v>
      </c>
      <c r="BK149" s="97" t="s">
        <v>158</v>
      </c>
      <c r="BL149" s="97" t="s">
        <v>25</v>
      </c>
      <c r="BM149" s="97" t="s">
        <v>36</v>
      </c>
      <c r="BN149" s="97" t="s">
        <v>30</v>
      </c>
      <c r="BO149" s="97" t="s">
        <v>343</v>
      </c>
      <c r="BP149" s="97" t="s">
        <v>344</v>
      </c>
      <c r="BQ149" s="97" t="s">
        <v>385</v>
      </c>
      <c r="BR149" s="97" t="s">
        <v>158</v>
      </c>
      <c r="CV149" s="1556" t="s">
        <v>359</v>
      </c>
      <c r="CW149" s="1556"/>
      <c r="CX149" s="1556"/>
      <c r="CY149" s="1556"/>
      <c r="CZ149" s="1556"/>
      <c r="DA149" s="1556"/>
      <c r="DB149" s="1556"/>
      <c r="DC149" s="1556"/>
      <c r="DD149" s="68"/>
      <c r="DE149" s="1556" t="s">
        <v>369</v>
      </c>
      <c r="DF149" s="1556"/>
      <c r="DG149" s="1556"/>
      <c r="DH149" s="1556"/>
      <c r="DI149" s="1556"/>
      <c r="DJ149" s="1556"/>
      <c r="DK149" s="1556"/>
      <c r="DL149" s="1556"/>
      <c r="DM149" s="68"/>
      <c r="DN149" s="1556" t="s">
        <v>368</v>
      </c>
      <c r="DO149" s="1556"/>
      <c r="DP149" s="1556"/>
      <c r="DQ149" s="1556"/>
      <c r="DR149" s="1556"/>
      <c r="DS149" s="1556"/>
      <c r="DT149" s="1556"/>
      <c r="DU149" s="1556"/>
      <c r="DV149" s="68"/>
      <c r="DW149" s="1556" t="s">
        <v>370</v>
      </c>
      <c r="DX149" s="1556"/>
      <c r="DY149" s="1556"/>
      <c r="DZ149" s="1556"/>
      <c r="EA149" s="1556"/>
      <c r="EB149" s="1556"/>
      <c r="EC149" s="1556"/>
      <c r="ED149" s="1556"/>
      <c r="EE149" s="68"/>
      <c r="EF149" s="1556" t="s">
        <v>371</v>
      </c>
      <c r="EG149" s="1556"/>
      <c r="EH149" s="1556"/>
      <c r="EI149" s="1556"/>
      <c r="EJ149" s="1556"/>
      <c r="EK149" s="1556"/>
      <c r="EL149" s="1556"/>
      <c r="EM149" s="1556"/>
      <c r="EN149" s="68"/>
      <c r="EO149" s="1556" t="s">
        <v>372</v>
      </c>
      <c r="EP149" s="1556"/>
      <c r="EQ149" s="1556"/>
      <c r="ER149" s="1556"/>
      <c r="ES149" s="1556"/>
      <c r="ET149" s="1556"/>
      <c r="EU149" s="1556"/>
      <c r="EV149" s="1556"/>
      <c r="EW149" s="68"/>
      <c r="EX149" s="1556" t="s">
        <v>373</v>
      </c>
      <c r="EY149" s="1556"/>
      <c r="EZ149" s="1556"/>
      <c r="FA149" s="1556"/>
      <c r="FB149" s="1556"/>
      <c r="FC149" s="1556"/>
      <c r="FD149" s="1556"/>
      <c r="FE149" s="1556"/>
      <c r="FF149" s="68"/>
      <c r="FG149" s="1556" t="s">
        <v>374</v>
      </c>
      <c r="FH149" s="1556"/>
      <c r="FI149" s="1556"/>
      <c r="FJ149" s="1556"/>
      <c r="FK149" s="1556"/>
      <c r="FL149" s="1556"/>
      <c r="FM149" s="1556"/>
      <c r="FN149" s="1556"/>
      <c r="FO149" s="68"/>
      <c r="FP149" s="1556" t="s">
        <v>375</v>
      </c>
      <c r="FQ149" s="1556"/>
      <c r="FR149" s="1556"/>
      <c r="FS149" s="1556"/>
      <c r="FT149" s="1556"/>
      <c r="FU149" s="1556"/>
      <c r="FV149" s="1556"/>
      <c r="FW149" s="1556"/>
      <c r="FX149" s="68"/>
      <c r="FY149" s="1556" t="s">
        <v>376</v>
      </c>
      <c r="FZ149" s="1556"/>
      <c r="GA149" s="1556"/>
      <c r="GB149" s="1556"/>
      <c r="GC149" s="1556"/>
      <c r="GD149" s="1556"/>
      <c r="GE149" s="1556"/>
      <c r="GF149" s="1556"/>
    </row>
    <row r="150" spans="1:188" ht="12" x14ac:dyDescent="0.3">
      <c r="A150" s="474" t="s">
        <v>3</v>
      </c>
      <c r="B150" s="474" t="s">
        <v>4</v>
      </c>
      <c r="C150" s="474" t="s">
        <v>5</v>
      </c>
      <c r="D150" s="474" t="s">
        <v>3</v>
      </c>
      <c r="E150" s="475" t="s">
        <v>209</v>
      </c>
      <c r="F150" s="475" t="s">
        <v>6</v>
      </c>
      <c r="G150" s="474" t="s">
        <v>7</v>
      </c>
      <c r="H150" s="474" t="s">
        <v>8</v>
      </c>
      <c r="I150" s="474" t="s">
        <v>93</v>
      </c>
      <c r="J150" s="474" t="s">
        <v>9</v>
      </c>
      <c r="K150" s="474" t="s">
        <v>10</v>
      </c>
      <c r="L150" s="474" t="s">
        <v>17</v>
      </c>
      <c r="M150" s="474" t="s">
        <v>18</v>
      </c>
      <c r="N150" s="474" t="s">
        <v>19</v>
      </c>
      <c r="O150" s="42" t="s">
        <v>45</v>
      </c>
      <c r="P150" s="42" t="s">
        <v>50</v>
      </c>
      <c r="Q150" s="42" t="s">
        <v>46</v>
      </c>
      <c r="R150" s="42" t="s">
        <v>51</v>
      </c>
      <c r="S150" s="42" t="s">
        <v>47</v>
      </c>
      <c r="T150" s="42" t="s">
        <v>52</v>
      </c>
      <c r="U150" s="42" t="s">
        <v>48</v>
      </c>
      <c r="V150" s="42" t="s">
        <v>53</v>
      </c>
      <c r="W150" s="42" t="s">
        <v>49</v>
      </c>
      <c r="X150" s="43" t="s">
        <v>54</v>
      </c>
      <c r="Y150" s="43" t="s">
        <v>105</v>
      </c>
      <c r="Z150" s="43" t="s">
        <v>155</v>
      </c>
      <c r="AA150" s="43" t="s">
        <v>156</v>
      </c>
      <c r="AB150" s="43" t="s">
        <v>104</v>
      </c>
      <c r="AC150" s="42" t="s">
        <v>96</v>
      </c>
      <c r="AD150" s="42" t="s">
        <v>97</v>
      </c>
      <c r="AE150" s="42" t="s">
        <v>98</v>
      </c>
      <c r="AF150" s="42" t="s">
        <v>99</v>
      </c>
      <c r="AG150" s="42" t="s">
        <v>100</v>
      </c>
      <c r="AH150" s="42" t="s">
        <v>120</v>
      </c>
      <c r="AI150" s="42" t="s">
        <v>121</v>
      </c>
      <c r="AJ150" s="42" t="s">
        <v>122</v>
      </c>
      <c r="AK150" s="42" t="s">
        <v>123</v>
      </c>
      <c r="AL150" s="42" t="s">
        <v>124</v>
      </c>
      <c r="AM150" s="42" t="s">
        <v>127</v>
      </c>
      <c r="AN150" s="42">
        <v>1</v>
      </c>
      <c r="AO150" s="44">
        <v>2</v>
      </c>
      <c r="AP150" s="42">
        <v>3</v>
      </c>
      <c r="AQ150" s="44">
        <v>4</v>
      </c>
      <c r="AR150" s="42">
        <v>5</v>
      </c>
      <c r="AS150" s="44">
        <v>6</v>
      </c>
      <c r="AT150" s="42">
        <v>7</v>
      </c>
      <c r="AU150" s="44">
        <v>8</v>
      </c>
      <c r="AV150" s="42">
        <v>9</v>
      </c>
      <c r="AW150" s="44">
        <v>10</v>
      </c>
      <c r="AX150" s="42">
        <v>11</v>
      </c>
      <c r="AY150" s="44">
        <v>12</v>
      </c>
      <c r="AZ150" s="42">
        <v>13</v>
      </c>
      <c r="BA150" s="44">
        <v>14</v>
      </c>
      <c r="BB150" s="42">
        <v>15</v>
      </c>
      <c r="BC150" s="44">
        <v>16</v>
      </c>
      <c r="BD150" s="42">
        <v>17</v>
      </c>
      <c r="BE150" s="44">
        <v>18</v>
      </c>
      <c r="BF150" s="42">
        <v>19</v>
      </c>
      <c r="BG150" s="44">
        <v>20</v>
      </c>
      <c r="BH150" s="42">
        <v>21</v>
      </c>
      <c r="BI150" s="44">
        <v>22</v>
      </c>
      <c r="BJ150" s="42">
        <v>23</v>
      </c>
      <c r="BK150" s="44">
        <v>24</v>
      </c>
      <c r="BL150" s="42">
        <v>25</v>
      </c>
      <c r="BM150" s="44">
        <v>26</v>
      </c>
      <c r="BN150" s="42">
        <v>27</v>
      </c>
      <c r="BO150" s="44">
        <v>28</v>
      </c>
      <c r="BP150" s="44">
        <v>29</v>
      </c>
      <c r="BQ150" s="42">
        <v>30</v>
      </c>
      <c r="BR150" s="44">
        <v>31</v>
      </c>
      <c r="BT150" s="97" t="s">
        <v>84</v>
      </c>
      <c r="BU150" s="97" t="s">
        <v>85</v>
      </c>
      <c r="BV150" s="97" t="s">
        <v>86</v>
      </c>
      <c r="BW150" s="97" t="s">
        <v>87</v>
      </c>
      <c r="BX150" s="97" t="s">
        <v>91</v>
      </c>
      <c r="BY150" s="97" t="s">
        <v>129</v>
      </c>
      <c r="BZ150" s="97"/>
      <c r="CA150" s="97" t="s">
        <v>84</v>
      </c>
      <c r="CB150" s="97" t="s">
        <v>85</v>
      </c>
      <c r="CC150" s="97" t="s">
        <v>86</v>
      </c>
      <c r="CD150" s="97" t="s">
        <v>87</v>
      </c>
      <c r="CE150" s="97" t="s">
        <v>91</v>
      </c>
      <c r="CF150" s="97" t="s">
        <v>129</v>
      </c>
      <c r="CH150" s="99" t="s">
        <v>188</v>
      </c>
      <c r="CI150" s="99" t="s">
        <v>189</v>
      </c>
      <c r="CJ150" s="99" t="s">
        <v>190</v>
      </c>
      <c r="CK150" s="99" t="s">
        <v>191</v>
      </c>
      <c r="CL150" s="99" t="s">
        <v>192</v>
      </c>
      <c r="CM150" s="99" t="s">
        <v>193</v>
      </c>
      <c r="CN150" s="99" t="s">
        <v>194</v>
      </c>
      <c r="CO150" s="99" t="s">
        <v>195</v>
      </c>
      <c r="CV150" s="99" t="s">
        <v>360</v>
      </c>
      <c r="CW150" s="99" t="s">
        <v>361</v>
      </c>
      <c r="CX150" s="99" t="s">
        <v>362</v>
      </c>
      <c r="CY150" s="99" t="s">
        <v>363</v>
      </c>
      <c r="CZ150" s="99" t="s">
        <v>364</v>
      </c>
      <c r="DA150" s="99" t="s">
        <v>365</v>
      </c>
      <c r="DB150" s="99" t="s">
        <v>366</v>
      </c>
      <c r="DC150" s="99" t="s">
        <v>367</v>
      </c>
      <c r="DD150" s="68"/>
      <c r="DE150" s="1164" t="s">
        <v>360</v>
      </c>
      <c r="DF150" s="1164" t="s">
        <v>361</v>
      </c>
      <c r="DG150" s="1164" t="s">
        <v>362</v>
      </c>
      <c r="DH150" s="1164" t="s">
        <v>363</v>
      </c>
      <c r="DI150" s="1164" t="s">
        <v>364</v>
      </c>
      <c r="DJ150" s="1164" t="s">
        <v>365</v>
      </c>
      <c r="DK150" s="1164" t="s">
        <v>366</v>
      </c>
      <c r="DL150" s="1164" t="s">
        <v>367</v>
      </c>
      <c r="DM150" s="68"/>
      <c r="DN150" s="99" t="s">
        <v>360</v>
      </c>
      <c r="DO150" s="99" t="s">
        <v>361</v>
      </c>
      <c r="DP150" s="99" t="s">
        <v>362</v>
      </c>
      <c r="DQ150" s="99" t="s">
        <v>363</v>
      </c>
      <c r="DR150" s="99" t="s">
        <v>364</v>
      </c>
      <c r="DS150" s="99" t="s">
        <v>365</v>
      </c>
      <c r="DT150" s="99" t="s">
        <v>366</v>
      </c>
      <c r="DU150" s="99" t="s">
        <v>367</v>
      </c>
      <c r="DV150" s="68"/>
      <c r="DW150" s="1164" t="s">
        <v>360</v>
      </c>
      <c r="DX150" s="1164" t="s">
        <v>361</v>
      </c>
      <c r="DY150" s="1164" t="s">
        <v>362</v>
      </c>
      <c r="DZ150" s="1164" t="s">
        <v>363</v>
      </c>
      <c r="EA150" s="1164" t="s">
        <v>364</v>
      </c>
      <c r="EB150" s="1164" t="s">
        <v>365</v>
      </c>
      <c r="EC150" s="1164" t="s">
        <v>366</v>
      </c>
      <c r="ED150" s="1164" t="s">
        <v>367</v>
      </c>
      <c r="EE150" s="68"/>
      <c r="EF150" s="99" t="s">
        <v>360</v>
      </c>
      <c r="EG150" s="99" t="s">
        <v>361</v>
      </c>
      <c r="EH150" s="99" t="s">
        <v>362</v>
      </c>
      <c r="EI150" s="99" t="s">
        <v>363</v>
      </c>
      <c r="EJ150" s="99" t="s">
        <v>364</v>
      </c>
      <c r="EK150" s="99" t="s">
        <v>365</v>
      </c>
      <c r="EL150" s="99" t="s">
        <v>366</v>
      </c>
      <c r="EM150" s="99" t="s">
        <v>367</v>
      </c>
      <c r="EN150" s="68"/>
      <c r="EO150" s="1164" t="s">
        <v>360</v>
      </c>
      <c r="EP150" s="1164" t="s">
        <v>361</v>
      </c>
      <c r="EQ150" s="1164" t="s">
        <v>362</v>
      </c>
      <c r="ER150" s="1164" t="s">
        <v>363</v>
      </c>
      <c r="ES150" s="1164" t="s">
        <v>364</v>
      </c>
      <c r="ET150" s="1164" t="s">
        <v>365</v>
      </c>
      <c r="EU150" s="1164" t="s">
        <v>366</v>
      </c>
      <c r="EV150" s="1164" t="s">
        <v>367</v>
      </c>
      <c r="EW150" s="68"/>
      <c r="EX150" s="99" t="s">
        <v>360</v>
      </c>
      <c r="EY150" s="99" t="s">
        <v>361</v>
      </c>
      <c r="EZ150" s="99" t="s">
        <v>362</v>
      </c>
      <c r="FA150" s="99" t="s">
        <v>363</v>
      </c>
      <c r="FB150" s="99" t="s">
        <v>364</v>
      </c>
      <c r="FC150" s="99" t="s">
        <v>365</v>
      </c>
      <c r="FD150" s="99" t="s">
        <v>366</v>
      </c>
      <c r="FE150" s="99" t="s">
        <v>367</v>
      </c>
      <c r="FF150" s="68"/>
      <c r="FG150" s="1164" t="s">
        <v>360</v>
      </c>
      <c r="FH150" s="1164" t="s">
        <v>361</v>
      </c>
      <c r="FI150" s="1164" t="s">
        <v>362</v>
      </c>
      <c r="FJ150" s="1164" t="s">
        <v>363</v>
      </c>
      <c r="FK150" s="1164" t="s">
        <v>364</v>
      </c>
      <c r="FL150" s="1164" t="s">
        <v>365</v>
      </c>
      <c r="FM150" s="1164" t="s">
        <v>366</v>
      </c>
      <c r="FN150" s="1164" t="s">
        <v>367</v>
      </c>
      <c r="FO150" s="68"/>
      <c r="FP150" s="99" t="s">
        <v>360</v>
      </c>
      <c r="FQ150" s="99" t="s">
        <v>361</v>
      </c>
      <c r="FR150" s="99" t="s">
        <v>362</v>
      </c>
      <c r="FS150" s="99" t="s">
        <v>363</v>
      </c>
      <c r="FT150" s="99" t="s">
        <v>364</v>
      </c>
      <c r="FU150" s="99" t="s">
        <v>365</v>
      </c>
      <c r="FV150" s="99" t="s">
        <v>366</v>
      </c>
      <c r="FW150" s="99" t="s">
        <v>367</v>
      </c>
      <c r="FX150" s="68"/>
      <c r="FY150" s="1164" t="s">
        <v>360</v>
      </c>
      <c r="FZ150" s="1164" t="s">
        <v>361</v>
      </c>
      <c r="GA150" s="1164" t="s">
        <v>362</v>
      </c>
      <c r="GB150" s="1164" t="s">
        <v>363</v>
      </c>
      <c r="GC150" s="1164" t="s">
        <v>364</v>
      </c>
      <c r="GD150" s="1164" t="s">
        <v>365</v>
      </c>
      <c r="GE150" s="1164" t="s">
        <v>366</v>
      </c>
      <c r="GF150" s="1164" t="s">
        <v>367</v>
      </c>
    </row>
    <row r="151" spans="1:188" ht="12" x14ac:dyDescent="0.3">
      <c r="A151" s="387"/>
      <c r="B151" s="387" t="s">
        <v>241</v>
      </c>
      <c r="C151" s="387" t="s">
        <v>24</v>
      </c>
      <c r="D151" s="388">
        <v>0</v>
      </c>
      <c r="E151" s="388">
        <v>0.72916666666666663</v>
      </c>
      <c r="F151" s="389" t="str">
        <f t="shared" ref="F151:F172" si="665">IF(VALUE(D151)&gt;=0.72,"PT",IF(VALUE(D151)&lt;0.72,"Off-PT"))</f>
        <v>Off-PT</v>
      </c>
      <c r="G151" s="9"/>
      <c r="H151" s="460">
        <f>INDEX(Lookup!$F$375:$Q$385,MATCH(B151,Lookup!$F$375:$F$385,0),MATCH($F$9,Lookup!$F$375:$Q$375,0))</f>
        <v>0.1</v>
      </c>
      <c r="I151" s="391">
        <v>104</v>
      </c>
      <c r="J151" s="460">
        <f t="shared" ref="J151:J172" si="666">($F$12*$F$13)/100</f>
        <v>683.8</v>
      </c>
      <c r="K151" s="460">
        <f t="shared" ref="K151:K172" si="667">H151*L151</f>
        <v>0</v>
      </c>
      <c r="L151" s="394">
        <f>COUNTA(AN151:BR151)</f>
        <v>0</v>
      </c>
      <c r="M151" s="395">
        <f t="shared" ref="M151:M172" si="668">IF($F$11="CPP",H151*J151*AM151,I151*AM151)</f>
        <v>104</v>
      </c>
      <c r="N151" s="392">
        <f t="shared" ref="N151:N172" si="669">IF($F$11="CPP",(O151+Q151+S151+U151+W151)*AM151,(AC151+AD151+AE151+AF151+AG151)*AM151)</f>
        <v>0</v>
      </c>
      <c r="O151" s="9">
        <f t="shared" ref="O151:O172" si="670">IF($L$4&gt;0,P151*J151*$M$4*H151,0)</f>
        <v>0</v>
      </c>
      <c r="P151" s="9">
        <f>COUNTIF(AN151:BR151,"A")</f>
        <v>0</v>
      </c>
      <c r="Q151" s="9">
        <f>IF($L$5&gt;0,R151*J151*$M$5*H151,0)</f>
        <v>0</v>
      </c>
      <c r="R151" s="9">
        <f>COUNTIF(AN151:BR151,"B")</f>
        <v>0</v>
      </c>
      <c r="S151" s="9">
        <f>IF($L$6&gt;0,T151*J151*$M$6*H151,0)</f>
        <v>0</v>
      </c>
      <c r="T151" s="9">
        <f>COUNTIF(AN151:BR151,"C")</f>
        <v>0</v>
      </c>
      <c r="U151" s="9">
        <f>IF($L$7&gt;0,V151*J151*$M$7*H151,0)</f>
        <v>0</v>
      </c>
      <c r="V151" s="9">
        <f>COUNTIF(AN151:BR151,"D")</f>
        <v>0</v>
      </c>
      <c r="W151" s="9">
        <f>IF($L$8&gt;0,X151*J151*$M$8*H151,0)</f>
        <v>0</v>
      </c>
      <c r="X151" s="9">
        <f>COUNTIF(AN151:BR151,"E")</f>
        <v>0</v>
      </c>
      <c r="Y151" s="9">
        <f>COUNTIF(AN151:BR151,"F")</f>
        <v>0</v>
      </c>
      <c r="Z151" s="9">
        <f>COUNTIF(AN151:BR151,"G")</f>
        <v>0</v>
      </c>
      <c r="AA151" s="9">
        <f>COUNTIF(AN151:BR151,"H")</f>
        <v>0</v>
      </c>
      <c r="AB151" s="9">
        <f t="shared" ref="AB151:AB172" si="671">(Y151+Z151+AA151)*H151</f>
        <v>0</v>
      </c>
      <c r="AC151" s="9">
        <f t="shared" ref="AC151:AC172" si="672">IF($L$4&gt;0,I151*$M$4*P151,0)</f>
        <v>0</v>
      </c>
      <c r="AD151" s="9">
        <f t="shared" ref="AD151:AD172" si="673">IF($L$5&gt;0,I151*$M$5*R151,0)</f>
        <v>0</v>
      </c>
      <c r="AE151" s="9">
        <f t="shared" ref="AE151:AE172" si="674">IF($L$6&gt;0,I151*$M$6*T151,0)</f>
        <v>0</v>
      </c>
      <c r="AF151" s="9">
        <f t="shared" ref="AF151:AF172" si="675">IF($L$7&gt;0,I151*$M$7*V151,0)</f>
        <v>0</v>
      </c>
      <c r="AG151" s="9">
        <f t="shared" ref="AG151:AG172" si="676">IF($L$8&gt;0,I151*$M$8*X151,0)</f>
        <v>0</v>
      </c>
      <c r="AH151" s="8">
        <f t="shared" ref="AH151:AH172" si="677">IF(ISERROR(M151*$M$4),0,M151*$M$4)</f>
        <v>104</v>
      </c>
      <c r="AI151" s="8">
        <f t="shared" ref="AI151:AI172" si="678">IF(ISERROR(M151*$M$5),0,M151*$M$5)</f>
        <v>0</v>
      </c>
      <c r="AJ151" s="8">
        <f t="shared" ref="AJ151:AJ172" si="679">IF(ISERROR(M151*$M$6),0,M151*$M$6)</f>
        <v>0</v>
      </c>
      <c r="AK151" s="8">
        <f t="shared" ref="AK151:AK172" si="680">IF(ISERROR(M151*$M$7),0,M151*$M$7)</f>
        <v>0</v>
      </c>
      <c r="AL151" s="8">
        <f t="shared" ref="AL151:AL172" si="681">IF(ISERROR(M151*$M$8),0,M151*$M$8)</f>
        <v>0</v>
      </c>
      <c r="AM151" s="103" t="str">
        <f t="shared" ref="AM151:AM172" si="682">IF(G151="","1",IF(G151="Break",1.15,IF(G151="2inbreak",1.15,IF(G151="PultIB",1.15,IF(G151="1stIB",1.3,IF(G151="lastIB",1.3,IF(G151="B&amp;1stIB",1.45,IF(G151="B&amp;lastIB",1.45,IF(G151="B&amp;2inbreak",1.45,IF(G151="B&amp;PultIB",1.45,IF(G151="T&amp;T",1.35,)))))))))))</f>
        <v>1</v>
      </c>
      <c r="AN151" s="63"/>
      <c r="AO151" s="63"/>
      <c r="AP151" s="63"/>
      <c r="AQ151" s="66"/>
      <c r="AR151" s="66"/>
      <c r="AS151" s="63"/>
      <c r="AT151" s="63"/>
      <c r="AU151" s="63"/>
      <c r="AV151" s="63"/>
      <c r="AW151" s="63"/>
      <c r="AX151" s="66"/>
      <c r="AY151" s="66"/>
      <c r="AZ151" s="63"/>
      <c r="BA151" s="63"/>
      <c r="BB151" s="63"/>
      <c r="BC151" s="63"/>
      <c r="BD151" s="63"/>
      <c r="BE151" s="66"/>
      <c r="BF151" s="66"/>
      <c r="BG151" s="63"/>
      <c r="BH151" s="63"/>
      <c r="BI151" s="63"/>
      <c r="BJ151" s="63"/>
      <c r="BK151" s="63"/>
      <c r="BL151" s="66"/>
      <c r="BM151" s="66"/>
      <c r="BN151" s="63"/>
      <c r="BO151" s="63"/>
      <c r="BP151" s="63"/>
      <c r="BQ151" s="63"/>
      <c r="BR151" s="63"/>
      <c r="BT151" s="70">
        <f>COUNTA(AN151:AR151)*H151</f>
        <v>0</v>
      </c>
      <c r="BU151" s="70">
        <f>COUNTA(AS151:AY151)*H151</f>
        <v>0</v>
      </c>
      <c r="BV151" s="70">
        <f>COUNTA(AZ151:BF151)*H151</f>
        <v>0</v>
      </c>
      <c r="BW151" s="70">
        <f>COUNTA(BG151:BM151)*H151</f>
        <v>0</v>
      </c>
      <c r="BX151" s="70">
        <f>COUNTA(BN151:BR151)*H151</f>
        <v>0</v>
      </c>
      <c r="BY151" s="70">
        <f>COUNTA(BS151)*H151</f>
        <v>0</v>
      </c>
      <c r="CA151" s="104">
        <f>(COUNTIF(AN151:AR151,"A")*AH151)+(COUNTIF(AN151:AR151,"B")*AI151)+(COUNTIF(AN151:AR151,"C")*AJ151)+(COUNTIF(AN151:AR151,"D")*AK151)+(COUNTIF(AN151:AR151,"E")*AL151)</f>
        <v>0</v>
      </c>
      <c r="CB151" s="104">
        <f>(COUNTIF(AS151:AY151,"A")*AH151)+(COUNTIF(AS151:AY151,"B")*AI151)+(COUNTIF(AS151:AY151,"C")*AJ151)+(COUNTIF(AS151:AY151,"D")*AK151)+(COUNTIF(AS151:AY151,"E")*AL151)</f>
        <v>0</v>
      </c>
      <c r="CC151" s="104">
        <f>(COUNTIF(AZ151:BF151,"A")*AH151)+(COUNTIF(AZ151:BF151,"B")*AI151)+(COUNTIF(AZ151:BF151,"C")*AJ151)+(COUNTIF(AZ151:BF151,"D")*AK151)+(COUNTIF(AZ151:BF151,"E")*AL151)</f>
        <v>0</v>
      </c>
      <c r="CD151" s="104">
        <f>(COUNTIF(BG151:BM151,"A")*AH151)+(COUNTIF(BG151:BM151,"B")*AI151)+(COUNTIF(BG151:BM151,"C")*AJ151)+(COUNTIF(BG151:BM151,"D")*AK151)+(COUNTIF(BG151:BM151,"E")*AL151)</f>
        <v>0</v>
      </c>
      <c r="CE151" s="104">
        <f>(COUNTIF(BN151:BR151,"A")*AH151)+(COUNTIF(BN151:BR151,"B")*AI151)+(COUNTIF(BN151:BR151,"C")*AJ151)+(COUNTIF(BN151:BR151,"D")*AK151)+(COUNTIF(BN151:BR151,"E")*AL151)</f>
        <v>0</v>
      </c>
      <c r="CF151" s="104">
        <f>(COUNTIF(BS151,"A")*AH151)+(COUNTIF(BS151,"B")*AI151)+(COUNTIF(BS151,"C")*AJ151)+(COUNTIF(BS151,"D")*AK151)+(COUNTIF(BS151,"E")*AL151)</f>
        <v>0</v>
      </c>
      <c r="CH151" s="62">
        <f>P151*H151</f>
        <v>0</v>
      </c>
      <c r="CI151" s="62">
        <f>R151*H151</f>
        <v>0</v>
      </c>
      <c r="CJ151" s="62">
        <f>T151*H151</f>
        <v>0</v>
      </c>
      <c r="CK151" s="62">
        <f>V151*H151</f>
        <v>0</v>
      </c>
      <c r="CL151" s="62">
        <f>X151*H151</f>
        <v>0</v>
      </c>
      <c r="CM151" s="62">
        <f>Y151*H151</f>
        <v>0</v>
      </c>
      <c r="CN151" s="62">
        <f>Z151*H151</f>
        <v>0</v>
      </c>
      <c r="CO151" s="62">
        <f>AA151*H151</f>
        <v>0</v>
      </c>
      <c r="CV151" s="355">
        <f>IFERROR(COUNTIF(AN151:AT151,"a"),"-")</f>
        <v>0</v>
      </c>
      <c r="CW151" s="355">
        <f>IFERROR(COUNTIF(AN151:AT151,"b"),"-")</f>
        <v>0</v>
      </c>
      <c r="CX151" s="355">
        <f>IFERROR(COUNTIF(AN151:AT151,"c"),"-")</f>
        <v>0</v>
      </c>
      <c r="CY151" s="355">
        <f>IFERROR(COUNTIF(AN151:AT151,"d"),"-")</f>
        <v>0</v>
      </c>
      <c r="CZ151" s="355" t="str">
        <f ca="1">IFERROR(OUNTIF(AN151:AT151,"e"),"-")</f>
        <v>-</v>
      </c>
      <c r="DA151" s="355">
        <f>IFERROR(COUNTIF(AN151:AT151,"f"),"-")</f>
        <v>0</v>
      </c>
      <c r="DB151" s="355">
        <f>IFERROR(COUNTIF(AN151:AT151,"g"),"-")</f>
        <v>0</v>
      </c>
      <c r="DC151" s="355">
        <f>IFERROR(COUNTIF(AN151:AT151,"h"),"-")</f>
        <v>0</v>
      </c>
      <c r="DD151" s="68"/>
      <c r="DE151" s="1168">
        <f>IFERROR((CV151*H151*$M$4),"-")</f>
        <v>0</v>
      </c>
      <c r="DF151" s="1168" t="str">
        <f>IFERROR((CW151*H151*$M$5),"-")</f>
        <v>-</v>
      </c>
      <c r="DG151" s="1168" t="str">
        <f>IFERROR((CX151*H151*$M$6),"-")</f>
        <v>-</v>
      </c>
      <c r="DH151" s="1168" t="str">
        <f>IFERROR((CY151*H151*$M$7),"-")</f>
        <v>-</v>
      </c>
      <c r="DI151" s="1168" t="str">
        <f ca="1">IFERROR((CZ151*H151*$M$8),"-")</f>
        <v>-</v>
      </c>
      <c r="DJ151" s="1168" t="str">
        <f>IFERROR((DA151*H151*$M$9),"-")</f>
        <v>-</v>
      </c>
      <c r="DK151" s="1168" t="str">
        <f>IFERROR((DB151*H151*$M$10),"-")</f>
        <v>-</v>
      </c>
      <c r="DL151" s="1168" t="str">
        <f>IFERROR((C151*H151*$M$11),"-")</f>
        <v>-</v>
      </c>
      <c r="DM151" s="68"/>
      <c r="DN151" s="355">
        <f>IFERROR(COUNTIF(AU151:BA151,"a"),"-")</f>
        <v>0</v>
      </c>
      <c r="DO151" s="355">
        <f>IFERROR(COUNTIF(AU151:BA151,"b"),"-")</f>
        <v>0</v>
      </c>
      <c r="DP151" s="355">
        <f>IFERROR(COUNTIF(AU151:BA151,"c"),"-")</f>
        <v>0</v>
      </c>
      <c r="DQ151" s="355">
        <f>IFERROR(COUNTIF(AU151:BA151,"d"),"-")</f>
        <v>0</v>
      </c>
      <c r="DR151" s="355">
        <f>IFERROR(COUNTIF(AU151:BA151,"e"),"-")</f>
        <v>0</v>
      </c>
      <c r="DS151" s="355">
        <f>IFERROR(COUNTIF(AU151:BA151,"f"),"-")</f>
        <v>0</v>
      </c>
      <c r="DT151" s="355">
        <f>IFERROR(COUNTIF(AU151:BA151,"g"),"-")</f>
        <v>0</v>
      </c>
      <c r="DU151" s="355">
        <f>IFERROR(COUNTIF(AU151:BA151,"h"),"-")</f>
        <v>0</v>
      </c>
      <c r="DV151" s="68"/>
      <c r="DW151" s="68">
        <f>IFERROR((DN151*H151*$M$4),"-")</f>
        <v>0</v>
      </c>
      <c r="DX151" s="68" t="str">
        <f>IFERROR((DO151*H151*$M$5),"-")</f>
        <v>-</v>
      </c>
      <c r="DY151" s="68" t="str">
        <f>IFERROR((DP151*H151*$M$6),"-")</f>
        <v>-</v>
      </c>
      <c r="DZ151" s="68" t="str">
        <f>IFERROR((DQ151*H151*$M$7),"-")</f>
        <v>-</v>
      </c>
      <c r="EA151" s="68" t="str">
        <f>IFERROR((DR151*H151*$M$8),"-")</f>
        <v>-</v>
      </c>
      <c r="EB151" s="68" t="str">
        <f>IFERROR((DS151*H151*$M$9),"-")</f>
        <v>-</v>
      </c>
      <c r="EC151" s="68" t="str">
        <f>IFERROR((DT151*H151*$M$10),"-")</f>
        <v>-</v>
      </c>
      <c r="ED151" s="68" t="str">
        <f>IFERROR((DU151*O151*$M$11),"-")</f>
        <v>-</v>
      </c>
      <c r="EE151" s="68"/>
      <c r="EF151" s="355">
        <f>IFERROR(COUNTIF(BB151:BH151,"a"),"-")</f>
        <v>0</v>
      </c>
      <c r="EG151" s="355">
        <f>IFERROR(COUNTIF(BB151:BH151,"b"),"-")</f>
        <v>0</v>
      </c>
      <c r="EH151" s="355">
        <f>IFERROR(COUNTIF(BB151:BH151,"c"),"-")</f>
        <v>0</v>
      </c>
      <c r="EI151" s="355">
        <f>IFERROR(COUNTIF(BB151:BH151,"d"),"-")</f>
        <v>0</v>
      </c>
      <c r="EJ151" s="355">
        <f>IFERROR(COUNTIF(BB151:BH151,"e"),"-")</f>
        <v>0</v>
      </c>
      <c r="EK151" s="355">
        <f>IFERROR(COUNTIF(BB151:BH151,"f"),"-")</f>
        <v>0</v>
      </c>
      <c r="EL151" s="355">
        <f>IFERROR(COUNTIF(BB151:BH151,"g"),"-")</f>
        <v>0</v>
      </c>
      <c r="EM151" s="355">
        <f>IFERROR(COUNTIF(BB151:BH151,"h"),"-")</f>
        <v>0</v>
      </c>
      <c r="EN151" s="68"/>
      <c r="EO151" s="68">
        <f>IFERROR((EF151*H151*$M$4),"-")</f>
        <v>0</v>
      </c>
      <c r="EP151" s="68" t="str">
        <f>IFERROR((EG151*H151*$M$5),"-")</f>
        <v>-</v>
      </c>
      <c r="EQ151" s="68" t="str">
        <f>IFERROR((EH151*H151*$M$6),"-")</f>
        <v>-</v>
      </c>
      <c r="ER151" s="68" t="str">
        <f>IFERROR((EI151*H151*$M$7),"-")</f>
        <v>-</v>
      </c>
      <c r="ES151" s="68" t="str">
        <f>IFERROR((EJ151*H151*$M$8),"-")</f>
        <v>-</v>
      </c>
      <c r="ET151" s="68" t="str">
        <f>IFERROR((EK151*H151*$M$9),"-")</f>
        <v>-</v>
      </c>
      <c r="EU151" s="68" t="str">
        <f>IFERROR((EL151*H151*$M$10),"-")</f>
        <v>-</v>
      </c>
      <c r="EV151" s="68" t="str">
        <f>IFERROR((EM151*H151*$M$11),"-")</f>
        <v>-</v>
      </c>
      <c r="EW151" s="68"/>
      <c r="EX151" s="355">
        <f>IFERROR(COUNTIF(BI151:BO151,"a"),"-")</f>
        <v>0</v>
      </c>
      <c r="EY151" s="355">
        <f>IFERROR(COUNTIF(BI151:BO151,"b"),"-")</f>
        <v>0</v>
      </c>
      <c r="EZ151" s="355">
        <f>IFERROR(COUNTIF(BI151:BO151,"c"),"-")</f>
        <v>0</v>
      </c>
      <c r="FA151" s="355">
        <f>IFERROR(COUNTIF(BI151:BO151,"d"),"-")</f>
        <v>0</v>
      </c>
      <c r="FB151" s="355">
        <f>IFERROR(COUNTIF(BI151:BO151,"e"),"-")</f>
        <v>0</v>
      </c>
      <c r="FC151" s="355">
        <f>IFERROR(COUNTIF(BI151:BO151,"f"),"-")</f>
        <v>0</v>
      </c>
      <c r="FD151" s="355">
        <f>IFERROR(COUNTIF(BI151:BO151,"g"),"-")</f>
        <v>0</v>
      </c>
      <c r="FE151" s="355">
        <f>IFERROR(COUNTIF(BI151:BO151,"h"),"-")</f>
        <v>0</v>
      </c>
      <c r="FF151" s="68"/>
      <c r="FG151" s="68">
        <f>IFERROR((EX151*H151*$M$4),"-")</f>
        <v>0</v>
      </c>
      <c r="FH151" s="68" t="str">
        <f>IFERROR((EY151*H151*$M$5),"-")</f>
        <v>-</v>
      </c>
      <c r="FI151" s="68" t="str">
        <f>IFERROR((EZ151*H151*$M$6),"-")</f>
        <v>-</v>
      </c>
      <c r="FJ151" s="68" t="str">
        <f>IFERROR((A151*H151*$M$7),"-")</f>
        <v>-</v>
      </c>
      <c r="FK151" s="68" t="str">
        <f>IFERROR((FB151*H151*$M$8),"-")</f>
        <v>-</v>
      </c>
      <c r="FL151" s="68" t="str">
        <f>IFERROR((FC151*H151*$M$9),"-")</f>
        <v>-</v>
      </c>
      <c r="FM151" s="68" t="str">
        <f>IFERROR((FD151*H151*$M$10),"-")</f>
        <v>-</v>
      </c>
      <c r="FN151" s="68" t="str">
        <f>IFERROR((FE151*H151*$M$11),"-")</f>
        <v>-</v>
      </c>
      <c r="FO151" s="68"/>
      <c r="FP151" s="355">
        <f>IFERROR(COUNTIF(BP151:BQ151,"a"),"-")</f>
        <v>0</v>
      </c>
      <c r="FQ151" s="355">
        <f>IFERROR(COUNTIF(BP151:BQ151,"b"),"-")</f>
        <v>0</v>
      </c>
      <c r="FR151" s="355">
        <f>IFERROR(COUNTIF(BP151:BQ151,"c"),"-")</f>
        <v>0</v>
      </c>
      <c r="FS151" s="355">
        <f>IFERROR(COUNTIF(BP151:BQ151,"d"),"-")</f>
        <v>0</v>
      </c>
      <c r="FT151" s="355">
        <f>IFERROR(COUNTIF(BP151:BQ151,"e"),"-")</f>
        <v>0</v>
      </c>
      <c r="FU151" s="355">
        <f>IFERROR(COUNTIF(BP151:BQ151,"f"),"-")</f>
        <v>0</v>
      </c>
      <c r="FV151" s="355">
        <f>IFERROR(COUNTIF(BP151:BQ151,"g"),"-")</f>
        <v>0</v>
      </c>
      <c r="FW151" s="355">
        <f>IFERROR(COUNTIF(BP151:BQ151,"h"),"-")</f>
        <v>0</v>
      </c>
      <c r="FX151" s="68"/>
      <c r="FY151" s="68">
        <f>IFERROR((FP151*H151*$M$4),"-")</f>
        <v>0</v>
      </c>
      <c r="FZ151" s="68" t="str">
        <f>IFERROR((FQ151*H151*$M$5),"-")</f>
        <v>-</v>
      </c>
      <c r="GA151" s="68" t="str">
        <f>IFERROR((FR151*H151*$M$6),"-")</f>
        <v>-</v>
      </c>
      <c r="GB151" s="68" t="str">
        <f>IFERROR((FS151*H151*$M$7),"-")</f>
        <v>-</v>
      </c>
      <c r="GC151" s="68" t="str">
        <f>IFERROR((FT151*H151*$M$8),"-")</f>
        <v>-</v>
      </c>
      <c r="GD151" s="68" t="str">
        <f>IFERROR((FU151*H151*$M$9),"-")</f>
        <v>-</v>
      </c>
      <c r="GE151" s="68" t="str">
        <f>IFERROR((FV151*H151*$M$10),"-")</f>
        <v>-</v>
      </c>
      <c r="GF151" s="68" t="str">
        <f>IFERROR((FW151*H151*$M$11),"-")</f>
        <v>-</v>
      </c>
    </row>
    <row r="152" spans="1:188" ht="12" x14ac:dyDescent="0.3">
      <c r="A152" s="387"/>
      <c r="B152" s="387" t="s">
        <v>241</v>
      </c>
      <c r="C152" s="387" t="s">
        <v>24</v>
      </c>
      <c r="D152" s="388">
        <v>0</v>
      </c>
      <c r="E152" s="388">
        <v>0.72916666666666663</v>
      </c>
      <c r="F152" s="389" t="str">
        <f t="shared" si="665"/>
        <v>Off-PT</v>
      </c>
      <c r="G152" s="9"/>
      <c r="H152" s="460">
        <f>INDEX(Lookup!$F$375:$Q$385,MATCH(B152,Lookup!$F$375:$F$385,0),MATCH($F$9,Lookup!$F$375:$Q$375,0))</f>
        <v>0.1</v>
      </c>
      <c r="I152" s="391">
        <v>104</v>
      </c>
      <c r="J152" s="460">
        <f t="shared" si="666"/>
        <v>683.8</v>
      </c>
      <c r="K152" s="460">
        <f t="shared" si="667"/>
        <v>0</v>
      </c>
      <c r="L152" s="394">
        <f t="shared" ref="L152:L172" si="683">COUNTA(AN152:BR152)</f>
        <v>0</v>
      </c>
      <c r="M152" s="395">
        <f t="shared" si="668"/>
        <v>104</v>
      </c>
      <c r="N152" s="392">
        <f t="shared" si="669"/>
        <v>0</v>
      </c>
      <c r="O152" s="9">
        <f t="shared" si="670"/>
        <v>0</v>
      </c>
      <c r="P152" s="9">
        <f t="shared" ref="P152:P172" si="684">COUNTIF(AN152:BR152,"A")</f>
        <v>0</v>
      </c>
      <c r="Q152" s="9">
        <f t="shared" ref="Q152:Q172" si="685">IF($L$5&gt;0,R152*J152*$M$5*H152,0)</f>
        <v>0</v>
      </c>
      <c r="R152" s="9">
        <f t="shared" ref="R152:R172" si="686">COUNTIF(AN152:BR152,"B")</f>
        <v>0</v>
      </c>
      <c r="S152" s="9">
        <f t="shared" ref="S152:S172" si="687">IF($L$6&gt;0,T152*J152*$M$6*H152,0)</f>
        <v>0</v>
      </c>
      <c r="T152" s="9">
        <f t="shared" ref="T152:T172" si="688">COUNTIF(AN152:BR152,"C")</f>
        <v>0</v>
      </c>
      <c r="U152" s="9">
        <f t="shared" ref="U152:U172" si="689">IF($L$7&gt;0,V152*J152*$M$7*H152,0)</f>
        <v>0</v>
      </c>
      <c r="V152" s="9">
        <f t="shared" ref="V152:V172" si="690">COUNTIF(AN152:BR152,"D")</f>
        <v>0</v>
      </c>
      <c r="W152" s="9">
        <f t="shared" ref="W152:W172" si="691">IF($L$8&gt;0,X152*J152*$M$8*H152,0)</f>
        <v>0</v>
      </c>
      <c r="X152" s="9">
        <f t="shared" ref="X152:X172" si="692">COUNTIF(AN152:BR152,"E")</f>
        <v>0</v>
      </c>
      <c r="Y152" s="9">
        <f t="shared" ref="Y152:Y172" si="693">COUNTIF(AN152:BR152,"F")</f>
        <v>0</v>
      </c>
      <c r="Z152" s="9">
        <f t="shared" ref="Z152:Z172" si="694">COUNTIF(AN152:BR152,"G")</f>
        <v>0</v>
      </c>
      <c r="AA152" s="9">
        <f t="shared" ref="AA152:AA172" si="695">COUNTIF(AN152:BR152,"H")</f>
        <v>0</v>
      </c>
      <c r="AB152" s="9">
        <f t="shared" si="671"/>
        <v>0</v>
      </c>
      <c r="AC152" s="9">
        <f t="shared" si="672"/>
        <v>0</v>
      </c>
      <c r="AD152" s="9">
        <f t="shared" si="673"/>
        <v>0</v>
      </c>
      <c r="AE152" s="9">
        <f t="shared" si="674"/>
        <v>0</v>
      </c>
      <c r="AF152" s="9">
        <f t="shared" si="675"/>
        <v>0</v>
      </c>
      <c r="AG152" s="9">
        <f t="shared" si="676"/>
        <v>0</v>
      </c>
      <c r="AH152" s="8">
        <f t="shared" si="677"/>
        <v>104</v>
      </c>
      <c r="AI152" s="8">
        <f t="shared" si="678"/>
        <v>0</v>
      </c>
      <c r="AJ152" s="8">
        <f t="shared" si="679"/>
        <v>0</v>
      </c>
      <c r="AK152" s="8">
        <f t="shared" si="680"/>
        <v>0</v>
      </c>
      <c r="AL152" s="8">
        <f t="shared" si="681"/>
        <v>0</v>
      </c>
      <c r="AM152" s="103" t="str">
        <f t="shared" si="682"/>
        <v>1</v>
      </c>
      <c r="AN152" s="63"/>
      <c r="AO152" s="63"/>
      <c r="AP152" s="63"/>
      <c r="AQ152" s="66"/>
      <c r="AR152" s="66"/>
      <c r="AS152" s="63"/>
      <c r="AT152" s="63"/>
      <c r="AU152" s="63"/>
      <c r="AV152" s="63"/>
      <c r="AW152" s="63"/>
      <c r="AX152" s="66"/>
      <c r="AY152" s="66"/>
      <c r="AZ152" s="63"/>
      <c r="BA152" s="63"/>
      <c r="BB152" s="63"/>
      <c r="BC152" s="63"/>
      <c r="BD152" s="63"/>
      <c r="BE152" s="66"/>
      <c r="BF152" s="66"/>
      <c r="BG152" s="63"/>
      <c r="BH152" s="63"/>
      <c r="BI152" s="63"/>
      <c r="BJ152" s="63"/>
      <c r="BK152" s="63"/>
      <c r="BL152" s="66"/>
      <c r="BM152" s="66"/>
      <c r="BN152" s="63"/>
      <c r="BO152" s="63"/>
      <c r="BP152" s="63"/>
      <c r="BQ152" s="63"/>
      <c r="BR152" s="63"/>
      <c r="BT152" s="70">
        <f t="shared" ref="BT152:BT172" si="696">COUNTA(AN152:AR152)*H152</f>
        <v>0</v>
      </c>
      <c r="BU152" s="70">
        <f t="shared" ref="BU152:BU172" si="697">COUNTA(AS152:AY152)*H152</f>
        <v>0</v>
      </c>
      <c r="BV152" s="70">
        <f t="shared" ref="BV152:BV172" si="698">COUNTA(AZ152:BF152)*H152</f>
        <v>0</v>
      </c>
      <c r="BW152" s="70">
        <f t="shared" ref="BW152:BW172" si="699">COUNTA(BG152:BM152)*H152</f>
        <v>0</v>
      </c>
      <c r="BX152" s="70">
        <f t="shared" ref="BX152:BX172" si="700">COUNTA(BN152:BR152)*H152</f>
        <v>0</v>
      </c>
      <c r="BY152" s="70">
        <f t="shared" ref="BY152:BY172" si="701">COUNTA(BS152)*H152</f>
        <v>0</v>
      </c>
      <c r="CA152" s="104">
        <f t="shared" ref="CA152:CA172" si="702">(COUNTIF(AN152:AR152,"A")*AH152)+(COUNTIF(AN152:AR152,"B")*AI152)+(COUNTIF(AN152:AR152,"C")*AJ152)+(COUNTIF(AN152:AR152,"D")*AK152)+(COUNTIF(AN152:AR152,"E")*AL152)</f>
        <v>0</v>
      </c>
      <c r="CB152" s="104">
        <f t="shared" ref="CB152:CB172" si="703">(COUNTIF(AS152:AY152,"A")*AH152)+(COUNTIF(AS152:AY152,"B")*AI152)+(COUNTIF(AS152:AY152,"C")*AJ152)+(COUNTIF(AS152:AY152,"D")*AK152)+(COUNTIF(AS152:AY152,"E")*AL152)</f>
        <v>0</v>
      </c>
      <c r="CC152" s="104">
        <f t="shared" ref="CC152:CC172" si="704">(COUNTIF(AZ152:BF152,"A")*AH152)+(COUNTIF(AZ152:BF152,"B")*AI152)+(COUNTIF(AZ152:BF152,"C")*AJ152)+(COUNTIF(AZ152:BF152,"D")*AK152)+(COUNTIF(AZ152:BF152,"E")*AL152)</f>
        <v>0</v>
      </c>
      <c r="CD152" s="104">
        <f t="shared" ref="CD152:CD172" si="705">(COUNTIF(BG152:BM152,"A")*AH152)+(COUNTIF(BG152:BM152,"B")*AI152)+(COUNTIF(BG152:BM152,"C")*AJ152)+(COUNTIF(BG152:BM152,"D")*AK152)+(COUNTIF(BG152:BM152,"E")*AL152)</f>
        <v>0</v>
      </c>
      <c r="CE152" s="104">
        <f t="shared" ref="CE152:CE172" si="706">(COUNTIF(BN152:BR152,"A")*AH152)+(COUNTIF(BN152:BR152,"B")*AI152)+(COUNTIF(BN152:BR152,"C")*AJ152)+(COUNTIF(BN152:BR152,"D")*AK152)+(COUNTIF(BN152:BR152,"E")*AL152)</f>
        <v>0</v>
      </c>
      <c r="CF152" s="104">
        <f t="shared" ref="CF152:CF172" si="707">(COUNTIF(BS152,"A")*AH152)+(COUNTIF(BS152,"B")*AI152)+(COUNTIF(BS152,"C")*AJ152)+(COUNTIF(BS152,"D")*AK152)+(COUNTIF(BS152,"E")*AL152)</f>
        <v>0</v>
      </c>
      <c r="CH152" s="62">
        <f t="shared" ref="CH152:CH172" si="708">P152*H152</f>
        <v>0</v>
      </c>
      <c r="CI152" s="62">
        <f t="shared" ref="CI152:CI172" si="709">R152*H152</f>
        <v>0</v>
      </c>
      <c r="CJ152" s="62">
        <f t="shared" ref="CJ152:CJ172" si="710">T152*H152</f>
        <v>0</v>
      </c>
      <c r="CK152" s="62">
        <f t="shared" ref="CK152:CK172" si="711">V152*H152</f>
        <v>0</v>
      </c>
      <c r="CL152" s="62">
        <f t="shared" ref="CL152:CL172" si="712">X152*H152</f>
        <v>0</v>
      </c>
      <c r="CM152" s="62">
        <f t="shared" ref="CM152:CM172" si="713">Y152*H152</f>
        <v>0</v>
      </c>
      <c r="CN152" s="62">
        <f t="shared" ref="CN152:CN172" si="714">Z152*H152</f>
        <v>0</v>
      </c>
      <c r="CO152" s="62">
        <f t="shared" ref="CO152:CO172" si="715">AA152*H152</f>
        <v>0</v>
      </c>
      <c r="CV152" s="355">
        <f t="shared" ref="CV152:CV172" si="716">IFERROR(COUNTIF(AN152:AT152,"a"),"-")</f>
        <v>0</v>
      </c>
      <c r="CW152" s="355">
        <f t="shared" ref="CW152:CW172" si="717">IFERROR(COUNTIF(AN152:AT152,"b"),"-")</f>
        <v>0</v>
      </c>
      <c r="CX152" s="355">
        <f t="shared" ref="CX152:CX172" si="718">IFERROR(COUNTIF(AN152:AT152,"c"),"-")</f>
        <v>0</v>
      </c>
      <c r="CY152" s="355">
        <f t="shared" ref="CY152:CY172" si="719">IFERROR(COUNTIF(AN152:AT152,"d"),"-")</f>
        <v>0</v>
      </c>
      <c r="CZ152" s="355" t="str">
        <f ca="1">IFERROR(OUNTIF(AN152:AT152,"e"),"-")</f>
        <v>-</v>
      </c>
      <c r="DA152" s="355">
        <f t="shared" ref="DA152:DA172" si="720">IFERROR(COUNTIF(AN152:AT152,"f"),"-")</f>
        <v>0</v>
      </c>
      <c r="DB152" s="355">
        <f t="shared" ref="DB152:DB172" si="721">IFERROR(COUNTIF(AN152:AT152,"g"),"-")</f>
        <v>0</v>
      </c>
      <c r="DC152" s="355">
        <f t="shared" ref="DC152:DC172" si="722">IFERROR(COUNTIF(AN152:AT152,"h"),"-")</f>
        <v>0</v>
      </c>
      <c r="DD152" s="68"/>
      <c r="DE152" s="1168">
        <f t="shared" ref="DE152:DE172" si="723">IFERROR((CV152*H152*$M$4),"-")</f>
        <v>0</v>
      </c>
      <c r="DF152" s="1168" t="str">
        <f t="shared" ref="DF152:DF172" si="724">IFERROR((CW152*H152*$M$5),"-")</f>
        <v>-</v>
      </c>
      <c r="DG152" s="1168" t="str">
        <f t="shared" ref="DG152:DG172" si="725">IFERROR((CX152*H152*$M$6),"-")</f>
        <v>-</v>
      </c>
      <c r="DH152" s="1168" t="str">
        <f t="shared" ref="DH152:DH172" si="726">IFERROR((CY152*H152*$M$7),"-")</f>
        <v>-</v>
      </c>
      <c r="DI152" s="1168" t="str">
        <f t="shared" ref="DI152:DI172" ca="1" si="727">IFERROR((CZ152*H152*$M$8),"-")</f>
        <v>-</v>
      </c>
      <c r="DJ152" s="1168" t="str">
        <f t="shared" ref="DJ152:DJ172" si="728">IFERROR((DA152*H152*$M$9),"-")</f>
        <v>-</v>
      </c>
      <c r="DK152" s="1168" t="str">
        <f t="shared" ref="DK152:DK172" si="729">IFERROR((DB152*H152*$M$10),"-")</f>
        <v>-</v>
      </c>
      <c r="DL152" s="1168" t="str">
        <f t="shared" ref="DL152:DL172" si="730">IFERROR((C152*H152*$M$11),"-")</f>
        <v>-</v>
      </c>
      <c r="DM152" s="68"/>
      <c r="DN152" s="355">
        <f t="shared" ref="DN152:DN172" si="731">IFERROR(COUNTIF(AU152:BA152,"a"),"-")</f>
        <v>0</v>
      </c>
      <c r="DO152" s="355">
        <f t="shared" ref="DO152:DO172" si="732">IFERROR(COUNTIF(AU152:BA152,"b"),"-")</f>
        <v>0</v>
      </c>
      <c r="DP152" s="355">
        <f t="shared" ref="DP152:DP172" si="733">IFERROR(COUNTIF(AU152:BA152,"c"),"-")</f>
        <v>0</v>
      </c>
      <c r="DQ152" s="355">
        <f t="shared" ref="DQ152:DQ172" si="734">IFERROR(COUNTIF(AU152:BA152,"d"),"-")</f>
        <v>0</v>
      </c>
      <c r="DR152" s="355">
        <f t="shared" ref="DR152:DR172" si="735">IFERROR(COUNTIF(AU152:BA152,"e"),"-")</f>
        <v>0</v>
      </c>
      <c r="DS152" s="355">
        <f t="shared" ref="DS152:DS172" si="736">IFERROR(COUNTIF(AU152:BA152,"f"),"-")</f>
        <v>0</v>
      </c>
      <c r="DT152" s="355">
        <f t="shared" ref="DT152:DT172" si="737">IFERROR(COUNTIF(AU152:BA152,"g"),"-")</f>
        <v>0</v>
      </c>
      <c r="DU152" s="355">
        <f t="shared" ref="DU152:DU172" si="738">IFERROR(COUNTIF(AU152:BA152,"h"),"-")</f>
        <v>0</v>
      </c>
      <c r="DV152" s="68"/>
      <c r="DW152" s="68">
        <f t="shared" ref="DW152:DW172" si="739">IFERROR((DN152*H152*$M$4),"-")</f>
        <v>0</v>
      </c>
      <c r="DX152" s="68" t="str">
        <f t="shared" ref="DX152:DX172" si="740">IFERROR((DO152*H152*$M$5),"-")</f>
        <v>-</v>
      </c>
      <c r="DY152" s="68" t="str">
        <f t="shared" ref="DY152:DY172" si="741">IFERROR((DP152*H152*$M$6),"-")</f>
        <v>-</v>
      </c>
      <c r="DZ152" s="68" t="str">
        <f t="shared" ref="DZ152:DZ172" si="742">IFERROR((DQ152*H152*$M$7),"-")</f>
        <v>-</v>
      </c>
      <c r="EA152" s="68" t="str">
        <f t="shared" ref="EA152:EA172" si="743">IFERROR((DR152*H152*$M$8),"-")</f>
        <v>-</v>
      </c>
      <c r="EB152" s="68" t="str">
        <f t="shared" ref="EB152:EB172" si="744">IFERROR((DS152*H152*$M$9),"-")</f>
        <v>-</v>
      </c>
      <c r="EC152" s="68" t="str">
        <f t="shared" ref="EC152:EC172" si="745">IFERROR((DT152*H152*$M$10),"-")</f>
        <v>-</v>
      </c>
      <c r="ED152" s="68" t="str">
        <f t="shared" ref="ED152:ED172" si="746">IFERROR((DU152*O152*$M$11),"-")</f>
        <v>-</v>
      </c>
      <c r="EE152" s="68"/>
      <c r="EF152" s="355">
        <f t="shared" ref="EF152:EF172" si="747">IFERROR(COUNTIF(BB152:BH152,"a"),"-")</f>
        <v>0</v>
      </c>
      <c r="EG152" s="355">
        <f t="shared" ref="EG152:EG172" si="748">IFERROR(COUNTIF(BB152:BH152,"b"),"-")</f>
        <v>0</v>
      </c>
      <c r="EH152" s="355">
        <f t="shared" ref="EH152:EH172" si="749">IFERROR(COUNTIF(BB152:BH152,"c"),"-")</f>
        <v>0</v>
      </c>
      <c r="EI152" s="355">
        <f t="shared" ref="EI152:EI172" si="750">IFERROR(COUNTIF(BB152:BH152,"d"),"-")</f>
        <v>0</v>
      </c>
      <c r="EJ152" s="355">
        <f t="shared" ref="EJ152:EJ172" si="751">IFERROR(COUNTIF(BB152:BH152,"e"),"-")</f>
        <v>0</v>
      </c>
      <c r="EK152" s="355">
        <f t="shared" ref="EK152:EK172" si="752">IFERROR(COUNTIF(BB152:BH152,"f"),"-")</f>
        <v>0</v>
      </c>
      <c r="EL152" s="355">
        <f t="shared" ref="EL152:EL172" si="753">IFERROR(COUNTIF(BB152:BH152,"g"),"-")</f>
        <v>0</v>
      </c>
      <c r="EM152" s="355">
        <f t="shared" ref="EM152:EM172" si="754">IFERROR(COUNTIF(BB152:BH152,"h"),"-")</f>
        <v>0</v>
      </c>
      <c r="EN152" s="68"/>
      <c r="EO152" s="68">
        <f t="shared" ref="EO152:EO172" si="755">IFERROR((EF152*H152*$M$4),"-")</f>
        <v>0</v>
      </c>
      <c r="EP152" s="68" t="str">
        <f t="shared" ref="EP152:EP172" si="756">IFERROR((EG152*H152*$M$5),"-")</f>
        <v>-</v>
      </c>
      <c r="EQ152" s="68" t="str">
        <f t="shared" ref="EQ152:EQ172" si="757">IFERROR((EH152*H152*$M$6),"-")</f>
        <v>-</v>
      </c>
      <c r="ER152" s="68" t="str">
        <f t="shared" ref="ER152:ER172" si="758">IFERROR((EI152*H152*$M$7),"-")</f>
        <v>-</v>
      </c>
      <c r="ES152" s="68" t="str">
        <f t="shared" ref="ES152:ES172" si="759">IFERROR((EJ152*H152*$M$8),"-")</f>
        <v>-</v>
      </c>
      <c r="ET152" s="68" t="str">
        <f t="shared" ref="ET152:ET172" si="760">IFERROR((EK152*H152*$M$9),"-")</f>
        <v>-</v>
      </c>
      <c r="EU152" s="68" t="str">
        <f t="shared" ref="EU152:EU172" si="761">IFERROR((EL152*H152*$M$10),"-")</f>
        <v>-</v>
      </c>
      <c r="EV152" s="68" t="str">
        <f t="shared" ref="EV152:EV172" si="762">IFERROR((EM152*H152*$M$11),"-")</f>
        <v>-</v>
      </c>
      <c r="EW152" s="68"/>
      <c r="EX152" s="355">
        <f t="shared" ref="EX152:EX172" si="763">IFERROR(COUNTIF(BI152:BO152,"a"),"-")</f>
        <v>0</v>
      </c>
      <c r="EY152" s="355">
        <f t="shared" ref="EY152:EY172" si="764">IFERROR(COUNTIF(BI152:BO152,"b"),"-")</f>
        <v>0</v>
      </c>
      <c r="EZ152" s="355">
        <f t="shared" ref="EZ152:EZ172" si="765">IFERROR(COUNTIF(BI152:BO152,"c"),"-")</f>
        <v>0</v>
      </c>
      <c r="FA152" s="355">
        <f t="shared" ref="FA152:FA172" si="766">IFERROR(COUNTIF(BI152:BO152,"d"),"-")</f>
        <v>0</v>
      </c>
      <c r="FB152" s="355">
        <f t="shared" ref="FB152:FB172" si="767">IFERROR(COUNTIF(BI152:BO152,"e"),"-")</f>
        <v>0</v>
      </c>
      <c r="FC152" s="355">
        <f t="shared" ref="FC152:FC172" si="768">IFERROR(COUNTIF(BI152:BO152,"f"),"-")</f>
        <v>0</v>
      </c>
      <c r="FD152" s="355">
        <f t="shared" ref="FD152:FD172" si="769">IFERROR(COUNTIF(BI152:BO152,"g"),"-")</f>
        <v>0</v>
      </c>
      <c r="FE152" s="355">
        <f t="shared" ref="FE152:FE172" si="770">IFERROR(COUNTIF(BI152:BO152,"h"),"-")</f>
        <v>0</v>
      </c>
      <c r="FF152" s="68"/>
      <c r="FG152" s="68">
        <f t="shared" ref="FG152:FG172" si="771">IFERROR((EX152*H152*$M$4),"-")</f>
        <v>0</v>
      </c>
      <c r="FH152" s="68" t="str">
        <f t="shared" ref="FH152:FH172" si="772">IFERROR((EY152*H152*$M$5),"-")</f>
        <v>-</v>
      </c>
      <c r="FI152" s="68" t="str">
        <f t="shared" ref="FI152:FI172" si="773">IFERROR((EZ152*H152*$M$6),"-")</f>
        <v>-</v>
      </c>
      <c r="FJ152" s="68" t="str">
        <f t="shared" ref="FJ152:FJ172" si="774">IFERROR((A152*H152*$M$7),"-")</f>
        <v>-</v>
      </c>
      <c r="FK152" s="68" t="str">
        <f t="shared" ref="FK152:FK172" si="775">IFERROR((FB152*H152*$M$8),"-")</f>
        <v>-</v>
      </c>
      <c r="FL152" s="68" t="str">
        <f t="shared" ref="FL152:FL172" si="776">IFERROR((FC152*H152*$M$9),"-")</f>
        <v>-</v>
      </c>
      <c r="FM152" s="68" t="str">
        <f t="shared" ref="FM152:FM172" si="777">IFERROR((FD152*H152*$M$10),"-")</f>
        <v>-</v>
      </c>
      <c r="FN152" s="68" t="str">
        <f t="shared" ref="FN152:FN172" si="778">IFERROR((FE152*H152*$M$11),"-")</f>
        <v>-</v>
      </c>
      <c r="FO152" s="68"/>
      <c r="FP152" s="355">
        <f t="shared" ref="FP152:FP172" si="779">IFERROR(COUNTIF(BP152:BQ152,"a"),"-")</f>
        <v>0</v>
      </c>
      <c r="FQ152" s="355">
        <f t="shared" ref="FQ152:FQ172" si="780">IFERROR(COUNTIF(BP152:BQ152,"b"),"-")</f>
        <v>0</v>
      </c>
      <c r="FR152" s="355">
        <f t="shared" ref="FR152:FR172" si="781">IFERROR(COUNTIF(BP152:BQ152,"c"),"-")</f>
        <v>0</v>
      </c>
      <c r="FS152" s="355">
        <f t="shared" ref="FS152:FS172" si="782">IFERROR(COUNTIF(BP152:BQ152,"d"),"-")</f>
        <v>0</v>
      </c>
      <c r="FT152" s="355">
        <f t="shared" ref="FT152:FT172" si="783">IFERROR(COUNTIF(BP152:BQ152,"e"),"-")</f>
        <v>0</v>
      </c>
      <c r="FU152" s="355">
        <f t="shared" ref="FU152:FU172" si="784">IFERROR(COUNTIF(BP152:BQ152,"f"),"-")</f>
        <v>0</v>
      </c>
      <c r="FV152" s="355">
        <f t="shared" ref="FV152:FV172" si="785">IFERROR(COUNTIF(BP152:BQ152,"g"),"-")</f>
        <v>0</v>
      </c>
      <c r="FW152" s="355">
        <f t="shared" ref="FW152:FW172" si="786">IFERROR(COUNTIF(BP152:BQ152,"h"),"-")</f>
        <v>0</v>
      </c>
      <c r="FX152" s="68"/>
      <c r="FY152" s="68">
        <f t="shared" ref="FY152:FY172" si="787">IFERROR((FP152*H152*$M$4),"-")</f>
        <v>0</v>
      </c>
      <c r="FZ152" s="68" t="str">
        <f t="shared" ref="FZ152:FZ172" si="788">IFERROR((FQ152*H152*$M$5),"-")</f>
        <v>-</v>
      </c>
      <c r="GA152" s="68" t="str">
        <f t="shared" ref="GA152:GA172" si="789">IFERROR((FR152*H152*$M$6),"-")</f>
        <v>-</v>
      </c>
      <c r="GB152" s="68" t="str">
        <f t="shared" ref="GB152:GB172" si="790">IFERROR((FS152*H152*$M$7),"-")</f>
        <v>-</v>
      </c>
      <c r="GC152" s="68" t="str">
        <f t="shared" ref="GC152:GC172" si="791">IFERROR((FT152*H152*$M$8),"-")</f>
        <v>-</v>
      </c>
      <c r="GD152" s="68" t="str">
        <f t="shared" ref="GD152:GD172" si="792">IFERROR((FU152*H152*$M$9),"-")</f>
        <v>-</v>
      </c>
      <c r="GE152" s="68" t="str">
        <f t="shared" ref="GE152:GE172" si="793">IFERROR((FV152*H152*$M$10),"-")</f>
        <v>-</v>
      </c>
      <c r="GF152" s="68" t="str">
        <f t="shared" ref="GF152:GF172" si="794">IFERROR((FW152*H152*$M$11),"-")</f>
        <v>-</v>
      </c>
    </row>
    <row r="153" spans="1:188" ht="12" x14ac:dyDescent="0.3">
      <c r="A153" s="387"/>
      <c r="B153" s="387" t="s">
        <v>241</v>
      </c>
      <c r="C153" s="387" t="s">
        <v>24</v>
      </c>
      <c r="D153" s="388">
        <v>0</v>
      </c>
      <c r="E153" s="388">
        <v>0.72916666666666663</v>
      </c>
      <c r="F153" s="389" t="str">
        <f t="shared" si="665"/>
        <v>Off-PT</v>
      </c>
      <c r="G153" s="9"/>
      <c r="H153" s="460">
        <f>INDEX(Lookup!$F$375:$Q$385,MATCH(B153,Lookup!$F$375:$F$385,0),MATCH($F$9,Lookup!$F$375:$Q$375,0))</f>
        <v>0.1</v>
      </c>
      <c r="I153" s="391">
        <v>104</v>
      </c>
      <c r="J153" s="460">
        <f t="shared" si="666"/>
        <v>683.8</v>
      </c>
      <c r="K153" s="460">
        <f t="shared" si="667"/>
        <v>0</v>
      </c>
      <c r="L153" s="394">
        <f t="shared" si="683"/>
        <v>0</v>
      </c>
      <c r="M153" s="395">
        <f t="shared" si="668"/>
        <v>104</v>
      </c>
      <c r="N153" s="392">
        <f t="shared" si="669"/>
        <v>0</v>
      </c>
      <c r="O153" s="9">
        <f t="shared" si="670"/>
        <v>0</v>
      </c>
      <c r="P153" s="9">
        <f t="shared" si="684"/>
        <v>0</v>
      </c>
      <c r="Q153" s="9">
        <f t="shared" si="685"/>
        <v>0</v>
      </c>
      <c r="R153" s="9">
        <f t="shared" si="686"/>
        <v>0</v>
      </c>
      <c r="S153" s="9">
        <f t="shared" si="687"/>
        <v>0</v>
      </c>
      <c r="T153" s="9">
        <f t="shared" si="688"/>
        <v>0</v>
      </c>
      <c r="U153" s="9">
        <f t="shared" si="689"/>
        <v>0</v>
      </c>
      <c r="V153" s="9">
        <f t="shared" si="690"/>
        <v>0</v>
      </c>
      <c r="W153" s="9">
        <f t="shared" si="691"/>
        <v>0</v>
      </c>
      <c r="X153" s="9">
        <f t="shared" si="692"/>
        <v>0</v>
      </c>
      <c r="Y153" s="9">
        <f t="shared" si="693"/>
        <v>0</v>
      </c>
      <c r="Z153" s="9">
        <f t="shared" si="694"/>
        <v>0</v>
      </c>
      <c r="AA153" s="9">
        <f t="shared" si="695"/>
        <v>0</v>
      </c>
      <c r="AB153" s="9">
        <f t="shared" si="671"/>
        <v>0</v>
      </c>
      <c r="AC153" s="9">
        <f t="shared" si="672"/>
        <v>0</v>
      </c>
      <c r="AD153" s="9">
        <f t="shared" si="673"/>
        <v>0</v>
      </c>
      <c r="AE153" s="9">
        <f t="shared" si="674"/>
        <v>0</v>
      </c>
      <c r="AF153" s="9">
        <f t="shared" si="675"/>
        <v>0</v>
      </c>
      <c r="AG153" s="9">
        <f t="shared" si="676"/>
        <v>0</v>
      </c>
      <c r="AH153" s="8">
        <f>IF(ISERROR(M153*$M$4),0,M153*$M$4)</f>
        <v>104</v>
      </c>
      <c r="AI153" s="8">
        <f t="shared" si="678"/>
        <v>0</v>
      </c>
      <c r="AJ153" s="8">
        <f t="shared" si="679"/>
        <v>0</v>
      </c>
      <c r="AK153" s="8">
        <f t="shared" si="680"/>
        <v>0</v>
      </c>
      <c r="AL153" s="8">
        <f t="shared" si="681"/>
        <v>0</v>
      </c>
      <c r="AM153" s="103" t="str">
        <f t="shared" si="682"/>
        <v>1</v>
      </c>
      <c r="AN153" s="63"/>
      <c r="AO153" s="63"/>
      <c r="AP153" s="63"/>
      <c r="AQ153" s="66"/>
      <c r="AR153" s="66"/>
      <c r="AS153" s="63"/>
      <c r="AT153" s="63"/>
      <c r="AU153" s="63"/>
      <c r="AV153" s="63"/>
      <c r="AW153" s="63"/>
      <c r="AX153" s="66"/>
      <c r="AY153" s="66"/>
      <c r="AZ153" s="63"/>
      <c r="BA153" s="63"/>
      <c r="BB153" s="63"/>
      <c r="BC153" s="63"/>
      <c r="BD153" s="63"/>
      <c r="BE153" s="66"/>
      <c r="BF153" s="66"/>
      <c r="BG153" s="63"/>
      <c r="BH153" s="63"/>
      <c r="BI153" s="63"/>
      <c r="BJ153" s="63"/>
      <c r="BK153" s="63"/>
      <c r="BL153" s="66"/>
      <c r="BM153" s="66"/>
      <c r="BN153" s="63"/>
      <c r="BO153" s="63"/>
      <c r="BP153" s="63"/>
      <c r="BQ153" s="63"/>
      <c r="BR153" s="63"/>
      <c r="BT153" s="70">
        <f t="shared" si="696"/>
        <v>0</v>
      </c>
      <c r="BU153" s="70">
        <f t="shared" si="697"/>
        <v>0</v>
      </c>
      <c r="BV153" s="70">
        <f t="shared" si="698"/>
        <v>0</v>
      </c>
      <c r="BW153" s="70">
        <f t="shared" si="699"/>
        <v>0</v>
      </c>
      <c r="BX153" s="70">
        <f t="shared" si="700"/>
        <v>0</v>
      </c>
      <c r="BY153" s="70">
        <f t="shared" si="701"/>
        <v>0</v>
      </c>
      <c r="CA153" s="104">
        <f t="shared" si="702"/>
        <v>0</v>
      </c>
      <c r="CB153" s="104">
        <f t="shared" si="703"/>
        <v>0</v>
      </c>
      <c r="CC153" s="104">
        <f t="shared" si="704"/>
        <v>0</v>
      </c>
      <c r="CD153" s="104">
        <f t="shared" si="705"/>
        <v>0</v>
      </c>
      <c r="CE153" s="104">
        <f t="shared" si="706"/>
        <v>0</v>
      </c>
      <c r="CF153" s="104">
        <f t="shared" si="707"/>
        <v>0</v>
      </c>
      <c r="CH153" s="62">
        <f t="shared" si="708"/>
        <v>0</v>
      </c>
      <c r="CI153" s="62">
        <f t="shared" si="709"/>
        <v>0</v>
      </c>
      <c r="CJ153" s="62">
        <f t="shared" si="710"/>
        <v>0</v>
      </c>
      <c r="CK153" s="62">
        <f t="shared" si="711"/>
        <v>0</v>
      </c>
      <c r="CL153" s="62">
        <f t="shared" si="712"/>
        <v>0</v>
      </c>
      <c r="CM153" s="62">
        <f t="shared" si="713"/>
        <v>0</v>
      </c>
      <c r="CN153" s="62">
        <f t="shared" si="714"/>
        <v>0</v>
      </c>
      <c r="CO153" s="62">
        <f t="shared" si="715"/>
        <v>0</v>
      </c>
      <c r="CV153" s="355">
        <f t="shared" si="716"/>
        <v>0</v>
      </c>
      <c r="CW153" s="355">
        <f t="shared" si="717"/>
        <v>0</v>
      </c>
      <c r="CX153" s="355">
        <f t="shared" si="718"/>
        <v>0</v>
      </c>
      <c r="CY153" s="355">
        <f t="shared" si="719"/>
        <v>0</v>
      </c>
      <c r="CZ153" s="355" t="str">
        <f ca="1">IFERROR(OUNTIF(AN153:AT153,"e"),"-")</f>
        <v>-</v>
      </c>
      <c r="DA153" s="355">
        <f t="shared" si="720"/>
        <v>0</v>
      </c>
      <c r="DB153" s="355">
        <f t="shared" si="721"/>
        <v>0</v>
      </c>
      <c r="DC153" s="355">
        <f t="shared" si="722"/>
        <v>0</v>
      </c>
      <c r="DD153" s="68"/>
      <c r="DE153" s="1168">
        <f t="shared" si="723"/>
        <v>0</v>
      </c>
      <c r="DF153" s="1168" t="str">
        <f t="shared" si="724"/>
        <v>-</v>
      </c>
      <c r="DG153" s="1168" t="str">
        <f t="shared" si="725"/>
        <v>-</v>
      </c>
      <c r="DH153" s="1168" t="str">
        <f t="shared" si="726"/>
        <v>-</v>
      </c>
      <c r="DI153" s="1168" t="str">
        <f t="shared" ca="1" si="727"/>
        <v>-</v>
      </c>
      <c r="DJ153" s="1168" t="str">
        <f t="shared" si="728"/>
        <v>-</v>
      </c>
      <c r="DK153" s="1168" t="str">
        <f t="shared" si="729"/>
        <v>-</v>
      </c>
      <c r="DL153" s="1168" t="str">
        <f t="shared" si="730"/>
        <v>-</v>
      </c>
      <c r="DM153" s="68"/>
      <c r="DN153" s="355">
        <f t="shared" si="731"/>
        <v>0</v>
      </c>
      <c r="DO153" s="355">
        <f t="shared" si="732"/>
        <v>0</v>
      </c>
      <c r="DP153" s="355">
        <f t="shared" si="733"/>
        <v>0</v>
      </c>
      <c r="DQ153" s="355">
        <f t="shared" si="734"/>
        <v>0</v>
      </c>
      <c r="DR153" s="355">
        <f t="shared" si="735"/>
        <v>0</v>
      </c>
      <c r="DS153" s="355">
        <f t="shared" si="736"/>
        <v>0</v>
      </c>
      <c r="DT153" s="355">
        <f t="shared" si="737"/>
        <v>0</v>
      </c>
      <c r="DU153" s="355">
        <f t="shared" si="738"/>
        <v>0</v>
      </c>
      <c r="DV153" s="68"/>
      <c r="DW153" s="68">
        <f t="shared" si="739"/>
        <v>0</v>
      </c>
      <c r="DX153" s="68" t="str">
        <f t="shared" si="740"/>
        <v>-</v>
      </c>
      <c r="DY153" s="68" t="str">
        <f t="shared" si="741"/>
        <v>-</v>
      </c>
      <c r="DZ153" s="68" t="str">
        <f t="shared" si="742"/>
        <v>-</v>
      </c>
      <c r="EA153" s="68" t="str">
        <f t="shared" si="743"/>
        <v>-</v>
      </c>
      <c r="EB153" s="68" t="str">
        <f t="shared" si="744"/>
        <v>-</v>
      </c>
      <c r="EC153" s="68" t="str">
        <f t="shared" si="745"/>
        <v>-</v>
      </c>
      <c r="ED153" s="68" t="str">
        <f t="shared" si="746"/>
        <v>-</v>
      </c>
      <c r="EE153" s="68"/>
      <c r="EF153" s="355">
        <f t="shared" si="747"/>
        <v>0</v>
      </c>
      <c r="EG153" s="355">
        <f t="shared" si="748"/>
        <v>0</v>
      </c>
      <c r="EH153" s="355">
        <f t="shared" si="749"/>
        <v>0</v>
      </c>
      <c r="EI153" s="355">
        <f t="shared" si="750"/>
        <v>0</v>
      </c>
      <c r="EJ153" s="355">
        <f t="shared" si="751"/>
        <v>0</v>
      </c>
      <c r="EK153" s="355">
        <f t="shared" si="752"/>
        <v>0</v>
      </c>
      <c r="EL153" s="355">
        <f t="shared" si="753"/>
        <v>0</v>
      </c>
      <c r="EM153" s="355">
        <f t="shared" si="754"/>
        <v>0</v>
      </c>
      <c r="EN153" s="68"/>
      <c r="EO153" s="68">
        <f t="shared" si="755"/>
        <v>0</v>
      </c>
      <c r="EP153" s="68" t="str">
        <f t="shared" si="756"/>
        <v>-</v>
      </c>
      <c r="EQ153" s="68" t="str">
        <f t="shared" si="757"/>
        <v>-</v>
      </c>
      <c r="ER153" s="68" t="str">
        <f t="shared" si="758"/>
        <v>-</v>
      </c>
      <c r="ES153" s="68" t="str">
        <f t="shared" si="759"/>
        <v>-</v>
      </c>
      <c r="ET153" s="68" t="str">
        <f t="shared" si="760"/>
        <v>-</v>
      </c>
      <c r="EU153" s="68" t="str">
        <f t="shared" si="761"/>
        <v>-</v>
      </c>
      <c r="EV153" s="68" t="str">
        <f t="shared" si="762"/>
        <v>-</v>
      </c>
      <c r="EW153" s="68"/>
      <c r="EX153" s="355">
        <f t="shared" si="763"/>
        <v>0</v>
      </c>
      <c r="EY153" s="355">
        <f t="shared" si="764"/>
        <v>0</v>
      </c>
      <c r="EZ153" s="355">
        <f t="shared" si="765"/>
        <v>0</v>
      </c>
      <c r="FA153" s="355">
        <f t="shared" si="766"/>
        <v>0</v>
      </c>
      <c r="FB153" s="355">
        <f t="shared" si="767"/>
        <v>0</v>
      </c>
      <c r="FC153" s="355">
        <f t="shared" si="768"/>
        <v>0</v>
      </c>
      <c r="FD153" s="355">
        <f t="shared" si="769"/>
        <v>0</v>
      </c>
      <c r="FE153" s="355">
        <f t="shared" si="770"/>
        <v>0</v>
      </c>
      <c r="FF153" s="68"/>
      <c r="FG153" s="68">
        <f t="shared" si="771"/>
        <v>0</v>
      </c>
      <c r="FH153" s="68" t="str">
        <f t="shared" si="772"/>
        <v>-</v>
      </c>
      <c r="FI153" s="68" t="str">
        <f t="shared" si="773"/>
        <v>-</v>
      </c>
      <c r="FJ153" s="68" t="str">
        <f t="shared" si="774"/>
        <v>-</v>
      </c>
      <c r="FK153" s="68" t="str">
        <f t="shared" si="775"/>
        <v>-</v>
      </c>
      <c r="FL153" s="68" t="str">
        <f t="shared" si="776"/>
        <v>-</v>
      </c>
      <c r="FM153" s="68" t="str">
        <f t="shared" si="777"/>
        <v>-</v>
      </c>
      <c r="FN153" s="68" t="str">
        <f t="shared" si="778"/>
        <v>-</v>
      </c>
      <c r="FO153" s="68"/>
      <c r="FP153" s="355">
        <f t="shared" si="779"/>
        <v>0</v>
      </c>
      <c r="FQ153" s="355">
        <f t="shared" si="780"/>
        <v>0</v>
      </c>
      <c r="FR153" s="355">
        <f t="shared" si="781"/>
        <v>0</v>
      </c>
      <c r="FS153" s="355">
        <f t="shared" si="782"/>
        <v>0</v>
      </c>
      <c r="FT153" s="355">
        <f t="shared" si="783"/>
        <v>0</v>
      </c>
      <c r="FU153" s="355">
        <f t="shared" si="784"/>
        <v>0</v>
      </c>
      <c r="FV153" s="355">
        <f t="shared" si="785"/>
        <v>0</v>
      </c>
      <c r="FW153" s="355">
        <f t="shared" si="786"/>
        <v>0</v>
      </c>
      <c r="FX153" s="68"/>
      <c r="FY153" s="68">
        <f t="shared" si="787"/>
        <v>0</v>
      </c>
      <c r="FZ153" s="68" t="str">
        <f t="shared" si="788"/>
        <v>-</v>
      </c>
      <c r="GA153" s="68" t="str">
        <f t="shared" si="789"/>
        <v>-</v>
      </c>
      <c r="GB153" s="68" t="str">
        <f t="shared" si="790"/>
        <v>-</v>
      </c>
      <c r="GC153" s="68" t="str">
        <f t="shared" si="791"/>
        <v>-</v>
      </c>
      <c r="GD153" s="68" t="str">
        <f t="shared" si="792"/>
        <v>-</v>
      </c>
      <c r="GE153" s="68" t="str">
        <f t="shared" si="793"/>
        <v>-</v>
      </c>
      <c r="GF153" s="68" t="str">
        <f t="shared" si="794"/>
        <v>-</v>
      </c>
    </row>
    <row r="154" spans="1:188" ht="12" x14ac:dyDescent="0.3">
      <c r="A154" s="387"/>
      <c r="B154" s="387" t="s">
        <v>241</v>
      </c>
      <c r="C154" s="387" t="s">
        <v>24</v>
      </c>
      <c r="D154" s="388">
        <v>0</v>
      </c>
      <c r="E154" s="388">
        <v>0.72916666666666663</v>
      </c>
      <c r="F154" s="389" t="str">
        <f t="shared" si="665"/>
        <v>Off-PT</v>
      </c>
      <c r="G154" s="9"/>
      <c r="H154" s="460">
        <f>INDEX(Lookup!$F$375:$Q$385,MATCH(B154,Lookup!$F$375:$F$385,0),MATCH($F$9,Lookup!$F$375:$Q$375,0))</f>
        <v>0.1</v>
      </c>
      <c r="I154" s="391">
        <v>104</v>
      </c>
      <c r="J154" s="460">
        <f t="shared" si="666"/>
        <v>683.8</v>
      </c>
      <c r="K154" s="460">
        <f t="shared" si="667"/>
        <v>0</v>
      </c>
      <c r="L154" s="394">
        <f t="shared" si="683"/>
        <v>0</v>
      </c>
      <c r="M154" s="395">
        <f t="shared" si="668"/>
        <v>104</v>
      </c>
      <c r="N154" s="392">
        <f t="shared" si="669"/>
        <v>0</v>
      </c>
      <c r="O154" s="9">
        <f t="shared" si="670"/>
        <v>0</v>
      </c>
      <c r="P154" s="9">
        <f t="shared" si="684"/>
        <v>0</v>
      </c>
      <c r="Q154" s="9">
        <f t="shared" si="685"/>
        <v>0</v>
      </c>
      <c r="R154" s="9">
        <f t="shared" si="686"/>
        <v>0</v>
      </c>
      <c r="S154" s="9">
        <f t="shared" si="687"/>
        <v>0</v>
      </c>
      <c r="T154" s="9">
        <f t="shared" si="688"/>
        <v>0</v>
      </c>
      <c r="U154" s="9">
        <f t="shared" si="689"/>
        <v>0</v>
      </c>
      <c r="V154" s="9">
        <f t="shared" si="690"/>
        <v>0</v>
      </c>
      <c r="W154" s="9">
        <f t="shared" si="691"/>
        <v>0</v>
      </c>
      <c r="X154" s="9">
        <f t="shared" si="692"/>
        <v>0</v>
      </c>
      <c r="Y154" s="9">
        <f t="shared" si="693"/>
        <v>0</v>
      </c>
      <c r="Z154" s="9">
        <f t="shared" si="694"/>
        <v>0</v>
      </c>
      <c r="AA154" s="9">
        <f t="shared" si="695"/>
        <v>0</v>
      </c>
      <c r="AB154" s="9">
        <f t="shared" si="671"/>
        <v>0</v>
      </c>
      <c r="AC154" s="9">
        <f t="shared" si="672"/>
        <v>0</v>
      </c>
      <c r="AD154" s="9">
        <f t="shared" si="673"/>
        <v>0</v>
      </c>
      <c r="AE154" s="9">
        <f t="shared" si="674"/>
        <v>0</v>
      </c>
      <c r="AF154" s="9">
        <f t="shared" si="675"/>
        <v>0</v>
      </c>
      <c r="AG154" s="9">
        <f t="shared" si="676"/>
        <v>0</v>
      </c>
      <c r="AH154" s="8">
        <f t="shared" si="677"/>
        <v>104</v>
      </c>
      <c r="AI154" s="8">
        <f t="shared" si="678"/>
        <v>0</v>
      </c>
      <c r="AJ154" s="8">
        <f t="shared" si="679"/>
        <v>0</v>
      </c>
      <c r="AK154" s="8">
        <f t="shared" si="680"/>
        <v>0</v>
      </c>
      <c r="AL154" s="8">
        <f t="shared" si="681"/>
        <v>0</v>
      </c>
      <c r="AM154" s="103" t="str">
        <f t="shared" si="682"/>
        <v>1</v>
      </c>
      <c r="AN154" s="63"/>
      <c r="AO154" s="63"/>
      <c r="AP154" s="63"/>
      <c r="AQ154" s="66"/>
      <c r="AR154" s="66"/>
      <c r="AS154" s="63"/>
      <c r="AT154" s="63"/>
      <c r="AU154" s="63"/>
      <c r="AV154" s="63"/>
      <c r="AW154" s="63"/>
      <c r="AX154" s="66"/>
      <c r="AY154" s="66"/>
      <c r="AZ154" s="63"/>
      <c r="BA154" s="63"/>
      <c r="BB154" s="63"/>
      <c r="BC154" s="63"/>
      <c r="BD154" s="63"/>
      <c r="BE154" s="66"/>
      <c r="BF154" s="66"/>
      <c r="BG154" s="63"/>
      <c r="BH154" s="63"/>
      <c r="BI154" s="63"/>
      <c r="BJ154" s="63"/>
      <c r="BK154" s="63"/>
      <c r="BL154" s="66"/>
      <c r="BM154" s="66"/>
      <c r="BN154" s="63"/>
      <c r="BO154" s="63"/>
      <c r="BP154" s="63"/>
      <c r="BQ154" s="63"/>
      <c r="BR154" s="63"/>
      <c r="BT154" s="70">
        <f t="shared" si="696"/>
        <v>0</v>
      </c>
      <c r="BU154" s="70">
        <f t="shared" si="697"/>
        <v>0</v>
      </c>
      <c r="BV154" s="70">
        <f t="shared" si="698"/>
        <v>0</v>
      </c>
      <c r="BW154" s="70">
        <f t="shared" si="699"/>
        <v>0</v>
      </c>
      <c r="BX154" s="70">
        <f t="shared" si="700"/>
        <v>0</v>
      </c>
      <c r="BY154" s="70">
        <f t="shared" si="701"/>
        <v>0</v>
      </c>
      <c r="CA154" s="104">
        <f t="shared" si="702"/>
        <v>0</v>
      </c>
      <c r="CB154" s="104">
        <f t="shared" si="703"/>
        <v>0</v>
      </c>
      <c r="CC154" s="104">
        <f t="shared" si="704"/>
        <v>0</v>
      </c>
      <c r="CD154" s="104">
        <f t="shared" si="705"/>
        <v>0</v>
      </c>
      <c r="CE154" s="104">
        <f t="shared" si="706"/>
        <v>0</v>
      </c>
      <c r="CF154" s="104">
        <f t="shared" si="707"/>
        <v>0</v>
      </c>
      <c r="CH154" s="62">
        <f t="shared" si="708"/>
        <v>0</v>
      </c>
      <c r="CI154" s="62">
        <f t="shared" si="709"/>
        <v>0</v>
      </c>
      <c r="CJ154" s="62">
        <f t="shared" si="710"/>
        <v>0</v>
      </c>
      <c r="CK154" s="62">
        <f t="shared" si="711"/>
        <v>0</v>
      </c>
      <c r="CL154" s="62">
        <f t="shared" si="712"/>
        <v>0</v>
      </c>
      <c r="CM154" s="62">
        <f t="shared" si="713"/>
        <v>0</v>
      </c>
      <c r="CN154" s="62">
        <f t="shared" si="714"/>
        <v>0</v>
      </c>
      <c r="CO154" s="62">
        <f t="shared" si="715"/>
        <v>0</v>
      </c>
      <c r="CV154" s="355">
        <f t="shared" si="716"/>
        <v>0</v>
      </c>
      <c r="CW154" s="355">
        <f t="shared" si="717"/>
        <v>0</v>
      </c>
      <c r="CX154" s="355">
        <f t="shared" si="718"/>
        <v>0</v>
      </c>
      <c r="CY154" s="355">
        <f t="shared" si="719"/>
        <v>0</v>
      </c>
      <c r="CZ154" s="355" t="str">
        <f ca="1">IFERROR(OUNTIF(AN154:AT154,"e"),"-")</f>
        <v>-</v>
      </c>
      <c r="DA154" s="355">
        <f t="shared" si="720"/>
        <v>0</v>
      </c>
      <c r="DB154" s="355">
        <f t="shared" si="721"/>
        <v>0</v>
      </c>
      <c r="DC154" s="355">
        <f t="shared" si="722"/>
        <v>0</v>
      </c>
      <c r="DD154" s="68"/>
      <c r="DE154" s="1168">
        <f t="shared" si="723"/>
        <v>0</v>
      </c>
      <c r="DF154" s="1168" t="str">
        <f t="shared" si="724"/>
        <v>-</v>
      </c>
      <c r="DG154" s="1168" t="str">
        <f t="shared" si="725"/>
        <v>-</v>
      </c>
      <c r="DH154" s="1168" t="str">
        <f t="shared" si="726"/>
        <v>-</v>
      </c>
      <c r="DI154" s="1168" t="str">
        <f t="shared" ca="1" si="727"/>
        <v>-</v>
      </c>
      <c r="DJ154" s="1168" t="str">
        <f t="shared" si="728"/>
        <v>-</v>
      </c>
      <c r="DK154" s="1168" t="str">
        <f t="shared" si="729"/>
        <v>-</v>
      </c>
      <c r="DL154" s="1168" t="str">
        <f t="shared" si="730"/>
        <v>-</v>
      </c>
      <c r="DM154" s="68"/>
      <c r="DN154" s="355">
        <f t="shared" si="731"/>
        <v>0</v>
      </c>
      <c r="DO154" s="355">
        <f t="shared" si="732"/>
        <v>0</v>
      </c>
      <c r="DP154" s="355">
        <f t="shared" si="733"/>
        <v>0</v>
      </c>
      <c r="DQ154" s="355">
        <f t="shared" si="734"/>
        <v>0</v>
      </c>
      <c r="DR154" s="355">
        <f t="shared" si="735"/>
        <v>0</v>
      </c>
      <c r="DS154" s="355">
        <f t="shared" si="736"/>
        <v>0</v>
      </c>
      <c r="DT154" s="355">
        <f t="shared" si="737"/>
        <v>0</v>
      </c>
      <c r="DU154" s="355">
        <f t="shared" si="738"/>
        <v>0</v>
      </c>
      <c r="DV154" s="68"/>
      <c r="DW154" s="68">
        <f t="shared" si="739"/>
        <v>0</v>
      </c>
      <c r="DX154" s="68" t="str">
        <f t="shared" si="740"/>
        <v>-</v>
      </c>
      <c r="DY154" s="68" t="str">
        <f t="shared" si="741"/>
        <v>-</v>
      </c>
      <c r="DZ154" s="68" t="str">
        <f t="shared" si="742"/>
        <v>-</v>
      </c>
      <c r="EA154" s="68" t="str">
        <f t="shared" si="743"/>
        <v>-</v>
      </c>
      <c r="EB154" s="68" t="str">
        <f t="shared" si="744"/>
        <v>-</v>
      </c>
      <c r="EC154" s="68" t="str">
        <f t="shared" si="745"/>
        <v>-</v>
      </c>
      <c r="ED154" s="68" t="str">
        <f t="shared" si="746"/>
        <v>-</v>
      </c>
      <c r="EE154" s="68"/>
      <c r="EF154" s="355">
        <f t="shared" si="747"/>
        <v>0</v>
      </c>
      <c r="EG154" s="355">
        <f t="shared" si="748"/>
        <v>0</v>
      </c>
      <c r="EH154" s="355">
        <f t="shared" si="749"/>
        <v>0</v>
      </c>
      <c r="EI154" s="355">
        <f t="shared" si="750"/>
        <v>0</v>
      </c>
      <c r="EJ154" s="355">
        <f t="shared" si="751"/>
        <v>0</v>
      </c>
      <c r="EK154" s="355">
        <f t="shared" si="752"/>
        <v>0</v>
      </c>
      <c r="EL154" s="355">
        <f t="shared" si="753"/>
        <v>0</v>
      </c>
      <c r="EM154" s="355">
        <f t="shared" si="754"/>
        <v>0</v>
      </c>
      <c r="EN154" s="68"/>
      <c r="EO154" s="68">
        <f t="shared" si="755"/>
        <v>0</v>
      </c>
      <c r="EP154" s="68" t="str">
        <f t="shared" si="756"/>
        <v>-</v>
      </c>
      <c r="EQ154" s="68" t="str">
        <f t="shared" si="757"/>
        <v>-</v>
      </c>
      <c r="ER154" s="68" t="str">
        <f t="shared" si="758"/>
        <v>-</v>
      </c>
      <c r="ES154" s="68" t="str">
        <f t="shared" si="759"/>
        <v>-</v>
      </c>
      <c r="ET154" s="68" t="str">
        <f t="shared" si="760"/>
        <v>-</v>
      </c>
      <c r="EU154" s="68" t="str">
        <f t="shared" si="761"/>
        <v>-</v>
      </c>
      <c r="EV154" s="68" t="str">
        <f t="shared" si="762"/>
        <v>-</v>
      </c>
      <c r="EW154" s="68"/>
      <c r="EX154" s="355">
        <f t="shared" si="763"/>
        <v>0</v>
      </c>
      <c r="EY154" s="355">
        <f t="shared" si="764"/>
        <v>0</v>
      </c>
      <c r="EZ154" s="355">
        <f t="shared" si="765"/>
        <v>0</v>
      </c>
      <c r="FA154" s="355">
        <f t="shared" si="766"/>
        <v>0</v>
      </c>
      <c r="FB154" s="355">
        <f t="shared" si="767"/>
        <v>0</v>
      </c>
      <c r="FC154" s="355">
        <f t="shared" si="768"/>
        <v>0</v>
      </c>
      <c r="FD154" s="355">
        <f t="shared" si="769"/>
        <v>0</v>
      </c>
      <c r="FE154" s="355">
        <f t="shared" si="770"/>
        <v>0</v>
      </c>
      <c r="FF154" s="68"/>
      <c r="FG154" s="68">
        <f t="shared" si="771"/>
        <v>0</v>
      </c>
      <c r="FH154" s="68" t="str">
        <f t="shared" si="772"/>
        <v>-</v>
      </c>
      <c r="FI154" s="68" t="str">
        <f t="shared" si="773"/>
        <v>-</v>
      </c>
      <c r="FJ154" s="68" t="str">
        <f t="shared" si="774"/>
        <v>-</v>
      </c>
      <c r="FK154" s="68" t="str">
        <f t="shared" si="775"/>
        <v>-</v>
      </c>
      <c r="FL154" s="68" t="str">
        <f t="shared" si="776"/>
        <v>-</v>
      </c>
      <c r="FM154" s="68" t="str">
        <f t="shared" si="777"/>
        <v>-</v>
      </c>
      <c r="FN154" s="68" t="str">
        <f t="shared" si="778"/>
        <v>-</v>
      </c>
      <c r="FO154" s="68"/>
      <c r="FP154" s="355">
        <f t="shared" si="779"/>
        <v>0</v>
      </c>
      <c r="FQ154" s="355">
        <f t="shared" si="780"/>
        <v>0</v>
      </c>
      <c r="FR154" s="355">
        <f t="shared" si="781"/>
        <v>0</v>
      </c>
      <c r="FS154" s="355">
        <f t="shared" si="782"/>
        <v>0</v>
      </c>
      <c r="FT154" s="355">
        <f t="shared" si="783"/>
        <v>0</v>
      </c>
      <c r="FU154" s="355">
        <f t="shared" si="784"/>
        <v>0</v>
      </c>
      <c r="FV154" s="355">
        <f t="shared" si="785"/>
        <v>0</v>
      </c>
      <c r="FW154" s="355">
        <f t="shared" si="786"/>
        <v>0</v>
      </c>
      <c r="FX154" s="68"/>
      <c r="FY154" s="68">
        <f t="shared" si="787"/>
        <v>0</v>
      </c>
      <c r="FZ154" s="68" t="str">
        <f t="shared" si="788"/>
        <v>-</v>
      </c>
      <c r="GA154" s="68" t="str">
        <f t="shared" si="789"/>
        <v>-</v>
      </c>
      <c r="GB154" s="68" t="str">
        <f t="shared" si="790"/>
        <v>-</v>
      </c>
      <c r="GC154" s="68" t="str">
        <f t="shared" si="791"/>
        <v>-</v>
      </c>
      <c r="GD154" s="68" t="str">
        <f t="shared" si="792"/>
        <v>-</v>
      </c>
      <c r="GE154" s="68" t="str">
        <f t="shared" si="793"/>
        <v>-</v>
      </c>
      <c r="GF154" s="68" t="str">
        <f t="shared" si="794"/>
        <v>-</v>
      </c>
    </row>
    <row r="155" spans="1:188" ht="12" x14ac:dyDescent="0.3">
      <c r="A155" s="387"/>
      <c r="B155" s="387" t="s">
        <v>241</v>
      </c>
      <c r="C155" s="387" t="s">
        <v>24</v>
      </c>
      <c r="D155" s="388">
        <v>0</v>
      </c>
      <c r="E155" s="388">
        <v>0.72916666666666663</v>
      </c>
      <c r="F155" s="389" t="str">
        <f t="shared" si="665"/>
        <v>Off-PT</v>
      </c>
      <c r="G155" s="9"/>
      <c r="H155" s="460">
        <f>INDEX(Lookup!$F$375:$Q$385,MATCH(B155,Lookup!$F$375:$F$385,0),MATCH($F$9,Lookup!$F$375:$Q$375,0))</f>
        <v>0.1</v>
      </c>
      <c r="I155" s="391">
        <v>104</v>
      </c>
      <c r="J155" s="460">
        <f t="shared" si="666"/>
        <v>683.8</v>
      </c>
      <c r="K155" s="460">
        <f t="shared" si="667"/>
        <v>0</v>
      </c>
      <c r="L155" s="394">
        <f t="shared" si="683"/>
        <v>0</v>
      </c>
      <c r="M155" s="395">
        <f t="shared" si="668"/>
        <v>104</v>
      </c>
      <c r="N155" s="392">
        <f t="shared" si="669"/>
        <v>0</v>
      </c>
      <c r="O155" s="9">
        <f t="shared" si="670"/>
        <v>0</v>
      </c>
      <c r="P155" s="9">
        <f t="shared" si="684"/>
        <v>0</v>
      </c>
      <c r="Q155" s="9">
        <f t="shared" si="685"/>
        <v>0</v>
      </c>
      <c r="R155" s="9">
        <f t="shared" si="686"/>
        <v>0</v>
      </c>
      <c r="S155" s="9">
        <f t="shared" si="687"/>
        <v>0</v>
      </c>
      <c r="T155" s="9">
        <f t="shared" si="688"/>
        <v>0</v>
      </c>
      <c r="U155" s="9">
        <f t="shared" si="689"/>
        <v>0</v>
      </c>
      <c r="V155" s="9">
        <f t="shared" si="690"/>
        <v>0</v>
      </c>
      <c r="W155" s="9">
        <f t="shared" si="691"/>
        <v>0</v>
      </c>
      <c r="X155" s="9">
        <f t="shared" si="692"/>
        <v>0</v>
      </c>
      <c r="Y155" s="9">
        <f t="shared" si="693"/>
        <v>0</v>
      </c>
      <c r="Z155" s="9">
        <f t="shared" si="694"/>
        <v>0</v>
      </c>
      <c r="AA155" s="9">
        <f t="shared" si="695"/>
        <v>0</v>
      </c>
      <c r="AB155" s="9">
        <f t="shared" si="671"/>
        <v>0</v>
      </c>
      <c r="AC155" s="9">
        <f t="shared" si="672"/>
        <v>0</v>
      </c>
      <c r="AD155" s="9">
        <f t="shared" si="673"/>
        <v>0</v>
      </c>
      <c r="AE155" s="9">
        <f t="shared" si="674"/>
        <v>0</v>
      </c>
      <c r="AF155" s="9">
        <f t="shared" si="675"/>
        <v>0</v>
      </c>
      <c r="AG155" s="9">
        <f t="shared" si="676"/>
        <v>0</v>
      </c>
      <c r="AH155" s="8">
        <f t="shared" si="677"/>
        <v>104</v>
      </c>
      <c r="AI155" s="8">
        <f t="shared" si="678"/>
        <v>0</v>
      </c>
      <c r="AJ155" s="8">
        <f t="shared" si="679"/>
        <v>0</v>
      </c>
      <c r="AK155" s="8">
        <f t="shared" si="680"/>
        <v>0</v>
      </c>
      <c r="AL155" s="8">
        <f t="shared" si="681"/>
        <v>0</v>
      </c>
      <c r="AM155" s="103" t="str">
        <f t="shared" si="682"/>
        <v>1</v>
      </c>
      <c r="AN155" s="63"/>
      <c r="AO155" s="63"/>
      <c r="AP155" s="63"/>
      <c r="AQ155" s="66"/>
      <c r="AR155" s="66"/>
      <c r="AS155" s="63"/>
      <c r="AT155" s="63"/>
      <c r="AU155" s="63"/>
      <c r="AV155" s="63"/>
      <c r="AW155" s="63"/>
      <c r="AX155" s="66"/>
      <c r="AY155" s="66"/>
      <c r="AZ155" s="63"/>
      <c r="BA155" s="63"/>
      <c r="BB155" s="63"/>
      <c r="BC155" s="63"/>
      <c r="BD155" s="63"/>
      <c r="BE155" s="66"/>
      <c r="BF155" s="66"/>
      <c r="BG155" s="63"/>
      <c r="BH155" s="63"/>
      <c r="BI155" s="63"/>
      <c r="BJ155" s="63"/>
      <c r="BK155" s="63"/>
      <c r="BL155" s="66"/>
      <c r="BM155" s="66"/>
      <c r="BN155" s="63"/>
      <c r="BO155" s="63"/>
      <c r="BP155" s="63"/>
      <c r="BQ155" s="63"/>
      <c r="BR155" s="63"/>
      <c r="BT155" s="70">
        <f t="shared" si="696"/>
        <v>0</v>
      </c>
      <c r="BU155" s="70">
        <f t="shared" si="697"/>
        <v>0</v>
      </c>
      <c r="BV155" s="70">
        <f t="shared" si="698"/>
        <v>0</v>
      </c>
      <c r="BW155" s="70">
        <f t="shared" si="699"/>
        <v>0</v>
      </c>
      <c r="BX155" s="70">
        <f t="shared" si="700"/>
        <v>0</v>
      </c>
      <c r="BY155" s="70">
        <f t="shared" si="701"/>
        <v>0</v>
      </c>
      <c r="CA155" s="104">
        <f t="shared" si="702"/>
        <v>0</v>
      </c>
      <c r="CB155" s="104">
        <f t="shared" si="703"/>
        <v>0</v>
      </c>
      <c r="CC155" s="104">
        <f t="shared" si="704"/>
        <v>0</v>
      </c>
      <c r="CD155" s="104">
        <f t="shared" si="705"/>
        <v>0</v>
      </c>
      <c r="CE155" s="104">
        <f t="shared" si="706"/>
        <v>0</v>
      </c>
      <c r="CF155" s="104">
        <f t="shared" si="707"/>
        <v>0</v>
      </c>
      <c r="CH155" s="62">
        <f t="shared" si="708"/>
        <v>0</v>
      </c>
      <c r="CI155" s="62">
        <f t="shared" si="709"/>
        <v>0</v>
      </c>
      <c r="CJ155" s="62">
        <f t="shared" si="710"/>
        <v>0</v>
      </c>
      <c r="CK155" s="62">
        <f t="shared" si="711"/>
        <v>0</v>
      </c>
      <c r="CL155" s="62">
        <f t="shared" si="712"/>
        <v>0</v>
      </c>
      <c r="CM155" s="62">
        <f t="shared" si="713"/>
        <v>0</v>
      </c>
      <c r="CN155" s="62">
        <f t="shared" si="714"/>
        <v>0</v>
      </c>
      <c r="CO155" s="62">
        <f t="shared" si="715"/>
        <v>0</v>
      </c>
      <c r="CV155" s="355">
        <f t="shared" si="716"/>
        <v>0</v>
      </c>
      <c r="CW155" s="355">
        <f t="shared" si="717"/>
        <v>0</v>
      </c>
      <c r="CX155" s="355">
        <f t="shared" si="718"/>
        <v>0</v>
      </c>
      <c r="CY155" s="355">
        <f t="shared" si="719"/>
        <v>0</v>
      </c>
      <c r="CZ155" s="355" t="str">
        <f ca="1">IFERROR(OUNTIF(AN155:AT155,"e"),"-")</f>
        <v>-</v>
      </c>
      <c r="DA155" s="355">
        <f t="shared" si="720"/>
        <v>0</v>
      </c>
      <c r="DB155" s="355">
        <f t="shared" si="721"/>
        <v>0</v>
      </c>
      <c r="DC155" s="355">
        <f t="shared" si="722"/>
        <v>0</v>
      </c>
      <c r="DD155" s="68"/>
      <c r="DE155" s="1168">
        <f t="shared" si="723"/>
        <v>0</v>
      </c>
      <c r="DF155" s="1168" t="str">
        <f t="shared" si="724"/>
        <v>-</v>
      </c>
      <c r="DG155" s="1168" t="str">
        <f t="shared" si="725"/>
        <v>-</v>
      </c>
      <c r="DH155" s="1168" t="str">
        <f t="shared" si="726"/>
        <v>-</v>
      </c>
      <c r="DI155" s="1168" t="str">
        <f t="shared" ca="1" si="727"/>
        <v>-</v>
      </c>
      <c r="DJ155" s="1168" t="str">
        <f t="shared" si="728"/>
        <v>-</v>
      </c>
      <c r="DK155" s="1168" t="str">
        <f t="shared" si="729"/>
        <v>-</v>
      </c>
      <c r="DL155" s="1168" t="str">
        <f t="shared" si="730"/>
        <v>-</v>
      </c>
      <c r="DM155" s="68"/>
      <c r="DN155" s="355">
        <f t="shared" si="731"/>
        <v>0</v>
      </c>
      <c r="DO155" s="355">
        <f t="shared" si="732"/>
        <v>0</v>
      </c>
      <c r="DP155" s="355">
        <f t="shared" si="733"/>
        <v>0</v>
      </c>
      <c r="DQ155" s="355">
        <f t="shared" si="734"/>
        <v>0</v>
      </c>
      <c r="DR155" s="355">
        <f t="shared" si="735"/>
        <v>0</v>
      </c>
      <c r="DS155" s="355">
        <f t="shared" si="736"/>
        <v>0</v>
      </c>
      <c r="DT155" s="355">
        <f t="shared" si="737"/>
        <v>0</v>
      </c>
      <c r="DU155" s="355">
        <f t="shared" si="738"/>
        <v>0</v>
      </c>
      <c r="DV155" s="68"/>
      <c r="DW155" s="68">
        <f t="shared" si="739"/>
        <v>0</v>
      </c>
      <c r="DX155" s="68" t="str">
        <f t="shared" si="740"/>
        <v>-</v>
      </c>
      <c r="DY155" s="68" t="str">
        <f t="shared" si="741"/>
        <v>-</v>
      </c>
      <c r="DZ155" s="68" t="str">
        <f t="shared" si="742"/>
        <v>-</v>
      </c>
      <c r="EA155" s="68" t="str">
        <f t="shared" si="743"/>
        <v>-</v>
      </c>
      <c r="EB155" s="68" t="str">
        <f t="shared" si="744"/>
        <v>-</v>
      </c>
      <c r="EC155" s="68" t="str">
        <f t="shared" si="745"/>
        <v>-</v>
      </c>
      <c r="ED155" s="68" t="str">
        <f t="shared" si="746"/>
        <v>-</v>
      </c>
      <c r="EE155" s="68"/>
      <c r="EF155" s="355">
        <f t="shared" si="747"/>
        <v>0</v>
      </c>
      <c r="EG155" s="355">
        <f t="shared" si="748"/>
        <v>0</v>
      </c>
      <c r="EH155" s="355">
        <f t="shared" si="749"/>
        <v>0</v>
      </c>
      <c r="EI155" s="355">
        <f t="shared" si="750"/>
        <v>0</v>
      </c>
      <c r="EJ155" s="355">
        <f t="shared" si="751"/>
        <v>0</v>
      </c>
      <c r="EK155" s="355">
        <f t="shared" si="752"/>
        <v>0</v>
      </c>
      <c r="EL155" s="355">
        <f t="shared" si="753"/>
        <v>0</v>
      </c>
      <c r="EM155" s="355">
        <f t="shared" si="754"/>
        <v>0</v>
      </c>
      <c r="EN155" s="68"/>
      <c r="EO155" s="68">
        <f t="shared" si="755"/>
        <v>0</v>
      </c>
      <c r="EP155" s="68" t="str">
        <f t="shared" si="756"/>
        <v>-</v>
      </c>
      <c r="EQ155" s="68" t="str">
        <f t="shared" si="757"/>
        <v>-</v>
      </c>
      <c r="ER155" s="68" t="str">
        <f t="shared" si="758"/>
        <v>-</v>
      </c>
      <c r="ES155" s="68" t="str">
        <f t="shared" si="759"/>
        <v>-</v>
      </c>
      <c r="ET155" s="68" t="str">
        <f t="shared" si="760"/>
        <v>-</v>
      </c>
      <c r="EU155" s="68" t="str">
        <f t="shared" si="761"/>
        <v>-</v>
      </c>
      <c r="EV155" s="68" t="str">
        <f t="shared" si="762"/>
        <v>-</v>
      </c>
      <c r="EW155" s="68"/>
      <c r="EX155" s="355">
        <f t="shared" si="763"/>
        <v>0</v>
      </c>
      <c r="EY155" s="355">
        <f t="shared" si="764"/>
        <v>0</v>
      </c>
      <c r="EZ155" s="355">
        <f t="shared" si="765"/>
        <v>0</v>
      </c>
      <c r="FA155" s="355">
        <f t="shared" si="766"/>
        <v>0</v>
      </c>
      <c r="FB155" s="355">
        <f t="shared" si="767"/>
        <v>0</v>
      </c>
      <c r="FC155" s="355">
        <f t="shared" si="768"/>
        <v>0</v>
      </c>
      <c r="FD155" s="355">
        <f t="shared" si="769"/>
        <v>0</v>
      </c>
      <c r="FE155" s="355">
        <f t="shared" si="770"/>
        <v>0</v>
      </c>
      <c r="FF155" s="68"/>
      <c r="FG155" s="68">
        <f t="shared" si="771"/>
        <v>0</v>
      </c>
      <c r="FH155" s="68" t="str">
        <f t="shared" si="772"/>
        <v>-</v>
      </c>
      <c r="FI155" s="68" t="str">
        <f t="shared" si="773"/>
        <v>-</v>
      </c>
      <c r="FJ155" s="68" t="str">
        <f t="shared" si="774"/>
        <v>-</v>
      </c>
      <c r="FK155" s="68" t="str">
        <f t="shared" si="775"/>
        <v>-</v>
      </c>
      <c r="FL155" s="68" t="str">
        <f t="shared" si="776"/>
        <v>-</v>
      </c>
      <c r="FM155" s="68" t="str">
        <f t="shared" si="777"/>
        <v>-</v>
      </c>
      <c r="FN155" s="68" t="str">
        <f t="shared" si="778"/>
        <v>-</v>
      </c>
      <c r="FO155" s="68"/>
      <c r="FP155" s="355">
        <f t="shared" si="779"/>
        <v>0</v>
      </c>
      <c r="FQ155" s="355">
        <f t="shared" si="780"/>
        <v>0</v>
      </c>
      <c r="FR155" s="355">
        <f t="shared" si="781"/>
        <v>0</v>
      </c>
      <c r="FS155" s="355">
        <f t="shared" si="782"/>
        <v>0</v>
      </c>
      <c r="FT155" s="355">
        <f t="shared" si="783"/>
        <v>0</v>
      </c>
      <c r="FU155" s="355">
        <f t="shared" si="784"/>
        <v>0</v>
      </c>
      <c r="FV155" s="355">
        <f t="shared" si="785"/>
        <v>0</v>
      </c>
      <c r="FW155" s="355">
        <f t="shared" si="786"/>
        <v>0</v>
      </c>
      <c r="FX155" s="68"/>
      <c r="FY155" s="68">
        <f t="shared" si="787"/>
        <v>0</v>
      </c>
      <c r="FZ155" s="68" t="str">
        <f t="shared" si="788"/>
        <v>-</v>
      </c>
      <c r="GA155" s="68" t="str">
        <f t="shared" si="789"/>
        <v>-</v>
      </c>
      <c r="GB155" s="68" t="str">
        <f t="shared" si="790"/>
        <v>-</v>
      </c>
      <c r="GC155" s="68" t="str">
        <f t="shared" si="791"/>
        <v>-</v>
      </c>
      <c r="GD155" s="68" t="str">
        <f t="shared" si="792"/>
        <v>-</v>
      </c>
      <c r="GE155" s="68" t="str">
        <f t="shared" si="793"/>
        <v>-</v>
      </c>
      <c r="GF155" s="68" t="str">
        <f t="shared" si="794"/>
        <v>-</v>
      </c>
    </row>
    <row r="156" spans="1:188" ht="12" x14ac:dyDescent="0.3">
      <c r="A156" s="387"/>
      <c r="B156" s="387" t="s">
        <v>241</v>
      </c>
      <c r="C156" s="387" t="s">
        <v>24</v>
      </c>
      <c r="D156" s="388">
        <v>0</v>
      </c>
      <c r="E156" s="388">
        <v>0.72916666666666663</v>
      </c>
      <c r="F156" s="389" t="str">
        <f t="shared" si="665"/>
        <v>Off-PT</v>
      </c>
      <c r="G156" s="9"/>
      <c r="H156" s="460">
        <f>INDEX(Lookup!$F$375:$Q$385,MATCH(B156,Lookup!$F$375:$F$385,0),MATCH($F$9,Lookup!$F$375:$Q$375,0))</f>
        <v>0.1</v>
      </c>
      <c r="I156" s="391">
        <v>104</v>
      </c>
      <c r="J156" s="460">
        <f t="shared" si="666"/>
        <v>683.8</v>
      </c>
      <c r="K156" s="460">
        <f t="shared" si="667"/>
        <v>0</v>
      </c>
      <c r="L156" s="394">
        <f t="shared" si="683"/>
        <v>0</v>
      </c>
      <c r="M156" s="395">
        <f t="shared" si="668"/>
        <v>104</v>
      </c>
      <c r="N156" s="392">
        <f t="shared" si="669"/>
        <v>0</v>
      </c>
      <c r="O156" s="9">
        <f t="shared" si="670"/>
        <v>0</v>
      </c>
      <c r="P156" s="9">
        <f t="shared" si="684"/>
        <v>0</v>
      </c>
      <c r="Q156" s="9">
        <f t="shared" si="685"/>
        <v>0</v>
      </c>
      <c r="R156" s="9">
        <f t="shared" si="686"/>
        <v>0</v>
      </c>
      <c r="S156" s="9">
        <f t="shared" si="687"/>
        <v>0</v>
      </c>
      <c r="T156" s="9">
        <f t="shared" si="688"/>
        <v>0</v>
      </c>
      <c r="U156" s="9">
        <f t="shared" si="689"/>
        <v>0</v>
      </c>
      <c r="V156" s="9">
        <f t="shared" si="690"/>
        <v>0</v>
      </c>
      <c r="W156" s="9">
        <f t="shared" si="691"/>
        <v>0</v>
      </c>
      <c r="X156" s="9">
        <f t="shared" si="692"/>
        <v>0</v>
      </c>
      <c r="Y156" s="9">
        <f t="shared" si="693"/>
        <v>0</v>
      </c>
      <c r="Z156" s="9">
        <f t="shared" si="694"/>
        <v>0</v>
      </c>
      <c r="AA156" s="9">
        <f t="shared" si="695"/>
        <v>0</v>
      </c>
      <c r="AB156" s="9">
        <f t="shared" si="671"/>
        <v>0</v>
      </c>
      <c r="AC156" s="9">
        <f t="shared" si="672"/>
        <v>0</v>
      </c>
      <c r="AD156" s="9">
        <f t="shared" si="673"/>
        <v>0</v>
      </c>
      <c r="AE156" s="9">
        <f t="shared" si="674"/>
        <v>0</v>
      </c>
      <c r="AF156" s="9">
        <f t="shared" si="675"/>
        <v>0</v>
      </c>
      <c r="AG156" s="9">
        <f t="shared" si="676"/>
        <v>0</v>
      </c>
      <c r="AH156" s="8">
        <f>IF(ISERROR(M156*$M$4),0,M156*$M$4)</f>
        <v>104</v>
      </c>
      <c r="AI156" s="8">
        <f t="shared" si="678"/>
        <v>0</v>
      </c>
      <c r="AJ156" s="8">
        <f t="shared" si="679"/>
        <v>0</v>
      </c>
      <c r="AK156" s="8">
        <f t="shared" si="680"/>
        <v>0</v>
      </c>
      <c r="AL156" s="8">
        <f t="shared" si="681"/>
        <v>0</v>
      </c>
      <c r="AM156" s="103" t="str">
        <f t="shared" si="682"/>
        <v>1</v>
      </c>
      <c r="AN156" s="63"/>
      <c r="AO156" s="63"/>
      <c r="AP156" s="63"/>
      <c r="AQ156" s="66"/>
      <c r="AR156" s="66"/>
      <c r="AS156" s="63"/>
      <c r="AT156" s="63"/>
      <c r="AU156" s="63"/>
      <c r="AV156" s="63"/>
      <c r="AW156" s="63"/>
      <c r="AX156" s="66"/>
      <c r="AY156" s="66"/>
      <c r="AZ156" s="63"/>
      <c r="BA156" s="63"/>
      <c r="BB156" s="63"/>
      <c r="BC156" s="63"/>
      <c r="BD156" s="63"/>
      <c r="BE156" s="66"/>
      <c r="BF156" s="66"/>
      <c r="BG156" s="63"/>
      <c r="BH156" s="63"/>
      <c r="BI156" s="63"/>
      <c r="BJ156" s="63"/>
      <c r="BK156" s="63"/>
      <c r="BL156" s="66"/>
      <c r="BM156" s="66"/>
      <c r="BN156" s="63"/>
      <c r="BO156" s="63"/>
      <c r="BP156" s="63"/>
      <c r="BQ156" s="63"/>
      <c r="BR156" s="63"/>
      <c r="BT156" s="70">
        <f t="shared" si="696"/>
        <v>0</v>
      </c>
      <c r="BU156" s="70">
        <f t="shared" si="697"/>
        <v>0</v>
      </c>
      <c r="BV156" s="70">
        <f t="shared" si="698"/>
        <v>0</v>
      </c>
      <c r="BW156" s="70">
        <f t="shared" si="699"/>
        <v>0</v>
      </c>
      <c r="BX156" s="70">
        <f t="shared" si="700"/>
        <v>0</v>
      </c>
      <c r="BY156" s="70">
        <f t="shared" si="701"/>
        <v>0</v>
      </c>
      <c r="CA156" s="104">
        <f t="shared" si="702"/>
        <v>0</v>
      </c>
      <c r="CB156" s="104">
        <f t="shared" si="703"/>
        <v>0</v>
      </c>
      <c r="CC156" s="104">
        <f t="shared" si="704"/>
        <v>0</v>
      </c>
      <c r="CD156" s="104">
        <f t="shared" si="705"/>
        <v>0</v>
      </c>
      <c r="CE156" s="104">
        <f t="shared" si="706"/>
        <v>0</v>
      </c>
      <c r="CF156" s="104">
        <f t="shared" si="707"/>
        <v>0</v>
      </c>
      <c r="CH156" s="62">
        <f t="shared" si="708"/>
        <v>0</v>
      </c>
      <c r="CI156" s="62">
        <f t="shared" si="709"/>
        <v>0</v>
      </c>
      <c r="CJ156" s="62">
        <f t="shared" si="710"/>
        <v>0</v>
      </c>
      <c r="CK156" s="62">
        <f t="shared" si="711"/>
        <v>0</v>
      </c>
      <c r="CL156" s="62">
        <f t="shared" si="712"/>
        <v>0</v>
      </c>
      <c r="CM156" s="62">
        <f t="shared" si="713"/>
        <v>0</v>
      </c>
      <c r="CN156" s="62">
        <f t="shared" si="714"/>
        <v>0</v>
      </c>
      <c r="CO156" s="62">
        <f t="shared" si="715"/>
        <v>0</v>
      </c>
      <c r="CV156" s="355">
        <f t="shared" si="716"/>
        <v>0</v>
      </c>
      <c r="CW156" s="355">
        <f t="shared" si="717"/>
        <v>0</v>
      </c>
      <c r="CX156" s="355">
        <f t="shared" si="718"/>
        <v>0</v>
      </c>
      <c r="CY156" s="355">
        <f t="shared" si="719"/>
        <v>0</v>
      </c>
      <c r="CZ156" s="355" t="str">
        <f ca="1">IFERROR(OUNTIF(AN156:AT156,"e"),"-")</f>
        <v>-</v>
      </c>
      <c r="DA156" s="355">
        <f t="shared" si="720"/>
        <v>0</v>
      </c>
      <c r="DB156" s="355">
        <f t="shared" si="721"/>
        <v>0</v>
      </c>
      <c r="DC156" s="355">
        <f t="shared" si="722"/>
        <v>0</v>
      </c>
      <c r="DD156" s="68"/>
      <c r="DE156" s="1168">
        <f t="shared" si="723"/>
        <v>0</v>
      </c>
      <c r="DF156" s="1168" t="str">
        <f t="shared" si="724"/>
        <v>-</v>
      </c>
      <c r="DG156" s="1168" t="str">
        <f t="shared" si="725"/>
        <v>-</v>
      </c>
      <c r="DH156" s="1168" t="str">
        <f t="shared" si="726"/>
        <v>-</v>
      </c>
      <c r="DI156" s="1168" t="str">
        <f t="shared" ca="1" si="727"/>
        <v>-</v>
      </c>
      <c r="DJ156" s="1168" t="str">
        <f t="shared" si="728"/>
        <v>-</v>
      </c>
      <c r="DK156" s="1168" t="str">
        <f t="shared" si="729"/>
        <v>-</v>
      </c>
      <c r="DL156" s="1168" t="str">
        <f t="shared" si="730"/>
        <v>-</v>
      </c>
      <c r="DM156" s="68"/>
      <c r="DN156" s="355">
        <f t="shared" si="731"/>
        <v>0</v>
      </c>
      <c r="DO156" s="355">
        <f t="shared" si="732"/>
        <v>0</v>
      </c>
      <c r="DP156" s="355">
        <f t="shared" si="733"/>
        <v>0</v>
      </c>
      <c r="DQ156" s="355">
        <f t="shared" si="734"/>
        <v>0</v>
      </c>
      <c r="DR156" s="355">
        <f t="shared" si="735"/>
        <v>0</v>
      </c>
      <c r="DS156" s="355">
        <f t="shared" si="736"/>
        <v>0</v>
      </c>
      <c r="DT156" s="355">
        <f t="shared" si="737"/>
        <v>0</v>
      </c>
      <c r="DU156" s="355">
        <f t="shared" si="738"/>
        <v>0</v>
      </c>
      <c r="DV156" s="68"/>
      <c r="DW156" s="68">
        <f t="shared" si="739"/>
        <v>0</v>
      </c>
      <c r="DX156" s="68" t="str">
        <f t="shared" si="740"/>
        <v>-</v>
      </c>
      <c r="DY156" s="68" t="str">
        <f t="shared" si="741"/>
        <v>-</v>
      </c>
      <c r="DZ156" s="68" t="str">
        <f t="shared" si="742"/>
        <v>-</v>
      </c>
      <c r="EA156" s="68" t="str">
        <f t="shared" si="743"/>
        <v>-</v>
      </c>
      <c r="EB156" s="68" t="str">
        <f t="shared" si="744"/>
        <v>-</v>
      </c>
      <c r="EC156" s="68" t="str">
        <f t="shared" si="745"/>
        <v>-</v>
      </c>
      <c r="ED156" s="68" t="str">
        <f t="shared" si="746"/>
        <v>-</v>
      </c>
      <c r="EE156" s="68"/>
      <c r="EF156" s="355">
        <f t="shared" si="747"/>
        <v>0</v>
      </c>
      <c r="EG156" s="355">
        <f t="shared" si="748"/>
        <v>0</v>
      </c>
      <c r="EH156" s="355">
        <f t="shared" si="749"/>
        <v>0</v>
      </c>
      <c r="EI156" s="355">
        <f t="shared" si="750"/>
        <v>0</v>
      </c>
      <c r="EJ156" s="355">
        <f t="shared" si="751"/>
        <v>0</v>
      </c>
      <c r="EK156" s="355">
        <f t="shared" si="752"/>
        <v>0</v>
      </c>
      <c r="EL156" s="355">
        <f t="shared" si="753"/>
        <v>0</v>
      </c>
      <c r="EM156" s="355">
        <f t="shared" si="754"/>
        <v>0</v>
      </c>
      <c r="EN156" s="68"/>
      <c r="EO156" s="68">
        <f t="shared" si="755"/>
        <v>0</v>
      </c>
      <c r="EP156" s="68" t="str">
        <f t="shared" si="756"/>
        <v>-</v>
      </c>
      <c r="EQ156" s="68" t="str">
        <f t="shared" si="757"/>
        <v>-</v>
      </c>
      <c r="ER156" s="68" t="str">
        <f t="shared" si="758"/>
        <v>-</v>
      </c>
      <c r="ES156" s="68" t="str">
        <f t="shared" si="759"/>
        <v>-</v>
      </c>
      <c r="ET156" s="68" t="str">
        <f t="shared" si="760"/>
        <v>-</v>
      </c>
      <c r="EU156" s="68" t="str">
        <f t="shared" si="761"/>
        <v>-</v>
      </c>
      <c r="EV156" s="68" t="str">
        <f t="shared" si="762"/>
        <v>-</v>
      </c>
      <c r="EW156" s="68"/>
      <c r="EX156" s="355">
        <f t="shared" si="763"/>
        <v>0</v>
      </c>
      <c r="EY156" s="355">
        <f t="shared" si="764"/>
        <v>0</v>
      </c>
      <c r="EZ156" s="355">
        <f t="shared" si="765"/>
        <v>0</v>
      </c>
      <c r="FA156" s="355">
        <f t="shared" si="766"/>
        <v>0</v>
      </c>
      <c r="FB156" s="355">
        <f t="shared" si="767"/>
        <v>0</v>
      </c>
      <c r="FC156" s="355">
        <f t="shared" si="768"/>
        <v>0</v>
      </c>
      <c r="FD156" s="355">
        <f t="shared" si="769"/>
        <v>0</v>
      </c>
      <c r="FE156" s="355">
        <f t="shared" si="770"/>
        <v>0</v>
      </c>
      <c r="FF156" s="68"/>
      <c r="FG156" s="68">
        <f t="shared" si="771"/>
        <v>0</v>
      </c>
      <c r="FH156" s="68" t="str">
        <f t="shared" si="772"/>
        <v>-</v>
      </c>
      <c r="FI156" s="68" t="str">
        <f t="shared" si="773"/>
        <v>-</v>
      </c>
      <c r="FJ156" s="68" t="str">
        <f t="shared" si="774"/>
        <v>-</v>
      </c>
      <c r="FK156" s="68" t="str">
        <f t="shared" si="775"/>
        <v>-</v>
      </c>
      <c r="FL156" s="68" t="str">
        <f t="shared" si="776"/>
        <v>-</v>
      </c>
      <c r="FM156" s="68" t="str">
        <f t="shared" si="777"/>
        <v>-</v>
      </c>
      <c r="FN156" s="68" t="str">
        <f t="shared" si="778"/>
        <v>-</v>
      </c>
      <c r="FO156" s="68"/>
      <c r="FP156" s="355">
        <f t="shared" si="779"/>
        <v>0</v>
      </c>
      <c r="FQ156" s="355">
        <f t="shared" si="780"/>
        <v>0</v>
      </c>
      <c r="FR156" s="355">
        <f t="shared" si="781"/>
        <v>0</v>
      </c>
      <c r="FS156" s="355">
        <f t="shared" si="782"/>
        <v>0</v>
      </c>
      <c r="FT156" s="355">
        <f t="shared" si="783"/>
        <v>0</v>
      </c>
      <c r="FU156" s="355">
        <f t="shared" si="784"/>
        <v>0</v>
      </c>
      <c r="FV156" s="355">
        <f t="shared" si="785"/>
        <v>0</v>
      </c>
      <c r="FW156" s="355">
        <f t="shared" si="786"/>
        <v>0</v>
      </c>
      <c r="FX156" s="68"/>
      <c r="FY156" s="68">
        <f t="shared" si="787"/>
        <v>0</v>
      </c>
      <c r="FZ156" s="68" t="str">
        <f t="shared" si="788"/>
        <v>-</v>
      </c>
      <c r="GA156" s="68" t="str">
        <f t="shared" si="789"/>
        <v>-</v>
      </c>
      <c r="GB156" s="68" t="str">
        <f t="shared" si="790"/>
        <v>-</v>
      </c>
      <c r="GC156" s="68" t="str">
        <f t="shared" si="791"/>
        <v>-</v>
      </c>
      <c r="GD156" s="68" t="str">
        <f t="shared" si="792"/>
        <v>-</v>
      </c>
      <c r="GE156" s="68" t="str">
        <f t="shared" si="793"/>
        <v>-</v>
      </c>
      <c r="GF156" s="68" t="str">
        <f t="shared" si="794"/>
        <v>-</v>
      </c>
    </row>
    <row r="157" spans="1:188" ht="12" x14ac:dyDescent="0.3">
      <c r="A157" s="387"/>
      <c r="B157" s="387" t="s">
        <v>109</v>
      </c>
      <c r="C157" s="387" t="s">
        <v>24</v>
      </c>
      <c r="D157" s="388">
        <v>0.72916666666666663</v>
      </c>
      <c r="E157" s="388">
        <v>0</v>
      </c>
      <c r="F157" s="389" t="str">
        <f t="shared" si="665"/>
        <v>PT</v>
      </c>
      <c r="G157" s="9"/>
      <c r="H157" s="460">
        <f>INDEX(Lookup!$F$375:$Q$385,MATCH(B157,Lookup!$F$375:$F$385,0),MATCH($F$9,Lookup!$F$375:$Q$375,0))</f>
        <v>0.1</v>
      </c>
      <c r="I157" s="391">
        <v>192.4</v>
      </c>
      <c r="J157" s="460">
        <f t="shared" si="666"/>
        <v>683.8</v>
      </c>
      <c r="K157" s="460">
        <f t="shared" si="667"/>
        <v>0</v>
      </c>
      <c r="L157" s="394">
        <f t="shared" si="683"/>
        <v>0</v>
      </c>
      <c r="M157" s="395">
        <f t="shared" si="668"/>
        <v>192.4</v>
      </c>
      <c r="N157" s="392">
        <f t="shared" si="669"/>
        <v>0</v>
      </c>
      <c r="O157" s="9">
        <f t="shared" si="670"/>
        <v>0</v>
      </c>
      <c r="P157" s="9">
        <f t="shared" si="684"/>
        <v>0</v>
      </c>
      <c r="Q157" s="9">
        <f t="shared" si="685"/>
        <v>0</v>
      </c>
      <c r="R157" s="9">
        <f t="shared" si="686"/>
        <v>0</v>
      </c>
      <c r="S157" s="9">
        <f t="shared" si="687"/>
        <v>0</v>
      </c>
      <c r="T157" s="9">
        <f t="shared" si="688"/>
        <v>0</v>
      </c>
      <c r="U157" s="9">
        <f t="shared" si="689"/>
        <v>0</v>
      </c>
      <c r="V157" s="9">
        <f t="shared" si="690"/>
        <v>0</v>
      </c>
      <c r="W157" s="9">
        <f t="shared" si="691"/>
        <v>0</v>
      </c>
      <c r="X157" s="9">
        <f t="shared" si="692"/>
        <v>0</v>
      </c>
      <c r="Y157" s="9">
        <f t="shared" si="693"/>
        <v>0</v>
      </c>
      <c r="Z157" s="9">
        <f t="shared" si="694"/>
        <v>0</v>
      </c>
      <c r="AA157" s="9">
        <f t="shared" si="695"/>
        <v>0</v>
      </c>
      <c r="AB157" s="9">
        <f t="shared" si="671"/>
        <v>0</v>
      </c>
      <c r="AC157" s="9">
        <f t="shared" si="672"/>
        <v>0</v>
      </c>
      <c r="AD157" s="9">
        <f t="shared" si="673"/>
        <v>0</v>
      </c>
      <c r="AE157" s="9">
        <f t="shared" si="674"/>
        <v>0</v>
      </c>
      <c r="AF157" s="9">
        <f t="shared" si="675"/>
        <v>0</v>
      </c>
      <c r="AG157" s="9">
        <f t="shared" si="676"/>
        <v>0</v>
      </c>
      <c r="AH157" s="8">
        <f t="shared" si="677"/>
        <v>192.4</v>
      </c>
      <c r="AI157" s="8">
        <f t="shared" si="678"/>
        <v>0</v>
      </c>
      <c r="AJ157" s="8">
        <f t="shared" si="679"/>
        <v>0</v>
      </c>
      <c r="AK157" s="8">
        <f t="shared" si="680"/>
        <v>0</v>
      </c>
      <c r="AL157" s="8">
        <f t="shared" si="681"/>
        <v>0</v>
      </c>
      <c r="AM157" s="103" t="str">
        <f t="shared" si="682"/>
        <v>1</v>
      </c>
      <c r="AN157" s="63"/>
      <c r="AO157" s="63"/>
      <c r="AP157" s="63"/>
      <c r="AQ157" s="66"/>
      <c r="AR157" s="66"/>
      <c r="AS157" s="63"/>
      <c r="AT157" s="63"/>
      <c r="AU157" s="63"/>
      <c r="AV157" s="63"/>
      <c r="AW157" s="63"/>
      <c r="AX157" s="66"/>
      <c r="AY157" s="66"/>
      <c r="AZ157" s="63"/>
      <c r="BA157" s="63"/>
      <c r="BB157" s="63"/>
      <c r="BC157" s="63"/>
      <c r="BD157" s="63"/>
      <c r="BE157" s="66"/>
      <c r="BF157" s="66"/>
      <c r="BG157" s="63"/>
      <c r="BH157" s="63"/>
      <c r="BI157" s="63"/>
      <c r="BJ157" s="63"/>
      <c r="BK157" s="63"/>
      <c r="BL157" s="66"/>
      <c r="BM157" s="66"/>
      <c r="BN157" s="63"/>
      <c r="BO157" s="63"/>
      <c r="BP157" s="63"/>
      <c r="BQ157" s="63"/>
      <c r="BR157" s="63"/>
      <c r="BT157" s="70">
        <f t="shared" si="696"/>
        <v>0</v>
      </c>
      <c r="BU157" s="70">
        <f t="shared" si="697"/>
        <v>0</v>
      </c>
      <c r="BV157" s="70">
        <f t="shared" si="698"/>
        <v>0</v>
      </c>
      <c r="BW157" s="70">
        <f t="shared" si="699"/>
        <v>0</v>
      </c>
      <c r="BX157" s="70">
        <f t="shared" si="700"/>
        <v>0</v>
      </c>
      <c r="BY157" s="70">
        <f t="shared" si="701"/>
        <v>0</v>
      </c>
      <c r="CA157" s="104">
        <f t="shared" si="702"/>
        <v>0</v>
      </c>
      <c r="CB157" s="104">
        <f t="shared" si="703"/>
        <v>0</v>
      </c>
      <c r="CC157" s="104">
        <f t="shared" si="704"/>
        <v>0</v>
      </c>
      <c r="CD157" s="104">
        <f t="shared" si="705"/>
        <v>0</v>
      </c>
      <c r="CE157" s="104">
        <f t="shared" si="706"/>
        <v>0</v>
      </c>
      <c r="CF157" s="104">
        <f t="shared" si="707"/>
        <v>0</v>
      </c>
      <c r="CH157" s="62">
        <f t="shared" si="708"/>
        <v>0</v>
      </c>
      <c r="CI157" s="62">
        <f t="shared" si="709"/>
        <v>0</v>
      </c>
      <c r="CJ157" s="62">
        <f t="shared" si="710"/>
        <v>0</v>
      </c>
      <c r="CK157" s="62">
        <f t="shared" si="711"/>
        <v>0</v>
      </c>
      <c r="CL157" s="62">
        <f t="shared" si="712"/>
        <v>0</v>
      </c>
      <c r="CM157" s="62">
        <f t="shared" si="713"/>
        <v>0</v>
      </c>
      <c r="CN157" s="62">
        <f t="shared" si="714"/>
        <v>0</v>
      </c>
      <c r="CO157" s="62">
        <f t="shared" si="715"/>
        <v>0</v>
      </c>
      <c r="CV157" s="355">
        <f t="shared" si="716"/>
        <v>0</v>
      </c>
      <c r="CW157" s="355">
        <f t="shared" si="717"/>
        <v>0</v>
      </c>
      <c r="CX157" s="355">
        <f t="shared" si="718"/>
        <v>0</v>
      </c>
      <c r="CY157" s="355">
        <f t="shared" si="719"/>
        <v>0</v>
      </c>
      <c r="CZ157" s="355" t="str">
        <f ca="1">IFERROR(OUNTIF(AN157:AT157,"e"),"-")</f>
        <v>-</v>
      </c>
      <c r="DA157" s="355">
        <f t="shared" si="720"/>
        <v>0</v>
      </c>
      <c r="DB157" s="355">
        <f t="shared" si="721"/>
        <v>0</v>
      </c>
      <c r="DC157" s="355">
        <f t="shared" si="722"/>
        <v>0</v>
      </c>
      <c r="DD157" s="68"/>
      <c r="DE157" s="1168">
        <f t="shared" si="723"/>
        <v>0</v>
      </c>
      <c r="DF157" s="1168" t="str">
        <f t="shared" si="724"/>
        <v>-</v>
      </c>
      <c r="DG157" s="1168" t="str">
        <f t="shared" si="725"/>
        <v>-</v>
      </c>
      <c r="DH157" s="1168" t="str">
        <f t="shared" si="726"/>
        <v>-</v>
      </c>
      <c r="DI157" s="1168" t="str">
        <f t="shared" ca="1" si="727"/>
        <v>-</v>
      </c>
      <c r="DJ157" s="1168" t="str">
        <f t="shared" si="728"/>
        <v>-</v>
      </c>
      <c r="DK157" s="1168" t="str">
        <f t="shared" si="729"/>
        <v>-</v>
      </c>
      <c r="DL157" s="1168" t="str">
        <f t="shared" si="730"/>
        <v>-</v>
      </c>
      <c r="DM157" s="68"/>
      <c r="DN157" s="355">
        <f t="shared" si="731"/>
        <v>0</v>
      </c>
      <c r="DO157" s="355">
        <f t="shared" si="732"/>
        <v>0</v>
      </c>
      <c r="DP157" s="355">
        <f t="shared" si="733"/>
        <v>0</v>
      </c>
      <c r="DQ157" s="355">
        <f t="shared" si="734"/>
        <v>0</v>
      </c>
      <c r="DR157" s="355">
        <f t="shared" si="735"/>
        <v>0</v>
      </c>
      <c r="DS157" s="355">
        <f t="shared" si="736"/>
        <v>0</v>
      </c>
      <c r="DT157" s="355">
        <f t="shared" si="737"/>
        <v>0</v>
      </c>
      <c r="DU157" s="355">
        <f t="shared" si="738"/>
        <v>0</v>
      </c>
      <c r="DV157" s="68"/>
      <c r="DW157" s="68">
        <f t="shared" si="739"/>
        <v>0</v>
      </c>
      <c r="DX157" s="68" t="str">
        <f t="shared" si="740"/>
        <v>-</v>
      </c>
      <c r="DY157" s="68" t="str">
        <f t="shared" si="741"/>
        <v>-</v>
      </c>
      <c r="DZ157" s="68" t="str">
        <f t="shared" si="742"/>
        <v>-</v>
      </c>
      <c r="EA157" s="68" t="str">
        <f t="shared" si="743"/>
        <v>-</v>
      </c>
      <c r="EB157" s="68" t="str">
        <f t="shared" si="744"/>
        <v>-</v>
      </c>
      <c r="EC157" s="68" t="str">
        <f t="shared" si="745"/>
        <v>-</v>
      </c>
      <c r="ED157" s="68" t="str">
        <f t="shared" si="746"/>
        <v>-</v>
      </c>
      <c r="EE157" s="68"/>
      <c r="EF157" s="355">
        <f t="shared" si="747"/>
        <v>0</v>
      </c>
      <c r="EG157" s="355">
        <f t="shared" si="748"/>
        <v>0</v>
      </c>
      <c r="EH157" s="355">
        <f t="shared" si="749"/>
        <v>0</v>
      </c>
      <c r="EI157" s="355">
        <f t="shared" si="750"/>
        <v>0</v>
      </c>
      <c r="EJ157" s="355">
        <f t="shared" si="751"/>
        <v>0</v>
      </c>
      <c r="EK157" s="355">
        <f t="shared" si="752"/>
        <v>0</v>
      </c>
      <c r="EL157" s="355">
        <f t="shared" si="753"/>
        <v>0</v>
      </c>
      <c r="EM157" s="355">
        <f t="shared" si="754"/>
        <v>0</v>
      </c>
      <c r="EN157" s="68"/>
      <c r="EO157" s="68">
        <f t="shared" si="755"/>
        <v>0</v>
      </c>
      <c r="EP157" s="68" t="str">
        <f t="shared" si="756"/>
        <v>-</v>
      </c>
      <c r="EQ157" s="68" t="str">
        <f t="shared" si="757"/>
        <v>-</v>
      </c>
      <c r="ER157" s="68" t="str">
        <f t="shared" si="758"/>
        <v>-</v>
      </c>
      <c r="ES157" s="68" t="str">
        <f t="shared" si="759"/>
        <v>-</v>
      </c>
      <c r="ET157" s="68" t="str">
        <f t="shared" si="760"/>
        <v>-</v>
      </c>
      <c r="EU157" s="68" t="str">
        <f t="shared" si="761"/>
        <v>-</v>
      </c>
      <c r="EV157" s="68" t="str">
        <f t="shared" si="762"/>
        <v>-</v>
      </c>
      <c r="EW157" s="68"/>
      <c r="EX157" s="355">
        <f t="shared" si="763"/>
        <v>0</v>
      </c>
      <c r="EY157" s="355">
        <f t="shared" si="764"/>
        <v>0</v>
      </c>
      <c r="EZ157" s="355">
        <f t="shared" si="765"/>
        <v>0</v>
      </c>
      <c r="FA157" s="355">
        <f t="shared" si="766"/>
        <v>0</v>
      </c>
      <c r="FB157" s="355">
        <f t="shared" si="767"/>
        <v>0</v>
      </c>
      <c r="FC157" s="355">
        <f t="shared" si="768"/>
        <v>0</v>
      </c>
      <c r="FD157" s="355">
        <f t="shared" si="769"/>
        <v>0</v>
      </c>
      <c r="FE157" s="355">
        <f t="shared" si="770"/>
        <v>0</v>
      </c>
      <c r="FF157" s="68"/>
      <c r="FG157" s="68">
        <f t="shared" si="771"/>
        <v>0</v>
      </c>
      <c r="FH157" s="68" t="str">
        <f t="shared" si="772"/>
        <v>-</v>
      </c>
      <c r="FI157" s="68" t="str">
        <f t="shared" si="773"/>
        <v>-</v>
      </c>
      <c r="FJ157" s="68" t="str">
        <f t="shared" si="774"/>
        <v>-</v>
      </c>
      <c r="FK157" s="68" t="str">
        <f t="shared" si="775"/>
        <v>-</v>
      </c>
      <c r="FL157" s="68" t="str">
        <f t="shared" si="776"/>
        <v>-</v>
      </c>
      <c r="FM157" s="68" t="str">
        <f t="shared" si="777"/>
        <v>-</v>
      </c>
      <c r="FN157" s="68" t="str">
        <f t="shared" si="778"/>
        <v>-</v>
      </c>
      <c r="FO157" s="68"/>
      <c r="FP157" s="355">
        <f t="shared" si="779"/>
        <v>0</v>
      </c>
      <c r="FQ157" s="355">
        <f t="shared" si="780"/>
        <v>0</v>
      </c>
      <c r="FR157" s="355">
        <f t="shared" si="781"/>
        <v>0</v>
      </c>
      <c r="FS157" s="355">
        <f t="shared" si="782"/>
        <v>0</v>
      </c>
      <c r="FT157" s="355">
        <f t="shared" si="783"/>
        <v>0</v>
      </c>
      <c r="FU157" s="355">
        <f t="shared" si="784"/>
        <v>0</v>
      </c>
      <c r="FV157" s="355">
        <f t="shared" si="785"/>
        <v>0</v>
      </c>
      <c r="FW157" s="355">
        <f t="shared" si="786"/>
        <v>0</v>
      </c>
      <c r="FX157" s="68"/>
      <c r="FY157" s="68">
        <f t="shared" si="787"/>
        <v>0</v>
      </c>
      <c r="FZ157" s="68" t="str">
        <f t="shared" si="788"/>
        <v>-</v>
      </c>
      <c r="GA157" s="68" t="str">
        <f t="shared" si="789"/>
        <v>-</v>
      </c>
      <c r="GB157" s="68" t="str">
        <f t="shared" si="790"/>
        <v>-</v>
      </c>
      <c r="GC157" s="68" t="str">
        <f t="shared" si="791"/>
        <v>-</v>
      </c>
      <c r="GD157" s="68" t="str">
        <f t="shared" si="792"/>
        <v>-</v>
      </c>
      <c r="GE157" s="68" t="str">
        <f t="shared" si="793"/>
        <v>-</v>
      </c>
      <c r="GF157" s="68" t="str">
        <f t="shared" si="794"/>
        <v>-</v>
      </c>
    </row>
    <row r="158" spans="1:188" ht="12" x14ac:dyDescent="0.3">
      <c r="A158" s="387"/>
      <c r="B158" s="387" t="s">
        <v>109</v>
      </c>
      <c r="C158" s="387" t="s">
        <v>24</v>
      </c>
      <c r="D158" s="388">
        <v>0.72916666666666663</v>
      </c>
      <c r="E158" s="388">
        <v>0</v>
      </c>
      <c r="F158" s="389" t="str">
        <f t="shared" si="665"/>
        <v>PT</v>
      </c>
      <c r="G158" s="9"/>
      <c r="H158" s="460">
        <f>INDEX(Lookup!$F$375:$Q$385,MATCH(B158,Lookup!$F$375:$F$385,0),MATCH($F$9,Lookup!$F$375:$Q$375,0))</f>
        <v>0.1</v>
      </c>
      <c r="I158" s="391">
        <v>192.4</v>
      </c>
      <c r="J158" s="460">
        <f t="shared" si="666"/>
        <v>683.8</v>
      </c>
      <c r="K158" s="460">
        <f t="shared" si="667"/>
        <v>0</v>
      </c>
      <c r="L158" s="394">
        <f t="shared" si="683"/>
        <v>0</v>
      </c>
      <c r="M158" s="395">
        <f t="shared" si="668"/>
        <v>192.4</v>
      </c>
      <c r="N158" s="392">
        <f>IF($F$11="CPP",(O158+Q158+S158+U158+W158)*AM158,(AC158+AD158+AE158+AF158+AG158)*AM158)</f>
        <v>0</v>
      </c>
      <c r="O158" s="9">
        <f t="shared" si="670"/>
        <v>0</v>
      </c>
      <c r="P158" s="9">
        <f t="shared" si="684"/>
        <v>0</v>
      </c>
      <c r="Q158" s="9">
        <f t="shared" si="685"/>
        <v>0</v>
      </c>
      <c r="R158" s="9">
        <f t="shared" si="686"/>
        <v>0</v>
      </c>
      <c r="S158" s="9">
        <f t="shared" si="687"/>
        <v>0</v>
      </c>
      <c r="T158" s="9">
        <f t="shared" si="688"/>
        <v>0</v>
      </c>
      <c r="U158" s="9">
        <f t="shared" si="689"/>
        <v>0</v>
      </c>
      <c r="V158" s="9">
        <f t="shared" si="690"/>
        <v>0</v>
      </c>
      <c r="W158" s="9">
        <f t="shared" si="691"/>
        <v>0</v>
      </c>
      <c r="X158" s="9">
        <f t="shared" si="692"/>
        <v>0</v>
      </c>
      <c r="Y158" s="9">
        <f t="shared" si="693"/>
        <v>0</v>
      </c>
      <c r="Z158" s="9">
        <f t="shared" si="694"/>
        <v>0</v>
      </c>
      <c r="AA158" s="9">
        <f t="shared" si="695"/>
        <v>0</v>
      </c>
      <c r="AB158" s="9">
        <f t="shared" si="671"/>
        <v>0</v>
      </c>
      <c r="AC158" s="9">
        <f t="shared" si="672"/>
        <v>0</v>
      </c>
      <c r="AD158" s="9">
        <f t="shared" si="673"/>
        <v>0</v>
      </c>
      <c r="AE158" s="9">
        <f t="shared" si="674"/>
        <v>0</v>
      </c>
      <c r="AF158" s="9">
        <f t="shared" si="675"/>
        <v>0</v>
      </c>
      <c r="AG158" s="9">
        <f t="shared" si="676"/>
        <v>0</v>
      </c>
      <c r="AH158" s="8">
        <f t="shared" si="677"/>
        <v>192.4</v>
      </c>
      <c r="AI158" s="8">
        <f t="shared" si="678"/>
        <v>0</v>
      </c>
      <c r="AJ158" s="8">
        <f t="shared" si="679"/>
        <v>0</v>
      </c>
      <c r="AK158" s="8">
        <f t="shared" si="680"/>
        <v>0</v>
      </c>
      <c r="AL158" s="8">
        <f t="shared" si="681"/>
        <v>0</v>
      </c>
      <c r="AM158" s="103" t="str">
        <f t="shared" si="682"/>
        <v>1</v>
      </c>
      <c r="AN158" s="63"/>
      <c r="AO158" s="63"/>
      <c r="AP158" s="63"/>
      <c r="AQ158" s="66"/>
      <c r="AR158" s="66"/>
      <c r="AS158" s="63"/>
      <c r="AT158" s="63"/>
      <c r="AU158" s="63"/>
      <c r="AV158" s="63"/>
      <c r="AW158" s="63"/>
      <c r="AX158" s="66"/>
      <c r="AY158" s="66"/>
      <c r="AZ158" s="63"/>
      <c r="BA158" s="63"/>
      <c r="BB158" s="63"/>
      <c r="BC158" s="63"/>
      <c r="BD158" s="63"/>
      <c r="BE158" s="66"/>
      <c r="BF158" s="66"/>
      <c r="BG158" s="63"/>
      <c r="BH158" s="63"/>
      <c r="BI158" s="63"/>
      <c r="BJ158" s="63"/>
      <c r="BK158" s="63"/>
      <c r="BL158" s="66"/>
      <c r="BM158" s="66"/>
      <c r="BN158" s="63"/>
      <c r="BO158" s="63"/>
      <c r="BP158" s="63"/>
      <c r="BQ158" s="63"/>
      <c r="BR158" s="63"/>
      <c r="BT158" s="70">
        <f t="shared" si="696"/>
        <v>0</v>
      </c>
      <c r="BU158" s="70">
        <f t="shared" si="697"/>
        <v>0</v>
      </c>
      <c r="BV158" s="70">
        <f t="shared" si="698"/>
        <v>0</v>
      </c>
      <c r="BW158" s="70">
        <f t="shared" si="699"/>
        <v>0</v>
      </c>
      <c r="BX158" s="70">
        <f t="shared" si="700"/>
        <v>0</v>
      </c>
      <c r="BY158" s="70">
        <f t="shared" si="701"/>
        <v>0</v>
      </c>
      <c r="CA158" s="104">
        <f t="shared" si="702"/>
        <v>0</v>
      </c>
      <c r="CB158" s="104">
        <f t="shared" si="703"/>
        <v>0</v>
      </c>
      <c r="CC158" s="104">
        <f t="shared" si="704"/>
        <v>0</v>
      </c>
      <c r="CD158" s="104">
        <f t="shared" si="705"/>
        <v>0</v>
      </c>
      <c r="CE158" s="104">
        <f t="shared" si="706"/>
        <v>0</v>
      </c>
      <c r="CF158" s="104">
        <f t="shared" si="707"/>
        <v>0</v>
      </c>
      <c r="CH158" s="62">
        <f t="shared" si="708"/>
        <v>0</v>
      </c>
      <c r="CI158" s="62">
        <f t="shared" si="709"/>
        <v>0</v>
      </c>
      <c r="CJ158" s="62">
        <f t="shared" si="710"/>
        <v>0</v>
      </c>
      <c r="CK158" s="62">
        <f t="shared" si="711"/>
        <v>0</v>
      </c>
      <c r="CL158" s="62">
        <f t="shared" si="712"/>
        <v>0</v>
      </c>
      <c r="CM158" s="62">
        <f t="shared" si="713"/>
        <v>0</v>
      </c>
      <c r="CN158" s="62">
        <f t="shared" si="714"/>
        <v>0</v>
      </c>
      <c r="CO158" s="62">
        <f t="shared" si="715"/>
        <v>0</v>
      </c>
      <c r="CV158" s="355">
        <f t="shared" si="716"/>
        <v>0</v>
      </c>
      <c r="CW158" s="355">
        <f t="shared" si="717"/>
        <v>0</v>
      </c>
      <c r="CX158" s="355">
        <f t="shared" si="718"/>
        <v>0</v>
      </c>
      <c r="CY158" s="355">
        <f t="shared" si="719"/>
        <v>0</v>
      </c>
      <c r="CZ158" s="355" t="str">
        <f ca="1">IFERROR(OUNTIF(AN158:AT158,"e"),"-")</f>
        <v>-</v>
      </c>
      <c r="DA158" s="355">
        <f t="shared" si="720"/>
        <v>0</v>
      </c>
      <c r="DB158" s="355">
        <f t="shared" si="721"/>
        <v>0</v>
      </c>
      <c r="DC158" s="355">
        <f t="shared" si="722"/>
        <v>0</v>
      </c>
      <c r="DD158" s="68"/>
      <c r="DE158" s="1168">
        <f t="shared" si="723"/>
        <v>0</v>
      </c>
      <c r="DF158" s="1168" t="str">
        <f t="shared" si="724"/>
        <v>-</v>
      </c>
      <c r="DG158" s="1168" t="str">
        <f t="shared" si="725"/>
        <v>-</v>
      </c>
      <c r="DH158" s="1168" t="str">
        <f t="shared" si="726"/>
        <v>-</v>
      </c>
      <c r="DI158" s="1168" t="str">
        <f t="shared" ca="1" si="727"/>
        <v>-</v>
      </c>
      <c r="DJ158" s="1168" t="str">
        <f t="shared" si="728"/>
        <v>-</v>
      </c>
      <c r="DK158" s="1168" t="str">
        <f t="shared" si="729"/>
        <v>-</v>
      </c>
      <c r="DL158" s="1168" t="str">
        <f t="shared" si="730"/>
        <v>-</v>
      </c>
      <c r="DM158" s="68"/>
      <c r="DN158" s="355">
        <f t="shared" si="731"/>
        <v>0</v>
      </c>
      <c r="DO158" s="355">
        <f t="shared" si="732"/>
        <v>0</v>
      </c>
      <c r="DP158" s="355">
        <f t="shared" si="733"/>
        <v>0</v>
      </c>
      <c r="DQ158" s="355">
        <f t="shared" si="734"/>
        <v>0</v>
      </c>
      <c r="DR158" s="355">
        <f t="shared" si="735"/>
        <v>0</v>
      </c>
      <c r="DS158" s="355">
        <f t="shared" si="736"/>
        <v>0</v>
      </c>
      <c r="DT158" s="355">
        <f t="shared" si="737"/>
        <v>0</v>
      </c>
      <c r="DU158" s="355">
        <f t="shared" si="738"/>
        <v>0</v>
      </c>
      <c r="DV158" s="68"/>
      <c r="DW158" s="68">
        <f t="shared" si="739"/>
        <v>0</v>
      </c>
      <c r="DX158" s="68" t="str">
        <f t="shared" si="740"/>
        <v>-</v>
      </c>
      <c r="DY158" s="68" t="str">
        <f t="shared" si="741"/>
        <v>-</v>
      </c>
      <c r="DZ158" s="68" t="str">
        <f t="shared" si="742"/>
        <v>-</v>
      </c>
      <c r="EA158" s="68" t="str">
        <f t="shared" si="743"/>
        <v>-</v>
      </c>
      <c r="EB158" s="68" t="str">
        <f t="shared" si="744"/>
        <v>-</v>
      </c>
      <c r="EC158" s="68" t="str">
        <f t="shared" si="745"/>
        <v>-</v>
      </c>
      <c r="ED158" s="68" t="str">
        <f t="shared" si="746"/>
        <v>-</v>
      </c>
      <c r="EE158" s="68"/>
      <c r="EF158" s="355">
        <f t="shared" si="747"/>
        <v>0</v>
      </c>
      <c r="EG158" s="355">
        <f t="shared" si="748"/>
        <v>0</v>
      </c>
      <c r="EH158" s="355">
        <f t="shared" si="749"/>
        <v>0</v>
      </c>
      <c r="EI158" s="355">
        <f t="shared" si="750"/>
        <v>0</v>
      </c>
      <c r="EJ158" s="355">
        <f t="shared" si="751"/>
        <v>0</v>
      </c>
      <c r="EK158" s="355">
        <f t="shared" si="752"/>
        <v>0</v>
      </c>
      <c r="EL158" s="355">
        <f t="shared" si="753"/>
        <v>0</v>
      </c>
      <c r="EM158" s="355">
        <f t="shared" si="754"/>
        <v>0</v>
      </c>
      <c r="EN158" s="68"/>
      <c r="EO158" s="68">
        <f t="shared" si="755"/>
        <v>0</v>
      </c>
      <c r="EP158" s="68" t="str">
        <f t="shared" si="756"/>
        <v>-</v>
      </c>
      <c r="EQ158" s="68" t="str">
        <f t="shared" si="757"/>
        <v>-</v>
      </c>
      <c r="ER158" s="68" t="str">
        <f t="shared" si="758"/>
        <v>-</v>
      </c>
      <c r="ES158" s="68" t="str">
        <f t="shared" si="759"/>
        <v>-</v>
      </c>
      <c r="ET158" s="68" t="str">
        <f t="shared" si="760"/>
        <v>-</v>
      </c>
      <c r="EU158" s="68" t="str">
        <f t="shared" si="761"/>
        <v>-</v>
      </c>
      <c r="EV158" s="68" t="str">
        <f t="shared" si="762"/>
        <v>-</v>
      </c>
      <c r="EW158" s="68"/>
      <c r="EX158" s="355">
        <f t="shared" si="763"/>
        <v>0</v>
      </c>
      <c r="EY158" s="355">
        <f t="shared" si="764"/>
        <v>0</v>
      </c>
      <c r="EZ158" s="355">
        <f t="shared" si="765"/>
        <v>0</v>
      </c>
      <c r="FA158" s="355">
        <f t="shared" si="766"/>
        <v>0</v>
      </c>
      <c r="FB158" s="355">
        <f t="shared" si="767"/>
        <v>0</v>
      </c>
      <c r="FC158" s="355">
        <f t="shared" si="768"/>
        <v>0</v>
      </c>
      <c r="FD158" s="355">
        <f t="shared" si="769"/>
        <v>0</v>
      </c>
      <c r="FE158" s="355">
        <f t="shared" si="770"/>
        <v>0</v>
      </c>
      <c r="FF158" s="68"/>
      <c r="FG158" s="68">
        <f t="shared" si="771"/>
        <v>0</v>
      </c>
      <c r="FH158" s="68" t="str">
        <f t="shared" si="772"/>
        <v>-</v>
      </c>
      <c r="FI158" s="68" t="str">
        <f t="shared" si="773"/>
        <v>-</v>
      </c>
      <c r="FJ158" s="68" t="str">
        <f t="shared" si="774"/>
        <v>-</v>
      </c>
      <c r="FK158" s="68" t="str">
        <f t="shared" si="775"/>
        <v>-</v>
      </c>
      <c r="FL158" s="68" t="str">
        <f t="shared" si="776"/>
        <v>-</v>
      </c>
      <c r="FM158" s="68" t="str">
        <f t="shared" si="777"/>
        <v>-</v>
      </c>
      <c r="FN158" s="68" t="str">
        <f t="shared" si="778"/>
        <v>-</v>
      </c>
      <c r="FO158" s="68"/>
      <c r="FP158" s="355">
        <f t="shared" si="779"/>
        <v>0</v>
      </c>
      <c r="FQ158" s="355">
        <f t="shared" si="780"/>
        <v>0</v>
      </c>
      <c r="FR158" s="355">
        <f t="shared" si="781"/>
        <v>0</v>
      </c>
      <c r="FS158" s="355">
        <f t="shared" si="782"/>
        <v>0</v>
      </c>
      <c r="FT158" s="355">
        <f t="shared" si="783"/>
        <v>0</v>
      </c>
      <c r="FU158" s="355">
        <f t="shared" si="784"/>
        <v>0</v>
      </c>
      <c r="FV158" s="355">
        <f t="shared" si="785"/>
        <v>0</v>
      </c>
      <c r="FW158" s="355">
        <f t="shared" si="786"/>
        <v>0</v>
      </c>
      <c r="FX158" s="68"/>
      <c r="FY158" s="68">
        <f t="shared" si="787"/>
        <v>0</v>
      </c>
      <c r="FZ158" s="68" t="str">
        <f t="shared" si="788"/>
        <v>-</v>
      </c>
      <c r="GA158" s="68" t="str">
        <f t="shared" si="789"/>
        <v>-</v>
      </c>
      <c r="GB158" s="68" t="str">
        <f t="shared" si="790"/>
        <v>-</v>
      </c>
      <c r="GC158" s="68" t="str">
        <f t="shared" si="791"/>
        <v>-</v>
      </c>
      <c r="GD158" s="68" t="str">
        <f t="shared" si="792"/>
        <v>-</v>
      </c>
      <c r="GE158" s="68" t="str">
        <f t="shared" si="793"/>
        <v>-</v>
      </c>
      <c r="GF158" s="68" t="str">
        <f t="shared" si="794"/>
        <v>-</v>
      </c>
    </row>
    <row r="159" spans="1:188" ht="12" x14ac:dyDescent="0.3">
      <c r="A159" s="387"/>
      <c r="B159" s="387" t="s">
        <v>109</v>
      </c>
      <c r="C159" s="387" t="s">
        <v>24</v>
      </c>
      <c r="D159" s="388">
        <v>0.72916666666666663</v>
      </c>
      <c r="E159" s="388">
        <v>0</v>
      </c>
      <c r="F159" s="389" t="str">
        <f t="shared" si="665"/>
        <v>PT</v>
      </c>
      <c r="G159" s="9"/>
      <c r="H159" s="460">
        <f>INDEX(Lookup!$F$375:$Q$385,MATCH(B159,Lookup!$F$375:$F$385,0),MATCH($F$9,Lookup!$F$375:$Q$375,0))</f>
        <v>0.1</v>
      </c>
      <c r="I159" s="391">
        <v>192.4</v>
      </c>
      <c r="J159" s="460">
        <f t="shared" si="666"/>
        <v>683.8</v>
      </c>
      <c r="K159" s="460">
        <f t="shared" si="667"/>
        <v>0</v>
      </c>
      <c r="L159" s="394">
        <f t="shared" si="683"/>
        <v>0</v>
      </c>
      <c r="M159" s="395">
        <f t="shared" si="668"/>
        <v>192.4</v>
      </c>
      <c r="N159" s="392">
        <f t="shared" si="669"/>
        <v>0</v>
      </c>
      <c r="O159" s="9">
        <f t="shared" si="670"/>
        <v>0</v>
      </c>
      <c r="P159" s="9">
        <f t="shared" si="684"/>
        <v>0</v>
      </c>
      <c r="Q159" s="9">
        <f t="shared" si="685"/>
        <v>0</v>
      </c>
      <c r="R159" s="9">
        <f t="shared" si="686"/>
        <v>0</v>
      </c>
      <c r="S159" s="9">
        <f t="shared" si="687"/>
        <v>0</v>
      </c>
      <c r="T159" s="9">
        <f t="shared" si="688"/>
        <v>0</v>
      </c>
      <c r="U159" s="9">
        <f t="shared" si="689"/>
        <v>0</v>
      </c>
      <c r="V159" s="9">
        <f t="shared" si="690"/>
        <v>0</v>
      </c>
      <c r="W159" s="9">
        <f t="shared" si="691"/>
        <v>0</v>
      </c>
      <c r="X159" s="9">
        <f t="shared" si="692"/>
        <v>0</v>
      </c>
      <c r="Y159" s="9">
        <f t="shared" si="693"/>
        <v>0</v>
      </c>
      <c r="Z159" s="9">
        <f t="shared" si="694"/>
        <v>0</v>
      </c>
      <c r="AA159" s="9">
        <f t="shared" si="695"/>
        <v>0</v>
      </c>
      <c r="AB159" s="9">
        <f t="shared" si="671"/>
        <v>0</v>
      </c>
      <c r="AC159" s="9">
        <f t="shared" si="672"/>
        <v>0</v>
      </c>
      <c r="AD159" s="9">
        <f t="shared" si="673"/>
        <v>0</v>
      </c>
      <c r="AE159" s="9">
        <f t="shared" si="674"/>
        <v>0</v>
      </c>
      <c r="AF159" s="9">
        <f t="shared" si="675"/>
        <v>0</v>
      </c>
      <c r="AG159" s="9">
        <f t="shared" si="676"/>
        <v>0</v>
      </c>
      <c r="AH159" s="8">
        <f>IF(ISERROR(M159*$M$4),0,M159*$M$4)</f>
        <v>192.4</v>
      </c>
      <c r="AI159" s="8">
        <f t="shared" si="678"/>
        <v>0</v>
      </c>
      <c r="AJ159" s="8">
        <f t="shared" si="679"/>
        <v>0</v>
      </c>
      <c r="AK159" s="8">
        <f t="shared" si="680"/>
        <v>0</v>
      </c>
      <c r="AL159" s="8">
        <f t="shared" si="681"/>
        <v>0</v>
      </c>
      <c r="AM159" s="103" t="str">
        <f t="shared" si="682"/>
        <v>1</v>
      </c>
      <c r="AN159" s="63"/>
      <c r="AO159" s="63"/>
      <c r="AP159" s="63"/>
      <c r="AQ159" s="66"/>
      <c r="AR159" s="66"/>
      <c r="AS159" s="63"/>
      <c r="AT159" s="63"/>
      <c r="AU159" s="63"/>
      <c r="AV159" s="63"/>
      <c r="AW159" s="63"/>
      <c r="AX159" s="66"/>
      <c r="AY159" s="66"/>
      <c r="AZ159" s="63"/>
      <c r="BA159" s="63"/>
      <c r="BB159" s="63"/>
      <c r="BC159" s="63"/>
      <c r="BD159" s="63"/>
      <c r="BE159" s="66"/>
      <c r="BF159" s="66"/>
      <c r="BG159" s="63"/>
      <c r="BH159" s="63"/>
      <c r="BI159" s="63"/>
      <c r="BJ159" s="63"/>
      <c r="BK159" s="63"/>
      <c r="BL159" s="66"/>
      <c r="BM159" s="66"/>
      <c r="BN159" s="63"/>
      <c r="BO159" s="63"/>
      <c r="BP159" s="63"/>
      <c r="BQ159" s="63"/>
      <c r="BR159" s="63"/>
      <c r="BT159" s="70">
        <f t="shared" si="696"/>
        <v>0</v>
      </c>
      <c r="BU159" s="70">
        <f t="shared" si="697"/>
        <v>0</v>
      </c>
      <c r="BV159" s="70">
        <f t="shared" si="698"/>
        <v>0</v>
      </c>
      <c r="BW159" s="70">
        <f t="shared" si="699"/>
        <v>0</v>
      </c>
      <c r="BX159" s="70">
        <f t="shared" si="700"/>
        <v>0</v>
      </c>
      <c r="BY159" s="70">
        <f t="shared" si="701"/>
        <v>0</v>
      </c>
      <c r="CA159" s="104">
        <f t="shared" si="702"/>
        <v>0</v>
      </c>
      <c r="CB159" s="104">
        <f t="shared" si="703"/>
        <v>0</v>
      </c>
      <c r="CC159" s="104">
        <f t="shared" si="704"/>
        <v>0</v>
      </c>
      <c r="CD159" s="104">
        <f t="shared" si="705"/>
        <v>0</v>
      </c>
      <c r="CE159" s="104">
        <f t="shared" si="706"/>
        <v>0</v>
      </c>
      <c r="CF159" s="104">
        <f t="shared" si="707"/>
        <v>0</v>
      </c>
      <c r="CH159" s="62">
        <f t="shared" si="708"/>
        <v>0</v>
      </c>
      <c r="CI159" s="62">
        <f t="shared" si="709"/>
        <v>0</v>
      </c>
      <c r="CJ159" s="62">
        <f t="shared" si="710"/>
        <v>0</v>
      </c>
      <c r="CK159" s="62">
        <f t="shared" si="711"/>
        <v>0</v>
      </c>
      <c r="CL159" s="62">
        <f t="shared" si="712"/>
        <v>0</v>
      </c>
      <c r="CM159" s="62">
        <f t="shared" si="713"/>
        <v>0</v>
      </c>
      <c r="CN159" s="62">
        <f t="shared" si="714"/>
        <v>0</v>
      </c>
      <c r="CO159" s="62">
        <f t="shared" si="715"/>
        <v>0</v>
      </c>
      <c r="CV159" s="355">
        <f t="shared" si="716"/>
        <v>0</v>
      </c>
      <c r="CW159" s="355">
        <f t="shared" si="717"/>
        <v>0</v>
      </c>
      <c r="CX159" s="355">
        <f t="shared" si="718"/>
        <v>0</v>
      </c>
      <c r="CY159" s="355">
        <f t="shared" si="719"/>
        <v>0</v>
      </c>
      <c r="CZ159" s="355" t="str">
        <f ca="1">IFERROR(OUNTIF(AN159:AT159,"e"),"-")</f>
        <v>-</v>
      </c>
      <c r="DA159" s="355">
        <f t="shared" si="720"/>
        <v>0</v>
      </c>
      <c r="DB159" s="355">
        <f t="shared" si="721"/>
        <v>0</v>
      </c>
      <c r="DC159" s="355">
        <f t="shared" si="722"/>
        <v>0</v>
      </c>
      <c r="DD159" s="68"/>
      <c r="DE159" s="1168">
        <f t="shared" si="723"/>
        <v>0</v>
      </c>
      <c r="DF159" s="1168" t="str">
        <f t="shared" si="724"/>
        <v>-</v>
      </c>
      <c r="DG159" s="1168" t="str">
        <f t="shared" si="725"/>
        <v>-</v>
      </c>
      <c r="DH159" s="1168" t="str">
        <f t="shared" si="726"/>
        <v>-</v>
      </c>
      <c r="DI159" s="1168" t="str">
        <f t="shared" ca="1" si="727"/>
        <v>-</v>
      </c>
      <c r="DJ159" s="1168" t="str">
        <f t="shared" si="728"/>
        <v>-</v>
      </c>
      <c r="DK159" s="1168" t="str">
        <f t="shared" si="729"/>
        <v>-</v>
      </c>
      <c r="DL159" s="1168" t="str">
        <f t="shared" si="730"/>
        <v>-</v>
      </c>
      <c r="DM159" s="68"/>
      <c r="DN159" s="355">
        <f t="shared" si="731"/>
        <v>0</v>
      </c>
      <c r="DO159" s="355">
        <f t="shared" si="732"/>
        <v>0</v>
      </c>
      <c r="DP159" s="355">
        <f t="shared" si="733"/>
        <v>0</v>
      </c>
      <c r="DQ159" s="355">
        <f t="shared" si="734"/>
        <v>0</v>
      </c>
      <c r="DR159" s="355">
        <f t="shared" si="735"/>
        <v>0</v>
      </c>
      <c r="DS159" s="355">
        <f t="shared" si="736"/>
        <v>0</v>
      </c>
      <c r="DT159" s="355">
        <f t="shared" si="737"/>
        <v>0</v>
      </c>
      <c r="DU159" s="355">
        <f t="shared" si="738"/>
        <v>0</v>
      </c>
      <c r="DV159" s="68"/>
      <c r="DW159" s="68">
        <f t="shared" si="739"/>
        <v>0</v>
      </c>
      <c r="DX159" s="68" t="str">
        <f t="shared" si="740"/>
        <v>-</v>
      </c>
      <c r="DY159" s="68" t="str">
        <f t="shared" si="741"/>
        <v>-</v>
      </c>
      <c r="DZ159" s="68" t="str">
        <f t="shared" si="742"/>
        <v>-</v>
      </c>
      <c r="EA159" s="68" t="str">
        <f t="shared" si="743"/>
        <v>-</v>
      </c>
      <c r="EB159" s="68" t="str">
        <f t="shared" si="744"/>
        <v>-</v>
      </c>
      <c r="EC159" s="68" t="str">
        <f t="shared" si="745"/>
        <v>-</v>
      </c>
      <c r="ED159" s="68" t="str">
        <f t="shared" si="746"/>
        <v>-</v>
      </c>
      <c r="EE159" s="68"/>
      <c r="EF159" s="355">
        <f t="shared" si="747"/>
        <v>0</v>
      </c>
      <c r="EG159" s="355">
        <f t="shared" si="748"/>
        <v>0</v>
      </c>
      <c r="EH159" s="355">
        <f t="shared" si="749"/>
        <v>0</v>
      </c>
      <c r="EI159" s="355">
        <f t="shared" si="750"/>
        <v>0</v>
      </c>
      <c r="EJ159" s="355">
        <f t="shared" si="751"/>
        <v>0</v>
      </c>
      <c r="EK159" s="355">
        <f t="shared" si="752"/>
        <v>0</v>
      </c>
      <c r="EL159" s="355">
        <f t="shared" si="753"/>
        <v>0</v>
      </c>
      <c r="EM159" s="355">
        <f t="shared" si="754"/>
        <v>0</v>
      </c>
      <c r="EN159" s="68"/>
      <c r="EO159" s="68">
        <f t="shared" si="755"/>
        <v>0</v>
      </c>
      <c r="EP159" s="68" t="str">
        <f t="shared" si="756"/>
        <v>-</v>
      </c>
      <c r="EQ159" s="68" t="str">
        <f t="shared" si="757"/>
        <v>-</v>
      </c>
      <c r="ER159" s="68" t="str">
        <f t="shared" si="758"/>
        <v>-</v>
      </c>
      <c r="ES159" s="68" t="str">
        <f t="shared" si="759"/>
        <v>-</v>
      </c>
      <c r="ET159" s="68" t="str">
        <f t="shared" si="760"/>
        <v>-</v>
      </c>
      <c r="EU159" s="68" t="str">
        <f t="shared" si="761"/>
        <v>-</v>
      </c>
      <c r="EV159" s="68" t="str">
        <f t="shared" si="762"/>
        <v>-</v>
      </c>
      <c r="EW159" s="68"/>
      <c r="EX159" s="355">
        <f t="shared" si="763"/>
        <v>0</v>
      </c>
      <c r="EY159" s="355">
        <f t="shared" si="764"/>
        <v>0</v>
      </c>
      <c r="EZ159" s="355">
        <f t="shared" si="765"/>
        <v>0</v>
      </c>
      <c r="FA159" s="355">
        <f t="shared" si="766"/>
        <v>0</v>
      </c>
      <c r="FB159" s="355">
        <f t="shared" si="767"/>
        <v>0</v>
      </c>
      <c r="FC159" s="355">
        <f t="shared" si="768"/>
        <v>0</v>
      </c>
      <c r="FD159" s="355">
        <f t="shared" si="769"/>
        <v>0</v>
      </c>
      <c r="FE159" s="355">
        <f t="shared" si="770"/>
        <v>0</v>
      </c>
      <c r="FF159" s="68"/>
      <c r="FG159" s="68">
        <f t="shared" si="771"/>
        <v>0</v>
      </c>
      <c r="FH159" s="68" t="str">
        <f t="shared" si="772"/>
        <v>-</v>
      </c>
      <c r="FI159" s="68" t="str">
        <f t="shared" si="773"/>
        <v>-</v>
      </c>
      <c r="FJ159" s="68" t="str">
        <f t="shared" si="774"/>
        <v>-</v>
      </c>
      <c r="FK159" s="68" t="str">
        <f t="shared" si="775"/>
        <v>-</v>
      </c>
      <c r="FL159" s="68" t="str">
        <f t="shared" si="776"/>
        <v>-</v>
      </c>
      <c r="FM159" s="68" t="str">
        <f t="shared" si="777"/>
        <v>-</v>
      </c>
      <c r="FN159" s="68" t="str">
        <f t="shared" si="778"/>
        <v>-</v>
      </c>
      <c r="FO159" s="68"/>
      <c r="FP159" s="355">
        <f t="shared" si="779"/>
        <v>0</v>
      </c>
      <c r="FQ159" s="355">
        <f t="shared" si="780"/>
        <v>0</v>
      </c>
      <c r="FR159" s="355">
        <f t="shared" si="781"/>
        <v>0</v>
      </c>
      <c r="FS159" s="355">
        <f t="shared" si="782"/>
        <v>0</v>
      </c>
      <c r="FT159" s="355">
        <f t="shared" si="783"/>
        <v>0</v>
      </c>
      <c r="FU159" s="355">
        <f t="shared" si="784"/>
        <v>0</v>
      </c>
      <c r="FV159" s="355">
        <f t="shared" si="785"/>
        <v>0</v>
      </c>
      <c r="FW159" s="355">
        <f t="shared" si="786"/>
        <v>0</v>
      </c>
      <c r="FX159" s="68"/>
      <c r="FY159" s="68">
        <f t="shared" si="787"/>
        <v>0</v>
      </c>
      <c r="FZ159" s="68" t="str">
        <f t="shared" si="788"/>
        <v>-</v>
      </c>
      <c r="GA159" s="68" t="str">
        <f t="shared" si="789"/>
        <v>-</v>
      </c>
      <c r="GB159" s="68" t="str">
        <f t="shared" si="790"/>
        <v>-</v>
      </c>
      <c r="GC159" s="68" t="str">
        <f t="shared" si="791"/>
        <v>-</v>
      </c>
      <c r="GD159" s="68" t="str">
        <f t="shared" si="792"/>
        <v>-</v>
      </c>
      <c r="GE159" s="68" t="str">
        <f t="shared" si="793"/>
        <v>-</v>
      </c>
      <c r="GF159" s="68" t="str">
        <f t="shared" si="794"/>
        <v>-</v>
      </c>
    </row>
    <row r="160" spans="1:188" ht="12" x14ac:dyDescent="0.3">
      <c r="A160" s="387"/>
      <c r="B160" s="387" t="s">
        <v>109</v>
      </c>
      <c r="C160" s="387" t="s">
        <v>24</v>
      </c>
      <c r="D160" s="388">
        <v>0.72916666666666663</v>
      </c>
      <c r="E160" s="388">
        <v>0</v>
      </c>
      <c r="F160" s="389" t="str">
        <f t="shared" si="665"/>
        <v>PT</v>
      </c>
      <c r="G160" s="9"/>
      <c r="H160" s="460">
        <f>INDEX(Lookup!$F$375:$Q$385,MATCH(B160,Lookup!$F$375:$F$385,0),MATCH($F$9,Lookup!$F$375:$Q$375,0))</f>
        <v>0.1</v>
      </c>
      <c r="I160" s="391">
        <v>192.4</v>
      </c>
      <c r="J160" s="460">
        <f t="shared" si="666"/>
        <v>683.8</v>
      </c>
      <c r="K160" s="460">
        <f t="shared" si="667"/>
        <v>0</v>
      </c>
      <c r="L160" s="394">
        <f t="shared" si="683"/>
        <v>0</v>
      </c>
      <c r="M160" s="395">
        <f t="shared" si="668"/>
        <v>192.4</v>
      </c>
      <c r="N160" s="392">
        <f t="shared" si="669"/>
        <v>0</v>
      </c>
      <c r="O160" s="9">
        <f t="shared" si="670"/>
        <v>0</v>
      </c>
      <c r="P160" s="9">
        <f t="shared" si="684"/>
        <v>0</v>
      </c>
      <c r="Q160" s="9">
        <f t="shared" si="685"/>
        <v>0</v>
      </c>
      <c r="R160" s="9">
        <f t="shared" si="686"/>
        <v>0</v>
      </c>
      <c r="S160" s="9">
        <f t="shared" si="687"/>
        <v>0</v>
      </c>
      <c r="T160" s="9">
        <f t="shared" si="688"/>
        <v>0</v>
      </c>
      <c r="U160" s="9">
        <f t="shared" si="689"/>
        <v>0</v>
      </c>
      <c r="V160" s="9">
        <f t="shared" si="690"/>
        <v>0</v>
      </c>
      <c r="W160" s="9">
        <f t="shared" si="691"/>
        <v>0</v>
      </c>
      <c r="X160" s="9">
        <f t="shared" si="692"/>
        <v>0</v>
      </c>
      <c r="Y160" s="9">
        <f t="shared" si="693"/>
        <v>0</v>
      </c>
      <c r="Z160" s="9">
        <f t="shared" si="694"/>
        <v>0</v>
      </c>
      <c r="AA160" s="9">
        <f t="shared" si="695"/>
        <v>0</v>
      </c>
      <c r="AB160" s="9">
        <f t="shared" si="671"/>
        <v>0</v>
      </c>
      <c r="AC160" s="9">
        <f t="shared" si="672"/>
        <v>0</v>
      </c>
      <c r="AD160" s="9">
        <f t="shared" si="673"/>
        <v>0</v>
      </c>
      <c r="AE160" s="9">
        <f t="shared" si="674"/>
        <v>0</v>
      </c>
      <c r="AF160" s="9">
        <f t="shared" si="675"/>
        <v>0</v>
      </c>
      <c r="AG160" s="9">
        <f t="shared" si="676"/>
        <v>0</v>
      </c>
      <c r="AH160" s="8">
        <f t="shared" si="677"/>
        <v>192.4</v>
      </c>
      <c r="AI160" s="8">
        <f t="shared" si="678"/>
        <v>0</v>
      </c>
      <c r="AJ160" s="8">
        <f t="shared" si="679"/>
        <v>0</v>
      </c>
      <c r="AK160" s="8">
        <f t="shared" si="680"/>
        <v>0</v>
      </c>
      <c r="AL160" s="8">
        <f t="shared" si="681"/>
        <v>0</v>
      </c>
      <c r="AM160" s="103" t="str">
        <f t="shared" si="682"/>
        <v>1</v>
      </c>
      <c r="AN160" s="63"/>
      <c r="AO160" s="63"/>
      <c r="AP160" s="63"/>
      <c r="AQ160" s="66"/>
      <c r="AR160" s="66"/>
      <c r="AS160" s="63"/>
      <c r="AT160" s="63"/>
      <c r="AU160" s="63"/>
      <c r="AV160" s="63"/>
      <c r="AW160" s="63"/>
      <c r="AX160" s="66"/>
      <c r="AY160" s="66"/>
      <c r="AZ160" s="63"/>
      <c r="BA160" s="63"/>
      <c r="BB160" s="63"/>
      <c r="BC160" s="63"/>
      <c r="BD160" s="63"/>
      <c r="BE160" s="66"/>
      <c r="BF160" s="66"/>
      <c r="BG160" s="63"/>
      <c r="BH160" s="63"/>
      <c r="BI160" s="63"/>
      <c r="BJ160" s="63"/>
      <c r="BK160" s="63"/>
      <c r="BL160" s="66"/>
      <c r="BM160" s="66"/>
      <c r="BN160" s="63"/>
      <c r="BO160" s="63"/>
      <c r="BP160" s="63"/>
      <c r="BQ160" s="63"/>
      <c r="BR160" s="63"/>
      <c r="BT160" s="70">
        <f t="shared" si="696"/>
        <v>0</v>
      </c>
      <c r="BU160" s="70">
        <f t="shared" si="697"/>
        <v>0</v>
      </c>
      <c r="BV160" s="70">
        <f t="shared" si="698"/>
        <v>0</v>
      </c>
      <c r="BW160" s="70">
        <f t="shared" si="699"/>
        <v>0</v>
      </c>
      <c r="BX160" s="70">
        <f t="shared" si="700"/>
        <v>0</v>
      </c>
      <c r="BY160" s="70">
        <f t="shared" si="701"/>
        <v>0</v>
      </c>
      <c r="CA160" s="104">
        <f t="shared" si="702"/>
        <v>0</v>
      </c>
      <c r="CB160" s="104">
        <f t="shared" si="703"/>
        <v>0</v>
      </c>
      <c r="CC160" s="104">
        <f t="shared" si="704"/>
        <v>0</v>
      </c>
      <c r="CD160" s="104">
        <f t="shared" si="705"/>
        <v>0</v>
      </c>
      <c r="CE160" s="104">
        <f t="shared" si="706"/>
        <v>0</v>
      </c>
      <c r="CF160" s="104">
        <f t="shared" si="707"/>
        <v>0</v>
      </c>
      <c r="CH160" s="62">
        <f t="shared" si="708"/>
        <v>0</v>
      </c>
      <c r="CI160" s="62">
        <f t="shared" si="709"/>
        <v>0</v>
      </c>
      <c r="CJ160" s="62">
        <f t="shared" si="710"/>
        <v>0</v>
      </c>
      <c r="CK160" s="62">
        <f t="shared" si="711"/>
        <v>0</v>
      </c>
      <c r="CL160" s="62">
        <f t="shared" si="712"/>
        <v>0</v>
      </c>
      <c r="CM160" s="62">
        <f t="shared" si="713"/>
        <v>0</v>
      </c>
      <c r="CN160" s="62">
        <f t="shared" si="714"/>
        <v>0</v>
      </c>
      <c r="CO160" s="62">
        <f t="shared" si="715"/>
        <v>0</v>
      </c>
      <c r="CV160" s="355">
        <f t="shared" si="716"/>
        <v>0</v>
      </c>
      <c r="CW160" s="355">
        <f t="shared" si="717"/>
        <v>0</v>
      </c>
      <c r="CX160" s="355">
        <f t="shared" si="718"/>
        <v>0</v>
      </c>
      <c r="CY160" s="355">
        <f t="shared" si="719"/>
        <v>0</v>
      </c>
      <c r="CZ160" s="355" t="str">
        <f ca="1">IFERROR(OUNTIF(AN160:AT160,"e"),"-")</f>
        <v>-</v>
      </c>
      <c r="DA160" s="355">
        <f t="shared" si="720"/>
        <v>0</v>
      </c>
      <c r="DB160" s="355">
        <f t="shared" si="721"/>
        <v>0</v>
      </c>
      <c r="DC160" s="355">
        <f t="shared" si="722"/>
        <v>0</v>
      </c>
      <c r="DD160" s="68"/>
      <c r="DE160" s="1168">
        <f t="shared" si="723"/>
        <v>0</v>
      </c>
      <c r="DF160" s="1168" t="str">
        <f t="shared" si="724"/>
        <v>-</v>
      </c>
      <c r="DG160" s="1168" t="str">
        <f t="shared" si="725"/>
        <v>-</v>
      </c>
      <c r="DH160" s="1168" t="str">
        <f t="shared" si="726"/>
        <v>-</v>
      </c>
      <c r="DI160" s="1168" t="str">
        <f t="shared" ca="1" si="727"/>
        <v>-</v>
      </c>
      <c r="DJ160" s="1168" t="str">
        <f t="shared" si="728"/>
        <v>-</v>
      </c>
      <c r="DK160" s="1168" t="str">
        <f t="shared" si="729"/>
        <v>-</v>
      </c>
      <c r="DL160" s="1168" t="str">
        <f t="shared" si="730"/>
        <v>-</v>
      </c>
      <c r="DM160" s="68"/>
      <c r="DN160" s="355">
        <f t="shared" si="731"/>
        <v>0</v>
      </c>
      <c r="DO160" s="355">
        <f t="shared" si="732"/>
        <v>0</v>
      </c>
      <c r="DP160" s="355">
        <f t="shared" si="733"/>
        <v>0</v>
      </c>
      <c r="DQ160" s="355">
        <f t="shared" si="734"/>
        <v>0</v>
      </c>
      <c r="DR160" s="355">
        <f t="shared" si="735"/>
        <v>0</v>
      </c>
      <c r="DS160" s="355">
        <f t="shared" si="736"/>
        <v>0</v>
      </c>
      <c r="DT160" s="355">
        <f t="shared" si="737"/>
        <v>0</v>
      </c>
      <c r="DU160" s="355">
        <f t="shared" si="738"/>
        <v>0</v>
      </c>
      <c r="DV160" s="68"/>
      <c r="DW160" s="68">
        <f t="shared" si="739"/>
        <v>0</v>
      </c>
      <c r="DX160" s="68" t="str">
        <f t="shared" si="740"/>
        <v>-</v>
      </c>
      <c r="DY160" s="68" t="str">
        <f t="shared" si="741"/>
        <v>-</v>
      </c>
      <c r="DZ160" s="68" t="str">
        <f t="shared" si="742"/>
        <v>-</v>
      </c>
      <c r="EA160" s="68" t="str">
        <f t="shared" si="743"/>
        <v>-</v>
      </c>
      <c r="EB160" s="68" t="str">
        <f t="shared" si="744"/>
        <v>-</v>
      </c>
      <c r="EC160" s="68" t="str">
        <f t="shared" si="745"/>
        <v>-</v>
      </c>
      <c r="ED160" s="68" t="str">
        <f t="shared" si="746"/>
        <v>-</v>
      </c>
      <c r="EE160" s="68"/>
      <c r="EF160" s="355">
        <f t="shared" si="747"/>
        <v>0</v>
      </c>
      <c r="EG160" s="355">
        <f t="shared" si="748"/>
        <v>0</v>
      </c>
      <c r="EH160" s="355">
        <f t="shared" si="749"/>
        <v>0</v>
      </c>
      <c r="EI160" s="355">
        <f t="shared" si="750"/>
        <v>0</v>
      </c>
      <c r="EJ160" s="355">
        <f t="shared" si="751"/>
        <v>0</v>
      </c>
      <c r="EK160" s="355">
        <f t="shared" si="752"/>
        <v>0</v>
      </c>
      <c r="EL160" s="355">
        <f t="shared" si="753"/>
        <v>0</v>
      </c>
      <c r="EM160" s="355">
        <f t="shared" si="754"/>
        <v>0</v>
      </c>
      <c r="EN160" s="68"/>
      <c r="EO160" s="68">
        <f t="shared" si="755"/>
        <v>0</v>
      </c>
      <c r="EP160" s="68" t="str">
        <f t="shared" si="756"/>
        <v>-</v>
      </c>
      <c r="EQ160" s="68" t="str">
        <f t="shared" si="757"/>
        <v>-</v>
      </c>
      <c r="ER160" s="68" t="str">
        <f t="shared" si="758"/>
        <v>-</v>
      </c>
      <c r="ES160" s="68" t="str">
        <f t="shared" si="759"/>
        <v>-</v>
      </c>
      <c r="ET160" s="68" t="str">
        <f t="shared" si="760"/>
        <v>-</v>
      </c>
      <c r="EU160" s="68" t="str">
        <f t="shared" si="761"/>
        <v>-</v>
      </c>
      <c r="EV160" s="68" t="str">
        <f t="shared" si="762"/>
        <v>-</v>
      </c>
      <c r="EW160" s="68"/>
      <c r="EX160" s="355">
        <f t="shared" si="763"/>
        <v>0</v>
      </c>
      <c r="EY160" s="355">
        <f t="shared" si="764"/>
        <v>0</v>
      </c>
      <c r="EZ160" s="355">
        <f t="shared" si="765"/>
        <v>0</v>
      </c>
      <c r="FA160" s="355">
        <f t="shared" si="766"/>
        <v>0</v>
      </c>
      <c r="FB160" s="355">
        <f t="shared" si="767"/>
        <v>0</v>
      </c>
      <c r="FC160" s="355">
        <f t="shared" si="768"/>
        <v>0</v>
      </c>
      <c r="FD160" s="355">
        <f t="shared" si="769"/>
        <v>0</v>
      </c>
      <c r="FE160" s="355">
        <f t="shared" si="770"/>
        <v>0</v>
      </c>
      <c r="FF160" s="68"/>
      <c r="FG160" s="68">
        <f t="shared" si="771"/>
        <v>0</v>
      </c>
      <c r="FH160" s="68" t="str">
        <f t="shared" si="772"/>
        <v>-</v>
      </c>
      <c r="FI160" s="68" t="str">
        <f t="shared" si="773"/>
        <v>-</v>
      </c>
      <c r="FJ160" s="68" t="str">
        <f t="shared" si="774"/>
        <v>-</v>
      </c>
      <c r="FK160" s="68" t="str">
        <f t="shared" si="775"/>
        <v>-</v>
      </c>
      <c r="FL160" s="68" t="str">
        <f t="shared" si="776"/>
        <v>-</v>
      </c>
      <c r="FM160" s="68" t="str">
        <f t="shared" si="777"/>
        <v>-</v>
      </c>
      <c r="FN160" s="68" t="str">
        <f t="shared" si="778"/>
        <v>-</v>
      </c>
      <c r="FO160" s="68"/>
      <c r="FP160" s="355">
        <f t="shared" si="779"/>
        <v>0</v>
      </c>
      <c r="FQ160" s="355">
        <f t="shared" si="780"/>
        <v>0</v>
      </c>
      <c r="FR160" s="355">
        <f t="shared" si="781"/>
        <v>0</v>
      </c>
      <c r="FS160" s="355">
        <f t="shared" si="782"/>
        <v>0</v>
      </c>
      <c r="FT160" s="355">
        <f t="shared" si="783"/>
        <v>0</v>
      </c>
      <c r="FU160" s="355">
        <f t="shared" si="784"/>
        <v>0</v>
      </c>
      <c r="FV160" s="355">
        <f t="shared" si="785"/>
        <v>0</v>
      </c>
      <c r="FW160" s="355">
        <f t="shared" si="786"/>
        <v>0</v>
      </c>
      <c r="FX160" s="68"/>
      <c r="FY160" s="68">
        <f t="shared" si="787"/>
        <v>0</v>
      </c>
      <c r="FZ160" s="68" t="str">
        <f t="shared" si="788"/>
        <v>-</v>
      </c>
      <c r="GA160" s="68" t="str">
        <f t="shared" si="789"/>
        <v>-</v>
      </c>
      <c r="GB160" s="68" t="str">
        <f t="shared" si="790"/>
        <v>-</v>
      </c>
      <c r="GC160" s="68" t="str">
        <f t="shared" si="791"/>
        <v>-</v>
      </c>
      <c r="GD160" s="68" t="str">
        <f t="shared" si="792"/>
        <v>-</v>
      </c>
      <c r="GE160" s="68" t="str">
        <f t="shared" si="793"/>
        <v>-</v>
      </c>
      <c r="GF160" s="68" t="str">
        <f t="shared" si="794"/>
        <v>-</v>
      </c>
    </row>
    <row r="161" spans="1:188" ht="12.6" thickBot="1" x14ac:dyDescent="0.35">
      <c r="A161" s="396"/>
      <c r="B161" s="396" t="s">
        <v>109</v>
      </c>
      <c r="C161" s="396" t="s">
        <v>24</v>
      </c>
      <c r="D161" s="397">
        <v>0.72916666666666663</v>
      </c>
      <c r="E161" s="397">
        <v>0</v>
      </c>
      <c r="F161" s="398" t="str">
        <f t="shared" si="665"/>
        <v>PT</v>
      </c>
      <c r="G161" s="906"/>
      <c r="H161" s="462">
        <f>INDEX(Lookup!$F$375:$Q$385,MATCH(B161,Lookup!$F$375:$F$385,0),MATCH($F$9,Lookup!$F$375:$Q$375,0))</f>
        <v>0.1</v>
      </c>
      <c r="I161" s="400">
        <v>192.4</v>
      </c>
      <c r="J161" s="462">
        <f t="shared" si="666"/>
        <v>683.8</v>
      </c>
      <c r="K161" s="462">
        <f t="shared" si="667"/>
        <v>0</v>
      </c>
      <c r="L161" s="403">
        <f t="shared" si="683"/>
        <v>0</v>
      </c>
      <c r="M161" s="404">
        <f t="shared" si="668"/>
        <v>192.4</v>
      </c>
      <c r="N161" s="401">
        <f t="shared" si="669"/>
        <v>0</v>
      </c>
      <c r="O161" s="9">
        <f t="shared" si="670"/>
        <v>0</v>
      </c>
      <c r="P161" s="9">
        <f t="shared" si="684"/>
        <v>0</v>
      </c>
      <c r="Q161" s="9">
        <f t="shared" si="685"/>
        <v>0</v>
      </c>
      <c r="R161" s="9">
        <f t="shared" si="686"/>
        <v>0</v>
      </c>
      <c r="S161" s="9">
        <f t="shared" si="687"/>
        <v>0</v>
      </c>
      <c r="T161" s="9">
        <f t="shared" si="688"/>
        <v>0</v>
      </c>
      <c r="U161" s="9">
        <f t="shared" si="689"/>
        <v>0</v>
      </c>
      <c r="V161" s="9">
        <f t="shared" si="690"/>
        <v>0</v>
      </c>
      <c r="W161" s="9">
        <f t="shared" si="691"/>
        <v>0</v>
      </c>
      <c r="X161" s="9">
        <f t="shared" si="692"/>
        <v>0</v>
      </c>
      <c r="Y161" s="9">
        <f t="shared" si="693"/>
        <v>0</v>
      </c>
      <c r="Z161" s="9">
        <f t="shared" si="694"/>
        <v>0</v>
      </c>
      <c r="AA161" s="9">
        <f t="shared" si="695"/>
        <v>0</v>
      </c>
      <c r="AB161" s="9">
        <f t="shared" si="671"/>
        <v>0</v>
      </c>
      <c r="AC161" s="9">
        <f t="shared" si="672"/>
        <v>0</v>
      </c>
      <c r="AD161" s="9">
        <f t="shared" si="673"/>
        <v>0</v>
      </c>
      <c r="AE161" s="9">
        <f t="shared" si="674"/>
        <v>0</v>
      </c>
      <c r="AF161" s="9">
        <f t="shared" si="675"/>
        <v>0</v>
      </c>
      <c r="AG161" s="9">
        <f t="shared" si="676"/>
        <v>0</v>
      </c>
      <c r="AH161" s="8">
        <f t="shared" si="677"/>
        <v>192.4</v>
      </c>
      <c r="AI161" s="8">
        <f t="shared" si="678"/>
        <v>0</v>
      </c>
      <c r="AJ161" s="8">
        <f t="shared" si="679"/>
        <v>0</v>
      </c>
      <c r="AK161" s="8">
        <f t="shared" si="680"/>
        <v>0</v>
      </c>
      <c r="AL161" s="8">
        <f t="shared" si="681"/>
        <v>0</v>
      </c>
      <c r="AM161" s="103" t="str">
        <f t="shared" si="682"/>
        <v>1</v>
      </c>
      <c r="AN161" s="63"/>
      <c r="AO161" s="63"/>
      <c r="AP161" s="63"/>
      <c r="AQ161" s="66"/>
      <c r="AR161" s="66"/>
      <c r="AS161" s="63"/>
      <c r="AT161" s="63"/>
      <c r="AU161" s="63"/>
      <c r="AV161" s="63"/>
      <c r="AW161" s="63"/>
      <c r="AX161" s="66"/>
      <c r="AY161" s="66"/>
      <c r="AZ161" s="63"/>
      <c r="BA161" s="63"/>
      <c r="BB161" s="63"/>
      <c r="BC161" s="63"/>
      <c r="BD161" s="63"/>
      <c r="BE161" s="66"/>
      <c r="BF161" s="66"/>
      <c r="BG161" s="63"/>
      <c r="BH161" s="63"/>
      <c r="BI161" s="63"/>
      <c r="BJ161" s="63"/>
      <c r="BK161" s="63"/>
      <c r="BL161" s="66"/>
      <c r="BM161" s="66"/>
      <c r="BN161" s="63"/>
      <c r="BO161" s="63"/>
      <c r="BP161" s="63"/>
      <c r="BQ161" s="63"/>
      <c r="BR161" s="63"/>
      <c r="BT161" s="70">
        <f t="shared" si="696"/>
        <v>0</v>
      </c>
      <c r="BU161" s="70">
        <f t="shared" si="697"/>
        <v>0</v>
      </c>
      <c r="BV161" s="70">
        <f t="shared" si="698"/>
        <v>0</v>
      </c>
      <c r="BW161" s="70">
        <f t="shared" si="699"/>
        <v>0</v>
      </c>
      <c r="BX161" s="70">
        <f t="shared" si="700"/>
        <v>0</v>
      </c>
      <c r="BY161" s="70">
        <f t="shared" si="701"/>
        <v>0</v>
      </c>
      <c r="CA161" s="104">
        <f t="shared" si="702"/>
        <v>0</v>
      </c>
      <c r="CB161" s="104">
        <f t="shared" si="703"/>
        <v>0</v>
      </c>
      <c r="CC161" s="104">
        <f t="shared" si="704"/>
        <v>0</v>
      </c>
      <c r="CD161" s="104">
        <f t="shared" si="705"/>
        <v>0</v>
      </c>
      <c r="CE161" s="104">
        <f t="shared" si="706"/>
        <v>0</v>
      </c>
      <c r="CF161" s="104">
        <f t="shared" si="707"/>
        <v>0</v>
      </c>
      <c r="CH161" s="62">
        <f t="shared" si="708"/>
        <v>0</v>
      </c>
      <c r="CI161" s="62">
        <f t="shared" si="709"/>
        <v>0</v>
      </c>
      <c r="CJ161" s="62">
        <f t="shared" si="710"/>
        <v>0</v>
      </c>
      <c r="CK161" s="62">
        <f t="shared" si="711"/>
        <v>0</v>
      </c>
      <c r="CL161" s="62">
        <f t="shared" si="712"/>
        <v>0</v>
      </c>
      <c r="CM161" s="62">
        <f t="shared" si="713"/>
        <v>0</v>
      </c>
      <c r="CN161" s="62">
        <f t="shared" si="714"/>
        <v>0</v>
      </c>
      <c r="CO161" s="62">
        <f t="shared" si="715"/>
        <v>0</v>
      </c>
      <c r="CV161" s="355">
        <f t="shared" si="716"/>
        <v>0</v>
      </c>
      <c r="CW161" s="355">
        <f t="shared" si="717"/>
        <v>0</v>
      </c>
      <c r="CX161" s="355">
        <f t="shared" si="718"/>
        <v>0</v>
      </c>
      <c r="CY161" s="355">
        <f t="shared" si="719"/>
        <v>0</v>
      </c>
      <c r="CZ161" s="355" t="str">
        <f ca="1">IFERROR(OUNTIF(AN161:AT161,"e"),"-")</f>
        <v>-</v>
      </c>
      <c r="DA161" s="355">
        <f t="shared" si="720"/>
        <v>0</v>
      </c>
      <c r="DB161" s="355">
        <f t="shared" si="721"/>
        <v>0</v>
      </c>
      <c r="DC161" s="355">
        <f t="shared" si="722"/>
        <v>0</v>
      </c>
      <c r="DD161" s="68"/>
      <c r="DE161" s="1168">
        <f t="shared" si="723"/>
        <v>0</v>
      </c>
      <c r="DF161" s="1168" t="str">
        <f t="shared" si="724"/>
        <v>-</v>
      </c>
      <c r="DG161" s="1168" t="str">
        <f t="shared" si="725"/>
        <v>-</v>
      </c>
      <c r="DH161" s="1168" t="str">
        <f t="shared" si="726"/>
        <v>-</v>
      </c>
      <c r="DI161" s="1168" t="str">
        <f t="shared" ca="1" si="727"/>
        <v>-</v>
      </c>
      <c r="DJ161" s="1168" t="str">
        <f t="shared" si="728"/>
        <v>-</v>
      </c>
      <c r="DK161" s="1168" t="str">
        <f t="shared" si="729"/>
        <v>-</v>
      </c>
      <c r="DL161" s="1168" t="str">
        <f t="shared" si="730"/>
        <v>-</v>
      </c>
      <c r="DM161" s="68"/>
      <c r="DN161" s="355">
        <f t="shared" si="731"/>
        <v>0</v>
      </c>
      <c r="DO161" s="355">
        <f t="shared" si="732"/>
        <v>0</v>
      </c>
      <c r="DP161" s="355">
        <f t="shared" si="733"/>
        <v>0</v>
      </c>
      <c r="DQ161" s="355">
        <f t="shared" si="734"/>
        <v>0</v>
      </c>
      <c r="DR161" s="355">
        <f t="shared" si="735"/>
        <v>0</v>
      </c>
      <c r="DS161" s="355">
        <f t="shared" si="736"/>
        <v>0</v>
      </c>
      <c r="DT161" s="355">
        <f t="shared" si="737"/>
        <v>0</v>
      </c>
      <c r="DU161" s="355">
        <f t="shared" si="738"/>
        <v>0</v>
      </c>
      <c r="DV161" s="68"/>
      <c r="DW161" s="68">
        <f t="shared" si="739"/>
        <v>0</v>
      </c>
      <c r="DX161" s="68" t="str">
        <f t="shared" si="740"/>
        <v>-</v>
      </c>
      <c r="DY161" s="68" t="str">
        <f t="shared" si="741"/>
        <v>-</v>
      </c>
      <c r="DZ161" s="68" t="str">
        <f t="shared" si="742"/>
        <v>-</v>
      </c>
      <c r="EA161" s="68" t="str">
        <f t="shared" si="743"/>
        <v>-</v>
      </c>
      <c r="EB161" s="68" t="str">
        <f t="shared" si="744"/>
        <v>-</v>
      </c>
      <c r="EC161" s="68" t="str">
        <f t="shared" si="745"/>
        <v>-</v>
      </c>
      <c r="ED161" s="68" t="str">
        <f t="shared" si="746"/>
        <v>-</v>
      </c>
      <c r="EE161" s="68"/>
      <c r="EF161" s="355">
        <f t="shared" si="747"/>
        <v>0</v>
      </c>
      <c r="EG161" s="355">
        <f t="shared" si="748"/>
        <v>0</v>
      </c>
      <c r="EH161" s="355">
        <f t="shared" si="749"/>
        <v>0</v>
      </c>
      <c r="EI161" s="355">
        <f t="shared" si="750"/>
        <v>0</v>
      </c>
      <c r="EJ161" s="355">
        <f t="shared" si="751"/>
        <v>0</v>
      </c>
      <c r="EK161" s="355">
        <f t="shared" si="752"/>
        <v>0</v>
      </c>
      <c r="EL161" s="355">
        <f t="shared" si="753"/>
        <v>0</v>
      </c>
      <c r="EM161" s="355">
        <f t="shared" si="754"/>
        <v>0</v>
      </c>
      <c r="EN161" s="68"/>
      <c r="EO161" s="68">
        <f t="shared" si="755"/>
        <v>0</v>
      </c>
      <c r="EP161" s="68" t="str">
        <f t="shared" si="756"/>
        <v>-</v>
      </c>
      <c r="EQ161" s="68" t="str">
        <f t="shared" si="757"/>
        <v>-</v>
      </c>
      <c r="ER161" s="68" t="str">
        <f t="shared" si="758"/>
        <v>-</v>
      </c>
      <c r="ES161" s="68" t="str">
        <f t="shared" si="759"/>
        <v>-</v>
      </c>
      <c r="ET161" s="68" t="str">
        <f t="shared" si="760"/>
        <v>-</v>
      </c>
      <c r="EU161" s="68" t="str">
        <f t="shared" si="761"/>
        <v>-</v>
      </c>
      <c r="EV161" s="68" t="str">
        <f t="shared" si="762"/>
        <v>-</v>
      </c>
      <c r="EW161" s="68"/>
      <c r="EX161" s="355">
        <f t="shared" si="763"/>
        <v>0</v>
      </c>
      <c r="EY161" s="355">
        <f t="shared" si="764"/>
        <v>0</v>
      </c>
      <c r="EZ161" s="355">
        <f t="shared" si="765"/>
        <v>0</v>
      </c>
      <c r="FA161" s="355">
        <f t="shared" si="766"/>
        <v>0</v>
      </c>
      <c r="FB161" s="355">
        <f t="shared" si="767"/>
        <v>0</v>
      </c>
      <c r="FC161" s="355">
        <f t="shared" si="768"/>
        <v>0</v>
      </c>
      <c r="FD161" s="355">
        <f t="shared" si="769"/>
        <v>0</v>
      </c>
      <c r="FE161" s="355">
        <f t="shared" si="770"/>
        <v>0</v>
      </c>
      <c r="FF161" s="68"/>
      <c r="FG161" s="68">
        <f t="shared" si="771"/>
        <v>0</v>
      </c>
      <c r="FH161" s="68" t="str">
        <f t="shared" si="772"/>
        <v>-</v>
      </c>
      <c r="FI161" s="68" t="str">
        <f t="shared" si="773"/>
        <v>-</v>
      </c>
      <c r="FJ161" s="68" t="str">
        <f t="shared" si="774"/>
        <v>-</v>
      </c>
      <c r="FK161" s="68" t="str">
        <f t="shared" si="775"/>
        <v>-</v>
      </c>
      <c r="FL161" s="68" t="str">
        <f t="shared" si="776"/>
        <v>-</v>
      </c>
      <c r="FM161" s="68" t="str">
        <f t="shared" si="777"/>
        <v>-</v>
      </c>
      <c r="FN161" s="68" t="str">
        <f t="shared" si="778"/>
        <v>-</v>
      </c>
      <c r="FO161" s="68"/>
      <c r="FP161" s="355">
        <f t="shared" si="779"/>
        <v>0</v>
      </c>
      <c r="FQ161" s="355">
        <f t="shared" si="780"/>
        <v>0</v>
      </c>
      <c r="FR161" s="355">
        <f t="shared" si="781"/>
        <v>0</v>
      </c>
      <c r="FS161" s="355">
        <f t="shared" si="782"/>
        <v>0</v>
      </c>
      <c r="FT161" s="355">
        <f t="shared" si="783"/>
        <v>0</v>
      </c>
      <c r="FU161" s="355">
        <f t="shared" si="784"/>
        <v>0</v>
      </c>
      <c r="FV161" s="355">
        <f t="shared" si="785"/>
        <v>0</v>
      </c>
      <c r="FW161" s="355">
        <f t="shared" si="786"/>
        <v>0</v>
      </c>
      <c r="FX161" s="68"/>
      <c r="FY161" s="68">
        <f t="shared" si="787"/>
        <v>0</v>
      </c>
      <c r="FZ161" s="68" t="str">
        <f t="shared" si="788"/>
        <v>-</v>
      </c>
      <c r="GA161" s="68" t="str">
        <f t="shared" si="789"/>
        <v>-</v>
      </c>
      <c r="GB161" s="68" t="str">
        <f t="shared" si="790"/>
        <v>-</v>
      </c>
      <c r="GC161" s="68" t="str">
        <f t="shared" si="791"/>
        <v>-</v>
      </c>
      <c r="GD161" s="68" t="str">
        <f t="shared" si="792"/>
        <v>-</v>
      </c>
      <c r="GE161" s="68" t="str">
        <f t="shared" si="793"/>
        <v>-</v>
      </c>
      <c r="GF161" s="68" t="str">
        <f t="shared" si="794"/>
        <v>-</v>
      </c>
    </row>
    <row r="162" spans="1:188" ht="12" x14ac:dyDescent="0.3">
      <c r="A162" s="405"/>
      <c r="B162" s="405" t="s">
        <v>242</v>
      </c>
      <c r="C162" s="405" t="s">
        <v>26</v>
      </c>
      <c r="D162" s="406">
        <v>0</v>
      </c>
      <c r="E162" s="406">
        <v>0.72916666666666663</v>
      </c>
      <c r="F162" s="407" t="str">
        <f t="shared" si="665"/>
        <v>Off-PT</v>
      </c>
      <c r="G162" s="8"/>
      <c r="H162" s="464">
        <f>INDEX(Lookup!$F$375:$Q$385,MATCH(B162,Lookup!$F$375:$F$385,0),MATCH($F$9,Lookup!$F$375:$Q$375,0))</f>
        <v>0.1</v>
      </c>
      <c r="I162" s="409">
        <v>104</v>
      </c>
      <c r="J162" s="464">
        <f t="shared" si="666"/>
        <v>683.8</v>
      </c>
      <c r="K162" s="464">
        <f t="shared" si="667"/>
        <v>0</v>
      </c>
      <c r="L162" s="412">
        <f t="shared" si="683"/>
        <v>0</v>
      </c>
      <c r="M162" s="413">
        <f t="shared" si="668"/>
        <v>104</v>
      </c>
      <c r="N162" s="410">
        <f t="shared" si="669"/>
        <v>0</v>
      </c>
      <c r="O162" s="9">
        <f t="shared" si="670"/>
        <v>0</v>
      </c>
      <c r="P162" s="9">
        <f t="shared" si="684"/>
        <v>0</v>
      </c>
      <c r="Q162" s="9">
        <f t="shared" si="685"/>
        <v>0</v>
      </c>
      <c r="R162" s="9">
        <f t="shared" si="686"/>
        <v>0</v>
      </c>
      <c r="S162" s="9">
        <f t="shared" si="687"/>
        <v>0</v>
      </c>
      <c r="T162" s="9">
        <f t="shared" si="688"/>
        <v>0</v>
      </c>
      <c r="U162" s="9">
        <f t="shared" si="689"/>
        <v>0</v>
      </c>
      <c r="V162" s="9">
        <f t="shared" si="690"/>
        <v>0</v>
      </c>
      <c r="W162" s="9">
        <f t="shared" si="691"/>
        <v>0</v>
      </c>
      <c r="X162" s="9">
        <f t="shared" si="692"/>
        <v>0</v>
      </c>
      <c r="Y162" s="9">
        <f t="shared" si="693"/>
        <v>0</v>
      </c>
      <c r="Z162" s="9">
        <f t="shared" si="694"/>
        <v>0</v>
      </c>
      <c r="AA162" s="9">
        <f t="shared" si="695"/>
        <v>0</v>
      </c>
      <c r="AB162" s="9">
        <f t="shared" si="671"/>
        <v>0</v>
      </c>
      <c r="AC162" s="9">
        <f t="shared" si="672"/>
        <v>0</v>
      </c>
      <c r="AD162" s="9">
        <f t="shared" si="673"/>
        <v>0</v>
      </c>
      <c r="AE162" s="9">
        <f t="shared" si="674"/>
        <v>0</v>
      </c>
      <c r="AF162" s="9">
        <f t="shared" si="675"/>
        <v>0</v>
      </c>
      <c r="AG162" s="9">
        <f t="shared" si="676"/>
        <v>0</v>
      </c>
      <c r="AH162" s="8">
        <f t="shared" si="677"/>
        <v>104</v>
      </c>
      <c r="AI162" s="8">
        <f t="shared" si="678"/>
        <v>0</v>
      </c>
      <c r="AJ162" s="8">
        <f t="shared" si="679"/>
        <v>0</v>
      </c>
      <c r="AK162" s="8">
        <f t="shared" si="680"/>
        <v>0</v>
      </c>
      <c r="AL162" s="8">
        <f t="shared" si="681"/>
        <v>0</v>
      </c>
      <c r="AM162" s="103" t="str">
        <f t="shared" si="682"/>
        <v>1</v>
      </c>
      <c r="AN162" s="63"/>
      <c r="AO162" s="63"/>
      <c r="AP162" s="63"/>
      <c r="AQ162" s="66"/>
      <c r="AR162" s="66"/>
      <c r="AS162" s="63"/>
      <c r="AT162" s="63"/>
      <c r="AU162" s="63"/>
      <c r="AV162" s="63"/>
      <c r="AW162" s="63"/>
      <c r="AX162" s="66"/>
      <c r="AY162" s="66"/>
      <c r="AZ162" s="63"/>
      <c r="BA162" s="63"/>
      <c r="BB162" s="63"/>
      <c r="BC162" s="63"/>
      <c r="BD162" s="63"/>
      <c r="BE162" s="66"/>
      <c r="BF162" s="66"/>
      <c r="BG162" s="63"/>
      <c r="BH162" s="63"/>
      <c r="BI162" s="63"/>
      <c r="BJ162" s="63"/>
      <c r="BK162" s="63"/>
      <c r="BL162" s="66"/>
      <c r="BM162" s="66"/>
      <c r="BN162" s="63"/>
      <c r="BO162" s="63"/>
      <c r="BP162" s="63"/>
      <c r="BQ162" s="63"/>
      <c r="BR162" s="63"/>
      <c r="BT162" s="70">
        <f t="shared" si="696"/>
        <v>0</v>
      </c>
      <c r="BU162" s="70">
        <f t="shared" si="697"/>
        <v>0</v>
      </c>
      <c r="BV162" s="70">
        <f t="shared" si="698"/>
        <v>0</v>
      </c>
      <c r="BW162" s="70">
        <f t="shared" si="699"/>
        <v>0</v>
      </c>
      <c r="BX162" s="70">
        <f t="shared" si="700"/>
        <v>0</v>
      </c>
      <c r="BY162" s="70">
        <f t="shared" si="701"/>
        <v>0</v>
      </c>
      <c r="CA162" s="104">
        <f t="shared" si="702"/>
        <v>0</v>
      </c>
      <c r="CB162" s="104">
        <f t="shared" si="703"/>
        <v>0</v>
      </c>
      <c r="CC162" s="104">
        <f t="shared" si="704"/>
        <v>0</v>
      </c>
      <c r="CD162" s="104">
        <f t="shared" si="705"/>
        <v>0</v>
      </c>
      <c r="CE162" s="104">
        <f t="shared" si="706"/>
        <v>0</v>
      </c>
      <c r="CF162" s="104">
        <f t="shared" si="707"/>
        <v>0</v>
      </c>
      <c r="CH162" s="62">
        <f t="shared" si="708"/>
        <v>0</v>
      </c>
      <c r="CI162" s="62">
        <f t="shared" si="709"/>
        <v>0</v>
      </c>
      <c r="CJ162" s="62">
        <f t="shared" si="710"/>
        <v>0</v>
      </c>
      <c r="CK162" s="62">
        <f t="shared" si="711"/>
        <v>0</v>
      </c>
      <c r="CL162" s="62">
        <f t="shared" si="712"/>
        <v>0</v>
      </c>
      <c r="CM162" s="62">
        <f t="shared" si="713"/>
        <v>0</v>
      </c>
      <c r="CN162" s="62">
        <f t="shared" si="714"/>
        <v>0</v>
      </c>
      <c r="CO162" s="62">
        <f t="shared" si="715"/>
        <v>0</v>
      </c>
      <c r="CV162" s="355">
        <f t="shared" si="716"/>
        <v>0</v>
      </c>
      <c r="CW162" s="355">
        <f t="shared" si="717"/>
        <v>0</v>
      </c>
      <c r="CX162" s="355">
        <f t="shared" si="718"/>
        <v>0</v>
      </c>
      <c r="CY162" s="355">
        <f t="shared" si="719"/>
        <v>0</v>
      </c>
      <c r="CZ162" s="355" t="str">
        <f ca="1">IFERROR(OUNTIF(AN162:AT162,"e"),"-")</f>
        <v>-</v>
      </c>
      <c r="DA162" s="355">
        <f t="shared" si="720"/>
        <v>0</v>
      </c>
      <c r="DB162" s="355">
        <f t="shared" si="721"/>
        <v>0</v>
      </c>
      <c r="DC162" s="355">
        <f t="shared" si="722"/>
        <v>0</v>
      </c>
      <c r="DD162" s="68"/>
      <c r="DE162" s="1168">
        <f t="shared" si="723"/>
        <v>0</v>
      </c>
      <c r="DF162" s="1168" t="str">
        <f t="shared" si="724"/>
        <v>-</v>
      </c>
      <c r="DG162" s="1168" t="str">
        <f t="shared" si="725"/>
        <v>-</v>
      </c>
      <c r="DH162" s="1168" t="str">
        <f t="shared" si="726"/>
        <v>-</v>
      </c>
      <c r="DI162" s="1168" t="str">
        <f t="shared" ca="1" si="727"/>
        <v>-</v>
      </c>
      <c r="DJ162" s="1168" t="str">
        <f t="shared" si="728"/>
        <v>-</v>
      </c>
      <c r="DK162" s="1168" t="str">
        <f t="shared" si="729"/>
        <v>-</v>
      </c>
      <c r="DL162" s="1168" t="str">
        <f t="shared" si="730"/>
        <v>-</v>
      </c>
      <c r="DM162" s="68"/>
      <c r="DN162" s="355">
        <f t="shared" si="731"/>
        <v>0</v>
      </c>
      <c r="DO162" s="355">
        <f t="shared" si="732"/>
        <v>0</v>
      </c>
      <c r="DP162" s="355">
        <f t="shared" si="733"/>
        <v>0</v>
      </c>
      <c r="DQ162" s="355">
        <f t="shared" si="734"/>
        <v>0</v>
      </c>
      <c r="DR162" s="355">
        <f t="shared" si="735"/>
        <v>0</v>
      </c>
      <c r="DS162" s="355">
        <f t="shared" si="736"/>
        <v>0</v>
      </c>
      <c r="DT162" s="355">
        <f t="shared" si="737"/>
        <v>0</v>
      </c>
      <c r="DU162" s="355">
        <f t="shared" si="738"/>
        <v>0</v>
      </c>
      <c r="DV162" s="68"/>
      <c r="DW162" s="68">
        <f t="shared" si="739"/>
        <v>0</v>
      </c>
      <c r="DX162" s="68" t="str">
        <f t="shared" si="740"/>
        <v>-</v>
      </c>
      <c r="DY162" s="68" t="str">
        <f t="shared" si="741"/>
        <v>-</v>
      </c>
      <c r="DZ162" s="68" t="str">
        <f t="shared" si="742"/>
        <v>-</v>
      </c>
      <c r="EA162" s="68" t="str">
        <f t="shared" si="743"/>
        <v>-</v>
      </c>
      <c r="EB162" s="68" t="str">
        <f t="shared" si="744"/>
        <v>-</v>
      </c>
      <c r="EC162" s="68" t="str">
        <f t="shared" si="745"/>
        <v>-</v>
      </c>
      <c r="ED162" s="68" t="str">
        <f t="shared" si="746"/>
        <v>-</v>
      </c>
      <c r="EE162" s="68"/>
      <c r="EF162" s="355">
        <f t="shared" si="747"/>
        <v>0</v>
      </c>
      <c r="EG162" s="355">
        <f t="shared" si="748"/>
        <v>0</v>
      </c>
      <c r="EH162" s="355">
        <f t="shared" si="749"/>
        <v>0</v>
      </c>
      <c r="EI162" s="355">
        <f t="shared" si="750"/>
        <v>0</v>
      </c>
      <c r="EJ162" s="355">
        <f t="shared" si="751"/>
        <v>0</v>
      </c>
      <c r="EK162" s="355">
        <f t="shared" si="752"/>
        <v>0</v>
      </c>
      <c r="EL162" s="355">
        <f t="shared" si="753"/>
        <v>0</v>
      </c>
      <c r="EM162" s="355">
        <f t="shared" si="754"/>
        <v>0</v>
      </c>
      <c r="EN162" s="68"/>
      <c r="EO162" s="68">
        <f t="shared" si="755"/>
        <v>0</v>
      </c>
      <c r="EP162" s="68" t="str">
        <f t="shared" si="756"/>
        <v>-</v>
      </c>
      <c r="EQ162" s="68" t="str">
        <f t="shared" si="757"/>
        <v>-</v>
      </c>
      <c r="ER162" s="68" t="str">
        <f t="shared" si="758"/>
        <v>-</v>
      </c>
      <c r="ES162" s="68" t="str">
        <f t="shared" si="759"/>
        <v>-</v>
      </c>
      <c r="ET162" s="68" t="str">
        <f t="shared" si="760"/>
        <v>-</v>
      </c>
      <c r="EU162" s="68" t="str">
        <f t="shared" si="761"/>
        <v>-</v>
      </c>
      <c r="EV162" s="68" t="str">
        <f t="shared" si="762"/>
        <v>-</v>
      </c>
      <c r="EW162" s="68"/>
      <c r="EX162" s="355">
        <f t="shared" si="763"/>
        <v>0</v>
      </c>
      <c r="EY162" s="355">
        <f t="shared" si="764"/>
        <v>0</v>
      </c>
      <c r="EZ162" s="355">
        <f t="shared" si="765"/>
        <v>0</v>
      </c>
      <c r="FA162" s="355">
        <f t="shared" si="766"/>
        <v>0</v>
      </c>
      <c r="FB162" s="355">
        <f t="shared" si="767"/>
        <v>0</v>
      </c>
      <c r="FC162" s="355">
        <f t="shared" si="768"/>
        <v>0</v>
      </c>
      <c r="FD162" s="355">
        <f t="shared" si="769"/>
        <v>0</v>
      </c>
      <c r="FE162" s="355">
        <f t="shared" si="770"/>
        <v>0</v>
      </c>
      <c r="FF162" s="68"/>
      <c r="FG162" s="68">
        <f t="shared" si="771"/>
        <v>0</v>
      </c>
      <c r="FH162" s="68" t="str">
        <f t="shared" si="772"/>
        <v>-</v>
      </c>
      <c r="FI162" s="68" t="str">
        <f t="shared" si="773"/>
        <v>-</v>
      </c>
      <c r="FJ162" s="68" t="str">
        <f t="shared" si="774"/>
        <v>-</v>
      </c>
      <c r="FK162" s="68" t="str">
        <f t="shared" si="775"/>
        <v>-</v>
      </c>
      <c r="FL162" s="68" t="str">
        <f t="shared" si="776"/>
        <v>-</v>
      </c>
      <c r="FM162" s="68" t="str">
        <f t="shared" si="777"/>
        <v>-</v>
      </c>
      <c r="FN162" s="68" t="str">
        <f t="shared" si="778"/>
        <v>-</v>
      </c>
      <c r="FO162" s="68"/>
      <c r="FP162" s="355">
        <f t="shared" si="779"/>
        <v>0</v>
      </c>
      <c r="FQ162" s="355">
        <f t="shared" si="780"/>
        <v>0</v>
      </c>
      <c r="FR162" s="355">
        <f t="shared" si="781"/>
        <v>0</v>
      </c>
      <c r="FS162" s="355">
        <f t="shared" si="782"/>
        <v>0</v>
      </c>
      <c r="FT162" s="355">
        <f t="shared" si="783"/>
        <v>0</v>
      </c>
      <c r="FU162" s="355">
        <f t="shared" si="784"/>
        <v>0</v>
      </c>
      <c r="FV162" s="355">
        <f t="shared" si="785"/>
        <v>0</v>
      </c>
      <c r="FW162" s="355">
        <f t="shared" si="786"/>
        <v>0</v>
      </c>
      <c r="FX162" s="68"/>
      <c r="FY162" s="68">
        <f t="shared" si="787"/>
        <v>0</v>
      </c>
      <c r="FZ162" s="68" t="str">
        <f t="shared" si="788"/>
        <v>-</v>
      </c>
      <c r="GA162" s="68" t="str">
        <f t="shared" si="789"/>
        <v>-</v>
      </c>
      <c r="GB162" s="68" t="str">
        <f t="shared" si="790"/>
        <v>-</v>
      </c>
      <c r="GC162" s="68" t="str">
        <f t="shared" si="791"/>
        <v>-</v>
      </c>
      <c r="GD162" s="68" t="str">
        <f t="shared" si="792"/>
        <v>-</v>
      </c>
      <c r="GE162" s="68" t="str">
        <f t="shared" si="793"/>
        <v>-</v>
      </c>
      <c r="GF162" s="68" t="str">
        <f t="shared" si="794"/>
        <v>-</v>
      </c>
    </row>
    <row r="163" spans="1:188" ht="12" x14ac:dyDescent="0.3">
      <c r="A163" s="387"/>
      <c r="B163" s="387" t="s">
        <v>242</v>
      </c>
      <c r="C163" s="387" t="s">
        <v>26</v>
      </c>
      <c r="D163" s="388">
        <v>0</v>
      </c>
      <c r="E163" s="388">
        <v>0.72916666666666663</v>
      </c>
      <c r="F163" s="389" t="str">
        <f t="shared" si="665"/>
        <v>Off-PT</v>
      </c>
      <c r="G163" s="9"/>
      <c r="H163" s="460">
        <f>INDEX(Lookup!$F$375:$Q$385,MATCH(B163,Lookup!$F$375:$F$385,0),MATCH($F$9,Lookup!$F$375:$Q$375,0))</f>
        <v>0.1</v>
      </c>
      <c r="I163" s="391">
        <v>104</v>
      </c>
      <c r="J163" s="460">
        <f t="shared" si="666"/>
        <v>683.8</v>
      </c>
      <c r="K163" s="460">
        <f t="shared" si="667"/>
        <v>0</v>
      </c>
      <c r="L163" s="394">
        <f t="shared" si="683"/>
        <v>0</v>
      </c>
      <c r="M163" s="395">
        <f t="shared" si="668"/>
        <v>104</v>
      </c>
      <c r="N163" s="392">
        <f t="shared" si="669"/>
        <v>0</v>
      </c>
      <c r="O163" s="9">
        <f t="shared" si="670"/>
        <v>0</v>
      </c>
      <c r="P163" s="9">
        <f t="shared" si="684"/>
        <v>0</v>
      </c>
      <c r="Q163" s="9">
        <f t="shared" si="685"/>
        <v>0</v>
      </c>
      <c r="R163" s="9">
        <f t="shared" si="686"/>
        <v>0</v>
      </c>
      <c r="S163" s="9">
        <f t="shared" si="687"/>
        <v>0</v>
      </c>
      <c r="T163" s="9">
        <f t="shared" si="688"/>
        <v>0</v>
      </c>
      <c r="U163" s="9">
        <f t="shared" si="689"/>
        <v>0</v>
      </c>
      <c r="V163" s="9">
        <f t="shared" si="690"/>
        <v>0</v>
      </c>
      <c r="W163" s="9">
        <f t="shared" si="691"/>
        <v>0</v>
      </c>
      <c r="X163" s="9">
        <f t="shared" si="692"/>
        <v>0</v>
      </c>
      <c r="Y163" s="9">
        <f t="shared" si="693"/>
        <v>0</v>
      </c>
      <c r="Z163" s="9">
        <f t="shared" si="694"/>
        <v>0</v>
      </c>
      <c r="AA163" s="9">
        <f t="shared" si="695"/>
        <v>0</v>
      </c>
      <c r="AB163" s="9">
        <f t="shared" si="671"/>
        <v>0</v>
      </c>
      <c r="AC163" s="9">
        <f t="shared" si="672"/>
        <v>0</v>
      </c>
      <c r="AD163" s="9">
        <f t="shared" si="673"/>
        <v>0</v>
      </c>
      <c r="AE163" s="9">
        <f t="shared" si="674"/>
        <v>0</v>
      </c>
      <c r="AF163" s="9">
        <f t="shared" si="675"/>
        <v>0</v>
      </c>
      <c r="AG163" s="9">
        <f t="shared" si="676"/>
        <v>0</v>
      </c>
      <c r="AH163" s="8">
        <f t="shared" si="677"/>
        <v>104</v>
      </c>
      <c r="AI163" s="8">
        <f t="shared" si="678"/>
        <v>0</v>
      </c>
      <c r="AJ163" s="8">
        <f t="shared" si="679"/>
        <v>0</v>
      </c>
      <c r="AK163" s="8">
        <f t="shared" si="680"/>
        <v>0</v>
      </c>
      <c r="AL163" s="8">
        <f t="shared" si="681"/>
        <v>0</v>
      </c>
      <c r="AM163" s="103" t="str">
        <f t="shared" si="682"/>
        <v>1</v>
      </c>
      <c r="AN163" s="63"/>
      <c r="AO163" s="63"/>
      <c r="AP163" s="63"/>
      <c r="AQ163" s="66"/>
      <c r="AR163" s="66"/>
      <c r="AS163" s="63"/>
      <c r="AT163" s="63"/>
      <c r="AU163" s="63"/>
      <c r="AV163" s="63"/>
      <c r="AW163" s="63"/>
      <c r="AX163" s="66"/>
      <c r="AY163" s="66"/>
      <c r="AZ163" s="63"/>
      <c r="BA163" s="63"/>
      <c r="BB163" s="63"/>
      <c r="BC163" s="63"/>
      <c r="BD163" s="63"/>
      <c r="BE163" s="66"/>
      <c r="BF163" s="66"/>
      <c r="BG163" s="63"/>
      <c r="BH163" s="63"/>
      <c r="BI163" s="63"/>
      <c r="BJ163" s="63"/>
      <c r="BK163" s="63"/>
      <c r="BL163" s="66"/>
      <c r="BM163" s="66"/>
      <c r="BN163" s="63"/>
      <c r="BO163" s="63"/>
      <c r="BP163" s="63"/>
      <c r="BQ163" s="63"/>
      <c r="BR163" s="63"/>
      <c r="BT163" s="70">
        <f t="shared" si="696"/>
        <v>0</v>
      </c>
      <c r="BU163" s="70">
        <f t="shared" si="697"/>
        <v>0</v>
      </c>
      <c r="BV163" s="70">
        <f t="shared" si="698"/>
        <v>0</v>
      </c>
      <c r="BW163" s="70">
        <f t="shared" si="699"/>
        <v>0</v>
      </c>
      <c r="BX163" s="70">
        <f t="shared" si="700"/>
        <v>0</v>
      </c>
      <c r="BY163" s="70">
        <f t="shared" si="701"/>
        <v>0</v>
      </c>
      <c r="CA163" s="104">
        <f t="shared" si="702"/>
        <v>0</v>
      </c>
      <c r="CB163" s="104">
        <f t="shared" si="703"/>
        <v>0</v>
      </c>
      <c r="CC163" s="104">
        <f t="shared" si="704"/>
        <v>0</v>
      </c>
      <c r="CD163" s="104">
        <f t="shared" si="705"/>
        <v>0</v>
      </c>
      <c r="CE163" s="104">
        <f t="shared" si="706"/>
        <v>0</v>
      </c>
      <c r="CF163" s="104">
        <f t="shared" si="707"/>
        <v>0</v>
      </c>
      <c r="CH163" s="62">
        <f t="shared" si="708"/>
        <v>0</v>
      </c>
      <c r="CI163" s="62">
        <f t="shared" si="709"/>
        <v>0</v>
      </c>
      <c r="CJ163" s="62">
        <f t="shared" si="710"/>
        <v>0</v>
      </c>
      <c r="CK163" s="62">
        <f t="shared" si="711"/>
        <v>0</v>
      </c>
      <c r="CL163" s="62">
        <f t="shared" si="712"/>
        <v>0</v>
      </c>
      <c r="CM163" s="62">
        <f t="shared" si="713"/>
        <v>0</v>
      </c>
      <c r="CN163" s="62">
        <f t="shared" si="714"/>
        <v>0</v>
      </c>
      <c r="CO163" s="62">
        <f t="shared" si="715"/>
        <v>0</v>
      </c>
      <c r="CV163" s="355">
        <f t="shared" si="716"/>
        <v>0</v>
      </c>
      <c r="CW163" s="355">
        <f t="shared" si="717"/>
        <v>0</v>
      </c>
      <c r="CX163" s="355">
        <f t="shared" si="718"/>
        <v>0</v>
      </c>
      <c r="CY163" s="355">
        <f t="shared" si="719"/>
        <v>0</v>
      </c>
      <c r="CZ163" s="355" t="str">
        <f ca="1">IFERROR(OUNTIF(AN163:AT163,"e"),"-")</f>
        <v>-</v>
      </c>
      <c r="DA163" s="355">
        <f t="shared" si="720"/>
        <v>0</v>
      </c>
      <c r="DB163" s="355">
        <f t="shared" si="721"/>
        <v>0</v>
      </c>
      <c r="DC163" s="355">
        <f t="shared" si="722"/>
        <v>0</v>
      </c>
      <c r="DD163" s="68"/>
      <c r="DE163" s="1168">
        <f t="shared" si="723"/>
        <v>0</v>
      </c>
      <c r="DF163" s="1168" t="str">
        <f t="shared" si="724"/>
        <v>-</v>
      </c>
      <c r="DG163" s="1168" t="str">
        <f t="shared" si="725"/>
        <v>-</v>
      </c>
      <c r="DH163" s="1168" t="str">
        <f t="shared" si="726"/>
        <v>-</v>
      </c>
      <c r="DI163" s="1168" t="str">
        <f t="shared" ca="1" si="727"/>
        <v>-</v>
      </c>
      <c r="DJ163" s="1168" t="str">
        <f t="shared" si="728"/>
        <v>-</v>
      </c>
      <c r="DK163" s="1168" t="str">
        <f t="shared" si="729"/>
        <v>-</v>
      </c>
      <c r="DL163" s="1168" t="str">
        <f t="shared" si="730"/>
        <v>-</v>
      </c>
      <c r="DM163" s="68"/>
      <c r="DN163" s="355">
        <f t="shared" si="731"/>
        <v>0</v>
      </c>
      <c r="DO163" s="355">
        <f t="shared" si="732"/>
        <v>0</v>
      </c>
      <c r="DP163" s="355">
        <f t="shared" si="733"/>
        <v>0</v>
      </c>
      <c r="DQ163" s="355">
        <f t="shared" si="734"/>
        <v>0</v>
      </c>
      <c r="DR163" s="355">
        <f t="shared" si="735"/>
        <v>0</v>
      </c>
      <c r="DS163" s="355">
        <f t="shared" si="736"/>
        <v>0</v>
      </c>
      <c r="DT163" s="355">
        <f t="shared" si="737"/>
        <v>0</v>
      </c>
      <c r="DU163" s="355">
        <f t="shared" si="738"/>
        <v>0</v>
      </c>
      <c r="DV163" s="68"/>
      <c r="DW163" s="68">
        <f t="shared" si="739"/>
        <v>0</v>
      </c>
      <c r="DX163" s="68" t="str">
        <f t="shared" si="740"/>
        <v>-</v>
      </c>
      <c r="DY163" s="68" t="str">
        <f t="shared" si="741"/>
        <v>-</v>
      </c>
      <c r="DZ163" s="68" t="str">
        <f t="shared" si="742"/>
        <v>-</v>
      </c>
      <c r="EA163" s="68" t="str">
        <f t="shared" si="743"/>
        <v>-</v>
      </c>
      <c r="EB163" s="68" t="str">
        <f t="shared" si="744"/>
        <v>-</v>
      </c>
      <c r="EC163" s="68" t="str">
        <f t="shared" si="745"/>
        <v>-</v>
      </c>
      <c r="ED163" s="68" t="str">
        <f t="shared" si="746"/>
        <v>-</v>
      </c>
      <c r="EE163" s="68"/>
      <c r="EF163" s="355">
        <f t="shared" si="747"/>
        <v>0</v>
      </c>
      <c r="EG163" s="355">
        <f t="shared" si="748"/>
        <v>0</v>
      </c>
      <c r="EH163" s="355">
        <f t="shared" si="749"/>
        <v>0</v>
      </c>
      <c r="EI163" s="355">
        <f t="shared" si="750"/>
        <v>0</v>
      </c>
      <c r="EJ163" s="355">
        <f t="shared" si="751"/>
        <v>0</v>
      </c>
      <c r="EK163" s="355">
        <f t="shared" si="752"/>
        <v>0</v>
      </c>
      <c r="EL163" s="355">
        <f t="shared" si="753"/>
        <v>0</v>
      </c>
      <c r="EM163" s="355">
        <f t="shared" si="754"/>
        <v>0</v>
      </c>
      <c r="EN163" s="68"/>
      <c r="EO163" s="68">
        <f t="shared" si="755"/>
        <v>0</v>
      </c>
      <c r="EP163" s="68" t="str">
        <f t="shared" si="756"/>
        <v>-</v>
      </c>
      <c r="EQ163" s="68" t="str">
        <f t="shared" si="757"/>
        <v>-</v>
      </c>
      <c r="ER163" s="68" t="str">
        <f t="shared" si="758"/>
        <v>-</v>
      </c>
      <c r="ES163" s="68" t="str">
        <f t="shared" si="759"/>
        <v>-</v>
      </c>
      <c r="ET163" s="68" t="str">
        <f t="shared" si="760"/>
        <v>-</v>
      </c>
      <c r="EU163" s="68" t="str">
        <f t="shared" si="761"/>
        <v>-</v>
      </c>
      <c r="EV163" s="68" t="str">
        <f t="shared" si="762"/>
        <v>-</v>
      </c>
      <c r="EW163" s="68"/>
      <c r="EX163" s="355">
        <f t="shared" si="763"/>
        <v>0</v>
      </c>
      <c r="EY163" s="355">
        <f t="shared" si="764"/>
        <v>0</v>
      </c>
      <c r="EZ163" s="355">
        <f t="shared" si="765"/>
        <v>0</v>
      </c>
      <c r="FA163" s="355">
        <f t="shared" si="766"/>
        <v>0</v>
      </c>
      <c r="FB163" s="355">
        <f t="shared" si="767"/>
        <v>0</v>
      </c>
      <c r="FC163" s="355">
        <f t="shared" si="768"/>
        <v>0</v>
      </c>
      <c r="FD163" s="355">
        <f t="shared" si="769"/>
        <v>0</v>
      </c>
      <c r="FE163" s="355">
        <f t="shared" si="770"/>
        <v>0</v>
      </c>
      <c r="FF163" s="68"/>
      <c r="FG163" s="68">
        <f t="shared" si="771"/>
        <v>0</v>
      </c>
      <c r="FH163" s="68" t="str">
        <f t="shared" si="772"/>
        <v>-</v>
      </c>
      <c r="FI163" s="68" t="str">
        <f t="shared" si="773"/>
        <v>-</v>
      </c>
      <c r="FJ163" s="68" t="str">
        <f t="shared" si="774"/>
        <v>-</v>
      </c>
      <c r="FK163" s="68" t="str">
        <f t="shared" si="775"/>
        <v>-</v>
      </c>
      <c r="FL163" s="68" t="str">
        <f t="shared" si="776"/>
        <v>-</v>
      </c>
      <c r="FM163" s="68" t="str">
        <f t="shared" si="777"/>
        <v>-</v>
      </c>
      <c r="FN163" s="68" t="str">
        <f t="shared" si="778"/>
        <v>-</v>
      </c>
      <c r="FO163" s="68"/>
      <c r="FP163" s="355">
        <f t="shared" si="779"/>
        <v>0</v>
      </c>
      <c r="FQ163" s="355">
        <f t="shared" si="780"/>
        <v>0</v>
      </c>
      <c r="FR163" s="355">
        <f t="shared" si="781"/>
        <v>0</v>
      </c>
      <c r="FS163" s="355">
        <f t="shared" si="782"/>
        <v>0</v>
      </c>
      <c r="FT163" s="355">
        <f t="shared" si="783"/>
        <v>0</v>
      </c>
      <c r="FU163" s="355">
        <f t="shared" si="784"/>
        <v>0</v>
      </c>
      <c r="FV163" s="355">
        <f t="shared" si="785"/>
        <v>0</v>
      </c>
      <c r="FW163" s="355">
        <f t="shared" si="786"/>
        <v>0</v>
      </c>
      <c r="FX163" s="68"/>
      <c r="FY163" s="68">
        <f t="shared" si="787"/>
        <v>0</v>
      </c>
      <c r="FZ163" s="68" t="str">
        <f t="shared" si="788"/>
        <v>-</v>
      </c>
      <c r="GA163" s="68" t="str">
        <f t="shared" si="789"/>
        <v>-</v>
      </c>
      <c r="GB163" s="68" t="str">
        <f t="shared" si="790"/>
        <v>-</v>
      </c>
      <c r="GC163" s="68" t="str">
        <f t="shared" si="791"/>
        <v>-</v>
      </c>
      <c r="GD163" s="68" t="str">
        <f t="shared" si="792"/>
        <v>-</v>
      </c>
      <c r="GE163" s="68" t="str">
        <f t="shared" si="793"/>
        <v>-</v>
      </c>
      <c r="GF163" s="68" t="str">
        <f t="shared" si="794"/>
        <v>-</v>
      </c>
    </row>
    <row r="164" spans="1:188" ht="12" x14ac:dyDescent="0.3">
      <c r="A164" s="387"/>
      <c r="B164" s="387" t="s">
        <v>242</v>
      </c>
      <c r="C164" s="387" t="s">
        <v>26</v>
      </c>
      <c r="D164" s="388">
        <v>0</v>
      </c>
      <c r="E164" s="388">
        <v>0.72916666666666663</v>
      </c>
      <c r="F164" s="389" t="str">
        <f t="shared" si="665"/>
        <v>Off-PT</v>
      </c>
      <c r="G164" s="9"/>
      <c r="H164" s="460">
        <f>INDEX(Lookup!$F$375:$Q$385,MATCH(B164,Lookup!$F$375:$F$385,0),MATCH($F$9,Lookup!$F$375:$Q$375,0))</f>
        <v>0.1</v>
      </c>
      <c r="I164" s="391">
        <v>104</v>
      </c>
      <c r="J164" s="460">
        <f t="shared" si="666"/>
        <v>683.8</v>
      </c>
      <c r="K164" s="460">
        <f t="shared" si="667"/>
        <v>0</v>
      </c>
      <c r="L164" s="394">
        <f t="shared" si="683"/>
        <v>0</v>
      </c>
      <c r="M164" s="395">
        <f t="shared" si="668"/>
        <v>104</v>
      </c>
      <c r="N164" s="392">
        <f t="shared" si="669"/>
        <v>0</v>
      </c>
      <c r="O164" s="9">
        <f t="shared" si="670"/>
        <v>0</v>
      </c>
      <c r="P164" s="9">
        <f t="shared" si="684"/>
        <v>0</v>
      </c>
      <c r="Q164" s="9">
        <f t="shared" si="685"/>
        <v>0</v>
      </c>
      <c r="R164" s="9">
        <f t="shared" si="686"/>
        <v>0</v>
      </c>
      <c r="S164" s="9">
        <f t="shared" si="687"/>
        <v>0</v>
      </c>
      <c r="T164" s="9">
        <f t="shared" si="688"/>
        <v>0</v>
      </c>
      <c r="U164" s="9">
        <f t="shared" si="689"/>
        <v>0</v>
      </c>
      <c r="V164" s="9">
        <f t="shared" si="690"/>
        <v>0</v>
      </c>
      <c r="W164" s="9">
        <f t="shared" si="691"/>
        <v>0</v>
      </c>
      <c r="X164" s="9">
        <f t="shared" si="692"/>
        <v>0</v>
      </c>
      <c r="Y164" s="9">
        <f t="shared" si="693"/>
        <v>0</v>
      </c>
      <c r="Z164" s="9">
        <f t="shared" si="694"/>
        <v>0</v>
      </c>
      <c r="AA164" s="9">
        <f t="shared" si="695"/>
        <v>0</v>
      </c>
      <c r="AB164" s="9">
        <f t="shared" si="671"/>
        <v>0</v>
      </c>
      <c r="AC164" s="9">
        <f t="shared" si="672"/>
        <v>0</v>
      </c>
      <c r="AD164" s="9">
        <f t="shared" si="673"/>
        <v>0</v>
      </c>
      <c r="AE164" s="9">
        <f t="shared" si="674"/>
        <v>0</v>
      </c>
      <c r="AF164" s="9">
        <f t="shared" si="675"/>
        <v>0</v>
      </c>
      <c r="AG164" s="9">
        <f t="shared" si="676"/>
        <v>0</v>
      </c>
      <c r="AH164" s="8">
        <f>IF(ISERROR(M164*$M$4),0,M164*$M$4)</f>
        <v>104</v>
      </c>
      <c r="AI164" s="8">
        <f t="shared" si="678"/>
        <v>0</v>
      </c>
      <c r="AJ164" s="8">
        <f t="shared" si="679"/>
        <v>0</v>
      </c>
      <c r="AK164" s="8">
        <f t="shared" si="680"/>
        <v>0</v>
      </c>
      <c r="AL164" s="8">
        <f t="shared" si="681"/>
        <v>0</v>
      </c>
      <c r="AM164" s="103" t="str">
        <f t="shared" si="682"/>
        <v>1</v>
      </c>
      <c r="AN164" s="63"/>
      <c r="AO164" s="63"/>
      <c r="AP164" s="63"/>
      <c r="AQ164" s="66"/>
      <c r="AR164" s="66"/>
      <c r="AS164" s="63"/>
      <c r="AT164" s="63"/>
      <c r="AU164" s="63"/>
      <c r="AV164" s="63"/>
      <c r="AW164" s="63"/>
      <c r="AX164" s="66"/>
      <c r="AY164" s="66"/>
      <c r="AZ164" s="63"/>
      <c r="BA164" s="63"/>
      <c r="BB164" s="63"/>
      <c r="BC164" s="63"/>
      <c r="BD164" s="63"/>
      <c r="BE164" s="66"/>
      <c r="BF164" s="66"/>
      <c r="BG164" s="63"/>
      <c r="BH164" s="63"/>
      <c r="BI164" s="63"/>
      <c r="BJ164" s="63"/>
      <c r="BK164" s="63"/>
      <c r="BL164" s="66"/>
      <c r="BM164" s="66"/>
      <c r="BN164" s="63"/>
      <c r="BO164" s="63"/>
      <c r="BP164" s="63"/>
      <c r="BQ164" s="63"/>
      <c r="BR164" s="63"/>
      <c r="BT164" s="70">
        <f t="shared" si="696"/>
        <v>0</v>
      </c>
      <c r="BU164" s="70">
        <f t="shared" si="697"/>
        <v>0</v>
      </c>
      <c r="BV164" s="70">
        <f t="shared" si="698"/>
        <v>0</v>
      </c>
      <c r="BW164" s="70">
        <f t="shared" si="699"/>
        <v>0</v>
      </c>
      <c r="BX164" s="70">
        <f t="shared" si="700"/>
        <v>0</v>
      </c>
      <c r="BY164" s="70">
        <f t="shared" si="701"/>
        <v>0</v>
      </c>
      <c r="CA164" s="104">
        <f t="shared" si="702"/>
        <v>0</v>
      </c>
      <c r="CB164" s="104">
        <f t="shared" si="703"/>
        <v>0</v>
      </c>
      <c r="CC164" s="104">
        <f t="shared" si="704"/>
        <v>0</v>
      </c>
      <c r="CD164" s="104">
        <f t="shared" si="705"/>
        <v>0</v>
      </c>
      <c r="CE164" s="104">
        <f t="shared" si="706"/>
        <v>0</v>
      </c>
      <c r="CF164" s="104">
        <f t="shared" si="707"/>
        <v>0</v>
      </c>
      <c r="CH164" s="62">
        <f t="shared" si="708"/>
        <v>0</v>
      </c>
      <c r="CI164" s="62">
        <f t="shared" si="709"/>
        <v>0</v>
      </c>
      <c r="CJ164" s="62">
        <f t="shared" si="710"/>
        <v>0</v>
      </c>
      <c r="CK164" s="62">
        <f t="shared" si="711"/>
        <v>0</v>
      </c>
      <c r="CL164" s="62">
        <f t="shared" si="712"/>
        <v>0</v>
      </c>
      <c r="CM164" s="62">
        <f t="shared" si="713"/>
        <v>0</v>
      </c>
      <c r="CN164" s="62">
        <f t="shared" si="714"/>
        <v>0</v>
      </c>
      <c r="CO164" s="62">
        <f t="shared" si="715"/>
        <v>0</v>
      </c>
      <c r="CV164" s="355">
        <f t="shared" si="716"/>
        <v>0</v>
      </c>
      <c r="CW164" s="355">
        <f t="shared" si="717"/>
        <v>0</v>
      </c>
      <c r="CX164" s="355">
        <f t="shared" si="718"/>
        <v>0</v>
      </c>
      <c r="CY164" s="355">
        <f t="shared" si="719"/>
        <v>0</v>
      </c>
      <c r="CZ164" s="355" t="str">
        <f ca="1">IFERROR(OUNTIF(AN164:AT164,"e"),"-")</f>
        <v>-</v>
      </c>
      <c r="DA164" s="355">
        <f t="shared" si="720"/>
        <v>0</v>
      </c>
      <c r="DB164" s="355">
        <f t="shared" si="721"/>
        <v>0</v>
      </c>
      <c r="DC164" s="355">
        <f t="shared" si="722"/>
        <v>0</v>
      </c>
      <c r="DD164" s="68"/>
      <c r="DE164" s="1168">
        <f t="shared" si="723"/>
        <v>0</v>
      </c>
      <c r="DF164" s="1168" t="str">
        <f t="shared" si="724"/>
        <v>-</v>
      </c>
      <c r="DG164" s="1168" t="str">
        <f t="shared" si="725"/>
        <v>-</v>
      </c>
      <c r="DH164" s="1168" t="str">
        <f t="shared" si="726"/>
        <v>-</v>
      </c>
      <c r="DI164" s="1168" t="str">
        <f t="shared" ca="1" si="727"/>
        <v>-</v>
      </c>
      <c r="DJ164" s="1168" t="str">
        <f t="shared" si="728"/>
        <v>-</v>
      </c>
      <c r="DK164" s="1168" t="str">
        <f t="shared" si="729"/>
        <v>-</v>
      </c>
      <c r="DL164" s="1168" t="str">
        <f t="shared" si="730"/>
        <v>-</v>
      </c>
      <c r="DM164" s="68"/>
      <c r="DN164" s="355">
        <f t="shared" si="731"/>
        <v>0</v>
      </c>
      <c r="DO164" s="355">
        <f t="shared" si="732"/>
        <v>0</v>
      </c>
      <c r="DP164" s="355">
        <f t="shared" si="733"/>
        <v>0</v>
      </c>
      <c r="DQ164" s="355">
        <f t="shared" si="734"/>
        <v>0</v>
      </c>
      <c r="DR164" s="355">
        <f t="shared" si="735"/>
        <v>0</v>
      </c>
      <c r="DS164" s="355">
        <f t="shared" si="736"/>
        <v>0</v>
      </c>
      <c r="DT164" s="355">
        <f t="shared" si="737"/>
        <v>0</v>
      </c>
      <c r="DU164" s="355">
        <f t="shared" si="738"/>
        <v>0</v>
      </c>
      <c r="DV164" s="68"/>
      <c r="DW164" s="68">
        <f t="shared" si="739"/>
        <v>0</v>
      </c>
      <c r="DX164" s="68" t="str">
        <f t="shared" si="740"/>
        <v>-</v>
      </c>
      <c r="DY164" s="68" t="str">
        <f t="shared" si="741"/>
        <v>-</v>
      </c>
      <c r="DZ164" s="68" t="str">
        <f t="shared" si="742"/>
        <v>-</v>
      </c>
      <c r="EA164" s="68" t="str">
        <f t="shared" si="743"/>
        <v>-</v>
      </c>
      <c r="EB164" s="68" t="str">
        <f t="shared" si="744"/>
        <v>-</v>
      </c>
      <c r="EC164" s="68" t="str">
        <f t="shared" si="745"/>
        <v>-</v>
      </c>
      <c r="ED164" s="68" t="str">
        <f t="shared" si="746"/>
        <v>-</v>
      </c>
      <c r="EE164" s="68"/>
      <c r="EF164" s="355">
        <f t="shared" si="747"/>
        <v>0</v>
      </c>
      <c r="EG164" s="355">
        <f t="shared" si="748"/>
        <v>0</v>
      </c>
      <c r="EH164" s="355">
        <f t="shared" si="749"/>
        <v>0</v>
      </c>
      <c r="EI164" s="355">
        <f t="shared" si="750"/>
        <v>0</v>
      </c>
      <c r="EJ164" s="355">
        <f t="shared" si="751"/>
        <v>0</v>
      </c>
      <c r="EK164" s="355">
        <f t="shared" si="752"/>
        <v>0</v>
      </c>
      <c r="EL164" s="355">
        <f t="shared" si="753"/>
        <v>0</v>
      </c>
      <c r="EM164" s="355">
        <f t="shared" si="754"/>
        <v>0</v>
      </c>
      <c r="EN164" s="68"/>
      <c r="EO164" s="68">
        <f t="shared" si="755"/>
        <v>0</v>
      </c>
      <c r="EP164" s="68" t="str">
        <f t="shared" si="756"/>
        <v>-</v>
      </c>
      <c r="EQ164" s="68" t="str">
        <f t="shared" si="757"/>
        <v>-</v>
      </c>
      <c r="ER164" s="68" t="str">
        <f t="shared" si="758"/>
        <v>-</v>
      </c>
      <c r="ES164" s="68" t="str">
        <f t="shared" si="759"/>
        <v>-</v>
      </c>
      <c r="ET164" s="68" t="str">
        <f t="shared" si="760"/>
        <v>-</v>
      </c>
      <c r="EU164" s="68" t="str">
        <f t="shared" si="761"/>
        <v>-</v>
      </c>
      <c r="EV164" s="68" t="str">
        <f t="shared" si="762"/>
        <v>-</v>
      </c>
      <c r="EW164" s="68"/>
      <c r="EX164" s="355">
        <f t="shared" si="763"/>
        <v>0</v>
      </c>
      <c r="EY164" s="355">
        <f t="shared" si="764"/>
        <v>0</v>
      </c>
      <c r="EZ164" s="355">
        <f t="shared" si="765"/>
        <v>0</v>
      </c>
      <c r="FA164" s="355">
        <f t="shared" si="766"/>
        <v>0</v>
      </c>
      <c r="FB164" s="355">
        <f t="shared" si="767"/>
        <v>0</v>
      </c>
      <c r="FC164" s="355">
        <f t="shared" si="768"/>
        <v>0</v>
      </c>
      <c r="FD164" s="355">
        <f t="shared" si="769"/>
        <v>0</v>
      </c>
      <c r="FE164" s="355">
        <f t="shared" si="770"/>
        <v>0</v>
      </c>
      <c r="FF164" s="68"/>
      <c r="FG164" s="68">
        <f t="shared" si="771"/>
        <v>0</v>
      </c>
      <c r="FH164" s="68" t="str">
        <f t="shared" si="772"/>
        <v>-</v>
      </c>
      <c r="FI164" s="68" t="str">
        <f t="shared" si="773"/>
        <v>-</v>
      </c>
      <c r="FJ164" s="68" t="str">
        <f t="shared" si="774"/>
        <v>-</v>
      </c>
      <c r="FK164" s="68" t="str">
        <f t="shared" si="775"/>
        <v>-</v>
      </c>
      <c r="FL164" s="68" t="str">
        <f t="shared" si="776"/>
        <v>-</v>
      </c>
      <c r="FM164" s="68" t="str">
        <f t="shared" si="777"/>
        <v>-</v>
      </c>
      <c r="FN164" s="68" t="str">
        <f t="shared" si="778"/>
        <v>-</v>
      </c>
      <c r="FO164" s="68"/>
      <c r="FP164" s="355">
        <f t="shared" si="779"/>
        <v>0</v>
      </c>
      <c r="FQ164" s="355">
        <f t="shared" si="780"/>
        <v>0</v>
      </c>
      <c r="FR164" s="355">
        <f t="shared" si="781"/>
        <v>0</v>
      </c>
      <c r="FS164" s="355">
        <f t="shared" si="782"/>
        <v>0</v>
      </c>
      <c r="FT164" s="355">
        <f t="shared" si="783"/>
        <v>0</v>
      </c>
      <c r="FU164" s="355">
        <f t="shared" si="784"/>
        <v>0</v>
      </c>
      <c r="FV164" s="355">
        <f t="shared" si="785"/>
        <v>0</v>
      </c>
      <c r="FW164" s="355">
        <f t="shared" si="786"/>
        <v>0</v>
      </c>
      <c r="FX164" s="68"/>
      <c r="FY164" s="68">
        <f t="shared" si="787"/>
        <v>0</v>
      </c>
      <c r="FZ164" s="68" t="str">
        <f t="shared" si="788"/>
        <v>-</v>
      </c>
      <c r="GA164" s="68" t="str">
        <f t="shared" si="789"/>
        <v>-</v>
      </c>
      <c r="GB164" s="68" t="str">
        <f t="shared" si="790"/>
        <v>-</v>
      </c>
      <c r="GC164" s="68" t="str">
        <f t="shared" si="791"/>
        <v>-</v>
      </c>
      <c r="GD164" s="68" t="str">
        <f t="shared" si="792"/>
        <v>-</v>
      </c>
      <c r="GE164" s="68" t="str">
        <f t="shared" si="793"/>
        <v>-</v>
      </c>
      <c r="GF164" s="68" t="str">
        <f t="shared" si="794"/>
        <v>-</v>
      </c>
    </row>
    <row r="165" spans="1:188" ht="12" x14ac:dyDescent="0.3">
      <c r="A165" s="387"/>
      <c r="B165" s="387" t="s">
        <v>242</v>
      </c>
      <c r="C165" s="387" t="s">
        <v>26</v>
      </c>
      <c r="D165" s="388">
        <v>0</v>
      </c>
      <c r="E165" s="388">
        <v>0.72916666666666663</v>
      </c>
      <c r="F165" s="389" t="str">
        <f t="shared" si="665"/>
        <v>Off-PT</v>
      </c>
      <c r="G165" s="9"/>
      <c r="H165" s="460">
        <f>INDEX(Lookup!$F$375:$Q$385,MATCH(B165,Lookup!$F$375:$F$385,0),MATCH($F$9,Lookup!$F$375:$Q$375,0))</f>
        <v>0.1</v>
      </c>
      <c r="I165" s="391">
        <v>104</v>
      </c>
      <c r="J165" s="460">
        <f t="shared" si="666"/>
        <v>683.8</v>
      </c>
      <c r="K165" s="460">
        <f t="shared" si="667"/>
        <v>0</v>
      </c>
      <c r="L165" s="394">
        <f t="shared" si="683"/>
        <v>0</v>
      </c>
      <c r="M165" s="395">
        <f t="shared" si="668"/>
        <v>104</v>
      </c>
      <c r="N165" s="392">
        <f t="shared" si="669"/>
        <v>0</v>
      </c>
      <c r="O165" s="9">
        <f t="shared" si="670"/>
        <v>0</v>
      </c>
      <c r="P165" s="9">
        <f t="shared" si="684"/>
        <v>0</v>
      </c>
      <c r="Q165" s="9">
        <f t="shared" si="685"/>
        <v>0</v>
      </c>
      <c r="R165" s="9">
        <f t="shared" si="686"/>
        <v>0</v>
      </c>
      <c r="S165" s="9">
        <f t="shared" si="687"/>
        <v>0</v>
      </c>
      <c r="T165" s="9">
        <f t="shared" si="688"/>
        <v>0</v>
      </c>
      <c r="U165" s="9">
        <f t="shared" si="689"/>
        <v>0</v>
      </c>
      <c r="V165" s="9">
        <f t="shared" si="690"/>
        <v>0</v>
      </c>
      <c r="W165" s="9">
        <f t="shared" si="691"/>
        <v>0</v>
      </c>
      <c r="X165" s="9">
        <f t="shared" si="692"/>
        <v>0</v>
      </c>
      <c r="Y165" s="9">
        <f t="shared" si="693"/>
        <v>0</v>
      </c>
      <c r="Z165" s="9">
        <f t="shared" si="694"/>
        <v>0</v>
      </c>
      <c r="AA165" s="9">
        <f t="shared" si="695"/>
        <v>0</v>
      </c>
      <c r="AB165" s="9">
        <f t="shared" si="671"/>
        <v>0</v>
      </c>
      <c r="AC165" s="9">
        <f t="shared" si="672"/>
        <v>0</v>
      </c>
      <c r="AD165" s="9">
        <f t="shared" si="673"/>
        <v>0</v>
      </c>
      <c r="AE165" s="9">
        <f t="shared" si="674"/>
        <v>0</v>
      </c>
      <c r="AF165" s="9">
        <f t="shared" si="675"/>
        <v>0</v>
      </c>
      <c r="AG165" s="9">
        <f t="shared" si="676"/>
        <v>0</v>
      </c>
      <c r="AH165" s="8">
        <f t="shared" si="677"/>
        <v>104</v>
      </c>
      <c r="AI165" s="8">
        <f t="shared" si="678"/>
        <v>0</v>
      </c>
      <c r="AJ165" s="8">
        <f t="shared" si="679"/>
        <v>0</v>
      </c>
      <c r="AK165" s="8">
        <f t="shared" si="680"/>
        <v>0</v>
      </c>
      <c r="AL165" s="8">
        <f t="shared" si="681"/>
        <v>0</v>
      </c>
      <c r="AM165" s="103" t="str">
        <f t="shared" si="682"/>
        <v>1</v>
      </c>
      <c r="AN165" s="63"/>
      <c r="AO165" s="63"/>
      <c r="AP165" s="63"/>
      <c r="AQ165" s="66"/>
      <c r="AR165" s="66"/>
      <c r="AS165" s="63"/>
      <c r="AT165" s="63"/>
      <c r="AU165" s="63"/>
      <c r="AV165" s="63"/>
      <c r="AW165" s="63"/>
      <c r="AX165" s="66"/>
      <c r="AY165" s="66"/>
      <c r="AZ165" s="63"/>
      <c r="BA165" s="63"/>
      <c r="BB165" s="63"/>
      <c r="BC165" s="63"/>
      <c r="BD165" s="63"/>
      <c r="BE165" s="66"/>
      <c r="BF165" s="66"/>
      <c r="BG165" s="63"/>
      <c r="BH165" s="63"/>
      <c r="BI165" s="63"/>
      <c r="BJ165" s="63"/>
      <c r="BK165" s="63"/>
      <c r="BL165" s="66"/>
      <c r="BM165" s="66"/>
      <c r="BN165" s="63"/>
      <c r="BO165" s="63"/>
      <c r="BP165" s="63"/>
      <c r="BQ165" s="63"/>
      <c r="BR165" s="63"/>
      <c r="BT165" s="70">
        <f t="shared" si="696"/>
        <v>0</v>
      </c>
      <c r="BU165" s="70">
        <f t="shared" si="697"/>
        <v>0</v>
      </c>
      <c r="BV165" s="70">
        <f t="shared" si="698"/>
        <v>0</v>
      </c>
      <c r="BW165" s="70">
        <f t="shared" si="699"/>
        <v>0</v>
      </c>
      <c r="BX165" s="70">
        <f t="shared" si="700"/>
        <v>0</v>
      </c>
      <c r="BY165" s="70">
        <f t="shared" si="701"/>
        <v>0</v>
      </c>
      <c r="CA165" s="104">
        <f t="shared" si="702"/>
        <v>0</v>
      </c>
      <c r="CB165" s="104">
        <f t="shared" si="703"/>
        <v>0</v>
      </c>
      <c r="CC165" s="104">
        <f t="shared" si="704"/>
        <v>0</v>
      </c>
      <c r="CD165" s="104">
        <f t="shared" si="705"/>
        <v>0</v>
      </c>
      <c r="CE165" s="104">
        <f t="shared" si="706"/>
        <v>0</v>
      </c>
      <c r="CF165" s="104">
        <f t="shared" si="707"/>
        <v>0</v>
      </c>
      <c r="CH165" s="62">
        <f t="shared" si="708"/>
        <v>0</v>
      </c>
      <c r="CI165" s="62">
        <f t="shared" si="709"/>
        <v>0</v>
      </c>
      <c r="CJ165" s="62">
        <f t="shared" si="710"/>
        <v>0</v>
      </c>
      <c r="CK165" s="62">
        <f t="shared" si="711"/>
        <v>0</v>
      </c>
      <c r="CL165" s="62">
        <f t="shared" si="712"/>
        <v>0</v>
      </c>
      <c r="CM165" s="62">
        <f t="shared" si="713"/>
        <v>0</v>
      </c>
      <c r="CN165" s="62">
        <f t="shared" si="714"/>
        <v>0</v>
      </c>
      <c r="CO165" s="62">
        <f t="shared" si="715"/>
        <v>0</v>
      </c>
      <c r="CV165" s="355">
        <f t="shared" si="716"/>
        <v>0</v>
      </c>
      <c r="CW165" s="355">
        <f t="shared" si="717"/>
        <v>0</v>
      </c>
      <c r="CX165" s="355">
        <f t="shared" si="718"/>
        <v>0</v>
      </c>
      <c r="CY165" s="355">
        <f t="shared" si="719"/>
        <v>0</v>
      </c>
      <c r="CZ165" s="355" t="str">
        <f ca="1">IFERROR(OUNTIF(AN165:AT165,"e"),"-")</f>
        <v>-</v>
      </c>
      <c r="DA165" s="355">
        <f t="shared" si="720"/>
        <v>0</v>
      </c>
      <c r="DB165" s="355">
        <f t="shared" si="721"/>
        <v>0</v>
      </c>
      <c r="DC165" s="355">
        <f t="shared" si="722"/>
        <v>0</v>
      </c>
      <c r="DD165" s="68"/>
      <c r="DE165" s="1168">
        <f t="shared" si="723"/>
        <v>0</v>
      </c>
      <c r="DF165" s="1168" t="str">
        <f t="shared" si="724"/>
        <v>-</v>
      </c>
      <c r="DG165" s="1168" t="str">
        <f t="shared" si="725"/>
        <v>-</v>
      </c>
      <c r="DH165" s="1168" t="str">
        <f t="shared" si="726"/>
        <v>-</v>
      </c>
      <c r="DI165" s="1168" t="str">
        <f t="shared" ca="1" si="727"/>
        <v>-</v>
      </c>
      <c r="DJ165" s="1168" t="str">
        <f t="shared" si="728"/>
        <v>-</v>
      </c>
      <c r="DK165" s="1168" t="str">
        <f t="shared" si="729"/>
        <v>-</v>
      </c>
      <c r="DL165" s="1168" t="str">
        <f t="shared" si="730"/>
        <v>-</v>
      </c>
      <c r="DM165" s="68"/>
      <c r="DN165" s="355">
        <f t="shared" si="731"/>
        <v>0</v>
      </c>
      <c r="DO165" s="355">
        <f t="shared" si="732"/>
        <v>0</v>
      </c>
      <c r="DP165" s="355">
        <f t="shared" si="733"/>
        <v>0</v>
      </c>
      <c r="DQ165" s="355">
        <f t="shared" si="734"/>
        <v>0</v>
      </c>
      <c r="DR165" s="355">
        <f t="shared" si="735"/>
        <v>0</v>
      </c>
      <c r="DS165" s="355">
        <f t="shared" si="736"/>
        <v>0</v>
      </c>
      <c r="DT165" s="355">
        <f t="shared" si="737"/>
        <v>0</v>
      </c>
      <c r="DU165" s="355">
        <f t="shared" si="738"/>
        <v>0</v>
      </c>
      <c r="DV165" s="68"/>
      <c r="DW165" s="68">
        <f t="shared" si="739"/>
        <v>0</v>
      </c>
      <c r="DX165" s="68" t="str">
        <f t="shared" si="740"/>
        <v>-</v>
      </c>
      <c r="DY165" s="68" t="str">
        <f t="shared" si="741"/>
        <v>-</v>
      </c>
      <c r="DZ165" s="68" t="str">
        <f t="shared" si="742"/>
        <v>-</v>
      </c>
      <c r="EA165" s="68" t="str">
        <f t="shared" si="743"/>
        <v>-</v>
      </c>
      <c r="EB165" s="68" t="str">
        <f t="shared" si="744"/>
        <v>-</v>
      </c>
      <c r="EC165" s="68" t="str">
        <f t="shared" si="745"/>
        <v>-</v>
      </c>
      <c r="ED165" s="68" t="str">
        <f t="shared" si="746"/>
        <v>-</v>
      </c>
      <c r="EE165" s="68"/>
      <c r="EF165" s="355">
        <f t="shared" si="747"/>
        <v>0</v>
      </c>
      <c r="EG165" s="355">
        <f t="shared" si="748"/>
        <v>0</v>
      </c>
      <c r="EH165" s="355">
        <f t="shared" si="749"/>
        <v>0</v>
      </c>
      <c r="EI165" s="355">
        <f t="shared" si="750"/>
        <v>0</v>
      </c>
      <c r="EJ165" s="355">
        <f t="shared" si="751"/>
        <v>0</v>
      </c>
      <c r="EK165" s="355">
        <f t="shared" si="752"/>
        <v>0</v>
      </c>
      <c r="EL165" s="355">
        <f t="shared" si="753"/>
        <v>0</v>
      </c>
      <c r="EM165" s="355">
        <f t="shared" si="754"/>
        <v>0</v>
      </c>
      <c r="EN165" s="68"/>
      <c r="EO165" s="68">
        <f t="shared" si="755"/>
        <v>0</v>
      </c>
      <c r="EP165" s="68" t="str">
        <f t="shared" si="756"/>
        <v>-</v>
      </c>
      <c r="EQ165" s="68" t="str">
        <f t="shared" si="757"/>
        <v>-</v>
      </c>
      <c r="ER165" s="68" t="str">
        <f t="shared" si="758"/>
        <v>-</v>
      </c>
      <c r="ES165" s="68" t="str">
        <f t="shared" si="759"/>
        <v>-</v>
      </c>
      <c r="ET165" s="68" t="str">
        <f t="shared" si="760"/>
        <v>-</v>
      </c>
      <c r="EU165" s="68" t="str">
        <f t="shared" si="761"/>
        <v>-</v>
      </c>
      <c r="EV165" s="68" t="str">
        <f t="shared" si="762"/>
        <v>-</v>
      </c>
      <c r="EW165" s="68"/>
      <c r="EX165" s="355">
        <f t="shared" si="763"/>
        <v>0</v>
      </c>
      <c r="EY165" s="355">
        <f t="shared" si="764"/>
        <v>0</v>
      </c>
      <c r="EZ165" s="355">
        <f t="shared" si="765"/>
        <v>0</v>
      </c>
      <c r="FA165" s="355">
        <f t="shared" si="766"/>
        <v>0</v>
      </c>
      <c r="FB165" s="355">
        <f t="shared" si="767"/>
        <v>0</v>
      </c>
      <c r="FC165" s="355">
        <f t="shared" si="768"/>
        <v>0</v>
      </c>
      <c r="FD165" s="355">
        <f t="shared" si="769"/>
        <v>0</v>
      </c>
      <c r="FE165" s="355">
        <f t="shared" si="770"/>
        <v>0</v>
      </c>
      <c r="FF165" s="68"/>
      <c r="FG165" s="68">
        <f t="shared" si="771"/>
        <v>0</v>
      </c>
      <c r="FH165" s="68" t="str">
        <f t="shared" si="772"/>
        <v>-</v>
      </c>
      <c r="FI165" s="68" t="str">
        <f t="shared" si="773"/>
        <v>-</v>
      </c>
      <c r="FJ165" s="68" t="str">
        <f t="shared" si="774"/>
        <v>-</v>
      </c>
      <c r="FK165" s="68" t="str">
        <f t="shared" si="775"/>
        <v>-</v>
      </c>
      <c r="FL165" s="68" t="str">
        <f t="shared" si="776"/>
        <v>-</v>
      </c>
      <c r="FM165" s="68" t="str">
        <f t="shared" si="777"/>
        <v>-</v>
      </c>
      <c r="FN165" s="68" t="str">
        <f t="shared" si="778"/>
        <v>-</v>
      </c>
      <c r="FO165" s="68"/>
      <c r="FP165" s="355">
        <f t="shared" si="779"/>
        <v>0</v>
      </c>
      <c r="FQ165" s="355">
        <f t="shared" si="780"/>
        <v>0</v>
      </c>
      <c r="FR165" s="355">
        <f t="shared" si="781"/>
        <v>0</v>
      </c>
      <c r="FS165" s="355">
        <f t="shared" si="782"/>
        <v>0</v>
      </c>
      <c r="FT165" s="355">
        <f t="shared" si="783"/>
        <v>0</v>
      </c>
      <c r="FU165" s="355">
        <f t="shared" si="784"/>
        <v>0</v>
      </c>
      <c r="FV165" s="355">
        <f t="shared" si="785"/>
        <v>0</v>
      </c>
      <c r="FW165" s="355">
        <f t="shared" si="786"/>
        <v>0</v>
      </c>
      <c r="FX165" s="68"/>
      <c r="FY165" s="68">
        <f t="shared" si="787"/>
        <v>0</v>
      </c>
      <c r="FZ165" s="68" t="str">
        <f t="shared" si="788"/>
        <v>-</v>
      </c>
      <c r="GA165" s="68" t="str">
        <f t="shared" si="789"/>
        <v>-</v>
      </c>
      <c r="GB165" s="68" t="str">
        <f t="shared" si="790"/>
        <v>-</v>
      </c>
      <c r="GC165" s="68" t="str">
        <f t="shared" si="791"/>
        <v>-</v>
      </c>
      <c r="GD165" s="68" t="str">
        <f t="shared" si="792"/>
        <v>-</v>
      </c>
      <c r="GE165" s="68" t="str">
        <f t="shared" si="793"/>
        <v>-</v>
      </c>
      <c r="GF165" s="68" t="str">
        <f t="shared" si="794"/>
        <v>-</v>
      </c>
    </row>
    <row r="166" spans="1:188" ht="12" x14ac:dyDescent="0.3">
      <c r="A166" s="387"/>
      <c r="B166" s="387" t="s">
        <v>242</v>
      </c>
      <c r="C166" s="387" t="s">
        <v>26</v>
      </c>
      <c r="D166" s="388">
        <v>0</v>
      </c>
      <c r="E166" s="388">
        <v>0.72916666666666663</v>
      </c>
      <c r="F166" s="389" t="str">
        <f t="shared" si="665"/>
        <v>Off-PT</v>
      </c>
      <c r="G166" s="9"/>
      <c r="H166" s="460">
        <f>INDEX(Lookup!$F$375:$Q$385,MATCH(B166,Lookup!$F$375:$F$385,0),MATCH($F$9,Lookup!$F$375:$Q$375,0))</f>
        <v>0.1</v>
      </c>
      <c r="I166" s="391">
        <v>104</v>
      </c>
      <c r="J166" s="460">
        <f t="shared" si="666"/>
        <v>683.8</v>
      </c>
      <c r="K166" s="460">
        <f t="shared" si="667"/>
        <v>0</v>
      </c>
      <c r="L166" s="394">
        <f t="shared" si="683"/>
        <v>0</v>
      </c>
      <c r="M166" s="395">
        <f t="shared" si="668"/>
        <v>104</v>
      </c>
      <c r="N166" s="392">
        <f t="shared" si="669"/>
        <v>0</v>
      </c>
      <c r="O166" s="9">
        <f t="shared" si="670"/>
        <v>0</v>
      </c>
      <c r="P166" s="9">
        <f t="shared" si="684"/>
        <v>0</v>
      </c>
      <c r="Q166" s="9">
        <f t="shared" si="685"/>
        <v>0</v>
      </c>
      <c r="R166" s="9">
        <f t="shared" si="686"/>
        <v>0</v>
      </c>
      <c r="S166" s="9">
        <f t="shared" si="687"/>
        <v>0</v>
      </c>
      <c r="T166" s="9">
        <f t="shared" si="688"/>
        <v>0</v>
      </c>
      <c r="U166" s="9">
        <f t="shared" si="689"/>
        <v>0</v>
      </c>
      <c r="V166" s="9">
        <f t="shared" si="690"/>
        <v>0</v>
      </c>
      <c r="W166" s="9">
        <f t="shared" si="691"/>
        <v>0</v>
      </c>
      <c r="X166" s="9">
        <f t="shared" si="692"/>
        <v>0</v>
      </c>
      <c r="Y166" s="9">
        <f t="shared" si="693"/>
        <v>0</v>
      </c>
      <c r="Z166" s="9">
        <f t="shared" si="694"/>
        <v>0</v>
      </c>
      <c r="AA166" s="9">
        <f t="shared" si="695"/>
        <v>0</v>
      </c>
      <c r="AB166" s="9">
        <f t="shared" si="671"/>
        <v>0</v>
      </c>
      <c r="AC166" s="9">
        <f t="shared" si="672"/>
        <v>0</v>
      </c>
      <c r="AD166" s="9">
        <f t="shared" si="673"/>
        <v>0</v>
      </c>
      <c r="AE166" s="9">
        <f t="shared" si="674"/>
        <v>0</v>
      </c>
      <c r="AF166" s="9">
        <f t="shared" si="675"/>
        <v>0</v>
      </c>
      <c r="AG166" s="9">
        <f t="shared" si="676"/>
        <v>0</v>
      </c>
      <c r="AH166" s="8">
        <f t="shared" si="677"/>
        <v>104</v>
      </c>
      <c r="AI166" s="8">
        <f t="shared" si="678"/>
        <v>0</v>
      </c>
      <c r="AJ166" s="8">
        <f t="shared" si="679"/>
        <v>0</v>
      </c>
      <c r="AK166" s="8">
        <f t="shared" si="680"/>
        <v>0</v>
      </c>
      <c r="AL166" s="8">
        <f t="shared" si="681"/>
        <v>0</v>
      </c>
      <c r="AM166" s="103" t="str">
        <f t="shared" si="682"/>
        <v>1</v>
      </c>
      <c r="AN166" s="63"/>
      <c r="AO166" s="63"/>
      <c r="AP166" s="63"/>
      <c r="AQ166" s="66"/>
      <c r="AR166" s="66"/>
      <c r="AS166" s="63"/>
      <c r="AT166" s="63"/>
      <c r="AU166" s="63"/>
      <c r="AV166" s="63"/>
      <c r="AW166" s="63"/>
      <c r="AX166" s="66"/>
      <c r="AY166" s="66"/>
      <c r="AZ166" s="63"/>
      <c r="BA166" s="63"/>
      <c r="BB166" s="63"/>
      <c r="BC166" s="63"/>
      <c r="BD166" s="63"/>
      <c r="BE166" s="66"/>
      <c r="BF166" s="66"/>
      <c r="BG166" s="63"/>
      <c r="BH166" s="63"/>
      <c r="BI166" s="63"/>
      <c r="BJ166" s="63"/>
      <c r="BK166" s="63"/>
      <c r="BL166" s="66"/>
      <c r="BM166" s="66"/>
      <c r="BN166" s="63"/>
      <c r="BO166" s="63"/>
      <c r="BP166" s="63"/>
      <c r="BQ166" s="63"/>
      <c r="BR166" s="63"/>
      <c r="BT166" s="70">
        <f t="shared" si="696"/>
        <v>0</v>
      </c>
      <c r="BU166" s="70">
        <f t="shared" si="697"/>
        <v>0</v>
      </c>
      <c r="BV166" s="70">
        <f t="shared" si="698"/>
        <v>0</v>
      </c>
      <c r="BW166" s="70">
        <f t="shared" si="699"/>
        <v>0</v>
      </c>
      <c r="BX166" s="70">
        <f t="shared" si="700"/>
        <v>0</v>
      </c>
      <c r="BY166" s="70">
        <f t="shared" si="701"/>
        <v>0</v>
      </c>
      <c r="CA166" s="104">
        <f t="shared" si="702"/>
        <v>0</v>
      </c>
      <c r="CB166" s="104">
        <f t="shared" si="703"/>
        <v>0</v>
      </c>
      <c r="CC166" s="104">
        <f t="shared" si="704"/>
        <v>0</v>
      </c>
      <c r="CD166" s="104">
        <f t="shared" si="705"/>
        <v>0</v>
      </c>
      <c r="CE166" s="104">
        <f t="shared" si="706"/>
        <v>0</v>
      </c>
      <c r="CF166" s="104">
        <f t="shared" si="707"/>
        <v>0</v>
      </c>
      <c r="CH166" s="62">
        <f t="shared" si="708"/>
        <v>0</v>
      </c>
      <c r="CI166" s="62">
        <f t="shared" si="709"/>
        <v>0</v>
      </c>
      <c r="CJ166" s="62">
        <f t="shared" si="710"/>
        <v>0</v>
      </c>
      <c r="CK166" s="62">
        <f t="shared" si="711"/>
        <v>0</v>
      </c>
      <c r="CL166" s="62">
        <f t="shared" si="712"/>
        <v>0</v>
      </c>
      <c r="CM166" s="62">
        <f t="shared" si="713"/>
        <v>0</v>
      </c>
      <c r="CN166" s="62">
        <f t="shared" si="714"/>
        <v>0</v>
      </c>
      <c r="CO166" s="62">
        <f t="shared" si="715"/>
        <v>0</v>
      </c>
      <c r="CV166" s="355">
        <f t="shared" si="716"/>
        <v>0</v>
      </c>
      <c r="CW166" s="355">
        <f t="shared" si="717"/>
        <v>0</v>
      </c>
      <c r="CX166" s="355">
        <f t="shared" si="718"/>
        <v>0</v>
      </c>
      <c r="CY166" s="355">
        <f t="shared" si="719"/>
        <v>0</v>
      </c>
      <c r="CZ166" s="355" t="str">
        <f ca="1">IFERROR(OUNTIF(AN166:AT166,"e"),"-")</f>
        <v>-</v>
      </c>
      <c r="DA166" s="355">
        <f t="shared" si="720"/>
        <v>0</v>
      </c>
      <c r="DB166" s="355">
        <f t="shared" si="721"/>
        <v>0</v>
      </c>
      <c r="DC166" s="355">
        <f t="shared" si="722"/>
        <v>0</v>
      </c>
      <c r="DD166" s="68"/>
      <c r="DE166" s="1168">
        <f t="shared" si="723"/>
        <v>0</v>
      </c>
      <c r="DF166" s="1168" t="str">
        <f t="shared" si="724"/>
        <v>-</v>
      </c>
      <c r="DG166" s="1168" t="str">
        <f t="shared" si="725"/>
        <v>-</v>
      </c>
      <c r="DH166" s="1168" t="str">
        <f t="shared" si="726"/>
        <v>-</v>
      </c>
      <c r="DI166" s="1168" t="str">
        <f t="shared" ca="1" si="727"/>
        <v>-</v>
      </c>
      <c r="DJ166" s="1168" t="str">
        <f t="shared" si="728"/>
        <v>-</v>
      </c>
      <c r="DK166" s="1168" t="str">
        <f t="shared" si="729"/>
        <v>-</v>
      </c>
      <c r="DL166" s="1168" t="str">
        <f t="shared" si="730"/>
        <v>-</v>
      </c>
      <c r="DM166" s="68"/>
      <c r="DN166" s="355">
        <f t="shared" si="731"/>
        <v>0</v>
      </c>
      <c r="DO166" s="355">
        <f t="shared" si="732"/>
        <v>0</v>
      </c>
      <c r="DP166" s="355">
        <f t="shared" si="733"/>
        <v>0</v>
      </c>
      <c r="DQ166" s="355">
        <f t="shared" si="734"/>
        <v>0</v>
      </c>
      <c r="DR166" s="355">
        <f t="shared" si="735"/>
        <v>0</v>
      </c>
      <c r="DS166" s="355">
        <f t="shared" si="736"/>
        <v>0</v>
      </c>
      <c r="DT166" s="355">
        <f t="shared" si="737"/>
        <v>0</v>
      </c>
      <c r="DU166" s="355">
        <f t="shared" si="738"/>
        <v>0</v>
      </c>
      <c r="DV166" s="68"/>
      <c r="DW166" s="68">
        <f t="shared" si="739"/>
        <v>0</v>
      </c>
      <c r="DX166" s="68" t="str">
        <f t="shared" si="740"/>
        <v>-</v>
      </c>
      <c r="DY166" s="68" t="str">
        <f t="shared" si="741"/>
        <v>-</v>
      </c>
      <c r="DZ166" s="68" t="str">
        <f t="shared" si="742"/>
        <v>-</v>
      </c>
      <c r="EA166" s="68" t="str">
        <f t="shared" si="743"/>
        <v>-</v>
      </c>
      <c r="EB166" s="68" t="str">
        <f t="shared" si="744"/>
        <v>-</v>
      </c>
      <c r="EC166" s="68" t="str">
        <f t="shared" si="745"/>
        <v>-</v>
      </c>
      <c r="ED166" s="68" t="str">
        <f t="shared" si="746"/>
        <v>-</v>
      </c>
      <c r="EE166" s="68"/>
      <c r="EF166" s="355">
        <f t="shared" si="747"/>
        <v>0</v>
      </c>
      <c r="EG166" s="355">
        <f t="shared" si="748"/>
        <v>0</v>
      </c>
      <c r="EH166" s="355">
        <f t="shared" si="749"/>
        <v>0</v>
      </c>
      <c r="EI166" s="355">
        <f t="shared" si="750"/>
        <v>0</v>
      </c>
      <c r="EJ166" s="355">
        <f t="shared" si="751"/>
        <v>0</v>
      </c>
      <c r="EK166" s="355">
        <f t="shared" si="752"/>
        <v>0</v>
      </c>
      <c r="EL166" s="355">
        <f t="shared" si="753"/>
        <v>0</v>
      </c>
      <c r="EM166" s="355">
        <f t="shared" si="754"/>
        <v>0</v>
      </c>
      <c r="EN166" s="68"/>
      <c r="EO166" s="68">
        <f t="shared" si="755"/>
        <v>0</v>
      </c>
      <c r="EP166" s="68" t="str">
        <f t="shared" si="756"/>
        <v>-</v>
      </c>
      <c r="EQ166" s="68" t="str">
        <f t="shared" si="757"/>
        <v>-</v>
      </c>
      <c r="ER166" s="68" t="str">
        <f t="shared" si="758"/>
        <v>-</v>
      </c>
      <c r="ES166" s="68" t="str">
        <f t="shared" si="759"/>
        <v>-</v>
      </c>
      <c r="ET166" s="68" t="str">
        <f t="shared" si="760"/>
        <v>-</v>
      </c>
      <c r="EU166" s="68" t="str">
        <f t="shared" si="761"/>
        <v>-</v>
      </c>
      <c r="EV166" s="68" t="str">
        <f t="shared" si="762"/>
        <v>-</v>
      </c>
      <c r="EW166" s="68"/>
      <c r="EX166" s="355">
        <f t="shared" si="763"/>
        <v>0</v>
      </c>
      <c r="EY166" s="355">
        <f t="shared" si="764"/>
        <v>0</v>
      </c>
      <c r="EZ166" s="355">
        <f t="shared" si="765"/>
        <v>0</v>
      </c>
      <c r="FA166" s="355">
        <f t="shared" si="766"/>
        <v>0</v>
      </c>
      <c r="FB166" s="355">
        <f t="shared" si="767"/>
        <v>0</v>
      </c>
      <c r="FC166" s="355">
        <f t="shared" si="768"/>
        <v>0</v>
      </c>
      <c r="FD166" s="355">
        <f t="shared" si="769"/>
        <v>0</v>
      </c>
      <c r="FE166" s="355">
        <f t="shared" si="770"/>
        <v>0</v>
      </c>
      <c r="FF166" s="68"/>
      <c r="FG166" s="68">
        <f t="shared" si="771"/>
        <v>0</v>
      </c>
      <c r="FH166" s="68" t="str">
        <f t="shared" si="772"/>
        <v>-</v>
      </c>
      <c r="FI166" s="68" t="str">
        <f t="shared" si="773"/>
        <v>-</v>
      </c>
      <c r="FJ166" s="68" t="str">
        <f t="shared" si="774"/>
        <v>-</v>
      </c>
      <c r="FK166" s="68" t="str">
        <f t="shared" si="775"/>
        <v>-</v>
      </c>
      <c r="FL166" s="68" t="str">
        <f t="shared" si="776"/>
        <v>-</v>
      </c>
      <c r="FM166" s="68" t="str">
        <f t="shared" si="777"/>
        <v>-</v>
      </c>
      <c r="FN166" s="68" t="str">
        <f t="shared" si="778"/>
        <v>-</v>
      </c>
      <c r="FO166" s="68"/>
      <c r="FP166" s="355">
        <f t="shared" si="779"/>
        <v>0</v>
      </c>
      <c r="FQ166" s="355">
        <f t="shared" si="780"/>
        <v>0</v>
      </c>
      <c r="FR166" s="355">
        <f t="shared" si="781"/>
        <v>0</v>
      </c>
      <c r="FS166" s="355">
        <f t="shared" si="782"/>
        <v>0</v>
      </c>
      <c r="FT166" s="355">
        <f t="shared" si="783"/>
        <v>0</v>
      </c>
      <c r="FU166" s="355">
        <f t="shared" si="784"/>
        <v>0</v>
      </c>
      <c r="FV166" s="355">
        <f t="shared" si="785"/>
        <v>0</v>
      </c>
      <c r="FW166" s="355">
        <f t="shared" si="786"/>
        <v>0</v>
      </c>
      <c r="FX166" s="68"/>
      <c r="FY166" s="68">
        <f t="shared" si="787"/>
        <v>0</v>
      </c>
      <c r="FZ166" s="68" t="str">
        <f t="shared" si="788"/>
        <v>-</v>
      </c>
      <c r="GA166" s="68" t="str">
        <f t="shared" si="789"/>
        <v>-</v>
      </c>
      <c r="GB166" s="68" t="str">
        <f t="shared" si="790"/>
        <v>-</v>
      </c>
      <c r="GC166" s="68" t="str">
        <f t="shared" si="791"/>
        <v>-</v>
      </c>
      <c r="GD166" s="68" t="str">
        <f t="shared" si="792"/>
        <v>-</v>
      </c>
      <c r="GE166" s="68" t="str">
        <f t="shared" si="793"/>
        <v>-</v>
      </c>
      <c r="GF166" s="68" t="str">
        <f t="shared" si="794"/>
        <v>-</v>
      </c>
    </row>
    <row r="167" spans="1:188" ht="12" x14ac:dyDescent="0.3">
      <c r="A167" s="387"/>
      <c r="B167" s="387" t="s">
        <v>242</v>
      </c>
      <c r="C167" s="387" t="s">
        <v>26</v>
      </c>
      <c r="D167" s="388">
        <v>0</v>
      </c>
      <c r="E167" s="388">
        <v>0.72916666666666663</v>
      </c>
      <c r="F167" s="389" t="str">
        <f t="shared" si="665"/>
        <v>Off-PT</v>
      </c>
      <c r="G167" s="9"/>
      <c r="H167" s="460">
        <f>INDEX(Lookup!$F$375:$Q$385,MATCH(B167,Lookup!$F$375:$F$385,0),MATCH($F$9,Lookup!$F$375:$Q$375,0))</f>
        <v>0.1</v>
      </c>
      <c r="I167" s="391">
        <v>104</v>
      </c>
      <c r="J167" s="460">
        <f t="shared" si="666"/>
        <v>683.8</v>
      </c>
      <c r="K167" s="460">
        <f t="shared" si="667"/>
        <v>0</v>
      </c>
      <c r="L167" s="394">
        <f t="shared" si="683"/>
        <v>0</v>
      </c>
      <c r="M167" s="395">
        <f t="shared" si="668"/>
        <v>104</v>
      </c>
      <c r="N167" s="392">
        <f t="shared" si="669"/>
        <v>0</v>
      </c>
      <c r="O167" s="9">
        <f t="shared" si="670"/>
        <v>0</v>
      </c>
      <c r="P167" s="9">
        <f t="shared" si="684"/>
        <v>0</v>
      </c>
      <c r="Q167" s="9">
        <f t="shared" si="685"/>
        <v>0</v>
      </c>
      <c r="R167" s="9">
        <f t="shared" si="686"/>
        <v>0</v>
      </c>
      <c r="S167" s="9">
        <f t="shared" si="687"/>
        <v>0</v>
      </c>
      <c r="T167" s="9">
        <f t="shared" si="688"/>
        <v>0</v>
      </c>
      <c r="U167" s="9">
        <f t="shared" si="689"/>
        <v>0</v>
      </c>
      <c r="V167" s="9">
        <f t="shared" si="690"/>
        <v>0</v>
      </c>
      <c r="W167" s="9">
        <f t="shared" si="691"/>
        <v>0</v>
      </c>
      <c r="X167" s="9">
        <f t="shared" si="692"/>
        <v>0</v>
      </c>
      <c r="Y167" s="9">
        <f t="shared" si="693"/>
        <v>0</v>
      </c>
      <c r="Z167" s="9">
        <f t="shared" si="694"/>
        <v>0</v>
      </c>
      <c r="AA167" s="9">
        <f t="shared" si="695"/>
        <v>0</v>
      </c>
      <c r="AB167" s="9">
        <f t="shared" si="671"/>
        <v>0</v>
      </c>
      <c r="AC167" s="9">
        <f t="shared" si="672"/>
        <v>0</v>
      </c>
      <c r="AD167" s="9">
        <f t="shared" si="673"/>
        <v>0</v>
      </c>
      <c r="AE167" s="9">
        <f t="shared" si="674"/>
        <v>0</v>
      </c>
      <c r="AF167" s="9">
        <f t="shared" si="675"/>
        <v>0</v>
      </c>
      <c r="AG167" s="9">
        <f t="shared" si="676"/>
        <v>0</v>
      </c>
      <c r="AH167" s="8">
        <f>IF(ISERROR(M167*$M$4),0,M167*$M$4)</f>
        <v>104</v>
      </c>
      <c r="AI167" s="8">
        <f t="shared" si="678"/>
        <v>0</v>
      </c>
      <c r="AJ167" s="8">
        <f t="shared" si="679"/>
        <v>0</v>
      </c>
      <c r="AK167" s="8">
        <f t="shared" si="680"/>
        <v>0</v>
      </c>
      <c r="AL167" s="8">
        <f t="shared" si="681"/>
        <v>0</v>
      </c>
      <c r="AM167" s="103" t="str">
        <f t="shared" si="682"/>
        <v>1</v>
      </c>
      <c r="AN167" s="63"/>
      <c r="AO167" s="63"/>
      <c r="AP167" s="63"/>
      <c r="AQ167" s="66"/>
      <c r="AR167" s="66"/>
      <c r="AS167" s="63"/>
      <c r="AT167" s="63"/>
      <c r="AU167" s="63"/>
      <c r="AV167" s="63"/>
      <c r="AW167" s="63"/>
      <c r="AX167" s="66"/>
      <c r="AY167" s="66"/>
      <c r="AZ167" s="63"/>
      <c r="BA167" s="63"/>
      <c r="BB167" s="63"/>
      <c r="BC167" s="63"/>
      <c r="BD167" s="63"/>
      <c r="BE167" s="66"/>
      <c r="BF167" s="66"/>
      <c r="BG167" s="63"/>
      <c r="BH167" s="63"/>
      <c r="BI167" s="63"/>
      <c r="BJ167" s="63"/>
      <c r="BK167" s="63"/>
      <c r="BL167" s="66"/>
      <c r="BM167" s="66"/>
      <c r="BN167" s="63"/>
      <c r="BO167" s="63"/>
      <c r="BP167" s="63"/>
      <c r="BQ167" s="63"/>
      <c r="BR167" s="63"/>
      <c r="BT167" s="70">
        <f t="shared" si="696"/>
        <v>0</v>
      </c>
      <c r="BU167" s="70">
        <f t="shared" si="697"/>
        <v>0</v>
      </c>
      <c r="BV167" s="70">
        <f t="shared" si="698"/>
        <v>0</v>
      </c>
      <c r="BW167" s="70">
        <f t="shared" si="699"/>
        <v>0</v>
      </c>
      <c r="BX167" s="70">
        <f t="shared" si="700"/>
        <v>0</v>
      </c>
      <c r="BY167" s="70">
        <f t="shared" si="701"/>
        <v>0</v>
      </c>
      <c r="CA167" s="104">
        <f t="shared" si="702"/>
        <v>0</v>
      </c>
      <c r="CB167" s="104">
        <f t="shared" si="703"/>
        <v>0</v>
      </c>
      <c r="CC167" s="104">
        <f t="shared" si="704"/>
        <v>0</v>
      </c>
      <c r="CD167" s="104">
        <f t="shared" si="705"/>
        <v>0</v>
      </c>
      <c r="CE167" s="104">
        <f t="shared" si="706"/>
        <v>0</v>
      </c>
      <c r="CF167" s="104">
        <f t="shared" si="707"/>
        <v>0</v>
      </c>
      <c r="CH167" s="62">
        <f t="shared" si="708"/>
        <v>0</v>
      </c>
      <c r="CI167" s="62">
        <f t="shared" si="709"/>
        <v>0</v>
      </c>
      <c r="CJ167" s="62">
        <f t="shared" si="710"/>
        <v>0</v>
      </c>
      <c r="CK167" s="62">
        <f t="shared" si="711"/>
        <v>0</v>
      </c>
      <c r="CL167" s="62">
        <f t="shared" si="712"/>
        <v>0</v>
      </c>
      <c r="CM167" s="62">
        <f t="shared" si="713"/>
        <v>0</v>
      </c>
      <c r="CN167" s="62">
        <f t="shared" si="714"/>
        <v>0</v>
      </c>
      <c r="CO167" s="62">
        <f t="shared" si="715"/>
        <v>0</v>
      </c>
      <c r="CV167" s="355">
        <f t="shared" si="716"/>
        <v>0</v>
      </c>
      <c r="CW167" s="355">
        <f t="shared" si="717"/>
        <v>0</v>
      </c>
      <c r="CX167" s="355">
        <f t="shared" si="718"/>
        <v>0</v>
      </c>
      <c r="CY167" s="355">
        <f t="shared" si="719"/>
        <v>0</v>
      </c>
      <c r="CZ167" s="355" t="str">
        <f ca="1">IFERROR(OUNTIF(AN167:AT167,"e"),"-")</f>
        <v>-</v>
      </c>
      <c r="DA167" s="355">
        <f t="shared" si="720"/>
        <v>0</v>
      </c>
      <c r="DB167" s="355">
        <f t="shared" si="721"/>
        <v>0</v>
      </c>
      <c r="DC167" s="355">
        <f t="shared" si="722"/>
        <v>0</v>
      </c>
      <c r="DD167" s="68"/>
      <c r="DE167" s="1168">
        <f t="shared" si="723"/>
        <v>0</v>
      </c>
      <c r="DF167" s="1168" t="str">
        <f t="shared" si="724"/>
        <v>-</v>
      </c>
      <c r="DG167" s="1168" t="str">
        <f t="shared" si="725"/>
        <v>-</v>
      </c>
      <c r="DH167" s="1168" t="str">
        <f t="shared" si="726"/>
        <v>-</v>
      </c>
      <c r="DI167" s="1168" t="str">
        <f t="shared" ca="1" si="727"/>
        <v>-</v>
      </c>
      <c r="DJ167" s="1168" t="str">
        <f t="shared" si="728"/>
        <v>-</v>
      </c>
      <c r="DK167" s="1168" t="str">
        <f t="shared" si="729"/>
        <v>-</v>
      </c>
      <c r="DL167" s="1168" t="str">
        <f t="shared" si="730"/>
        <v>-</v>
      </c>
      <c r="DM167" s="68"/>
      <c r="DN167" s="355">
        <f t="shared" si="731"/>
        <v>0</v>
      </c>
      <c r="DO167" s="355">
        <f t="shared" si="732"/>
        <v>0</v>
      </c>
      <c r="DP167" s="355">
        <f t="shared" si="733"/>
        <v>0</v>
      </c>
      <c r="DQ167" s="355">
        <f t="shared" si="734"/>
        <v>0</v>
      </c>
      <c r="DR167" s="355">
        <f t="shared" si="735"/>
        <v>0</v>
      </c>
      <c r="DS167" s="355">
        <f t="shared" si="736"/>
        <v>0</v>
      </c>
      <c r="DT167" s="355">
        <f t="shared" si="737"/>
        <v>0</v>
      </c>
      <c r="DU167" s="355">
        <f t="shared" si="738"/>
        <v>0</v>
      </c>
      <c r="DV167" s="68"/>
      <c r="DW167" s="68">
        <f t="shared" si="739"/>
        <v>0</v>
      </c>
      <c r="DX167" s="68" t="str">
        <f t="shared" si="740"/>
        <v>-</v>
      </c>
      <c r="DY167" s="68" t="str">
        <f t="shared" si="741"/>
        <v>-</v>
      </c>
      <c r="DZ167" s="68" t="str">
        <f t="shared" si="742"/>
        <v>-</v>
      </c>
      <c r="EA167" s="68" t="str">
        <f t="shared" si="743"/>
        <v>-</v>
      </c>
      <c r="EB167" s="68" t="str">
        <f t="shared" si="744"/>
        <v>-</v>
      </c>
      <c r="EC167" s="68" t="str">
        <f t="shared" si="745"/>
        <v>-</v>
      </c>
      <c r="ED167" s="68" t="str">
        <f t="shared" si="746"/>
        <v>-</v>
      </c>
      <c r="EE167" s="68"/>
      <c r="EF167" s="355">
        <f t="shared" si="747"/>
        <v>0</v>
      </c>
      <c r="EG167" s="355">
        <f t="shared" si="748"/>
        <v>0</v>
      </c>
      <c r="EH167" s="355">
        <f t="shared" si="749"/>
        <v>0</v>
      </c>
      <c r="EI167" s="355">
        <f t="shared" si="750"/>
        <v>0</v>
      </c>
      <c r="EJ167" s="355">
        <f t="shared" si="751"/>
        <v>0</v>
      </c>
      <c r="EK167" s="355">
        <f t="shared" si="752"/>
        <v>0</v>
      </c>
      <c r="EL167" s="355">
        <f t="shared" si="753"/>
        <v>0</v>
      </c>
      <c r="EM167" s="355">
        <f t="shared" si="754"/>
        <v>0</v>
      </c>
      <c r="EN167" s="68"/>
      <c r="EO167" s="68">
        <f t="shared" si="755"/>
        <v>0</v>
      </c>
      <c r="EP167" s="68" t="str">
        <f t="shared" si="756"/>
        <v>-</v>
      </c>
      <c r="EQ167" s="68" t="str">
        <f t="shared" si="757"/>
        <v>-</v>
      </c>
      <c r="ER167" s="68" t="str">
        <f t="shared" si="758"/>
        <v>-</v>
      </c>
      <c r="ES167" s="68" t="str">
        <f t="shared" si="759"/>
        <v>-</v>
      </c>
      <c r="ET167" s="68" t="str">
        <f t="shared" si="760"/>
        <v>-</v>
      </c>
      <c r="EU167" s="68" t="str">
        <f t="shared" si="761"/>
        <v>-</v>
      </c>
      <c r="EV167" s="68" t="str">
        <f t="shared" si="762"/>
        <v>-</v>
      </c>
      <c r="EW167" s="68"/>
      <c r="EX167" s="355">
        <f t="shared" si="763"/>
        <v>0</v>
      </c>
      <c r="EY167" s="355">
        <f t="shared" si="764"/>
        <v>0</v>
      </c>
      <c r="EZ167" s="355">
        <f t="shared" si="765"/>
        <v>0</v>
      </c>
      <c r="FA167" s="355">
        <f t="shared" si="766"/>
        <v>0</v>
      </c>
      <c r="FB167" s="355">
        <f t="shared" si="767"/>
        <v>0</v>
      </c>
      <c r="FC167" s="355">
        <f t="shared" si="768"/>
        <v>0</v>
      </c>
      <c r="FD167" s="355">
        <f t="shared" si="769"/>
        <v>0</v>
      </c>
      <c r="FE167" s="355">
        <f t="shared" si="770"/>
        <v>0</v>
      </c>
      <c r="FF167" s="68"/>
      <c r="FG167" s="68">
        <f t="shared" si="771"/>
        <v>0</v>
      </c>
      <c r="FH167" s="68" t="str">
        <f t="shared" si="772"/>
        <v>-</v>
      </c>
      <c r="FI167" s="68" t="str">
        <f t="shared" si="773"/>
        <v>-</v>
      </c>
      <c r="FJ167" s="68" t="str">
        <f t="shared" si="774"/>
        <v>-</v>
      </c>
      <c r="FK167" s="68" t="str">
        <f t="shared" si="775"/>
        <v>-</v>
      </c>
      <c r="FL167" s="68" t="str">
        <f t="shared" si="776"/>
        <v>-</v>
      </c>
      <c r="FM167" s="68" t="str">
        <f t="shared" si="777"/>
        <v>-</v>
      </c>
      <c r="FN167" s="68" t="str">
        <f t="shared" si="778"/>
        <v>-</v>
      </c>
      <c r="FO167" s="68"/>
      <c r="FP167" s="355">
        <f t="shared" si="779"/>
        <v>0</v>
      </c>
      <c r="FQ167" s="355">
        <f t="shared" si="780"/>
        <v>0</v>
      </c>
      <c r="FR167" s="355">
        <f t="shared" si="781"/>
        <v>0</v>
      </c>
      <c r="FS167" s="355">
        <f t="shared" si="782"/>
        <v>0</v>
      </c>
      <c r="FT167" s="355">
        <f t="shared" si="783"/>
        <v>0</v>
      </c>
      <c r="FU167" s="355">
        <f t="shared" si="784"/>
        <v>0</v>
      </c>
      <c r="FV167" s="355">
        <f t="shared" si="785"/>
        <v>0</v>
      </c>
      <c r="FW167" s="355">
        <f t="shared" si="786"/>
        <v>0</v>
      </c>
      <c r="FX167" s="68"/>
      <c r="FY167" s="68">
        <f t="shared" si="787"/>
        <v>0</v>
      </c>
      <c r="FZ167" s="68" t="str">
        <f t="shared" si="788"/>
        <v>-</v>
      </c>
      <c r="GA167" s="68" t="str">
        <f t="shared" si="789"/>
        <v>-</v>
      </c>
      <c r="GB167" s="68" t="str">
        <f t="shared" si="790"/>
        <v>-</v>
      </c>
      <c r="GC167" s="68" t="str">
        <f t="shared" si="791"/>
        <v>-</v>
      </c>
      <c r="GD167" s="68" t="str">
        <f t="shared" si="792"/>
        <v>-</v>
      </c>
      <c r="GE167" s="68" t="str">
        <f t="shared" si="793"/>
        <v>-</v>
      </c>
      <c r="GF167" s="68" t="str">
        <f t="shared" si="794"/>
        <v>-</v>
      </c>
    </row>
    <row r="168" spans="1:188" ht="12" x14ac:dyDescent="0.3">
      <c r="A168" s="387"/>
      <c r="B168" s="387" t="s">
        <v>107</v>
      </c>
      <c r="C168" s="387" t="s">
        <v>26</v>
      </c>
      <c r="D168" s="388">
        <v>0.72916666666666663</v>
      </c>
      <c r="E168" s="388">
        <v>0</v>
      </c>
      <c r="F168" s="389" t="str">
        <f t="shared" si="665"/>
        <v>PT</v>
      </c>
      <c r="G168" s="9"/>
      <c r="H168" s="460">
        <f>INDEX(Lookup!$F$375:$Q$385,MATCH(B168,Lookup!$F$375:$F$385,0),MATCH($F$9,Lookup!$F$375:$Q$375,0))</f>
        <v>0.1</v>
      </c>
      <c r="I168" s="391">
        <v>192.4</v>
      </c>
      <c r="J168" s="460">
        <f t="shared" si="666"/>
        <v>683.8</v>
      </c>
      <c r="K168" s="460">
        <f t="shared" si="667"/>
        <v>0</v>
      </c>
      <c r="L168" s="394">
        <f t="shared" si="683"/>
        <v>0</v>
      </c>
      <c r="M168" s="395">
        <f t="shared" si="668"/>
        <v>192.4</v>
      </c>
      <c r="N168" s="392">
        <f t="shared" si="669"/>
        <v>0</v>
      </c>
      <c r="O168" s="9">
        <f t="shared" si="670"/>
        <v>0</v>
      </c>
      <c r="P168" s="9">
        <f t="shared" si="684"/>
        <v>0</v>
      </c>
      <c r="Q168" s="9">
        <f t="shared" si="685"/>
        <v>0</v>
      </c>
      <c r="R168" s="9">
        <f t="shared" si="686"/>
        <v>0</v>
      </c>
      <c r="S168" s="9">
        <f t="shared" si="687"/>
        <v>0</v>
      </c>
      <c r="T168" s="9">
        <f t="shared" si="688"/>
        <v>0</v>
      </c>
      <c r="U168" s="9">
        <f t="shared" si="689"/>
        <v>0</v>
      </c>
      <c r="V168" s="9">
        <f t="shared" si="690"/>
        <v>0</v>
      </c>
      <c r="W168" s="9">
        <f t="shared" si="691"/>
        <v>0</v>
      </c>
      <c r="X168" s="9">
        <f t="shared" si="692"/>
        <v>0</v>
      </c>
      <c r="Y168" s="9">
        <f t="shared" si="693"/>
        <v>0</v>
      </c>
      <c r="Z168" s="9">
        <f t="shared" si="694"/>
        <v>0</v>
      </c>
      <c r="AA168" s="9">
        <f t="shared" si="695"/>
        <v>0</v>
      </c>
      <c r="AB168" s="9">
        <f t="shared" si="671"/>
        <v>0</v>
      </c>
      <c r="AC168" s="9">
        <f t="shared" si="672"/>
        <v>0</v>
      </c>
      <c r="AD168" s="9">
        <f t="shared" si="673"/>
        <v>0</v>
      </c>
      <c r="AE168" s="9">
        <f t="shared" si="674"/>
        <v>0</v>
      </c>
      <c r="AF168" s="9">
        <f t="shared" si="675"/>
        <v>0</v>
      </c>
      <c r="AG168" s="9">
        <f t="shared" si="676"/>
        <v>0</v>
      </c>
      <c r="AH168" s="8">
        <f t="shared" si="677"/>
        <v>192.4</v>
      </c>
      <c r="AI168" s="8">
        <f t="shared" si="678"/>
        <v>0</v>
      </c>
      <c r="AJ168" s="8">
        <f t="shared" si="679"/>
        <v>0</v>
      </c>
      <c r="AK168" s="8">
        <f t="shared" si="680"/>
        <v>0</v>
      </c>
      <c r="AL168" s="8">
        <f t="shared" si="681"/>
        <v>0</v>
      </c>
      <c r="AM168" s="103" t="str">
        <f t="shared" si="682"/>
        <v>1</v>
      </c>
      <c r="AN168" s="63"/>
      <c r="AO168" s="63"/>
      <c r="AP168" s="63"/>
      <c r="AQ168" s="66"/>
      <c r="AR168" s="66"/>
      <c r="AS168" s="63"/>
      <c r="AT168" s="63"/>
      <c r="AU168" s="63"/>
      <c r="AV168" s="63"/>
      <c r="AW168" s="63"/>
      <c r="AX168" s="66"/>
      <c r="AY168" s="66"/>
      <c r="AZ168" s="63"/>
      <c r="BA168" s="63"/>
      <c r="BB168" s="63"/>
      <c r="BC168" s="63"/>
      <c r="BD168" s="63"/>
      <c r="BE168" s="66"/>
      <c r="BF168" s="66"/>
      <c r="BG168" s="63"/>
      <c r="BH168" s="63"/>
      <c r="BI168" s="63"/>
      <c r="BJ168" s="63"/>
      <c r="BK168" s="63"/>
      <c r="BL168" s="66"/>
      <c r="BM168" s="66"/>
      <c r="BN168" s="63"/>
      <c r="BO168" s="63"/>
      <c r="BP168" s="63"/>
      <c r="BQ168" s="63"/>
      <c r="BR168" s="63"/>
      <c r="BT168" s="70">
        <f t="shared" si="696"/>
        <v>0</v>
      </c>
      <c r="BU168" s="70">
        <f t="shared" si="697"/>
        <v>0</v>
      </c>
      <c r="BV168" s="70">
        <f t="shared" si="698"/>
        <v>0</v>
      </c>
      <c r="BW168" s="70">
        <f t="shared" si="699"/>
        <v>0</v>
      </c>
      <c r="BX168" s="70">
        <f t="shared" si="700"/>
        <v>0</v>
      </c>
      <c r="BY168" s="70">
        <f t="shared" si="701"/>
        <v>0</v>
      </c>
      <c r="CA168" s="104">
        <f t="shared" si="702"/>
        <v>0</v>
      </c>
      <c r="CB168" s="104">
        <f t="shared" si="703"/>
        <v>0</v>
      </c>
      <c r="CC168" s="104">
        <f t="shared" si="704"/>
        <v>0</v>
      </c>
      <c r="CD168" s="104">
        <f t="shared" si="705"/>
        <v>0</v>
      </c>
      <c r="CE168" s="104">
        <f t="shared" si="706"/>
        <v>0</v>
      </c>
      <c r="CF168" s="104">
        <f t="shared" si="707"/>
        <v>0</v>
      </c>
      <c r="CH168" s="62">
        <f t="shared" si="708"/>
        <v>0</v>
      </c>
      <c r="CI168" s="62">
        <f t="shared" si="709"/>
        <v>0</v>
      </c>
      <c r="CJ168" s="62">
        <f t="shared" si="710"/>
        <v>0</v>
      </c>
      <c r="CK168" s="62">
        <f t="shared" si="711"/>
        <v>0</v>
      </c>
      <c r="CL168" s="62">
        <f t="shared" si="712"/>
        <v>0</v>
      </c>
      <c r="CM168" s="62">
        <f t="shared" si="713"/>
        <v>0</v>
      </c>
      <c r="CN168" s="62">
        <f t="shared" si="714"/>
        <v>0</v>
      </c>
      <c r="CO168" s="62">
        <f t="shared" si="715"/>
        <v>0</v>
      </c>
      <c r="CV168" s="355">
        <f t="shared" si="716"/>
        <v>0</v>
      </c>
      <c r="CW168" s="355">
        <f t="shared" si="717"/>
        <v>0</v>
      </c>
      <c r="CX168" s="355">
        <f t="shared" si="718"/>
        <v>0</v>
      </c>
      <c r="CY168" s="355">
        <f t="shared" si="719"/>
        <v>0</v>
      </c>
      <c r="CZ168" s="355" t="str">
        <f ca="1">IFERROR(OUNTIF(AN168:AT168,"e"),"-")</f>
        <v>-</v>
      </c>
      <c r="DA168" s="355">
        <f t="shared" si="720"/>
        <v>0</v>
      </c>
      <c r="DB168" s="355">
        <f t="shared" si="721"/>
        <v>0</v>
      </c>
      <c r="DC168" s="355">
        <f t="shared" si="722"/>
        <v>0</v>
      </c>
      <c r="DD168" s="68"/>
      <c r="DE168" s="1168">
        <f t="shared" si="723"/>
        <v>0</v>
      </c>
      <c r="DF168" s="1168" t="str">
        <f t="shared" si="724"/>
        <v>-</v>
      </c>
      <c r="DG168" s="1168" t="str">
        <f t="shared" si="725"/>
        <v>-</v>
      </c>
      <c r="DH168" s="1168" t="str">
        <f t="shared" si="726"/>
        <v>-</v>
      </c>
      <c r="DI168" s="1168" t="str">
        <f t="shared" ca="1" si="727"/>
        <v>-</v>
      </c>
      <c r="DJ168" s="1168" t="str">
        <f t="shared" si="728"/>
        <v>-</v>
      </c>
      <c r="DK168" s="1168" t="str">
        <f t="shared" si="729"/>
        <v>-</v>
      </c>
      <c r="DL168" s="1168" t="str">
        <f t="shared" si="730"/>
        <v>-</v>
      </c>
      <c r="DM168" s="68"/>
      <c r="DN168" s="355">
        <f t="shared" si="731"/>
        <v>0</v>
      </c>
      <c r="DO168" s="355">
        <f t="shared" si="732"/>
        <v>0</v>
      </c>
      <c r="DP168" s="355">
        <f t="shared" si="733"/>
        <v>0</v>
      </c>
      <c r="DQ168" s="355">
        <f t="shared" si="734"/>
        <v>0</v>
      </c>
      <c r="DR168" s="355">
        <f t="shared" si="735"/>
        <v>0</v>
      </c>
      <c r="DS168" s="355">
        <f t="shared" si="736"/>
        <v>0</v>
      </c>
      <c r="DT168" s="355">
        <f t="shared" si="737"/>
        <v>0</v>
      </c>
      <c r="DU168" s="355">
        <f t="shared" si="738"/>
        <v>0</v>
      </c>
      <c r="DV168" s="68"/>
      <c r="DW168" s="68">
        <f t="shared" si="739"/>
        <v>0</v>
      </c>
      <c r="DX168" s="68" t="str">
        <f t="shared" si="740"/>
        <v>-</v>
      </c>
      <c r="DY168" s="68" t="str">
        <f t="shared" si="741"/>
        <v>-</v>
      </c>
      <c r="DZ168" s="68" t="str">
        <f t="shared" si="742"/>
        <v>-</v>
      </c>
      <c r="EA168" s="68" t="str">
        <f t="shared" si="743"/>
        <v>-</v>
      </c>
      <c r="EB168" s="68" t="str">
        <f t="shared" si="744"/>
        <v>-</v>
      </c>
      <c r="EC168" s="68" t="str">
        <f t="shared" si="745"/>
        <v>-</v>
      </c>
      <c r="ED168" s="68" t="str">
        <f t="shared" si="746"/>
        <v>-</v>
      </c>
      <c r="EE168" s="68"/>
      <c r="EF168" s="355">
        <f t="shared" si="747"/>
        <v>0</v>
      </c>
      <c r="EG168" s="355">
        <f t="shared" si="748"/>
        <v>0</v>
      </c>
      <c r="EH168" s="355">
        <f t="shared" si="749"/>
        <v>0</v>
      </c>
      <c r="EI168" s="355">
        <f t="shared" si="750"/>
        <v>0</v>
      </c>
      <c r="EJ168" s="355">
        <f t="shared" si="751"/>
        <v>0</v>
      </c>
      <c r="EK168" s="355">
        <f t="shared" si="752"/>
        <v>0</v>
      </c>
      <c r="EL168" s="355">
        <f t="shared" si="753"/>
        <v>0</v>
      </c>
      <c r="EM168" s="355">
        <f t="shared" si="754"/>
        <v>0</v>
      </c>
      <c r="EN168" s="68"/>
      <c r="EO168" s="68">
        <f t="shared" si="755"/>
        <v>0</v>
      </c>
      <c r="EP168" s="68" t="str">
        <f t="shared" si="756"/>
        <v>-</v>
      </c>
      <c r="EQ168" s="68" t="str">
        <f t="shared" si="757"/>
        <v>-</v>
      </c>
      <c r="ER168" s="68" t="str">
        <f t="shared" si="758"/>
        <v>-</v>
      </c>
      <c r="ES168" s="68" t="str">
        <f t="shared" si="759"/>
        <v>-</v>
      </c>
      <c r="ET168" s="68" t="str">
        <f t="shared" si="760"/>
        <v>-</v>
      </c>
      <c r="EU168" s="68" t="str">
        <f t="shared" si="761"/>
        <v>-</v>
      </c>
      <c r="EV168" s="68" t="str">
        <f t="shared" si="762"/>
        <v>-</v>
      </c>
      <c r="EW168" s="68"/>
      <c r="EX168" s="355">
        <f t="shared" si="763"/>
        <v>0</v>
      </c>
      <c r="EY168" s="355">
        <f t="shared" si="764"/>
        <v>0</v>
      </c>
      <c r="EZ168" s="355">
        <f t="shared" si="765"/>
        <v>0</v>
      </c>
      <c r="FA168" s="355">
        <f t="shared" si="766"/>
        <v>0</v>
      </c>
      <c r="FB168" s="355">
        <f t="shared" si="767"/>
        <v>0</v>
      </c>
      <c r="FC168" s="355">
        <f t="shared" si="768"/>
        <v>0</v>
      </c>
      <c r="FD168" s="355">
        <f t="shared" si="769"/>
        <v>0</v>
      </c>
      <c r="FE168" s="355">
        <f t="shared" si="770"/>
        <v>0</v>
      </c>
      <c r="FF168" s="68"/>
      <c r="FG168" s="68">
        <f t="shared" si="771"/>
        <v>0</v>
      </c>
      <c r="FH168" s="68" t="str">
        <f t="shared" si="772"/>
        <v>-</v>
      </c>
      <c r="FI168" s="68" t="str">
        <f t="shared" si="773"/>
        <v>-</v>
      </c>
      <c r="FJ168" s="68" t="str">
        <f t="shared" si="774"/>
        <v>-</v>
      </c>
      <c r="FK168" s="68" t="str">
        <f t="shared" si="775"/>
        <v>-</v>
      </c>
      <c r="FL168" s="68" t="str">
        <f t="shared" si="776"/>
        <v>-</v>
      </c>
      <c r="FM168" s="68" t="str">
        <f t="shared" si="777"/>
        <v>-</v>
      </c>
      <c r="FN168" s="68" t="str">
        <f t="shared" si="778"/>
        <v>-</v>
      </c>
      <c r="FO168" s="68"/>
      <c r="FP168" s="355">
        <f t="shared" si="779"/>
        <v>0</v>
      </c>
      <c r="FQ168" s="355">
        <f t="shared" si="780"/>
        <v>0</v>
      </c>
      <c r="FR168" s="355">
        <f t="shared" si="781"/>
        <v>0</v>
      </c>
      <c r="FS168" s="355">
        <f t="shared" si="782"/>
        <v>0</v>
      </c>
      <c r="FT168" s="355">
        <f t="shared" si="783"/>
        <v>0</v>
      </c>
      <c r="FU168" s="355">
        <f t="shared" si="784"/>
        <v>0</v>
      </c>
      <c r="FV168" s="355">
        <f t="shared" si="785"/>
        <v>0</v>
      </c>
      <c r="FW168" s="355">
        <f t="shared" si="786"/>
        <v>0</v>
      </c>
      <c r="FX168" s="68"/>
      <c r="FY168" s="68">
        <f t="shared" si="787"/>
        <v>0</v>
      </c>
      <c r="FZ168" s="68" t="str">
        <f t="shared" si="788"/>
        <v>-</v>
      </c>
      <c r="GA168" s="68" t="str">
        <f t="shared" si="789"/>
        <v>-</v>
      </c>
      <c r="GB168" s="68" t="str">
        <f t="shared" si="790"/>
        <v>-</v>
      </c>
      <c r="GC168" s="68" t="str">
        <f t="shared" si="791"/>
        <v>-</v>
      </c>
      <c r="GD168" s="68" t="str">
        <f t="shared" si="792"/>
        <v>-</v>
      </c>
      <c r="GE168" s="68" t="str">
        <f t="shared" si="793"/>
        <v>-</v>
      </c>
      <c r="GF168" s="68" t="str">
        <f t="shared" si="794"/>
        <v>-</v>
      </c>
    </row>
    <row r="169" spans="1:188" ht="12" x14ac:dyDescent="0.3">
      <c r="A169" s="387"/>
      <c r="B169" s="387" t="s">
        <v>107</v>
      </c>
      <c r="C169" s="387" t="s">
        <v>26</v>
      </c>
      <c r="D169" s="388">
        <v>0.72916666666666663</v>
      </c>
      <c r="E169" s="388">
        <v>0</v>
      </c>
      <c r="F169" s="389" t="str">
        <f t="shared" si="665"/>
        <v>PT</v>
      </c>
      <c r="G169" s="9"/>
      <c r="H169" s="460">
        <f>INDEX(Lookup!$F$375:$Q$385,MATCH(B169,Lookup!$F$375:$F$385,0),MATCH($F$9,Lookup!$F$375:$Q$375,0))</f>
        <v>0.1</v>
      </c>
      <c r="I169" s="391">
        <v>192.4</v>
      </c>
      <c r="J169" s="460">
        <f t="shared" si="666"/>
        <v>683.8</v>
      </c>
      <c r="K169" s="460">
        <f t="shared" si="667"/>
        <v>0</v>
      </c>
      <c r="L169" s="394">
        <f t="shared" si="683"/>
        <v>0</v>
      </c>
      <c r="M169" s="395">
        <f t="shared" si="668"/>
        <v>192.4</v>
      </c>
      <c r="N169" s="392">
        <f t="shared" si="669"/>
        <v>0</v>
      </c>
      <c r="O169" s="9">
        <f t="shared" si="670"/>
        <v>0</v>
      </c>
      <c r="P169" s="9">
        <f t="shared" si="684"/>
        <v>0</v>
      </c>
      <c r="Q169" s="9">
        <f t="shared" si="685"/>
        <v>0</v>
      </c>
      <c r="R169" s="9">
        <f t="shared" si="686"/>
        <v>0</v>
      </c>
      <c r="S169" s="9">
        <f t="shared" si="687"/>
        <v>0</v>
      </c>
      <c r="T169" s="9">
        <f t="shared" si="688"/>
        <v>0</v>
      </c>
      <c r="U169" s="9">
        <f t="shared" si="689"/>
        <v>0</v>
      </c>
      <c r="V169" s="9">
        <f t="shared" si="690"/>
        <v>0</v>
      </c>
      <c r="W169" s="9">
        <f t="shared" si="691"/>
        <v>0</v>
      </c>
      <c r="X169" s="9">
        <f t="shared" si="692"/>
        <v>0</v>
      </c>
      <c r="Y169" s="9">
        <f t="shared" si="693"/>
        <v>0</v>
      </c>
      <c r="Z169" s="9">
        <f t="shared" si="694"/>
        <v>0</v>
      </c>
      <c r="AA169" s="9">
        <f t="shared" si="695"/>
        <v>0</v>
      </c>
      <c r="AB169" s="9">
        <f t="shared" si="671"/>
        <v>0</v>
      </c>
      <c r="AC169" s="9">
        <f t="shared" si="672"/>
        <v>0</v>
      </c>
      <c r="AD169" s="9">
        <f t="shared" si="673"/>
        <v>0</v>
      </c>
      <c r="AE169" s="9">
        <f t="shared" si="674"/>
        <v>0</v>
      </c>
      <c r="AF169" s="9">
        <f t="shared" si="675"/>
        <v>0</v>
      </c>
      <c r="AG169" s="9">
        <f t="shared" si="676"/>
        <v>0</v>
      </c>
      <c r="AH169" s="8">
        <f t="shared" si="677"/>
        <v>192.4</v>
      </c>
      <c r="AI169" s="8">
        <f t="shared" si="678"/>
        <v>0</v>
      </c>
      <c r="AJ169" s="8">
        <f t="shared" si="679"/>
        <v>0</v>
      </c>
      <c r="AK169" s="8">
        <f t="shared" si="680"/>
        <v>0</v>
      </c>
      <c r="AL169" s="8">
        <f t="shared" si="681"/>
        <v>0</v>
      </c>
      <c r="AM169" s="103" t="str">
        <f t="shared" si="682"/>
        <v>1</v>
      </c>
      <c r="AN169" s="63"/>
      <c r="AO169" s="63"/>
      <c r="AP169" s="63"/>
      <c r="AQ169" s="66"/>
      <c r="AR169" s="66"/>
      <c r="AS169" s="63"/>
      <c r="AT169" s="63"/>
      <c r="AU169" s="63"/>
      <c r="AV169" s="63"/>
      <c r="AW169" s="63"/>
      <c r="AX169" s="66"/>
      <c r="AY169" s="66"/>
      <c r="AZ169" s="63"/>
      <c r="BA169" s="63"/>
      <c r="BB169" s="63"/>
      <c r="BC169" s="63"/>
      <c r="BD169" s="63"/>
      <c r="BE169" s="66"/>
      <c r="BF169" s="66"/>
      <c r="BG169" s="63"/>
      <c r="BH169" s="63"/>
      <c r="BI169" s="63"/>
      <c r="BJ169" s="63"/>
      <c r="BK169" s="63"/>
      <c r="BL169" s="66"/>
      <c r="BM169" s="66"/>
      <c r="BN169" s="63"/>
      <c r="BO169" s="63"/>
      <c r="BP169" s="63"/>
      <c r="BQ169" s="63"/>
      <c r="BR169" s="63"/>
      <c r="BT169" s="70">
        <f t="shared" si="696"/>
        <v>0</v>
      </c>
      <c r="BU169" s="70">
        <f t="shared" si="697"/>
        <v>0</v>
      </c>
      <c r="BV169" s="70">
        <f t="shared" si="698"/>
        <v>0</v>
      </c>
      <c r="BW169" s="70">
        <f t="shared" si="699"/>
        <v>0</v>
      </c>
      <c r="BX169" s="70">
        <f t="shared" si="700"/>
        <v>0</v>
      </c>
      <c r="BY169" s="70">
        <f t="shared" si="701"/>
        <v>0</v>
      </c>
      <c r="CA169" s="104">
        <f t="shared" si="702"/>
        <v>0</v>
      </c>
      <c r="CB169" s="104">
        <f t="shared" si="703"/>
        <v>0</v>
      </c>
      <c r="CC169" s="104">
        <f t="shared" si="704"/>
        <v>0</v>
      </c>
      <c r="CD169" s="104">
        <f t="shared" si="705"/>
        <v>0</v>
      </c>
      <c r="CE169" s="104">
        <f t="shared" si="706"/>
        <v>0</v>
      </c>
      <c r="CF169" s="104">
        <f t="shared" si="707"/>
        <v>0</v>
      </c>
      <c r="CH169" s="62">
        <f t="shared" si="708"/>
        <v>0</v>
      </c>
      <c r="CI169" s="62">
        <f t="shared" si="709"/>
        <v>0</v>
      </c>
      <c r="CJ169" s="62">
        <f t="shared" si="710"/>
        <v>0</v>
      </c>
      <c r="CK169" s="62">
        <f t="shared" si="711"/>
        <v>0</v>
      </c>
      <c r="CL169" s="62">
        <f t="shared" si="712"/>
        <v>0</v>
      </c>
      <c r="CM169" s="62">
        <f t="shared" si="713"/>
        <v>0</v>
      </c>
      <c r="CN169" s="62">
        <f t="shared" si="714"/>
        <v>0</v>
      </c>
      <c r="CO169" s="62">
        <f t="shared" si="715"/>
        <v>0</v>
      </c>
      <c r="CV169" s="355">
        <f t="shared" si="716"/>
        <v>0</v>
      </c>
      <c r="CW169" s="355">
        <f t="shared" si="717"/>
        <v>0</v>
      </c>
      <c r="CX169" s="355">
        <f t="shared" si="718"/>
        <v>0</v>
      </c>
      <c r="CY169" s="355">
        <f t="shared" si="719"/>
        <v>0</v>
      </c>
      <c r="CZ169" s="355" t="str">
        <f ca="1">IFERROR(OUNTIF(AN169:AT169,"e"),"-")</f>
        <v>-</v>
      </c>
      <c r="DA169" s="355">
        <f t="shared" si="720"/>
        <v>0</v>
      </c>
      <c r="DB169" s="355">
        <f t="shared" si="721"/>
        <v>0</v>
      </c>
      <c r="DC169" s="355">
        <f t="shared" si="722"/>
        <v>0</v>
      </c>
      <c r="DD169" s="68"/>
      <c r="DE169" s="1168">
        <f t="shared" si="723"/>
        <v>0</v>
      </c>
      <c r="DF169" s="1168" t="str">
        <f t="shared" si="724"/>
        <v>-</v>
      </c>
      <c r="DG169" s="1168" t="str">
        <f t="shared" si="725"/>
        <v>-</v>
      </c>
      <c r="DH169" s="1168" t="str">
        <f t="shared" si="726"/>
        <v>-</v>
      </c>
      <c r="DI169" s="1168" t="str">
        <f t="shared" ca="1" si="727"/>
        <v>-</v>
      </c>
      <c r="DJ169" s="1168" t="str">
        <f t="shared" si="728"/>
        <v>-</v>
      </c>
      <c r="DK169" s="1168" t="str">
        <f t="shared" si="729"/>
        <v>-</v>
      </c>
      <c r="DL169" s="1168" t="str">
        <f t="shared" si="730"/>
        <v>-</v>
      </c>
      <c r="DM169" s="68"/>
      <c r="DN169" s="355">
        <f t="shared" si="731"/>
        <v>0</v>
      </c>
      <c r="DO169" s="355">
        <f t="shared" si="732"/>
        <v>0</v>
      </c>
      <c r="DP169" s="355">
        <f t="shared" si="733"/>
        <v>0</v>
      </c>
      <c r="DQ169" s="355">
        <f t="shared" si="734"/>
        <v>0</v>
      </c>
      <c r="DR169" s="355">
        <f t="shared" si="735"/>
        <v>0</v>
      </c>
      <c r="DS169" s="355">
        <f t="shared" si="736"/>
        <v>0</v>
      </c>
      <c r="DT169" s="355">
        <f t="shared" si="737"/>
        <v>0</v>
      </c>
      <c r="DU169" s="355">
        <f t="shared" si="738"/>
        <v>0</v>
      </c>
      <c r="DV169" s="68"/>
      <c r="DW169" s="68">
        <f t="shared" si="739"/>
        <v>0</v>
      </c>
      <c r="DX169" s="68" t="str">
        <f t="shared" si="740"/>
        <v>-</v>
      </c>
      <c r="DY169" s="68" t="str">
        <f t="shared" si="741"/>
        <v>-</v>
      </c>
      <c r="DZ169" s="68" t="str">
        <f t="shared" si="742"/>
        <v>-</v>
      </c>
      <c r="EA169" s="68" t="str">
        <f t="shared" si="743"/>
        <v>-</v>
      </c>
      <c r="EB169" s="68" t="str">
        <f t="shared" si="744"/>
        <v>-</v>
      </c>
      <c r="EC169" s="68" t="str">
        <f t="shared" si="745"/>
        <v>-</v>
      </c>
      <c r="ED169" s="68" t="str">
        <f t="shared" si="746"/>
        <v>-</v>
      </c>
      <c r="EE169" s="68"/>
      <c r="EF169" s="355">
        <f t="shared" si="747"/>
        <v>0</v>
      </c>
      <c r="EG169" s="355">
        <f t="shared" si="748"/>
        <v>0</v>
      </c>
      <c r="EH169" s="355">
        <f t="shared" si="749"/>
        <v>0</v>
      </c>
      <c r="EI169" s="355">
        <f t="shared" si="750"/>
        <v>0</v>
      </c>
      <c r="EJ169" s="355">
        <f t="shared" si="751"/>
        <v>0</v>
      </c>
      <c r="EK169" s="355">
        <f t="shared" si="752"/>
        <v>0</v>
      </c>
      <c r="EL169" s="355">
        <f t="shared" si="753"/>
        <v>0</v>
      </c>
      <c r="EM169" s="355">
        <f t="shared" si="754"/>
        <v>0</v>
      </c>
      <c r="EN169" s="68"/>
      <c r="EO169" s="68">
        <f t="shared" si="755"/>
        <v>0</v>
      </c>
      <c r="EP169" s="68" t="str">
        <f t="shared" si="756"/>
        <v>-</v>
      </c>
      <c r="EQ169" s="68" t="str">
        <f t="shared" si="757"/>
        <v>-</v>
      </c>
      <c r="ER169" s="68" t="str">
        <f t="shared" si="758"/>
        <v>-</v>
      </c>
      <c r="ES169" s="68" t="str">
        <f t="shared" si="759"/>
        <v>-</v>
      </c>
      <c r="ET169" s="68" t="str">
        <f t="shared" si="760"/>
        <v>-</v>
      </c>
      <c r="EU169" s="68" t="str">
        <f t="shared" si="761"/>
        <v>-</v>
      </c>
      <c r="EV169" s="68" t="str">
        <f t="shared" si="762"/>
        <v>-</v>
      </c>
      <c r="EW169" s="68"/>
      <c r="EX169" s="355">
        <f t="shared" si="763"/>
        <v>0</v>
      </c>
      <c r="EY169" s="355">
        <f t="shared" si="764"/>
        <v>0</v>
      </c>
      <c r="EZ169" s="355">
        <f t="shared" si="765"/>
        <v>0</v>
      </c>
      <c r="FA169" s="355">
        <f t="shared" si="766"/>
        <v>0</v>
      </c>
      <c r="FB169" s="355">
        <f t="shared" si="767"/>
        <v>0</v>
      </c>
      <c r="FC169" s="355">
        <f t="shared" si="768"/>
        <v>0</v>
      </c>
      <c r="FD169" s="355">
        <f t="shared" si="769"/>
        <v>0</v>
      </c>
      <c r="FE169" s="355">
        <f t="shared" si="770"/>
        <v>0</v>
      </c>
      <c r="FF169" s="68"/>
      <c r="FG169" s="68">
        <f t="shared" si="771"/>
        <v>0</v>
      </c>
      <c r="FH169" s="68" t="str">
        <f t="shared" si="772"/>
        <v>-</v>
      </c>
      <c r="FI169" s="68" t="str">
        <f t="shared" si="773"/>
        <v>-</v>
      </c>
      <c r="FJ169" s="68" t="str">
        <f t="shared" si="774"/>
        <v>-</v>
      </c>
      <c r="FK169" s="68" t="str">
        <f t="shared" si="775"/>
        <v>-</v>
      </c>
      <c r="FL169" s="68" t="str">
        <f t="shared" si="776"/>
        <v>-</v>
      </c>
      <c r="FM169" s="68" t="str">
        <f t="shared" si="777"/>
        <v>-</v>
      </c>
      <c r="FN169" s="68" t="str">
        <f t="shared" si="778"/>
        <v>-</v>
      </c>
      <c r="FO169" s="68"/>
      <c r="FP169" s="355">
        <f t="shared" si="779"/>
        <v>0</v>
      </c>
      <c r="FQ169" s="355">
        <f t="shared" si="780"/>
        <v>0</v>
      </c>
      <c r="FR169" s="355">
        <f t="shared" si="781"/>
        <v>0</v>
      </c>
      <c r="FS169" s="355">
        <f t="shared" si="782"/>
        <v>0</v>
      </c>
      <c r="FT169" s="355">
        <f t="shared" si="783"/>
        <v>0</v>
      </c>
      <c r="FU169" s="355">
        <f t="shared" si="784"/>
        <v>0</v>
      </c>
      <c r="FV169" s="355">
        <f t="shared" si="785"/>
        <v>0</v>
      </c>
      <c r="FW169" s="355">
        <f t="shared" si="786"/>
        <v>0</v>
      </c>
      <c r="FX169" s="68"/>
      <c r="FY169" s="68">
        <f t="shared" si="787"/>
        <v>0</v>
      </c>
      <c r="FZ169" s="68" t="str">
        <f t="shared" si="788"/>
        <v>-</v>
      </c>
      <c r="GA169" s="68" t="str">
        <f t="shared" si="789"/>
        <v>-</v>
      </c>
      <c r="GB169" s="68" t="str">
        <f t="shared" si="790"/>
        <v>-</v>
      </c>
      <c r="GC169" s="68" t="str">
        <f t="shared" si="791"/>
        <v>-</v>
      </c>
      <c r="GD169" s="68" t="str">
        <f t="shared" si="792"/>
        <v>-</v>
      </c>
      <c r="GE169" s="68" t="str">
        <f t="shared" si="793"/>
        <v>-</v>
      </c>
      <c r="GF169" s="68" t="str">
        <f t="shared" si="794"/>
        <v>-</v>
      </c>
    </row>
    <row r="170" spans="1:188" ht="12" x14ac:dyDescent="0.3">
      <c r="A170" s="387"/>
      <c r="B170" s="387" t="s">
        <v>107</v>
      </c>
      <c r="C170" s="387" t="s">
        <v>26</v>
      </c>
      <c r="D170" s="388">
        <v>0.72916666666666663</v>
      </c>
      <c r="E170" s="388">
        <v>0</v>
      </c>
      <c r="F170" s="389" t="str">
        <f t="shared" si="665"/>
        <v>PT</v>
      </c>
      <c r="G170" s="9"/>
      <c r="H170" s="460">
        <f>INDEX(Lookup!$F$375:$Q$385,MATCH(B170,Lookup!$F$375:$F$385,0),MATCH($F$9,Lookup!$F$375:$Q$375,0))</f>
        <v>0.1</v>
      </c>
      <c r="I170" s="391">
        <v>192.4</v>
      </c>
      <c r="J170" s="460">
        <f t="shared" si="666"/>
        <v>683.8</v>
      </c>
      <c r="K170" s="460">
        <f t="shared" si="667"/>
        <v>0</v>
      </c>
      <c r="L170" s="394">
        <f t="shared" si="683"/>
        <v>0</v>
      </c>
      <c r="M170" s="395">
        <f t="shared" si="668"/>
        <v>192.4</v>
      </c>
      <c r="N170" s="392">
        <f t="shared" si="669"/>
        <v>0</v>
      </c>
      <c r="O170" s="9">
        <f t="shared" si="670"/>
        <v>0</v>
      </c>
      <c r="P170" s="9">
        <f t="shared" si="684"/>
        <v>0</v>
      </c>
      <c r="Q170" s="9">
        <f t="shared" si="685"/>
        <v>0</v>
      </c>
      <c r="R170" s="9">
        <f t="shared" si="686"/>
        <v>0</v>
      </c>
      <c r="S170" s="9">
        <f t="shared" si="687"/>
        <v>0</v>
      </c>
      <c r="T170" s="9">
        <f t="shared" si="688"/>
        <v>0</v>
      </c>
      <c r="U170" s="9">
        <f t="shared" si="689"/>
        <v>0</v>
      </c>
      <c r="V170" s="9">
        <f t="shared" si="690"/>
        <v>0</v>
      </c>
      <c r="W170" s="9">
        <f t="shared" si="691"/>
        <v>0</v>
      </c>
      <c r="X170" s="9">
        <f t="shared" si="692"/>
        <v>0</v>
      </c>
      <c r="Y170" s="9">
        <f t="shared" si="693"/>
        <v>0</v>
      </c>
      <c r="Z170" s="9">
        <f t="shared" si="694"/>
        <v>0</v>
      </c>
      <c r="AA170" s="9">
        <f t="shared" si="695"/>
        <v>0</v>
      </c>
      <c r="AB170" s="9">
        <f t="shared" si="671"/>
        <v>0</v>
      </c>
      <c r="AC170" s="9">
        <f t="shared" si="672"/>
        <v>0</v>
      </c>
      <c r="AD170" s="9">
        <f t="shared" si="673"/>
        <v>0</v>
      </c>
      <c r="AE170" s="9">
        <f t="shared" si="674"/>
        <v>0</v>
      </c>
      <c r="AF170" s="9">
        <f t="shared" si="675"/>
        <v>0</v>
      </c>
      <c r="AG170" s="9">
        <f t="shared" si="676"/>
        <v>0</v>
      </c>
      <c r="AH170" s="8">
        <f t="shared" si="677"/>
        <v>192.4</v>
      </c>
      <c r="AI170" s="8">
        <f t="shared" si="678"/>
        <v>0</v>
      </c>
      <c r="AJ170" s="8">
        <f t="shared" si="679"/>
        <v>0</v>
      </c>
      <c r="AK170" s="8">
        <f t="shared" si="680"/>
        <v>0</v>
      </c>
      <c r="AL170" s="8">
        <f t="shared" si="681"/>
        <v>0</v>
      </c>
      <c r="AM170" s="103" t="str">
        <f t="shared" si="682"/>
        <v>1</v>
      </c>
      <c r="AN170" s="63"/>
      <c r="AO170" s="63"/>
      <c r="AP170" s="63"/>
      <c r="AQ170" s="66"/>
      <c r="AR170" s="66"/>
      <c r="AS170" s="63"/>
      <c r="AT170" s="63"/>
      <c r="AU170" s="63"/>
      <c r="AV170" s="63"/>
      <c r="AW170" s="63"/>
      <c r="AX170" s="66"/>
      <c r="AY170" s="66"/>
      <c r="AZ170" s="63"/>
      <c r="BA170" s="63"/>
      <c r="BB170" s="63"/>
      <c r="BC170" s="63"/>
      <c r="BD170" s="63"/>
      <c r="BE170" s="66"/>
      <c r="BF170" s="66"/>
      <c r="BG170" s="63"/>
      <c r="BH170" s="63"/>
      <c r="BI170" s="63"/>
      <c r="BJ170" s="63"/>
      <c r="BK170" s="63"/>
      <c r="BL170" s="66"/>
      <c r="BM170" s="66"/>
      <c r="BN170" s="63"/>
      <c r="BO170" s="63"/>
      <c r="BP170" s="63"/>
      <c r="BQ170" s="63"/>
      <c r="BR170" s="63"/>
      <c r="BT170" s="70">
        <f t="shared" si="696"/>
        <v>0</v>
      </c>
      <c r="BU170" s="70">
        <f t="shared" si="697"/>
        <v>0</v>
      </c>
      <c r="BV170" s="70">
        <f t="shared" si="698"/>
        <v>0</v>
      </c>
      <c r="BW170" s="70">
        <f t="shared" si="699"/>
        <v>0</v>
      </c>
      <c r="BX170" s="70">
        <f t="shared" si="700"/>
        <v>0</v>
      </c>
      <c r="BY170" s="70">
        <f t="shared" si="701"/>
        <v>0</v>
      </c>
      <c r="CA170" s="104">
        <f t="shared" si="702"/>
        <v>0</v>
      </c>
      <c r="CB170" s="104">
        <f t="shared" si="703"/>
        <v>0</v>
      </c>
      <c r="CC170" s="104">
        <f t="shared" si="704"/>
        <v>0</v>
      </c>
      <c r="CD170" s="104">
        <f t="shared" si="705"/>
        <v>0</v>
      </c>
      <c r="CE170" s="104">
        <f t="shared" si="706"/>
        <v>0</v>
      </c>
      <c r="CF170" s="104">
        <f t="shared" si="707"/>
        <v>0</v>
      </c>
      <c r="CH170" s="62">
        <f t="shared" si="708"/>
        <v>0</v>
      </c>
      <c r="CI170" s="62">
        <f t="shared" si="709"/>
        <v>0</v>
      </c>
      <c r="CJ170" s="62">
        <f t="shared" si="710"/>
        <v>0</v>
      </c>
      <c r="CK170" s="62">
        <f t="shared" si="711"/>
        <v>0</v>
      </c>
      <c r="CL170" s="62">
        <f t="shared" si="712"/>
        <v>0</v>
      </c>
      <c r="CM170" s="62">
        <f t="shared" si="713"/>
        <v>0</v>
      </c>
      <c r="CN170" s="62">
        <f t="shared" si="714"/>
        <v>0</v>
      </c>
      <c r="CO170" s="62">
        <f t="shared" si="715"/>
        <v>0</v>
      </c>
      <c r="CV170" s="355">
        <f t="shared" si="716"/>
        <v>0</v>
      </c>
      <c r="CW170" s="355">
        <f t="shared" si="717"/>
        <v>0</v>
      </c>
      <c r="CX170" s="355">
        <f t="shared" si="718"/>
        <v>0</v>
      </c>
      <c r="CY170" s="355">
        <f t="shared" si="719"/>
        <v>0</v>
      </c>
      <c r="CZ170" s="355" t="str">
        <f ca="1">IFERROR(OUNTIF(AN170:AT170,"e"),"-")</f>
        <v>-</v>
      </c>
      <c r="DA170" s="355">
        <f t="shared" si="720"/>
        <v>0</v>
      </c>
      <c r="DB170" s="355">
        <f t="shared" si="721"/>
        <v>0</v>
      </c>
      <c r="DC170" s="355">
        <f t="shared" si="722"/>
        <v>0</v>
      </c>
      <c r="DD170" s="68"/>
      <c r="DE170" s="1168">
        <f t="shared" si="723"/>
        <v>0</v>
      </c>
      <c r="DF170" s="1168" t="str">
        <f t="shared" si="724"/>
        <v>-</v>
      </c>
      <c r="DG170" s="1168" t="str">
        <f t="shared" si="725"/>
        <v>-</v>
      </c>
      <c r="DH170" s="1168" t="str">
        <f t="shared" si="726"/>
        <v>-</v>
      </c>
      <c r="DI170" s="1168" t="str">
        <f t="shared" ca="1" si="727"/>
        <v>-</v>
      </c>
      <c r="DJ170" s="1168" t="str">
        <f t="shared" si="728"/>
        <v>-</v>
      </c>
      <c r="DK170" s="1168" t="str">
        <f t="shared" si="729"/>
        <v>-</v>
      </c>
      <c r="DL170" s="1168" t="str">
        <f t="shared" si="730"/>
        <v>-</v>
      </c>
      <c r="DM170" s="68"/>
      <c r="DN170" s="355">
        <f t="shared" si="731"/>
        <v>0</v>
      </c>
      <c r="DO170" s="355">
        <f t="shared" si="732"/>
        <v>0</v>
      </c>
      <c r="DP170" s="355">
        <f t="shared" si="733"/>
        <v>0</v>
      </c>
      <c r="DQ170" s="355">
        <f t="shared" si="734"/>
        <v>0</v>
      </c>
      <c r="DR170" s="355">
        <f t="shared" si="735"/>
        <v>0</v>
      </c>
      <c r="DS170" s="355">
        <f t="shared" si="736"/>
        <v>0</v>
      </c>
      <c r="DT170" s="355">
        <f t="shared" si="737"/>
        <v>0</v>
      </c>
      <c r="DU170" s="355">
        <f t="shared" si="738"/>
        <v>0</v>
      </c>
      <c r="DV170" s="68"/>
      <c r="DW170" s="68">
        <f t="shared" si="739"/>
        <v>0</v>
      </c>
      <c r="DX170" s="68" t="str">
        <f t="shared" si="740"/>
        <v>-</v>
      </c>
      <c r="DY170" s="68" t="str">
        <f t="shared" si="741"/>
        <v>-</v>
      </c>
      <c r="DZ170" s="68" t="str">
        <f t="shared" si="742"/>
        <v>-</v>
      </c>
      <c r="EA170" s="68" t="str">
        <f t="shared" si="743"/>
        <v>-</v>
      </c>
      <c r="EB170" s="68" t="str">
        <f t="shared" si="744"/>
        <v>-</v>
      </c>
      <c r="EC170" s="68" t="str">
        <f t="shared" si="745"/>
        <v>-</v>
      </c>
      <c r="ED170" s="68" t="str">
        <f t="shared" si="746"/>
        <v>-</v>
      </c>
      <c r="EE170" s="68"/>
      <c r="EF170" s="355">
        <f t="shared" si="747"/>
        <v>0</v>
      </c>
      <c r="EG170" s="355">
        <f t="shared" si="748"/>
        <v>0</v>
      </c>
      <c r="EH170" s="355">
        <f t="shared" si="749"/>
        <v>0</v>
      </c>
      <c r="EI170" s="355">
        <f t="shared" si="750"/>
        <v>0</v>
      </c>
      <c r="EJ170" s="355">
        <f t="shared" si="751"/>
        <v>0</v>
      </c>
      <c r="EK170" s="355">
        <f t="shared" si="752"/>
        <v>0</v>
      </c>
      <c r="EL170" s="355">
        <f t="shared" si="753"/>
        <v>0</v>
      </c>
      <c r="EM170" s="355">
        <f t="shared" si="754"/>
        <v>0</v>
      </c>
      <c r="EN170" s="68"/>
      <c r="EO170" s="68">
        <f t="shared" si="755"/>
        <v>0</v>
      </c>
      <c r="EP170" s="68" t="str">
        <f t="shared" si="756"/>
        <v>-</v>
      </c>
      <c r="EQ170" s="68" t="str">
        <f t="shared" si="757"/>
        <v>-</v>
      </c>
      <c r="ER170" s="68" t="str">
        <f t="shared" si="758"/>
        <v>-</v>
      </c>
      <c r="ES170" s="68" t="str">
        <f t="shared" si="759"/>
        <v>-</v>
      </c>
      <c r="ET170" s="68" t="str">
        <f t="shared" si="760"/>
        <v>-</v>
      </c>
      <c r="EU170" s="68" t="str">
        <f t="shared" si="761"/>
        <v>-</v>
      </c>
      <c r="EV170" s="68" t="str">
        <f t="shared" si="762"/>
        <v>-</v>
      </c>
      <c r="EW170" s="68"/>
      <c r="EX170" s="355">
        <f t="shared" si="763"/>
        <v>0</v>
      </c>
      <c r="EY170" s="355">
        <f t="shared" si="764"/>
        <v>0</v>
      </c>
      <c r="EZ170" s="355">
        <f t="shared" si="765"/>
        <v>0</v>
      </c>
      <c r="FA170" s="355">
        <f t="shared" si="766"/>
        <v>0</v>
      </c>
      <c r="FB170" s="355">
        <f t="shared" si="767"/>
        <v>0</v>
      </c>
      <c r="FC170" s="355">
        <f t="shared" si="768"/>
        <v>0</v>
      </c>
      <c r="FD170" s="355">
        <f t="shared" si="769"/>
        <v>0</v>
      </c>
      <c r="FE170" s="355">
        <f t="shared" si="770"/>
        <v>0</v>
      </c>
      <c r="FF170" s="68"/>
      <c r="FG170" s="68">
        <f t="shared" si="771"/>
        <v>0</v>
      </c>
      <c r="FH170" s="68" t="str">
        <f t="shared" si="772"/>
        <v>-</v>
      </c>
      <c r="FI170" s="68" t="str">
        <f t="shared" si="773"/>
        <v>-</v>
      </c>
      <c r="FJ170" s="68" t="str">
        <f t="shared" si="774"/>
        <v>-</v>
      </c>
      <c r="FK170" s="68" t="str">
        <f t="shared" si="775"/>
        <v>-</v>
      </c>
      <c r="FL170" s="68" t="str">
        <f t="shared" si="776"/>
        <v>-</v>
      </c>
      <c r="FM170" s="68" t="str">
        <f t="shared" si="777"/>
        <v>-</v>
      </c>
      <c r="FN170" s="68" t="str">
        <f t="shared" si="778"/>
        <v>-</v>
      </c>
      <c r="FO170" s="68"/>
      <c r="FP170" s="355">
        <f t="shared" si="779"/>
        <v>0</v>
      </c>
      <c r="FQ170" s="355">
        <f t="shared" si="780"/>
        <v>0</v>
      </c>
      <c r="FR170" s="355">
        <f t="shared" si="781"/>
        <v>0</v>
      </c>
      <c r="FS170" s="355">
        <f t="shared" si="782"/>
        <v>0</v>
      </c>
      <c r="FT170" s="355">
        <f t="shared" si="783"/>
        <v>0</v>
      </c>
      <c r="FU170" s="355">
        <f t="shared" si="784"/>
        <v>0</v>
      </c>
      <c r="FV170" s="355">
        <f t="shared" si="785"/>
        <v>0</v>
      </c>
      <c r="FW170" s="355">
        <f t="shared" si="786"/>
        <v>0</v>
      </c>
      <c r="FX170" s="68"/>
      <c r="FY170" s="68">
        <f t="shared" si="787"/>
        <v>0</v>
      </c>
      <c r="FZ170" s="68" t="str">
        <f t="shared" si="788"/>
        <v>-</v>
      </c>
      <c r="GA170" s="68" t="str">
        <f t="shared" si="789"/>
        <v>-</v>
      </c>
      <c r="GB170" s="68" t="str">
        <f t="shared" si="790"/>
        <v>-</v>
      </c>
      <c r="GC170" s="68" t="str">
        <f t="shared" si="791"/>
        <v>-</v>
      </c>
      <c r="GD170" s="68" t="str">
        <f t="shared" si="792"/>
        <v>-</v>
      </c>
      <c r="GE170" s="68" t="str">
        <f t="shared" si="793"/>
        <v>-</v>
      </c>
      <c r="GF170" s="68" t="str">
        <f t="shared" si="794"/>
        <v>-</v>
      </c>
    </row>
    <row r="171" spans="1:188" ht="12" x14ac:dyDescent="0.3">
      <c r="A171" s="387"/>
      <c r="B171" s="387" t="s">
        <v>107</v>
      </c>
      <c r="C171" s="387" t="s">
        <v>26</v>
      </c>
      <c r="D171" s="388">
        <v>0.72916666666666663</v>
      </c>
      <c r="E171" s="388">
        <v>0</v>
      </c>
      <c r="F171" s="389" t="str">
        <f t="shared" si="665"/>
        <v>PT</v>
      </c>
      <c r="G171" s="9"/>
      <c r="H171" s="460">
        <f>INDEX(Lookup!$F$375:$Q$385,MATCH(B171,Lookup!$F$375:$F$385,0),MATCH($F$9,Lookup!$F$375:$Q$375,0))</f>
        <v>0.1</v>
      </c>
      <c r="I171" s="391">
        <v>192.4</v>
      </c>
      <c r="J171" s="460">
        <f t="shared" si="666"/>
        <v>683.8</v>
      </c>
      <c r="K171" s="460">
        <f t="shared" si="667"/>
        <v>0</v>
      </c>
      <c r="L171" s="394">
        <f t="shared" si="683"/>
        <v>0</v>
      </c>
      <c r="M171" s="395">
        <f t="shared" si="668"/>
        <v>192.4</v>
      </c>
      <c r="N171" s="392">
        <f t="shared" si="669"/>
        <v>0</v>
      </c>
      <c r="O171" s="9">
        <f t="shared" si="670"/>
        <v>0</v>
      </c>
      <c r="P171" s="9">
        <f t="shared" si="684"/>
        <v>0</v>
      </c>
      <c r="Q171" s="9">
        <f t="shared" si="685"/>
        <v>0</v>
      </c>
      <c r="R171" s="9">
        <f t="shared" si="686"/>
        <v>0</v>
      </c>
      <c r="S171" s="9">
        <f t="shared" si="687"/>
        <v>0</v>
      </c>
      <c r="T171" s="9">
        <f t="shared" si="688"/>
        <v>0</v>
      </c>
      <c r="U171" s="9">
        <f t="shared" si="689"/>
        <v>0</v>
      </c>
      <c r="V171" s="9">
        <f t="shared" si="690"/>
        <v>0</v>
      </c>
      <c r="W171" s="9">
        <f t="shared" si="691"/>
        <v>0</v>
      </c>
      <c r="X171" s="9">
        <f t="shared" si="692"/>
        <v>0</v>
      </c>
      <c r="Y171" s="9">
        <f t="shared" si="693"/>
        <v>0</v>
      </c>
      <c r="Z171" s="9">
        <f t="shared" si="694"/>
        <v>0</v>
      </c>
      <c r="AA171" s="9">
        <f t="shared" si="695"/>
        <v>0</v>
      </c>
      <c r="AB171" s="9">
        <f t="shared" si="671"/>
        <v>0</v>
      </c>
      <c r="AC171" s="9">
        <f t="shared" si="672"/>
        <v>0</v>
      </c>
      <c r="AD171" s="9">
        <f t="shared" si="673"/>
        <v>0</v>
      </c>
      <c r="AE171" s="9">
        <f t="shared" si="674"/>
        <v>0</v>
      </c>
      <c r="AF171" s="9">
        <f t="shared" si="675"/>
        <v>0</v>
      </c>
      <c r="AG171" s="9">
        <f t="shared" si="676"/>
        <v>0</v>
      </c>
      <c r="AH171" s="8">
        <f t="shared" si="677"/>
        <v>192.4</v>
      </c>
      <c r="AI171" s="8">
        <f t="shared" si="678"/>
        <v>0</v>
      </c>
      <c r="AJ171" s="8">
        <f t="shared" si="679"/>
        <v>0</v>
      </c>
      <c r="AK171" s="8">
        <f t="shared" si="680"/>
        <v>0</v>
      </c>
      <c r="AL171" s="8">
        <f t="shared" si="681"/>
        <v>0</v>
      </c>
      <c r="AM171" s="103" t="str">
        <f t="shared" si="682"/>
        <v>1</v>
      </c>
      <c r="AN171" s="63"/>
      <c r="AO171" s="63"/>
      <c r="AP171" s="63"/>
      <c r="AQ171" s="66"/>
      <c r="AR171" s="66"/>
      <c r="AS171" s="63"/>
      <c r="AT171" s="63"/>
      <c r="AU171" s="63"/>
      <c r="AV171" s="63"/>
      <c r="AW171" s="63"/>
      <c r="AX171" s="66"/>
      <c r="AY171" s="66"/>
      <c r="AZ171" s="63"/>
      <c r="BA171" s="63"/>
      <c r="BB171" s="63"/>
      <c r="BC171" s="63"/>
      <c r="BD171" s="63"/>
      <c r="BE171" s="66"/>
      <c r="BF171" s="66"/>
      <c r="BG171" s="63"/>
      <c r="BH171" s="63"/>
      <c r="BI171" s="63"/>
      <c r="BJ171" s="63"/>
      <c r="BK171" s="63"/>
      <c r="BL171" s="66"/>
      <c r="BM171" s="66"/>
      <c r="BN171" s="63"/>
      <c r="BO171" s="63"/>
      <c r="BP171" s="63"/>
      <c r="BQ171" s="63"/>
      <c r="BR171" s="63"/>
      <c r="BT171" s="70">
        <f t="shared" si="696"/>
        <v>0</v>
      </c>
      <c r="BU171" s="70">
        <f t="shared" si="697"/>
        <v>0</v>
      </c>
      <c r="BV171" s="70">
        <f t="shared" si="698"/>
        <v>0</v>
      </c>
      <c r="BW171" s="70">
        <f t="shared" si="699"/>
        <v>0</v>
      </c>
      <c r="BX171" s="70">
        <f t="shared" si="700"/>
        <v>0</v>
      </c>
      <c r="BY171" s="70">
        <f t="shared" si="701"/>
        <v>0</v>
      </c>
      <c r="CA171" s="104">
        <f t="shared" si="702"/>
        <v>0</v>
      </c>
      <c r="CB171" s="104">
        <f t="shared" si="703"/>
        <v>0</v>
      </c>
      <c r="CC171" s="104">
        <f t="shared" si="704"/>
        <v>0</v>
      </c>
      <c r="CD171" s="104">
        <f t="shared" si="705"/>
        <v>0</v>
      </c>
      <c r="CE171" s="104">
        <f t="shared" si="706"/>
        <v>0</v>
      </c>
      <c r="CF171" s="104">
        <f t="shared" si="707"/>
        <v>0</v>
      </c>
      <c r="CH171" s="62">
        <f t="shared" si="708"/>
        <v>0</v>
      </c>
      <c r="CI171" s="62">
        <f t="shared" si="709"/>
        <v>0</v>
      </c>
      <c r="CJ171" s="62">
        <f t="shared" si="710"/>
        <v>0</v>
      </c>
      <c r="CK171" s="62">
        <f t="shared" si="711"/>
        <v>0</v>
      </c>
      <c r="CL171" s="62">
        <f t="shared" si="712"/>
        <v>0</v>
      </c>
      <c r="CM171" s="62">
        <f t="shared" si="713"/>
        <v>0</v>
      </c>
      <c r="CN171" s="62">
        <f t="shared" si="714"/>
        <v>0</v>
      </c>
      <c r="CO171" s="62">
        <f t="shared" si="715"/>
        <v>0</v>
      </c>
      <c r="CV171" s="355">
        <f t="shared" si="716"/>
        <v>0</v>
      </c>
      <c r="CW171" s="355">
        <f t="shared" si="717"/>
        <v>0</v>
      </c>
      <c r="CX171" s="355">
        <f t="shared" si="718"/>
        <v>0</v>
      </c>
      <c r="CY171" s="355">
        <f t="shared" si="719"/>
        <v>0</v>
      </c>
      <c r="CZ171" s="355" t="str">
        <f ca="1">IFERROR(OUNTIF(AN171:AT171,"e"),"-")</f>
        <v>-</v>
      </c>
      <c r="DA171" s="355">
        <f t="shared" si="720"/>
        <v>0</v>
      </c>
      <c r="DB171" s="355">
        <f t="shared" si="721"/>
        <v>0</v>
      </c>
      <c r="DC171" s="355">
        <f t="shared" si="722"/>
        <v>0</v>
      </c>
      <c r="DD171" s="68"/>
      <c r="DE171" s="1168">
        <f t="shared" si="723"/>
        <v>0</v>
      </c>
      <c r="DF171" s="1168" t="str">
        <f t="shared" si="724"/>
        <v>-</v>
      </c>
      <c r="DG171" s="1168" t="str">
        <f t="shared" si="725"/>
        <v>-</v>
      </c>
      <c r="DH171" s="1168" t="str">
        <f t="shared" si="726"/>
        <v>-</v>
      </c>
      <c r="DI171" s="1168" t="str">
        <f t="shared" ca="1" si="727"/>
        <v>-</v>
      </c>
      <c r="DJ171" s="1168" t="str">
        <f t="shared" si="728"/>
        <v>-</v>
      </c>
      <c r="DK171" s="1168" t="str">
        <f t="shared" si="729"/>
        <v>-</v>
      </c>
      <c r="DL171" s="1168" t="str">
        <f t="shared" si="730"/>
        <v>-</v>
      </c>
      <c r="DM171" s="68"/>
      <c r="DN171" s="355">
        <f t="shared" si="731"/>
        <v>0</v>
      </c>
      <c r="DO171" s="355">
        <f t="shared" si="732"/>
        <v>0</v>
      </c>
      <c r="DP171" s="355">
        <f t="shared" si="733"/>
        <v>0</v>
      </c>
      <c r="DQ171" s="355">
        <f t="shared" si="734"/>
        <v>0</v>
      </c>
      <c r="DR171" s="355">
        <f t="shared" si="735"/>
        <v>0</v>
      </c>
      <c r="DS171" s="355">
        <f t="shared" si="736"/>
        <v>0</v>
      </c>
      <c r="DT171" s="355">
        <f t="shared" si="737"/>
        <v>0</v>
      </c>
      <c r="DU171" s="355">
        <f t="shared" si="738"/>
        <v>0</v>
      </c>
      <c r="DV171" s="68"/>
      <c r="DW171" s="68">
        <f t="shared" si="739"/>
        <v>0</v>
      </c>
      <c r="DX171" s="68" t="str">
        <f t="shared" si="740"/>
        <v>-</v>
      </c>
      <c r="DY171" s="68" t="str">
        <f t="shared" si="741"/>
        <v>-</v>
      </c>
      <c r="DZ171" s="68" t="str">
        <f t="shared" si="742"/>
        <v>-</v>
      </c>
      <c r="EA171" s="68" t="str">
        <f t="shared" si="743"/>
        <v>-</v>
      </c>
      <c r="EB171" s="68" t="str">
        <f t="shared" si="744"/>
        <v>-</v>
      </c>
      <c r="EC171" s="68" t="str">
        <f t="shared" si="745"/>
        <v>-</v>
      </c>
      <c r="ED171" s="68" t="str">
        <f t="shared" si="746"/>
        <v>-</v>
      </c>
      <c r="EE171" s="68"/>
      <c r="EF171" s="355">
        <f t="shared" si="747"/>
        <v>0</v>
      </c>
      <c r="EG171" s="355">
        <f t="shared" si="748"/>
        <v>0</v>
      </c>
      <c r="EH171" s="355">
        <f t="shared" si="749"/>
        <v>0</v>
      </c>
      <c r="EI171" s="355">
        <f t="shared" si="750"/>
        <v>0</v>
      </c>
      <c r="EJ171" s="355">
        <f t="shared" si="751"/>
        <v>0</v>
      </c>
      <c r="EK171" s="355">
        <f t="shared" si="752"/>
        <v>0</v>
      </c>
      <c r="EL171" s="355">
        <f t="shared" si="753"/>
        <v>0</v>
      </c>
      <c r="EM171" s="355">
        <f t="shared" si="754"/>
        <v>0</v>
      </c>
      <c r="EN171" s="68"/>
      <c r="EO171" s="68">
        <f t="shared" si="755"/>
        <v>0</v>
      </c>
      <c r="EP171" s="68" t="str">
        <f t="shared" si="756"/>
        <v>-</v>
      </c>
      <c r="EQ171" s="68" t="str">
        <f t="shared" si="757"/>
        <v>-</v>
      </c>
      <c r="ER171" s="68" t="str">
        <f t="shared" si="758"/>
        <v>-</v>
      </c>
      <c r="ES171" s="68" t="str">
        <f t="shared" si="759"/>
        <v>-</v>
      </c>
      <c r="ET171" s="68" t="str">
        <f t="shared" si="760"/>
        <v>-</v>
      </c>
      <c r="EU171" s="68" t="str">
        <f t="shared" si="761"/>
        <v>-</v>
      </c>
      <c r="EV171" s="68" t="str">
        <f t="shared" si="762"/>
        <v>-</v>
      </c>
      <c r="EW171" s="68"/>
      <c r="EX171" s="355">
        <f t="shared" si="763"/>
        <v>0</v>
      </c>
      <c r="EY171" s="355">
        <f t="shared" si="764"/>
        <v>0</v>
      </c>
      <c r="EZ171" s="355">
        <f t="shared" si="765"/>
        <v>0</v>
      </c>
      <c r="FA171" s="355">
        <f t="shared" si="766"/>
        <v>0</v>
      </c>
      <c r="FB171" s="355">
        <f t="shared" si="767"/>
        <v>0</v>
      </c>
      <c r="FC171" s="355">
        <f t="shared" si="768"/>
        <v>0</v>
      </c>
      <c r="FD171" s="355">
        <f t="shared" si="769"/>
        <v>0</v>
      </c>
      <c r="FE171" s="355">
        <f t="shared" si="770"/>
        <v>0</v>
      </c>
      <c r="FF171" s="68"/>
      <c r="FG171" s="68">
        <f t="shared" si="771"/>
        <v>0</v>
      </c>
      <c r="FH171" s="68" t="str">
        <f t="shared" si="772"/>
        <v>-</v>
      </c>
      <c r="FI171" s="68" t="str">
        <f t="shared" si="773"/>
        <v>-</v>
      </c>
      <c r="FJ171" s="68" t="str">
        <f t="shared" si="774"/>
        <v>-</v>
      </c>
      <c r="FK171" s="68" t="str">
        <f t="shared" si="775"/>
        <v>-</v>
      </c>
      <c r="FL171" s="68" t="str">
        <f t="shared" si="776"/>
        <v>-</v>
      </c>
      <c r="FM171" s="68" t="str">
        <f t="shared" si="777"/>
        <v>-</v>
      </c>
      <c r="FN171" s="68" t="str">
        <f t="shared" si="778"/>
        <v>-</v>
      </c>
      <c r="FO171" s="68"/>
      <c r="FP171" s="355">
        <f t="shared" si="779"/>
        <v>0</v>
      </c>
      <c r="FQ171" s="355">
        <f t="shared" si="780"/>
        <v>0</v>
      </c>
      <c r="FR171" s="355">
        <f t="shared" si="781"/>
        <v>0</v>
      </c>
      <c r="FS171" s="355">
        <f t="shared" si="782"/>
        <v>0</v>
      </c>
      <c r="FT171" s="355">
        <f t="shared" si="783"/>
        <v>0</v>
      </c>
      <c r="FU171" s="355">
        <f t="shared" si="784"/>
        <v>0</v>
      </c>
      <c r="FV171" s="355">
        <f t="shared" si="785"/>
        <v>0</v>
      </c>
      <c r="FW171" s="355">
        <f t="shared" si="786"/>
        <v>0</v>
      </c>
      <c r="FX171" s="68"/>
      <c r="FY171" s="68">
        <f t="shared" si="787"/>
        <v>0</v>
      </c>
      <c r="FZ171" s="68" t="str">
        <f t="shared" si="788"/>
        <v>-</v>
      </c>
      <c r="GA171" s="68" t="str">
        <f t="shared" si="789"/>
        <v>-</v>
      </c>
      <c r="GB171" s="68" t="str">
        <f t="shared" si="790"/>
        <v>-</v>
      </c>
      <c r="GC171" s="68" t="str">
        <f t="shared" si="791"/>
        <v>-</v>
      </c>
      <c r="GD171" s="68" t="str">
        <f t="shared" si="792"/>
        <v>-</v>
      </c>
      <c r="GE171" s="68" t="str">
        <f t="shared" si="793"/>
        <v>-</v>
      </c>
      <c r="GF171" s="68" t="str">
        <f t="shared" si="794"/>
        <v>-</v>
      </c>
    </row>
    <row r="172" spans="1:188" ht="12.6" thickBot="1" x14ac:dyDescent="0.35">
      <c r="A172" s="387"/>
      <c r="B172" s="387" t="s">
        <v>107</v>
      </c>
      <c r="C172" s="387" t="s">
        <v>26</v>
      </c>
      <c r="D172" s="388">
        <v>0.72916666666666663</v>
      </c>
      <c r="E172" s="388">
        <v>0</v>
      </c>
      <c r="F172" s="389" t="str">
        <f t="shared" si="665"/>
        <v>PT</v>
      </c>
      <c r="G172" s="9"/>
      <c r="H172" s="460">
        <f>INDEX(Lookup!$F$375:$Q$385,MATCH(B172,Lookup!$F$375:$F$385,0),MATCH($F$9,Lookup!$F$375:$Q$375,0))</f>
        <v>0.1</v>
      </c>
      <c r="I172" s="391">
        <v>192.4</v>
      </c>
      <c r="J172" s="460">
        <f t="shared" si="666"/>
        <v>683.8</v>
      </c>
      <c r="K172" s="460">
        <f t="shared" si="667"/>
        <v>0</v>
      </c>
      <c r="L172" s="394">
        <f t="shared" si="683"/>
        <v>0</v>
      </c>
      <c r="M172" s="395">
        <f t="shared" si="668"/>
        <v>192.4</v>
      </c>
      <c r="N172" s="392">
        <f t="shared" si="669"/>
        <v>0</v>
      </c>
      <c r="O172" s="9">
        <f t="shared" si="670"/>
        <v>0</v>
      </c>
      <c r="P172" s="9">
        <f t="shared" si="684"/>
        <v>0</v>
      </c>
      <c r="Q172" s="9">
        <f t="shared" si="685"/>
        <v>0</v>
      </c>
      <c r="R172" s="9">
        <f t="shared" si="686"/>
        <v>0</v>
      </c>
      <c r="S172" s="9">
        <f t="shared" si="687"/>
        <v>0</v>
      </c>
      <c r="T172" s="9">
        <f t="shared" si="688"/>
        <v>0</v>
      </c>
      <c r="U172" s="9">
        <f t="shared" si="689"/>
        <v>0</v>
      </c>
      <c r="V172" s="9">
        <f t="shared" si="690"/>
        <v>0</v>
      </c>
      <c r="W172" s="9">
        <f t="shared" si="691"/>
        <v>0</v>
      </c>
      <c r="X172" s="9">
        <f t="shared" si="692"/>
        <v>0</v>
      </c>
      <c r="Y172" s="9">
        <f t="shared" si="693"/>
        <v>0</v>
      </c>
      <c r="Z172" s="9">
        <f t="shared" si="694"/>
        <v>0</v>
      </c>
      <c r="AA172" s="9">
        <f t="shared" si="695"/>
        <v>0</v>
      </c>
      <c r="AB172" s="9">
        <f t="shared" si="671"/>
        <v>0</v>
      </c>
      <c r="AC172" s="9">
        <f t="shared" si="672"/>
        <v>0</v>
      </c>
      <c r="AD172" s="9">
        <f t="shared" si="673"/>
        <v>0</v>
      </c>
      <c r="AE172" s="9">
        <f t="shared" si="674"/>
        <v>0</v>
      </c>
      <c r="AF172" s="9">
        <f t="shared" si="675"/>
        <v>0</v>
      </c>
      <c r="AG172" s="9">
        <f t="shared" si="676"/>
        <v>0</v>
      </c>
      <c r="AH172" s="8">
        <f t="shared" si="677"/>
        <v>192.4</v>
      </c>
      <c r="AI172" s="8">
        <f t="shared" si="678"/>
        <v>0</v>
      </c>
      <c r="AJ172" s="8">
        <f t="shared" si="679"/>
        <v>0</v>
      </c>
      <c r="AK172" s="8">
        <f t="shared" si="680"/>
        <v>0</v>
      </c>
      <c r="AL172" s="8">
        <f t="shared" si="681"/>
        <v>0</v>
      </c>
      <c r="AM172" s="103" t="str">
        <f t="shared" si="682"/>
        <v>1</v>
      </c>
      <c r="AN172" s="63"/>
      <c r="AO172" s="63"/>
      <c r="AP172" s="63"/>
      <c r="AQ172" s="66"/>
      <c r="AR172" s="66"/>
      <c r="AS172" s="63"/>
      <c r="AT172" s="63"/>
      <c r="AU172" s="63"/>
      <c r="AV172" s="63"/>
      <c r="AW172" s="63"/>
      <c r="AX172" s="66"/>
      <c r="AY172" s="66"/>
      <c r="AZ172" s="63"/>
      <c r="BA172" s="63"/>
      <c r="BB172" s="63"/>
      <c r="BC172" s="63"/>
      <c r="BD172" s="63"/>
      <c r="BE172" s="66"/>
      <c r="BF172" s="66"/>
      <c r="BG172" s="63"/>
      <c r="BH172" s="63"/>
      <c r="BI172" s="63"/>
      <c r="BJ172" s="63"/>
      <c r="BK172" s="63"/>
      <c r="BL172" s="66"/>
      <c r="BM172" s="66"/>
      <c r="BN172" s="63"/>
      <c r="BO172" s="63"/>
      <c r="BP172" s="63"/>
      <c r="BQ172" s="63"/>
      <c r="BR172" s="63"/>
      <c r="BT172" s="70">
        <f t="shared" si="696"/>
        <v>0</v>
      </c>
      <c r="BU172" s="70">
        <f t="shared" si="697"/>
        <v>0</v>
      </c>
      <c r="BV172" s="70">
        <f t="shared" si="698"/>
        <v>0</v>
      </c>
      <c r="BW172" s="70">
        <f t="shared" si="699"/>
        <v>0</v>
      </c>
      <c r="BX172" s="70">
        <f t="shared" si="700"/>
        <v>0</v>
      </c>
      <c r="BY172" s="70">
        <f t="shared" si="701"/>
        <v>0</v>
      </c>
      <c r="CA172" s="104">
        <f t="shared" si="702"/>
        <v>0</v>
      </c>
      <c r="CB172" s="104">
        <f t="shared" si="703"/>
        <v>0</v>
      </c>
      <c r="CC172" s="104">
        <f t="shared" si="704"/>
        <v>0</v>
      </c>
      <c r="CD172" s="104">
        <f t="shared" si="705"/>
        <v>0</v>
      </c>
      <c r="CE172" s="104">
        <f t="shared" si="706"/>
        <v>0</v>
      </c>
      <c r="CF172" s="104">
        <f t="shared" si="707"/>
        <v>0</v>
      </c>
      <c r="CH172" s="62">
        <f t="shared" si="708"/>
        <v>0</v>
      </c>
      <c r="CI172" s="62">
        <f t="shared" si="709"/>
        <v>0</v>
      </c>
      <c r="CJ172" s="62">
        <f t="shared" si="710"/>
        <v>0</v>
      </c>
      <c r="CK172" s="62">
        <f t="shared" si="711"/>
        <v>0</v>
      </c>
      <c r="CL172" s="62">
        <f t="shared" si="712"/>
        <v>0</v>
      </c>
      <c r="CM172" s="62">
        <f t="shared" si="713"/>
        <v>0</v>
      </c>
      <c r="CN172" s="62">
        <f t="shared" si="714"/>
        <v>0</v>
      </c>
      <c r="CO172" s="62">
        <f t="shared" si="715"/>
        <v>0</v>
      </c>
      <c r="CV172" s="355">
        <f t="shared" si="716"/>
        <v>0</v>
      </c>
      <c r="CW172" s="355">
        <f t="shared" si="717"/>
        <v>0</v>
      </c>
      <c r="CX172" s="355">
        <f t="shared" si="718"/>
        <v>0</v>
      </c>
      <c r="CY172" s="355">
        <f t="shared" si="719"/>
        <v>0</v>
      </c>
      <c r="CZ172" s="355" t="str">
        <f ca="1">IFERROR(OUNTIF(AN172:AT172,"e"),"-")</f>
        <v>-</v>
      </c>
      <c r="DA172" s="355">
        <f t="shared" si="720"/>
        <v>0</v>
      </c>
      <c r="DB172" s="355">
        <f t="shared" si="721"/>
        <v>0</v>
      </c>
      <c r="DC172" s="355">
        <f t="shared" si="722"/>
        <v>0</v>
      </c>
      <c r="DD172" s="68"/>
      <c r="DE172" s="1168">
        <f t="shared" si="723"/>
        <v>0</v>
      </c>
      <c r="DF172" s="1168" t="str">
        <f t="shared" si="724"/>
        <v>-</v>
      </c>
      <c r="DG172" s="1168" t="str">
        <f t="shared" si="725"/>
        <v>-</v>
      </c>
      <c r="DH172" s="1168" t="str">
        <f t="shared" si="726"/>
        <v>-</v>
      </c>
      <c r="DI172" s="1168" t="str">
        <f t="shared" ca="1" si="727"/>
        <v>-</v>
      </c>
      <c r="DJ172" s="1168" t="str">
        <f t="shared" si="728"/>
        <v>-</v>
      </c>
      <c r="DK172" s="1168" t="str">
        <f t="shared" si="729"/>
        <v>-</v>
      </c>
      <c r="DL172" s="1168" t="str">
        <f t="shared" si="730"/>
        <v>-</v>
      </c>
      <c r="DM172" s="68"/>
      <c r="DN172" s="355">
        <f t="shared" si="731"/>
        <v>0</v>
      </c>
      <c r="DO172" s="355">
        <f t="shared" si="732"/>
        <v>0</v>
      </c>
      <c r="DP172" s="355">
        <f t="shared" si="733"/>
        <v>0</v>
      </c>
      <c r="DQ172" s="355">
        <f t="shared" si="734"/>
        <v>0</v>
      </c>
      <c r="DR172" s="355">
        <f t="shared" si="735"/>
        <v>0</v>
      </c>
      <c r="DS172" s="355">
        <f t="shared" si="736"/>
        <v>0</v>
      </c>
      <c r="DT172" s="355">
        <f t="shared" si="737"/>
        <v>0</v>
      </c>
      <c r="DU172" s="355">
        <f t="shared" si="738"/>
        <v>0</v>
      </c>
      <c r="DV172" s="68"/>
      <c r="DW172" s="68">
        <f t="shared" si="739"/>
        <v>0</v>
      </c>
      <c r="DX172" s="68" t="str">
        <f t="shared" si="740"/>
        <v>-</v>
      </c>
      <c r="DY172" s="68" t="str">
        <f t="shared" si="741"/>
        <v>-</v>
      </c>
      <c r="DZ172" s="68" t="str">
        <f t="shared" si="742"/>
        <v>-</v>
      </c>
      <c r="EA172" s="68" t="str">
        <f t="shared" si="743"/>
        <v>-</v>
      </c>
      <c r="EB172" s="68" t="str">
        <f t="shared" si="744"/>
        <v>-</v>
      </c>
      <c r="EC172" s="68" t="str">
        <f t="shared" si="745"/>
        <v>-</v>
      </c>
      <c r="ED172" s="68" t="str">
        <f t="shared" si="746"/>
        <v>-</v>
      </c>
      <c r="EE172" s="68"/>
      <c r="EF172" s="355">
        <f t="shared" si="747"/>
        <v>0</v>
      </c>
      <c r="EG172" s="355">
        <f t="shared" si="748"/>
        <v>0</v>
      </c>
      <c r="EH172" s="355">
        <f t="shared" si="749"/>
        <v>0</v>
      </c>
      <c r="EI172" s="355">
        <f t="shared" si="750"/>
        <v>0</v>
      </c>
      <c r="EJ172" s="355">
        <f t="shared" si="751"/>
        <v>0</v>
      </c>
      <c r="EK172" s="355">
        <f t="shared" si="752"/>
        <v>0</v>
      </c>
      <c r="EL172" s="355">
        <f t="shared" si="753"/>
        <v>0</v>
      </c>
      <c r="EM172" s="355">
        <f t="shared" si="754"/>
        <v>0</v>
      </c>
      <c r="EN172" s="68"/>
      <c r="EO172" s="68">
        <f t="shared" si="755"/>
        <v>0</v>
      </c>
      <c r="EP172" s="68" t="str">
        <f t="shared" si="756"/>
        <v>-</v>
      </c>
      <c r="EQ172" s="68" t="str">
        <f t="shared" si="757"/>
        <v>-</v>
      </c>
      <c r="ER172" s="68" t="str">
        <f t="shared" si="758"/>
        <v>-</v>
      </c>
      <c r="ES172" s="68" t="str">
        <f t="shared" si="759"/>
        <v>-</v>
      </c>
      <c r="ET172" s="68" t="str">
        <f t="shared" si="760"/>
        <v>-</v>
      </c>
      <c r="EU172" s="68" t="str">
        <f t="shared" si="761"/>
        <v>-</v>
      </c>
      <c r="EV172" s="68" t="str">
        <f t="shared" si="762"/>
        <v>-</v>
      </c>
      <c r="EW172" s="68"/>
      <c r="EX172" s="355">
        <f t="shared" si="763"/>
        <v>0</v>
      </c>
      <c r="EY172" s="355">
        <f t="shared" si="764"/>
        <v>0</v>
      </c>
      <c r="EZ172" s="355">
        <f t="shared" si="765"/>
        <v>0</v>
      </c>
      <c r="FA172" s="355">
        <f t="shared" si="766"/>
        <v>0</v>
      </c>
      <c r="FB172" s="355">
        <f t="shared" si="767"/>
        <v>0</v>
      </c>
      <c r="FC172" s="355">
        <f t="shared" si="768"/>
        <v>0</v>
      </c>
      <c r="FD172" s="355">
        <f t="shared" si="769"/>
        <v>0</v>
      </c>
      <c r="FE172" s="355">
        <f t="shared" si="770"/>
        <v>0</v>
      </c>
      <c r="FF172" s="68"/>
      <c r="FG172" s="68">
        <f t="shared" si="771"/>
        <v>0</v>
      </c>
      <c r="FH172" s="68" t="str">
        <f t="shared" si="772"/>
        <v>-</v>
      </c>
      <c r="FI172" s="68" t="str">
        <f t="shared" si="773"/>
        <v>-</v>
      </c>
      <c r="FJ172" s="68" t="str">
        <f t="shared" si="774"/>
        <v>-</v>
      </c>
      <c r="FK172" s="68" t="str">
        <f t="shared" si="775"/>
        <v>-</v>
      </c>
      <c r="FL172" s="68" t="str">
        <f t="shared" si="776"/>
        <v>-</v>
      </c>
      <c r="FM172" s="68" t="str">
        <f t="shared" si="777"/>
        <v>-</v>
      </c>
      <c r="FN172" s="68" t="str">
        <f t="shared" si="778"/>
        <v>-</v>
      </c>
      <c r="FO172" s="68"/>
      <c r="FP172" s="355">
        <f t="shared" si="779"/>
        <v>0</v>
      </c>
      <c r="FQ172" s="355">
        <f t="shared" si="780"/>
        <v>0</v>
      </c>
      <c r="FR172" s="355">
        <f t="shared" si="781"/>
        <v>0</v>
      </c>
      <c r="FS172" s="355">
        <f t="shared" si="782"/>
        <v>0</v>
      </c>
      <c r="FT172" s="355">
        <f t="shared" si="783"/>
        <v>0</v>
      </c>
      <c r="FU172" s="355">
        <f t="shared" si="784"/>
        <v>0</v>
      </c>
      <c r="FV172" s="355">
        <f t="shared" si="785"/>
        <v>0</v>
      </c>
      <c r="FW172" s="355">
        <f t="shared" si="786"/>
        <v>0</v>
      </c>
      <c r="FX172" s="68"/>
      <c r="FY172" s="68">
        <f t="shared" si="787"/>
        <v>0</v>
      </c>
      <c r="FZ172" s="68" t="str">
        <f t="shared" si="788"/>
        <v>-</v>
      </c>
      <c r="GA172" s="68" t="str">
        <f t="shared" si="789"/>
        <v>-</v>
      </c>
      <c r="GB172" s="68" t="str">
        <f t="shared" si="790"/>
        <v>-</v>
      </c>
      <c r="GC172" s="68" t="str">
        <f t="shared" si="791"/>
        <v>-</v>
      </c>
      <c r="GD172" s="68" t="str">
        <f t="shared" si="792"/>
        <v>-</v>
      </c>
      <c r="GE172" s="68" t="str">
        <f t="shared" si="793"/>
        <v>-</v>
      </c>
      <c r="GF172" s="68" t="str">
        <f t="shared" si="794"/>
        <v>-</v>
      </c>
    </row>
    <row r="173" spans="1:188" ht="12.6" thickBot="1" x14ac:dyDescent="0.35">
      <c r="A173" s="414"/>
      <c r="B173" s="414"/>
      <c r="C173" s="414"/>
      <c r="D173" s="415"/>
      <c r="E173" s="415"/>
      <c r="F173" s="416"/>
      <c r="G173" s="414"/>
      <c r="H173" s="414"/>
      <c r="I173" s="417"/>
      <c r="J173" s="418" t="s">
        <v>75</v>
      </c>
      <c r="K173" s="476">
        <f>SUM(K151:K172)</f>
        <v>0</v>
      </c>
      <c r="L173" s="418">
        <f>SUM(L151:L172)</f>
        <v>0</v>
      </c>
      <c r="M173" s="420"/>
      <c r="N173" s="469">
        <f>SUM(N151:N172)</f>
        <v>0</v>
      </c>
      <c r="O173" s="234"/>
      <c r="P173" s="235">
        <f>SUM(P151:P172)</f>
        <v>0</v>
      </c>
      <c r="Q173" s="235"/>
      <c r="R173" s="235">
        <f>SUM(R151:R172)</f>
        <v>0</v>
      </c>
      <c r="S173" s="235"/>
      <c r="T173" s="235">
        <f>SUM(T151:T172)</f>
        <v>0</v>
      </c>
      <c r="U173" s="236"/>
      <c r="V173" s="235">
        <f>SUM(V151:V172)</f>
        <v>0</v>
      </c>
      <c r="W173" s="235"/>
      <c r="X173" s="235">
        <f>SUM(X151:X172)</f>
        <v>0</v>
      </c>
      <c r="Y173" s="235">
        <f>SUM(Y151:Y172)</f>
        <v>0</v>
      </c>
      <c r="Z173" s="235">
        <f>SUM(Z151:Z172)</f>
        <v>0</v>
      </c>
      <c r="AA173" s="235">
        <f>SUM(AA151:AA172)</f>
        <v>0</v>
      </c>
      <c r="AB173" s="235"/>
      <c r="AC173" s="236"/>
      <c r="AD173" s="235"/>
      <c r="AE173" s="235"/>
      <c r="AF173" s="235"/>
      <c r="AG173" s="235"/>
      <c r="AH173" s="235"/>
      <c r="AI173" s="235"/>
      <c r="AJ173" s="235"/>
      <c r="AK173" s="235"/>
      <c r="AL173" s="236"/>
      <c r="AM173" s="237"/>
      <c r="AN173" s="121">
        <f t="shared" ref="AN173:BR173" si="795">COUNTA(AN151:AN172)</f>
        <v>0</v>
      </c>
      <c r="AO173" s="121">
        <f t="shared" si="795"/>
        <v>0</v>
      </c>
      <c r="AP173" s="121">
        <f t="shared" si="795"/>
        <v>0</v>
      </c>
      <c r="AQ173" s="121">
        <f t="shared" si="795"/>
        <v>0</v>
      </c>
      <c r="AR173" s="121">
        <f t="shared" si="795"/>
        <v>0</v>
      </c>
      <c r="AS173" s="121">
        <f t="shared" si="795"/>
        <v>0</v>
      </c>
      <c r="AT173" s="121">
        <f t="shared" si="795"/>
        <v>0</v>
      </c>
      <c r="AU173" s="121">
        <f t="shared" si="795"/>
        <v>0</v>
      </c>
      <c r="AV173" s="121">
        <f t="shared" si="795"/>
        <v>0</v>
      </c>
      <c r="AW173" s="121">
        <f t="shared" si="795"/>
        <v>0</v>
      </c>
      <c r="AX173" s="121">
        <f t="shared" si="795"/>
        <v>0</v>
      </c>
      <c r="AY173" s="121">
        <f t="shared" si="795"/>
        <v>0</v>
      </c>
      <c r="AZ173" s="121">
        <f t="shared" si="795"/>
        <v>0</v>
      </c>
      <c r="BA173" s="121">
        <f t="shared" si="795"/>
        <v>0</v>
      </c>
      <c r="BB173" s="121">
        <f t="shared" si="795"/>
        <v>0</v>
      </c>
      <c r="BC173" s="121">
        <f t="shared" si="795"/>
        <v>0</v>
      </c>
      <c r="BD173" s="121">
        <f t="shared" si="795"/>
        <v>0</v>
      </c>
      <c r="BE173" s="121">
        <f t="shared" si="795"/>
        <v>0</v>
      </c>
      <c r="BF173" s="121">
        <f t="shared" si="795"/>
        <v>0</v>
      </c>
      <c r="BG173" s="121">
        <f t="shared" si="795"/>
        <v>0</v>
      </c>
      <c r="BH173" s="121">
        <f t="shared" si="795"/>
        <v>0</v>
      </c>
      <c r="BI173" s="121">
        <f t="shared" si="795"/>
        <v>0</v>
      </c>
      <c r="BJ173" s="121">
        <f t="shared" si="795"/>
        <v>0</v>
      </c>
      <c r="BK173" s="121">
        <f t="shared" si="795"/>
        <v>0</v>
      </c>
      <c r="BL173" s="121">
        <f t="shared" si="795"/>
        <v>0</v>
      </c>
      <c r="BM173" s="121">
        <f t="shared" si="795"/>
        <v>0</v>
      </c>
      <c r="BN173" s="121">
        <f t="shared" si="795"/>
        <v>0</v>
      </c>
      <c r="BO173" s="121">
        <f t="shared" si="795"/>
        <v>0</v>
      </c>
      <c r="BP173" s="121">
        <f t="shared" si="795"/>
        <v>0</v>
      </c>
      <c r="BQ173" s="121">
        <f t="shared" si="795"/>
        <v>0</v>
      </c>
      <c r="BR173" s="121">
        <f t="shared" si="795"/>
        <v>0</v>
      </c>
      <c r="CV173" s="1568">
        <f ca="1">SUM(CV151:DC172)</f>
        <v>0</v>
      </c>
      <c r="CW173" s="1569"/>
      <c r="CX173" s="1569"/>
      <c r="CY173" s="1569"/>
      <c r="CZ173" s="1569"/>
      <c r="DA173" s="1569"/>
      <c r="DB173" s="1569"/>
      <c r="DC173" s="1570"/>
      <c r="DD173" s="68"/>
      <c r="DE173" s="1560">
        <f ca="1">SUM(DE151:DL172)</f>
        <v>0</v>
      </c>
      <c r="DF173" s="1561"/>
      <c r="DG173" s="1561"/>
      <c r="DH173" s="1561"/>
      <c r="DI173" s="1561"/>
      <c r="DJ173" s="1561"/>
      <c r="DK173" s="1561"/>
      <c r="DL173" s="1562"/>
      <c r="DM173" s="68"/>
      <c r="DN173" s="1568">
        <f>SUM(DN151:DU172)</f>
        <v>0</v>
      </c>
      <c r="DO173" s="1569"/>
      <c r="DP173" s="1569"/>
      <c r="DQ173" s="1569"/>
      <c r="DR173" s="1569"/>
      <c r="DS173" s="1569"/>
      <c r="DT173" s="1569"/>
      <c r="DU173" s="1570"/>
      <c r="DV173" s="68"/>
      <c r="DW173" s="1560">
        <f>SUM(DW151:ED172)</f>
        <v>0</v>
      </c>
      <c r="DX173" s="1561"/>
      <c r="DY173" s="1561"/>
      <c r="DZ173" s="1561"/>
      <c r="EA173" s="1561"/>
      <c r="EB173" s="1561"/>
      <c r="EC173" s="1561"/>
      <c r="ED173" s="1562"/>
      <c r="EE173" s="68"/>
      <c r="EF173" s="1568">
        <f>SUM(EF151:EM172)</f>
        <v>0</v>
      </c>
      <c r="EG173" s="1569"/>
      <c r="EH173" s="1569"/>
      <c r="EI173" s="1569"/>
      <c r="EJ173" s="1569"/>
      <c r="EK173" s="1569"/>
      <c r="EL173" s="1569"/>
      <c r="EM173" s="1570"/>
      <c r="EN173" s="68"/>
      <c r="EO173" s="1560">
        <f>SUM(EO151:EV172)</f>
        <v>0</v>
      </c>
      <c r="EP173" s="1561"/>
      <c r="EQ173" s="1561"/>
      <c r="ER173" s="1561"/>
      <c r="ES173" s="1561"/>
      <c r="ET173" s="1561"/>
      <c r="EU173" s="1561"/>
      <c r="EV173" s="1562"/>
      <c r="EW173" s="68"/>
      <c r="EX173" s="1568">
        <f>SUM(EX151:FE172)</f>
        <v>0</v>
      </c>
      <c r="EY173" s="1569"/>
      <c r="EZ173" s="1569"/>
      <c r="FA173" s="1569"/>
      <c r="FB173" s="1569"/>
      <c r="FC173" s="1569"/>
      <c r="FD173" s="1569"/>
      <c r="FE173" s="1570"/>
      <c r="FF173" s="68"/>
      <c r="FG173" s="1560">
        <f>SUM(FG151:FN172)</f>
        <v>0</v>
      </c>
      <c r="FH173" s="1561"/>
      <c r="FI173" s="1561"/>
      <c r="FJ173" s="1561"/>
      <c r="FK173" s="1561"/>
      <c r="FL173" s="1561"/>
      <c r="FM173" s="1561"/>
      <c r="FN173" s="1562"/>
      <c r="FO173" s="68"/>
      <c r="FP173" s="1568">
        <f>SUM(FP151:FW172)</f>
        <v>0</v>
      </c>
      <c r="FQ173" s="1569"/>
      <c r="FR173" s="1569"/>
      <c r="FS173" s="1569"/>
      <c r="FT173" s="1569"/>
      <c r="FU173" s="1569"/>
      <c r="FV173" s="1569"/>
      <c r="FW173" s="1570"/>
      <c r="FX173" s="68"/>
      <c r="FY173" s="1560">
        <f>SUM(FY151:GF172)</f>
        <v>0</v>
      </c>
      <c r="FZ173" s="1561"/>
      <c r="GA173" s="1561"/>
      <c r="GB173" s="1561"/>
      <c r="GC173" s="1561"/>
      <c r="GD173" s="1561"/>
      <c r="GE173" s="1561"/>
      <c r="GF173" s="1562"/>
    </row>
    <row r="174" spans="1:188" ht="14.4" customHeight="1" thickBot="1" x14ac:dyDescent="0.35">
      <c r="B174" s="68"/>
      <c r="N174" s="238" t="s">
        <v>83</v>
      </c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239"/>
      <c r="AH174" s="239"/>
      <c r="AI174" s="239"/>
      <c r="AJ174" s="239"/>
      <c r="AK174" s="239"/>
      <c r="AL174" s="239"/>
      <c r="AM174" s="239"/>
      <c r="AN174" s="1583">
        <f>SUM(BT151:BT172)</f>
        <v>0</v>
      </c>
      <c r="AO174" s="1583"/>
      <c r="AP174" s="1583"/>
      <c r="AQ174" s="1583"/>
      <c r="AR174" s="1583"/>
      <c r="AS174" s="1583">
        <f>SUM(BU151:BU172)</f>
        <v>0</v>
      </c>
      <c r="AT174" s="1583"/>
      <c r="AU174" s="1583"/>
      <c r="AV174" s="1583"/>
      <c r="AW174" s="1583"/>
      <c r="AX174" s="1583"/>
      <c r="AY174" s="1583"/>
      <c r="AZ174" s="1583">
        <f>SUM(BV151:BV172)</f>
        <v>0</v>
      </c>
      <c r="BA174" s="1583"/>
      <c r="BB174" s="1583"/>
      <c r="BC174" s="1583"/>
      <c r="BD174" s="1583"/>
      <c r="BE174" s="1583"/>
      <c r="BF174" s="1583"/>
      <c r="BG174" s="1583">
        <f>SUM(BW151:BW172)</f>
        <v>0</v>
      </c>
      <c r="BH174" s="1583"/>
      <c r="BI174" s="1583"/>
      <c r="BJ174" s="1583"/>
      <c r="BK174" s="1583"/>
      <c r="BL174" s="1583"/>
      <c r="BM174" s="1583"/>
      <c r="BN174" s="1583">
        <f>SUM(BX151:BX172)</f>
        <v>0</v>
      </c>
      <c r="BO174" s="1583"/>
      <c r="BP174" s="1583"/>
      <c r="BQ174" s="1583"/>
      <c r="BR174" s="1583"/>
    </row>
    <row r="175" spans="1:188" ht="14.4" customHeight="1" thickBot="1" x14ac:dyDescent="0.35">
      <c r="N175" s="240" t="s">
        <v>119</v>
      </c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583">
        <f>SUM(CA151:CA172)</f>
        <v>0</v>
      </c>
      <c r="AO175" s="1583"/>
      <c r="AP175" s="1583"/>
      <c r="AQ175" s="1583"/>
      <c r="AR175" s="1583"/>
      <c r="AS175" s="1583">
        <f>SUM(CB151:CB172)</f>
        <v>0</v>
      </c>
      <c r="AT175" s="1583"/>
      <c r="AU175" s="1583"/>
      <c r="AV175" s="1583"/>
      <c r="AW175" s="1583"/>
      <c r="AX175" s="1583"/>
      <c r="AY175" s="1583"/>
      <c r="AZ175" s="1583">
        <f>SUM(CC151:CC172)</f>
        <v>0</v>
      </c>
      <c r="BA175" s="1583"/>
      <c r="BB175" s="1583"/>
      <c r="BC175" s="1583"/>
      <c r="BD175" s="1583"/>
      <c r="BE175" s="1583"/>
      <c r="BF175" s="1583"/>
      <c r="BG175" s="1583">
        <f>SUM(CD151:CD172)</f>
        <v>0</v>
      </c>
      <c r="BH175" s="1583"/>
      <c r="BI175" s="1583"/>
      <c r="BJ175" s="1583"/>
      <c r="BK175" s="1583"/>
      <c r="BL175" s="1583"/>
      <c r="BM175" s="1583"/>
      <c r="BN175" s="1583">
        <f>SUM(CE151:CE172)</f>
        <v>0</v>
      </c>
      <c r="BO175" s="1583"/>
      <c r="BP175" s="1583"/>
      <c r="BQ175" s="1583"/>
      <c r="BR175" s="1583"/>
    </row>
    <row r="176" spans="1:188" ht="12" x14ac:dyDescent="0.3">
      <c r="B176" s="132" t="s">
        <v>63</v>
      </c>
      <c r="E176" s="132" t="s">
        <v>77</v>
      </c>
    </row>
    <row r="177" spans="1:51" ht="12.6" thickBot="1" x14ac:dyDescent="0.35"/>
    <row r="178" spans="1:51" ht="14.4" thickBot="1" x14ac:dyDescent="0.35">
      <c r="B178" s="133" t="s">
        <v>60</v>
      </c>
      <c r="C178" s="134">
        <f>SUM(J183:J187,J189)+SUM(J183:J187,J189)*C179</f>
        <v>0</v>
      </c>
      <c r="D178" s="298"/>
      <c r="E178" s="136" t="s">
        <v>70</v>
      </c>
      <c r="F178" s="137" t="s">
        <v>73</v>
      </c>
      <c r="G178" s="137" t="s">
        <v>82</v>
      </c>
      <c r="H178" s="137" t="s">
        <v>74</v>
      </c>
      <c r="I178" s="137" t="s">
        <v>82</v>
      </c>
      <c r="J178" s="137" t="s">
        <v>75</v>
      </c>
      <c r="K178" s="138" t="s">
        <v>76</v>
      </c>
      <c r="L178" s="139" t="s">
        <v>80</v>
      </c>
      <c r="M178" s="139" t="s">
        <v>92</v>
      </c>
      <c r="N178" s="241"/>
      <c r="O178" s="140"/>
      <c r="AN178" s="1621" t="s">
        <v>200</v>
      </c>
      <c r="AO178" s="1622"/>
      <c r="AP178" s="1622"/>
      <c r="AQ178" s="1622"/>
      <c r="AR178" s="1622"/>
      <c r="AS178" s="1622"/>
      <c r="AT178" s="1622"/>
      <c r="AU178" s="1622"/>
      <c r="AV178" s="1622"/>
      <c r="AW178" s="1622"/>
      <c r="AX178" s="1622"/>
      <c r="AY178" s="1623"/>
    </row>
    <row r="179" spans="1:51" ht="14.4" thickBot="1" x14ac:dyDescent="0.35">
      <c r="B179" s="133" t="s">
        <v>108</v>
      </c>
      <c r="C179" s="141">
        <f>Summary!C20</f>
        <v>0.15</v>
      </c>
      <c r="D179" s="298"/>
      <c r="E179" s="242" t="s">
        <v>71</v>
      </c>
      <c r="F179" s="243">
        <f>Nova!F75</f>
        <v>0</v>
      </c>
      <c r="G179" s="244" t="str">
        <f>IF(ISERROR(F179/$J$179),"",F179/$J$179)</f>
        <v/>
      </c>
      <c r="H179" s="123">
        <f>Nova!H75</f>
        <v>0</v>
      </c>
      <c r="I179" s="245" t="str">
        <f>IF(ISERROR(H179/$J$179),"",H179/$J$179)</f>
        <v/>
      </c>
      <c r="J179" s="246">
        <f t="shared" ref="J179:J190" si="796">F179+H179</f>
        <v>0</v>
      </c>
      <c r="K179" s="247" t="str">
        <f>Summary!K20</f>
        <v/>
      </c>
      <c r="L179" s="248" t="s">
        <v>117</v>
      </c>
      <c r="M179" s="249">
        <f>Summary!N20</f>
        <v>0</v>
      </c>
      <c r="N179" s="241"/>
      <c r="O179" s="140"/>
      <c r="AN179" s="927" t="s">
        <v>20</v>
      </c>
      <c r="AO179" s="1610" t="s">
        <v>21</v>
      </c>
      <c r="AP179" s="1610"/>
      <c r="AQ179" s="1610" t="s">
        <v>196</v>
      </c>
      <c r="AR179" s="1610"/>
      <c r="AS179" s="1584" t="s">
        <v>197</v>
      </c>
      <c r="AT179" s="1586"/>
      <c r="AU179" s="148" t="s">
        <v>198</v>
      </c>
      <c r="AV179" s="148"/>
      <c r="AW179" s="148"/>
      <c r="AX179" s="148"/>
      <c r="AY179" s="149"/>
    </row>
    <row r="180" spans="1:51" ht="14.4" thickBot="1" x14ac:dyDescent="0.35">
      <c r="B180" s="150" t="s">
        <v>61</v>
      </c>
      <c r="C180" s="151"/>
      <c r="D180" s="298"/>
      <c r="E180" s="250" t="s">
        <v>72</v>
      </c>
      <c r="F180" s="251">
        <f>'Diema Channels'!F160</f>
        <v>0</v>
      </c>
      <c r="G180" s="252" t="str">
        <f>IF(ISERROR(F180/$J$180),"",F180/$J$180)</f>
        <v/>
      </c>
      <c r="H180" s="101">
        <f>'Diema Channels'!H160</f>
        <v>0</v>
      </c>
      <c r="I180" s="159" t="str">
        <f>IF(ISERROR(H180/$J$180),"",H180/$J$180)</f>
        <v/>
      </c>
      <c r="J180" s="144">
        <f t="shared" si="796"/>
        <v>0</v>
      </c>
      <c r="K180" s="168" t="str">
        <f>Summary!K21</f>
        <v/>
      </c>
      <c r="L180" s="146" t="s">
        <v>117</v>
      </c>
      <c r="M180" s="253">
        <f>Summary!N21</f>
        <v>0</v>
      </c>
      <c r="N180" s="241"/>
      <c r="O180" s="140"/>
      <c r="AN180" s="923" t="str">
        <f t="shared" ref="AN180:AO187" si="797">K4</f>
        <v>A</v>
      </c>
      <c r="AO180" s="1615">
        <f t="shared" si="797"/>
        <v>30</v>
      </c>
      <c r="AP180" s="1615"/>
      <c r="AQ180" s="1624">
        <f t="shared" ref="AQ180:AQ187" si="798">M4</f>
        <v>1</v>
      </c>
      <c r="AR180" s="1624"/>
      <c r="AS180" s="1625">
        <f>SUM(CH16:CH37)</f>
        <v>0</v>
      </c>
      <c r="AT180" s="1626"/>
      <c r="AU180" s="1627">
        <f t="shared" ref="AU180:AU187" si="799">IFERROR(AS180*AQ180,"-")</f>
        <v>0</v>
      </c>
      <c r="AV180" s="1628"/>
      <c r="AW180" s="1628"/>
      <c r="AX180" s="1628"/>
      <c r="AY180" s="1629"/>
    </row>
    <row r="181" spans="1:51" ht="13.8" x14ac:dyDescent="0.3">
      <c r="B181" s="153" t="str">
        <f>Summary!B22</f>
        <v>Технически разходи за изработка на платен репортаж</v>
      </c>
      <c r="C181" s="4">
        <f>Summary!C23</f>
        <v>0</v>
      </c>
      <c r="D181" s="298"/>
      <c r="E181" s="250" t="s">
        <v>167</v>
      </c>
      <c r="F181" s="251">
        <f>'Diema Channels'!F161</f>
        <v>0</v>
      </c>
      <c r="G181" s="252" t="str">
        <f>IF(ISERROR(F181/$J$181),"",F181/$J$181)</f>
        <v/>
      </c>
      <c r="H181" s="101">
        <f>'Diema Channels'!H161</f>
        <v>0</v>
      </c>
      <c r="I181" s="159" t="str">
        <f>IF(ISERROR(H181/$J$181),"",H181/$J$181)</f>
        <v/>
      </c>
      <c r="J181" s="144">
        <f t="shared" si="796"/>
        <v>0</v>
      </c>
      <c r="K181" s="172" t="str">
        <f>Summary!K22</f>
        <v/>
      </c>
      <c r="L181" s="146" t="s">
        <v>117</v>
      </c>
      <c r="M181" s="254">
        <f>Summary!N22</f>
        <v>0</v>
      </c>
      <c r="N181" s="241"/>
      <c r="O181" s="140"/>
      <c r="AN181" s="924" t="str">
        <f t="shared" si="797"/>
        <v/>
      </c>
      <c r="AO181" s="1590">
        <f t="shared" si="797"/>
        <v>0</v>
      </c>
      <c r="AP181" s="1590"/>
      <c r="AQ181" s="1591" t="str">
        <f t="shared" si="798"/>
        <v>-</v>
      </c>
      <c r="AR181" s="1591"/>
      <c r="AS181" s="1593">
        <f>SUM(CI16:CI37)</f>
        <v>0</v>
      </c>
      <c r="AT181" s="1619"/>
      <c r="AU181" s="1595" t="str">
        <f t="shared" si="799"/>
        <v>-</v>
      </c>
      <c r="AV181" s="1596"/>
      <c r="AW181" s="1596"/>
      <c r="AX181" s="1596"/>
      <c r="AY181" s="1597"/>
    </row>
    <row r="182" spans="1:51" ht="13.8" x14ac:dyDescent="0.3">
      <c r="B182" s="153" t="str">
        <f>Summary!B24</f>
        <v>Общо без ДДС:</v>
      </c>
      <c r="C182" s="5">
        <f>Summary!C24</f>
        <v>0</v>
      </c>
      <c r="D182" s="298"/>
      <c r="E182" s="250" t="s">
        <v>2</v>
      </c>
      <c r="F182" s="251">
        <f>'Diema Channels'!F162</f>
        <v>0</v>
      </c>
      <c r="G182" s="252" t="str">
        <f>IF(ISERROR(F182/$J$182),"",F182/$J$182)</f>
        <v/>
      </c>
      <c r="H182" s="101">
        <f>'Diema Channels'!H162</f>
        <v>0</v>
      </c>
      <c r="I182" s="159" t="str">
        <f>IF(ISERROR(H182/$J$182),"",H182/$J$182)</f>
        <v/>
      </c>
      <c r="J182" s="255">
        <f t="shared" si="796"/>
        <v>0</v>
      </c>
      <c r="K182" s="256" t="str">
        <f>Summary!K23</f>
        <v/>
      </c>
      <c r="L182" s="169" t="s">
        <v>117</v>
      </c>
      <c r="M182" s="257">
        <f>Summary!N23</f>
        <v>0</v>
      </c>
      <c r="N182" s="241"/>
      <c r="O182" s="140"/>
      <c r="AN182" s="924" t="str">
        <f t="shared" si="797"/>
        <v/>
      </c>
      <c r="AO182" s="1590">
        <f t="shared" si="797"/>
        <v>0</v>
      </c>
      <c r="AP182" s="1590"/>
      <c r="AQ182" s="1591" t="str">
        <f t="shared" si="798"/>
        <v>-</v>
      </c>
      <c r="AR182" s="1591"/>
      <c r="AS182" s="1593">
        <f>SUM(CJ16:CJ37)</f>
        <v>0</v>
      </c>
      <c r="AT182" s="1619"/>
      <c r="AU182" s="1595" t="str">
        <f t="shared" si="799"/>
        <v>-</v>
      </c>
      <c r="AV182" s="1596"/>
      <c r="AW182" s="1596"/>
      <c r="AX182" s="1596"/>
      <c r="AY182" s="1597"/>
    </row>
    <row r="183" spans="1:51" ht="13.8" x14ac:dyDescent="0.3">
      <c r="B183" s="153" t="str">
        <f>Summary!B25</f>
        <v>ДДС</v>
      </c>
      <c r="C183" s="5">
        <f>Summary!C25</f>
        <v>0.2</v>
      </c>
      <c r="D183" s="298"/>
      <c r="E183" s="645" t="s">
        <v>146</v>
      </c>
      <c r="F183" s="258">
        <f>SUMIF('Fox Channels'!$F$16:$F$37,'Fox Channels'!F178,'Fox Channels'!$N$16:$N$37)</f>
        <v>0</v>
      </c>
      <c r="G183" s="259" t="str">
        <f>IF(ISERROR(F183/$J$183),"",F183/$J$183)</f>
        <v/>
      </c>
      <c r="H183" s="108">
        <f>SUMIF($F$16:$F$37,"Off-PT",$N$16:$N$37)</f>
        <v>0</v>
      </c>
      <c r="I183" s="143" t="str">
        <f>IF(ISERROR(H183/$J$183),"",H183/$J$183)</f>
        <v/>
      </c>
      <c r="J183" s="260">
        <f t="shared" si="796"/>
        <v>0</v>
      </c>
      <c r="K183" s="256" t="str">
        <f>Summary!K24</f>
        <v/>
      </c>
      <c r="L183" s="173" t="s">
        <v>117</v>
      </c>
      <c r="M183" s="147" t="e">
        <f>J183*(1-C190)</f>
        <v>#REF!</v>
      </c>
      <c r="N183" s="241"/>
      <c r="O183" s="140"/>
      <c r="AN183" s="924" t="str">
        <f t="shared" si="797"/>
        <v/>
      </c>
      <c r="AO183" s="1590">
        <f t="shared" si="797"/>
        <v>0</v>
      </c>
      <c r="AP183" s="1590"/>
      <c r="AQ183" s="1591" t="str">
        <f t="shared" si="798"/>
        <v>-</v>
      </c>
      <c r="AR183" s="1591"/>
      <c r="AS183" s="1593">
        <f>SUM(CK16:CK37)</f>
        <v>0</v>
      </c>
      <c r="AT183" s="1619"/>
      <c r="AU183" s="1595" t="str">
        <f t="shared" si="799"/>
        <v>-</v>
      </c>
      <c r="AV183" s="1596"/>
      <c r="AW183" s="1596"/>
      <c r="AX183" s="1596"/>
      <c r="AY183" s="1597"/>
    </row>
    <row r="184" spans="1:51" ht="13.8" x14ac:dyDescent="0.3">
      <c r="B184" s="153" t="str">
        <f>Summary!B26</f>
        <v>Общо с ДДС:</v>
      </c>
      <c r="C184" s="5">
        <f>Summary!C26</f>
        <v>0</v>
      </c>
      <c r="D184" s="298"/>
      <c r="E184" s="250" t="s">
        <v>148</v>
      </c>
      <c r="F184" s="251">
        <f>SUMIF('Fox Channels'!$F$43:$F$64,'Fox Channels'!F178,'Fox Channels'!$N$43:$N$64)</f>
        <v>0</v>
      </c>
      <c r="G184" s="252" t="str">
        <f>IF(ISERROR(F184/$J$184),"",F184/$J$184)</f>
        <v/>
      </c>
      <c r="H184" s="101">
        <f>SUMIF($F$43:$F$64,"Off-PT",$N$43:$N$64)</f>
        <v>0</v>
      </c>
      <c r="I184" s="159" t="str">
        <f>IF(ISERROR(H184/$J$184),"",H184/$J$184)</f>
        <v/>
      </c>
      <c r="J184" s="255">
        <f t="shared" si="796"/>
        <v>0</v>
      </c>
      <c r="K184" s="168">
        <f>Summary!K25</f>
        <v>0</v>
      </c>
      <c r="L184" s="146" t="s">
        <v>117</v>
      </c>
      <c r="M184" s="160" t="e">
        <f>J184*(1-C190)</f>
        <v>#REF!</v>
      </c>
      <c r="N184" s="241"/>
      <c r="O184" s="140"/>
      <c r="AN184" s="924" t="str">
        <f t="shared" si="797"/>
        <v/>
      </c>
      <c r="AO184" s="1590">
        <f t="shared" si="797"/>
        <v>0</v>
      </c>
      <c r="AP184" s="1590"/>
      <c r="AQ184" s="1591" t="str">
        <f t="shared" si="798"/>
        <v>-</v>
      </c>
      <c r="AR184" s="1591"/>
      <c r="AS184" s="1593">
        <f>SUM(CL16:CL37)</f>
        <v>0</v>
      </c>
      <c r="AT184" s="1619"/>
      <c r="AU184" s="1595" t="str">
        <f t="shared" si="799"/>
        <v>-</v>
      </c>
      <c r="AV184" s="1596"/>
      <c r="AW184" s="1596"/>
      <c r="AX184" s="1596"/>
      <c r="AY184" s="1597"/>
    </row>
    <row r="185" spans="1:51" ht="13.8" x14ac:dyDescent="0.3">
      <c r="B185" s="153" t="e">
        <f>Summary!#REF!</f>
        <v>#REF!</v>
      </c>
      <c r="C185" s="5" t="e">
        <f>Summary!#REF!</f>
        <v>#REF!</v>
      </c>
      <c r="D185" s="298"/>
      <c r="E185" s="646" t="s">
        <v>151</v>
      </c>
      <c r="F185" s="251">
        <f>SUMIF('Fox Channels'!$F$70:$F$91,'Fox Channels'!F178,'Fox Channels'!$N$70:$N$91)</f>
        <v>0</v>
      </c>
      <c r="G185" s="252" t="str">
        <f>IF(ISERROR(F185/$J$185),"",F185/$J$185)</f>
        <v/>
      </c>
      <c r="H185" s="101">
        <f>SUMIF($F$70:$F$91,"Off-PT",$N$70:$N$91)</f>
        <v>0</v>
      </c>
      <c r="I185" s="143" t="str">
        <f>IF(ISERROR(H185/$J$185),"",H185/$J$185)</f>
        <v/>
      </c>
      <c r="J185" s="260">
        <f t="shared" si="796"/>
        <v>0</v>
      </c>
      <c r="K185" s="172">
        <f>Summary!K26</f>
        <v>0</v>
      </c>
      <c r="L185" s="146" t="s">
        <v>117</v>
      </c>
      <c r="M185" s="147" t="e">
        <f>J185*(1-C190)</f>
        <v>#REF!</v>
      </c>
      <c r="N185" s="241"/>
      <c r="O185" s="140"/>
      <c r="AN185" s="924" t="str">
        <f t="shared" si="797"/>
        <v/>
      </c>
      <c r="AO185" s="1590">
        <f t="shared" si="797"/>
        <v>0</v>
      </c>
      <c r="AP185" s="1590"/>
      <c r="AQ185" s="1591" t="str">
        <f t="shared" si="798"/>
        <v>-</v>
      </c>
      <c r="AR185" s="1591"/>
      <c r="AS185" s="1593">
        <f>SUM(CM16:CM37)</f>
        <v>0</v>
      </c>
      <c r="AT185" s="1619"/>
      <c r="AU185" s="1595" t="str">
        <f t="shared" si="799"/>
        <v>-</v>
      </c>
      <c r="AV185" s="1596"/>
      <c r="AW185" s="1596"/>
      <c r="AX185" s="1596"/>
      <c r="AY185" s="1597"/>
    </row>
    <row r="186" spans="1:51" ht="13.8" x14ac:dyDescent="0.3">
      <c r="B186" s="153">
        <f>Summary!B27</f>
        <v>0</v>
      </c>
      <c r="C186" s="5">
        <f>Summary!C27</f>
        <v>0</v>
      </c>
      <c r="D186" s="298"/>
      <c r="E186" s="647" t="s">
        <v>147</v>
      </c>
      <c r="F186" s="251">
        <f>SUMIF('Fox Channels'!$F$97:$F$118,'Fox Channels'!F178,'Fox Channels'!$N$97:$N$118)</f>
        <v>0</v>
      </c>
      <c r="G186" s="252" t="str">
        <f>IF(ISERROR(F186/$J$186),"",F186/$J$186)</f>
        <v/>
      </c>
      <c r="H186" s="101">
        <f>SUMIF($F$97:$F$118,"Off-PT",$N$97:$N$118)</f>
        <v>0</v>
      </c>
      <c r="I186" s="159" t="str">
        <f>IF(ISERROR(H186/$J$186),"",H186/$J$186)</f>
        <v/>
      </c>
      <c r="J186" s="255">
        <f t="shared" si="796"/>
        <v>0</v>
      </c>
      <c r="K186" s="256">
        <f>Summary!K27</f>
        <v>0</v>
      </c>
      <c r="L186" s="146" t="s">
        <v>117</v>
      </c>
      <c r="M186" s="160" t="e">
        <f>J186*(1-C190)</f>
        <v>#REF!</v>
      </c>
      <c r="N186" s="241"/>
      <c r="O186" s="140"/>
      <c r="AN186" s="924" t="str">
        <f t="shared" si="797"/>
        <v/>
      </c>
      <c r="AO186" s="1590">
        <f t="shared" si="797"/>
        <v>0</v>
      </c>
      <c r="AP186" s="1590"/>
      <c r="AQ186" s="1591" t="str">
        <f t="shared" si="798"/>
        <v>-</v>
      </c>
      <c r="AR186" s="1591"/>
      <c r="AS186" s="1593">
        <f>SUM(CN16:CN37)</f>
        <v>0</v>
      </c>
      <c r="AT186" s="1619"/>
      <c r="AU186" s="1595" t="str">
        <f t="shared" si="799"/>
        <v>-</v>
      </c>
      <c r="AV186" s="1596"/>
      <c r="AW186" s="1596"/>
      <c r="AX186" s="1596"/>
      <c r="AY186" s="1597"/>
    </row>
    <row r="187" spans="1:51" ht="14.4" thickBot="1" x14ac:dyDescent="0.35">
      <c r="B187" s="153">
        <f>Summary!B28</f>
        <v>0</v>
      </c>
      <c r="C187" s="5">
        <f>Summary!C28</f>
        <v>0</v>
      </c>
      <c r="D187" s="298"/>
      <c r="E187" s="250" t="s">
        <v>152</v>
      </c>
      <c r="F187" s="251">
        <f>SUMIF('Fox Channels'!$F$151:$F$172,'Fox Channels'!F178,'Fox Channels'!$N$151:$N$172)</f>
        <v>0</v>
      </c>
      <c r="G187" s="252" t="str">
        <f>IF(ISERROR(F187/$J$187),"",F187/$J$187)</f>
        <v/>
      </c>
      <c r="H187" s="101">
        <f>SUMIF($F$151:$F$172,"Off-PT",$N$151:$N$172)</f>
        <v>0</v>
      </c>
      <c r="I187" s="159" t="str">
        <f>IF(ISERROR(H187/$J$187),"",H187/$J$187)</f>
        <v/>
      </c>
      <c r="J187" s="255">
        <f t="shared" si="796"/>
        <v>0</v>
      </c>
      <c r="K187" s="168">
        <f>Summary!K28</f>
        <v>0</v>
      </c>
      <c r="L187" s="146" t="s">
        <v>117</v>
      </c>
      <c r="M187" s="160" t="e">
        <f>J187*(1-C190)</f>
        <v>#REF!</v>
      </c>
      <c r="N187" s="241"/>
      <c r="O187" s="140"/>
      <c r="AN187" s="158" t="str">
        <f t="shared" si="797"/>
        <v/>
      </c>
      <c r="AO187" s="1618">
        <f t="shared" si="797"/>
        <v>0</v>
      </c>
      <c r="AP187" s="1618"/>
      <c r="AQ187" s="1611" t="str">
        <f t="shared" si="798"/>
        <v>-</v>
      </c>
      <c r="AR187" s="1611"/>
      <c r="AS187" s="1616">
        <f>SUM(CO16:CO37)</f>
        <v>0</v>
      </c>
      <c r="AT187" s="1617"/>
      <c r="AU187" s="1612" t="str">
        <f t="shared" si="799"/>
        <v>-</v>
      </c>
      <c r="AV187" s="1613"/>
      <c r="AW187" s="1613"/>
      <c r="AX187" s="1613"/>
      <c r="AY187" s="1614"/>
    </row>
    <row r="188" spans="1:51" ht="14.4" thickBot="1" x14ac:dyDescent="0.35">
      <c r="A188" s="68"/>
      <c r="B188" s="153"/>
      <c r="C188" s="5"/>
      <c r="D188" s="298"/>
      <c r="E188" s="250" t="s">
        <v>112</v>
      </c>
      <c r="F188" s="251">
        <f>'Diema Channels'!F168</f>
        <v>0</v>
      </c>
      <c r="G188" s="252" t="str">
        <f>IF(ISERROR(F188/$J$188),"",F188/$J$188)</f>
        <v/>
      </c>
      <c r="H188" s="101">
        <f>'Diema Channels'!H168</f>
        <v>0</v>
      </c>
      <c r="I188" s="159" t="str">
        <f>IF(ISERROR(H188/$J$188),"",H188/$J$188)</f>
        <v/>
      </c>
      <c r="J188" s="144">
        <f t="shared" si="796"/>
        <v>0</v>
      </c>
      <c r="K188" s="172">
        <f>Summary!K29</f>
        <v>0</v>
      </c>
      <c r="L188" s="169" t="s">
        <v>117</v>
      </c>
      <c r="M188" s="160">
        <f>Summary!N29</f>
        <v>0</v>
      </c>
      <c r="N188" s="241"/>
      <c r="O188" s="140"/>
      <c r="AN188" s="1584" t="s">
        <v>199</v>
      </c>
      <c r="AO188" s="1620"/>
      <c r="AP188" s="1620"/>
      <c r="AQ188" s="1620"/>
      <c r="AR188" s="1620"/>
      <c r="AS188" s="1574">
        <f>SUM(AS180:AT187)</f>
        <v>0</v>
      </c>
      <c r="AT188" s="1576"/>
      <c r="AU188" s="1587">
        <f>SUM(AU180:AY187)</f>
        <v>0</v>
      </c>
      <c r="AV188" s="1588"/>
      <c r="AW188" s="1588"/>
      <c r="AX188" s="1588"/>
      <c r="AY188" s="1589"/>
    </row>
    <row r="189" spans="1:51" ht="14.4" thickBot="1" x14ac:dyDescent="0.35">
      <c r="A189" s="68"/>
      <c r="B189" s="153"/>
      <c r="C189" s="6"/>
      <c r="D189" s="298"/>
      <c r="E189" s="668" t="s">
        <v>270</v>
      </c>
      <c r="F189" s="251">
        <f>SUMIF('Fox Channels'!$F$124:$F$145,'Fox Channels'!F178,'Fox Channels'!$N$124:$N$145)</f>
        <v>0</v>
      </c>
      <c r="G189" s="252" t="str">
        <f>IF(ISERROR(F189/$J$189),"",F189/$J$189)</f>
        <v/>
      </c>
      <c r="H189" s="101">
        <f>SUMIF($F$124:$F$145,"Off-PT",$N$124:$N$145)</f>
        <v>0</v>
      </c>
      <c r="I189" s="159" t="str">
        <f>IF(ISERROR(H189/$J$189),"",H189/$J$189)</f>
        <v/>
      </c>
      <c r="J189" s="144">
        <f t="shared" si="796"/>
        <v>0</v>
      </c>
      <c r="K189" s="168">
        <f>Summary!K30</f>
        <v>0</v>
      </c>
      <c r="L189" s="173" t="s">
        <v>117</v>
      </c>
      <c r="M189" s="160">
        <f>Summary!N30</f>
        <v>0</v>
      </c>
      <c r="N189" s="241"/>
      <c r="O189" s="140"/>
    </row>
    <row r="190" spans="1:51" ht="14.4" thickBot="1" x14ac:dyDescent="0.35">
      <c r="A190" s="68"/>
      <c r="B190" s="162" t="s">
        <v>64</v>
      </c>
      <c r="C190" s="7" t="e">
        <f>C181+C182+C183+C184+C185+C186+C187+C189+C188</f>
        <v>#REF!</v>
      </c>
      <c r="D190" s="298"/>
      <c r="E190" s="250" t="s">
        <v>268</v>
      </c>
      <c r="F190" s="261">
        <f>'3rd Party Channels'!F192</f>
        <v>0</v>
      </c>
      <c r="G190" s="252" t="str">
        <f>IF(ISERROR(F190/$J$190),"",F190/$J$190)</f>
        <v/>
      </c>
      <c r="H190" s="101">
        <f>'3rd Party Channels'!H192</f>
        <v>0</v>
      </c>
      <c r="I190" s="159" t="str">
        <f>IF(ISERROR(H190/$J$190),"",H190/$J$190)</f>
        <v/>
      </c>
      <c r="J190" s="144">
        <f t="shared" si="796"/>
        <v>0</v>
      </c>
      <c r="K190" s="168">
        <f>Summary!K31</f>
        <v>0</v>
      </c>
      <c r="L190" s="169" t="s">
        <v>117</v>
      </c>
      <c r="M190" s="160">
        <f>Summary!N31</f>
        <v>0</v>
      </c>
      <c r="N190" s="241"/>
      <c r="O190" s="140"/>
      <c r="AN190" s="1630" t="s">
        <v>201</v>
      </c>
      <c r="AO190" s="1631"/>
      <c r="AP190" s="1631"/>
      <c r="AQ190" s="1631"/>
      <c r="AR190" s="1631"/>
      <c r="AS190" s="1631"/>
      <c r="AT190" s="1631"/>
      <c r="AU190" s="1631"/>
      <c r="AV190" s="1631"/>
      <c r="AW190" s="1631"/>
      <c r="AX190" s="1631"/>
      <c r="AY190" s="1632"/>
    </row>
    <row r="191" spans="1:51" ht="14.4" thickBot="1" x14ac:dyDescent="0.35">
      <c r="A191" s="68"/>
      <c r="B191" s="133" t="s">
        <v>57</v>
      </c>
      <c r="C191" s="134" t="e">
        <f>C178-(C178*C190)</f>
        <v>#REF!</v>
      </c>
      <c r="D191" s="298"/>
      <c r="E191" s="250" t="s">
        <v>157</v>
      </c>
      <c r="F191" s="261">
        <f>'3rd Party Channels'!F193</f>
        <v>0</v>
      </c>
      <c r="G191" s="252" t="str">
        <f>IF(ISERROR(F191/$J$191),"",F191/$J$191)</f>
        <v/>
      </c>
      <c r="H191" s="101">
        <f>'3rd Party Channels'!H193</f>
        <v>0</v>
      </c>
      <c r="I191" s="159" t="str">
        <f>IF(ISERROR(H191/$J$191),"",H191/$J$191)</f>
        <v/>
      </c>
      <c r="J191" s="144">
        <f t="shared" ref="J191:J194" si="800">F191+H191</f>
        <v>0</v>
      </c>
      <c r="K191" s="168">
        <f>Summary!K32</f>
        <v>0</v>
      </c>
      <c r="L191" s="169" t="s">
        <v>117</v>
      </c>
      <c r="M191" s="160">
        <f>Summary!N32</f>
        <v>0</v>
      </c>
      <c r="N191" s="241"/>
      <c r="O191" s="140"/>
      <c r="AN191" s="927" t="s">
        <v>20</v>
      </c>
      <c r="AO191" s="1610" t="s">
        <v>21</v>
      </c>
      <c r="AP191" s="1610"/>
      <c r="AQ191" s="1610" t="s">
        <v>196</v>
      </c>
      <c r="AR191" s="1610"/>
      <c r="AS191" s="1584" t="s">
        <v>197</v>
      </c>
      <c r="AT191" s="1586"/>
      <c r="AU191" s="148" t="s">
        <v>198</v>
      </c>
      <c r="AV191" s="148"/>
      <c r="AW191" s="148"/>
      <c r="AX191" s="148"/>
      <c r="AY191" s="149"/>
    </row>
    <row r="192" spans="1:51" ht="14.4" thickBot="1" x14ac:dyDescent="0.35">
      <c r="A192" s="68"/>
      <c r="B192" s="163" t="s">
        <v>58</v>
      </c>
      <c r="C192" s="164">
        <v>0.2</v>
      </c>
      <c r="D192" s="298"/>
      <c r="E192" s="250" t="s">
        <v>164</v>
      </c>
      <c r="F192" s="261">
        <f>'3rd Party Channels'!F194</f>
        <v>0</v>
      </c>
      <c r="G192" s="252" t="str">
        <f>IF(ISERROR(F192/$J$192),"",F192/$J$192)</f>
        <v/>
      </c>
      <c r="H192" s="101">
        <f>'3rd Party Channels'!H194</f>
        <v>0</v>
      </c>
      <c r="I192" s="159" t="str">
        <f>IF(ISERROR(H192/$J$192),"",H192/$J$192)</f>
        <v/>
      </c>
      <c r="J192" s="144">
        <f t="shared" si="800"/>
        <v>0</v>
      </c>
      <c r="K192" s="168">
        <f>Summary!K33</f>
        <v>0</v>
      </c>
      <c r="L192" s="169" t="s">
        <v>117</v>
      </c>
      <c r="M192" s="160">
        <f>Summary!N33</f>
        <v>0</v>
      </c>
      <c r="N192" s="241"/>
      <c r="O192" s="140"/>
      <c r="AN192" s="923" t="str">
        <f>AN180</f>
        <v>A</v>
      </c>
      <c r="AO192" s="1615">
        <f>AO180</f>
        <v>30</v>
      </c>
      <c r="AP192" s="1615"/>
      <c r="AQ192" s="1624">
        <f>AQ180</f>
        <v>1</v>
      </c>
      <c r="AR192" s="1624"/>
      <c r="AS192" s="1625">
        <f>SUM(CH43:CH64)</f>
        <v>0</v>
      </c>
      <c r="AT192" s="1626"/>
      <c r="AU192" s="1627">
        <f t="shared" ref="AU192:AU199" si="801">IFERROR(AS192*AQ192,"-")</f>
        <v>0</v>
      </c>
      <c r="AV192" s="1628"/>
      <c r="AW192" s="1628"/>
      <c r="AX192" s="1628"/>
      <c r="AY192" s="1629"/>
    </row>
    <row r="193" spans="1:51" ht="14.4" thickBot="1" x14ac:dyDescent="0.35">
      <c r="A193" s="68"/>
      <c r="B193" s="165" t="s">
        <v>59</v>
      </c>
      <c r="C193" s="166" t="e">
        <f>C191+(C191*C192)</f>
        <v>#REF!</v>
      </c>
      <c r="D193" s="304"/>
      <c r="E193" s="212" t="s">
        <v>292</v>
      </c>
      <c r="F193" s="251">
        <f>Summary!F34</f>
        <v>0</v>
      </c>
      <c r="G193" s="252" t="str">
        <f>IF(ISERROR(F193/$J$193),"",F193/$J$193)</f>
        <v/>
      </c>
      <c r="H193" s="101">
        <f>Summary!H34</f>
        <v>0</v>
      </c>
      <c r="I193" s="159" t="str">
        <f>IF(ISERROR(H193/$J$193),"",H193/$J$193)</f>
        <v/>
      </c>
      <c r="J193" s="144">
        <f t="shared" si="800"/>
        <v>0</v>
      </c>
      <c r="K193" s="168">
        <f>Summary!K34</f>
        <v>0</v>
      </c>
      <c r="L193" s="169" t="s">
        <v>117</v>
      </c>
      <c r="M193" s="160">
        <f>Summary!N34</f>
        <v>0</v>
      </c>
      <c r="N193" s="241"/>
      <c r="AN193" s="924" t="str">
        <f t="shared" ref="AN193:AO199" si="802">AN181</f>
        <v/>
      </c>
      <c r="AO193" s="1590">
        <f t="shared" si="802"/>
        <v>0</v>
      </c>
      <c r="AP193" s="1590"/>
      <c r="AQ193" s="1591" t="str">
        <f t="shared" ref="AQ193:AQ199" si="803">AQ181</f>
        <v>-</v>
      </c>
      <c r="AR193" s="1591"/>
      <c r="AS193" s="1593">
        <f>SUM(CI43:CI64)</f>
        <v>0</v>
      </c>
      <c r="AT193" s="1619"/>
      <c r="AU193" s="1595" t="str">
        <f t="shared" si="801"/>
        <v>-</v>
      </c>
      <c r="AV193" s="1596"/>
      <c r="AW193" s="1596"/>
      <c r="AX193" s="1596"/>
      <c r="AY193" s="1597"/>
    </row>
    <row r="194" spans="1:51" ht="14.4" thickBot="1" x14ac:dyDescent="0.35">
      <c r="A194" s="68"/>
      <c r="C194" s="112"/>
      <c r="D194" s="68"/>
      <c r="E194" s="250" t="s">
        <v>138</v>
      </c>
      <c r="F194" s="251" t="e">
        <f>Summary!#REF!</f>
        <v>#REF!</v>
      </c>
      <c r="G194" s="252" t="str">
        <f>IF(ISERROR(F194/$J$194),"",F194/$J$194)</f>
        <v/>
      </c>
      <c r="H194" s="101" t="e">
        <f>Summary!#REF!</f>
        <v>#REF!</v>
      </c>
      <c r="I194" s="159" t="str">
        <f>IF(ISERROR(H194/$J$194),"",H194/$J$194)</f>
        <v/>
      </c>
      <c r="J194" s="144" t="e">
        <f t="shared" si="800"/>
        <v>#REF!</v>
      </c>
      <c r="K194" s="168" t="e">
        <f>Summary!#REF!</f>
        <v>#REF!</v>
      </c>
      <c r="L194" s="169" t="s">
        <v>117</v>
      </c>
      <c r="M194" s="160" t="e">
        <f>Summary!#REF!</f>
        <v>#REF!</v>
      </c>
      <c r="N194" s="241"/>
      <c r="AN194" s="924" t="str">
        <f t="shared" si="802"/>
        <v/>
      </c>
      <c r="AO194" s="1590">
        <f t="shared" si="802"/>
        <v>0</v>
      </c>
      <c r="AP194" s="1590"/>
      <c r="AQ194" s="1591" t="str">
        <f t="shared" si="803"/>
        <v>-</v>
      </c>
      <c r="AR194" s="1591"/>
      <c r="AS194" s="1593">
        <f>SUM(CJ43:CJ64)</f>
        <v>0</v>
      </c>
      <c r="AT194" s="1619"/>
      <c r="AU194" s="1595" t="str">
        <f t="shared" si="801"/>
        <v>-</v>
      </c>
      <c r="AV194" s="1596"/>
      <c r="AW194" s="1596"/>
      <c r="AX194" s="1596"/>
      <c r="AY194" s="1597"/>
    </row>
    <row r="195" spans="1:51" ht="12.6" thickBot="1" x14ac:dyDescent="0.35">
      <c r="D195" s="68"/>
      <c r="E195" s="174" t="s">
        <v>75</v>
      </c>
      <c r="F195" s="175" t="e">
        <f>SUM(F179:F194)</f>
        <v>#REF!</v>
      </c>
      <c r="G195" s="176"/>
      <c r="H195" s="175" t="e">
        <f>SUM(H179:H194)</f>
        <v>#REF!</v>
      </c>
      <c r="I195" s="176"/>
      <c r="J195" s="177" t="e">
        <f>SUM(J179:J194)</f>
        <v>#REF!</v>
      </c>
      <c r="K195" s="178" t="e">
        <f>SUM(K179:K194)</f>
        <v>#REF!</v>
      </c>
      <c r="L195" s="179" t="s">
        <v>117</v>
      </c>
      <c r="M195" s="262" t="e">
        <f>SUM(M179:M194)</f>
        <v>#REF!</v>
      </c>
      <c r="AN195" s="924" t="str">
        <f t="shared" si="802"/>
        <v/>
      </c>
      <c r="AO195" s="1590">
        <f t="shared" si="802"/>
        <v>0</v>
      </c>
      <c r="AP195" s="1590"/>
      <c r="AQ195" s="1591" t="str">
        <f t="shared" si="803"/>
        <v>-</v>
      </c>
      <c r="AR195" s="1591"/>
      <c r="AS195" s="1593">
        <f>SUM(CK43:CK64)</f>
        <v>0</v>
      </c>
      <c r="AT195" s="1619"/>
      <c r="AU195" s="1595" t="str">
        <f t="shared" si="801"/>
        <v>-</v>
      </c>
      <c r="AV195" s="1596"/>
      <c r="AW195" s="1596"/>
      <c r="AX195" s="1596"/>
      <c r="AY195" s="1597"/>
    </row>
    <row r="196" spans="1:51" ht="12" x14ac:dyDescent="0.3">
      <c r="D196" s="68"/>
      <c r="E196" s="112"/>
      <c r="AN196" s="924" t="str">
        <f t="shared" si="802"/>
        <v/>
      </c>
      <c r="AO196" s="1590">
        <f t="shared" si="802"/>
        <v>0</v>
      </c>
      <c r="AP196" s="1590"/>
      <c r="AQ196" s="1591" t="str">
        <f t="shared" si="803"/>
        <v>-</v>
      </c>
      <c r="AR196" s="1591"/>
      <c r="AS196" s="1593">
        <f>SUM(CL43:CL64)</f>
        <v>0</v>
      </c>
      <c r="AT196" s="1619"/>
      <c r="AU196" s="1595" t="str">
        <f t="shared" si="801"/>
        <v>-</v>
      </c>
      <c r="AV196" s="1596"/>
      <c r="AW196" s="1596"/>
      <c r="AX196" s="1596"/>
      <c r="AY196" s="1597"/>
    </row>
    <row r="197" spans="1:51" ht="12" x14ac:dyDescent="0.3">
      <c r="D197" s="68"/>
      <c r="E197" s="239" t="s">
        <v>78</v>
      </c>
      <c r="AN197" s="924" t="str">
        <f t="shared" si="802"/>
        <v/>
      </c>
      <c r="AO197" s="1590">
        <f t="shared" si="802"/>
        <v>0</v>
      </c>
      <c r="AP197" s="1590"/>
      <c r="AQ197" s="1591" t="str">
        <f t="shared" si="803"/>
        <v>-</v>
      </c>
      <c r="AR197" s="1591"/>
      <c r="AS197" s="1593">
        <f>SUM(CM43:CM64)</f>
        <v>0</v>
      </c>
      <c r="AT197" s="1619"/>
      <c r="AU197" s="1595" t="str">
        <f t="shared" si="801"/>
        <v>-</v>
      </c>
      <c r="AV197" s="1596"/>
      <c r="AW197" s="1596"/>
      <c r="AX197" s="1596"/>
      <c r="AY197" s="1597"/>
    </row>
    <row r="198" spans="1:51" ht="12.6" thickBot="1" x14ac:dyDescent="0.35">
      <c r="D198" s="68"/>
      <c r="E198" s="186"/>
      <c r="AN198" s="924" t="str">
        <f t="shared" si="802"/>
        <v/>
      </c>
      <c r="AO198" s="1590">
        <f t="shared" si="802"/>
        <v>0</v>
      </c>
      <c r="AP198" s="1590"/>
      <c r="AQ198" s="1591" t="str">
        <f t="shared" si="803"/>
        <v>-</v>
      </c>
      <c r="AR198" s="1591"/>
      <c r="AS198" s="1593">
        <f>SUM(CN43:CN64)</f>
        <v>0</v>
      </c>
      <c r="AT198" s="1619"/>
      <c r="AU198" s="1595" t="str">
        <f t="shared" si="801"/>
        <v>-</v>
      </c>
      <c r="AV198" s="1596"/>
      <c r="AW198" s="1596"/>
      <c r="AX198" s="1596"/>
      <c r="AY198" s="1597"/>
    </row>
    <row r="199" spans="1:51" ht="12.6" thickBot="1" x14ac:dyDescent="0.35">
      <c r="D199" s="68"/>
      <c r="E199" s="136" t="s">
        <v>70</v>
      </c>
      <c r="F199" s="137" t="s">
        <v>73</v>
      </c>
      <c r="G199" s="137" t="s">
        <v>82</v>
      </c>
      <c r="H199" s="137" t="s">
        <v>74</v>
      </c>
      <c r="I199" s="137" t="s">
        <v>82</v>
      </c>
      <c r="J199" s="137" t="s">
        <v>106</v>
      </c>
      <c r="K199" s="137" t="s">
        <v>104</v>
      </c>
      <c r="L199" s="137" t="s">
        <v>75</v>
      </c>
      <c r="M199" s="138" t="s">
        <v>76</v>
      </c>
      <c r="AN199" s="158" t="str">
        <f t="shared" si="802"/>
        <v/>
      </c>
      <c r="AO199" s="1618">
        <f t="shared" si="802"/>
        <v>0</v>
      </c>
      <c r="AP199" s="1618"/>
      <c r="AQ199" s="1611" t="str">
        <f t="shared" si="803"/>
        <v>-</v>
      </c>
      <c r="AR199" s="1611"/>
      <c r="AS199" s="1616">
        <f>SUM(CO43:CO64)</f>
        <v>0</v>
      </c>
      <c r="AT199" s="1617"/>
      <c r="AU199" s="1612" t="str">
        <f t="shared" si="801"/>
        <v>-</v>
      </c>
      <c r="AV199" s="1613"/>
      <c r="AW199" s="1613"/>
      <c r="AX199" s="1613"/>
      <c r="AY199" s="1614"/>
    </row>
    <row r="200" spans="1:51" ht="12.6" thickBot="1" x14ac:dyDescent="0.35">
      <c r="D200" s="68"/>
      <c r="E200" s="263" t="s">
        <v>146</v>
      </c>
      <c r="F200" s="181">
        <f>SUMIF('Fox Channels'!$F$16:$F$37,'Fox Channels'!F199,'Fox Channels'!$K$16:$K$37)</f>
        <v>0</v>
      </c>
      <c r="G200" s="143" t="str">
        <f>IF(ISERROR(F200/$L$200),"",F200/$L$200)</f>
        <v/>
      </c>
      <c r="H200" s="181">
        <f>SUMIF($F$16:$F$37,"Off-PT",$K$16:$K$37)</f>
        <v>0</v>
      </c>
      <c r="I200" s="143" t="str">
        <f t="shared" ref="I200:I205" si="804">IF(ISERROR(H200/$L200),"",H200/$L200)</f>
        <v/>
      </c>
      <c r="J200" s="181">
        <f t="shared" ref="J200:J205" si="805">L200-K200</f>
        <v>0</v>
      </c>
      <c r="K200" s="181">
        <f>SUM(AB16:AB37)</f>
        <v>0</v>
      </c>
      <c r="L200" s="182">
        <f t="shared" ref="L200:L205" si="806">F200+H200</f>
        <v>0</v>
      </c>
      <c r="M200" s="168" t="str">
        <f t="shared" ref="M200:M205" si="807">IF(ISERROR(L200/$L$206),"",L200/$L$206)</f>
        <v/>
      </c>
      <c r="AN200" s="1584" t="s">
        <v>199</v>
      </c>
      <c r="AO200" s="1620"/>
      <c r="AP200" s="1620"/>
      <c r="AQ200" s="1620"/>
      <c r="AR200" s="1620"/>
      <c r="AS200" s="1574">
        <f>SUM(AS192:AT199)</f>
        <v>0</v>
      </c>
      <c r="AT200" s="1576"/>
      <c r="AU200" s="1587">
        <f>SUM(AU192:AY199)</f>
        <v>0</v>
      </c>
      <c r="AV200" s="1588"/>
      <c r="AW200" s="1588"/>
      <c r="AX200" s="1588"/>
      <c r="AY200" s="1589"/>
    </row>
    <row r="201" spans="1:51" ht="12.6" thickBot="1" x14ac:dyDescent="0.35">
      <c r="D201" s="68"/>
      <c r="E201" s="142" t="s">
        <v>148</v>
      </c>
      <c r="F201" s="181">
        <f>SUMIF('Fox Channels'!$F$43:$F$64,'Fox Channels'!F199,'Fox Channels'!$K$43:$K$64)</f>
        <v>0</v>
      </c>
      <c r="G201" s="143" t="str">
        <f>IF(ISERROR(F201/$L$201),"",F201/$L$201)</f>
        <v/>
      </c>
      <c r="H201" s="181">
        <f>SUMIF($F$43:$F$64,"Off-PT",$K$43:$K$64)</f>
        <v>0</v>
      </c>
      <c r="I201" s="143" t="str">
        <f t="shared" si="804"/>
        <v/>
      </c>
      <c r="J201" s="181">
        <f t="shared" si="805"/>
        <v>0</v>
      </c>
      <c r="K201" s="181">
        <f>SUM(AB43:AB64)</f>
        <v>0</v>
      </c>
      <c r="L201" s="182">
        <f t="shared" si="806"/>
        <v>0</v>
      </c>
      <c r="M201" s="168" t="str">
        <f t="shared" si="807"/>
        <v/>
      </c>
    </row>
    <row r="202" spans="1:51" ht="13.8" thickBot="1" x14ac:dyDescent="0.35">
      <c r="D202" s="68"/>
      <c r="E202" s="142" t="s">
        <v>151</v>
      </c>
      <c r="F202" s="181">
        <f>SUMIF('Fox Channels'!$F$70:$F$91,'Fox Channels'!F199,'Fox Channels'!$K$70:$K$91)</f>
        <v>0</v>
      </c>
      <c r="G202" s="143" t="str">
        <f>IF(ISERROR(F202/$L$201),"",F202/$L$201)</f>
        <v/>
      </c>
      <c r="H202" s="181">
        <f>SUMIF($F$70:$F$91,"Off-PT",$K$70:$K$91)</f>
        <v>0</v>
      </c>
      <c r="I202" s="143" t="str">
        <f t="shared" si="804"/>
        <v/>
      </c>
      <c r="J202" s="181">
        <f t="shared" si="805"/>
        <v>0</v>
      </c>
      <c r="K202" s="181">
        <f>SUM(AB70:AB91)</f>
        <v>0</v>
      </c>
      <c r="L202" s="182">
        <f t="shared" si="806"/>
        <v>0</v>
      </c>
      <c r="M202" s="168" t="str">
        <f t="shared" si="807"/>
        <v/>
      </c>
      <c r="AN202" s="1654" t="s">
        <v>202</v>
      </c>
      <c r="AO202" s="1655"/>
      <c r="AP202" s="1655"/>
      <c r="AQ202" s="1655"/>
      <c r="AR202" s="1655"/>
      <c r="AS202" s="1655"/>
      <c r="AT202" s="1655"/>
      <c r="AU202" s="1655"/>
      <c r="AV202" s="1655"/>
      <c r="AW202" s="1655"/>
      <c r="AX202" s="1655"/>
      <c r="AY202" s="1656"/>
    </row>
    <row r="203" spans="1:51" ht="12.6" thickBot="1" x14ac:dyDescent="0.35">
      <c r="D203" s="68"/>
      <c r="E203" s="154" t="s">
        <v>147</v>
      </c>
      <c r="F203" s="181">
        <f>SUMIF('Fox Channels'!$F$97:$F$118,'Fox Channels'!F199,'Fox Channels'!$K$97:$K$118)</f>
        <v>0</v>
      </c>
      <c r="G203" s="143" t="str">
        <f>IF(ISERROR(F203/$L$203),"",F203/$L$203)</f>
        <v/>
      </c>
      <c r="H203" s="181">
        <f>SUMIF($F$97:$F$118,"Off-PT",$K$97:$K$118)</f>
        <v>0</v>
      </c>
      <c r="I203" s="143" t="str">
        <f t="shared" si="804"/>
        <v/>
      </c>
      <c r="J203" s="181">
        <f t="shared" si="805"/>
        <v>0</v>
      </c>
      <c r="K203" s="181">
        <f>SUM(AB97:AB118)</f>
        <v>0</v>
      </c>
      <c r="L203" s="182">
        <f t="shared" si="806"/>
        <v>0</v>
      </c>
      <c r="M203" s="168" t="str">
        <f t="shared" si="807"/>
        <v/>
      </c>
      <c r="AN203" s="927" t="s">
        <v>20</v>
      </c>
      <c r="AO203" s="1610" t="s">
        <v>21</v>
      </c>
      <c r="AP203" s="1610"/>
      <c r="AQ203" s="1610" t="s">
        <v>196</v>
      </c>
      <c r="AR203" s="1610"/>
      <c r="AS203" s="1584" t="s">
        <v>197</v>
      </c>
      <c r="AT203" s="1586"/>
      <c r="AU203" s="148" t="s">
        <v>198</v>
      </c>
      <c r="AV203" s="148"/>
      <c r="AW203" s="148"/>
      <c r="AX203" s="148"/>
      <c r="AY203" s="149"/>
    </row>
    <row r="204" spans="1:51" ht="12" x14ac:dyDescent="0.3">
      <c r="D204" s="68"/>
      <c r="E204" s="672" t="s">
        <v>270</v>
      </c>
      <c r="F204" s="669">
        <f>SUMIF('Fox Channels'!$F$124:$F$145,'Fox Channels'!F199,'Fox Channels'!$K$124:$K$145)</f>
        <v>0</v>
      </c>
      <c r="G204" s="171" t="str">
        <f>IF(ISERROR(F204/$L$204),"",F204/$L$204)</f>
        <v/>
      </c>
      <c r="H204" s="669">
        <f>SUMIF($F$124:$F$145,"Off-PT",$K$124:$K$145)</f>
        <v>0</v>
      </c>
      <c r="I204" s="171" t="str">
        <f t="shared" si="804"/>
        <v/>
      </c>
      <c r="J204" s="189">
        <f t="shared" si="805"/>
        <v>0</v>
      </c>
      <c r="K204" s="669">
        <f>SUM(AB124:AB145)</f>
        <v>0</v>
      </c>
      <c r="L204" s="676">
        <f t="shared" si="806"/>
        <v>0</v>
      </c>
      <c r="M204" s="256" t="str">
        <f t="shared" si="807"/>
        <v/>
      </c>
      <c r="AN204" s="923" t="str">
        <f>AN180</f>
        <v>A</v>
      </c>
      <c r="AO204" s="1615">
        <f>AO180</f>
        <v>30</v>
      </c>
      <c r="AP204" s="1615"/>
      <c r="AQ204" s="1624">
        <f>AQ180</f>
        <v>1</v>
      </c>
      <c r="AR204" s="1624"/>
      <c r="AS204" s="1625">
        <f>SUM(CH70:CH91)</f>
        <v>0</v>
      </c>
      <c r="AT204" s="1626"/>
      <c r="AU204" s="1627">
        <f t="shared" ref="AU204:AU211" si="808">IFERROR(AS204*AQ204,"-")</f>
        <v>0</v>
      </c>
      <c r="AV204" s="1628"/>
      <c r="AW204" s="1628"/>
      <c r="AX204" s="1628"/>
      <c r="AY204" s="1629"/>
    </row>
    <row r="205" spans="1:51" ht="12.6" thickBot="1" x14ac:dyDescent="0.35">
      <c r="D205" s="68"/>
      <c r="E205" s="670" t="s">
        <v>152</v>
      </c>
      <c r="F205" s="675">
        <f>SUMIF('Fox Channels'!$F$151:$F$172,'Fox Channels'!F199,'Fox Channels'!$K$151:$K$172)</f>
        <v>0</v>
      </c>
      <c r="G205" s="204" t="str">
        <f>IF(ISERROR(F205/$L$205),"",F205/$L$205)</f>
        <v/>
      </c>
      <c r="H205" s="675">
        <f>SUMIF($F$151:$F$172,"Off-PT",$K$151:$K$172)</f>
        <v>0</v>
      </c>
      <c r="I205" s="204" t="str">
        <f t="shared" si="804"/>
        <v/>
      </c>
      <c r="J205" s="675">
        <f t="shared" si="805"/>
        <v>0</v>
      </c>
      <c r="K205" s="675">
        <f>SUM(AB151:AB172)</f>
        <v>0</v>
      </c>
      <c r="L205" s="677">
        <f t="shared" si="806"/>
        <v>0</v>
      </c>
      <c r="M205" s="256" t="str">
        <f t="shared" si="807"/>
        <v/>
      </c>
      <c r="AN205" s="924" t="str">
        <f t="shared" ref="AN205:AO211" si="809">AN181</f>
        <v/>
      </c>
      <c r="AO205" s="1590">
        <f t="shared" si="809"/>
        <v>0</v>
      </c>
      <c r="AP205" s="1590"/>
      <c r="AQ205" s="1591" t="str">
        <f t="shared" ref="AQ205:AQ211" si="810">AQ181</f>
        <v>-</v>
      </c>
      <c r="AR205" s="1591"/>
      <c r="AS205" s="1593">
        <f>SUM(CI70:CI91)</f>
        <v>0</v>
      </c>
      <c r="AT205" s="1619"/>
      <c r="AU205" s="1595" t="str">
        <f t="shared" si="808"/>
        <v>-</v>
      </c>
      <c r="AV205" s="1596"/>
      <c r="AW205" s="1596"/>
      <c r="AX205" s="1596"/>
      <c r="AY205" s="1597"/>
    </row>
    <row r="206" spans="1:51" ht="12.6" thickBot="1" x14ac:dyDescent="0.35">
      <c r="B206" s="68"/>
      <c r="D206" s="68"/>
      <c r="E206" s="174" t="s">
        <v>75</v>
      </c>
      <c r="F206" s="183">
        <f>SUM(F200:F205)</f>
        <v>0</v>
      </c>
      <c r="G206" s="184"/>
      <c r="H206" s="183">
        <f>SUM(H200:H205)</f>
        <v>0</v>
      </c>
      <c r="I206" s="184"/>
      <c r="J206" s="183">
        <f>SUM(J200:J205)</f>
        <v>0</v>
      </c>
      <c r="K206" s="183">
        <f>SUM(K200:K205)</f>
        <v>0</v>
      </c>
      <c r="L206" s="185">
        <f>SUM(L200:L205)</f>
        <v>0</v>
      </c>
      <c r="M206" s="164">
        <v>1</v>
      </c>
      <c r="AN206" s="924" t="str">
        <f t="shared" si="809"/>
        <v/>
      </c>
      <c r="AO206" s="1590">
        <f t="shared" si="809"/>
        <v>0</v>
      </c>
      <c r="AP206" s="1590"/>
      <c r="AQ206" s="1591" t="str">
        <f t="shared" si="810"/>
        <v>-</v>
      </c>
      <c r="AR206" s="1591"/>
      <c r="AS206" s="1593">
        <f>SUM(CJ70:CJ91)</f>
        <v>0</v>
      </c>
      <c r="AT206" s="1619"/>
      <c r="AU206" s="1595" t="str">
        <f t="shared" si="808"/>
        <v>-</v>
      </c>
      <c r="AV206" s="1596"/>
      <c r="AW206" s="1596"/>
      <c r="AX206" s="1596"/>
      <c r="AY206" s="1597"/>
    </row>
    <row r="207" spans="1:51" ht="12" x14ac:dyDescent="0.3">
      <c r="D207" s="68"/>
      <c r="E207" s="112"/>
      <c r="AN207" s="924" t="str">
        <f t="shared" si="809"/>
        <v/>
      </c>
      <c r="AO207" s="1590">
        <f t="shared" si="809"/>
        <v>0</v>
      </c>
      <c r="AP207" s="1590"/>
      <c r="AQ207" s="1591" t="str">
        <f t="shared" si="810"/>
        <v>-</v>
      </c>
      <c r="AR207" s="1591"/>
      <c r="AS207" s="1593">
        <f>SUM(CK70:CK91)</f>
        <v>0</v>
      </c>
      <c r="AT207" s="1619"/>
      <c r="AU207" s="1595" t="str">
        <f t="shared" si="808"/>
        <v>-</v>
      </c>
      <c r="AV207" s="1596"/>
      <c r="AW207" s="1596"/>
      <c r="AX207" s="1596"/>
      <c r="AY207" s="1597"/>
    </row>
    <row r="208" spans="1:51" ht="12" x14ac:dyDescent="0.3">
      <c r="D208" s="68"/>
      <c r="E208" s="239" t="s">
        <v>88</v>
      </c>
      <c r="AN208" s="924" t="str">
        <f t="shared" si="809"/>
        <v/>
      </c>
      <c r="AO208" s="1590">
        <f t="shared" si="809"/>
        <v>0</v>
      </c>
      <c r="AP208" s="1590"/>
      <c r="AQ208" s="1591" t="str">
        <f t="shared" si="810"/>
        <v>-</v>
      </c>
      <c r="AR208" s="1591"/>
      <c r="AS208" s="1593">
        <f>SUM(CL70:CL91)</f>
        <v>0</v>
      </c>
      <c r="AT208" s="1619"/>
      <c r="AU208" s="1595" t="str">
        <f t="shared" si="808"/>
        <v>-</v>
      </c>
      <c r="AV208" s="1596"/>
      <c r="AW208" s="1596"/>
      <c r="AX208" s="1596"/>
      <c r="AY208" s="1597"/>
    </row>
    <row r="209" spans="2:64" ht="12.6" thickBot="1" x14ac:dyDescent="0.35">
      <c r="D209" s="68"/>
      <c r="E209" s="186"/>
      <c r="F209" s="186"/>
      <c r="G209" s="186"/>
      <c r="H209" s="186"/>
      <c r="I209" s="93"/>
      <c r="J209" s="93"/>
      <c r="AN209" s="924" t="str">
        <f t="shared" si="809"/>
        <v/>
      </c>
      <c r="AO209" s="1590">
        <f t="shared" si="809"/>
        <v>0</v>
      </c>
      <c r="AP209" s="1590"/>
      <c r="AQ209" s="1591" t="str">
        <f t="shared" si="810"/>
        <v>-</v>
      </c>
      <c r="AR209" s="1591"/>
      <c r="AS209" s="1593">
        <f>SUM(CM70:CM91)</f>
        <v>0</v>
      </c>
      <c r="AT209" s="1619"/>
      <c r="AU209" s="1595" t="str">
        <f t="shared" si="808"/>
        <v>-</v>
      </c>
      <c r="AV209" s="1596"/>
      <c r="AW209" s="1596"/>
      <c r="AX209" s="1596"/>
      <c r="AY209" s="1597"/>
    </row>
    <row r="210" spans="2:64" ht="12.6" thickBot="1" x14ac:dyDescent="0.35">
      <c r="D210" s="68"/>
      <c r="E210" s="136" t="s">
        <v>70</v>
      </c>
      <c r="F210" s="187" t="s">
        <v>169</v>
      </c>
      <c r="G210" s="187" t="s">
        <v>170</v>
      </c>
      <c r="H210" s="187" t="s">
        <v>175</v>
      </c>
      <c r="I210" s="187" t="s">
        <v>176</v>
      </c>
      <c r="J210" s="187" t="s">
        <v>177</v>
      </c>
      <c r="K210" s="187" t="s">
        <v>178</v>
      </c>
      <c r="L210" s="188" t="s">
        <v>75</v>
      </c>
      <c r="AN210" s="924" t="str">
        <f t="shared" si="809"/>
        <v/>
      </c>
      <c r="AO210" s="1590">
        <f t="shared" si="809"/>
        <v>0</v>
      </c>
      <c r="AP210" s="1590"/>
      <c r="AQ210" s="1591" t="str">
        <f t="shared" si="810"/>
        <v>-</v>
      </c>
      <c r="AR210" s="1591"/>
      <c r="AS210" s="1593">
        <f>SUM(CN70:CN91)</f>
        <v>0</v>
      </c>
      <c r="AT210" s="1619"/>
      <c r="AU210" s="1595" t="str">
        <f t="shared" si="808"/>
        <v>-</v>
      </c>
      <c r="AV210" s="1596"/>
      <c r="AW210" s="1596"/>
      <c r="AX210" s="1596"/>
      <c r="AY210" s="1597"/>
    </row>
    <row r="211" spans="2:64" ht="12.6" thickBot="1" x14ac:dyDescent="0.35">
      <c r="D211" s="68"/>
      <c r="E211" s="263" t="s">
        <v>146</v>
      </c>
      <c r="F211" s="264">
        <f>AN39</f>
        <v>0</v>
      </c>
      <c r="G211" s="264">
        <f>AS39</f>
        <v>0</v>
      </c>
      <c r="H211" s="264">
        <f>AZ39</f>
        <v>0</v>
      </c>
      <c r="I211" s="264">
        <f>BG39</f>
        <v>0</v>
      </c>
      <c r="J211" s="264">
        <f>BN39</f>
        <v>0</v>
      </c>
      <c r="K211" s="191">
        <f>BR39</f>
        <v>0</v>
      </c>
      <c r="L211" s="190">
        <f t="shared" ref="L211:L217" si="811">SUM(F211:K211)</f>
        <v>0</v>
      </c>
      <c r="AN211" s="158" t="str">
        <f t="shared" si="809"/>
        <v/>
      </c>
      <c r="AO211" s="1618">
        <f t="shared" si="809"/>
        <v>0</v>
      </c>
      <c r="AP211" s="1618"/>
      <c r="AQ211" s="1611" t="str">
        <f t="shared" si="810"/>
        <v>-</v>
      </c>
      <c r="AR211" s="1611"/>
      <c r="AS211" s="1616">
        <f>SUM(CO70:CO91)</f>
        <v>0</v>
      </c>
      <c r="AT211" s="1617"/>
      <c r="AU211" s="1612" t="str">
        <f t="shared" si="808"/>
        <v>-</v>
      </c>
      <c r="AV211" s="1613"/>
      <c r="AW211" s="1613"/>
      <c r="AX211" s="1613"/>
      <c r="AY211" s="1614"/>
    </row>
    <row r="212" spans="2:64" ht="12.6" thickBot="1" x14ac:dyDescent="0.35">
      <c r="D212" s="68"/>
      <c r="E212" s="142" t="s">
        <v>148</v>
      </c>
      <c r="F212" s="264">
        <f>AN66</f>
        <v>0</v>
      </c>
      <c r="G212" s="264">
        <f>AS66</f>
        <v>0</v>
      </c>
      <c r="H212" s="264">
        <f>AZ66</f>
        <v>0</v>
      </c>
      <c r="I212" s="264">
        <f>BG66</f>
        <v>0</v>
      </c>
      <c r="J212" s="264">
        <f>BN66</f>
        <v>0</v>
      </c>
      <c r="K212" s="191">
        <f>BR66</f>
        <v>0</v>
      </c>
      <c r="L212" s="190">
        <f t="shared" si="811"/>
        <v>0</v>
      </c>
      <c r="AN212" s="1584" t="s">
        <v>199</v>
      </c>
      <c r="AO212" s="1620"/>
      <c r="AP212" s="1620"/>
      <c r="AQ212" s="1620"/>
      <c r="AR212" s="1620"/>
      <c r="AS212" s="1574">
        <f>SUM(AS204:AT211)</f>
        <v>0</v>
      </c>
      <c r="AT212" s="1576"/>
      <c r="AU212" s="1587">
        <f>SUM(AU204:AY211)</f>
        <v>0</v>
      </c>
      <c r="AV212" s="1588"/>
      <c r="AW212" s="1588"/>
      <c r="AX212" s="1588"/>
      <c r="AY212" s="1589"/>
    </row>
    <row r="213" spans="2:64" ht="12.6" thickBot="1" x14ac:dyDescent="0.35">
      <c r="B213" s="201"/>
      <c r="C213" s="68"/>
      <c r="D213" s="68"/>
      <c r="E213" s="157" t="s">
        <v>151</v>
      </c>
      <c r="F213" s="264">
        <f>AN93</f>
        <v>0</v>
      </c>
      <c r="G213" s="264">
        <f>AS93</f>
        <v>0</v>
      </c>
      <c r="H213" s="264">
        <f>AZ93</f>
        <v>0</v>
      </c>
      <c r="I213" s="264">
        <f>BG93</f>
        <v>0</v>
      </c>
      <c r="J213" s="264">
        <f>BN93</f>
        <v>0</v>
      </c>
      <c r="K213" s="191">
        <f>BR93</f>
        <v>0</v>
      </c>
      <c r="L213" s="190">
        <f t="shared" si="811"/>
        <v>0</v>
      </c>
    </row>
    <row r="214" spans="2:64" ht="13.8" thickBot="1" x14ac:dyDescent="0.35">
      <c r="D214" s="68"/>
      <c r="E214" s="154" t="s">
        <v>147</v>
      </c>
      <c r="F214" s="264">
        <f>AN120</f>
        <v>0</v>
      </c>
      <c r="G214" s="264">
        <f>AS120</f>
        <v>0</v>
      </c>
      <c r="H214" s="264">
        <f>AZ120</f>
        <v>0</v>
      </c>
      <c r="I214" s="264">
        <f>BG120</f>
        <v>0</v>
      </c>
      <c r="J214" s="264">
        <f>BN120</f>
        <v>0</v>
      </c>
      <c r="K214" s="191">
        <f>BR120</f>
        <v>0</v>
      </c>
      <c r="L214" s="190">
        <f t="shared" si="811"/>
        <v>0</v>
      </c>
      <c r="AN214" s="1634" t="s">
        <v>203</v>
      </c>
      <c r="AO214" s="1635"/>
      <c r="AP214" s="1635"/>
      <c r="AQ214" s="1635"/>
      <c r="AR214" s="1635"/>
      <c r="AS214" s="1635"/>
      <c r="AT214" s="1635"/>
      <c r="AU214" s="1635"/>
      <c r="AV214" s="1635"/>
      <c r="AW214" s="1635"/>
      <c r="AX214" s="1635"/>
      <c r="AY214" s="1636"/>
      <c r="BA214" s="1566"/>
      <c r="BB214" s="1566"/>
      <c r="BC214" s="1566"/>
      <c r="BD214" s="1566"/>
      <c r="BE214" s="1566"/>
      <c r="BF214" s="1566"/>
      <c r="BG214" s="1566"/>
      <c r="BH214" s="1566"/>
      <c r="BI214" s="1566"/>
      <c r="BJ214" s="1566"/>
      <c r="BK214" s="1566"/>
      <c r="BL214" s="1566"/>
    </row>
    <row r="215" spans="2:64" ht="12.6" thickBot="1" x14ac:dyDescent="0.35">
      <c r="D215" s="68"/>
      <c r="E215" s="672" t="s">
        <v>270</v>
      </c>
      <c r="F215" s="671">
        <f>AN147</f>
        <v>0</v>
      </c>
      <c r="G215" s="671">
        <f>AS147</f>
        <v>0</v>
      </c>
      <c r="H215" s="671">
        <f>AZ147</f>
        <v>0</v>
      </c>
      <c r="I215" s="671">
        <f>BG147</f>
        <v>0</v>
      </c>
      <c r="J215" s="671">
        <f>BN147</f>
        <v>0</v>
      </c>
      <c r="K215" s="669">
        <f>BR147</f>
        <v>0</v>
      </c>
      <c r="L215" s="190">
        <f t="shared" si="811"/>
        <v>0</v>
      </c>
      <c r="AN215" s="927" t="s">
        <v>20</v>
      </c>
      <c r="AO215" s="1610" t="s">
        <v>21</v>
      </c>
      <c r="AP215" s="1610"/>
      <c r="AQ215" s="1610" t="s">
        <v>196</v>
      </c>
      <c r="AR215" s="1610"/>
      <c r="AS215" s="1584" t="s">
        <v>197</v>
      </c>
      <c r="AT215" s="1586"/>
      <c r="AU215" s="148" t="s">
        <v>198</v>
      </c>
      <c r="AV215" s="148"/>
      <c r="AW215" s="148"/>
      <c r="AX215" s="148"/>
      <c r="AY215" s="149"/>
      <c r="BA215" s="267"/>
      <c r="BB215" s="1551"/>
      <c r="BC215" s="1551"/>
      <c r="BD215" s="1551"/>
      <c r="BE215" s="1551"/>
      <c r="BF215" s="1551"/>
      <c r="BG215" s="1551"/>
      <c r="BH215" s="268"/>
      <c r="BI215" s="268"/>
      <c r="BJ215" s="268"/>
      <c r="BK215" s="268"/>
      <c r="BL215" s="268"/>
    </row>
    <row r="216" spans="2:64" ht="14.25" customHeight="1" thickBot="1" x14ac:dyDescent="0.35">
      <c r="D216" s="68"/>
      <c r="E216" s="670" t="s">
        <v>152</v>
      </c>
      <c r="F216" s="674">
        <f>AN174</f>
        <v>0</v>
      </c>
      <c r="G216" s="674">
        <f>AS174</f>
        <v>0</v>
      </c>
      <c r="H216" s="674">
        <f>AZ174</f>
        <v>0</v>
      </c>
      <c r="I216" s="674">
        <f>BG174</f>
        <v>0</v>
      </c>
      <c r="J216" s="674">
        <f>BN174</f>
        <v>0</v>
      </c>
      <c r="K216" s="675">
        <f>BR174</f>
        <v>0</v>
      </c>
      <c r="L216" s="190">
        <f t="shared" si="811"/>
        <v>0</v>
      </c>
      <c r="AN216" s="923" t="str">
        <f>AN180</f>
        <v>A</v>
      </c>
      <c r="AO216" s="1615">
        <f>AO180</f>
        <v>30</v>
      </c>
      <c r="AP216" s="1615"/>
      <c r="AQ216" s="1624">
        <f>AQ180</f>
        <v>1</v>
      </c>
      <c r="AR216" s="1624"/>
      <c r="AS216" s="1625">
        <f>SUM(CH97:CH118)</f>
        <v>0</v>
      </c>
      <c r="AT216" s="1626"/>
      <c r="AU216" s="1627">
        <f t="shared" ref="AU216:AU223" si="812">IFERROR(AS216*AQ216,"-")</f>
        <v>0</v>
      </c>
      <c r="AV216" s="1628"/>
      <c r="AW216" s="1628"/>
      <c r="AX216" s="1628"/>
      <c r="AY216" s="1629"/>
      <c r="BA216" s="269"/>
      <c r="BB216" s="1553"/>
      <c r="BC216" s="1553"/>
      <c r="BD216" s="1552"/>
      <c r="BE216" s="1552"/>
      <c r="BF216" s="1552"/>
      <c r="BG216" s="1552"/>
      <c r="BH216" s="1606"/>
      <c r="BI216" s="1606"/>
      <c r="BJ216" s="1606"/>
      <c r="BK216" s="1606"/>
      <c r="BL216" s="1606"/>
    </row>
    <row r="217" spans="2:64" ht="12.6" thickBot="1" x14ac:dyDescent="0.35">
      <c r="D217" s="68"/>
      <c r="E217" s="174" t="s">
        <v>75</v>
      </c>
      <c r="F217" s="265">
        <f t="shared" ref="F217:K217" si="813">SUM(F211:F216)</f>
        <v>0</v>
      </c>
      <c r="G217" s="265">
        <f t="shared" si="813"/>
        <v>0</v>
      </c>
      <c r="H217" s="265">
        <f t="shared" si="813"/>
        <v>0</v>
      </c>
      <c r="I217" s="265">
        <f t="shared" si="813"/>
        <v>0</v>
      </c>
      <c r="J217" s="265">
        <f t="shared" si="813"/>
        <v>0</v>
      </c>
      <c r="K217" s="183">
        <f t="shared" si="813"/>
        <v>0</v>
      </c>
      <c r="L217" s="192">
        <f t="shared" si="811"/>
        <v>0</v>
      </c>
      <c r="AN217" s="924" t="str">
        <f t="shared" ref="AN217:AO223" si="814">AN181</f>
        <v/>
      </c>
      <c r="AO217" s="1590">
        <f t="shared" si="814"/>
        <v>0</v>
      </c>
      <c r="AP217" s="1590"/>
      <c r="AQ217" s="1591" t="str">
        <f t="shared" ref="AQ217:AQ223" si="815">AQ181</f>
        <v>-</v>
      </c>
      <c r="AR217" s="1591"/>
      <c r="AS217" s="1593">
        <f>SUM(CI97:CI118)</f>
        <v>0</v>
      </c>
      <c r="AT217" s="1619"/>
      <c r="AU217" s="1595" t="str">
        <f t="shared" si="812"/>
        <v>-</v>
      </c>
      <c r="AV217" s="1596"/>
      <c r="AW217" s="1596"/>
      <c r="AX217" s="1596"/>
      <c r="AY217" s="1597"/>
      <c r="BA217" s="269"/>
      <c r="BB217" s="1553"/>
      <c r="BC217" s="1553"/>
      <c r="BD217" s="1552"/>
      <c r="BE217" s="1552"/>
      <c r="BF217" s="1552"/>
      <c r="BG217" s="1552"/>
      <c r="BH217" s="1606"/>
      <c r="BI217" s="1606"/>
      <c r="BJ217" s="1606"/>
      <c r="BK217" s="1606"/>
      <c r="BL217" s="1606"/>
    </row>
    <row r="218" spans="2:64" ht="12.6" thickBot="1" x14ac:dyDescent="0.35">
      <c r="D218" s="68"/>
      <c r="E218" s="193" t="s">
        <v>82</v>
      </c>
      <c r="F218" s="266" t="str">
        <f t="shared" ref="F218:K218" si="816">IF(ISERROR(F217/$L$217),"",F217/$L$217)</f>
        <v/>
      </c>
      <c r="G218" s="266" t="str">
        <f t="shared" si="816"/>
        <v/>
      </c>
      <c r="H218" s="266" t="str">
        <f t="shared" si="816"/>
        <v/>
      </c>
      <c r="I218" s="266" t="str">
        <f t="shared" si="816"/>
        <v/>
      </c>
      <c r="J218" s="266" t="str">
        <f t="shared" si="816"/>
        <v/>
      </c>
      <c r="K218" s="194" t="str">
        <f t="shared" si="816"/>
        <v/>
      </c>
      <c r="L218" s="195"/>
      <c r="AN218" s="924" t="str">
        <f t="shared" si="814"/>
        <v/>
      </c>
      <c r="AO218" s="1590">
        <f t="shared" si="814"/>
        <v>0</v>
      </c>
      <c r="AP218" s="1590"/>
      <c r="AQ218" s="1591" t="str">
        <f t="shared" si="815"/>
        <v>-</v>
      </c>
      <c r="AR218" s="1591"/>
      <c r="AS218" s="1593">
        <f>SUM(CJ97:CJ118)</f>
        <v>0</v>
      </c>
      <c r="AT218" s="1619"/>
      <c r="AU218" s="1595" t="str">
        <f t="shared" si="812"/>
        <v>-</v>
      </c>
      <c r="AV218" s="1596"/>
      <c r="AW218" s="1596"/>
      <c r="AX218" s="1596"/>
      <c r="AY218" s="1597"/>
      <c r="BA218" s="269"/>
      <c r="BB218" s="1553"/>
      <c r="BC218" s="1553"/>
      <c r="BD218" s="1552"/>
      <c r="BE218" s="1552"/>
      <c r="BF218" s="1552"/>
      <c r="BG218" s="1552"/>
      <c r="BH218" s="1606"/>
      <c r="BI218" s="1606"/>
      <c r="BJ218" s="1606"/>
      <c r="BK218" s="1606"/>
      <c r="BL218" s="1606"/>
    </row>
    <row r="219" spans="2:64" ht="12" x14ac:dyDescent="0.3">
      <c r="D219" s="68"/>
      <c r="E219" s="112"/>
      <c r="F219" s="67" t="str">
        <f>IF(VALUE(D219)&gt;=0.72,"PT",IF(VALUE(D219)&lt;0.72,"Off-PT"))</f>
        <v>Off-PT</v>
      </c>
      <c r="AN219" s="924" t="str">
        <f t="shared" si="814"/>
        <v/>
      </c>
      <c r="AO219" s="1590">
        <f t="shared" si="814"/>
        <v>0</v>
      </c>
      <c r="AP219" s="1590"/>
      <c r="AQ219" s="1591" t="str">
        <f t="shared" si="815"/>
        <v>-</v>
      </c>
      <c r="AR219" s="1591"/>
      <c r="AS219" s="1593">
        <f>SUM(CK97:CK118)</f>
        <v>0</v>
      </c>
      <c r="AT219" s="1619"/>
      <c r="AU219" s="1595" t="str">
        <f t="shared" si="812"/>
        <v>-</v>
      </c>
      <c r="AV219" s="1596"/>
      <c r="AW219" s="1596"/>
      <c r="AX219" s="1596"/>
      <c r="AY219" s="1597"/>
      <c r="BA219" s="269"/>
      <c r="BB219" s="1553"/>
      <c r="BC219" s="1553"/>
      <c r="BD219" s="1552"/>
      <c r="BE219" s="1552"/>
      <c r="BF219" s="1552"/>
      <c r="BG219" s="1552"/>
      <c r="BH219" s="1606"/>
      <c r="BI219" s="1606"/>
      <c r="BJ219" s="1606"/>
      <c r="BK219" s="1606"/>
      <c r="BL219" s="1606"/>
    </row>
    <row r="220" spans="2:64" ht="12" x14ac:dyDescent="0.3">
      <c r="D220" s="68"/>
      <c r="E220" s="239" t="s">
        <v>79</v>
      </c>
      <c r="AN220" s="924" t="str">
        <f t="shared" si="814"/>
        <v/>
      </c>
      <c r="AO220" s="1590">
        <f t="shared" si="814"/>
        <v>0</v>
      </c>
      <c r="AP220" s="1590"/>
      <c r="AQ220" s="1591" t="str">
        <f t="shared" si="815"/>
        <v>-</v>
      </c>
      <c r="AR220" s="1591"/>
      <c r="AS220" s="1593">
        <f>SUM(CL97:CL118)</f>
        <v>0</v>
      </c>
      <c r="AT220" s="1619"/>
      <c r="AU220" s="1595" t="str">
        <f t="shared" si="812"/>
        <v>-</v>
      </c>
      <c r="AV220" s="1596"/>
      <c r="AW220" s="1596"/>
      <c r="AX220" s="1596"/>
      <c r="AY220" s="1597"/>
      <c r="BA220" s="269"/>
      <c r="BB220" s="1553"/>
      <c r="BC220" s="1553"/>
      <c r="BD220" s="1552"/>
      <c r="BE220" s="1552"/>
      <c r="BF220" s="1552"/>
      <c r="BG220" s="1552"/>
      <c r="BH220" s="1606"/>
      <c r="BI220" s="1606"/>
      <c r="BJ220" s="1606"/>
      <c r="BK220" s="1606"/>
      <c r="BL220" s="1606"/>
    </row>
    <row r="221" spans="2:64" ht="12.6" thickBot="1" x14ac:dyDescent="0.35">
      <c r="D221" s="68"/>
      <c r="E221" s="186"/>
      <c r="AN221" s="924" t="str">
        <f t="shared" si="814"/>
        <v/>
      </c>
      <c r="AO221" s="1590">
        <f t="shared" si="814"/>
        <v>0</v>
      </c>
      <c r="AP221" s="1590"/>
      <c r="AQ221" s="1591" t="str">
        <f t="shared" si="815"/>
        <v>-</v>
      </c>
      <c r="AR221" s="1591"/>
      <c r="AS221" s="1593">
        <f>SUM(CM97:CM118)</f>
        <v>0</v>
      </c>
      <c r="AT221" s="1619"/>
      <c r="AU221" s="1595" t="str">
        <f t="shared" si="812"/>
        <v>-</v>
      </c>
      <c r="AV221" s="1596"/>
      <c r="AW221" s="1596"/>
      <c r="AX221" s="1596"/>
      <c r="AY221" s="1597"/>
      <c r="BA221" s="269"/>
      <c r="BB221" s="1553"/>
      <c r="BC221" s="1553"/>
      <c r="BD221" s="1552"/>
      <c r="BE221" s="1552"/>
      <c r="BF221" s="1552"/>
      <c r="BG221" s="1552"/>
      <c r="BH221" s="1606"/>
      <c r="BI221" s="1606"/>
      <c r="BJ221" s="1606"/>
      <c r="BK221" s="1606"/>
      <c r="BL221" s="1606"/>
    </row>
    <row r="222" spans="2:64" ht="12.6" thickBot="1" x14ac:dyDescent="0.35">
      <c r="D222" s="68"/>
      <c r="E222" s="136" t="s">
        <v>70</v>
      </c>
      <c r="F222" s="137" t="s">
        <v>73</v>
      </c>
      <c r="G222" s="137" t="s">
        <v>82</v>
      </c>
      <c r="H222" s="137" t="s">
        <v>74</v>
      </c>
      <c r="I222" s="137" t="s">
        <v>82</v>
      </c>
      <c r="J222" s="137" t="s">
        <v>75</v>
      </c>
      <c r="K222" s="138" t="s">
        <v>76</v>
      </c>
      <c r="AN222" s="924" t="str">
        <f t="shared" si="814"/>
        <v/>
      </c>
      <c r="AO222" s="1590">
        <f t="shared" si="814"/>
        <v>0</v>
      </c>
      <c r="AP222" s="1590"/>
      <c r="AQ222" s="1591" t="str">
        <f t="shared" si="815"/>
        <v>-</v>
      </c>
      <c r="AR222" s="1591"/>
      <c r="AS222" s="1593">
        <f>SUM(CN97:CN118)</f>
        <v>0</v>
      </c>
      <c r="AT222" s="1619"/>
      <c r="AU222" s="1595" t="str">
        <f t="shared" si="812"/>
        <v>-</v>
      </c>
      <c r="AV222" s="1596"/>
      <c r="AW222" s="1596"/>
      <c r="AX222" s="1596"/>
      <c r="AY222" s="1597"/>
      <c r="BA222" s="269"/>
      <c r="BB222" s="1553"/>
      <c r="BC222" s="1553"/>
      <c r="BD222" s="1552"/>
      <c r="BE222" s="1552"/>
      <c r="BF222" s="1552"/>
      <c r="BG222" s="1552"/>
      <c r="BH222" s="1606"/>
      <c r="BI222" s="1606"/>
      <c r="BJ222" s="1606"/>
      <c r="BK222" s="1606"/>
      <c r="BL222" s="1606"/>
    </row>
    <row r="223" spans="2:64" ht="15" customHeight="1" thickBot="1" x14ac:dyDescent="0.35">
      <c r="D223" s="68"/>
      <c r="E223" s="263" t="s">
        <v>146</v>
      </c>
      <c r="F223" s="270">
        <f>SUMIF('Fox Channels'!$F$16:$F$37,'Fox Channels'!F222,'Fox Channels'!$L$16:$L$37)</f>
        <v>0</v>
      </c>
      <c r="G223" s="271" t="str">
        <f t="shared" ref="G223:G228" si="817">IF(ISERROR(F223/$J223),"",F223/$J223)</f>
        <v/>
      </c>
      <c r="H223" s="270">
        <f>SUMIF('Fox Channels'!$F$16:$F$37,'Fox Channels'!H222,'Fox Channels'!$L$16:$L$37)</f>
        <v>0</v>
      </c>
      <c r="I223" s="271" t="str">
        <f t="shared" ref="I223:I228" si="818">IF(ISERROR(H223/$J223),"",H223/$J223)</f>
        <v/>
      </c>
      <c r="J223" s="272">
        <f t="shared" ref="J223:J228" si="819">F223+H223</f>
        <v>0</v>
      </c>
      <c r="K223" s="273" t="str">
        <f t="shared" ref="K223:K228" si="820">IF(ISERROR(J223/$J$229),"",J223/$J$229)</f>
        <v/>
      </c>
      <c r="AN223" s="158" t="str">
        <f t="shared" si="814"/>
        <v/>
      </c>
      <c r="AO223" s="1618">
        <f t="shared" si="814"/>
        <v>0</v>
      </c>
      <c r="AP223" s="1618"/>
      <c r="AQ223" s="1611" t="str">
        <f t="shared" si="815"/>
        <v>-</v>
      </c>
      <c r="AR223" s="1611"/>
      <c r="AS223" s="1616">
        <f>SUM(CO97:CO118)</f>
        <v>0</v>
      </c>
      <c r="AT223" s="1617"/>
      <c r="AU223" s="1612" t="str">
        <f t="shared" si="812"/>
        <v>-</v>
      </c>
      <c r="AV223" s="1613"/>
      <c r="AW223" s="1613"/>
      <c r="AX223" s="1613"/>
      <c r="AY223" s="1614"/>
      <c r="BA223" s="269"/>
      <c r="BB223" s="1553"/>
      <c r="BC223" s="1553"/>
      <c r="BD223" s="1552"/>
      <c r="BE223" s="1552"/>
      <c r="BF223" s="1552"/>
      <c r="BG223" s="1552"/>
      <c r="BH223" s="1606"/>
      <c r="BI223" s="1606"/>
      <c r="BJ223" s="1606"/>
      <c r="BK223" s="1606"/>
      <c r="BL223" s="1606"/>
    </row>
    <row r="224" spans="2:64" ht="12.6" thickBot="1" x14ac:dyDescent="0.35">
      <c r="D224" s="68"/>
      <c r="E224" s="142" t="s">
        <v>148</v>
      </c>
      <c r="F224" s="274">
        <f>SUMIF('Fox Channels'!$F$43:$F$64,'Fox Channels'!F222,'Fox Channels'!$L$43:$L$64)</f>
        <v>0</v>
      </c>
      <c r="G224" s="275" t="str">
        <f t="shared" si="817"/>
        <v/>
      </c>
      <c r="H224" s="274">
        <f>SUMIF('Fox Channels'!$F$43:$F$64,'Fox Channels'!H222,'Fox Channels'!$L$43:$L$64)</f>
        <v>0</v>
      </c>
      <c r="I224" s="275" t="str">
        <f t="shared" si="818"/>
        <v/>
      </c>
      <c r="J224" s="276">
        <f t="shared" si="819"/>
        <v>0</v>
      </c>
      <c r="K224" s="277" t="str">
        <f t="shared" si="820"/>
        <v/>
      </c>
      <c r="AN224" s="1584" t="s">
        <v>199</v>
      </c>
      <c r="AO224" s="1620"/>
      <c r="AP224" s="1620"/>
      <c r="AQ224" s="1620"/>
      <c r="AR224" s="1620"/>
      <c r="AS224" s="1574">
        <f>SUM(AS216:AT223)</f>
        <v>0</v>
      </c>
      <c r="AT224" s="1576"/>
      <c r="AU224" s="1587">
        <f>SUM(AU216:AY223)</f>
        <v>0</v>
      </c>
      <c r="AV224" s="1588"/>
      <c r="AW224" s="1588"/>
      <c r="AX224" s="1588"/>
      <c r="AY224" s="1589"/>
      <c r="BA224" s="1551"/>
      <c r="BB224" s="1551"/>
      <c r="BC224" s="1551"/>
      <c r="BD224" s="1551"/>
      <c r="BE224" s="1551"/>
      <c r="BF224" s="1606"/>
      <c r="BG224" s="1606"/>
      <c r="BH224" s="1606"/>
      <c r="BI224" s="1606"/>
      <c r="BJ224" s="1606"/>
      <c r="BK224" s="1606"/>
      <c r="BL224" s="1606"/>
    </row>
    <row r="225" spans="4:51" ht="12.6" thickBot="1" x14ac:dyDescent="0.35">
      <c r="D225" s="68"/>
      <c r="E225" s="157" t="s">
        <v>151</v>
      </c>
      <c r="F225" s="107">
        <f>SUMIF('Fox Channels'!$F$70:$F$91,'Fox Channels'!F222,'Fox Channels'!$L$70:$L$91)</f>
        <v>0</v>
      </c>
      <c r="G225" s="143" t="str">
        <f t="shared" si="817"/>
        <v/>
      </c>
      <c r="H225" s="107">
        <f>SUMIF('Fox Channels'!$F$70:$F$91,'Fox Channels'!H222,'Fox Channels'!$L$70:$L$91)</f>
        <v>0</v>
      </c>
      <c r="I225" s="143" t="str">
        <f t="shared" si="818"/>
        <v/>
      </c>
      <c r="J225" s="278">
        <f t="shared" si="819"/>
        <v>0</v>
      </c>
      <c r="K225" s="279" t="str">
        <f t="shared" si="820"/>
        <v/>
      </c>
      <c r="AN225" s="925"/>
      <c r="AO225" s="660"/>
      <c r="AP225" s="660"/>
      <c r="AQ225" s="660"/>
      <c r="AR225" s="660"/>
      <c r="AS225" s="313"/>
      <c r="AT225" s="313"/>
      <c r="AU225" s="313"/>
      <c r="AV225" s="313"/>
      <c r="AW225" s="313"/>
      <c r="AX225" s="313"/>
      <c r="AY225" s="313"/>
    </row>
    <row r="226" spans="4:51" ht="13.8" thickBot="1" x14ac:dyDescent="0.35">
      <c r="D226" s="68"/>
      <c r="E226" s="154" t="s">
        <v>147</v>
      </c>
      <c r="F226" s="100">
        <f>SUMIF('Fox Channels'!$F$97:$F$118,'Fox Channels'!F222,'Fox Channels'!$L$97:$L$118)</f>
        <v>0</v>
      </c>
      <c r="G226" s="159" t="str">
        <f t="shared" si="817"/>
        <v/>
      </c>
      <c r="H226" s="100">
        <f>SUMIF('Fox Channels'!$F$97:$F$118,'Fox Channels'!H222,'Fox Channels'!$L$97:$L$118)</f>
        <v>0</v>
      </c>
      <c r="I226" s="159" t="str">
        <f t="shared" si="818"/>
        <v/>
      </c>
      <c r="J226" s="280">
        <f t="shared" si="819"/>
        <v>0</v>
      </c>
      <c r="K226" s="168" t="str">
        <f t="shared" si="820"/>
        <v/>
      </c>
      <c r="AN226" s="1607" t="s">
        <v>271</v>
      </c>
      <c r="AO226" s="1608"/>
      <c r="AP226" s="1608"/>
      <c r="AQ226" s="1608"/>
      <c r="AR226" s="1608"/>
      <c r="AS226" s="1608"/>
      <c r="AT226" s="1608"/>
      <c r="AU226" s="1608"/>
      <c r="AV226" s="1608"/>
      <c r="AW226" s="1608"/>
      <c r="AX226" s="1608"/>
      <c r="AY226" s="1609"/>
    </row>
    <row r="227" spans="4:51" ht="12.6" thickBot="1" x14ac:dyDescent="0.35">
      <c r="D227" s="68"/>
      <c r="E227" s="672" t="s">
        <v>270</v>
      </c>
      <c r="F227" s="100">
        <f>SUMIF('Fox Channels'!$F$124:$F$145,'Fox Channels'!F222,'Fox Channels'!$L$124:$L$145)</f>
        <v>0</v>
      </c>
      <c r="G227" s="159" t="str">
        <f t="shared" si="817"/>
        <v/>
      </c>
      <c r="H227" s="100">
        <f>SUMIF('Fox Channels'!$F$124:$F$145,'Fox Channels'!H222,'Fox Channels'!$L$124:$L$145)</f>
        <v>0</v>
      </c>
      <c r="I227" s="159" t="str">
        <f t="shared" si="818"/>
        <v/>
      </c>
      <c r="J227" s="280">
        <f t="shared" si="819"/>
        <v>0</v>
      </c>
      <c r="K227" s="168" t="str">
        <f t="shared" si="820"/>
        <v/>
      </c>
      <c r="AN227" s="927" t="s">
        <v>20</v>
      </c>
      <c r="AO227" s="1610" t="s">
        <v>21</v>
      </c>
      <c r="AP227" s="1610"/>
      <c r="AQ227" s="1610" t="s">
        <v>196</v>
      </c>
      <c r="AR227" s="1610"/>
      <c r="AS227" s="1584" t="s">
        <v>197</v>
      </c>
      <c r="AT227" s="1586"/>
      <c r="AU227" s="148" t="s">
        <v>198</v>
      </c>
      <c r="AV227" s="148"/>
      <c r="AW227" s="148"/>
      <c r="AX227" s="148"/>
      <c r="AY227" s="149"/>
    </row>
    <row r="228" spans="4:51" ht="12.6" thickBot="1" x14ac:dyDescent="0.35">
      <c r="D228" s="68"/>
      <c r="E228" s="281" t="s">
        <v>152</v>
      </c>
      <c r="F228" s="282">
        <f>SUMIF('Fox Channels'!$F$151:$F$172,'Fox Channels'!F222,'Fox Channels'!$L$151:$L$172)</f>
        <v>0</v>
      </c>
      <c r="G228" s="194" t="str">
        <f t="shared" si="817"/>
        <v/>
      </c>
      <c r="H228" s="282">
        <f>SUMIF('Fox Channels'!$F$151:$F$172,'Fox Channels'!H222,'Fox Channels'!$L$151:$L$172)</f>
        <v>0</v>
      </c>
      <c r="I228" s="194" t="str">
        <f t="shared" si="818"/>
        <v/>
      </c>
      <c r="J228" s="283">
        <f t="shared" si="819"/>
        <v>0</v>
      </c>
      <c r="K228" s="284" t="str">
        <f t="shared" si="820"/>
        <v/>
      </c>
      <c r="AN228" s="923" t="str">
        <f>AN180</f>
        <v>A</v>
      </c>
      <c r="AO228" s="1615">
        <f>AO180</f>
        <v>30</v>
      </c>
      <c r="AP228" s="1615"/>
      <c r="AQ228" s="1624">
        <f>AQ180</f>
        <v>1</v>
      </c>
      <c r="AR228" s="1624"/>
      <c r="AS228" s="1625">
        <f>SUM(CH124:CH145)</f>
        <v>0</v>
      </c>
      <c r="AT228" s="1626"/>
      <c r="AU228" s="1627">
        <f t="shared" ref="AU228:AU235" si="821">IFERROR(AS228*AQ228,"-")</f>
        <v>0</v>
      </c>
      <c r="AV228" s="1628"/>
      <c r="AW228" s="1628"/>
      <c r="AX228" s="1628"/>
      <c r="AY228" s="1629"/>
    </row>
    <row r="229" spans="4:51" ht="12.6" thickBot="1" x14ac:dyDescent="0.35">
      <c r="D229" s="68"/>
      <c r="E229" s="174" t="s">
        <v>75</v>
      </c>
      <c r="F229" s="208">
        <f>SUM(F223:F228)</f>
        <v>0</v>
      </c>
      <c r="G229" s="208"/>
      <c r="H229" s="208">
        <f>SUM(H223:H228)</f>
        <v>0</v>
      </c>
      <c r="I229" s="208"/>
      <c r="J229" s="209">
        <f>SUM(J223:J228)</f>
        <v>0</v>
      </c>
      <c r="K229" s="210">
        <f>SUM(K223:K223)</f>
        <v>0</v>
      </c>
      <c r="AN229" s="924" t="str">
        <f t="shared" ref="AN229:AO235" si="822">AN193</f>
        <v/>
      </c>
      <c r="AO229" s="1590">
        <f t="shared" si="822"/>
        <v>0</v>
      </c>
      <c r="AP229" s="1590"/>
      <c r="AQ229" s="1591" t="str">
        <f t="shared" ref="AQ229:AQ235" si="823">AQ193</f>
        <v>-</v>
      </c>
      <c r="AR229" s="1591"/>
      <c r="AS229" s="1593">
        <f>SUM(CI124:CI145)</f>
        <v>0</v>
      </c>
      <c r="AT229" s="1594"/>
      <c r="AU229" s="1595" t="str">
        <f t="shared" si="821"/>
        <v>-</v>
      </c>
      <c r="AV229" s="1596"/>
      <c r="AW229" s="1596"/>
      <c r="AX229" s="1596"/>
      <c r="AY229" s="1597"/>
    </row>
    <row r="230" spans="4:51" ht="12" x14ac:dyDescent="0.3">
      <c r="D230" s="68"/>
      <c r="E230" s="112"/>
      <c r="AN230" s="924" t="str">
        <f t="shared" si="822"/>
        <v/>
      </c>
      <c r="AO230" s="1590">
        <f t="shared" si="822"/>
        <v>0</v>
      </c>
      <c r="AP230" s="1590"/>
      <c r="AQ230" s="1591" t="str">
        <f t="shared" si="823"/>
        <v>-</v>
      </c>
      <c r="AR230" s="1591"/>
      <c r="AS230" s="1593">
        <f>SUM(CJ124:CJ145)</f>
        <v>0</v>
      </c>
      <c r="AT230" s="1619"/>
      <c r="AU230" s="1595" t="str">
        <f t="shared" si="821"/>
        <v>-</v>
      </c>
      <c r="AV230" s="1596"/>
      <c r="AW230" s="1596"/>
      <c r="AX230" s="1596"/>
      <c r="AY230" s="1597"/>
    </row>
    <row r="231" spans="4:51" ht="12" x14ac:dyDescent="0.3">
      <c r="D231" s="68"/>
      <c r="E231" s="68"/>
      <c r="AN231" s="924" t="str">
        <f t="shared" si="822"/>
        <v/>
      </c>
      <c r="AO231" s="1590">
        <f t="shared" si="822"/>
        <v>0</v>
      </c>
      <c r="AP231" s="1590"/>
      <c r="AQ231" s="1591" t="str">
        <f t="shared" si="823"/>
        <v>-</v>
      </c>
      <c r="AR231" s="1591"/>
      <c r="AS231" s="1593">
        <f>SUM(CK124:CK145)</f>
        <v>0</v>
      </c>
      <c r="AT231" s="1619"/>
      <c r="AU231" s="1595" t="str">
        <f t="shared" si="821"/>
        <v>-</v>
      </c>
      <c r="AV231" s="1596"/>
      <c r="AW231" s="1596"/>
      <c r="AX231" s="1596"/>
      <c r="AY231" s="1597"/>
    </row>
    <row r="232" spans="4:51" ht="12" x14ac:dyDescent="0.3">
      <c r="D232" s="68"/>
      <c r="E232" s="239" t="s">
        <v>118</v>
      </c>
      <c r="AN232" s="924" t="str">
        <f t="shared" si="822"/>
        <v/>
      </c>
      <c r="AO232" s="1590">
        <f t="shared" si="822"/>
        <v>0</v>
      </c>
      <c r="AP232" s="1590"/>
      <c r="AQ232" s="1591" t="str">
        <f t="shared" si="823"/>
        <v>-</v>
      </c>
      <c r="AR232" s="1591"/>
      <c r="AS232" s="1593">
        <f>SUM(CL124:CL145)</f>
        <v>0</v>
      </c>
      <c r="AT232" s="1619"/>
      <c r="AU232" s="1595" t="str">
        <f t="shared" si="821"/>
        <v>-</v>
      </c>
      <c r="AV232" s="1596"/>
      <c r="AW232" s="1596"/>
      <c r="AX232" s="1596"/>
      <c r="AY232" s="1597"/>
    </row>
    <row r="233" spans="4:51" ht="12.6" thickBot="1" x14ac:dyDescent="0.35">
      <c r="D233" s="68"/>
      <c r="E233" s="186"/>
      <c r="F233" s="186"/>
      <c r="G233" s="186"/>
      <c r="H233" s="186"/>
      <c r="I233" s="93"/>
      <c r="J233" s="93"/>
      <c r="AN233" s="924" t="str">
        <f t="shared" si="822"/>
        <v/>
      </c>
      <c r="AO233" s="1590">
        <f t="shared" si="822"/>
        <v>0</v>
      </c>
      <c r="AP233" s="1590"/>
      <c r="AQ233" s="1591" t="str">
        <f t="shared" si="823"/>
        <v>-</v>
      </c>
      <c r="AR233" s="1591"/>
      <c r="AS233" s="1593">
        <f>SUM(CM124:CM145)</f>
        <v>0</v>
      </c>
      <c r="AT233" s="1619"/>
      <c r="AU233" s="1595" t="str">
        <f t="shared" si="821"/>
        <v>-</v>
      </c>
      <c r="AV233" s="1596"/>
      <c r="AW233" s="1596"/>
      <c r="AX233" s="1596"/>
      <c r="AY233" s="1597"/>
    </row>
    <row r="234" spans="4:51" ht="12.6" thickBot="1" x14ac:dyDescent="0.35">
      <c r="D234" s="68"/>
      <c r="E234" s="136" t="s">
        <v>70</v>
      </c>
      <c r="F234" s="187" t="s">
        <v>169</v>
      </c>
      <c r="G234" s="187" t="s">
        <v>170</v>
      </c>
      <c r="H234" s="187" t="s">
        <v>175</v>
      </c>
      <c r="I234" s="187" t="s">
        <v>176</v>
      </c>
      <c r="J234" s="187" t="s">
        <v>177</v>
      </c>
      <c r="K234" s="187" t="s">
        <v>178</v>
      </c>
      <c r="L234" s="188" t="s">
        <v>75</v>
      </c>
      <c r="AN234" s="924" t="str">
        <f t="shared" si="822"/>
        <v/>
      </c>
      <c r="AO234" s="1590">
        <f t="shared" si="822"/>
        <v>0</v>
      </c>
      <c r="AP234" s="1590"/>
      <c r="AQ234" s="1591" t="str">
        <f t="shared" si="823"/>
        <v>-</v>
      </c>
      <c r="AR234" s="1591"/>
      <c r="AS234" s="1593">
        <f>SUM(CN124:CN145)</f>
        <v>0</v>
      </c>
      <c r="AT234" s="1619"/>
      <c r="AU234" s="1595" t="str">
        <f t="shared" si="821"/>
        <v>-</v>
      </c>
      <c r="AV234" s="1596"/>
      <c r="AW234" s="1596"/>
      <c r="AX234" s="1596"/>
      <c r="AY234" s="1597"/>
    </row>
    <row r="235" spans="4:51" ht="12.6" thickBot="1" x14ac:dyDescent="0.35">
      <c r="E235" s="263" t="s">
        <v>146</v>
      </c>
      <c r="F235" s="285">
        <f>AN40</f>
        <v>0</v>
      </c>
      <c r="G235" s="285">
        <f>AS40</f>
        <v>0</v>
      </c>
      <c r="H235" s="285">
        <f>AZ40</f>
        <v>0</v>
      </c>
      <c r="I235" s="285">
        <f>BG40</f>
        <v>0</v>
      </c>
      <c r="J235" s="285">
        <f>BN40</f>
        <v>0</v>
      </c>
      <c r="K235" s="285">
        <f>BR40</f>
        <v>0</v>
      </c>
      <c r="L235" s="286">
        <f t="shared" ref="L235:L241" si="824">SUM(F235:K235)</f>
        <v>0</v>
      </c>
      <c r="AN235" s="158" t="str">
        <f t="shared" si="822"/>
        <v/>
      </c>
      <c r="AO235" s="1618">
        <f t="shared" si="822"/>
        <v>0</v>
      </c>
      <c r="AP235" s="1618"/>
      <c r="AQ235" s="1611" t="str">
        <f t="shared" si="823"/>
        <v>-</v>
      </c>
      <c r="AR235" s="1611"/>
      <c r="AS235" s="1616">
        <f>SUM(CO124:CO145)</f>
        <v>0</v>
      </c>
      <c r="AT235" s="1617"/>
      <c r="AU235" s="1612" t="str">
        <f t="shared" si="821"/>
        <v>-</v>
      </c>
      <c r="AV235" s="1613"/>
      <c r="AW235" s="1613"/>
      <c r="AX235" s="1613"/>
      <c r="AY235" s="1614"/>
    </row>
    <row r="236" spans="4:51" ht="12.6" thickBot="1" x14ac:dyDescent="0.35">
      <c r="E236" s="142" t="s">
        <v>148</v>
      </c>
      <c r="F236" s="285">
        <f>AN67</f>
        <v>0</v>
      </c>
      <c r="G236" s="285">
        <f>AS67</f>
        <v>0</v>
      </c>
      <c r="H236" s="285">
        <f>AZ67</f>
        <v>0</v>
      </c>
      <c r="I236" s="285">
        <f>BG67</f>
        <v>0</v>
      </c>
      <c r="J236" s="285">
        <f>BN67</f>
        <v>0</v>
      </c>
      <c r="K236" s="285">
        <f>BR67</f>
        <v>0</v>
      </c>
      <c r="L236" s="286">
        <f t="shared" si="824"/>
        <v>0</v>
      </c>
      <c r="AN236" s="1584" t="s">
        <v>199</v>
      </c>
      <c r="AO236" s="1620"/>
      <c r="AP236" s="1620"/>
      <c r="AQ236" s="1620"/>
      <c r="AR236" s="1620"/>
      <c r="AS236" s="1574">
        <f>SUM(AS228:AT235)</f>
        <v>0</v>
      </c>
      <c r="AT236" s="1576"/>
      <c r="AU236" s="1587">
        <f>SUM(AU228:AY235)</f>
        <v>0</v>
      </c>
      <c r="AV236" s="1588"/>
      <c r="AW236" s="1588"/>
      <c r="AX236" s="1588"/>
      <c r="AY236" s="1589"/>
    </row>
    <row r="237" spans="4:51" ht="12" x14ac:dyDescent="0.3">
      <c r="D237" s="68"/>
      <c r="E237" s="157" t="s">
        <v>151</v>
      </c>
      <c r="F237" s="285">
        <f>AN94</f>
        <v>0</v>
      </c>
      <c r="G237" s="285">
        <f>AS94</f>
        <v>0</v>
      </c>
      <c r="H237" s="285">
        <f>AZ94</f>
        <v>0</v>
      </c>
      <c r="I237" s="285">
        <f>BG94</f>
        <v>0</v>
      </c>
      <c r="J237" s="285">
        <f>BN94</f>
        <v>0</v>
      </c>
      <c r="K237" s="285">
        <f>BR94</f>
        <v>0</v>
      </c>
      <c r="L237" s="286">
        <f t="shared" si="824"/>
        <v>0</v>
      </c>
    </row>
    <row r="238" spans="4:51" ht="13.8" thickBot="1" x14ac:dyDescent="0.35">
      <c r="D238" s="68"/>
      <c r="E238" s="154" t="s">
        <v>147</v>
      </c>
      <c r="F238" s="285">
        <f>AN121</f>
        <v>0</v>
      </c>
      <c r="G238" s="285">
        <f>AS121</f>
        <v>0</v>
      </c>
      <c r="H238" s="285">
        <f>AZ121</f>
        <v>0</v>
      </c>
      <c r="I238" s="285">
        <f>BG121</f>
        <v>0</v>
      </c>
      <c r="J238" s="285">
        <f>BN121</f>
        <v>0</v>
      </c>
      <c r="K238" s="285">
        <f>BR121</f>
        <v>0</v>
      </c>
      <c r="L238" s="286">
        <f t="shared" si="824"/>
        <v>0</v>
      </c>
      <c r="AN238" s="1645" t="s">
        <v>273</v>
      </c>
      <c r="AO238" s="1646"/>
      <c r="AP238" s="1646"/>
      <c r="AQ238" s="1646"/>
      <c r="AR238" s="1646"/>
      <c r="AS238" s="1646"/>
      <c r="AT238" s="1646"/>
      <c r="AU238" s="1646"/>
      <c r="AV238" s="1646"/>
      <c r="AW238" s="1646"/>
      <c r="AX238" s="1646"/>
      <c r="AY238" s="1647"/>
    </row>
    <row r="239" spans="4:51" ht="12.6" thickBot="1" x14ac:dyDescent="0.35">
      <c r="D239" s="68"/>
      <c r="E239" s="672" t="s">
        <v>270</v>
      </c>
      <c r="F239" s="285">
        <f>AN148</f>
        <v>0</v>
      </c>
      <c r="G239" s="285">
        <f>AS148</f>
        <v>0</v>
      </c>
      <c r="H239" s="285">
        <f>AZ148</f>
        <v>0</v>
      </c>
      <c r="I239" s="285">
        <f>BG148</f>
        <v>0</v>
      </c>
      <c r="J239" s="285">
        <f>BN148</f>
        <v>0</v>
      </c>
      <c r="K239" s="285">
        <f>BR148</f>
        <v>0</v>
      </c>
      <c r="L239" s="286">
        <f t="shared" si="824"/>
        <v>0</v>
      </c>
      <c r="AN239" s="927" t="s">
        <v>20</v>
      </c>
      <c r="AO239" s="1585" t="s">
        <v>21</v>
      </c>
      <c r="AP239" s="1585"/>
      <c r="AQ239" s="1585" t="s">
        <v>196</v>
      </c>
      <c r="AR239" s="1586"/>
      <c r="AS239" s="1584" t="s">
        <v>197</v>
      </c>
      <c r="AT239" s="1586"/>
      <c r="AU239" s="148" t="s">
        <v>198</v>
      </c>
      <c r="AV239" s="148"/>
      <c r="AW239" s="148"/>
      <c r="AX239" s="148"/>
      <c r="AY239" s="149"/>
    </row>
    <row r="240" spans="4:51" ht="12.6" thickBot="1" x14ac:dyDescent="0.35">
      <c r="D240" s="68"/>
      <c r="E240" s="281" t="s">
        <v>152</v>
      </c>
      <c r="F240" s="285">
        <f>AN175</f>
        <v>0</v>
      </c>
      <c r="G240" s="285">
        <f>AS175</f>
        <v>0</v>
      </c>
      <c r="H240" s="285">
        <f>AZ175</f>
        <v>0</v>
      </c>
      <c r="I240" s="285">
        <f>BG175</f>
        <v>0</v>
      </c>
      <c r="J240" s="285">
        <f>BN175</f>
        <v>0</v>
      </c>
      <c r="K240" s="285">
        <f>BR175</f>
        <v>0</v>
      </c>
      <c r="L240" s="286">
        <f t="shared" si="824"/>
        <v>0</v>
      </c>
      <c r="AN240" s="923" t="str">
        <f>AN192</f>
        <v>A</v>
      </c>
      <c r="AO240" s="1615">
        <f>AO192</f>
        <v>30</v>
      </c>
      <c r="AP240" s="1615"/>
      <c r="AQ240" s="1624">
        <f>AQ192</f>
        <v>1</v>
      </c>
      <c r="AR240" s="1652"/>
      <c r="AS240" s="1625">
        <f>SUM(CH151:CH172)</f>
        <v>0</v>
      </c>
      <c r="AT240" s="1653"/>
      <c r="AU240" s="1627">
        <f t="shared" ref="AU240:AU247" si="825">IFERROR(AS240*AQ240,"-")</f>
        <v>0</v>
      </c>
      <c r="AV240" s="1628"/>
      <c r="AW240" s="1628"/>
      <c r="AX240" s="1628"/>
      <c r="AY240" s="1629"/>
    </row>
    <row r="241" spans="4:51" ht="12.6" thickBot="1" x14ac:dyDescent="0.35">
      <c r="D241" s="68"/>
      <c r="E241" s="174" t="s">
        <v>75</v>
      </c>
      <c r="F241" s="175">
        <f t="shared" ref="F241:K241" si="826">SUM(F235:F240)</f>
        <v>0</v>
      </c>
      <c r="G241" s="175">
        <f t="shared" si="826"/>
        <v>0</v>
      </c>
      <c r="H241" s="175">
        <f t="shared" si="826"/>
        <v>0</v>
      </c>
      <c r="I241" s="175">
        <f t="shared" si="826"/>
        <v>0</v>
      </c>
      <c r="J241" s="175">
        <f t="shared" si="826"/>
        <v>0</v>
      </c>
      <c r="K241" s="175">
        <f t="shared" si="826"/>
        <v>0</v>
      </c>
      <c r="L241" s="216">
        <f t="shared" si="824"/>
        <v>0</v>
      </c>
      <c r="AN241" s="924" t="str">
        <f t="shared" ref="AN241:AO247" si="827">AN205</f>
        <v/>
      </c>
      <c r="AO241" s="1590">
        <f t="shared" si="827"/>
        <v>0</v>
      </c>
      <c r="AP241" s="1590"/>
      <c r="AQ241" s="1591" t="str">
        <f t="shared" ref="AQ241:AQ247" si="828">AQ205</f>
        <v>-</v>
      </c>
      <c r="AR241" s="1592"/>
      <c r="AS241" s="1593">
        <f>SUM(CI151:CI172)</f>
        <v>0</v>
      </c>
      <c r="AT241" s="1594"/>
      <c r="AU241" s="1595" t="str">
        <f t="shared" si="825"/>
        <v>-</v>
      </c>
      <c r="AV241" s="1596"/>
      <c r="AW241" s="1596"/>
      <c r="AX241" s="1596"/>
      <c r="AY241" s="1597"/>
    </row>
    <row r="242" spans="4:51" ht="12.6" thickBot="1" x14ac:dyDescent="0.35">
      <c r="D242" s="68"/>
      <c r="E242" s="193" t="s">
        <v>82</v>
      </c>
      <c r="F242" s="218" t="str">
        <f t="shared" ref="F242:K242" si="829">IF(ISERROR(F241/$L$241),"",F241/$L$241)</f>
        <v/>
      </c>
      <c r="G242" s="218" t="str">
        <f t="shared" si="829"/>
        <v/>
      </c>
      <c r="H242" s="218" t="str">
        <f t="shared" si="829"/>
        <v/>
      </c>
      <c r="I242" s="218" t="str">
        <f t="shared" si="829"/>
        <v/>
      </c>
      <c r="J242" s="218" t="str">
        <f t="shared" si="829"/>
        <v/>
      </c>
      <c r="K242" s="218" t="str">
        <f t="shared" si="829"/>
        <v/>
      </c>
      <c r="L242" s="195"/>
      <c r="AN242" s="924" t="str">
        <f t="shared" si="827"/>
        <v/>
      </c>
      <c r="AO242" s="1590">
        <f t="shared" si="827"/>
        <v>0</v>
      </c>
      <c r="AP242" s="1590"/>
      <c r="AQ242" s="1591" t="str">
        <f t="shared" si="828"/>
        <v>-</v>
      </c>
      <c r="AR242" s="1592"/>
      <c r="AS242" s="1593">
        <f>SUM(CJ151:CJ172)</f>
        <v>0</v>
      </c>
      <c r="AT242" s="1594"/>
      <c r="AU242" s="1595" t="str">
        <f t="shared" si="825"/>
        <v>-</v>
      </c>
      <c r="AV242" s="1596"/>
      <c r="AW242" s="1596"/>
      <c r="AX242" s="1596"/>
      <c r="AY242" s="1597"/>
    </row>
    <row r="243" spans="4:51" ht="12" x14ac:dyDescent="0.3">
      <c r="D243" s="68"/>
      <c r="E243" s="112"/>
      <c r="AN243" s="924" t="str">
        <f t="shared" si="827"/>
        <v/>
      </c>
      <c r="AO243" s="1590">
        <f t="shared" si="827"/>
        <v>0</v>
      </c>
      <c r="AP243" s="1590"/>
      <c r="AQ243" s="1591" t="str">
        <f t="shared" si="828"/>
        <v>-</v>
      </c>
      <c r="AR243" s="1592"/>
      <c r="AS243" s="1593">
        <f>SUM(CK151:CK172)</f>
        <v>0</v>
      </c>
      <c r="AT243" s="1594"/>
      <c r="AU243" s="1595" t="str">
        <f t="shared" si="825"/>
        <v>-</v>
      </c>
      <c r="AV243" s="1596"/>
      <c r="AW243" s="1596"/>
      <c r="AX243" s="1596"/>
      <c r="AY243" s="1597"/>
    </row>
    <row r="244" spans="4:51" ht="12" x14ac:dyDescent="0.3">
      <c r="E244" s="132" t="s">
        <v>125</v>
      </c>
      <c r="AN244" s="924" t="str">
        <f t="shared" si="827"/>
        <v/>
      </c>
      <c r="AO244" s="1590">
        <f t="shared" si="827"/>
        <v>0</v>
      </c>
      <c r="AP244" s="1590"/>
      <c r="AQ244" s="1591" t="str">
        <f t="shared" si="828"/>
        <v>-</v>
      </c>
      <c r="AR244" s="1592"/>
      <c r="AS244" s="1593">
        <f>SUM(CL151:CL172)</f>
        <v>0</v>
      </c>
      <c r="AT244" s="1594"/>
      <c r="AU244" s="1595" t="str">
        <f t="shared" si="825"/>
        <v>-</v>
      </c>
      <c r="AV244" s="1596"/>
      <c r="AW244" s="1596"/>
      <c r="AX244" s="1596"/>
      <c r="AY244" s="1597"/>
    </row>
    <row r="245" spans="4:51" ht="12.6" thickBot="1" x14ac:dyDescent="0.35">
      <c r="E245" s="186"/>
      <c r="AN245" s="924" t="str">
        <f t="shared" si="827"/>
        <v/>
      </c>
      <c r="AO245" s="1590">
        <f t="shared" si="827"/>
        <v>0</v>
      </c>
      <c r="AP245" s="1590"/>
      <c r="AQ245" s="1591" t="str">
        <f t="shared" si="828"/>
        <v>-</v>
      </c>
      <c r="AR245" s="1592"/>
      <c r="AS245" s="1593">
        <f>SUM(CM151:CM172)</f>
        <v>0</v>
      </c>
      <c r="AT245" s="1594"/>
      <c r="AU245" s="1595" t="str">
        <f t="shared" si="825"/>
        <v>-</v>
      </c>
      <c r="AV245" s="1596"/>
      <c r="AW245" s="1596"/>
      <c r="AX245" s="1596"/>
      <c r="AY245" s="1597"/>
    </row>
    <row r="246" spans="4:51" ht="12.6" thickBot="1" x14ac:dyDescent="0.35">
      <c r="E246" s="136" t="s">
        <v>70</v>
      </c>
      <c r="F246" s="137" t="s">
        <v>210</v>
      </c>
      <c r="G246" s="137" t="s">
        <v>82</v>
      </c>
      <c r="H246" s="137" t="s">
        <v>126</v>
      </c>
      <c r="I246" s="137" t="s">
        <v>82</v>
      </c>
      <c r="J246" s="138" t="s">
        <v>75</v>
      </c>
      <c r="AN246" s="924" t="str">
        <f t="shared" si="827"/>
        <v/>
      </c>
      <c r="AO246" s="1590">
        <f t="shared" si="827"/>
        <v>0</v>
      </c>
      <c r="AP246" s="1590"/>
      <c r="AQ246" s="1591" t="str">
        <f t="shared" si="828"/>
        <v>-</v>
      </c>
      <c r="AR246" s="1592"/>
      <c r="AS246" s="1593">
        <f>SUM(CN151:CN172)</f>
        <v>0</v>
      </c>
      <c r="AT246" s="1594"/>
      <c r="AU246" s="1595" t="str">
        <f t="shared" si="825"/>
        <v>-</v>
      </c>
      <c r="AV246" s="1596"/>
      <c r="AW246" s="1596"/>
      <c r="AX246" s="1596"/>
      <c r="AY246" s="1597"/>
    </row>
    <row r="247" spans="4:51" ht="12.6" thickBot="1" x14ac:dyDescent="0.35">
      <c r="E247" s="287" t="s">
        <v>146</v>
      </c>
      <c r="F247" s="89">
        <f>P38+R38+T38+V38+X38</f>
        <v>0</v>
      </c>
      <c r="G247" s="219" t="str">
        <f t="shared" ref="G247:G253" si="830">IF(ISERROR(F247/$J247),"",F247/$J247)</f>
        <v/>
      </c>
      <c r="H247" s="9">
        <f>Y38+Z38+AA38</f>
        <v>0</v>
      </c>
      <c r="I247" s="143" t="str">
        <f t="shared" ref="I247:I253" si="831">IF(ISERROR(H247/$J247),"",H247/$J247)</f>
        <v/>
      </c>
      <c r="J247" s="288">
        <f t="shared" ref="J247:J253" si="832">F247+H247</f>
        <v>0</v>
      </c>
      <c r="AN247" s="158" t="str">
        <f t="shared" si="827"/>
        <v/>
      </c>
      <c r="AO247" s="1598">
        <f t="shared" si="827"/>
        <v>0</v>
      </c>
      <c r="AP247" s="1598"/>
      <c r="AQ247" s="1599" t="str">
        <f t="shared" si="828"/>
        <v>-</v>
      </c>
      <c r="AR247" s="1600"/>
      <c r="AS247" s="1601">
        <f>SUM(CO151:CO172)</f>
        <v>0</v>
      </c>
      <c r="AT247" s="1602"/>
      <c r="AU247" s="1603" t="str">
        <f t="shared" si="825"/>
        <v>-</v>
      </c>
      <c r="AV247" s="1604"/>
      <c r="AW247" s="1604"/>
      <c r="AX247" s="1604"/>
      <c r="AY247" s="1605"/>
    </row>
    <row r="248" spans="4:51" ht="12.6" thickBot="1" x14ac:dyDescent="0.35">
      <c r="E248" s="212" t="s">
        <v>148</v>
      </c>
      <c r="F248" s="89">
        <f>P65+R65+T65+V65+X65</f>
        <v>0</v>
      </c>
      <c r="G248" s="219" t="str">
        <f t="shared" si="830"/>
        <v/>
      </c>
      <c r="H248" s="9">
        <f>Y65+Z65+AA65</f>
        <v>0</v>
      </c>
      <c r="I248" s="143" t="str">
        <f t="shared" si="831"/>
        <v/>
      </c>
      <c r="J248" s="288">
        <f t="shared" si="832"/>
        <v>0</v>
      </c>
      <c r="AN248" s="1584" t="s">
        <v>199</v>
      </c>
      <c r="AO248" s="1585"/>
      <c r="AP248" s="1585"/>
      <c r="AQ248" s="1585"/>
      <c r="AR248" s="1586"/>
      <c r="AS248" s="1574">
        <f>SUM(AS240:AT247)</f>
        <v>0</v>
      </c>
      <c r="AT248" s="1576"/>
      <c r="AU248" s="1587">
        <f>SUM(AU240:AY247)</f>
        <v>0</v>
      </c>
      <c r="AV248" s="1588"/>
      <c r="AW248" s="1588"/>
      <c r="AX248" s="1588"/>
      <c r="AY248" s="1589"/>
    </row>
    <row r="249" spans="4:51" ht="12.6" thickBot="1" x14ac:dyDescent="0.35">
      <c r="E249" s="289" t="s">
        <v>151</v>
      </c>
      <c r="F249" s="89">
        <f>P92+R92+T92+V92+X92</f>
        <v>0</v>
      </c>
      <c r="G249" s="219" t="str">
        <f t="shared" si="830"/>
        <v/>
      </c>
      <c r="H249" s="9">
        <f>Y92+Z92+AA92</f>
        <v>0</v>
      </c>
      <c r="I249" s="143" t="str">
        <f t="shared" si="831"/>
        <v/>
      </c>
      <c r="J249" s="288">
        <f t="shared" si="832"/>
        <v>0</v>
      </c>
    </row>
    <row r="250" spans="4:51" ht="14.4" thickTop="1" thickBot="1" x14ac:dyDescent="0.35">
      <c r="E250" s="215" t="s">
        <v>147</v>
      </c>
      <c r="F250" s="89">
        <f>P119+R119+T119+V119+X119</f>
        <v>0</v>
      </c>
      <c r="G250" s="219" t="str">
        <f t="shared" si="830"/>
        <v/>
      </c>
      <c r="H250" s="9">
        <f>Y119+Z119+AA119</f>
        <v>0</v>
      </c>
      <c r="I250" s="143" t="str">
        <f t="shared" si="831"/>
        <v/>
      </c>
      <c r="J250" s="288">
        <f t="shared" si="832"/>
        <v>0</v>
      </c>
      <c r="AN250" s="1649" t="s">
        <v>204</v>
      </c>
      <c r="AO250" s="1650"/>
      <c r="AP250" s="1650"/>
      <c r="AQ250" s="1650"/>
      <c r="AR250" s="1650"/>
      <c r="AS250" s="1650"/>
      <c r="AT250" s="1650"/>
      <c r="AU250" s="1650"/>
      <c r="AV250" s="1650"/>
      <c r="AW250" s="1650"/>
      <c r="AX250" s="1650"/>
      <c r="AY250" s="1651"/>
    </row>
    <row r="251" spans="4:51" ht="12.6" thickBot="1" x14ac:dyDescent="0.35">
      <c r="E251" s="673" t="s">
        <v>270</v>
      </c>
      <c r="F251" s="89">
        <f>P146+R146+T146+V146+X146</f>
        <v>0</v>
      </c>
      <c r="G251" s="219" t="str">
        <f t="shared" si="830"/>
        <v/>
      </c>
      <c r="H251" s="9">
        <f>Y146+Z146+AA146</f>
        <v>0</v>
      </c>
      <c r="I251" s="143" t="str">
        <f t="shared" si="831"/>
        <v/>
      </c>
      <c r="J251" s="288">
        <f t="shared" si="832"/>
        <v>0</v>
      </c>
      <c r="AN251" s="928" t="s">
        <v>20</v>
      </c>
      <c r="AO251" s="1610" t="s">
        <v>21</v>
      </c>
      <c r="AP251" s="1610"/>
      <c r="AQ251" s="1610" t="s">
        <v>196</v>
      </c>
      <c r="AR251" s="1610"/>
      <c r="AS251" s="1584" t="s">
        <v>197</v>
      </c>
      <c r="AT251" s="1586"/>
      <c r="AU251" s="148" t="s">
        <v>198</v>
      </c>
      <c r="AV251" s="148"/>
      <c r="AW251" s="148"/>
      <c r="AX251" s="148"/>
      <c r="AY251" s="197"/>
    </row>
    <row r="252" spans="4:51" ht="12.6" thickBot="1" x14ac:dyDescent="0.35">
      <c r="E252" s="290" t="s">
        <v>152</v>
      </c>
      <c r="F252" s="89">
        <f>P173+R173+T173+V173+X173</f>
        <v>0</v>
      </c>
      <c r="G252" s="219" t="str">
        <f t="shared" si="830"/>
        <v/>
      </c>
      <c r="H252" s="9">
        <f>Y173+Z173+AA173</f>
        <v>0</v>
      </c>
      <c r="I252" s="143" t="str">
        <f t="shared" si="831"/>
        <v/>
      </c>
      <c r="J252" s="288">
        <f t="shared" si="832"/>
        <v>0</v>
      </c>
      <c r="AN252" s="200" t="str">
        <f t="shared" ref="AN252:AO259" si="833">AN180</f>
        <v>A</v>
      </c>
      <c r="AO252" s="1615">
        <f t="shared" si="833"/>
        <v>30</v>
      </c>
      <c r="AP252" s="1615"/>
      <c r="AQ252" s="1624">
        <f t="shared" ref="AQ252:AQ259" si="834">AQ180</f>
        <v>1</v>
      </c>
      <c r="AR252" s="1624"/>
      <c r="AS252" s="1625">
        <f t="shared" ref="AS252:AS259" si="835">SUM(AS180,AS192,AS204,AS216,AS228)</f>
        <v>0</v>
      </c>
      <c r="AT252" s="1626"/>
      <c r="AU252" s="1627">
        <f t="shared" ref="AU252:AU259" si="836">IFERROR(AS252*AQ252,"-")</f>
        <v>0</v>
      </c>
      <c r="AV252" s="1628"/>
      <c r="AW252" s="1628"/>
      <c r="AX252" s="1628"/>
      <c r="AY252" s="1648"/>
    </row>
    <row r="253" spans="4:51" ht="12.6" thickBot="1" x14ac:dyDescent="0.35">
      <c r="E253" s="128" t="s">
        <v>75</v>
      </c>
      <c r="F253" s="220">
        <f>SUM(F247:F252)</f>
        <v>0</v>
      </c>
      <c r="G253" s="221" t="str">
        <f t="shared" si="830"/>
        <v/>
      </c>
      <c r="H253" s="220">
        <f>SUM(H247:H252)</f>
        <v>0</v>
      </c>
      <c r="I253" s="291" t="str">
        <f t="shared" si="831"/>
        <v/>
      </c>
      <c r="J253" s="138">
        <f t="shared" si="832"/>
        <v>0</v>
      </c>
      <c r="AN253" s="202" t="str">
        <f t="shared" si="833"/>
        <v/>
      </c>
      <c r="AO253" s="1590">
        <f t="shared" si="833"/>
        <v>0</v>
      </c>
      <c r="AP253" s="1590"/>
      <c r="AQ253" s="1591" t="str">
        <f t="shared" si="834"/>
        <v>-</v>
      </c>
      <c r="AR253" s="1591"/>
      <c r="AS253" s="1593">
        <f t="shared" si="835"/>
        <v>0</v>
      </c>
      <c r="AT253" s="1619"/>
      <c r="AU253" s="1595" t="str">
        <f t="shared" si="836"/>
        <v>-</v>
      </c>
      <c r="AV253" s="1596"/>
      <c r="AW253" s="1596"/>
      <c r="AX253" s="1596"/>
      <c r="AY253" s="1633"/>
    </row>
    <row r="254" spans="4:51" ht="12" x14ac:dyDescent="0.3">
      <c r="AN254" s="202" t="str">
        <f t="shared" si="833"/>
        <v/>
      </c>
      <c r="AO254" s="1590">
        <f t="shared" si="833"/>
        <v>0</v>
      </c>
      <c r="AP254" s="1590"/>
      <c r="AQ254" s="1591" t="str">
        <f t="shared" si="834"/>
        <v>-</v>
      </c>
      <c r="AR254" s="1591"/>
      <c r="AS254" s="1593">
        <f t="shared" si="835"/>
        <v>0</v>
      </c>
      <c r="AT254" s="1619"/>
      <c r="AU254" s="1595" t="str">
        <f t="shared" si="836"/>
        <v>-</v>
      </c>
      <c r="AV254" s="1596"/>
      <c r="AW254" s="1596"/>
      <c r="AX254" s="1596"/>
      <c r="AY254" s="1633"/>
    </row>
    <row r="255" spans="4:51" ht="12" x14ac:dyDescent="0.3">
      <c r="AN255" s="202" t="str">
        <f t="shared" si="833"/>
        <v/>
      </c>
      <c r="AO255" s="1590">
        <f t="shared" si="833"/>
        <v>0</v>
      </c>
      <c r="AP255" s="1590"/>
      <c r="AQ255" s="1591" t="str">
        <f t="shared" si="834"/>
        <v>-</v>
      </c>
      <c r="AR255" s="1591"/>
      <c r="AS255" s="1593">
        <f t="shared" si="835"/>
        <v>0</v>
      </c>
      <c r="AT255" s="1619"/>
      <c r="AU255" s="1595" t="str">
        <f t="shared" si="836"/>
        <v>-</v>
      </c>
      <c r="AV255" s="1596"/>
      <c r="AW255" s="1596"/>
      <c r="AX255" s="1596"/>
      <c r="AY255" s="1633"/>
    </row>
    <row r="256" spans="4:51" ht="12" x14ac:dyDescent="0.3">
      <c r="AN256" s="202" t="str">
        <f t="shared" si="833"/>
        <v/>
      </c>
      <c r="AO256" s="1590">
        <f t="shared" si="833"/>
        <v>0</v>
      </c>
      <c r="AP256" s="1590"/>
      <c r="AQ256" s="1591" t="str">
        <f t="shared" si="834"/>
        <v>-</v>
      </c>
      <c r="AR256" s="1591"/>
      <c r="AS256" s="1593">
        <f t="shared" si="835"/>
        <v>0</v>
      </c>
      <c r="AT256" s="1619"/>
      <c r="AU256" s="1595" t="str">
        <f t="shared" si="836"/>
        <v>-</v>
      </c>
      <c r="AV256" s="1596"/>
      <c r="AW256" s="1596"/>
      <c r="AX256" s="1596"/>
      <c r="AY256" s="1633"/>
    </row>
    <row r="257" spans="5:51" ht="12.6" thickBot="1" x14ac:dyDescent="0.35">
      <c r="AN257" s="202" t="str">
        <f t="shared" si="833"/>
        <v/>
      </c>
      <c r="AO257" s="1590">
        <f t="shared" si="833"/>
        <v>0</v>
      </c>
      <c r="AP257" s="1590"/>
      <c r="AQ257" s="1591" t="str">
        <f t="shared" si="834"/>
        <v>-</v>
      </c>
      <c r="AR257" s="1591"/>
      <c r="AS257" s="1593">
        <f t="shared" si="835"/>
        <v>0</v>
      </c>
      <c r="AT257" s="1619"/>
      <c r="AU257" s="1595" t="str">
        <f t="shared" si="836"/>
        <v>-</v>
      </c>
      <c r="AV257" s="1596"/>
      <c r="AW257" s="1596"/>
      <c r="AX257" s="1596"/>
      <c r="AY257" s="1633"/>
    </row>
    <row r="258" spans="5:51" ht="12.6" thickBot="1" x14ac:dyDescent="0.35">
      <c r="E258" s="1169" t="s">
        <v>384</v>
      </c>
      <c r="F258" s="1170"/>
      <c r="AN258" s="202" t="str">
        <f t="shared" si="833"/>
        <v/>
      </c>
      <c r="AO258" s="1590">
        <f t="shared" si="833"/>
        <v>0</v>
      </c>
      <c r="AP258" s="1590"/>
      <c r="AQ258" s="1591" t="str">
        <f t="shared" si="834"/>
        <v>-</v>
      </c>
      <c r="AR258" s="1591"/>
      <c r="AS258" s="1593">
        <f t="shared" si="835"/>
        <v>0</v>
      </c>
      <c r="AT258" s="1619"/>
      <c r="AU258" s="1595" t="str">
        <f t="shared" si="836"/>
        <v>-</v>
      </c>
      <c r="AV258" s="1596"/>
      <c r="AW258" s="1596"/>
      <c r="AX258" s="1596"/>
      <c r="AY258" s="1633"/>
    </row>
    <row r="259" spans="5:51" ht="12.6" thickBot="1" x14ac:dyDescent="0.35">
      <c r="E259" s="186"/>
      <c r="F259" s="186"/>
      <c r="G259" s="186"/>
      <c r="H259" s="186"/>
      <c r="I259" s="1162"/>
      <c r="J259" s="1162"/>
      <c r="AN259" s="211" t="str">
        <f t="shared" si="833"/>
        <v/>
      </c>
      <c r="AO259" s="1618">
        <f t="shared" si="833"/>
        <v>0</v>
      </c>
      <c r="AP259" s="1618"/>
      <c r="AQ259" s="1611" t="str">
        <f t="shared" si="834"/>
        <v>-</v>
      </c>
      <c r="AR259" s="1611"/>
      <c r="AS259" s="1593">
        <f t="shared" si="835"/>
        <v>0</v>
      </c>
      <c r="AT259" s="1619"/>
      <c r="AU259" s="1612" t="str">
        <f t="shared" si="836"/>
        <v>-</v>
      </c>
      <c r="AV259" s="1613"/>
      <c r="AW259" s="1613"/>
      <c r="AX259" s="1613"/>
      <c r="AY259" s="1644"/>
    </row>
    <row r="260" spans="5:51" ht="12.6" thickBot="1" x14ac:dyDescent="0.35">
      <c r="E260" s="1165" t="s">
        <v>70</v>
      </c>
      <c r="F260" s="1166" t="s">
        <v>169</v>
      </c>
      <c r="G260" s="1166" t="s">
        <v>170</v>
      </c>
      <c r="H260" s="1166" t="s">
        <v>175</v>
      </c>
      <c r="I260" s="1166" t="s">
        <v>176</v>
      </c>
      <c r="J260" s="1166" t="s">
        <v>177</v>
      </c>
      <c r="K260" s="1166" t="s">
        <v>178</v>
      </c>
      <c r="L260" s="1167" t="s">
        <v>75</v>
      </c>
      <c r="AN260" s="1637" t="s">
        <v>199</v>
      </c>
      <c r="AO260" s="1638"/>
      <c r="AP260" s="1638"/>
      <c r="AQ260" s="1638"/>
      <c r="AR260" s="1638"/>
      <c r="AS260" s="1639">
        <f>SUM(AS252:AT259)</f>
        <v>0</v>
      </c>
      <c r="AT260" s="1640"/>
      <c r="AU260" s="1641">
        <f>SUM(AU252:AY259)</f>
        <v>0</v>
      </c>
      <c r="AV260" s="1642"/>
      <c r="AW260" s="1642"/>
      <c r="AX260" s="1642"/>
      <c r="AY260" s="1643"/>
    </row>
    <row r="261" spans="5:51" ht="12" x14ac:dyDescent="0.3">
      <c r="E261" s="263" t="s">
        <v>146</v>
      </c>
      <c r="F261" s="264">
        <f ca="1">DE38</f>
        <v>0</v>
      </c>
      <c r="G261" s="264">
        <f>DW38</f>
        <v>0</v>
      </c>
      <c r="H261" s="264">
        <f>EO38</f>
        <v>0</v>
      </c>
      <c r="I261" s="264">
        <f>FG38</f>
        <v>0</v>
      </c>
      <c r="J261" s="264">
        <f>FY38</f>
        <v>0</v>
      </c>
      <c r="K261" s="191"/>
      <c r="L261" s="190">
        <f ca="1">SUM(F261:K261)</f>
        <v>0</v>
      </c>
    </row>
    <row r="262" spans="5:51" ht="12" x14ac:dyDescent="0.3">
      <c r="E262" s="142" t="s">
        <v>148</v>
      </c>
      <c r="F262" s="264">
        <f ca="1">DE65</f>
        <v>0</v>
      </c>
      <c r="G262" s="264">
        <f>DW65</f>
        <v>0</v>
      </c>
      <c r="H262" s="264">
        <f>EO65</f>
        <v>0</v>
      </c>
      <c r="I262" s="264">
        <f>FG65</f>
        <v>0</v>
      </c>
      <c r="J262" s="264">
        <f>FY65</f>
        <v>0</v>
      </c>
      <c r="K262" s="191"/>
      <c r="L262" s="190">
        <f t="shared" ref="L262:L266" ca="1" si="837">SUM(F262:K262)</f>
        <v>0</v>
      </c>
    </row>
    <row r="263" spans="5:51" ht="12" x14ac:dyDescent="0.3">
      <c r="E263" s="157" t="s">
        <v>151</v>
      </c>
      <c r="F263" s="264">
        <f ca="1">DE92</f>
        <v>0</v>
      </c>
      <c r="G263" s="264">
        <f>DW92</f>
        <v>0</v>
      </c>
      <c r="H263" s="264">
        <f>EO92</f>
        <v>0</v>
      </c>
      <c r="I263" s="264">
        <f>FG92</f>
        <v>0</v>
      </c>
      <c r="J263" s="264">
        <f>FY92</f>
        <v>0</v>
      </c>
      <c r="K263" s="191"/>
      <c r="L263" s="190">
        <f t="shared" ca="1" si="837"/>
        <v>0</v>
      </c>
    </row>
    <row r="264" spans="5:51" ht="12" x14ac:dyDescent="0.3">
      <c r="E264" s="154" t="s">
        <v>147</v>
      </c>
      <c r="F264" s="264">
        <f ca="1">DE119</f>
        <v>0</v>
      </c>
      <c r="G264" s="264">
        <f>DW119</f>
        <v>0</v>
      </c>
      <c r="H264" s="264">
        <f>EO119</f>
        <v>0</v>
      </c>
      <c r="I264" s="264">
        <f>FG119</f>
        <v>0</v>
      </c>
      <c r="J264" s="264">
        <f>FY119</f>
        <v>0</v>
      </c>
      <c r="K264" s="191"/>
      <c r="L264" s="190">
        <f t="shared" ca="1" si="837"/>
        <v>0</v>
      </c>
    </row>
    <row r="265" spans="5:51" ht="12" x14ac:dyDescent="0.3">
      <c r="E265" s="672" t="s">
        <v>270</v>
      </c>
      <c r="F265" s="671">
        <f ca="1">DE146</f>
        <v>0</v>
      </c>
      <c r="G265" s="671">
        <f>DW146</f>
        <v>0</v>
      </c>
      <c r="H265" s="671">
        <f>EO146</f>
        <v>0</v>
      </c>
      <c r="I265" s="671">
        <f>FG146</f>
        <v>0</v>
      </c>
      <c r="J265" s="671">
        <f>FY146</f>
        <v>0</v>
      </c>
      <c r="K265" s="669"/>
      <c r="L265" s="190">
        <f t="shared" ca="1" si="837"/>
        <v>0</v>
      </c>
    </row>
    <row r="266" spans="5:51" ht="12.6" thickBot="1" x14ac:dyDescent="0.35">
      <c r="E266" s="670" t="s">
        <v>152</v>
      </c>
      <c r="F266" s="674">
        <f ca="1">DE173</f>
        <v>0</v>
      </c>
      <c r="G266" s="674">
        <f>DW173</f>
        <v>0</v>
      </c>
      <c r="H266" s="674">
        <f>EO173</f>
        <v>0</v>
      </c>
      <c r="I266" s="674">
        <f>FG173</f>
        <v>0</v>
      </c>
      <c r="J266" s="674">
        <f>FY173</f>
        <v>0</v>
      </c>
      <c r="K266" s="675"/>
      <c r="L266" s="190">
        <f t="shared" ca="1" si="837"/>
        <v>0</v>
      </c>
    </row>
    <row r="267" spans="5:51" ht="12.6" thickBot="1" x14ac:dyDescent="0.35">
      <c r="E267" s="174" t="s">
        <v>75</v>
      </c>
      <c r="F267" s="265">
        <f t="shared" ref="F267:K267" ca="1" si="838">SUM(F261:F266)</f>
        <v>0</v>
      </c>
      <c r="G267" s="265">
        <f t="shared" si="838"/>
        <v>0</v>
      </c>
      <c r="H267" s="265">
        <f t="shared" si="838"/>
        <v>0</v>
      </c>
      <c r="I267" s="265">
        <f t="shared" si="838"/>
        <v>0</v>
      </c>
      <c r="J267" s="265">
        <f t="shared" si="838"/>
        <v>0</v>
      </c>
      <c r="K267" s="183">
        <f t="shared" si="838"/>
        <v>0</v>
      </c>
      <c r="L267" s="1161">
        <f t="shared" ref="L267" ca="1" si="839">SUM(F267:K267)</f>
        <v>0</v>
      </c>
    </row>
    <row r="268" spans="5:51" ht="12.6" thickBot="1" x14ac:dyDescent="0.35">
      <c r="E268" s="193" t="s">
        <v>82</v>
      </c>
      <c r="F268" s="266" t="str">
        <f t="shared" ref="F268:K268" ca="1" si="840">IF(ISERROR(F267/$L$217),"",F267/$L$217)</f>
        <v/>
      </c>
      <c r="G268" s="266" t="str">
        <f t="shared" si="840"/>
        <v/>
      </c>
      <c r="H268" s="266" t="str">
        <f t="shared" si="840"/>
        <v/>
      </c>
      <c r="I268" s="266" t="str">
        <f t="shared" si="840"/>
        <v/>
      </c>
      <c r="J268" s="266" t="str">
        <f t="shared" si="840"/>
        <v/>
      </c>
      <c r="K268" s="194" t="str">
        <f t="shared" si="840"/>
        <v/>
      </c>
      <c r="L268" s="1163"/>
    </row>
    <row r="269" spans="5:51" ht="12" x14ac:dyDescent="0.3"/>
    <row r="270" spans="5:51" ht="14.4" customHeight="1" x14ac:dyDescent="0.3"/>
    <row r="271" spans="5:51" ht="12" x14ac:dyDescent="0.3"/>
    <row r="272" spans="5:51" ht="12" x14ac:dyDescent="0.3"/>
    <row r="273" ht="12" x14ac:dyDescent="0.3"/>
    <row r="274" ht="12" x14ac:dyDescent="0.3"/>
    <row r="275" ht="12" x14ac:dyDescent="0.3"/>
    <row r="276" ht="12" x14ac:dyDescent="0.3"/>
    <row r="277" ht="12" x14ac:dyDescent="0.3"/>
    <row r="278" ht="12" x14ac:dyDescent="0.3"/>
    <row r="279" ht="12" x14ac:dyDescent="0.3"/>
    <row r="280" ht="12" x14ac:dyDescent="0.3"/>
    <row r="281" ht="12" x14ac:dyDescent="0.3"/>
    <row r="282" ht="12" x14ac:dyDescent="0.3"/>
    <row r="283" ht="12" x14ac:dyDescent="0.3"/>
    <row r="284" ht="12" hidden="1" x14ac:dyDescent="0.3"/>
    <row r="285" ht="12" hidden="1" x14ac:dyDescent="0.3"/>
    <row r="286" ht="12" hidden="1" x14ac:dyDescent="0.3"/>
    <row r="287" ht="12" hidden="1" x14ac:dyDescent="0.3"/>
    <row r="288" ht="12" x14ac:dyDescent="0.3"/>
    <row r="289" ht="12" x14ac:dyDescent="0.3"/>
    <row r="290" ht="12" x14ac:dyDescent="0.3"/>
    <row r="291" ht="12" x14ac:dyDescent="0.3"/>
    <row r="292" ht="12" x14ac:dyDescent="0.3"/>
    <row r="293" ht="12" x14ac:dyDescent="0.3"/>
    <row r="294" ht="12" x14ac:dyDescent="0.3"/>
    <row r="295" ht="12" x14ac:dyDescent="0.3"/>
    <row r="296" ht="12" x14ac:dyDescent="0.3"/>
    <row r="297" ht="12" x14ac:dyDescent="0.3"/>
    <row r="298" ht="12" x14ac:dyDescent="0.3"/>
    <row r="299" ht="12" hidden="1" x14ac:dyDescent="0.3"/>
    <row r="300" ht="12" hidden="1" x14ac:dyDescent="0.3"/>
    <row r="301" ht="12" x14ac:dyDescent="0.3"/>
    <row r="302" ht="12" x14ac:dyDescent="0.3"/>
    <row r="303" ht="12" x14ac:dyDescent="0.3"/>
    <row r="304" ht="12" x14ac:dyDescent="0.3"/>
    <row r="305" ht="12" x14ac:dyDescent="0.3"/>
    <row r="306" ht="12" x14ac:dyDescent="0.3"/>
    <row r="307" ht="12" x14ac:dyDescent="0.3"/>
    <row r="308" ht="12" x14ac:dyDescent="0.3"/>
    <row r="309" ht="12" x14ac:dyDescent="0.3"/>
    <row r="310" ht="12" x14ac:dyDescent="0.3"/>
    <row r="311" ht="12" x14ac:dyDescent="0.3"/>
    <row r="312" ht="12" x14ac:dyDescent="0.3"/>
    <row r="313" ht="12" x14ac:dyDescent="0.3"/>
    <row r="314" ht="12" x14ac:dyDescent="0.3"/>
    <row r="315" ht="12" x14ac:dyDescent="0.3"/>
    <row r="316" ht="12" x14ac:dyDescent="0.3"/>
    <row r="317" ht="12" x14ac:dyDescent="0.3"/>
    <row r="318" ht="12" x14ac:dyDescent="0.3"/>
    <row r="319" ht="12" x14ac:dyDescent="0.3"/>
    <row r="320" ht="12" x14ac:dyDescent="0.3"/>
    <row r="321" ht="12" x14ac:dyDescent="0.3"/>
    <row r="322" ht="12" x14ac:dyDescent="0.3"/>
    <row r="323" ht="12" x14ac:dyDescent="0.3"/>
    <row r="324" ht="12" x14ac:dyDescent="0.3"/>
    <row r="325" ht="12" x14ac:dyDescent="0.3"/>
    <row r="326" ht="12" x14ac:dyDescent="0.3"/>
    <row r="327" ht="12" x14ac:dyDescent="0.3"/>
    <row r="328" ht="12" x14ac:dyDescent="0.3"/>
    <row r="329" ht="12" x14ac:dyDescent="0.3"/>
    <row r="330" ht="12" x14ac:dyDescent="0.3"/>
    <row r="331" ht="12" x14ac:dyDescent="0.3"/>
    <row r="332" ht="12" x14ac:dyDescent="0.3"/>
    <row r="333" ht="12" x14ac:dyDescent="0.3"/>
    <row r="334" ht="12" x14ac:dyDescent="0.3"/>
    <row r="335" ht="12" x14ac:dyDescent="0.3"/>
    <row r="336" ht="12" x14ac:dyDescent="0.3"/>
    <row r="337" ht="12" x14ac:dyDescent="0.3"/>
    <row r="338" ht="12" x14ac:dyDescent="0.3"/>
    <row r="339" ht="12" x14ac:dyDescent="0.3"/>
    <row r="340" ht="12" x14ac:dyDescent="0.3"/>
    <row r="341" ht="12" x14ac:dyDescent="0.3"/>
    <row r="342" ht="12" x14ac:dyDescent="0.3"/>
    <row r="343" ht="12" x14ac:dyDescent="0.3"/>
    <row r="344" ht="12" x14ac:dyDescent="0.3"/>
    <row r="345" ht="12" x14ac:dyDescent="0.3"/>
    <row r="346" ht="12" x14ac:dyDescent="0.3"/>
    <row r="347" ht="12" x14ac:dyDescent="0.3"/>
    <row r="348" ht="12" x14ac:dyDescent="0.3"/>
    <row r="349" ht="12" x14ac:dyDescent="0.3"/>
    <row r="350" ht="12" x14ac:dyDescent="0.3"/>
    <row r="351" ht="12" x14ac:dyDescent="0.3"/>
    <row r="352" ht="12" x14ac:dyDescent="0.3"/>
    <row r="353" ht="12" x14ac:dyDescent="0.3"/>
    <row r="354" ht="12" x14ac:dyDescent="0.3"/>
    <row r="355" ht="12" x14ac:dyDescent="0.3"/>
    <row r="356" ht="12" x14ac:dyDescent="0.3"/>
    <row r="357" ht="12" x14ac:dyDescent="0.3"/>
    <row r="358" ht="12" x14ac:dyDescent="0.3"/>
    <row r="359" ht="12" x14ac:dyDescent="0.3"/>
    <row r="360" ht="12" x14ac:dyDescent="0.3"/>
    <row r="361" ht="12" x14ac:dyDescent="0.3"/>
    <row r="362" ht="12" x14ac:dyDescent="0.3"/>
    <row r="363" ht="12" x14ac:dyDescent="0.3"/>
    <row r="364" ht="12" x14ac:dyDescent="0.3"/>
    <row r="365" ht="12" x14ac:dyDescent="0.3"/>
    <row r="366" ht="12" x14ac:dyDescent="0.3"/>
    <row r="367" ht="12" x14ac:dyDescent="0.3"/>
    <row r="368" ht="12" x14ac:dyDescent="0.3"/>
    <row r="369" ht="12" x14ac:dyDescent="0.3"/>
    <row r="370" ht="12" x14ac:dyDescent="0.3"/>
    <row r="371" ht="12" x14ac:dyDescent="0.3"/>
    <row r="372" ht="12" x14ac:dyDescent="0.3"/>
    <row r="373" ht="12" x14ac:dyDescent="0.3"/>
    <row r="374" ht="12" x14ac:dyDescent="0.3"/>
    <row r="375" ht="12" x14ac:dyDescent="0.3"/>
    <row r="376" ht="12" x14ac:dyDescent="0.3"/>
    <row r="377" ht="12" x14ac:dyDescent="0.3"/>
    <row r="378" ht="12" x14ac:dyDescent="0.3"/>
    <row r="379" ht="12" x14ac:dyDescent="0.3"/>
    <row r="380" ht="12" x14ac:dyDescent="0.3"/>
    <row r="381" ht="12" x14ac:dyDescent="0.3"/>
    <row r="382" ht="12" x14ac:dyDescent="0.3"/>
    <row r="383" ht="12" x14ac:dyDescent="0.3"/>
    <row r="384" ht="12" x14ac:dyDescent="0.3"/>
    <row r="385" ht="12" x14ac:dyDescent="0.3"/>
    <row r="386" ht="12" x14ac:dyDescent="0.3"/>
    <row r="387" ht="12" x14ac:dyDescent="0.3"/>
    <row r="388" ht="12" x14ac:dyDescent="0.3"/>
    <row r="389" ht="12" x14ac:dyDescent="0.3"/>
    <row r="390" ht="12" x14ac:dyDescent="0.3"/>
    <row r="391" ht="12" x14ac:dyDescent="0.3"/>
    <row r="392" ht="12" x14ac:dyDescent="0.3"/>
    <row r="393" ht="12" x14ac:dyDescent="0.3"/>
    <row r="394" ht="12" x14ac:dyDescent="0.3"/>
    <row r="395" ht="12" x14ac:dyDescent="0.3"/>
    <row r="396" ht="12" x14ac:dyDescent="0.3"/>
    <row r="397" ht="12" x14ac:dyDescent="0.3"/>
    <row r="398" ht="12" x14ac:dyDescent="0.3"/>
    <row r="399" ht="12" x14ac:dyDescent="0.3"/>
    <row r="400" ht="12" x14ac:dyDescent="0.3"/>
    <row r="401" ht="12" x14ac:dyDescent="0.3"/>
    <row r="402" ht="12" x14ac:dyDescent="0.3"/>
    <row r="403" ht="12" x14ac:dyDescent="0.3"/>
    <row r="404" ht="12" x14ac:dyDescent="0.3"/>
    <row r="405" ht="12" x14ac:dyDescent="0.3"/>
    <row r="406" ht="12" x14ac:dyDescent="0.3"/>
    <row r="407" ht="12" x14ac:dyDescent="0.3"/>
    <row r="408" ht="12" x14ac:dyDescent="0.3"/>
    <row r="409" ht="12" x14ac:dyDescent="0.3"/>
    <row r="410" ht="12" x14ac:dyDescent="0.3"/>
    <row r="411" ht="12" x14ac:dyDescent="0.3"/>
    <row r="412" ht="12" x14ac:dyDescent="0.3"/>
    <row r="413" ht="12" x14ac:dyDescent="0.3"/>
    <row r="414" ht="12" x14ac:dyDescent="0.3"/>
    <row r="415" ht="12" x14ac:dyDescent="0.3"/>
    <row r="416" ht="12" x14ac:dyDescent="0.3"/>
    <row r="417" ht="12" x14ac:dyDescent="0.3"/>
    <row r="418" ht="12" x14ac:dyDescent="0.3"/>
    <row r="419" ht="12" x14ac:dyDescent="0.3"/>
    <row r="420" ht="12" x14ac:dyDescent="0.3"/>
    <row r="421" ht="12" x14ac:dyDescent="0.3"/>
    <row r="422" ht="12" x14ac:dyDescent="0.3"/>
    <row r="423" ht="12" x14ac:dyDescent="0.3"/>
    <row r="424" ht="12" x14ac:dyDescent="0.3"/>
    <row r="425" ht="12" x14ac:dyDescent="0.3"/>
    <row r="426" ht="12" x14ac:dyDescent="0.3"/>
    <row r="427" ht="12" x14ac:dyDescent="0.3"/>
    <row r="428" ht="12" x14ac:dyDescent="0.3"/>
    <row r="429" ht="12" x14ac:dyDescent="0.3"/>
    <row r="430" ht="12" x14ac:dyDescent="0.3"/>
    <row r="431" ht="12" x14ac:dyDescent="0.3"/>
    <row r="432" ht="12" x14ac:dyDescent="0.3"/>
    <row r="433" ht="12" x14ac:dyDescent="0.3"/>
    <row r="434" ht="12" x14ac:dyDescent="0.3"/>
    <row r="435" ht="12" x14ac:dyDescent="0.3"/>
    <row r="436" ht="12" x14ac:dyDescent="0.3"/>
    <row r="437" ht="12" x14ac:dyDescent="0.3"/>
    <row r="438" ht="12" x14ac:dyDescent="0.3"/>
    <row r="439" ht="12" x14ac:dyDescent="0.3"/>
    <row r="440" ht="12" x14ac:dyDescent="0.3"/>
    <row r="441" ht="12" x14ac:dyDescent="0.3"/>
    <row r="442" ht="12" x14ac:dyDescent="0.3"/>
    <row r="443" ht="12" x14ac:dyDescent="0.3"/>
    <row r="444" ht="12" x14ac:dyDescent="0.3"/>
    <row r="445" ht="12" x14ac:dyDescent="0.3"/>
    <row r="446" ht="12" x14ac:dyDescent="0.3"/>
    <row r="447" ht="12" x14ac:dyDescent="0.3"/>
    <row r="448" ht="12" x14ac:dyDescent="0.3"/>
    <row r="449" ht="12" x14ac:dyDescent="0.3"/>
    <row r="450" ht="12" x14ac:dyDescent="0.3"/>
    <row r="451" ht="12" x14ac:dyDescent="0.3"/>
    <row r="452" ht="12" x14ac:dyDescent="0.3"/>
    <row r="453" ht="12" x14ac:dyDescent="0.3"/>
    <row r="454" ht="12" x14ac:dyDescent="0.3"/>
    <row r="455" ht="12" x14ac:dyDescent="0.3"/>
    <row r="456" ht="12" x14ac:dyDescent="0.3"/>
    <row r="457" ht="12" x14ac:dyDescent="0.3"/>
    <row r="458" ht="12" x14ac:dyDescent="0.3"/>
    <row r="459" ht="12" x14ac:dyDescent="0.3"/>
    <row r="460" ht="12" x14ac:dyDescent="0.3"/>
    <row r="461" ht="12" x14ac:dyDescent="0.3"/>
    <row r="462" ht="12" x14ac:dyDescent="0.3"/>
    <row r="463" ht="12" x14ac:dyDescent="0.3"/>
    <row r="464" ht="12" x14ac:dyDescent="0.3"/>
    <row r="465" ht="12" x14ac:dyDescent="0.3"/>
    <row r="466" ht="12" x14ac:dyDescent="0.3"/>
    <row r="467" ht="12" x14ac:dyDescent="0.3"/>
    <row r="468" ht="12" x14ac:dyDescent="0.3"/>
    <row r="469" ht="12" x14ac:dyDescent="0.3"/>
    <row r="470" ht="12" x14ac:dyDescent="0.3"/>
    <row r="471" ht="12" x14ac:dyDescent="0.3"/>
    <row r="472" ht="12" x14ac:dyDescent="0.3"/>
    <row r="473" ht="12" x14ac:dyDescent="0.3"/>
    <row r="474" ht="12" x14ac:dyDescent="0.3"/>
    <row r="475" ht="12" x14ac:dyDescent="0.3"/>
    <row r="476" ht="12" x14ac:dyDescent="0.3"/>
    <row r="477" ht="12" x14ac:dyDescent="0.3"/>
    <row r="478" ht="12" x14ac:dyDescent="0.3"/>
    <row r="479" ht="12" x14ac:dyDescent="0.3"/>
    <row r="480" ht="12" x14ac:dyDescent="0.3"/>
    <row r="481" ht="12" x14ac:dyDescent="0.3"/>
    <row r="482" ht="12" x14ac:dyDescent="0.3"/>
    <row r="483" ht="12" x14ac:dyDescent="0.3"/>
    <row r="484" ht="12" x14ac:dyDescent="0.3"/>
    <row r="485" ht="12" x14ac:dyDescent="0.3"/>
    <row r="486" ht="12" x14ac:dyDescent="0.3"/>
    <row r="487" ht="12" x14ac:dyDescent="0.3"/>
    <row r="488" ht="12" x14ac:dyDescent="0.3"/>
    <row r="489" ht="12" x14ac:dyDescent="0.3"/>
    <row r="490" ht="12" x14ac:dyDescent="0.3"/>
    <row r="491" ht="12" x14ac:dyDescent="0.3"/>
    <row r="492" ht="12" x14ac:dyDescent="0.3"/>
    <row r="493" ht="12" x14ac:dyDescent="0.3"/>
    <row r="494" ht="12" x14ac:dyDescent="0.3"/>
    <row r="495" ht="12" x14ac:dyDescent="0.3"/>
    <row r="496" ht="12" x14ac:dyDescent="0.3"/>
    <row r="497" ht="12" x14ac:dyDescent="0.3"/>
    <row r="498" ht="12" x14ac:dyDescent="0.3"/>
    <row r="499" ht="12" x14ac:dyDescent="0.3"/>
    <row r="500" ht="12" x14ac:dyDescent="0.3"/>
    <row r="501" ht="12" x14ac:dyDescent="0.3"/>
    <row r="502" ht="12" x14ac:dyDescent="0.3"/>
    <row r="503" ht="12" x14ac:dyDescent="0.3"/>
    <row r="504" ht="12" x14ac:dyDescent="0.3"/>
    <row r="505" ht="12" x14ac:dyDescent="0.3"/>
    <row r="506" ht="12" x14ac:dyDescent="0.3"/>
    <row r="507" ht="12" x14ac:dyDescent="0.3"/>
    <row r="508" ht="12" x14ac:dyDescent="0.3"/>
    <row r="509" ht="12" x14ac:dyDescent="0.3"/>
    <row r="510" ht="12" x14ac:dyDescent="0.3"/>
    <row r="511" ht="12" x14ac:dyDescent="0.3"/>
    <row r="512" ht="12" x14ac:dyDescent="0.3"/>
    <row r="513" ht="12" x14ac:dyDescent="0.3"/>
    <row r="514" ht="12" x14ac:dyDescent="0.3"/>
    <row r="515" ht="12" x14ac:dyDescent="0.3"/>
    <row r="516" ht="12" x14ac:dyDescent="0.3"/>
    <row r="517" ht="12" x14ac:dyDescent="0.3"/>
    <row r="518" ht="12" x14ac:dyDescent="0.3"/>
    <row r="519" ht="12" x14ac:dyDescent="0.3"/>
    <row r="520" ht="12" x14ac:dyDescent="0.3"/>
    <row r="521" ht="12" x14ac:dyDescent="0.3"/>
    <row r="522" ht="12" x14ac:dyDescent="0.3"/>
    <row r="523" ht="12" x14ac:dyDescent="0.3"/>
    <row r="524" ht="12" x14ac:dyDescent="0.3"/>
    <row r="525" ht="12" x14ac:dyDescent="0.3"/>
    <row r="526" ht="12" x14ac:dyDescent="0.3"/>
    <row r="527" ht="12" x14ac:dyDescent="0.3"/>
    <row r="528" ht="12" x14ac:dyDescent="0.3"/>
    <row r="529" ht="12" x14ac:dyDescent="0.3"/>
    <row r="530" ht="12" x14ac:dyDescent="0.3"/>
    <row r="531" ht="12" x14ac:dyDescent="0.3"/>
    <row r="532" ht="12" x14ac:dyDescent="0.3"/>
    <row r="533" ht="12" x14ac:dyDescent="0.3"/>
    <row r="534" ht="12" x14ac:dyDescent="0.3"/>
    <row r="535" ht="12" x14ac:dyDescent="0.3"/>
    <row r="536" ht="12" x14ac:dyDescent="0.3"/>
    <row r="537" ht="12" x14ac:dyDescent="0.3"/>
    <row r="538" ht="12" x14ac:dyDescent="0.3"/>
    <row r="539" ht="12" x14ac:dyDescent="0.3"/>
    <row r="540" ht="12" x14ac:dyDescent="0.3"/>
    <row r="541" ht="12" x14ac:dyDescent="0.3"/>
    <row r="542" ht="12" x14ac:dyDescent="0.3"/>
    <row r="543" ht="12" x14ac:dyDescent="0.3"/>
    <row r="544" ht="12" x14ac:dyDescent="0.3"/>
    <row r="545" ht="12" x14ac:dyDescent="0.3"/>
    <row r="546" ht="12" x14ac:dyDescent="0.3"/>
    <row r="547" ht="12" x14ac:dyDescent="0.3"/>
    <row r="548" ht="12" x14ac:dyDescent="0.3"/>
    <row r="549" ht="12" x14ac:dyDescent="0.3"/>
    <row r="550" ht="12" x14ac:dyDescent="0.3"/>
    <row r="551" ht="12" x14ac:dyDescent="0.3"/>
    <row r="552" ht="12" x14ac:dyDescent="0.3"/>
    <row r="553" ht="12" x14ac:dyDescent="0.3"/>
    <row r="554" ht="12" x14ac:dyDescent="0.3"/>
    <row r="555" ht="12" x14ac:dyDescent="0.3"/>
    <row r="556" ht="12" x14ac:dyDescent="0.3"/>
    <row r="557" ht="12" x14ac:dyDescent="0.3"/>
    <row r="558" ht="12" hidden="1" x14ac:dyDescent="0.3"/>
    <row r="559" ht="12" hidden="1" x14ac:dyDescent="0.3"/>
    <row r="560" ht="12" hidden="1" x14ac:dyDescent="0.3"/>
    <row r="561" ht="12" hidden="1" x14ac:dyDescent="0.3"/>
    <row r="562" ht="12" hidden="1" x14ac:dyDescent="0.3"/>
    <row r="563" ht="12" hidden="1" x14ac:dyDescent="0.3"/>
    <row r="564" ht="12" x14ac:dyDescent="0.3"/>
    <row r="565" ht="12" x14ac:dyDescent="0.3"/>
    <row r="566" ht="12" x14ac:dyDescent="0.3"/>
    <row r="567" ht="12" x14ac:dyDescent="0.3"/>
    <row r="568" ht="12" x14ac:dyDescent="0.3"/>
    <row r="569" ht="12" x14ac:dyDescent="0.3"/>
    <row r="570" ht="12" x14ac:dyDescent="0.3"/>
    <row r="571" ht="12" x14ac:dyDescent="0.3"/>
    <row r="572" ht="12" x14ac:dyDescent="0.3"/>
    <row r="573" ht="12" x14ac:dyDescent="0.3"/>
    <row r="574" ht="12" x14ac:dyDescent="0.3"/>
    <row r="575" ht="12" x14ac:dyDescent="0.3"/>
    <row r="576" ht="12" x14ac:dyDescent="0.3"/>
    <row r="577" ht="12" x14ac:dyDescent="0.3"/>
    <row r="578" ht="12" x14ac:dyDescent="0.3"/>
    <row r="579" ht="12" x14ac:dyDescent="0.3"/>
    <row r="580" ht="12" x14ac:dyDescent="0.3"/>
    <row r="581" ht="12" x14ac:dyDescent="0.3"/>
    <row r="582" ht="12" x14ac:dyDescent="0.3"/>
    <row r="583" ht="12" x14ac:dyDescent="0.3"/>
    <row r="584" ht="12" x14ac:dyDescent="0.3"/>
    <row r="585" ht="12" x14ac:dyDescent="0.3"/>
    <row r="586" ht="12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0" hidden="1" customHeight="1" x14ac:dyDescent="0.3"/>
    <row r="837" ht="0" hidden="1" customHeight="1" x14ac:dyDescent="0.3"/>
    <row r="838" ht="0" hidden="1" customHeight="1" x14ac:dyDescent="0.3"/>
    <row r="839" ht="0" hidden="1" customHeight="1" x14ac:dyDescent="0.3"/>
    <row r="840" ht="0" hidden="1" customHeight="1" x14ac:dyDescent="0.3"/>
    <row r="841" ht="0" hidden="1" customHeight="1" x14ac:dyDescent="0.3"/>
    <row r="842" ht="0" hidden="1" customHeight="1" x14ac:dyDescent="0.3"/>
    <row r="843" ht="0" hidden="1" customHeight="1" x14ac:dyDescent="0.3"/>
    <row r="844" ht="0" hidden="1" customHeight="1" x14ac:dyDescent="0.3"/>
    <row r="845" ht="0" hidden="1" customHeight="1" x14ac:dyDescent="0.3"/>
    <row r="846" ht="0" hidden="1" customHeight="1" x14ac:dyDescent="0.3"/>
    <row r="847" ht="0" hidden="1" customHeight="1" x14ac:dyDescent="0.3"/>
    <row r="848" ht="0" hidden="1" customHeight="1" x14ac:dyDescent="0.3"/>
    <row r="849" ht="0" hidden="1" customHeight="1" x14ac:dyDescent="0.3"/>
    <row r="850" ht="0" hidden="1" customHeight="1" x14ac:dyDescent="0.3"/>
    <row r="851" ht="0" hidden="1" customHeight="1" x14ac:dyDescent="0.3"/>
    <row r="852" ht="0" hidden="1" customHeight="1" x14ac:dyDescent="0.3"/>
    <row r="853" ht="0" hidden="1" customHeight="1" x14ac:dyDescent="0.3"/>
    <row r="854" ht="0" hidden="1" customHeight="1" x14ac:dyDescent="0.3"/>
    <row r="855" ht="0" hidden="1" customHeight="1" x14ac:dyDescent="0.3"/>
    <row r="856" ht="0" hidden="1" customHeight="1" x14ac:dyDescent="0.3"/>
    <row r="857" ht="0" hidden="1" customHeight="1" x14ac:dyDescent="0.3"/>
    <row r="858" ht="0" hidden="1" customHeight="1" x14ac:dyDescent="0.3"/>
    <row r="859" ht="0" hidden="1" customHeight="1" x14ac:dyDescent="0.3"/>
    <row r="860" ht="0" hidden="1" customHeight="1" x14ac:dyDescent="0.3"/>
    <row r="861" ht="0" hidden="1" customHeight="1" x14ac:dyDescent="0.3"/>
    <row r="862" ht="0" hidden="1" customHeight="1" x14ac:dyDescent="0.3"/>
    <row r="863" ht="0" hidden="1" customHeight="1" x14ac:dyDescent="0.3"/>
    <row r="864" ht="0" hidden="1" customHeight="1" x14ac:dyDescent="0.3"/>
    <row r="865" ht="0" hidden="1" customHeight="1" x14ac:dyDescent="0.3"/>
    <row r="866" ht="0" hidden="1" customHeight="1" x14ac:dyDescent="0.3"/>
    <row r="867" ht="0" hidden="1" customHeight="1" x14ac:dyDescent="0.3"/>
    <row r="868" ht="0" hidden="1" customHeight="1" x14ac:dyDescent="0.3"/>
    <row r="869" ht="0" hidden="1" customHeight="1" x14ac:dyDescent="0.3"/>
    <row r="870" ht="0" hidden="1" customHeight="1" x14ac:dyDescent="0.3"/>
    <row r="871" ht="0" hidden="1" customHeight="1" x14ac:dyDescent="0.3"/>
    <row r="872" ht="0" hidden="1" customHeight="1" x14ac:dyDescent="0.3"/>
    <row r="873" ht="0" hidden="1" customHeight="1" x14ac:dyDescent="0.3"/>
    <row r="874" ht="0" hidden="1" customHeight="1" x14ac:dyDescent="0.3"/>
    <row r="875" ht="0" hidden="1" customHeight="1" x14ac:dyDescent="0.3"/>
    <row r="876" ht="0" hidden="1" customHeight="1" x14ac:dyDescent="0.3"/>
    <row r="877" ht="0" hidden="1" customHeight="1" x14ac:dyDescent="0.3"/>
    <row r="878" ht="0" hidden="1" customHeight="1" x14ac:dyDescent="0.3"/>
    <row r="879" ht="0" hidden="1" customHeight="1" x14ac:dyDescent="0.3"/>
    <row r="880" ht="0" hidden="1" customHeight="1" x14ac:dyDescent="0.3"/>
    <row r="881" ht="0" hidden="1" customHeight="1" x14ac:dyDescent="0.3"/>
    <row r="882" ht="0" hidden="1" customHeight="1" x14ac:dyDescent="0.3"/>
    <row r="883" ht="0" hidden="1" customHeight="1" x14ac:dyDescent="0.3"/>
    <row r="884" ht="0" hidden="1" customHeight="1" x14ac:dyDescent="0.3"/>
    <row r="885" ht="0" hidden="1" customHeight="1" x14ac:dyDescent="0.3"/>
    <row r="886" ht="0" hidden="1" customHeight="1" x14ac:dyDescent="0.3"/>
    <row r="887" ht="0" hidden="1" customHeight="1" x14ac:dyDescent="0.3"/>
    <row r="888" ht="0" hidden="1" customHeight="1" x14ac:dyDescent="0.3"/>
    <row r="889" ht="0" hidden="1" customHeight="1" x14ac:dyDescent="0.3"/>
    <row r="890" ht="0" hidden="1" customHeight="1" x14ac:dyDescent="0.3"/>
    <row r="891" ht="0" hidden="1" customHeight="1" x14ac:dyDescent="0.3"/>
    <row r="892" ht="0" hidden="1" customHeight="1" x14ac:dyDescent="0.3"/>
    <row r="893" ht="0" hidden="1" customHeight="1" x14ac:dyDescent="0.3"/>
    <row r="894" ht="0" hidden="1" customHeight="1" x14ac:dyDescent="0.3"/>
    <row r="895" ht="0" hidden="1" customHeight="1" x14ac:dyDescent="0.3"/>
    <row r="896" ht="0" hidden="1" customHeight="1" x14ac:dyDescent="0.3"/>
  </sheetData>
  <sheetProtection formatCells="0"/>
  <mergeCells count="492">
    <mergeCell ref="FP92:FW92"/>
    <mergeCell ref="FY92:GF92"/>
    <mergeCell ref="CV95:DC95"/>
    <mergeCell ref="DE95:DL95"/>
    <mergeCell ref="DN95:DU95"/>
    <mergeCell ref="DW95:ED95"/>
    <mergeCell ref="EF95:EM95"/>
    <mergeCell ref="EO95:EV95"/>
    <mergeCell ref="EX95:FE95"/>
    <mergeCell ref="FG95:FN95"/>
    <mergeCell ref="FP95:FW95"/>
    <mergeCell ref="FY95:GF95"/>
    <mergeCell ref="CV92:DC92"/>
    <mergeCell ref="DE92:DL92"/>
    <mergeCell ref="DN92:DU92"/>
    <mergeCell ref="DW92:ED92"/>
    <mergeCell ref="EF92:EM92"/>
    <mergeCell ref="EO92:EV92"/>
    <mergeCell ref="EX92:FE92"/>
    <mergeCell ref="FG92:FN92"/>
    <mergeCell ref="FY65:GF65"/>
    <mergeCell ref="CV68:DC68"/>
    <mergeCell ref="DE68:DL68"/>
    <mergeCell ref="DN68:DU68"/>
    <mergeCell ref="DW68:ED68"/>
    <mergeCell ref="EF68:EM68"/>
    <mergeCell ref="EO68:EV68"/>
    <mergeCell ref="EX68:FE68"/>
    <mergeCell ref="FG68:FN68"/>
    <mergeCell ref="FP68:FW68"/>
    <mergeCell ref="FY68:GF68"/>
    <mergeCell ref="CV65:DC65"/>
    <mergeCell ref="DE65:DL65"/>
    <mergeCell ref="DN65:DU65"/>
    <mergeCell ref="DW65:ED65"/>
    <mergeCell ref="EF65:EM65"/>
    <mergeCell ref="EO65:EV65"/>
    <mergeCell ref="EX65:FE65"/>
    <mergeCell ref="FG65:FN65"/>
    <mergeCell ref="FP65:FW65"/>
    <mergeCell ref="FG41:FN41"/>
    <mergeCell ref="FP41:FW41"/>
    <mergeCell ref="FY41:GF41"/>
    <mergeCell ref="CV38:DC38"/>
    <mergeCell ref="DE38:DL38"/>
    <mergeCell ref="DN38:DU38"/>
    <mergeCell ref="DW38:ED38"/>
    <mergeCell ref="EF38:EM38"/>
    <mergeCell ref="EO38:EV38"/>
    <mergeCell ref="EX38:FE38"/>
    <mergeCell ref="FG38:FN38"/>
    <mergeCell ref="FP38:FW38"/>
    <mergeCell ref="AN93:AR93"/>
    <mergeCell ref="AS93:AY93"/>
    <mergeCell ref="AZ93:BF93"/>
    <mergeCell ref="BG93:BM93"/>
    <mergeCell ref="BN93:BR93"/>
    <mergeCell ref="AN94:AR94"/>
    <mergeCell ref="FY14:GF14"/>
    <mergeCell ref="CV14:DC14"/>
    <mergeCell ref="DE14:DL14"/>
    <mergeCell ref="DN14:DU14"/>
    <mergeCell ref="DW14:ED14"/>
    <mergeCell ref="EF14:EM14"/>
    <mergeCell ref="EO14:EV14"/>
    <mergeCell ref="EX14:FE14"/>
    <mergeCell ref="FG14:FN14"/>
    <mergeCell ref="FP14:FW14"/>
    <mergeCell ref="FY38:GF38"/>
    <mergeCell ref="CV41:DC41"/>
    <mergeCell ref="DE41:DL41"/>
    <mergeCell ref="DN41:DU41"/>
    <mergeCell ref="DW41:ED41"/>
    <mergeCell ref="EF41:EM41"/>
    <mergeCell ref="EO41:EV41"/>
    <mergeCell ref="EX41:FE41"/>
    <mergeCell ref="AN66:AR66"/>
    <mergeCell ref="AS66:AY66"/>
    <mergeCell ref="AZ66:BF66"/>
    <mergeCell ref="BG66:BM66"/>
    <mergeCell ref="BN66:BR66"/>
    <mergeCell ref="AN67:AR67"/>
    <mergeCell ref="AS67:AY67"/>
    <mergeCell ref="AZ67:BF67"/>
    <mergeCell ref="BG67:BM67"/>
    <mergeCell ref="BN67:BR67"/>
    <mergeCell ref="AN39:AR39"/>
    <mergeCell ref="AS39:AY39"/>
    <mergeCell ref="AZ39:BF39"/>
    <mergeCell ref="BG39:BM39"/>
    <mergeCell ref="BN39:BR39"/>
    <mergeCell ref="AN40:AR40"/>
    <mergeCell ref="AS40:AY40"/>
    <mergeCell ref="AZ40:BF40"/>
    <mergeCell ref="BG40:BM40"/>
    <mergeCell ref="BN40:BR40"/>
    <mergeCell ref="BA214:BL214"/>
    <mergeCell ref="BB215:BC215"/>
    <mergeCell ref="BD215:BE215"/>
    <mergeCell ref="AO185:AP185"/>
    <mergeCell ref="AQ185:AR185"/>
    <mergeCell ref="AS185:AT185"/>
    <mergeCell ref="AU185:AY185"/>
    <mergeCell ref="AO184:AP184"/>
    <mergeCell ref="AO198:AP198"/>
    <mergeCell ref="AQ184:AR184"/>
    <mergeCell ref="AO187:AP187"/>
    <mergeCell ref="AQ187:AR187"/>
    <mergeCell ref="AS187:AT187"/>
    <mergeCell ref="AU187:AY187"/>
    <mergeCell ref="AS186:AT186"/>
    <mergeCell ref="AO196:AP196"/>
    <mergeCell ref="AQ196:AR196"/>
    <mergeCell ref="AS196:AT196"/>
    <mergeCell ref="AU196:AY196"/>
    <mergeCell ref="AS184:AT184"/>
    <mergeCell ref="BF215:BG215"/>
    <mergeCell ref="AS208:AT208"/>
    <mergeCell ref="AN202:AY202"/>
    <mergeCell ref="AO203:AP203"/>
    <mergeCell ref="AU234:AY234"/>
    <mergeCell ref="AO235:AP235"/>
    <mergeCell ref="AQ235:AR235"/>
    <mergeCell ref="AS235:AT235"/>
    <mergeCell ref="AU235:AY235"/>
    <mergeCell ref="AU228:AY228"/>
    <mergeCell ref="AO229:AP229"/>
    <mergeCell ref="AQ229:AR229"/>
    <mergeCell ref="AS229:AT229"/>
    <mergeCell ref="AU229:AY229"/>
    <mergeCell ref="AO230:AP230"/>
    <mergeCell ref="AQ230:AR230"/>
    <mergeCell ref="AS230:AT230"/>
    <mergeCell ref="AU230:AY230"/>
    <mergeCell ref="AS232:AT232"/>
    <mergeCell ref="AU232:AY232"/>
    <mergeCell ref="AO233:AP233"/>
    <mergeCell ref="AQ233:AR233"/>
    <mergeCell ref="AS233:AT233"/>
    <mergeCell ref="AU233:AY233"/>
    <mergeCell ref="AU231:AY231"/>
    <mergeCell ref="AU252:AY252"/>
    <mergeCell ref="AU253:AY253"/>
    <mergeCell ref="AO223:AP223"/>
    <mergeCell ref="AU223:AY223"/>
    <mergeCell ref="AU224:AY224"/>
    <mergeCell ref="AQ251:AR251"/>
    <mergeCell ref="AS251:AT251"/>
    <mergeCell ref="AN250:AY250"/>
    <mergeCell ref="AO239:AP239"/>
    <mergeCell ref="AQ239:AR239"/>
    <mergeCell ref="AS239:AT239"/>
    <mergeCell ref="AO240:AP240"/>
    <mergeCell ref="AQ240:AR240"/>
    <mergeCell ref="AS240:AT240"/>
    <mergeCell ref="AU240:AY240"/>
    <mergeCell ref="AO241:AP241"/>
    <mergeCell ref="AQ241:AR241"/>
    <mergeCell ref="AS241:AT241"/>
    <mergeCell ref="AU241:AY241"/>
    <mergeCell ref="AO242:AP242"/>
    <mergeCell ref="AQ242:AR242"/>
    <mergeCell ref="AS242:AT242"/>
    <mergeCell ref="AN236:AR236"/>
    <mergeCell ref="AS236:AT236"/>
    <mergeCell ref="AO251:AP251"/>
    <mergeCell ref="AN212:AR212"/>
    <mergeCell ref="AS212:AT212"/>
    <mergeCell ref="AU212:AY212"/>
    <mergeCell ref="AO219:AP219"/>
    <mergeCell ref="AO217:AP217"/>
    <mergeCell ref="AO218:AP218"/>
    <mergeCell ref="AQ219:AR219"/>
    <mergeCell ref="AS219:AT219"/>
    <mergeCell ref="AU219:AY219"/>
    <mergeCell ref="AQ217:AR217"/>
    <mergeCell ref="AS217:AT217"/>
    <mergeCell ref="AU217:AY217"/>
    <mergeCell ref="AQ218:AR218"/>
    <mergeCell ref="AS218:AT218"/>
    <mergeCell ref="AU218:AY218"/>
    <mergeCell ref="AN238:AY238"/>
    <mergeCell ref="AN224:AR224"/>
    <mergeCell ref="AS224:AT224"/>
    <mergeCell ref="AO220:AP220"/>
    <mergeCell ref="AQ220:AR220"/>
    <mergeCell ref="AS220:AT220"/>
    <mergeCell ref="AU220:AY220"/>
    <mergeCell ref="AU236:AY236"/>
    <mergeCell ref="AN260:AR260"/>
    <mergeCell ref="AS260:AT260"/>
    <mergeCell ref="AS257:AT257"/>
    <mergeCell ref="AS258:AT258"/>
    <mergeCell ref="AU255:AY255"/>
    <mergeCell ref="AQ259:AR259"/>
    <mergeCell ref="AS259:AT259"/>
    <mergeCell ref="AU256:AY256"/>
    <mergeCell ref="AQ258:AR258"/>
    <mergeCell ref="AU257:AY257"/>
    <mergeCell ref="AS255:AT255"/>
    <mergeCell ref="AO256:AP256"/>
    <mergeCell ref="AQ255:AR255"/>
    <mergeCell ref="AQ256:AR256"/>
    <mergeCell ref="AU260:AY260"/>
    <mergeCell ref="AO257:AP257"/>
    <mergeCell ref="AO258:AP258"/>
    <mergeCell ref="AO259:AP259"/>
    <mergeCell ref="AO255:AP255"/>
    <mergeCell ref="AS256:AT256"/>
    <mergeCell ref="AQ257:AR257"/>
    <mergeCell ref="AU259:AY259"/>
    <mergeCell ref="AU258:AY258"/>
    <mergeCell ref="AU254:AY254"/>
    <mergeCell ref="AS253:AT253"/>
    <mergeCell ref="AS254:AT254"/>
    <mergeCell ref="AS221:AT221"/>
    <mergeCell ref="AU221:AY221"/>
    <mergeCell ref="AN214:AY214"/>
    <mergeCell ref="AO215:AP215"/>
    <mergeCell ref="AQ215:AR215"/>
    <mergeCell ref="AS215:AT215"/>
    <mergeCell ref="AO216:AP216"/>
    <mergeCell ref="AQ216:AR216"/>
    <mergeCell ref="AO254:AP254"/>
    <mergeCell ref="AQ253:AR253"/>
    <mergeCell ref="AO253:AP253"/>
    <mergeCell ref="AO252:AP252"/>
    <mergeCell ref="AQ252:AR252"/>
    <mergeCell ref="AQ223:AR223"/>
    <mergeCell ref="AQ254:AR254"/>
    <mergeCell ref="AS252:AT252"/>
    <mergeCell ref="AS216:AT216"/>
    <mergeCell ref="AU216:AY216"/>
    <mergeCell ref="AO228:AP228"/>
    <mergeCell ref="AQ228:AR228"/>
    <mergeCell ref="AS228:AT228"/>
    <mergeCell ref="AU183:AY183"/>
    <mergeCell ref="AO197:AP197"/>
    <mergeCell ref="AS181:AT181"/>
    <mergeCell ref="AQ182:AR182"/>
    <mergeCell ref="AS182:AT182"/>
    <mergeCell ref="AU184:AY184"/>
    <mergeCell ref="AU186:AY186"/>
    <mergeCell ref="AO186:AP186"/>
    <mergeCell ref="AO193:AP193"/>
    <mergeCell ref="AO194:AP194"/>
    <mergeCell ref="AO195:AP195"/>
    <mergeCell ref="AQ195:AR195"/>
    <mergeCell ref="AS195:AT195"/>
    <mergeCell ref="AO183:AP183"/>
    <mergeCell ref="AQ179:AR179"/>
    <mergeCell ref="AS207:AT207"/>
    <mergeCell ref="AU207:AY207"/>
    <mergeCell ref="AU182:AY182"/>
    <mergeCell ref="AS191:AT191"/>
    <mergeCell ref="AQ197:AR197"/>
    <mergeCell ref="AS197:AT197"/>
    <mergeCell ref="AU197:AY197"/>
    <mergeCell ref="AQ193:AR193"/>
    <mergeCell ref="AS193:AT193"/>
    <mergeCell ref="AU193:AY193"/>
    <mergeCell ref="AQ204:AR204"/>
    <mergeCell ref="AS204:AT204"/>
    <mergeCell ref="AU204:AY204"/>
    <mergeCell ref="AQ205:AR205"/>
    <mergeCell ref="AS205:AT205"/>
    <mergeCell ref="AU205:AY205"/>
    <mergeCell ref="AQ206:AR206"/>
    <mergeCell ref="AS206:AT206"/>
    <mergeCell ref="AQ186:AR186"/>
    <mergeCell ref="AU195:AY195"/>
    <mergeCell ref="AQ194:AR194"/>
    <mergeCell ref="AS194:AT194"/>
    <mergeCell ref="AU194:AY194"/>
    <mergeCell ref="AN178:AY178"/>
    <mergeCell ref="AU181:AY181"/>
    <mergeCell ref="AO182:AP182"/>
    <mergeCell ref="AO179:AP179"/>
    <mergeCell ref="AQ183:AR183"/>
    <mergeCell ref="AS183:AT183"/>
    <mergeCell ref="AO181:AP181"/>
    <mergeCell ref="AQ181:AR181"/>
    <mergeCell ref="AU209:AY209"/>
    <mergeCell ref="AS179:AT179"/>
    <mergeCell ref="AO180:AP180"/>
    <mergeCell ref="AQ180:AR180"/>
    <mergeCell ref="AS180:AT180"/>
    <mergeCell ref="AU180:AY180"/>
    <mergeCell ref="AN188:AR188"/>
    <mergeCell ref="AS188:AT188"/>
    <mergeCell ref="AU188:AY188"/>
    <mergeCell ref="AO192:AP192"/>
    <mergeCell ref="AQ192:AR192"/>
    <mergeCell ref="AS192:AT192"/>
    <mergeCell ref="AU192:AY192"/>
    <mergeCell ref="AN190:AY190"/>
    <mergeCell ref="AO191:AP191"/>
    <mergeCell ref="AQ191:AR191"/>
    <mergeCell ref="AQ203:AR203"/>
    <mergeCell ref="AS203:AT203"/>
    <mergeCell ref="AS210:AT210"/>
    <mergeCell ref="AU210:AY210"/>
    <mergeCell ref="AU208:AY208"/>
    <mergeCell ref="AO209:AP209"/>
    <mergeCell ref="AQ209:AR209"/>
    <mergeCell ref="AS209:AT209"/>
    <mergeCell ref="AQ198:AR198"/>
    <mergeCell ref="AS198:AT198"/>
    <mergeCell ref="AU198:AY198"/>
    <mergeCell ref="AO199:AP199"/>
    <mergeCell ref="AQ199:AR199"/>
    <mergeCell ref="AS199:AT199"/>
    <mergeCell ref="AU199:AY199"/>
    <mergeCell ref="AN200:AR200"/>
    <mergeCell ref="AS200:AT200"/>
    <mergeCell ref="AU200:AY200"/>
    <mergeCell ref="BH221:BL221"/>
    <mergeCell ref="BF217:BG217"/>
    <mergeCell ref="BH217:BL217"/>
    <mergeCell ref="BB220:BC220"/>
    <mergeCell ref="BD220:BE220"/>
    <mergeCell ref="BF220:BG220"/>
    <mergeCell ref="BH216:BL216"/>
    <mergeCell ref="BB216:BC216"/>
    <mergeCell ref="BB217:BC217"/>
    <mergeCell ref="BD217:BE217"/>
    <mergeCell ref="BB221:BC221"/>
    <mergeCell ref="BD218:BE218"/>
    <mergeCell ref="BF218:BG218"/>
    <mergeCell ref="BH218:BL218"/>
    <mergeCell ref="BD219:BE219"/>
    <mergeCell ref="BF219:BG219"/>
    <mergeCell ref="BH219:BL219"/>
    <mergeCell ref="BD221:BE221"/>
    <mergeCell ref="BH220:BL220"/>
    <mergeCell ref="BF221:BG221"/>
    <mergeCell ref="BB218:BC218"/>
    <mergeCell ref="BB219:BC219"/>
    <mergeCell ref="BD216:BE216"/>
    <mergeCell ref="BF216:BG216"/>
    <mergeCell ref="AQ244:AR244"/>
    <mergeCell ref="AS244:AT244"/>
    <mergeCell ref="AU244:AY244"/>
    <mergeCell ref="AU242:AY242"/>
    <mergeCell ref="AO243:AP243"/>
    <mergeCell ref="AQ243:AR243"/>
    <mergeCell ref="AS243:AT243"/>
    <mergeCell ref="AU243:AY243"/>
    <mergeCell ref="AO221:AP221"/>
    <mergeCell ref="AQ221:AR221"/>
    <mergeCell ref="AQ222:AR222"/>
    <mergeCell ref="AS222:AT222"/>
    <mergeCell ref="AU222:AY222"/>
    <mergeCell ref="AO222:AP222"/>
    <mergeCell ref="AS223:AT223"/>
    <mergeCell ref="AO231:AP231"/>
    <mergeCell ref="AQ231:AR231"/>
    <mergeCell ref="AS231:AT231"/>
    <mergeCell ref="AO232:AP232"/>
    <mergeCell ref="AQ232:AR232"/>
    <mergeCell ref="AO244:AP244"/>
    <mergeCell ref="AO234:AP234"/>
    <mergeCell ref="AQ234:AR234"/>
    <mergeCell ref="AS234:AT234"/>
    <mergeCell ref="AN226:AY226"/>
    <mergeCell ref="AO227:AP227"/>
    <mergeCell ref="AQ227:AR227"/>
    <mergeCell ref="AS227:AT227"/>
    <mergeCell ref="AQ211:AR211"/>
    <mergeCell ref="AU211:AY211"/>
    <mergeCell ref="AO204:AP204"/>
    <mergeCell ref="AO205:AP205"/>
    <mergeCell ref="AO206:AP206"/>
    <mergeCell ref="AU206:AY206"/>
    <mergeCell ref="AO210:AP210"/>
    <mergeCell ref="AQ210:AR210"/>
    <mergeCell ref="AO207:AP207"/>
    <mergeCell ref="AS211:AT211"/>
    <mergeCell ref="AO211:AP211"/>
    <mergeCell ref="AQ207:AR207"/>
    <mergeCell ref="AO208:AP208"/>
    <mergeCell ref="AQ208:AR208"/>
    <mergeCell ref="BF224:BG224"/>
    <mergeCell ref="BH224:BL224"/>
    <mergeCell ref="BB222:BC222"/>
    <mergeCell ref="BD222:BE222"/>
    <mergeCell ref="BF222:BG222"/>
    <mergeCell ref="BH222:BL222"/>
    <mergeCell ref="BB223:BC223"/>
    <mergeCell ref="BD223:BE223"/>
    <mergeCell ref="BF223:BG223"/>
    <mergeCell ref="BH223:BL223"/>
    <mergeCell ref="BA224:BE224"/>
    <mergeCell ref="AN248:AR248"/>
    <mergeCell ref="AS248:AT248"/>
    <mergeCell ref="AU248:AY248"/>
    <mergeCell ref="AO245:AP245"/>
    <mergeCell ref="AQ245:AR245"/>
    <mergeCell ref="AS245:AT245"/>
    <mergeCell ref="AU245:AY245"/>
    <mergeCell ref="AO246:AP246"/>
    <mergeCell ref="AQ246:AR246"/>
    <mergeCell ref="AS246:AT246"/>
    <mergeCell ref="AU246:AY246"/>
    <mergeCell ref="AO247:AP247"/>
    <mergeCell ref="AQ247:AR247"/>
    <mergeCell ref="AS247:AT247"/>
    <mergeCell ref="AU247:AY247"/>
    <mergeCell ref="FP119:FW119"/>
    <mergeCell ref="FY119:GF119"/>
    <mergeCell ref="CV122:DC122"/>
    <mergeCell ref="DE122:DL122"/>
    <mergeCell ref="DN122:DU122"/>
    <mergeCell ref="DW122:ED122"/>
    <mergeCell ref="EF122:EM122"/>
    <mergeCell ref="EO122:EV122"/>
    <mergeCell ref="EX122:FE122"/>
    <mergeCell ref="FG122:FN122"/>
    <mergeCell ref="FP122:FW122"/>
    <mergeCell ref="FY122:GF122"/>
    <mergeCell ref="CV119:DC119"/>
    <mergeCell ref="DE119:DL119"/>
    <mergeCell ref="DN119:DU119"/>
    <mergeCell ref="DW119:ED119"/>
    <mergeCell ref="EF119:EM119"/>
    <mergeCell ref="EO119:EV119"/>
    <mergeCell ref="EX119:FE119"/>
    <mergeCell ref="FG119:FN119"/>
    <mergeCell ref="FP146:FW146"/>
    <mergeCell ref="FY146:GF146"/>
    <mergeCell ref="CV149:DC149"/>
    <mergeCell ref="DE149:DL149"/>
    <mergeCell ref="DN149:DU149"/>
    <mergeCell ref="DW149:ED149"/>
    <mergeCell ref="EF149:EM149"/>
    <mergeCell ref="EO149:EV149"/>
    <mergeCell ref="EX149:FE149"/>
    <mergeCell ref="FG149:FN149"/>
    <mergeCell ref="FP149:FW149"/>
    <mergeCell ref="FY149:GF149"/>
    <mergeCell ref="CV146:DC146"/>
    <mergeCell ref="DE146:DL146"/>
    <mergeCell ref="DN146:DU146"/>
    <mergeCell ref="DW146:ED146"/>
    <mergeCell ref="EF146:EM146"/>
    <mergeCell ref="EO146:EV146"/>
    <mergeCell ref="EX146:FE146"/>
    <mergeCell ref="FG146:FN146"/>
    <mergeCell ref="FY173:GF173"/>
    <mergeCell ref="CV173:DC173"/>
    <mergeCell ref="DE173:DL173"/>
    <mergeCell ref="DN173:DU173"/>
    <mergeCell ref="DW173:ED173"/>
    <mergeCell ref="EF173:EM173"/>
    <mergeCell ref="EO173:EV173"/>
    <mergeCell ref="EX173:FE173"/>
    <mergeCell ref="FG173:FN173"/>
    <mergeCell ref="FP173:FW173"/>
    <mergeCell ref="AS94:AY94"/>
    <mergeCell ref="AZ94:BF94"/>
    <mergeCell ref="BG94:BM94"/>
    <mergeCell ref="BN94:BR94"/>
    <mergeCell ref="AN120:AR120"/>
    <mergeCell ref="AS120:AY120"/>
    <mergeCell ref="AZ120:BF120"/>
    <mergeCell ref="BG120:BM120"/>
    <mergeCell ref="BN120:BR120"/>
    <mergeCell ref="AN121:AR121"/>
    <mergeCell ref="AS121:AY121"/>
    <mergeCell ref="AZ121:BF121"/>
    <mergeCell ref="BG121:BM121"/>
    <mergeCell ref="BN121:BR121"/>
    <mergeCell ref="AN147:AR147"/>
    <mergeCell ref="AS147:AY147"/>
    <mergeCell ref="AZ147:BF147"/>
    <mergeCell ref="BG147:BM147"/>
    <mergeCell ref="BN147:BR147"/>
    <mergeCell ref="AN175:AR175"/>
    <mergeCell ref="AS175:AY175"/>
    <mergeCell ref="AZ175:BF175"/>
    <mergeCell ref="BG175:BM175"/>
    <mergeCell ref="BN175:BR175"/>
    <mergeCell ref="AN148:AR148"/>
    <mergeCell ref="AS148:AY148"/>
    <mergeCell ref="AZ148:BF148"/>
    <mergeCell ref="BG148:BM148"/>
    <mergeCell ref="BN148:BR148"/>
    <mergeCell ref="AN174:AR174"/>
    <mergeCell ref="AS174:AY174"/>
    <mergeCell ref="AZ174:BF174"/>
    <mergeCell ref="BG174:BM174"/>
    <mergeCell ref="BN174:BR174"/>
  </mergeCells>
  <conditionalFormatting sqref="AN92:BO92">
    <cfRule type="cellIs" dxfId="17562" priority="26352" stopIfTrue="1" operator="equal">
      <formula>"f"</formula>
    </cfRule>
  </conditionalFormatting>
  <conditionalFormatting sqref="AN92:BO92">
    <cfRule type="cellIs" dxfId="17561" priority="26350" stopIfTrue="1" operator="equal">
      <formula>"h"</formula>
    </cfRule>
    <cfRule type="cellIs" dxfId="17560" priority="26351" stopIfTrue="1" operator="equal">
      <formula>"g"</formula>
    </cfRule>
  </conditionalFormatting>
  <conditionalFormatting sqref="BP92:BQ92">
    <cfRule type="cellIs" dxfId="17559" priority="26349" stopIfTrue="1" operator="equal">
      <formula>"f"</formula>
    </cfRule>
  </conditionalFormatting>
  <conditionalFormatting sqref="BP92:BQ92">
    <cfRule type="cellIs" dxfId="17558" priority="26347" stopIfTrue="1" operator="equal">
      <formula>"h"</formula>
    </cfRule>
    <cfRule type="cellIs" dxfId="17557" priority="26348" stopIfTrue="1" operator="equal">
      <formula>"g"</formula>
    </cfRule>
  </conditionalFormatting>
  <conditionalFormatting sqref="AP97:AP118">
    <cfRule type="cellIs" dxfId="17556" priority="16245" stopIfTrue="1" operator="equal">
      <formula>"f"</formula>
    </cfRule>
  </conditionalFormatting>
  <conditionalFormatting sqref="AP97:AP118">
    <cfRule type="cellIs" dxfId="17555" priority="16243" stopIfTrue="1" operator="equal">
      <formula>"h"</formula>
    </cfRule>
    <cfRule type="cellIs" dxfId="17554" priority="16244" stopIfTrue="1" operator="equal">
      <formula>"g"</formula>
    </cfRule>
  </conditionalFormatting>
  <conditionalFormatting sqref="AV97:AV118">
    <cfRule type="cellIs" dxfId="17553" priority="16461" stopIfTrue="1" operator="equal">
      <formula>"f"</formula>
    </cfRule>
  </conditionalFormatting>
  <conditionalFormatting sqref="AV97:AV118">
    <cfRule type="cellIs" dxfId="17552" priority="16459" stopIfTrue="1" operator="equal">
      <formula>"h"</formula>
    </cfRule>
    <cfRule type="cellIs" dxfId="17551" priority="16460" stopIfTrue="1" operator="equal">
      <formula>"g"</formula>
    </cfRule>
  </conditionalFormatting>
  <conditionalFormatting sqref="AV97:AV118">
    <cfRule type="cellIs" dxfId="17550" priority="16458" stopIfTrue="1" operator="equal">
      <formula>"f"</formula>
    </cfRule>
  </conditionalFormatting>
  <conditionalFormatting sqref="AV97:AV118">
    <cfRule type="cellIs" dxfId="17549" priority="16456" stopIfTrue="1" operator="equal">
      <formula>"h"</formula>
    </cfRule>
    <cfRule type="cellIs" dxfId="17548" priority="16457" stopIfTrue="1" operator="equal">
      <formula>"g"</formula>
    </cfRule>
  </conditionalFormatting>
  <conditionalFormatting sqref="AV97:AV118">
    <cfRule type="cellIs" dxfId="17547" priority="16452" stopIfTrue="1" operator="equal">
      <formula>"f"</formula>
    </cfRule>
  </conditionalFormatting>
  <conditionalFormatting sqref="AV97:AV118">
    <cfRule type="cellIs" dxfId="17546" priority="16450" stopIfTrue="1" operator="equal">
      <formula>"h"</formula>
    </cfRule>
    <cfRule type="cellIs" dxfId="17545" priority="16451" stopIfTrue="1" operator="equal">
      <formula>"g"</formula>
    </cfRule>
  </conditionalFormatting>
  <conditionalFormatting sqref="AV97:AV118">
    <cfRule type="cellIs" dxfId="17544" priority="16455" stopIfTrue="1" operator="equal">
      <formula>"f"</formula>
    </cfRule>
  </conditionalFormatting>
  <conditionalFormatting sqref="AV97:AV118">
    <cfRule type="cellIs" dxfId="17543" priority="16453" stopIfTrue="1" operator="equal">
      <formula>"h"</formula>
    </cfRule>
    <cfRule type="cellIs" dxfId="17542" priority="16454" stopIfTrue="1" operator="equal">
      <formula>"g"</formula>
    </cfRule>
  </conditionalFormatting>
  <conditionalFormatting sqref="AW97:AW118">
    <cfRule type="cellIs" dxfId="17541" priority="16449" stopIfTrue="1" operator="equal">
      <formula>"f"</formula>
    </cfRule>
  </conditionalFormatting>
  <conditionalFormatting sqref="AW97:AW118">
    <cfRule type="cellIs" dxfId="17540" priority="16447" stopIfTrue="1" operator="equal">
      <formula>"h"</formula>
    </cfRule>
    <cfRule type="cellIs" dxfId="17539" priority="16448" stopIfTrue="1" operator="equal">
      <formula>"g"</formula>
    </cfRule>
  </conditionalFormatting>
  <conditionalFormatting sqref="AW97:AW118">
    <cfRule type="cellIs" dxfId="17538" priority="16446" stopIfTrue="1" operator="equal">
      <formula>"f"</formula>
    </cfRule>
  </conditionalFormatting>
  <conditionalFormatting sqref="AW97:AW118">
    <cfRule type="cellIs" dxfId="17537" priority="16444" stopIfTrue="1" operator="equal">
      <formula>"h"</formula>
    </cfRule>
    <cfRule type="cellIs" dxfId="17536" priority="16445" stopIfTrue="1" operator="equal">
      <formula>"g"</formula>
    </cfRule>
  </conditionalFormatting>
  <conditionalFormatting sqref="AW97:AW118">
    <cfRule type="cellIs" dxfId="17535" priority="16443" stopIfTrue="1" operator="equal">
      <formula>"f"</formula>
    </cfRule>
  </conditionalFormatting>
  <conditionalFormatting sqref="AW97:AW118">
    <cfRule type="cellIs" dxfId="17534" priority="16441" stopIfTrue="1" operator="equal">
      <formula>"h"</formula>
    </cfRule>
    <cfRule type="cellIs" dxfId="17533" priority="16442" stopIfTrue="1" operator="equal">
      <formula>"g"</formula>
    </cfRule>
  </conditionalFormatting>
  <conditionalFormatting sqref="AW97:AW118">
    <cfRule type="cellIs" dxfId="17532" priority="16440" stopIfTrue="1" operator="equal">
      <formula>"f"</formula>
    </cfRule>
  </conditionalFormatting>
  <conditionalFormatting sqref="AW97:AW118">
    <cfRule type="cellIs" dxfId="17531" priority="16438" stopIfTrue="1" operator="equal">
      <formula>"h"</formula>
    </cfRule>
    <cfRule type="cellIs" dxfId="17530" priority="16439" stopIfTrue="1" operator="equal">
      <formula>"g"</formula>
    </cfRule>
  </conditionalFormatting>
  <conditionalFormatting sqref="AW97:AW118">
    <cfRule type="cellIs" dxfId="17529" priority="16437" stopIfTrue="1" operator="equal">
      <formula>"f"</formula>
    </cfRule>
  </conditionalFormatting>
  <conditionalFormatting sqref="AW97:AW118">
    <cfRule type="cellIs" dxfId="17528" priority="16435" stopIfTrue="1" operator="equal">
      <formula>"h"</formula>
    </cfRule>
    <cfRule type="cellIs" dxfId="17527" priority="16436" stopIfTrue="1" operator="equal">
      <formula>"g"</formula>
    </cfRule>
  </conditionalFormatting>
  <conditionalFormatting sqref="AW97:AW118">
    <cfRule type="cellIs" dxfId="17526" priority="16434" stopIfTrue="1" operator="equal">
      <formula>"f"</formula>
    </cfRule>
  </conditionalFormatting>
  <conditionalFormatting sqref="AW97:AW118">
    <cfRule type="cellIs" dxfId="17525" priority="16432" stopIfTrue="1" operator="equal">
      <formula>"h"</formula>
    </cfRule>
    <cfRule type="cellIs" dxfId="17524" priority="16433" stopIfTrue="1" operator="equal">
      <formula>"g"</formula>
    </cfRule>
  </conditionalFormatting>
  <conditionalFormatting sqref="AW97:AW118">
    <cfRule type="cellIs" dxfId="17523" priority="16431" stopIfTrue="1" operator="equal">
      <formula>"f"</formula>
    </cfRule>
  </conditionalFormatting>
  <conditionalFormatting sqref="AW97:AW118">
    <cfRule type="cellIs" dxfId="17522" priority="16429" stopIfTrue="1" operator="equal">
      <formula>"h"</formula>
    </cfRule>
    <cfRule type="cellIs" dxfId="17521" priority="16430" stopIfTrue="1" operator="equal">
      <formula>"g"</formula>
    </cfRule>
  </conditionalFormatting>
  <conditionalFormatting sqref="AW97:AW118">
    <cfRule type="cellIs" dxfId="17520" priority="16428" stopIfTrue="1" operator="equal">
      <formula>"f"</formula>
    </cfRule>
  </conditionalFormatting>
  <conditionalFormatting sqref="AW97:AW118">
    <cfRule type="cellIs" dxfId="17519" priority="16426" stopIfTrue="1" operator="equal">
      <formula>"h"</formula>
    </cfRule>
    <cfRule type="cellIs" dxfId="17518" priority="16427" stopIfTrue="1" operator="equal">
      <formula>"g"</formula>
    </cfRule>
  </conditionalFormatting>
  <conditionalFormatting sqref="AV97:AW118">
    <cfRule type="cellIs" dxfId="17517" priority="16425" stopIfTrue="1" operator="equal">
      <formula>"f"</formula>
    </cfRule>
  </conditionalFormatting>
  <conditionalFormatting sqref="AV97:AW118">
    <cfRule type="cellIs" dxfId="17516" priority="16423" stopIfTrue="1" operator="equal">
      <formula>"h"</formula>
    </cfRule>
    <cfRule type="cellIs" dxfId="17515" priority="16424" stopIfTrue="1" operator="equal">
      <formula>"g"</formula>
    </cfRule>
  </conditionalFormatting>
  <conditionalFormatting sqref="AV97:AW118">
    <cfRule type="cellIs" dxfId="17514" priority="16422" stopIfTrue="1" operator="equal">
      <formula>"f"</formula>
    </cfRule>
  </conditionalFormatting>
  <conditionalFormatting sqref="AV97:AW118">
    <cfRule type="cellIs" dxfId="17513" priority="16420" stopIfTrue="1" operator="equal">
      <formula>"h"</formula>
    </cfRule>
    <cfRule type="cellIs" dxfId="17512" priority="16421" stopIfTrue="1" operator="equal">
      <formula>"g"</formula>
    </cfRule>
  </conditionalFormatting>
  <conditionalFormatting sqref="AV97:AW118">
    <cfRule type="cellIs" dxfId="17511" priority="16419" stopIfTrue="1" operator="equal">
      <formula>"f"</formula>
    </cfRule>
  </conditionalFormatting>
  <conditionalFormatting sqref="AV97:AW118">
    <cfRule type="cellIs" dxfId="17510" priority="16417" stopIfTrue="1" operator="equal">
      <formula>"h"</formula>
    </cfRule>
    <cfRule type="cellIs" dxfId="17509" priority="16418" stopIfTrue="1" operator="equal">
      <formula>"g"</formula>
    </cfRule>
  </conditionalFormatting>
  <conditionalFormatting sqref="AV97:AW118">
    <cfRule type="cellIs" dxfId="17508" priority="16416" stopIfTrue="1" operator="equal">
      <formula>"f"</formula>
    </cfRule>
  </conditionalFormatting>
  <conditionalFormatting sqref="AV97:AW118">
    <cfRule type="cellIs" dxfId="17507" priority="16414" stopIfTrue="1" operator="equal">
      <formula>"h"</formula>
    </cfRule>
    <cfRule type="cellIs" dxfId="17506" priority="16415" stopIfTrue="1" operator="equal">
      <formula>"g"</formula>
    </cfRule>
  </conditionalFormatting>
  <conditionalFormatting sqref="AV97:AW118">
    <cfRule type="cellIs" dxfId="17505" priority="16413" stopIfTrue="1" operator="equal">
      <formula>"f"</formula>
    </cfRule>
  </conditionalFormatting>
  <conditionalFormatting sqref="AV97:AW118">
    <cfRule type="cellIs" dxfId="17504" priority="16411" stopIfTrue="1" operator="equal">
      <formula>"h"</formula>
    </cfRule>
    <cfRule type="cellIs" dxfId="17503" priority="16412" stopIfTrue="1" operator="equal">
      <formula>"g"</formula>
    </cfRule>
  </conditionalFormatting>
  <conditionalFormatting sqref="AV97:AW118">
    <cfRule type="cellIs" dxfId="17502" priority="16410" stopIfTrue="1" operator="equal">
      <formula>"f"</formula>
    </cfRule>
  </conditionalFormatting>
  <conditionalFormatting sqref="AV97:AW118">
    <cfRule type="cellIs" dxfId="17501" priority="16408" stopIfTrue="1" operator="equal">
      <formula>"h"</formula>
    </cfRule>
    <cfRule type="cellIs" dxfId="17500" priority="16409" stopIfTrue="1" operator="equal">
      <formula>"g"</formula>
    </cfRule>
  </conditionalFormatting>
  <conditionalFormatting sqref="AV97:AW118">
    <cfRule type="cellIs" dxfId="17499" priority="16407" stopIfTrue="1" operator="equal">
      <formula>"f"</formula>
    </cfRule>
  </conditionalFormatting>
  <conditionalFormatting sqref="AV97:AW118">
    <cfRule type="cellIs" dxfId="17498" priority="16405" stopIfTrue="1" operator="equal">
      <formula>"h"</formula>
    </cfRule>
    <cfRule type="cellIs" dxfId="17497" priority="16406" stopIfTrue="1" operator="equal">
      <formula>"g"</formula>
    </cfRule>
  </conditionalFormatting>
  <conditionalFormatting sqref="AV97:AW118">
    <cfRule type="cellIs" dxfId="17496" priority="16404" stopIfTrue="1" operator="equal">
      <formula>"f"</formula>
    </cfRule>
  </conditionalFormatting>
  <conditionalFormatting sqref="AV97:AW118">
    <cfRule type="cellIs" dxfId="17495" priority="16402" stopIfTrue="1" operator="equal">
      <formula>"h"</formula>
    </cfRule>
    <cfRule type="cellIs" dxfId="17494" priority="16403" stopIfTrue="1" operator="equal">
      <formula>"g"</formula>
    </cfRule>
  </conditionalFormatting>
  <conditionalFormatting sqref="AV97:AV118">
    <cfRule type="cellIs" dxfId="17493" priority="16401" stopIfTrue="1" operator="equal">
      <formula>"f"</formula>
    </cfRule>
  </conditionalFormatting>
  <conditionalFormatting sqref="AV97:AV118">
    <cfRule type="cellIs" dxfId="17492" priority="16399" stopIfTrue="1" operator="equal">
      <formula>"h"</formula>
    </cfRule>
    <cfRule type="cellIs" dxfId="17491" priority="16400" stopIfTrue="1" operator="equal">
      <formula>"g"</formula>
    </cfRule>
  </conditionalFormatting>
  <conditionalFormatting sqref="AV97:AV118">
    <cfRule type="cellIs" dxfId="17490" priority="16398" stopIfTrue="1" operator="equal">
      <formula>"f"</formula>
    </cfRule>
  </conditionalFormatting>
  <conditionalFormatting sqref="AV97:AV118">
    <cfRule type="cellIs" dxfId="17489" priority="16396" stopIfTrue="1" operator="equal">
      <formula>"h"</formula>
    </cfRule>
    <cfRule type="cellIs" dxfId="17488" priority="16397" stopIfTrue="1" operator="equal">
      <formula>"g"</formula>
    </cfRule>
  </conditionalFormatting>
  <conditionalFormatting sqref="AV97:AV118">
    <cfRule type="cellIs" dxfId="17487" priority="16395" stopIfTrue="1" operator="equal">
      <formula>"f"</formula>
    </cfRule>
  </conditionalFormatting>
  <conditionalFormatting sqref="AV97:AV118">
    <cfRule type="cellIs" dxfId="17486" priority="16393" stopIfTrue="1" operator="equal">
      <formula>"h"</formula>
    </cfRule>
    <cfRule type="cellIs" dxfId="17485" priority="16394" stopIfTrue="1" operator="equal">
      <formula>"g"</formula>
    </cfRule>
  </conditionalFormatting>
  <conditionalFormatting sqref="AV97:AV118">
    <cfRule type="cellIs" dxfId="17484" priority="16392" stopIfTrue="1" operator="equal">
      <formula>"f"</formula>
    </cfRule>
  </conditionalFormatting>
  <conditionalFormatting sqref="AV97:AV118">
    <cfRule type="cellIs" dxfId="17483" priority="16390" stopIfTrue="1" operator="equal">
      <formula>"h"</formula>
    </cfRule>
    <cfRule type="cellIs" dxfId="17482" priority="16391" stopIfTrue="1" operator="equal">
      <formula>"g"</formula>
    </cfRule>
  </conditionalFormatting>
  <conditionalFormatting sqref="AV97:AV118">
    <cfRule type="cellIs" dxfId="17481" priority="16389" stopIfTrue="1" operator="equal">
      <formula>"f"</formula>
    </cfRule>
  </conditionalFormatting>
  <conditionalFormatting sqref="AV97:AV118">
    <cfRule type="cellIs" dxfId="17480" priority="16387" stopIfTrue="1" operator="equal">
      <formula>"h"</formula>
    </cfRule>
    <cfRule type="cellIs" dxfId="17479" priority="16388" stopIfTrue="1" operator="equal">
      <formula>"g"</formula>
    </cfRule>
  </conditionalFormatting>
  <conditionalFormatting sqref="AV97:AV118">
    <cfRule type="cellIs" dxfId="17478" priority="16386" stopIfTrue="1" operator="equal">
      <formula>"f"</formula>
    </cfRule>
  </conditionalFormatting>
  <conditionalFormatting sqref="AV97:AV118">
    <cfRule type="cellIs" dxfId="17477" priority="16384" stopIfTrue="1" operator="equal">
      <formula>"h"</formula>
    </cfRule>
    <cfRule type="cellIs" dxfId="17476" priority="16385" stopIfTrue="1" operator="equal">
      <formula>"g"</formula>
    </cfRule>
  </conditionalFormatting>
  <conditionalFormatting sqref="AV97:AV118">
    <cfRule type="cellIs" dxfId="17475" priority="16383" stopIfTrue="1" operator="equal">
      <formula>"f"</formula>
    </cfRule>
  </conditionalFormatting>
  <conditionalFormatting sqref="AV97:AV118">
    <cfRule type="cellIs" dxfId="17474" priority="16381" stopIfTrue="1" operator="equal">
      <formula>"h"</formula>
    </cfRule>
    <cfRule type="cellIs" dxfId="17473" priority="16382" stopIfTrue="1" operator="equal">
      <formula>"g"</formula>
    </cfRule>
  </conditionalFormatting>
  <conditionalFormatting sqref="AV97:AV118">
    <cfRule type="cellIs" dxfId="17472" priority="16380" stopIfTrue="1" operator="equal">
      <formula>"f"</formula>
    </cfRule>
  </conditionalFormatting>
  <conditionalFormatting sqref="AV97:AV118">
    <cfRule type="cellIs" dxfId="17471" priority="16378" stopIfTrue="1" operator="equal">
      <formula>"h"</formula>
    </cfRule>
    <cfRule type="cellIs" dxfId="17470" priority="16379" stopIfTrue="1" operator="equal">
      <formula>"g"</formula>
    </cfRule>
  </conditionalFormatting>
  <conditionalFormatting sqref="BN97:BN118">
    <cfRule type="cellIs" dxfId="17469" priority="16377" stopIfTrue="1" operator="equal">
      <formula>"f"</formula>
    </cfRule>
  </conditionalFormatting>
  <conditionalFormatting sqref="BN97:BN118">
    <cfRule type="cellIs" dxfId="17468" priority="16375" stopIfTrue="1" operator="equal">
      <formula>"h"</formula>
    </cfRule>
    <cfRule type="cellIs" dxfId="17467" priority="16376" stopIfTrue="1" operator="equal">
      <formula>"g"</formula>
    </cfRule>
  </conditionalFormatting>
  <conditionalFormatting sqref="BN97:BN118">
    <cfRule type="cellIs" dxfId="17466" priority="16374" stopIfTrue="1" operator="equal">
      <formula>"f"</formula>
    </cfRule>
  </conditionalFormatting>
  <conditionalFormatting sqref="BN97:BN118">
    <cfRule type="cellIs" dxfId="17465" priority="16372" stopIfTrue="1" operator="equal">
      <formula>"h"</formula>
    </cfRule>
    <cfRule type="cellIs" dxfId="17464" priority="16373" stopIfTrue="1" operator="equal">
      <formula>"g"</formula>
    </cfRule>
  </conditionalFormatting>
  <conditionalFormatting sqref="BN97:BN118">
    <cfRule type="cellIs" dxfId="17463" priority="16371" stopIfTrue="1" operator="equal">
      <formula>"f"</formula>
    </cfRule>
  </conditionalFormatting>
  <conditionalFormatting sqref="BN97:BN118">
    <cfRule type="cellIs" dxfId="17462" priority="16369" stopIfTrue="1" operator="equal">
      <formula>"h"</formula>
    </cfRule>
    <cfRule type="cellIs" dxfId="17461" priority="16370" stopIfTrue="1" operator="equal">
      <formula>"g"</formula>
    </cfRule>
  </conditionalFormatting>
  <conditionalFormatting sqref="BN97:BN118">
    <cfRule type="cellIs" dxfId="17460" priority="16368" stopIfTrue="1" operator="equal">
      <formula>"f"</formula>
    </cfRule>
  </conditionalFormatting>
  <conditionalFormatting sqref="BN97:BN118">
    <cfRule type="cellIs" dxfId="17459" priority="16366" stopIfTrue="1" operator="equal">
      <formula>"h"</formula>
    </cfRule>
    <cfRule type="cellIs" dxfId="17458" priority="16367" stopIfTrue="1" operator="equal">
      <formula>"g"</formula>
    </cfRule>
  </conditionalFormatting>
  <conditionalFormatting sqref="BN97:BN118">
    <cfRule type="cellIs" dxfId="17457" priority="16365" stopIfTrue="1" operator="equal">
      <formula>"f"</formula>
    </cfRule>
  </conditionalFormatting>
  <conditionalFormatting sqref="BN97:BN118">
    <cfRule type="cellIs" dxfId="17456" priority="16363" stopIfTrue="1" operator="equal">
      <formula>"h"</formula>
    </cfRule>
    <cfRule type="cellIs" dxfId="17455" priority="16364" stopIfTrue="1" operator="equal">
      <formula>"g"</formula>
    </cfRule>
  </conditionalFormatting>
  <conditionalFormatting sqref="BN97:BN118">
    <cfRule type="cellIs" dxfId="17454" priority="16362" stopIfTrue="1" operator="equal">
      <formula>"f"</formula>
    </cfRule>
  </conditionalFormatting>
  <conditionalFormatting sqref="BN97:BN118">
    <cfRule type="cellIs" dxfId="17453" priority="16360" stopIfTrue="1" operator="equal">
      <formula>"h"</formula>
    </cfRule>
    <cfRule type="cellIs" dxfId="17452" priority="16361" stopIfTrue="1" operator="equal">
      <formula>"g"</formula>
    </cfRule>
  </conditionalFormatting>
  <conditionalFormatting sqref="BN97:BN118">
    <cfRule type="cellIs" dxfId="17451" priority="16356" stopIfTrue="1" operator="equal">
      <formula>"f"</formula>
    </cfRule>
  </conditionalFormatting>
  <conditionalFormatting sqref="BN97:BN118">
    <cfRule type="cellIs" dxfId="17450" priority="16354" stopIfTrue="1" operator="equal">
      <formula>"h"</formula>
    </cfRule>
    <cfRule type="cellIs" dxfId="17449" priority="16355" stopIfTrue="1" operator="equal">
      <formula>"g"</formula>
    </cfRule>
  </conditionalFormatting>
  <conditionalFormatting sqref="BN97:BN118">
    <cfRule type="cellIs" dxfId="17448" priority="16359" stopIfTrue="1" operator="equal">
      <formula>"f"</formula>
    </cfRule>
  </conditionalFormatting>
  <conditionalFormatting sqref="BN97:BN118">
    <cfRule type="cellIs" dxfId="17447" priority="16357" stopIfTrue="1" operator="equal">
      <formula>"h"</formula>
    </cfRule>
    <cfRule type="cellIs" dxfId="17446" priority="16358" stopIfTrue="1" operator="equal">
      <formula>"g"</formula>
    </cfRule>
  </conditionalFormatting>
  <conditionalFormatting sqref="BN97:BN118">
    <cfRule type="cellIs" dxfId="17445" priority="16353" stopIfTrue="1" operator="equal">
      <formula>"f"</formula>
    </cfRule>
  </conditionalFormatting>
  <conditionalFormatting sqref="BN97:BN118">
    <cfRule type="cellIs" dxfId="17444" priority="16351" stopIfTrue="1" operator="equal">
      <formula>"h"</formula>
    </cfRule>
    <cfRule type="cellIs" dxfId="17443" priority="16352" stopIfTrue="1" operator="equal">
      <formula>"g"</formula>
    </cfRule>
  </conditionalFormatting>
  <conditionalFormatting sqref="BN97:BN118">
    <cfRule type="cellIs" dxfId="17442" priority="16350" stopIfTrue="1" operator="equal">
      <formula>"f"</formula>
    </cfRule>
  </conditionalFormatting>
  <conditionalFormatting sqref="BN97:BN118">
    <cfRule type="cellIs" dxfId="17441" priority="16348" stopIfTrue="1" operator="equal">
      <formula>"h"</formula>
    </cfRule>
    <cfRule type="cellIs" dxfId="17440" priority="16349" stopIfTrue="1" operator="equal">
      <formula>"g"</formula>
    </cfRule>
  </conditionalFormatting>
  <conditionalFormatting sqref="BN97:BN118">
    <cfRule type="cellIs" dxfId="17439" priority="16344" stopIfTrue="1" operator="equal">
      <formula>"f"</formula>
    </cfRule>
  </conditionalFormatting>
  <conditionalFormatting sqref="BN97:BN118">
    <cfRule type="cellIs" dxfId="17438" priority="16342" stopIfTrue="1" operator="equal">
      <formula>"h"</formula>
    </cfRule>
    <cfRule type="cellIs" dxfId="17437" priority="16343" stopIfTrue="1" operator="equal">
      <formula>"g"</formula>
    </cfRule>
  </conditionalFormatting>
  <conditionalFormatting sqref="BN97:BN118">
    <cfRule type="cellIs" dxfId="17436" priority="16347" stopIfTrue="1" operator="equal">
      <formula>"f"</formula>
    </cfRule>
  </conditionalFormatting>
  <conditionalFormatting sqref="BN97:BN118">
    <cfRule type="cellIs" dxfId="17435" priority="16345" stopIfTrue="1" operator="equal">
      <formula>"h"</formula>
    </cfRule>
    <cfRule type="cellIs" dxfId="17434" priority="16346" stopIfTrue="1" operator="equal">
      <formula>"g"</formula>
    </cfRule>
  </conditionalFormatting>
  <conditionalFormatting sqref="BN97:BN118">
    <cfRule type="cellIs" dxfId="17433" priority="16341" stopIfTrue="1" operator="equal">
      <formula>"f"</formula>
    </cfRule>
  </conditionalFormatting>
  <conditionalFormatting sqref="BN97:BN118">
    <cfRule type="cellIs" dxfId="17432" priority="16339" stopIfTrue="1" operator="equal">
      <formula>"h"</formula>
    </cfRule>
    <cfRule type="cellIs" dxfId="17431" priority="16340" stopIfTrue="1" operator="equal">
      <formula>"g"</formula>
    </cfRule>
  </conditionalFormatting>
  <conditionalFormatting sqref="BN97:BN118">
    <cfRule type="cellIs" dxfId="17430" priority="16338" stopIfTrue="1" operator="equal">
      <formula>"f"</formula>
    </cfRule>
  </conditionalFormatting>
  <conditionalFormatting sqref="BN97:BN118">
    <cfRule type="cellIs" dxfId="17429" priority="16336" stopIfTrue="1" operator="equal">
      <formula>"h"</formula>
    </cfRule>
    <cfRule type="cellIs" dxfId="17428" priority="16337" stopIfTrue="1" operator="equal">
      <formula>"g"</formula>
    </cfRule>
  </conditionalFormatting>
  <conditionalFormatting sqref="BN97:BN118">
    <cfRule type="cellIs" dxfId="17427" priority="16335" stopIfTrue="1" operator="equal">
      <formula>"f"</formula>
    </cfRule>
  </conditionalFormatting>
  <conditionalFormatting sqref="BN97:BN118">
    <cfRule type="cellIs" dxfId="17426" priority="16333" stopIfTrue="1" operator="equal">
      <formula>"h"</formula>
    </cfRule>
    <cfRule type="cellIs" dxfId="17425" priority="16334" stopIfTrue="1" operator="equal">
      <formula>"g"</formula>
    </cfRule>
  </conditionalFormatting>
  <conditionalFormatting sqref="BN97:BN118">
    <cfRule type="cellIs" dxfId="17424" priority="16332" stopIfTrue="1" operator="equal">
      <formula>"f"</formula>
    </cfRule>
  </conditionalFormatting>
  <conditionalFormatting sqref="BN97:BN118">
    <cfRule type="cellIs" dxfId="17423" priority="16330" stopIfTrue="1" operator="equal">
      <formula>"h"</formula>
    </cfRule>
    <cfRule type="cellIs" dxfId="17422" priority="16331" stopIfTrue="1" operator="equal">
      <formula>"g"</formula>
    </cfRule>
  </conditionalFormatting>
  <conditionalFormatting sqref="BP97:BP118">
    <cfRule type="cellIs" dxfId="17421" priority="16326" stopIfTrue="1" operator="equal">
      <formula>"f"</formula>
    </cfRule>
  </conditionalFormatting>
  <conditionalFormatting sqref="BP97:BP118">
    <cfRule type="cellIs" dxfId="17420" priority="16324" stopIfTrue="1" operator="equal">
      <formula>"h"</formula>
    </cfRule>
    <cfRule type="cellIs" dxfId="17419" priority="16325" stopIfTrue="1" operator="equal">
      <formula>"g"</formula>
    </cfRule>
  </conditionalFormatting>
  <conditionalFormatting sqref="BP97:BP118">
    <cfRule type="cellIs" dxfId="17418" priority="16323" stopIfTrue="1" operator="equal">
      <formula>"f"</formula>
    </cfRule>
  </conditionalFormatting>
  <conditionalFormatting sqref="BP97:BP118">
    <cfRule type="cellIs" dxfId="17417" priority="16321" stopIfTrue="1" operator="equal">
      <formula>"h"</formula>
    </cfRule>
    <cfRule type="cellIs" dxfId="17416" priority="16322" stopIfTrue="1" operator="equal">
      <formula>"g"</formula>
    </cfRule>
  </conditionalFormatting>
  <conditionalFormatting sqref="BP97:BP118">
    <cfRule type="cellIs" dxfId="17415" priority="16320" stopIfTrue="1" operator="equal">
      <formula>"f"</formula>
    </cfRule>
  </conditionalFormatting>
  <conditionalFormatting sqref="BP97:BP118">
    <cfRule type="cellIs" dxfId="17414" priority="16318" stopIfTrue="1" operator="equal">
      <formula>"h"</formula>
    </cfRule>
    <cfRule type="cellIs" dxfId="17413" priority="16319" stopIfTrue="1" operator="equal">
      <formula>"g"</formula>
    </cfRule>
  </conditionalFormatting>
  <conditionalFormatting sqref="BP97:BP118">
    <cfRule type="cellIs" dxfId="17412" priority="16329" stopIfTrue="1" operator="equal">
      <formula>"f"</formula>
    </cfRule>
  </conditionalFormatting>
  <conditionalFormatting sqref="BP97:BP118">
    <cfRule type="cellIs" dxfId="17411" priority="16327" stopIfTrue="1" operator="equal">
      <formula>"h"</formula>
    </cfRule>
    <cfRule type="cellIs" dxfId="17410" priority="16328" stopIfTrue="1" operator="equal">
      <formula>"g"</formula>
    </cfRule>
  </conditionalFormatting>
  <conditionalFormatting sqref="BP97:BP118">
    <cfRule type="cellIs" dxfId="17409" priority="16317" stopIfTrue="1" operator="equal">
      <formula>"f"</formula>
    </cfRule>
  </conditionalFormatting>
  <conditionalFormatting sqref="BP97:BP118">
    <cfRule type="cellIs" dxfId="17408" priority="16315" stopIfTrue="1" operator="equal">
      <formula>"h"</formula>
    </cfRule>
    <cfRule type="cellIs" dxfId="17407" priority="16316" stopIfTrue="1" operator="equal">
      <formula>"g"</formula>
    </cfRule>
  </conditionalFormatting>
  <conditionalFormatting sqref="BP97:BP118">
    <cfRule type="cellIs" dxfId="17406" priority="16314" stopIfTrue="1" operator="equal">
      <formula>"f"</formula>
    </cfRule>
  </conditionalFormatting>
  <conditionalFormatting sqref="BP97:BP118">
    <cfRule type="cellIs" dxfId="17405" priority="16312" stopIfTrue="1" operator="equal">
      <formula>"h"</formula>
    </cfRule>
    <cfRule type="cellIs" dxfId="17404" priority="16313" stopIfTrue="1" operator="equal">
      <formula>"g"</formula>
    </cfRule>
  </conditionalFormatting>
  <conditionalFormatting sqref="BP97:BP118">
    <cfRule type="cellIs" dxfId="17403" priority="16311" stopIfTrue="1" operator="equal">
      <formula>"f"</formula>
    </cfRule>
  </conditionalFormatting>
  <conditionalFormatting sqref="BP97:BP118">
    <cfRule type="cellIs" dxfId="17402" priority="16309" stopIfTrue="1" operator="equal">
      <formula>"h"</formula>
    </cfRule>
    <cfRule type="cellIs" dxfId="17401" priority="16310" stopIfTrue="1" operator="equal">
      <formula>"g"</formula>
    </cfRule>
  </conditionalFormatting>
  <conditionalFormatting sqref="BP97:BP118">
    <cfRule type="cellIs" dxfId="17400" priority="16308" stopIfTrue="1" operator="equal">
      <formula>"f"</formula>
    </cfRule>
  </conditionalFormatting>
  <conditionalFormatting sqref="BP97:BP118">
    <cfRule type="cellIs" dxfId="17399" priority="16306" stopIfTrue="1" operator="equal">
      <formula>"h"</formula>
    </cfRule>
    <cfRule type="cellIs" dxfId="17398" priority="16307" stopIfTrue="1" operator="equal">
      <formula>"g"</formula>
    </cfRule>
  </conditionalFormatting>
  <conditionalFormatting sqref="AP97:AP118">
    <cfRule type="cellIs" dxfId="17397" priority="16305" stopIfTrue="1" operator="equal">
      <formula>"f"</formula>
    </cfRule>
  </conditionalFormatting>
  <conditionalFormatting sqref="AP97:AP118">
    <cfRule type="cellIs" dxfId="17396" priority="16303" stopIfTrue="1" operator="equal">
      <formula>"h"</formula>
    </cfRule>
    <cfRule type="cellIs" dxfId="17395" priority="16304" stopIfTrue="1" operator="equal">
      <formula>"g"</formula>
    </cfRule>
  </conditionalFormatting>
  <conditionalFormatting sqref="AP97:AP118">
    <cfRule type="cellIs" dxfId="17394" priority="16302" stopIfTrue="1" operator="equal">
      <formula>"f"</formula>
    </cfRule>
  </conditionalFormatting>
  <conditionalFormatting sqref="AP97:AP118">
    <cfRule type="cellIs" dxfId="17393" priority="16300" stopIfTrue="1" operator="equal">
      <formula>"h"</formula>
    </cfRule>
    <cfRule type="cellIs" dxfId="17392" priority="16301" stopIfTrue="1" operator="equal">
      <formula>"g"</formula>
    </cfRule>
  </conditionalFormatting>
  <conditionalFormatting sqref="AP97:AP118">
    <cfRule type="cellIs" dxfId="17391" priority="16296" stopIfTrue="1" operator="equal">
      <formula>"f"</formula>
    </cfRule>
  </conditionalFormatting>
  <conditionalFormatting sqref="AP97:AP118">
    <cfRule type="cellIs" dxfId="17390" priority="16294" stopIfTrue="1" operator="equal">
      <formula>"h"</formula>
    </cfRule>
    <cfRule type="cellIs" dxfId="17389" priority="16295" stopIfTrue="1" operator="equal">
      <formula>"g"</formula>
    </cfRule>
  </conditionalFormatting>
  <conditionalFormatting sqref="AP97:AP118">
    <cfRule type="cellIs" dxfId="17388" priority="16299" stopIfTrue="1" operator="equal">
      <formula>"f"</formula>
    </cfRule>
  </conditionalFormatting>
  <conditionalFormatting sqref="AP97:AP118">
    <cfRule type="cellIs" dxfId="17387" priority="16297" stopIfTrue="1" operator="equal">
      <formula>"h"</formula>
    </cfRule>
    <cfRule type="cellIs" dxfId="17386" priority="16298" stopIfTrue="1" operator="equal">
      <formula>"g"</formula>
    </cfRule>
  </conditionalFormatting>
  <conditionalFormatting sqref="AP97:AP118">
    <cfRule type="cellIs" dxfId="17385" priority="16293" stopIfTrue="1" operator="equal">
      <formula>"f"</formula>
    </cfRule>
  </conditionalFormatting>
  <conditionalFormatting sqref="AP97:AP118">
    <cfRule type="cellIs" dxfId="17384" priority="16291" stopIfTrue="1" operator="equal">
      <formula>"h"</formula>
    </cfRule>
    <cfRule type="cellIs" dxfId="17383" priority="16292" stopIfTrue="1" operator="equal">
      <formula>"g"</formula>
    </cfRule>
  </conditionalFormatting>
  <conditionalFormatting sqref="AP97:AP118">
    <cfRule type="cellIs" dxfId="17382" priority="16290" stopIfTrue="1" operator="equal">
      <formula>"f"</formula>
    </cfRule>
  </conditionalFormatting>
  <conditionalFormatting sqref="AP97:AP118">
    <cfRule type="cellIs" dxfId="17381" priority="16288" stopIfTrue="1" operator="equal">
      <formula>"h"</formula>
    </cfRule>
    <cfRule type="cellIs" dxfId="17380" priority="16289" stopIfTrue="1" operator="equal">
      <formula>"g"</formula>
    </cfRule>
  </conditionalFormatting>
  <conditionalFormatting sqref="AP97:AP118">
    <cfRule type="cellIs" dxfId="17379" priority="16284" stopIfTrue="1" operator="equal">
      <formula>"f"</formula>
    </cfRule>
  </conditionalFormatting>
  <conditionalFormatting sqref="AP97:AP118">
    <cfRule type="cellIs" dxfId="17378" priority="16282" stopIfTrue="1" operator="equal">
      <formula>"h"</formula>
    </cfRule>
    <cfRule type="cellIs" dxfId="17377" priority="16283" stopIfTrue="1" operator="equal">
      <formula>"g"</formula>
    </cfRule>
  </conditionalFormatting>
  <conditionalFormatting sqref="AP97:AP118">
    <cfRule type="cellIs" dxfId="17376" priority="16287" stopIfTrue="1" operator="equal">
      <formula>"f"</formula>
    </cfRule>
  </conditionalFormatting>
  <conditionalFormatting sqref="AP97:AP118">
    <cfRule type="cellIs" dxfId="17375" priority="16285" stopIfTrue="1" operator="equal">
      <formula>"h"</formula>
    </cfRule>
    <cfRule type="cellIs" dxfId="17374" priority="16286" stopIfTrue="1" operator="equal">
      <formula>"g"</formula>
    </cfRule>
  </conditionalFormatting>
  <conditionalFormatting sqref="AP97:AP118">
    <cfRule type="cellIs" dxfId="17373" priority="16281" stopIfTrue="1" operator="equal">
      <formula>"f"</formula>
    </cfRule>
  </conditionalFormatting>
  <conditionalFormatting sqref="AP97:AP118">
    <cfRule type="cellIs" dxfId="17372" priority="16279" stopIfTrue="1" operator="equal">
      <formula>"h"</formula>
    </cfRule>
    <cfRule type="cellIs" dxfId="17371" priority="16280" stopIfTrue="1" operator="equal">
      <formula>"g"</formula>
    </cfRule>
  </conditionalFormatting>
  <conditionalFormatting sqref="AP97:AP118">
    <cfRule type="cellIs" dxfId="17370" priority="16278" stopIfTrue="1" operator="equal">
      <formula>"f"</formula>
    </cfRule>
  </conditionalFormatting>
  <conditionalFormatting sqref="AP97:AP118">
    <cfRule type="cellIs" dxfId="17369" priority="16276" stopIfTrue="1" operator="equal">
      <formula>"h"</formula>
    </cfRule>
    <cfRule type="cellIs" dxfId="17368" priority="16277" stopIfTrue="1" operator="equal">
      <formula>"g"</formula>
    </cfRule>
  </conditionalFormatting>
  <conditionalFormatting sqref="AP97:AP118">
    <cfRule type="cellIs" dxfId="17367" priority="16275" stopIfTrue="1" operator="equal">
      <formula>"f"</formula>
    </cfRule>
  </conditionalFormatting>
  <conditionalFormatting sqref="AP97:AP118">
    <cfRule type="cellIs" dxfId="17366" priority="16273" stopIfTrue="1" operator="equal">
      <formula>"h"</formula>
    </cfRule>
    <cfRule type="cellIs" dxfId="17365" priority="16274" stopIfTrue="1" operator="equal">
      <formula>"g"</formula>
    </cfRule>
  </conditionalFormatting>
  <conditionalFormatting sqref="AP97:AP118">
    <cfRule type="cellIs" dxfId="17364" priority="16272" stopIfTrue="1" operator="equal">
      <formula>"f"</formula>
    </cfRule>
  </conditionalFormatting>
  <conditionalFormatting sqref="AP97:AP118">
    <cfRule type="cellIs" dxfId="17363" priority="16270" stopIfTrue="1" operator="equal">
      <formula>"h"</formula>
    </cfRule>
    <cfRule type="cellIs" dxfId="17362" priority="16271" stopIfTrue="1" operator="equal">
      <formula>"g"</formula>
    </cfRule>
  </conditionalFormatting>
  <conditionalFormatting sqref="AP97:AP118">
    <cfRule type="cellIs" dxfId="17361" priority="16269" stopIfTrue="1" operator="equal">
      <formula>"f"</formula>
    </cfRule>
  </conditionalFormatting>
  <conditionalFormatting sqref="AP97:AP118">
    <cfRule type="cellIs" dxfId="17360" priority="16267" stopIfTrue="1" operator="equal">
      <formula>"h"</formula>
    </cfRule>
    <cfRule type="cellIs" dxfId="17359" priority="16268" stopIfTrue="1" operator="equal">
      <formula>"g"</formula>
    </cfRule>
  </conditionalFormatting>
  <conditionalFormatting sqref="AP97:AP118">
    <cfRule type="cellIs" dxfId="17358" priority="16266" stopIfTrue="1" operator="equal">
      <formula>"f"</formula>
    </cfRule>
  </conditionalFormatting>
  <conditionalFormatting sqref="AP97:AP118">
    <cfRule type="cellIs" dxfId="17357" priority="16264" stopIfTrue="1" operator="equal">
      <formula>"h"</formula>
    </cfRule>
    <cfRule type="cellIs" dxfId="17356" priority="16265" stopIfTrue="1" operator="equal">
      <formula>"g"</formula>
    </cfRule>
  </conditionalFormatting>
  <conditionalFormatting sqref="AP97:AP118">
    <cfRule type="cellIs" dxfId="17355" priority="16260" stopIfTrue="1" operator="equal">
      <formula>"f"</formula>
    </cfRule>
  </conditionalFormatting>
  <conditionalFormatting sqref="AP97:AP118">
    <cfRule type="cellIs" dxfId="17354" priority="16258" stopIfTrue="1" operator="equal">
      <formula>"h"</formula>
    </cfRule>
    <cfRule type="cellIs" dxfId="17353" priority="16259" stopIfTrue="1" operator="equal">
      <formula>"g"</formula>
    </cfRule>
  </conditionalFormatting>
  <conditionalFormatting sqref="AP97:AP118">
    <cfRule type="cellIs" dxfId="17352" priority="16263" stopIfTrue="1" operator="equal">
      <formula>"f"</formula>
    </cfRule>
  </conditionalFormatting>
  <conditionalFormatting sqref="AP97:AP118">
    <cfRule type="cellIs" dxfId="17351" priority="16261" stopIfTrue="1" operator="equal">
      <formula>"h"</formula>
    </cfRule>
    <cfRule type="cellIs" dxfId="17350" priority="16262" stopIfTrue="1" operator="equal">
      <formula>"g"</formula>
    </cfRule>
  </conditionalFormatting>
  <conditionalFormatting sqref="AP97:AP118">
    <cfRule type="cellIs" dxfId="17349" priority="16257" stopIfTrue="1" operator="equal">
      <formula>"f"</formula>
    </cfRule>
  </conditionalFormatting>
  <conditionalFormatting sqref="AP97:AP118">
    <cfRule type="cellIs" dxfId="17348" priority="16255" stopIfTrue="1" operator="equal">
      <formula>"h"</formula>
    </cfRule>
    <cfRule type="cellIs" dxfId="17347" priority="16256" stopIfTrue="1" operator="equal">
      <formula>"g"</formula>
    </cfRule>
  </conditionalFormatting>
  <conditionalFormatting sqref="AP97:AP118">
    <cfRule type="cellIs" dxfId="17346" priority="16254" stopIfTrue="1" operator="equal">
      <formula>"f"</formula>
    </cfRule>
  </conditionalFormatting>
  <conditionalFormatting sqref="AP97:AP118">
    <cfRule type="cellIs" dxfId="17345" priority="16252" stopIfTrue="1" operator="equal">
      <formula>"h"</formula>
    </cfRule>
    <cfRule type="cellIs" dxfId="17344" priority="16253" stopIfTrue="1" operator="equal">
      <formula>"g"</formula>
    </cfRule>
  </conditionalFormatting>
  <conditionalFormatting sqref="AP97:AP118">
    <cfRule type="cellIs" dxfId="17343" priority="16251" stopIfTrue="1" operator="equal">
      <formula>"f"</formula>
    </cfRule>
  </conditionalFormatting>
  <conditionalFormatting sqref="AP97:AP118">
    <cfRule type="cellIs" dxfId="17342" priority="16249" stopIfTrue="1" operator="equal">
      <formula>"h"</formula>
    </cfRule>
    <cfRule type="cellIs" dxfId="17341" priority="16250" stopIfTrue="1" operator="equal">
      <formula>"g"</formula>
    </cfRule>
  </conditionalFormatting>
  <conditionalFormatting sqref="AP97:AP118">
    <cfRule type="cellIs" dxfId="17340" priority="16248" stopIfTrue="1" operator="equal">
      <formula>"f"</formula>
    </cfRule>
  </conditionalFormatting>
  <conditionalFormatting sqref="AP97:AP118">
    <cfRule type="cellIs" dxfId="17339" priority="16246" stopIfTrue="1" operator="equal">
      <formula>"h"</formula>
    </cfRule>
    <cfRule type="cellIs" dxfId="17338" priority="16247" stopIfTrue="1" operator="equal">
      <formula>"g"</formula>
    </cfRule>
  </conditionalFormatting>
  <conditionalFormatting sqref="BQ97:BR118">
    <cfRule type="cellIs" dxfId="17337" priority="16476" stopIfTrue="1" operator="equal">
      <formula>"f"</formula>
    </cfRule>
  </conditionalFormatting>
  <conditionalFormatting sqref="BQ97:BR118">
    <cfRule type="cellIs" dxfId="17336" priority="16474" stopIfTrue="1" operator="equal">
      <formula>"h"</formula>
    </cfRule>
    <cfRule type="cellIs" dxfId="17335" priority="16475" stopIfTrue="1" operator="equal">
      <formula>"g"</formula>
    </cfRule>
  </conditionalFormatting>
  <conditionalFormatting sqref="AV97:AV118">
    <cfRule type="cellIs" dxfId="17334" priority="16473" stopIfTrue="1" operator="equal">
      <formula>"f"</formula>
    </cfRule>
  </conditionalFormatting>
  <conditionalFormatting sqref="AV97:AV118">
    <cfRule type="cellIs" dxfId="17333" priority="16471" stopIfTrue="1" operator="equal">
      <formula>"h"</formula>
    </cfRule>
    <cfRule type="cellIs" dxfId="17332" priority="16472" stopIfTrue="1" operator="equal">
      <formula>"g"</formula>
    </cfRule>
  </conditionalFormatting>
  <conditionalFormatting sqref="AV97:AV118">
    <cfRule type="cellIs" dxfId="17331" priority="16470" stopIfTrue="1" operator="equal">
      <formula>"f"</formula>
    </cfRule>
  </conditionalFormatting>
  <conditionalFormatting sqref="AV97:AV118">
    <cfRule type="cellIs" dxfId="17330" priority="16468" stopIfTrue="1" operator="equal">
      <formula>"h"</formula>
    </cfRule>
    <cfRule type="cellIs" dxfId="17329" priority="16469" stopIfTrue="1" operator="equal">
      <formula>"g"</formula>
    </cfRule>
  </conditionalFormatting>
  <conditionalFormatting sqref="AV97:AV118">
    <cfRule type="cellIs" dxfId="17328" priority="16464" stopIfTrue="1" operator="equal">
      <formula>"f"</formula>
    </cfRule>
  </conditionalFormatting>
  <conditionalFormatting sqref="AV97:AV118">
    <cfRule type="cellIs" dxfId="17327" priority="16462" stopIfTrue="1" operator="equal">
      <formula>"h"</formula>
    </cfRule>
    <cfRule type="cellIs" dxfId="17326" priority="16463" stopIfTrue="1" operator="equal">
      <formula>"g"</formula>
    </cfRule>
  </conditionalFormatting>
  <conditionalFormatting sqref="AV97:AV118">
    <cfRule type="cellIs" dxfId="17325" priority="16467" stopIfTrue="1" operator="equal">
      <formula>"f"</formula>
    </cfRule>
  </conditionalFormatting>
  <conditionalFormatting sqref="AV97:AV118">
    <cfRule type="cellIs" dxfId="17324" priority="16465" stopIfTrue="1" operator="equal">
      <formula>"h"</formula>
    </cfRule>
    <cfRule type="cellIs" dxfId="17323" priority="16466" stopIfTrue="1" operator="equal">
      <formula>"g"</formula>
    </cfRule>
  </conditionalFormatting>
  <conditionalFormatting sqref="BJ97:BJ118">
    <cfRule type="cellIs" dxfId="17322" priority="15843" stopIfTrue="1" operator="equal">
      <formula>"f"</formula>
    </cfRule>
  </conditionalFormatting>
  <conditionalFormatting sqref="BJ97:BJ118">
    <cfRule type="cellIs" dxfId="17321" priority="15841" stopIfTrue="1" operator="equal">
      <formula>"h"</formula>
    </cfRule>
    <cfRule type="cellIs" dxfId="17320" priority="15842" stopIfTrue="1" operator="equal">
      <formula>"g"</formula>
    </cfRule>
  </conditionalFormatting>
  <conditionalFormatting sqref="BJ97:BJ118">
    <cfRule type="cellIs" dxfId="17319" priority="15840" stopIfTrue="1" operator="equal">
      <formula>"f"</formula>
    </cfRule>
  </conditionalFormatting>
  <conditionalFormatting sqref="BJ97:BJ118">
    <cfRule type="cellIs" dxfId="17318" priority="15838" stopIfTrue="1" operator="equal">
      <formula>"h"</formula>
    </cfRule>
    <cfRule type="cellIs" dxfId="17317" priority="15839" stopIfTrue="1" operator="equal">
      <formula>"g"</formula>
    </cfRule>
  </conditionalFormatting>
  <conditionalFormatting sqref="BJ97:BJ118">
    <cfRule type="cellIs" dxfId="17316" priority="15837" stopIfTrue="1" operator="equal">
      <formula>"f"</formula>
    </cfRule>
  </conditionalFormatting>
  <conditionalFormatting sqref="BJ97:BJ118">
    <cfRule type="cellIs" dxfId="17315" priority="15835" stopIfTrue="1" operator="equal">
      <formula>"h"</formula>
    </cfRule>
    <cfRule type="cellIs" dxfId="17314" priority="15836" stopIfTrue="1" operator="equal">
      <formula>"g"</formula>
    </cfRule>
  </conditionalFormatting>
  <conditionalFormatting sqref="BJ97:BJ118">
    <cfRule type="cellIs" dxfId="17313" priority="15834" stopIfTrue="1" operator="equal">
      <formula>"f"</formula>
    </cfRule>
  </conditionalFormatting>
  <conditionalFormatting sqref="BJ97:BJ118">
    <cfRule type="cellIs" dxfId="17312" priority="15832" stopIfTrue="1" operator="equal">
      <formula>"h"</formula>
    </cfRule>
    <cfRule type="cellIs" dxfId="17311" priority="15833" stopIfTrue="1" operator="equal">
      <formula>"g"</formula>
    </cfRule>
  </conditionalFormatting>
  <conditionalFormatting sqref="AZ97:BB118">
    <cfRule type="cellIs" dxfId="17310" priority="15927" stopIfTrue="1" operator="equal">
      <formula>"f"</formula>
    </cfRule>
  </conditionalFormatting>
  <conditionalFormatting sqref="AZ97:BB118">
    <cfRule type="cellIs" dxfId="17309" priority="15925" stopIfTrue="1" operator="equal">
      <formula>"h"</formula>
    </cfRule>
    <cfRule type="cellIs" dxfId="17308" priority="15926" stopIfTrue="1" operator="equal">
      <formula>"g"</formula>
    </cfRule>
  </conditionalFormatting>
  <conditionalFormatting sqref="AZ97:BB118">
    <cfRule type="cellIs" dxfId="17307" priority="15924" stopIfTrue="1" operator="equal">
      <formula>"f"</formula>
    </cfRule>
  </conditionalFormatting>
  <conditionalFormatting sqref="AZ97:BB118">
    <cfRule type="cellIs" dxfId="17306" priority="15922" stopIfTrue="1" operator="equal">
      <formula>"h"</formula>
    </cfRule>
    <cfRule type="cellIs" dxfId="17305" priority="15923" stopIfTrue="1" operator="equal">
      <formula>"g"</formula>
    </cfRule>
  </conditionalFormatting>
  <conditionalFormatting sqref="AZ97:BB118">
    <cfRule type="cellIs" dxfId="17304" priority="15921" stopIfTrue="1" operator="equal">
      <formula>"f"</formula>
    </cfRule>
  </conditionalFormatting>
  <conditionalFormatting sqref="AZ97:BB118">
    <cfRule type="cellIs" dxfId="17303" priority="15919" stopIfTrue="1" operator="equal">
      <formula>"h"</formula>
    </cfRule>
    <cfRule type="cellIs" dxfId="17302" priority="15920" stopIfTrue="1" operator="equal">
      <formula>"g"</formula>
    </cfRule>
  </conditionalFormatting>
  <conditionalFormatting sqref="AZ97:BB118">
    <cfRule type="cellIs" dxfId="17301" priority="15918" stopIfTrue="1" operator="equal">
      <formula>"f"</formula>
    </cfRule>
  </conditionalFormatting>
  <conditionalFormatting sqref="AZ97:BB118">
    <cfRule type="cellIs" dxfId="17300" priority="15916" stopIfTrue="1" operator="equal">
      <formula>"h"</formula>
    </cfRule>
    <cfRule type="cellIs" dxfId="17299" priority="15917" stopIfTrue="1" operator="equal">
      <formula>"g"</formula>
    </cfRule>
  </conditionalFormatting>
  <conditionalFormatting sqref="AZ97:BB118">
    <cfRule type="cellIs" dxfId="17298" priority="15912" stopIfTrue="1" operator="equal">
      <formula>"f"</formula>
    </cfRule>
  </conditionalFormatting>
  <conditionalFormatting sqref="AZ97:BB118">
    <cfRule type="cellIs" dxfId="17297" priority="15910" stopIfTrue="1" operator="equal">
      <formula>"h"</formula>
    </cfRule>
    <cfRule type="cellIs" dxfId="17296" priority="15911" stopIfTrue="1" operator="equal">
      <formula>"g"</formula>
    </cfRule>
  </conditionalFormatting>
  <conditionalFormatting sqref="AZ97:BB118">
    <cfRule type="cellIs" dxfId="17295" priority="15909" stopIfTrue="1" operator="equal">
      <formula>"f"</formula>
    </cfRule>
  </conditionalFormatting>
  <conditionalFormatting sqref="AZ97:BB118">
    <cfRule type="cellIs" dxfId="17294" priority="15907" stopIfTrue="1" operator="equal">
      <formula>"h"</formula>
    </cfRule>
    <cfRule type="cellIs" dxfId="17293" priority="15908" stopIfTrue="1" operator="equal">
      <formula>"g"</formula>
    </cfRule>
  </conditionalFormatting>
  <conditionalFormatting sqref="AZ97:BB118">
    <cfRule type="cellIs" dxfId="17292" priority="15906" stopIfTrue="1" operator="equal">
      <formula>"f"</formula>
    </cfRule>
  </conditionalFormatting>
  <conditionalFormatting sqref="AZ97:BB118">
    <cfRule type="cellIs" dxfId="17291" priority="15904" stopIfTrue="1" operator="equal">
      <formula>"h"</formula>
    </cfRule>
    <cfRule type="cellIs" dxfId="17290" priority="15905" stopIfTrue="1" operator="equal">
      <formula>"g"</formula>
    </cfRule>
  </conditionalFormatting>
  <conditionalFormatting sqref="AZ97:BB118">
    <cfRule type="cellIs" dxfId="17289" priority="15915" stopIfTrue="1" operator="equal">
      <formula>"f"</formula>
    </cfRule>
  </conditionalFormatting>
  <conditionalFormatting sqref="AZ97:BB118">
    <cfRule type="cellIs" dxfId="17288" priority="15913" stopIfTrue="1" operator="equal">
      <formula>"h"</formula>
    </cfRule>
    <cfRule type="cellIs" dxfId="17287" priority="15914" stopIfTrue="1" operator="equal">
      <formula>"g"</formula>
    </cfRule>
  </conditionalFormatting>
  <conditionalFormatting sqref="AZ97:BB118">
    <cfRule type="cellIs" dxfId="17286" priority="15903" stopIfTrue="1" operator="equal">
      <formula>"f"</formula>
    </cfRule>
  </conditionalFormatting>
  <conditionalFormatting sqref="AZ97:BB118">
    <cfRule type="cellIs" dxfId="17285" priority="15901" stopIfTrue="1" operator="equal">
      <formula>"h"</formula>
    </cfRule>
    <cfRule type="cellIs" dxfId="17284" priority="15902" stopIfTrue="1" operator="equal">
      <formula>"g"</formula>
    </cfRule>
  </conditionalFormatting>
  <conditionalFormatting sqref="AZ97:BB118">
    <cfRule type="cellIs" dxfId="17283" priority="15900" stopIfTrue="1" operator="equal">
      <formula>"f"</formula>
    </cfRule>
  </conditionalFormatting>
  <conditionalFormatting sqref="AZ97:BB118">
    <cfRule type="cellIs" dxfId="17282" priority="15898" stopIfTrue="1" operator="equal">
      <formula>"h"</formula>
    </cfRule>
    <cfRule type="cellIs" dxfId="17281" priority="15899" stopIfTrue="1" operator="equal">
      <formula>"g"</formula>
    </cfRule>
  </conditionalFormatting>
  <conditionalFormatting sqref="AZ97:BB118">
    <cfRule type="cellIs" dxfId="17280" priority="15894" stopIfTrue="1" operator="equal">
      <formula>"f"</formula>
    </cfRule>
  </conditionalFormatting>
  <conditionalFormatting sqref="AZ97:BB118">
    <cfRule type="cellIs" dxfId="17279" priority="15892" stopIfTrue="1" operator="equal">
      <formula>"h"</formula>
    </cfRule>
    <cfRule type="cellIs" dxfId="17278" priority="15893" stopIfTrue="1" operator="equal">
      <formula>"g"</formula>
    </cfRule>
  </conditionalFormatting>
  <conditionalFormatting sqref="AZ97:BB118">
    <cfRule type="cellIs" dxfId="17277" priority="15897" stopIfTrue="1" operator="equal">
      <formula>"f"</formula>
    </cfRule>
  </conditionalFormatting>
  <conditionalFormatting sqref="AZ97:BB118">
    <cfRule type="cellIs" dxfId="17276" priority="15895" stopIfTrue="1" operator="equal">
      <formula>"h"</formula>
    </cfRule>
    <cfRule type="cellIs" dxfId="17275" priority="15896" stopIfTrue="1" operator="equal">
      <formula>"g"</formula>
    </cfRule>
  </conditionalFormatting>
  <conditionalFormatting sqref="AZ97:BB118">
    <cfRule type="cellIs" dxfId="17274" priority="15891" stopIfTrue="1" operator="equal">
      <formula>"f"</formula>
    </cfRule>
  </conditionalFormatting>
  <conditionalFormatting sqref="AZ97:BB118">
    <cfRule type="cellIs" dxfId="17273" priority="15889" stopIfTrue="1" operator="equal">
      <formula>"h"</formula>
    </cfRule>
    <cfRule type="cellIs" dxfId="17272" priority="15890" stopIfTrue="1" operator="equal">
      <formula>"g"</formula>
    </cfRule>
  </conditionalFormatting>
  <conditionalFormatting sqref="AZ97:BB118">
    <cfRule type="cellIs" dxfId="17271" priority="15888" stopIfTrue="1" operator="equal">
      <formula>"f"</formula>
    </cfRule>
  </conditionalFormatting>
  <conditionalFormatting sqref="AZ97:BB118">
    <cfRule type="cellIs" dxfId="17270" priority="15886" stopIfTrue="1" operator="equal">
      <formula>"h"</formula>
    </cfRule>
    <cfRule type="cellIs" dxfId="17269" priority="15887" stopIfTrue="1" operator="equal">
      <formula>"g"</formula>
    </cfRule>
  </conditionalFormatting>
  <conditionalFormatting sqref="AZ97:BB118">
    <cfRule type="cellIs" dxfId="17268" priority="15882" stopIfTrue="1" operator="equal">
      <formula>"f"</formula>
    </cfRule>
  </conditionalFormatting>
  <conditionalFormatting sqref="AZ97:BB118">
    <cfRule type="cellIs" dxfId="17267" priority="15880" stopIfTrue="1" operator="equal">
      <formula>"h"</formula>
    </cfRule>
    <cfRule type="cellIs" dxfId="17266" priority="15881" stopIfTrue="1" operator="equal">
      <formula>"g"</formula>
    </cfRule>
  </conditionalFormatting>
  <conditionalFormatting sqref="AZ97:BB118">
    <cfRule type="cellIs" dxfId="17265" priority="15885" stopIfTrue="1" operator="equal">
      <formula>"f"</formula>
    </cfRule>
  </conditionalFormatting>
  <conditionalFormatting sqref="AZ97:BB118">
    <cfRule type="cellIs" dxfId="17264" priority="15883" stopIfTrue="1" operator="equal">
      <formula>"h"</formula>
    </cfRule>
    <cfRule type="cellIs" dxfId="17263" priority="15884" stopIfTrue="1" operator="equal">
      <formula>"g"</formula>
    </cfRule>
  </conditionalFormatting>
  <conditionalFormatting sqref="AZ97:BB118">
    <cfRule type="cellIs" dxfId="17262" priority="15879" stopIfTrue="1" operator="equal">
      <formula>"f"</formula>
    </cfRule>
  </conditionalFormatting>
  <conditionalFormatting sqref="AZ97:BB118">
    <cfRule type="cellIs" dxfId="17261" priority="15877" stopIfTrue="1" operator="equal">
      <formula>"h"</formula>
    </cfRule>
    <cfRule type="cellIs" dxfId="17260" priority="15878" stopIfTrue="1" operator="equal">
      <formula>"g"</formula>
    </cfRule>
  </conditionalFormatting>
  <conditionalFormatting sqref="AZ97:BB118">
    <cfRule type="cellIs" dxfId="17259" priority="15876" stopIfTrue="1" operator="equal">
      <formula>"f"</formula>
    </cfRule>
  </conditionalFormatting>
  <conditionalFormatting sqref="AZ97:BB118">
    <cfRule type="cellIs" dxfId="17258" priority="15874" stopIfTrue="1" operator="equal">
      <formula>"h"</formula>
    </cfRule>
    <cfRule type="cellIs" dxfId="17257" priority="15875" stopIfTrue="1" operator="equal">
      <formula>"g"</formula>
    </cfRule>
  </conditionalFormatting>
  <conditionalFormatting sqref="BE97:BF118">
    <cfRule type="cellIs" dxfId="17256" priority="15873" stopIfTrue="1" operator="equal">
      <formula>"f"</formula>
    </cfRule>
  </conditionalFormatting>
  <conditionalFormatting sqref="BE97:BF118">
    <cfRule type="cellIs" dxfId="17255" priority="15871" stopIfTrue="1" operator="equal">
      <formula>"h"</formula>
    </cfRule>
    <cfRule type="cellIs" dxfId="17254" priority="15872" stopIfTrue="1" operator="equal">
      <formula>"g"</formula>
    </cfRule>
  </conditionalFormatting>
  <conditionalFormatting sqref="BE97:BF118">
    <cfRule type="cellIs" dxfId="17253" priority="15870" stopIfTrue="1" operator="equal">
      <formula>"f"</formula>
    </cfRule>
  </conditionalFormatting>
  <conditionalFormatting sqref="BE97:BF118">
    <cfRule type="cellIs" dxfId="17252" priority="15868" stopIfTrue="1" operator="equal">
      <formula>"h"</formula>
    </cfRule>
    <cfRule type="cellIs" dxfId="17251" priority="15869" stopIfTrue="1" operator="equal">
      <formula>"g"</formula>
    </cfRule>
  </conditionalFormatting>
  <conditionalFormatting sqref="BE97:BF118">
    <cfRule type="cellIs" dxfId="17250" priority="15864" stopIfTrue="1" operator="equal">
      <formula>"f"</formula>
    </cfRule>
  </conditionalFormatting>
  <conditionalFormatting sqref="BE97:BF118">
    <cfRule type="cellIs" dxfId="17249" priority="15862" stopIfTrue="1" operator="equal">
      <formula>"h"</formula>
    </cfRule>
    <cfRule type="cellIs" dxfId="17248" priority="15863" stopIfTrue="1" operator="equal">
      <formula>"g"</formula>
    </cfRule>
  </conditionalFormatting>
  <conditionalFormatting sqref="BE97:BF118">
    <cfRule type="cellIs" dxfId="17247" priority="15861" stopIfTrue="1" operator="equal">
      <formula>"f"</formula>
    </cfRule>
  </conditionalFormatting>
  <conditionalFormatting sqref="BE97:BF118">
    <cfRule type="cellIs" dxfId="17246" priority="15859" stopIfTrue="1" operator="equal">
      <formula>"h"</formula>
    </cfRule>
    <cfRule type="cellIs" dxfId="17245" priority="15860" stopIfTrue="1" operator="equal">
      <formula>"g"</formula>
    </cfRule>
  </conditionalFormatting>
  <conditionalFormatting sqref="BE97:BF118">
    <cfRule type="cellIs" dxfId="17244" priority="15858" stopIfTrue="1" operator="equal">
      <formula>"f"</formula>
    </cfRule>
  </conditionalFormatting>
  <conditionalFormatting sqref="BE97:BF118">
    <cfRule type="cellIs" dxfId="17243" priority="15856" stopIfTrue="1" operator="equal">
      <formula>"h"</formula>
    </cfRule>
    <cfRule type="cellIs" dxfId="17242" priority="15857" stopIfTrue="1" operator="equal">
      <formula>"g"</formula>
    </cfRule>
  </conditionalFormatting>
  <conditionalFormatting sqref="BE97:BF118">
    <cfRule type="cellIs" dxfId="17241" priority="15867" stopIfTrue="1" operator="equal">
      <formula>"f"</formula>
    </cfRule>
  </conditionalFormatting>
  <conditionalFormatting sqref="BE97:BF118">
    <cfRule type="cellIs" dxfId="17240" priority="15865" stopIfTrue="1" operator="equal">
      <formula>"h"</formula>
    </cfRule>
    <cfRule type="cellIs" dxfId="17239" priority="15866" stopIfTrue="1" operator="equal">
      <formula>"g"</formula>
    </cfRule>
  </conditionalFormatting>
  <conditionalFormatting sqref="BE97:BF118">
    <cfRule type="cellIs" dxfId="17238" priority="15855" stopIfTrue="1" operator="equal">
      <formula>"f"</formula>
    </cfRule>
  </conditionalFormatting>
  <conditionalFormatting sqref="BE97:BF118">
    <cfRule type="cellIs" dxfId="17237" priority="15853" stopIfTrue="1" operator="equal">
      <formula>"h"</formula>
    </cfRule>
    <cfRule type="cellIs" dxfId="17236" priority="15854" stopIfTrue="1" operator="equal">
      <formula>"g"</formula>
    </cfRule>
  </conditionalFormatting>
  <conditionalFormatting sqref="BE97:BF118">
    <cfRule type="cellIs" dxfId="17235" priority="15852" stopIfTrue="1" operator="equal">
      <formula>"f"</formula>
    </cfRule>
  </conditionalFormatting>
  <conditionalFormatting sqref="BE97:BF118">
    <cfRule type="cellIs" dxfId="17234" priority="15850" stopIfTrue="1" operator="equal">
      <formula>"h"</formula>
    </cfRule>
    <cfRule type="cellIs" dxfId="17233" priority="15851" stopIfTrue="1" operator="equal">
      <formula>"g"</formula>
    </cfRule>
  </conditionalFormatting>
  <conditionalFormatting sqref="BJ97:BJ118">
    <cfRule type="cellIs" dxfId="17232" priority="15846" stopIfTrue="1" operator="equal">
      <formula>"f"</formula>
    </cfRule>
  </conditionalFormatting>
  <conditionalFormatting sqref="BJ97:BJ118">
    <cfRule type="cellIs" dxfId="17231" priority="15844" stopIfTrue="1" operator="equal">
      <formula>"h"</formula>
    </cfRule>
    <cfRule type="cellIs" dxfId="17230" priority="15845" stopIfTrue="1" operator="equal">
      <formula>"g"</formula>
    </cfRule>
  </conditionalFormatting>
  <conditionalFormatting sqref="BJ97:BJ118">
    <cfRule type="cellIs" dxfId="17229" priority="15849" stopIfTrue="1" operator="equal">
      <formula>"f"</formula>
    </cfRule>
  </conditionalFormatting>
  <conditionalFormatting sqref="BJ97:BJ118">
    <cfRule type="cellIs" dxfId="17228" priority="15847" stopIfTrue="1" operator="equal">
      <formula>"h"</formula>
    </cfRule>
    <cfRule type="cellIs" dxfId="17227" priority="15848" stopIfTrue="1" operator="equal">
      <formula>"g"</formula>
    </cfRule>
  </conditionalFormatting>
  <conditionalFormatting sqref="BP151:BP172">
    <cfRule type="cellIs" dxfId="17226" priority="15447" stopIfTrue="1" operator="equal">
      <formula>"f"</formula>
    </cfRule>
  </conditionalFormatting>
  <conditionalFormatting sqref="BP151:BP172">
    <cfRule type="cellIs" dxfId="17225" priority="15445" stopIfTrue="1" operator="equal">
      <formula>"h"</formula>
    </cfRule>
    <cfRule type="cellIs" dxfId="17224" priority="15446" stopIfTrue="1" operator="equal">
      <formula>"g"</formula>
    </cfRule>
  </conditionalFormatting>
  <conditionalFormatting sqref="AP97:AP118">
    <cfRule type="cellIs" dxfId="17223" priority="16242" stopIfTrue="1" operator="equal">
      <formula>"f"</formula>
    </cfRule>
  </conditionalFormatting>
  <conditionalFormatting sqref="AP97:AP118">
    <cfRule type="cellIs" dxfId="17222" priority="16240" stopIfTrue="1" operator="equal">
      <formula>"h"</formula>
    </cfRule>
    <cfRule type="cellIs" dxfId="17221" priority="16241" stopIfTrue="1" operator="equal">
      <formula>"g"</formula>
    </cfRule>
  </conditionalFormatting>
  <conditionalFormatting sqref="AP97:AP118">
    <cfRule type="cellIs" dxfId="17220" priority="16239" stopIfTrue="1" operator="equal">
      <formula>"f"</formula>
    </cfRule>
  </conditionalFormatting>
  <conditionalFormatting sqref="AP97:AP118">
    <cfRule type="cellIs" dxfId="17219" priority="16237" stopIfTrue="1" operator="equal">
      <formula>"h"</formula>
    </cfRule>
    <cfRule type="cellIs" dxfId="17218" priority="16238" stopIfTrue="1" operator="equal">
      <formula>"g"</formula>
    </cfRule>
  </conditionalFormatting>
  <conditionalFormatting sqref="AP97:AP118">
    <cfRule type="cellIs" dxfId="17217" priority="16236" stopIfTrue="1" operator="equal">
      <formula>"f"</formula>
    </cfRule>
  </conditionalFormatting>
  <conditionalFormatting sqref="AP97:AP118">
    <cfRule type="cellIs" dxfId="17216" priority="16234" stopIfTrue="1" operator="equal">
      <formula>"h"</formula>
    </cfRule>
    <cfRule type="cellIs" dxfId="17215" priority="16235" stopIfTrue="1" operator="equal">
      <formula>"g"</formula>
    </cfRule>
  </conditionalFormatting>
  <conditionalFormatting sqref="AQ97:AR118">
    <cfRule type="cellIs" dxfId="17214" priority="16161" stopIfTrue="1" operator="equal">
      <formula>"f"</formula>
    </cfRule>
  </conditionalFormatting>
  <conditionalFormatting sqref="AQ97:AR118">
    <cfRule type="cellIs" dxfId="17213" priority="16159" stopIfTrue="1" operator="equal">
      <formula>"h"</formula>
    </cfRule>
    <cfRule type="cellIs" dxfId="17212" priority="16160" stopIfTrue="1" operator="equal">
      <formula>"g"</formula>
    </cfRule>
  </conditionalFormatting>
  <conditionalFormatting sqref="AQ97:AR118">
    <cfRule type="cellIs" dxfId="17211" priority="16158" stopIfTrue="1" operator="equal">
      <formula>"f"</formula>
    </cfRule>
  </conditionalFormatting>
  <conditionalFormatting sqref="AQ97:AR118">
    <cfRule type="cellIs" dxfId="17210" priority="16156" stopIfTrue="1" operator="equal">
      <formula>"h"</formula>
    </cfRule>
    <cfRule type="cellIs" dxfId="17209" priority="16157" stopIfTrue="1" operator="equal">
      <formula>"g"</formula>
    </cfRule>
  </conditionalFormatting>
  <conditionalFormatting sqref="AQ97:AR118">
    <cfRule type="cellIs" dxfId="17208" priority="16152" stopIfTrue="1" operator="equal">
      <formula>"f"</formula>
    </cfRule>
  </conditionalFormatting>
  <conditionalFormatting sqref="AQ97:AR118">
    <cfRule type="cellIs" dxfId="17207" priority="16150" stopIfTrue="1" operator="equal">
      <formula>"h"</formula>
    </cfRule>
    <cfRule type="cellIs" dxfId="17206" priority="16151" stopIfTrue="1" operator="equal">
      <formula>"g"</formula>
    </cfRule>
  </conditionalFormatting>
  <conditionalFormatting sqref="AQ97:AR118">
    <cfRule type="cellIs" dxfId="17205" priority="16149" stopIfTrue="1" operator="equal">
      <formula>"f"</formula>
    </cfRule>
  </conditionalFormatting>
  <conditionalFormatting sqref="AQ97:AR118">
    <cfRule type="cellIs" dxfId="17204" priority="16147" stopIfTrue="1" operator="equal">
      <formula>"h"</formula>
    </cfRule>
    <cfRule type="cellIs" dxfId="17203" priority="16148" stopIfTrue="1" operator="equal">
      <formula>"g"</formula>
    </cfRule>
  </conditionalFormatting>
  <conditionalFormatting sqref="AQ97:AR118">
    <cfRule type="cellIs" dxfId="17202" priority="16146" stopIfTrue="1" operator="equal">
      <formula>"f"</formula>
    </cfRule>
  </conditionalFormatting>
  <conditionalFormatting sqref="AQ97:AR118">
    <cfRule type="cellIs" dxfId="17201" priority="16144" stopIfTrue="1" operator="equal">
      <formula>"h"</formula>
    </cfRule>
    <cfRule type="cellIs" dxfId="17200" priority="16145" stopIfTrue="1" operator="equal">
      <formula>"g"</formula>
    </cfRule>
  </conditionalFormatting>
  <conditionalFormatting sqref="AQ97:AR118">
    <cfRule type="cellIs" dxfId="17199" priority="16155" stopIfTrue="1" operator="equal">
      <formula>"f"</formula>
    </cfRule>
  </conditionalFormatting>
  <conditionalFormatting sqref="AQ97:AR118">
    <cfRule type="cellIs" dxfId="17198" priority="16153" stopIfTrue="1" operator="equal">
      <formula>"h"</formula>
    </cfRule>
    <cfRule type="cellIs" dxfId="17197" priority="16154" stopIfTrue="1" operator="equal">
      <formula>"g"</formula>
    </cfRule>
  </conditionalFormatting>
  <conditionalFormatting sqref="AS97:AU118">
    <cfRule type="cellIs" dxfId="17196" priority="16119" stopIfTrue="1" operator="equal">
      <formula>"f"</formula>
    </cfRule>
  </conditionalFormatting>
  <conditionalFormatting sqref="AS97:AU118">
    <cfRule type="cellIs" dxfId="17195" priority="16117" stopIfTrue="1" operator="equal">
      <formula>"h"</formula>
    </cfRule>
    <cfRule type="cellIs" dxfId="17194" priority="16118" stopIfTrue="1" operator="equal">
      <formula>"g"</formula>
    </cfRule>
  </conditionalFormatting>
  <conditionalFormatting sqref="AS97:AU118">
    <cfRule type="cellIs" dxfId="17193" priority="16116" stopIfTrue="1" operator="equal">
      <formula>"f"</formula>
    </cfRule>
  </conditionalFormatting>
  <conditionalFormatting sqref="AS97:AU118">
    <cfRule type="cellIs" dxfId="17192" priority="16114" stopIfTrue="1" operator="equal">
      <formula>"h"</formula>
    </cfRule>
    <cfRule type="cellIs" dxfId="17191" priority="16115" stopIfTrue="1" operator="equal">
      <formula>"g"</formula>
    </cfRule>
  </conditionalFormatting>
  <conditionalFormatting sqref="AS97:AU118">
    <cfRule type="cellIs" dxfId="17190" priority="16113" stopIfTrue="1" operator="equal">
      <formula>"f"</formula>
    </cfRule>
  </conditionalFormatting>
  <conditionalFormatting sqref="AS97:AU118">
    <cfRule type="cellIs" dxfId="17189" priority="16111" stopIfTrue="1" operator="equal">
      <formula>"h"</formula>
    </cfRule>
    <cfRule type="cellIs" dxfId="17188" priority="16112" stopIfTrue="1" operator="equal">
      <formula>"g"</formula>
    </cfRule>
  </conditionalFormatting>
  <conditionalFormatting sqref="AS97:AU118">
    <cfRule type="cellIs" dxfId="17187" priority="16110" stopIfTrue="1" operator="equal">
      <formula>"f"</formula>
    </cfRule>
  </conditionalFormatting>
  <conditionalFormatting sqref="AS97:AU118">
    <cfRule type="cellIs" dxfId="17186" priority="16108" stopIfTrue="1" operator="equal">
      <formula>"h"</formula>
    </cfRule>
    <cfRule type="cellIs" dxfId="17185" priority="16109" stopIfTrue="1" operator="equal">
      <formula>"g"</formula>
    </cfRule>
  </conditionalFormatting>
  <conditionalFormatting sqref="AS97:AU118">
    <cfRule type="cellIs" dxfId="17184" priority="16104" stopIfTrue="1" operator="equal">
      <formula>"f"</formula>
    </cfRule>
  </conditionalFormatting>
  <conditionalFormatting sqref="AS97:AU118">
    <cfRule type="cellIs" dxfId="17183" priority="16102" stopIfTrue="1" operator="equal">
      <formula>"h"</formula>
    </cfRule>
    <cfRule type="cellIs" dxfId="17182" priority="16103" stopIfTrue="1" operator="equal">
      <formula>"g"</formula>
    </cfRule>
  </conditionalFormatting>
  <conditionalFormatting sqref="AS97:AU118">
    <cfRule type="cellIs" dxfId="17181" priority="16101" stopIfTrue="1" operator="equal">
      <formula>"f"</formula>
    </cfRule>
  </conditionalFormatting>
  <conditionalFormatting sqref="AS97:AU118">
    <cfRule type="cellIs" dxfId="17180" priority="16099" stopIfTrue="1" operator="equal">
      <formula>"h"</formula>
    </cfRule>
    <cfRule type="cellIs" dxfId="17179" priority="16100" stopIfTrue="1" operator="equal">
      <formula>"g"</formula>
    </cfRule>
  </conditionalFormatting>
  <conditionalFormatting sqref="AS97:AU118">
    <cfRule type="cellIs" dxfId="17178" priority="16098" stopIfTrue="1" operator="equal">
      <formula>"f"</formula>
    </cfRule>
  </conditionalFormatting>
  <conditionalFormatting sqref="AS97:AU118">
    <cfRule type="cellIs" dxfId="17177" priority="16096" stopIfTrue="1" operator="equal">
      <formula>"h"</formula>
    </cfRule>
    <cfRule type="cellIs" dxfId="17176" priority="16097" stopIfTrue="1" operator="equal">
      <formula>"g"</formula>
    </cfRule>
  </conditionalFormatting>
  <conditionalFormatting sqref="AS97:AU118">
    <cfRule type="cellIs" dxfId="17175" priority="16107" stopIfTrue="1" operator="equal">
      <formula>"f"</formula>
    </cfRule>
  </conditionalFormatting>
  <conditionalFormatting sqref="AS97:AU118">
    <cfRule type="cellIs" dxfId="17174" priority="16105" stopIfTrue="1" operator="equal">
      <formula>"h"</formula>
    </cfRule>
    <cfRule type="cellIs" dxfId="17173" priority="16106" stopIfTrue="1" operator="equal">
      <formula>"g"</formula>
    </cfRule>
  </conditionalFormatting>
  <conditionalFormatting sqref="BK97:BK118">
    <cfRule type="cellIs" dxfId="17172" priority="15807" stopIfTrue="1" operator="equal">
      <formula>"f"</formula>
    </cfRule>
  </conditionalFormatting>
  <conditionalFormatting sqref="BK97:BK118">
    <cfRule type="cellIs" dxfId="17171" priority="15805" stopIfTrue="1" operator="equal">
      <formula>"h"</formula>
    </cfRule>
    <cfRule type="cellIs" dxfId="17170" priority="15806" stopIfTrue="1" operator="equal">
      <formula>"g"</formula>
    </cfRule>
  </conditionalFormatting>
  <conditionalFormatting sqref="BK97:BK118">
    <cfRule type="cellIs" dxfId="17169" priority="15804" stopIfTrue="1" operator="equal">
      <formula>"f"</formula>
    </cfRule>
  </conditionalFormatting>
  <conditionalFormatting sqref="BK97:BK118">
    <cfRule type="cellIs" dxfId="17168" priority="15802" stopIfTrue="1" operator="equal">
      <formula>"h"</formula>
    </cfRule>
    <cfRule type="cellIs" dxfId="17167" priority="15803" stopIfTrue="1" operator="equal">
      <formula>"g"</formula>
    </cfRule>
  </conditionalFormatting>
  <conditionalFormatting sqref="BJ97:BK118">
    <cfRule type="cellIs" dxfId="17166" priority="15801" stopIfTrue="1" operator="equal">
      <formula>"f"</formula>
    </cfRule>
  </conditionalFormatting>
  <conditionalFormatting sqref="BJ97:BK118">
    <cfRule type="cellIs" dxfId="17165" priority="15799" stopIfTrue="1" operator="equal">
      <formula>"h"</formula>
    </cfRule>
    <cfRule type="cellIs" dxfId="17164" priority="15800" stopIfTrue="1" operator="equal">
      <formula>"g"</formula>
    </cfRule>
  </conditionalFormatting>
  <conditionalFormatting sqref="BJ97:BK118">
    <cfRule type="cellIs" dxfId="17163" priority="15798" stopIfTrue="1" operator="equal">
      <formula>"f"</formula>
    </cfRule>
  </conditionalFormatting>
  <conditionalFormatting sqref="BJ97:BK118">
    <cfRule type="cellIs" dxfId="17162" priority="15796" stopIfTrue="1" operator="equal">
      <formula>"h"</formula>
    </cfRule>
    <cfRule type="cellIs" dxfId="17161" priority="15797" stopIfTrue="1" operator="equal">
      <formula>"g"</formula>
    </cfRule>
  </conditionalFormatting>
  <conditionalFormatting sqref="BJ97:BK118">
    <cfRule type="cellIs" dxfId="17160" priority="15795" stopIfTrue="1" operator="equal">
      <formula>"f"</formula>
    </cfRule>
  </conditionalFormatting>
  <conditionalFormatting sqref="BJ97:BK118">
    <cfRule type="cellIs" dxfId="17159" priority="15793" stopIfTrue="1" operator="equal">
      <formula>"h"</formula>
    </cfRule>
    <cfRule type="cellIs" dxfId="17158" priority="15794" stopIfTrue="1" operator="equal">
      <formula>"g"</formula>
    </cfRule>
  </conditionalFormatting>
  <conditionalFormatting sqref="BJ97:BK118">
    <cfRule type="cellIs" dxfId="17157" priority="15792" stopIfTrue="1" operator="equal">
      <formula>"f"</formula>
    </cfRule>
  </conditionalFormatting>
  <conditionalFormatting sqref="BJ97:BK118">
    <cfRule type="cellIs" dxfId="17156" priority="15790" stopIfTrue="1" operator="equal">
      <formula>"h"</formula>
    </cfRule>
    <cfRule type="cellIs" dxfId="17155" priority="15791" stopIfTrue="1" operator="equal">
      <formula>"g"</formula>
    </cfRule>
  </conditionalFormatting>
  <conditionalFormatting sqref="BJ97:BK118">
    <cfRule type="cellIs" dxfId="17154" priority="15789" stopIfTrue="1" operator="equal">
      <formula>"f"</formula>
    </cfRule>
  </conditionalFormatting>
  <conditionalFormatting sqref="BJ97:BK118">
    <cfRule type="cellIs" dxfId="17153" priority="15787" stopIfTrue="1" operator="equal">
      <formula>"h"</formula>
    </cfRule>
    <cfRule type="cellIs" dxfId="17152" priority="15788" stopIfTrue="1" operator="equal">
      <formula>"g"</formula>
    </cfRule>
  </conditionalFormatting>
  <conditionalFormatting sqref="BJ97:BK118">
    <cfRule type="cellIs" dxfId="17151" priority="15786" stopIfTrue="1" operator="equal">
      <formula>"f"</formula>
    </cfRule>
  </conditionalFormatting>
  <conditionalFormatting sqref="BJ97:BK118">
    <cfRule type="cellIs" dxfId="17150" priority="15784" stopIfTrue="1" operator="equal">
      <formula>"h"</formula>
    </cfRule>
    <cfRule type="cellIs" dxfId="17149" priority="15785" stopIfTrue="1" operator="equal">
      <formula>"g"</formula>
    </cfRule>
  </conditionalFormatting>
  <conditionalFormatting sqref="BJ97:BK118">
    <cfRule type="cellIs" dxfId="17148" priority="15783" stopIfTrue="1" operator="equal">
      <formula>"f"</formula>
    </cfRule>
  </conditionalFormatting>
  <conditionalFormatting sqref="BJ97:BK118">
    <cfRule type="cellIs" dxfId="17147" priority="15781" stopIfTrue="1" operator="equal">
      <formula>"h"</formula>
    </cfRule>
    <cfRule type="cellIs" dxfId="17146" priority="15782" stopIfTrue="1" operator="equal">
      <formula>"g"</formula>
    </cfRule>
  </conditionalFormatting>
  <conditionalFormatting sqref="BJ97:BK118">
    <cfRule type="cellIs" dxfId="17145" priority="15780" stopIfTrue="1" operator="equal">
      <formula>"f"</formula>
    </cfRule>
  </conditionalFormatting>
  <conditionalFormatting sqref="BJ97:BK118">
    <cfRule type="cellIs" dxfId="17144" priority="15778" stopIfTrue="1" operator="equal">
      <formula>"h"</formula>
    </cfRule>
    <cfRule type="cellIs" dxfId="17143" priority="15779" stopIfTrue="1" operator="equal">
      <formula>"g"</formula>
    </cfRule>
  </conditionalFormatting>
  <conditionalFormatting sqref="BJ97:BJ118">
    <cfRule type="cellIs" dxfId="17142" priority="15774" stopIfTrue="1" operator="equal">
      <formula>"f"</formula>
    </cfRule>
  </conditionalFormatting>
  <conditionalFormatting sqref="BJ97:BJ118">
    <cfRule type="cellIs" dxfId="17141" priority="15772" stopIfTrue="1" operator="equal">
      <formula>"h"</formula>
    </cfRule>
    <cfRule type="cellIs" dxfId="17140" priority="15773" stopIfTrue="1" operator="equal">
      <formula>"g"</formula>
    </cfRule>
  </conditionalFormatting>
  <conditionalFormatting sqref="BJ97:BJ118">
    <cfRule type="cellIs" dxfId="17139" priority="15777" stopIfTrue="1" operator="equal">
      <formula>"f"</formula>
    </cfRule>
  </conditionalFormatting>
  <conditionalFormatting sqref="BJ97:BJ118">
    <cfRule type="cellIs" dxfId="17138" priority="15775" stopIfTrue="1" operator="equal">
      <formula>"h"</formula>
    </cfRule>
    <cfRule type="cellIs" dxfId="17137" priority="15776" stopIfTrue="1" operator="equal">
      <formula>"g"</formula>
    </cfRule>
  </conditionalFormatting>
  <conditionalFormatting sqref="BJ97:BJ118">
    <cfRule type="cellIs" dxfId="17136" priority="15771" stopIfTrue="1" operator="equal">
      <formula>"f"</formula>
    </cfRule>
  </conditionalFormatting>
  <conditionalFormatting sqref="BJ97:BJ118">
    <cfRule type="cellIs" dxfId="17135" priority="15769" stopIfTrue="1" operator="equal">
      <formula>"h"</formula>
    </cfRule>
    <cfRule type="cellIs" dxfId="17134" priority="15770" stopIfTrue="1" operator="equal">
      <formula>"g"</formula>
    </cfRule>
  </conditionalFormatting>
  <conditionalFormatting sqref="BJ97:BJ118">
    <cfRule type="cellIs" dxfId="17133" priority="15768" stopIfTrue="1" operator="equal">
      <formula>"f"</formula>
    </cfRule>
  </conditionalFormatting>
  <conditionalFormatting sqref="BJ97:BJ118">
    <cfRule type="cellIs" dxfId="17132" priority="15766" stopIfTrue="1" operator="equal">
      <formula>"h"</formula>
    </cfRule>
    <cfRule type="cellIs" dxfId="17131" priority="15767" stopIfTrue="1" operator="equal">
      <formula>"g"</formula>
    </cfRule>
  </conditionalFormatting>
  <conditionalFormatting sqref="BJ97:BJ118">
    <cfRule type="cellIs" dxfId="17130" priority="15762" stopIfTrue="1" operator="equal">
      <formula>"f"</formula>
    </cfRule>
  </conditionalFormatting>
  <conditionalFormatting sqref="BJ97:BJ118">
    <cfRule type="cellIs" dxfId="17129" priority="15760" stopIfTrue="1" operator="equal">
      <formula>"h"</formula>
    </cfRule>
    <cfRule type="cellIs" dxfId="17128" priority="15761" stopIfTrue="1" operator="equal">
      <formula>"g"</formula>
    </cfRule>
  </conditionalFormatting>
  <conditionalFormatting sqref="BJ97:BJ118">
    <cfRule type="cellIs" dxfId="17127" priority="15765" stopIfTrue="1" operator="equal">
      <formula>"f"</formula>
    </cfRule>
  </conditionalFormatting>
  <conditionalFormatting sqref="BJ97:BJ118">
    <cfRule type="cellIs" dxfId="17126" priority="15763" stopIfTrue="1" operator="equal">
      <formula>"h"</formula>
    </cfRule>
    <cfRule type="cellIs" dxfId="17125" priority="15764" stopIfTrue="1" operator="equal">
      <formula>"g"</formula>
    </cfRule>
  </conditionalFormatting>
  <conditionalFormatting sqref="BJ97:BJ118">
    <cfRule type="cellIs" dxfId="17124" priority="15759" stopIfTrue="1" operator="equal">
      <formula>"f"</formula>
    </cfRule>
  </conditionalFormatting>
  <conditionalFormatting sqref="BJ97:BJ118">
    <cfRule type="cellIs" dxfId="17123" priority="15757" stopIfTrue="1" operator="equal">
      <formula>"h"</formula>
    </cfRule>
    <cfRule type="cellIs" dxfId="17122" priority="15758" stopIfTrue="1" operator="equal">
      <formula>"g"</formula>
    </cfRule>
  </conditionalFormatting>
  <conditionalFormatting sqref="BJ97:BJ118">
    <cfRule type="cellIs" dxfId="17121" priority="15756" stopIfTrue="1" operator="equal">
      <formula>"f"</formula>
    </cfRule>
  </conditionalFormatting>
  <conditionalFormatting sqref="BJ97:BJ118">
    <cfRule type="cellIs" dxfId="17120" priority="15754" stopIfTrue="1" operator="equal">
      <formula>"h"</formula>
    </cfRule>
    <cfRule type="cellIs" dxfId="17119" priority="15755" stopIfTrue="1" operator="equal">
      <formula>"g"</formula>
    </cfRule>
  </conditionalFormatting>
  <conditionalFormatting sqref="BG97:BI118">
    <cfRule type="cellIs" dxfId="17118" priority="15753" stopIfTrue="1" operator="equal">
      <formula>"f"</formula>
    </cfRule>
  </conditionalFormatting>
  <conditionalFormatting sqref="BG97:BI118">
    <cfRule type="cellIs" dxfId="17117" priority="15751" stopIfTrue="1" operator="equal">
      <formula>"h"</formula>
    </cfRule>
    <cfRule type="cellIs" dxfId="17116" priority="15752" stopIfTrue="1" operator="equal">
      <formula>"g"</formula>
    </cfRule>
  </conditionalFormatting>
  <conditionalFormatting sqref="BG97:BI118">
    <cfRule type="cellIs" dxfId="17115" priority="15750" stopIfTrue="1" operator="equal">
      <formula>"f"</formula>
    </cfRule>
  </conditionalFormatting>
  <conditionalFormatting sqref="BG97:BI118">
    <cfRule type="cellIs" dxfId="17114" priority="15748" stopIfTrue="1" operator="equal">
      <formula>"h"</formula>
    </cfRule>
    <cfRule type="cellIs" dxfId="17113" priority="15749" stopIfTrue="1" operator="equal">
      <formula>"g"</formula>
    </cfRule>
  </conditionalFormatting>
  <conditionalFormatting sqref="BG97:BI118">
    <cfRule type="cellIs" dxfId="17112" priority="15744" stopIfTrue="1" operator="equal">
      <formula>"f"</formula>
    </cfRule>
  </conditionalFormatting>
  <conditionalFormatting sqref="BG97:BI118">
    <cfRule type="cellIs" dxfId="17111" priority="15742" stopIfTrue="1" operator="equal">
      <formula>"h"</formula>
    </cfRule>
    <cfRule type="cellIs" dxfId="17110" priority="15743" stopIfTrue="1" operator="equal">
      <formula>"g"</formula>
    </cfRule>
  </conditionalFormatting>
  <conditionalFormatting sqref="BG97:BI118">
    <cfRule type="cellIs" dxfId="17109" priority="15741" stopIfTrue="1" operator="equal">
      <formula>"f"</formula>
    </cfRule>
  </conditionalFormatting>
  <conditionalFormatting sqref="BG97:BI118">
    <cfRule type="cellIs" dxfId="17108" priority="15739" stopIfTrue="1" operator="equal">
      <formula>"h"</formula>
    </cfRule>
    <cfRule type="cellIs" dxfId="17107" priority="15740" stopIfTrue="1" operator="equal">
      <formula>"g"</formula>
    </cfRule>
  </conditionalFormatting>
  <conditionalFormatting sqref="BG97:BI118">
    <cfRule type="cellIs" dxfId="17106" priority="15738" stopIfTrue="1" operator="equal">
      <formula>"f"</formula>
    </cfRule>
  </conditionalFormatting>
  <conditionalFormatting sqref="BG97:BI118">
    <cfRule type="cellIs" dxfId="17105" priority="15736" stopIfTrue="1" operator="equal">
      <formula>"h"</formula>
    </cfRule>
    <cfRule type="cellIs" dxfId="17104" priority="15737" stopIfTrue="1" operator="equal">
      <formula>"g"</formula>
    </cfRule>
  </conditionalFormatting>
  <conditionalFormatting sqref="BG97:BI118">
    <cfRule type="cellIs" dxfId="17103" priority="15747" stopIfTrue="1" operator="equal">
      <formula>"f"</formula>
    </cfRule>
  </conditionalFormatting>
  <conditionalFormatting sqref="BG97:BI118">
    <cfRule type="cellIs" dxfId="17102" priority="15745" stopIfTrue="1" operator="equal">
      <formula>"h"</formula>
    </cfRule>
    <cfRule type="cellIs" dxfId="17101" priority="15746" stopIfTrue="1" operator="equal">
      <formula>"g"</formula>
    </cfRule>
  </conditionalFormatting>
  <conditionalFormatting sqref="BG97:BI118">
    <cfRule type="cellIs" dxfId="17100" priority="15732" stopIfTrue="1" operator="equal">
      <formula>"f"</formula>
    </cfRule>
  </conditionalFormatting>
  <conditionalFormatting sqref="BG97:BI118">
    <cfRule type="cellIs" dxfId="17099" priority="15730" stopIfTrue="1" operator="equal">
      <formula>"h"</formula>
    </cfRule>
    <cfRule type="cellIs" dxfId="17098" priority="15731" stopIfTrue="1" operator="equal">
      <formula>"g"</formula>
    </cfRule>
  </conditionalFormatting>
  <conditionalFormatting sqref="BG97:BI118">
    <cfRule type="cellIs" dxfId="17097" priority="15729" stopIfTrue="1" operator="equal">
      <formula>"f"</formula>
    </cfRule>
  </conditionalFormatting>
  <conditionalFormatting sqref="BG97:BI118">
    <cfRule type="cellIs" dxfId="17096" priority="15727" stopIfTrue="1" operator="equal">
      <formula>"h"</formula>
    </cfRule>
    <cfRule type="cellIs" dxfId="17095" priority="15728" stopIfTrue="1" operator="equal">
      <formula>"g"</formula>
    </cfRule>
  </conditionalFormatting>
  <conditionalFormatting sqref="BG97:BI118">
    <cfRule type="cellIs" dxfId="17094" priority="15720" stopIfTrue="1" operator="equal">
      <formula>"f"</formula>
    </cfRule>
  </conditionalFormatting>
  <conditionalFormatting sqref="BG97:BI118">
    <cfRule type="cellIs" dxfId="17093" priority="15718" stopIfTrue="1" operator="equal">
      <formula>"h"</formula>
    </cfRule>
    <cfRule type="cellIs" dxfId="17092" priority="15719" stopIfTrue="1" operator="equal">
      <formula>"g"</formula>
    </cfRule>
  </conditionalFormatting>
  <conditionalFormatting sqref="BG97:BI118">
    <cfRule type="cellIs" dxfId="17091" priority="15717" stopIfTrue="1" operator="equal">
      <formula>"f"</formula>
    </cfRule>
  </conditionalFormatting>
  <conditionalFormatting sqref="BG97:BI118">
    <cfRule type="cellIs" dxfId="17090" priority="15715" stopIfTrue="1" operator="equal">
      <formula>"h"</formula>
    </cfRule>
    <cfRule type="cellIs" dxfId="17089" priority="15716" stopIfTrue="1" operator="equal">
      <formula>"g"</formula>
    </cfRule>
  </conditionalFormatting>
  <conditionalFormatting sqref="BG97:BI118">
    <cfRule type="cellIs" dxfId="17088" priority="15711" stopIfTrue="1" operator="equal">
      <formula>"f"</formula>
    </cfRule>
  </conditionalFormatting>
  <conditionalFormatting sqref="BG97:BI118">
    <cfRule type="cellIs" dxfId="17087" priority="15709" stopIfTrue="1" operator="equal">
      <formula>"h"</formula>
    </cfRule>
    <cfRule type="cellIs" dxfId="17086" priority="15710" stopIfTrue="1" operator="equal">
      <formula>"g"</formula>
    </cfRule>
  </conditionalFormatting>
  <conditionalFormatting sqref="BG97:BI118">
    <cfRule type="cellIs" dxfId="17085" priority="15705" stopIfTrue="1" operator="equal">
      <formula>"f"</formula>
    </cfRule>
  </conditionalFormatting>
  <conditionalFormatting sqref="BG97:BI118">
    <cfRule type="cellIs" dxfId="17084" priority="15703" stopIfTrue="1" operator="equal">
      <formula>"h"</formula>
    </cfRule>
    <cfRule type="cellIs" dxfId="17083" priority="15704" stopIfTrue="1" operator="equal">
      <formula>"g"</formula>
    </cfRule>
  </conditionalFormatting>
  <conditionalFormatting sqref="BG97:BI118">
    <cfRule type="cellIs" dxfId="17082" priority="15696" stopIfTrue="1" operator="equal">
      <formula>"f"</formula>
    </cfRule>
  </conditionalFormatting>
  <conditionalFormatting sqref="BG97:BI118">
    <cfRule type="cellIs" dxfId="17081" priority="15694" stopIfTrue="1" operator="equal">
      <formula>"h"</formula>
    </cfRule>
    <cfRule type="cellIs" dxfId="17080" priority="15695" stopIfTrue="1" operator="equal">
      <formula>"g"</formula>
    </cfRule>
  </conditionalFormatting>
  <conditionalFormatting sqref="BG97:BI118">
    <cfRule type="cellIs" dxfId="17079" priority="15690" stopIfTrue="1" operator="equal">
      <formula>"f"</formula>
    </cfRule>
  </conditionalFormatting>
  <conditionalFormatting sqref="BG97:BI118">
    <cfRule type="cellIs" dxfId="17078" priority="15688" stopIfTrue="1" operator="equal">
      <formula>"h"</formula>
    </cfRule>
    <cfRule type="cellIs" dxfId="17077" priority="15689" stopIfTrue="1" operator="equal">
      <formula>"g"</formula>
    </cfRule>
  </conditionalFormatting>
  <conditionalFormatting sqref="BL97:BM118">
    <cfRule type="cellIs" dxfId="17076" priority="15663" stopIfTrue="1" operator="equal">
      <formula>"f"</formula>
    </cfRule>
  </conditionalFormatting>
  <conditionalFormatting sqref="BL97:BM118">
    <cfRule type="cellIs" dxfId="17075" priority="15661" stopIfTrue="1" operator="equal">
      <formula>"h"</formula>
    </cfRule>
    <cfRule type="cellIs" dxfId="17074" priority="15662" stopIfTrue="1" operator="equal">
      <formula>"g"</formula>
    </cfRule>
  </conditionalFormatting>
  <conditionalFormatting sqref="BL97:BM118">
    <cfRule type="cellIs" dxfId="17073" priority="15660" stopIfTrue="1" operator="equal">
      <formula>"f"</formula>
    </cfRule>
  </conditionalFormatting>
  <conditionalFormatting sqref="BL97:BM118">
    <cfRule type="cellIs" dxfId="17072" priority="15658" stopIfTrue="1" operator="equal">
      <formula>"h"</formula>
    </cfRule>
    <cfRule type="cellIs" dxfId="17071" priority="15659" stopIfTrue="1" operator="equal">
      <formula>"g"</formula>
    </cfRule>
  </conditionalFormatting>
  <conditionalFormatting sqref="BO97:BO118">
    <cfRule type="cellIs" dxfId="17070" priority="15654" stopIfTrue="1" operator="equal">
      <formula>"f"</formula>
    </cfRule>
  </conditionalFormatting>
  <conditionalFormatting sqref="BO97:BO118">
    <cfRule type="cellIs" dxfId="17069" priority="15652" stopIfTrue="1" operator="equal">
      <formula>"h"</formula>
    </cfRule>
    <cfRule type="cellIs" dxfId="17068" priority="15653" stopIfTrue="1" operator="equal">
      <formula>"g"</formula>
    </cfRule>
  </conditionalFormatting>
  <conditionalFormatting sqref="BO97:BO118">
    <cfRule type="cellIs" dxfId="17067" priority="15657" stopIfTrue="1" operator="equal">
      <formula>"f"</formula>
    </cfRule>
  </conditionalFormatting>
  <conditionalFormatting sqref="BO97:BO118">
    <cfRule type="cellIs" dxfId="17066" priority="15655" stopIfTrue="1" operator="equal">
      <formula>"h"</formula>
    </cfRule>
    <cfRule type="cellIs" dxfId="17065" priority="15656" stopIfTrue="1" operator="equal">
      <formula>"g"</formula>
    </cfRule>
  </conditionalFormatting>
  <conditionalFormatting sqref="BO97:BO118">
    <cfRule type="cellIs" dxfId="17064" priority="15651" stopIfTrue="1" operator="equal">
      <formula>"f"</formula>
    </cfRule>
  </conditionalFormatting>
  <conditionalFormatting sqref="BO97:BO118">
    <cfRule type="cellIs" dxfId="17063" priority="15649" stopIfTrue="1" operator="equal">
      <formula>"h"</formula>
    </cfRule>
    <cfRule type="cellIs" dxfId="17062" priority="15650" stopIfTrue="1" operator="equal">
      <formula>"g"</formula>
    </cfRule>
  </conditionalFormatting>
  <conditionalFormatting sqref="BO97:BO118">
    <cfRule type="cellIs" dxfId="17061" priority="15648" stopIfTrue="1" operator="equal">
      <formula>"f"</formula>
    </cfRule>
  </conditionalFormatting>
  <conditionalFormatting sqref="BO97:BO118">
    <cfRule type="cellIs" dxfId="17060" priority="15646" stopIfTrue="1" operator="equal">
      <formula>"h"</formula>
    </cfRule>
    <cfRule type="cellIs" dxfId="17059" priority="15647" stopIfTrue="1" operator="equal">
      <formula>"g"</formula>
    </cfRule>
  </conditionalFormatting>
  <conditionalFormatting sqref="BO97:BO118">
    <cfRule type="cellIs" dxfId="17058" priority="15645" stopIfTrue="1" operator="equal">
      <formula>"f"</formula>
    </cfRule>
  </conditionalFormatting>
  <conditionalFormatting sqref="BO97:BO118">
    <cfRule type="cellIs" dxfId="17057" priority="15643" stopIfTrue="1" operator="equal">
      <formula>"h"</formula>
    </cfRule>
    <cfRule type="cellIs" dxfId="17056" priority="15644" stopIfTrue="1" operator="equal">
      <formula>"g"</formula>
    </cfRule>
  </conditionalFormatting>
  <conditionalFormatting sqref="BO97:BO118">
    <cfRule type="cellIs" dxfId="17055" priority="15642" stopIfTrue="1" operator="equal">
      <formula>"f"</formula>
    </cfRule>
  </conditionalFormatting>
  <conditionalFormatting sqref="BO97:BO118">
    <cfRule type="cellIs" dxfId="17054" priority="15640" stopIfTrue="1" operator="equal">
      <formula>"h"</formula>
    </cfRule>
    <cfRule type="cellIs" dxfId="17053" priority="15641" stopIfTrue="1" operator="equal">
      <formula>"g"</formula>
    </cfRule>
  </conditionalFormatting>
  <conditionalFormatting sqref="BO97:BO118">
    <cfRule type="cellIs" dxfId="17052" priority="15639" stopIfTrue="1" operator="equal">
      <formula>"f"</formula>
    </cfRule>
  </conditionalFormatting>
  <conditionalFormatting sqref="BO97:BO118">
    <cfRule type="cellIs" dxfId="17051" priority="15637" stopIfTrue="1" operator="equal">
      <formula>"h"</formula>
    </cfRule>
    <cfRule type="cellIs" dxfId="17050" priority="15638" stopIfTrue="1" operator="equal">
      <formula>"g"</formula>
    </cfRule>
  </conditionalFormatting>
  <conditionalFormatting sqref="BO97:BO118">
    <cfRule type="cellIs" dxfId="17049" priority="15636" stopIfTrue="1" operator="equal">
      <formula>"f"</formula>
    </cfRule>
  </conditionalFormatting>
  <conditionalFormatting sqref="BO97:BO118">
    <cfRule type="cellIs" dxfId="17048" priority="15634" stopIfTrue="1" operator="equal">
      <formula>"h"</formula>
    </cfRule>
    <cfRule type="cellIs" dxfId="17047" priority="15635" stopIfTrue="1" operator="equal">
      <formula>"g"</formula>
    </cfRule>
  </conditionalFormatting>
  <conditionalFormatting sqref="BO97:BO118">
    <cfRule type="cellIs" dxfId="17046" priority="15633" stopIfTrue="1" operator="equal">
      <formula>"f"</formula>
    </cfRule>
  </conditionalFormatting>
  <conditionalFormatting sqref="BO97:BO118">
    <cfRule type="cellIs" dxfId="17045" priority="15631" stopIfTrue="1" operator="equal">
      <formula>"h"</formula>
    </cfRule>
    <cfRule type="cellIs" dxfId="17044" priority="15632" stopIfTrue="1" operator="equal">
      <formula>"g"</formula>
    </cfRule>
  </conditionalFormatting>
  <conditionalFormatting sqref="BO97:BO118">
    <cfRule type="cellIs" dxfId="17043" priority="15630" stopIfTrue="1" operator="equal">
      <formula>"f"</formula>
    </cfRule>
  </conditionalFormatting>
  <conditionalFormatting sqref="BO97:BO118">
    <cfRule type="cellIs" dxfId="17042" priority="15628" stopIfTrue="1" operator="equal">
      <formula>"h"</formula>
    </cfRule>
    <cfRule type="cellIs" dxfId="17041" priority="15629" stopIfTrue="1" operator="equal">
      <formula>"g"</formula>
    </cfRule>
  </conditionalFormatting>
  <conditionalFormatting sqref="BO97:BO118">
    <cfRule type="cellIs" dxfId="17040" priority="15627" stopIfTrue="1" operator="equal">
      <formula>"f"</formula>
    </cfRule>
  </conditionalFormatting>
  <conditionalFormatting sqref="BO97:BO118">
    <cfRule type="cellIs" dxfId="17039" priority="15625" stopIfTrue="1" operator="equal">
      <formula>"h"</formula>
    </cfRule>
    <cfRule type="cellIs" dxfId="17038" priority="15626" stopIfTrue="1" operator="equal">
      <formula>"g"</formula>
    </cfRule>
  </conditionalFormatting>
  <conditionalFormatting sqref="BO97:BO118">
    <cfRule type="cellIs" dxfId="17037" priority="15624" stopIfTrue="1" operator="equal">
      <formula>"f"</formula>
    </cfRule>
  </conditionalFormatting>
  <conditionalFormatting sqref="BO97:BO118">
    <cfRule type="cellIs" dxfId="17036" priority="15622" stopIfTrue="1" operator="equal">
      <formula>"h"</formula>
    </cfRule>
    <cfRule type="cellIs" dxfId="17035" priority="15623" stopIfTrue="1" operator="equal">
      <formula>"g"</formula>
    </cfRule>
  </conditionalFormatting>
  <conditionalFormatting sqref="BO97:BO118">
    <cfRule type="cellIs" dxfId="17034" priority="15621" stopIfTrue="1" operator="equal">
      <formula>"f"</formula>
    </cfRule>
  </conditionalFormatting>
  <conditionalFormatting sqref="BO97:BO118">
    <cfRule type="cellIs" dxfId="17033" priority="15619" stopIfTrue="1" operator="equal">
      <formula>"h"</formula>
    </cfRule>
    <cfRule type="cellIs" dxfId="17032" priority="15620" stopIfTrue="1" operator="equal">
      <formula>"g"</formula>
    </cfRule>
  </conditionalFormatting>
  <conditionalFormatting sqref="BO97:BO118">
    <cfRule type="cellIs" dxfId="17031" priority="15618" stopIfTrue="1" operator="equal">
      <formula>"f"</formula>
    </cfRule>
  </conditionalFormatting>
  <conditionalFormatting sqref="BO97:BO118">
    <cfRule type="cellIs" dxfId="17030" priority="15616" stopIfTrue="1" operator="equal">
      <formula>"h"</formula>
    </cfRule>
    <cfRule type="cellIs" dxfId="17029" priority="15617" stopIfTrue="1" operator="equal">
      <formula>"g"</formula>
    </cfRule>
  </conditionalFormatting>
  <conditionalFormatting sqref="BO97:BO118">
    <cfRule type="cellIs" dxfId="17028" priority="15615" stopIfTrue="1" operator="equal">
      <formula>"f"</formula>
    </cfRule>
  </conditionalFormatting>
  <conditionalFormatting sqref="BO97:BO118">
    <cfRule type="cellIs" dxfId="17027" priority="15613" stopIfTrue="1" operator="equal">
      <formula>"h"</formula>
    </cfRule>
    <cfRule type="cellIs" dxfId="17026" priority="15614" stopIfTrue="1" operator="equal">
      <formula>"g"</formula>
    </cfRule>
  </conditionalFormatting>
  <conditionalFormatting sqref="BO97:BO118">
    <cfRule type="cellIs" dxfId="17025" priority="15612" stopIfTrue="1" operator="equal">
      <formula>"f"</formula>
    </cfRule>
  </conditionalFormatting>
  <conditionalFormatting sqref="BO97:BO118">
    <cfRule type="cellIs" dxfId="17024" priority="15610" stopIfTrue="1" operator="equal">
      <formula>"h"</formula>
    </cfRule>
    <cfRule type="cellIs" dxfId="17023" priority="15611" stopIfTrue="1" operator="equal">
      <formula>"g"</formula>
    </cfRule>
  </conditionalFormatting>
  <conditionalFormatting sqref="BQ151:BR172">
    <cfRule type="cellIs" dxfId="17022" priority="15609" stopIfTrue="1" operator="equal">
      <formula>"f"</formula>
    </cfRule>
  </conditionalFormatting>
  <conditionalFormatting sqref="BQ151:BR172">
    <cfRule type="cellIs" dxfId="17021" priority="15607" stopIfTrue="1" operator="equal">
      <formula>"h"</formula>
    </cfRule>
    <cfRule type="cellIs" dxfId="17020" priority="15608" stopIfTrue="1" operator="equal">
      <formula>"g"</formula>
    </cfRule>
  </conditionalFormatting>
  <conditionalFormatting sqref="AV151:AV172">
    <cfRule type="cellIs" dxfId="17019" priority="15606" stopIfTrue="1" operator="equal">
      <formula>"f"</formula>
    </cfRule>
  </conditionalFormatting>
  <conditionalFormatting sqref="AV151:AV172">
    <cfRule type="cellIs" dxfId="17018" priority="15604" stopIfTrue="1" operator="equal">
      <formula>"h"</formula>
    </cfRule>
    <cfRule type="cellIs" dxfId="17017" priority="15605" stopIfTrue="1" operator="equal">
      <formula>"g"</formula>
    </cfRule>
  </conditionalFormatting>
  <conditionalFormatting sqref="AV151:AV172">
    <cfRule type="cellIs" dxfId="17016" priority="15603" stopIfTrue="1" operator="equal">
      <formula>"f"</formula>
    </cfRule>
  </conditionalFormatting>
  <conditionalFormatting sqref="AV151:AV172">
    <cfRule type="cellIs" dxfId="17015" priority="15601" stopIfTrue="1" operator="equal">
      <formula>"h"</formula>
    </cfRule>
    <cfRule type="cellIs" dxfId="17014" priority="15602" stopIfTrue="1" operator="equal">
      <formula>"g"</formula>
    </cfRule>
  </conditionalFormatting>
  <conditionalFormatting sqref="AV151:AV172">
    <cfRule type="cellIs" dxfId="17013" priority="15600" stopIfTrue="1" operator="equal">
      <formula>"f"</formula>
    </cfRule>
  </conditionalFormatting>
  <conditionalFormatting sqref="AV151:AV172">
    <cfRule type="cellIs" dxfId="17012" priority="15598" stopIfTrue="1" operator="equal">
      <formula>"h"</formula>
    </cfRule>
    <cfRule type="cellIs" dxfId="17011" priority="15599" stopIfTrue="1" operator="equal">
      <formula>"g"</formula>
    </cfRule>
  </conditionalFormatting>
  <conditionalFormatting sqref="AV151:AV172">
    <cfRule type="cellIs" dxfId="17010" priority="15597" stopIfTrue="1" operator="equal">
      <formula>"f"</formula>
    </cfRule>
  </conditionalFormatting>
  <conditionalFormatting sqref="AV151:AV172">
    <cfRule type="cellIs" dxfId="17009" priority="15595" stopIfTrue="1" operator="equal">
      <formula>"h"</formula>
    </cfRule>
    <cfRule type="cellIs" dxfId="17008" priority="15596" stopIfTrue="1" operator="equal">
      <formula>"g"</formula>
    </cfRule>
  </conditionalFormatting>
  <conditionalFormatting sqref="AV151:AV172">
    <cfRule type="cellIs" dxfId="17007" priority="15594" stopIfTrue="1" operator="equal">
      <formula>"f"</formula>
    </cfRule>
  </conditionalFormatting>
  <conditionalFormatting sqref="AV151:AV172">
    <cfRule type="cellIs" dxfId="17006" priority="15592" stopIfTrue="1" operator="equal">
      <formula>"h"</formula>
    </cfRule>
    <cfRule type="cellIs" dxfId="17005" priority="15593" stopIfTrue="1" operator="equal">
      <formula>"g"</formula>
    </cfRule>
  </conditionalFormatting>
  <conditionalFormatting sqref="AV151:AV172">
    <cfRule type="cellIs" dxfId="17004" priority="15591" stopIfTrue="1" operator="equal">
      <formula>"f"</formula>
    </cfRule>
  </conditionalFormatting>
  <conditionalFormatting sqref="AV151:AV172">
    <cfRule type="cellIs" dxfId="17003" priority="15589" stopIfTrue="1" operator="equal">
      <formula>"h"</formula>
    </cfRule>
    <cfRule type="cellIs" dxfId="17002" priority="15590" stopIfTrue="1" operator="equal">
      <formula>"g"</formula>
    </cfRule>
  </conditionalFormatting>
  <conditionalFormatting sqref="AV151:AV172">
    <cfRule type="cellIs" dxfId="17001" priority="15588" stopIfTrue="1" operator="equal">
      <formula>"f"</formula>
    </cfRule>
  </conditionalFormatting>
  <conditionalFormatting sqref="AV151:AV172">
    <cfRule type="cellIs" dxfId="17000" priority="15586" stopIfTrue="1" operator="equal">
      <formula>"h"</formula>
    </cfRule>
    <cfRule type="cellIs" dxfId="16999" priority="15587" stopIfTrue="1" operator="equal">
      <formula>"g"</formula>
    </cfRule>
  </conditionalFormatting>
  <conditionalFormatting sqref="AV151:AV172">
    <cfRule type="cellIs" dxfId="16998" priority="15585" stopIfTrue="1" operator="equal">
      <formula>"f"</formula>
    </cfRule>
  </conditionalFormatting>
  <conditionalFormatting sqref="AV151:AV172">
    <cfRule type="cellIs" dxfId="16997" priority="15583" stopIfTrue="1" operator="equal">
      <formula>"h"</formula>
    </cfRule>
    <cfRule type="cellIs" dxfId="16996" priority="15584" stopIfTrue="1" operator="equal">
      <formula>"g"</formula>
    </cfRule>
  </conditionalFormatting>
  <conditionalFormatting sqref="AW151:AW172">
    <cfRule type="cellIs" dxfId="16995" priority="15582" stopIfTrue="1" operator="equal">
      <formula>"f"</formula>
    </cfRule>
  </conditionalFormatting>
  <conditionalFormatting sqref="AW151:AW172">
    <cfRule type="cellIs" dxfId="16994" priority="15580" stopIfTrue="1" operator="equal">
      <formula>"h"</formula>
    </cfRule>
    <cfRule type="cellIs" dxfId="16993" priority="15581" stopIfTrue="1" operator="equal">
      <formula>"g"</formula>
    </cfRule>
  </conditionalFormatting>
  <conditionalFormatting sqref="AW151:AW172">
    <cfRule type="cellIs" dxfId="16992" priority="15579" stopIfTrue="1" operator="equal">
      <formula>"f"</formula>
    </cfRule>
  </conditionalFormatting>
  <conditionalFormatting sqref="AW151:AW172">
    <cfRule type="cellIs" dxfId="16991" priority="15577" stopIfTrue="1" operator="equal">
      <formula>"h"</formula>
    </cfRule>
    <cfRule type="cellIs" dxfId="16990" priority="15578" stopIfTrue="1" operator="equal">
      <formula>"g"</formula>
    </cfRule>
  </conditionalFormatting>
  <conditionalFormatting sqref="AW151:AW172">
    <cfRule type="cellIs" dxfId="16989" priority="15576" stopIfTrue="1" operator="equal">
      <formula>"f"</formula>
    </cfRule>
  </conditionalFormatting>
  <conditionalFormatting sqref="AW151:AW172">
    <cfRule type="cellIs" dxfId="16988" priority="15574" stopIfTrue="1" operator="equal">
      <formula>"h"</formula>
    </cfRule>
    <cfRule type="cellIs" dxfId="16987" priority="15575" stopIfTrue="1" operator="equal">
      <formula>"g"</formula>
    </cfRule>
  </conditionalFormatting>
  <conditionalFormatting sqref="AW151:AW172">
    <cfRule type="cellIs" dxfId="16986" priority="15573" stopIfTrue="1" operator="equal">
      <formula>"f"</formula>
    </cfRule>
  </conditionalFormatting>
  <conditionalFormatting sqref="AW151:AW172">
    <cfRule type="cellIs" dxfId="16985" priority="15571" stopIfTrue="1" operator="equal">
      <formula>"h"</formula>
    </cfRule>
    <cfRule type="cellIs" dxfId="16984" priority="15572" stopIfTrue="1" operator="equal">
      <formula>"g"</formula>
    </cfRule>
  </conditionalFormatting>
  <conditionalFormatting sqref="AW151:AW172">
    <cfRule type="cellIs" dxfId="16983" priority="15570" stopIfTrue="1" operator="equal">
      <formula>"f"</formula>
    </cfRule>
  </conditionalFormatting>
  <conditionalFormatting sqref="AW151:AW172">
    <cfRule type="cellIs" dxfId="16982" priority="15568" stopIfTrue="1" operator="equal">
      <formula>"h"</formula>
    </cfRule>
    <cfRule type="cellIs" dxfId="16981" priority="15569" stopIfTrue="1" operator="equal">
      <formula>"g"</formula>
    </cfRule>
  </conditionalFormatting>
  <conditionalFormatting sqref="AW151:AW172">
    <cfRule type="cellIs" dxfId="16980" priority="15567" stopIfTrue="1" operator="equal">
      <formula>"f"</formula>
    </cfRule>
  </conditionalFormatting>
  <conditionalFormatting sqref="AW151:AW172">
    <cfRule type="cellIs" dxfId="16979" priority="15565" stopIfTrue="1" operator="equal">
      <formula>"h"</formula>
    </cfRule>
    <cfRule type="cellIs" dxfId="16978" priority="15566" stopIfTrue="1" operator="equal">
      <formula>"g"</formula>
    </cfRule>
  </conditionalFormatting>
  <conditionalFormatting sqref="AW151:AW172">
    <cfRule type="cellIs" dxfId="16977" priority="15564" stopIfTrue="1" operator="equal">
      <formula>"f"</formula>
    </cfRule>
  </conditionalFormatting>
  <conditionalFormatting sqref="AW151:AW172">
    <cfRule type="cellIs" dxfId="16976" priority="15562" stopIfTrue="1" operator="equal">
      <formula>"h"</formula>
    </cfRule>
    <cfRule type="cellIs" dxfId="16975" priority="15563" stopIfTrue="1" operator="equal">
      <formula>"g"</formula>
    </cfRule>
  </conditionalFormatting>
  <conditionalFormatting sqref="AV151:AW172">
    <cfRule type="cellIs" dxfId="16974" priority="15558" stopIfTrue="1" operator="equal">
      <formula>"f"</formula>
    </cfRule>
  </conditionalFormatting>
  <conditionalFormatting sqref="AV151:AW172">
    <cfRule type="cellIs" dxfId="16973" priority="15556" stopIfTrue="1" operator="equal">
      <formula>"h"</formula>
    </cfRule>
    <cfRule type="cellIs" dxfId="16972" priority="15557" stopIfTrue="1" operator="equal">
      <formula>"g"</formula>
    </cfRule>
  </conditionalFormatting>
  <conditionalFormatting sqref="AW151:AW172">
    <cfRule type="cellIs" dxfId="16971" priority="15561" stopIfTrue="1" operator="equal">
      <formula>"f"</formula>
    </cfRule>
  </conditionalFormatting>
  <conditionalFormatting sqref="AW151:AW172">
    <cfRule type="cellIs" dxfId="16970" priority="15559" stopIfTrue="1" operator="equal">
      <formula>"h"</formula>
    </cfRule>
    <cfRule type="cellIs" dxfId="16969" priority="15560" stopIfTrue="1" operator="equal">
      <formula>"g"</formula>
    </cfRule>
  </conditionalFormatting>
  <conditionalFormatting sqref="AV151:AW172">
    <cfRule type="cellIs" dxfId="16968" priority="15555" stopIfTrue="1" operator="equal">
      <formula>"f"</formula>
    </cfRule>
  </conditionalFormatting>
  <conditionalFormatting sqref="AV151:AW172">
    <cfRule type="cellIs" dxfId="16967" priority="15553" stopIfTrue="1" operator="equal">
      <formula>"h"</formula>
    </cfRule>
    <cfRule type="cellIs" dxfId="16966" priority="15554" stopIfTrue="1" operator="equal">
      <formula>"g"</formula>
    </cfRule>
  </conditionalFormatting>
  <conditionalFormatting sqref="AV151:AW172">
    <cfRule type="cellIs" dxfId="16965" priority="15552" stopIfTrue="1" operator="equal">
      <formula>"f"</formula>
    </cfRule>
  </conditionalFormatting>
  <conditionalFormatting sqref="AV151:AW172">
    <cfRule type="cellIs" dxfId="16964" priority="15550" stopIfTrue="1" operator="equal">
      <formula>"h"</formula>
    </cfRule>
    <cfRule type="cellIs" dxfId="16963" priority="15551" stopIfTrue="1" operator="equal">
      <formula>"g"</formula>
    </cfRule>
  </conditionalFormatting>
  <conditionalFormatting sqref="AV151:AW172">
    <cfRule type="cellIs" dxfId="16962" priority="15546" stopIfTrue="1" operator="equal">
      <formula>"f"</formula>
    </cfRule>
  </conditionalFormatting>
  <conditionalFormatting sqref="AV151:AW172">
    <cfRule type="cellIs" dxfId="16961" priority="15544" stopIfTrue="1" operator="equal">
      <formula>"h"</formula>
    </cfRule>
    <cfRule type="cellIs" dxfId="16960" priority="15545" stopIfTrue="1" operator="equal">
      <formula>"g"</formula>
    </cfRule>
  </conditionalFormatting>
  <conditionalFormatting sqref="AV151:AW172">
    <cfRule type="cellIs" dxfId="16959" priority="15549" stopIfTrue="1" operator="equal">
      <formula>"f"</formula>
    </cfRule>
  </conditionalFormatting>
  <conditionalFormatting sqref="AV151:AW172">
    <cfRule type="cellIs" dxfId="16958" priority="15547" stopIfTrue="1" operator="equal">
      <formula>"h"</formula>
    </cfRule>
    <cfRule type="cellIs" dxfId="16957" priority="15548" stopIfTrue="1" operator="equal">
      <formula>"g"</formula>
    </cfRule>
  </conditionalFormatting>
  <conditionalFormatting sqref="AV151:AW172">
    <cfRule type="cellIs" dxfId="16956" priority="15543" stopIfTrue="1" operator="equal">
      <formula>"f"</formula>
    </cfRule>
  </conditionalFormatting>
  <conditionalFormatting sqref="AV151:AW172">
    <cfRule type="cellIs" dxfId="16955" priority="15541" stopIfTrue="1" operator="equal">
      <formula>"h"</formula>
    </cfRule>
    <cfRule type="cellIs" dxfId="16954" priority="15542" stopIfTrue="1" operator="equal">
      <formula>"g"</formula>
    </cfRule>
  </conditionalFormatting>
  <conditionalFormatting sqref="AV151:AW172">
    <cfRule type="cellIs" dxfId="16953" priority="15540" stopIfTrue="1" operator="equal">
      <formula>"f"</formula>
    </cfRule>
  </conditionalFormatting>
  <conditionalFormatting sqref="AV151:AW172">
    <cfRule type="cellIs" dxfId="16952" priority="15538" stopIfTrue="1" operator="equal">
      <formula>"h"</formula>
    </cfRule>
    <cfRule type="cellIs" dxfId="16951" priority="15539" stopIfTrue="1" operator="equal">
      <formula>"g"</formula>
    </cfRule>
  </conditionalFormatting>
  <conditionalFormatting sqref="AV151:AW172">
    <cfRule type="cellIs" dxfId="16950" priority="15537" stopIfTrue="1" operator="equal">
      <formula>"f"</formula>
    </cfRule>
  </conditionalFormatting>
  <conditionalFormatting sqref="AV151:AW172">
    <cfRule type="cellIs" dxfId="16949" priority="15535" stopIfTrue="1" operator="equal">
      <formula>"h"</formula>
    </cfRule>
    <cfRule type="cellIs" dxfId="16948" priority="15536" stopIfTrue="1" operator="equal">
      <formula>"g"</formula>
    </cfRule>
  </conditionalFormatting>
  <conditionalFormatting sqref="AV151:AV172">
    <cfRule type="cellIs" dxfId="16947" priority="15534" stopIfTrue="1" operator="equal">
      <formula>"f"</formula>
    </cfRule>
  </conditionalFormatting>
  <conditionalFormatting sqref="AV151:AV172">
    <cfRule type="cellIs" dxfId="16946" priority="15532" stopIfTrue="1" operator="equal">
      <formula>"h"</formula>
    </cfRule>
    <cfRule type="cellIs" dxfId="16945" priority="15533" stopIfTrue="1" operator="equal">
      <formula>"g"</formula>
    </cfRule>
  </conditionalFormatting>
  <conditionalFormatting sqref="AV151:AV172">
    <cfRule type="cellIs" dxfId="16944" priority="15528" stopIfTrue="1" operator="equal">
      <formula>"f"</formula>
    </cfRule>
  </conditionalFormatting>
  <conditionalFormatting sqref="AV151:AV172">
    <cfRule type="cellIs" dxfId="16943" priority="15526" stopIfTrue="1" operator="equal">
      <formula>"h"</formula>
    </cfRule>
    <cfRule type="cellIs" dxfId="16942" priority="15527" stopIfTrue="1" operator="equal">
      <formula>"g"</formula>
    </cfRule>
  </conditionalFormatting>
  <conditionalFormatting sqref="AV151:AV172">
    <cfRule type="cellIs" dxfId="16941" priority="15525" stopIfTrue="1" operator="equal">
      <formula>"f"</formula>
    </cfRule>
  </conditionalFormatting>
  <conditionalFormatting sqref="AV151:AV172">
    <cfRule type="cellIs" dxfId="16940" priority="15523" stopIfTrue="1" operator="equal">
      <formula>"h"</formula>
    </cfRule>
    <cfRule type="cellIs" dxfId="16939" priority="15524" stopIfTrue="1" operator="equal">
      <formula>"g"</formula>
    </cfRule>
  </conditionalFormatting>
  <conditionalFormatting sqref="AV151:AV172">
    <cfRule type="cellIs" dxfId="16938" priority="15522" stopIfTrue="1" operator="equal">
      <formula>"f"</formula>
    </cfRule>
  </conditionalFormatting>
  <conditionalFormatting sqref="AV151:AV172">
    <cfRule type="cellIs" dxfId="16937" priority="15520" stopIfTrue="1" operator="equal">
      <formula>"h"</formula>
    </cfRule>
    <cfRule type="cellIs" dxfId="16936" priority="15521" stopIfTrue="1" operator="equal">
      <formula>"g"</formula>
    </cfRule>
  </conditionalFormatting>
  <conditionalFormatting sqref="AV151:AV172">
    <cfRule type="cellIs" dxfId="16935" priority="15531" stopIfTrue="1" operator="equal">
      <formula>"f"</formula>
    </cfRule>
  </conditionalFormatting>
  <conditionalFormatting sqref="AV151:AV172">
    <cfRule type="cellIs" dxfId="16934" priority="15529" stopIfTrue="1" operator="equal">
      <formula>"h"</formula>
    </cfRule>
    <cfRule type="cellIs" dxfId="16933" priority="15530" stopIfTrue="1" operator="equal">
      <formula>"g"</formula>
    </cfRule>
  </conditionalFormatting>
  <conditionalFormatting sqref="AV151:AV172">
    <cfRule type="cellIs" dxfId="16932" priority="15519" stopIfTrue="1" operator="equal">
      <formula>"f"</formula>
    </cfRule>
  </conditionalFormatting>
  <conditionalFormatting sqref="AV151:AV172">
    <cfRule type="cellIs" dxfId="16931" priority="15517" stopIfTrue="1" operator="equal">
      <formula>"h"</formula>
    </cfRule>
    <cfRule type="cellIs" dxfId="16930" priority="15518" stopIfTrue="1" operator="equal">
      <formula>"g"</formula>
    </cfRule>
  </conditionalFormatting>
  <conditionalFormatting sqref="AV151:AV172">
    <cfRule type="cellIs" dxfId="16929" priority="15516" stopIfTrue="1" operator="equal">
      <formula>"f"</formula>
    </cfRule>
  </conditionalFormatting>
  <conditionalFormatting sqref="AV151:AV172">
    <cfRule type="cellIs" dxfId="16928" priority="15514" stopIfTrue="1" operator="equal">
      <formula>"h"</formula>
    </cfRule>
    <cfRule type="cellIs" dxfId="16927" priority="15515" stopIfTrue="1" operator="equal">
      <formula>"g"</formula>
    </cfRule>
  </conditionalFormatting>
  <conditionalFormatting sqref="AV151:AV172">
    <cfRule type="cellIs" dxfId="16926" priority="15513" stopIfTrue="1" operator="equal">
      <formula>"f"</formula>
    </cfRule>
  </conditionalFormatting>
  <conditionalFormatting sqref="AV151:AV172">
    <cfRule type="cellIs" dxfId="16925" priority="15511" stopIfTrue="1" operator="equal">
      <formula>"h"</formula>
    </cfRule>
    <cfRule type="cellIs" dxfId="16924" priority="15512" stopIfTrue="1" operator="equal">
      <formula>"g"</formula>
    </cfRule>
  </conditionalFormatting>
  <conditionalFormatting sqref="BN151:BN172">
    <cfRule type="cellIs" dxfId="16923" priority="15510" stopIfTrue="1" operator="equal">
      <formula>"f"</formula>
    </cfRule>
  </conditionalFormatting>
  <conditionalFormatting sqref="BN151:BN172">
    <cfRule type="cellIs" dxfId="16922" priority="15508" stopIfTrue="1" operator="equal">
      <formula>"h"</formula>
    </cfRule>
    <cfRule type="cellIs" dxfId="16921" priority="15509" stopIfTrue="1" operator="equal">
      <formula>"g"</formula>
    </cfRule>
  </conditionalFormatting>
  <conditionalFormatting sqref="BN151:BN172">
    <cfRule type="cellIs" dxfId="16920" priority="15507" stopIfTrue="1" operator="equal">
      <formula>"f"</formula>
    </cfRule>
  </conditionalFormatting>
  <conditionalFormatting sqref="BN151:BN172">
    <cfRule type="cellIs" dxfId="16919" priority="15505" stopIfTrue="1" operator="equal">
      <formula>"h"</formula>
    </cfRule>
    <cfRule type="cellIs" dxfId="16918" priority="15506" stopIfTrue="1" operator="equal">
      <formula>"g"</formula>
    </cfRule>
  </conditionalFormatting>
  <conditionalFormatting sqref="BN151:BN172">
    <cfRule type="cellIs" dxfId="16917" priority="15504" stopIfTrue="1" operator="equal">
      <formula>"f"</formula>
    </cfRule>
  </conditionalFormatting>
  <conditionalFormatting sqref="BN151:BN172">
    <cfRule type="cellIs" dxfId="16916" priority="15502" stopIfTrue="1" operator="equal">
      <formula>"h"</formula>
    </cfRule>
    <cfRule type="cellIs" dxfId="16915" priority="15503" stopIfTrue="1" operator="equal">
      <formula>"g"</formula>
    </cfRule>
  </conditionalFormatting>
  <conditionalFormatting sqref="BN151:BN172">
    <cfRule type="cellIs" dxfId="16914" priority="15498" stopIfTrue="1" operator="equal">
      <formula>"f"</formula>
    </cfRule>
  </conditionalFormatting>
  <conditionalFormatting sqref="BN151:BN172">
    <cfRule type="cellIs" dxfId="16913" priority="15496" stopIfTrue="1" operator="equal">
      <formula>"h"</formula>
    </cfRule>
    <cfRule type="cellIs" dxfId="16912" priority="15497" stopIfTrue="1" operator="equal">
      <formula>"g"</formula>
    </cfRule>
  </conditionalFormatting>
  <conditionalFormatting sqref="BN151:BN172">
    <cfRule type="cellIs" dxfId="16911" priority="15501" stopIfTrue="1" operator="equal">
      <formula>"f"</formula>
    </cfRule>
  </conditionalFormatting>
  <conditionalFormatting sqref="BN151:BN172">
    <cfRule type="cellIs" dxfId="16910" priority="15499" stopIfTrue="1" operator="equal">
      <formula>"h"</formula>
    </cfRule>
    <cfRule type="cellIs" dxfId="16909" priority="15500" stopIfTrue="1" operator="equal">
      <formula>"g"</formula>
    </cfRule>
  </conditionalFormatting>
  <conditionalFormatting sqref="BN151:BN172">
    <cfRule type="cellIs" dxfId="16908" priority="15495" stopIfTrue="1" operator="equal">
      <formula>"f"</formula>
    </cfRule>
  </conditionalFormatting>
  <conditionalFormatting sqref="BN151:BN172">
    <cfRule type="cellIs" dxfId="16907" priority="15493" stopIfTrue="1" operator="equal">
      <formula>"h"</formula>
    </cfRule>
    <cfRule type="cellIs" dxfId="16906" priority="15494" stopIfTrue="1" operator="equal">
      <formula>"g"</formula>
    </cfRule>
  </conditionalFormatting>
  <conditionalFormatting sqref="BN151:BN172">
    <cfRule type="cellIs" dxfId="16905" priority="15492" stopIfTrue="1" operator="equal">
      <formula>"f"</formula>
    </cfRule>
  </conditionalFormatting>
  <conditionalFormatting sqref="BN151:BN172">
    <cfRule type="cellIs" dxfId="16904" priority="15490" stopIfTrue="1" operator="equal">
      <formula>"h"</formula>
    </cfRule>
    <cfRule type="cellIs" dxfId="16903" priority="15491" stopIfTrue="1" operator="equal">
      <formula>"g"</formula>
    </cfRule>
  </conditionalFormatting>
  <conditionalFormatting sqref="BN151:BN172">
    <cfRule type="cellIs" dxfId="16902" priority="15486" stopIfTrue="1" operator="equal">
      <formula>"f"</formula>
    </cfRule>
  </conditionalFormatting>
  <conditionalFormatting sqref="BN151:BN172">
    <cfRule type="cellIs" dxfId="16901" priority="15484" stopIfTrue="1" operator="equal">
      <formula>"h"</formula>
    </cfRule>
    <cfRule type="cellIs" dxfId="16900" priority="15485" stopIfTrue="1" operator="equal">
      <formula>"g"</formula>
    </cfRule>
  </conditionalFormatting>
  <conditionalFormatting sqref="BN151:BN172">
    <cfRule type="cellIs" dxfId="16899" priority="15489" stopIfTrue="1" operator="equal">
      <formula>"f"</formula>
    </cfRule>
  </conditionalFormatting>
  <conditionalFormatting sqref="BN151:BN172">
    <cfRule type="cellIs" dxfId="16898" priority="15487" stopIfTrue="1" operator="equal">
      <formula>"h"</formula>
    </cfRule>
    <cfRule type="cellIs" dxfId="16897" priority="15488" stopIfTrue="1" operator="equal">
      <formula>"g"</formula>
    </cfRule>
  </conditionalFormatting>
  <conditionalFormatting sqref="BN151:BN172">
    <cfRule type="cellIs" dxfId="16896" priority="15483" stopIfTrue="1" operator="equal">
      <formula>"f"</formula>
    </cfRule>
  </conditionalFormatting>
  <conditionalFormatting sqref="BN151:BN172">
    <cfRule type="cellIs" dxfId="16895" priority="15481" stopIfTrue="1" operator="equal">
      <formula>"h"</formula>
    </cfRule>
    <cfRule type="cellIs" dxfId="16894" priority="15482" stopIfTrue="1" operator="equal">
      <formula>"g"</formula>
    </cfRule>
  </conditionalFormatting>
  <conditionalFormatting sqref="BN151:BN172">
    <cfRule type="cellIs" dxfId="16893" priority="15480" stopIfTrue="1" operator="equal">
      <formula>"f"</formula>
    </cfRule>
  </conditionalFormatting>
  <conditionalFormatting sqref="BN151:BN172">
    <cfRule type="cellIs" dxfId="16892" priority="15478" stopIfTrue="1" operator="equal">
      <formula>"h"</formula>
    </cfRule>
    <cfRule type="cellIs" dxfId="16891" priority="15479" stopIfTrue="1" operator="equal">
      <formula>"g"</formula>
    </cfRule>
  </conditionalFormatting>
  <conditionalFormatting sqref="BN151:BN172">
    <cfRule type="cellIs" dxfId="16890" priority="15477" stopIfTrue="1" operator="equal">
      <formula>"f"</formula>
    </cfRule>
  </conditionalFormatting>
  <conditionalFormatting sqref="BN151:BN172">
    <cfRule type="cellIs" dxfId="16889" priority="15475" stopIfTrue="1" operator="equal">
      <formula>"h"</formula>
    </cfRule>
    <cfRule type="cellIs" dxfId="16888" priority="15476" stopIfTrue="1" operator="equal">
      <formula>"g"</formula>
    </cfRule>
  </conditionalFormatting>
  <conditionalFormatting sqref="BN151:BN172">
    <cfRule type="cellIs" dxfId="16887" priority="15474" stopIfTrue="1" operator="equal">
      <formula>"f"</formula>
    </cfRule>
  </conditionalFormatting>
  <conditionalFormatting sqref="BN151:BN172">
    <cfRule type="cellIs" dxfId="16886" priority="15472" stopIfTrue="1" operator="equal">
      <formula>"h"</formula>
    </cfRule>
    <cfRule type="cellIs" dxfId="16885" priority="15473" stopIfTrue="1" operator="equal">
      <formula>"g"</formula>
    </cfRule>
  </conditionalFormatting>
  <conditionalFormatting sqref="BN151:BN172">
    <cfRule type="cellIs" dxfId="16884" priority="15471" stopIfTrue="1" operator="equal">
      <formula>"f"</formula>
    </cfRule>
  </conditionalFormatting>
  <conditionalFormatting sqref="BN151:BN172">
    <cfRule type="cellIs" dxfId="16883" priority="15469" stopIfTrue="1" operator="equal">
      <formula>"h"</formula>
    </cfRule>
    <cfRule type="cellIs" dxfId="16882" priority="15470" stopIfTrue="1" operator="equal">
      <formula>"g"</formula>
    </cfRule>
  </conditionalFormatting>
  <conditionalFormatting sqref="BN151:BN172">
    <cfRule type="cellIs" dxfId="16881" priority="15468" stopIfTrue="1" operator="equal">
      <formula>"f"</formula>
    </cfRule>
  </conditionalFormatting>
  <conditionalFormatting sqref="BN151:BN172">
    <cfRule type="cellIs" dxfId="16880" priority="15466" stopIfTrue="1" operator="equal">
      <formula>"h"</formula>
    </cfRule>
    <cfRule type="cellIs" dxfId="16879" priority="15467" stopIfTrue="1" operator="equal">
      <formula>"g"</formula>
    </cfRule>
  </conditionalFormatting>
  <conditionalFormatting sqref="BP151:BP172">
    <cfRule type="cellIs" dxfId="16878" priority="15462" stopIfTrue="1" operator="equal">
      <formula>"f"</formula>
    </cfRule>
  </conditionalFormatting>
  <conditionalFormatting sqref="BP151:BP172">
    <cfRule type="cellIs" dxfId="16877" priority="15460" stopIfTrue="1" operator="equal">
      <formula>"h"</formula>
    </cfRule>
    <cfRule type="cellIs" dxfId="16876" priority="15461" stopIfTrue="1" operator="equal">
      <formula>"g"</formula>
    </cfRule>
  </conditionalFormatting>
  <conditionalFormatting sqref="BN151:BN172">
    <cfRule type="cellIs" dxfId="16875" priority="15465" stopIfTrue="1" operator="equal">
      <formula>"f"</formula>
    </cfRule>
  </conditionalFormatting>
  <conditionalFormatting sqref="BN151:BN172">
    <cfRule type="cellIs" dxfId="16874" priority="15463" stopIfTrue="1" operator="equal">
      <formula>"h"</formula>
    </cfRule>
    <cfRule type="cellIs" dxfId="16873" priority="15464" stopIfTrue="1" operator="equal">
      <formula>"g"</formula>
    </cfRule>
  </conditionalFormatting>
  <conditionalFormatting sqref="BP151:BP172">
    <cfRule type="cellIs" dxfId="16872" priority="15459" stopIfTrue="1" operator="equal">
      <formula>"f"</formula>
    </cfRule>
  </conditionalFormatting>
  <conditionalFormatting sqref="BP151:BP172">
    <cfRule type="cellIs" dxfId="16871" priority="15457" stopIfTrue="1" operator="equal">
      <formula>"h"</formula>
    </cfRule>
    <cfRule type="cellIs" dxfId="16870" priority="15458" stopIfTrue="1" operator="equal">
      <formula>"g"</formula>
    </cfRule>
  </conditionalFormatting>
  <conditionalFormatting sqref="BP151:BP172">
    <cfRule type="cellIs" dxfId="16869" priority="15456" stopIfTrue="1" operator="equal">
      <formula>"f"</formula>
    </cfRule>
  </conditionalFormatting>
  <conditionalFormatting sqref="BP151:BP172">
    <cfRule type="cellIs" dxfId="16868" priority="15454" stopIfTrue="1" operator="equal">
      <formula>"h"</formula>
    </cfRule>
    <cfRule type="cellIs" dxfId="16867" priority="15455" stopIfTrue="1" operator="equal">
      <formula>"g"</formula>
    </cfRule>
  </conditionalFormatting>
  <conditionalFormatting sqref="BP151:BP172">
    <cfRule type="cellIs" dxfId="16866" priority="15453" stopIfTrue="1" operator="equal">
      <formula>"f"</formula>
    </cfRule>
  </conditionalFormatting>
  <conditionalFormatting sqref="BP151:BP172">
    <cfRule type="cellIs" dxfId="16865" priority="15451" stopIfTrue="1" operator="equal">
      <formula>"h"</formula>
    </cfRule>
    <cfRule type="cellIs" dxfId="16864" priority="15452" stopIfTrue="1" operator="equal">
      <formula>"g"</formula>
    </cfRule>
  </conditionalFormatting>
  <conditionalFormatting sqref="BP151:BP172">
    <cfRule type="cellIs" dxfId="16863" priority="15450" stopIfTrue="1" operator="equal">
      <formula>"f"</formula>
    </cfRule>
  </conditionalFormatting>
  <conditionalFormatting sqref="BP151:BP172">
    <cfRule type="cellIs" dxfId="16862" priority="15448" stopIfTrue="1" operator="equal">
      <formula>"h"</formula>
    </cfRule>
    <cfRule type="cellIs" dxfId="16861" priority="15449" stopIfTrue="1" operator="equal">
      <formula>"g"</formula>
    </cfRule>
  </conditionalFormatting>
  <conditionalFormatting sqref="AS97:AU118">
    <cfRule type="cellIs" dxfId="16860" priority="16095" stopIfTrue="1" operator="equal">
      <formula>"f"</formula>
    </cfRule>
  </conditionalFormatting>
  <conditionalFormatting sqref="AS97:AU118">
    <cfRule type="cellIs" dxfId="16859" priority="16093" stopIfTrue="1" operator="equal">
      <formula>"h"</formula>
    </cfRule>
    <cfRule type="cellIs" dxfId="16858" priority="16094" stopIfTrue="1" operator="equal">
      <formula>"g"</formula>
    </cfRule>
  </conditionalFormatting>
  <conditionalFormatting sqref="AS97:AU118">
    <cfRule type="cellIs" dxfId="16857" priority="16092" stopIfTrue="1" operator="equal">
      <formula>"f"</formula>
    </cfRule>
  </conditionalFormatting>
  <conditionalFormatting sqref="AS97:AU118">
    <cfRule type="cellIs" dxfId="16856" priority="16090" stopIfTrue="1" operator="equal">
      <formula>"h"</formula>
    </cfRule>
    <cfRule type="cellIs" dxfId="16855" priority="16091" stopIfTrue="1" operator="equal">
      <formula>"g"</formula>
    </cfRule>
  </conditionalFormatting>
  <conditionalFormatting sqref="AS97:AU118">
    <cfRule type="cellIs" dxfId="16854" priority="16086" stopIfTrue="1" operator="equal">
      <formula>"f"</formula>
    </cfRule>
  </conditionalFormatting>
  <conditionalFormatting sqref="AS97:AU118">
    <cfRule type="cellIs" dxfId="16853" priority="16084" stopIfTrue="1" operator="equal">
      <formula>"h"</formula>
    </cfRule>
    <cfRule type="cellIs" dxfId="16852" priority="16085" stopIfTrue="1" operator="equal">
      <formula>"g"</formula>
    </cfRule>
  </conditionalFormatting>
  <conditionalFormatting sqref="AS97:AU118">
    <cfRule type="cellIs" dxfId="16851" priority="16089" stopIfTrue="1" operator="equal">
      <formula>"f"</formula>
    </cfRule>
  </conditionalFormatting>
  <conditionalFormatting sqref="AS97:AU118">
    <cfRule type="cellIs" dxfId="16850" priority="16087" stopIfTrue="1" operator="equal">
      <formula>"h"</formula>
    </cfRule>
    <cfRule type="cellIs" dxfId="16849" priority="16088" stopIfTrue="1" operator="equal">
      <formula>"g"</formula>
    </cfRule>
  </conditionalFormatting>
  <conditionalFormatting sqref="AS97:AU118">
    <cfRule type="cellIs" dxfId="16848" priority="16083" stopIfTrue="1" operator="equal">
      <formula>"f"</formula>
    </cfRule>
  </conditionalFormatting>
  <conditionalFormatting sqref="AS97:AU118">
    <cfRule type="cellIs" dxfId="16847" priority="16081" stopIfTrue="1" operator="equal">
      <formula>"h"</formula>
    </cfRule>
    <cfRule type="cellIs" dxfId="16846" priority="16082" stopIfTrue="1" operator="equal">
      <formula>"g"</formula>
    </cfRule>
  </conditionalFormatting>
  <conditionalFormatting sqref="AS97:AU118">
    <cfRule type="cellIs" dxfId="16845" priority="16080" stopIfTrue="1" operator="equal">
      <formula>"f"</formula>
    </cfRule>
  </conditionalFormatting>
  <conditionalFormatting sqref="AS97:AU118">
    <cfRule type="cellIs" dxfId="16844" priority="16078" stopIfTrue="1" operator="equal">
      <formula>"h"</formula>
    </cfRule>
    <cfRule type="cellIs" dxfId="16843" priority="16079" stopIfTrue="1" operator="equal">
      <formula>"g"</formula>
    </cfRule>
  </conditionalFormatting>
  <conditionalFormatting sqref="AS97:AU118">
    <cfRule type="cellIs" dxfId="16842" priority="16077" stopIfTrue="1" operator="equal">
      <formula>"f"</formula>
    </cfRule>
  </conditionalFormatting>
  <conditionalFormatting sqref="AS97:AU118">
    <cfRule type="cellIs" dxfId="16841" priority="16075" stopIfTrue="1" operator="equal">
      <formula>"h"</formula>
    </cfRule>
    <cfRule type="cellIs" dxfId="16840" priority="16076" stopIfTrue="1" operator="equal">
      <formula>"g"</formula>
    </cfRule>
  </conditionalFormatting>
  <conditionalFormatting sqref="AS97:AU118">
    <cfRule type="cellIs" dxfId="16839" priority="16074" stopIfTrue="1" operator="equal">
      <formula>"f"</formula>
    </cfRule>
  </conditionalFormatting>
  <conditionalFormatting sqref="AS97:AU118">
    <cfRule type="cellIs" dxfId="16838" priority="16072" stopIfTrue="1" operator="equal">
      <formula>"h"</formula>
    </cfRule>
    <cfRule type="cellIs" dxfId="16837" priority="16073" stopIfTrue="1" operator="equal">
      <formula>"g"</formula>
    </cfRule>
  </conditionalFormatting>
  <conditionalFormatting sqref="AS97:AU118">
    <cfRule type="cellIs" dxfId="16836" priority="16071" stopIfTrue="1" operator="equal">
      <formula>"f"</formula>
    </cfRule>
  </conditionalFormatting>
  <conditionalFormatting sqref="AS97:AU118">
    <cfRule type="cellIs" dxfId="16835" priority="16069" stopIfTrue="1" operator="equal">
      <formula>"h"</formula>
    </cfRule>
    <cfRule type="cellIs" dxfId="16834" priority="16070" stopIfTrue="1" operator="equal">
      <formula>"g"</formula>
    </cfRule>
  </conditionalFormatting>
  <conditionalFormatting sqref="BD97:BD118">
    <cfRule type="cellIs" dxfId="16833" priority="15996" stopIfTrue="1" operator="equal">
      <formula>"f"</formula>
    </cfRule>
  </conditionalFormatting>
  <conditionalFormatting sqref="BD97:BD118">
    <cfRule type="cellIs" dxfId="16832" priority="15994" stopIfTrue="1" operator="equal">
      <formula>"h"</formula>
    </cfRule>
    <cfRule type="cellIs" dxfId="16831" priority="15995" stopIfTrue="1" operator="equal">
      <formula>"g"</formula>
    </cfRule>
  </conditionalFormatting>
  <conditionalFormatting sqref="BC97:BD118">
    <cfRule type="cellIs" dxfId="16830" priority="15990" stopIfTrue="1" operator="equal">
      <formula>"f"</formula>
    </cfRule>
  </conditionalFormatting>
  <conditionalFormatting sqref="BC97:BD118">
    <cfRule type="cellIs" dxfId="16829" priority="15988" stopIfTrue="1" operator="equal">
      <formula>"h"</formula>
    </cfRule>
    <cfRule type="cellIs" dxfId="16828" priority="15989" stopIfTrue="1" operator="equal">
      <formula>"g"</formula>
    </cfRule>
  </conditionalFormatting>
  <conditionalFormatting sqref="BC97:BD118">
    <cfRule type="cellIs" dxfId="16827" priority="15993" stopIfTrue="1" operator="equal">
      <formula>"f"</formula>
    </cfRule>
  </conditionalFormatting>
  <conditionalFormatting sqref="BC97:BD118">
    <cfRule type="cellIs" dxfId="16826" priority="15991" stopIfTrue="1" operator="equal">
      <formula>"h"</formula>
    </cfRule>
    <cfRule type="cellIs" dxfId="16825" priority="15992" stopIfTrue="1" operator="equal">
      <formula>"g"</formula>
    </cfRule>
  </conditionalFormatting>
  <conditionalFormatting sqref="BC97:BD118">
    <cfRule type="cellIs" dxfId="16824" priority="15987" stopIfTrue="1" operator="equal">
      <formula>"f"</formula>
    </cfRule>
  </conditionalFormatting>
  <conditionalFormatting sqref="BC97:BD118">
    <cfRule type="cellIs" dxfId="16823" priority="15985" stopIfTrue="1" operator="equal">
      <formula>"h"</formula>
    </cfRule>
    <cfRule type="cellIs" dxfId="16822" priority="15986" stopIfTrue="1" operator="equal">
      <formula>"g"</formula>
    </cfRule>
  </conditionalFormatting>
  <conditionalFormatting sqref="BC97:BD118">
    <cfRule type="cellIs" dxfId="16821" priority="15984" stopIfTrue="1" operator="equal">
      <formula>"f"</formula>
    </cfRule>
  </conditionalFormatting>
  <conditionalFormatting sqref="BC97:BD118">
    <cfRule type="cellIs" dxfId="16820" priority="15982" stopIfTrue="1" operator="equal">
      <formula>"h"</formula>
    </cfRule>
    <cfRule type="cellIs" dxfId="16819" priority="15983" stopIfTrue="1" operator="equal">
      <formula>"g"</formula>
    </cfRule>
  </conditionalFormatting>
  <conditionalFormatting sqref="BC97:BD118">
    <cfRule type="cellIs" dxfId="16818" priority="15981" stopIfTrue="1" operator="equal">
      <formula>"f"</formula>
    </cfRule>
  </conditionalFormatting>
  <conditionalFormatting sqref="BC97:BD118">
    <cfRule type="cellIs" dxfId="16817" priority="15979" stopIfTrue="1" operator="equal">
      <formula>"h"</formula>
    </cfRule>
    <cfRule type="cellIs" dxfId="16816" priority="15980" stopIfTrue="1" operator="equal">
      <formula>"g"</formula>
    </cfRule>
  </conditionalFormatting>
  <conditionalFormatting sqref="BC97:BD118">
    <cfRule type="cellIs" dxfId="16815" priority="15978" stopIfTrue="1" operator="equal">
      <formula>"f"</formula>
    </cfRule>
  </conditionalFormatting>
  <conditionalFormatting sqref="BC97:BD118">
    <cfRule type="cellIs" dxfId="16814" priority="15976" stopIfTrue="1" operator="equal">
      <formula>"h"</formula>
    </cfRule>
    <cfRule type="cellIs" dxfId="16813" priority="15977" stopIfTrue="1" operator="equal">
      <formula>"g"</formula>
    </cfRule>
  </conditionalFormatting>
  <conditionalFormatting sqref="BC97:BD118">
    <cfRule type="cellIs" dxfId="16812" priority="15975" stopIfTrue="1" operator="equal">
      <formula>"f"</formula>
    </cfRule>
  </conditionalFormatting>
  <conditionalFormatting sqref="BC97:BD118">
    <cfRule type="cellIs" dxfId="16811" priority="15973" stopIfTrue="1" operator="equal">
      <formula>"h"</formula>
    </cfRule>
    <cfRule type="cellIs" dxfId="16810" priority="15974" stopIfTrue="1" operator="equal">
      <formula>"g"</formula>
    </cfRule>
  </conditionalFormatting>
  <conditionalFormatting sqref="BC97:BD118">
    <cfRule type="cellIs" dxfId="16809" priority="15972" stopIfTrue="1" operator="equal">
      <formula>"f"</formula>
    </cfRule>
  </conditionalFormatting>
  <conditionalFormatting sqref="BC97:BD118">
    <cfRule type="cellIs" dxfId="16808" priority="15970" stopIfTrue="1" operator="equal">
      <formula>"h"</formula>
    </cfRule>
    <cfRule type="cellIs" dxfId="16807" priority="15971" stopIfTrue="1" operator="equal">
      <formula>"g"</formula>
    </cfRule>
  </conditionalFormatting>
  <conditionalFormatting sqref="BC97:BC118">
    <cfRule type="cellIs" dxfId="16806" priority="15969" stopIfTrue="1" operator="equal">
      <formula>"f"</formula>
    </cfRule>
  </conditionalFormatting>
  <conditionalFormatting sqref="BC97:BC118">
    <cfRule type="cellIs" dxfId="16805" priority="15967" stopIfTrue="1" operator="equal">
      <formula>"h"</formula>
    </cfRule>
    <cfRule type="cellIs" dxfId="16804" priority="15968" stopIfTrue="1" operator="equal">
      <formula>"g"</formula>
    </cfRule>
  </conditionalFormatting>
  <conditionalFormatting sqref="BC97:BC118">
    <cfRule type="cellIs" dxfId="16803" priority="15966" stopIfTrue="1" operator="equal">
      <formula>"f"</formula>
    </cfRule>
  </conditionalFormatting>
  <conditionalFormatting sqref="BC97:BC118">
    <cfRule type="cellIs" dxfId="16802" priority="15964" stopIfTrue="1" operator="equal">
      <formula>"h"</formula>
    </cfRule>
    <cfRule type="cellIs" dxfId="16801" priority="15965" stopIfTrue="1" operator="equal">
      <formula>"g"</formula>
    </cfRule>
  </conditionalFormatting>
  <conditionalFormatting sqref="BC97:BC118">
    <cfRule type="cellIs" dxfId="16800" priority="15963" stopIfTrue="1" operator="equal">
      <formula>"f"</formula>
    </cfRule>
  </conditionalFormatting>
  <conditionalFormatting sqref="BC97:BC118">
    <cfRule type="cellIs" dxfId="16799" priority="15961" stopIfTrue="1" operator="equal">
      <formula>"h"</formula>
    </cfRule>
    <cfRule type="cellIs" dxfId="16798" priority="15962" stopIfTrue="1" operator="equal">
      <formula>"g"</formula>
    </cfRule>
  </conditionalFormatting>
  <conditionalFormatting sqref="BC97:BC118">
    <cfRule type="cellIs" dxfId="16797" priority="15960" stopIfTrue="1" operator="equal">
      <formula>"f"</formula>
    </cfRule>
  </conditionalFormatting>
  <conditionalFormatting sqref="BC97:BC118">
    <cfRule type="cellIs" dxfId="16796" priority="15958" stopIfTrue="1" operator="equal">
      <formula>"h"</formula>
    </cfRule>
    <cfRule type="cellIs" dxfId="16795" priority="15959" stopIfTrue="1" operator="equal">
      <formula>"g"</formula>
    </cfRule>
  </conditionalFormatting>
  <conditionalFormatting sqref="BC97:BC118">
    <cfRule type="cellIs" dxfId="16794" priority="15957" stopIfTrue="1" operator="equal">
      <formula>"f"</formula>
    </cfRule>
  </conditionalFormatting>
  <conditionalFormatting sqref="BC97:BC118">
    <cfRule type="cellIs" dxfId="16793" priority="15955" stopIfTrue="1" operator="equal">
      <formula>"h"</formula>
    </cfRule>
    <cfRule type="cellIs" dxfId="16792" priority="15956" stopIfTrue="1" operator="equal">
      <formula>"g"</formula>
    </cfRule>
  </conditionalFormatting>
  <conditionalFormatting sqref="BC97:BC118">
    <cfRule type="cellIs" dxfId="16791" priority="15954" stopIfTrue="1" operator="equal">
      <formula>"f"</formula>
    </cfRule>
  </conditionalFormatting>
  <conditionalFormatting sqref="BC97:BC118">
    <cfRule type="cellIs" dxfId="16790" priority="15952" stopIfTrue="1" operator="equal">
      <formula>"h"</formula>
    </cfRule>
    <cfRule type="cellIs" dxfId="16789" priority="15953" stopIfTrue="1" operator="equal">
      <formula>"g"</formula>
    </cfRule>
  </conditionalFormatting>
  <conditionalFormatting sqref="BJ97:BJ118">
    <cfRule type="cellIs" dxfId="16788" priority="15831" stopIfTrue="1" operator="equal">
      <formula>"f"</formula>
    </cfRule>
  </conditionalFormatting>
  <conditionalFormatting sqref="BJ97:BJ118">
    <cfRule type="cellIs" dxfId="16787" priority="15829" stopIfTrue="1" operator="equal">
      <formula>"h"</formula>
    </cfRule>
    <cfRule type="cellIs" dxfId="16786" priority="15830" stopIfTrue="1" operator="equal">
      <formula>"g"</formula>
    </cfRule>
  </conditionalFormatting>
  <conditionalFormatting sqref="BJ97:BJ118">
    <cfRule type="cellIs" dxfId="16785" priority="15828" stopIfTrue="1" operator="equal">
      <formula>"f"</formula>
    </cfRule>
  </conditionalFormatting>
  <conditionalFormatting sqref="BJ97:BJ118">
    <cfRule type="cellIs" dxfId="16784" priority="15826" stopIfTrue="1" operator="equal">
      <formula>"h"</formula>
    </cfRule>
    <cfRule type="cellIs" dxfId="16783" priority="15827" stopIfTrue="1" operator="equal">
      <formula>"g"</formula>
    </cfRule>
  </conditionalFormatting>
  <conditionalFormatting sqref="BK97:BK118">
    <cfRule type="cellIs" dxfId="16782" priority="15822" stopIfTrue="1" operator="equal">
      <formula>"f"</formula>
    </cfRule>
  </conditionalFormatting>
  <conditionalFormatting sqref="BK97:BK118">
    <cfRule type="cellIs" dxfId="16781" priority="15820" stopIfTrue="1" operator="equal">
      <formula>"h"</formula>
    </cfRule>
    <cfRule type="cellIs" dxfId="16780" priority="15821" stopIfTrue="1" operator="equal">
      <formula>"g"</formula>
    </cfRule>
  </conditionalFormatting>
  <conditionalFormatting sqref="BK97:BK118">
    <cfRule type="cellIs" dxfId="16779" priority="15825" stopIfTrue="1" operator="equal">
      <formula>"f"</formula>
    </cfRule>
  </conditionalFormatting>
  <conditionalFormatting sqref="BK97:BK118">
    <cfRule type="cellIs" dxfId="16778" priority="15823" stopIfTrue="1" operator="equal">
      <formula>"h"</formula>
    </cfRule>
    <cfRule type="cellIs" dxfId="16777" priority="15824" stopIfTrue="1" operator="equal">
      <formula>"g"</formula>
    </cfRule>
  </conditionalFormatting>
  <conditionalFormatting sqref="BK97:BK118">
    <cfRule type="cellIs" dxfId="16776" priority="15819" stopIfTrue="1" operator="equal">
      <formula>"f"</formula>
    </cfRule>
  </conditionalFormatting>
  <conditionalFormatting sqref="BK97:BK118">
    <cfRule type="cellIs" dxfId="16775" priority="15817" stopIfTrue="1" operator="equal">
      <formula>"h"</formula>
    </cfRule>
    <cfRule type="cellIs" dxfId="16774" priority="15818" stopIfTrue="1" operator="equal">
      <formula>"g"</formula>
    </cfRule>
  </conditionalFormatting>
  <conditionalFormatting sqref="BK97:BK118">
    <cfRule type="cellIs" dxfId="16773" priority="15816" stopIfTrue="1" operator="equal">
      <formula>"f"</formula>
    </cfRule>
  </conditionalFormatting>
  <conditionalFormatting sqref="BK97:BK118">
    <cfRule type="cellIs" dxfId="16772" priority="15814" stopIfTrue="1" operator="equal">
      <formula>"h"</formula>
    </cfRule>
    <cfRule type="cellIs" dxfId="16771" priority="15815" stopIfTrue="1" operator="equal">
      <formula>"g"</formula>
    </cfRule>
  </conditionalFormatting>
  <conditionalFormatting sqref="BK97:BK118">
    <cfRule type="cellIs" dxfId="16770" priority="15810" stopIfTrue="1" operator="equal">
      <formula>"f"</formula>
    </cfRule>
  </conditionalFormatting>
  <conditionalFormatting sqref="BK97:BK118">
    <cfRule type="cellIs" dxfId="16769" priority="15808" stopIfTrue="1" operator="equal">
      <formula>"h"</formula>
    </cfRule>
    <cfRule type="cellIs" dxfId="16768" priority="15809" stopIfTrue="1" operator="equal">
      <formula>"g"</formula>
    </cfRule>
  </conditionalFormatting>
  <conditionalFormatting sqref="BK97:BK118">
    <cfRule type="cellIs" dxfId="16767" priority="15813" stopIfTrue="1" operator="equal">
      <formula>"f"</formula>
    </cfRule>
  </conditionalFormatting>
  <conditionalFormatting sqref="BK97:BK118">
    <cfRule type="cellIs" dxfId="16766" priority="15811" stopIfTrue="1" operator="equal">
      <formula>"h"</formula>
    </cfRule>
    <cfRule type="cellIs" dxfId="16765" priority="15812" stopIfTrue="1" operator="equal">
      <formula>"g"</formula>
    </cfRule>
  </conditionalFormatting>
  <conditionalFormatting sqref="BG97:BI118">
    <cfRule type="cellIs" dxfId="16764" priority="15735" stopIfTrue="1" operator="equal">
      <formula>"f"</formula>
    </cfRule>
  </conditionalFormatting>
  <conditionalFormatting sqref="BG97:BI118">
    <cfRule type="cellIs" dxfId="16763" priority="15733" stopIfTrue="1" operator="equal">
      <formula>"h"</formula>
    </cfRule>
    <cfRule type="cellIs" dxfId="16762" priority="15734" stopIfTrue="1" operator="equal">
      <formula>"g"</formula>
    </cfRule>
  </conditionalFormatting>
  <conditionalFormatting sqref="BG97:BI118">
    <cfRule type="cellIs" dxfId="16761" priority="15726" stopIfTrue="1" operator="equal">
      <formula>"f"</formula>
    </cfRule>
  </conditionalFormatting>
  <conditionalFormatting sqref="BG97:BI118">
    <cfRule type="cellIs" dxfId="16760" priority="15724" stopIfTrue="1" operator="equal">
      <formula>"h"</formula>
    </cfRule>
    <cfRule type="cellIs" dxfId="16759" priority="15725" stopIfTrue="1" operator="equal">
      <formula>"g"</formula>
    </cfRule>
  </conditionalFormatting>
  <conditionalFormatting sqref="BG97:BI118">
    <cfRule type="cellIs" dxfId="16758" priority="15723" stopIfTrue="1" operator="equal">
      <formula>"f"</formula>
    </cfRule>
  </conditionalFormatting>
  <conditionalFormatting sqref="BG97:BI118">
    <cfRule type="cellIs" dxfId="16757" priority="15721" stopIfTrue="1" operator="equal">
      <formula>"h"</formula>
    </cfRule>
    <cfRule type="cellIs" dxfId="16756" priority="15722" stopIfTrue="1" operator="equal">
      <formula>"g"</formula>
    </cfRule>
  </conditionalFormatting>
  <conditionalFormatting sqref="BG97:BI118">
    <cfRule type="cellIs" dxfId="16755" priority="15714" stopIfTrue="1" operator="equal">
      <formula>"f"</formula>
    </cfRule>
  </conditionalFormatting>
  <conditionalFormatting sqref="BG97:BI118">
    <cfRule type="cellIs" dxfId="16754" priority="15712" stopIfTrue="1" operator="equal">
      <formula>"h"</formula>
    </cfRule>
    <cfRule type="cellIs" dxfId="16753" priority="15713" stopIfTrue="1" operator="equal">
      <formula>"g"</formula>
    </cfRule>
  </conditionalFormatting>
  <conditionalFormatting sqref="BG97:BI118">
    <cfRule type="cellIs" dxfId="16752" priority="15708" stopIfTrue="1" operator="equal">
      <formula>"f"</formula>
    </cfRule>
  </conditionalFormatting>
  <conditionalFormatting sqref="BG97:BI118">
    <cfRule type="cellIs" dxfId="16751" priority="15706" stopIfTrue="1" operator="equal">
      <formula>"h"</formula>
    </cfRule>
    <cfRule type="cellIs" dxfId="16750" priority="15707" stopIfTrue="1" operator="equal">
      <formula>"g"</formula>
    </cfRule>
  </conditionalFormatting>
  <conditionalFormatting sqref="BG97:BI118">
    <cfRule type="cellIs" dxfId="16749" priority="15702" stopIfTrue="1" operator="equal">
      <formula>"f"</formula>
    </cfRule>
  </conditionalFormatting>
  <conditionalFormatting sqref="BG97:BI118">
    <cfRule type="cellIs" dxfId="16748" priority="15700" stopIfTrue="1" operator="equal">
      <formula>"h"</formula>
    </cfRule>
    <cfRule type="cellIs" dxfId="16747" priority="15701" stopIfTrue="1" operator="equal">
      <formula>"g"</formula>
    </cfRule>
  </conditionalFormatting>
  <conditionalFormatting sqref="BG97:BI118">
    <cfRule type="cellIs" dxfId="16746" priority="15693" stopIfTrue="1" operator="equal">
      <formula>"f"</formula>
    </cfRule>
  </conditionalFormatting>
  <conditionalFormatting sqref="BG97:BI118">
    <cfRule type="cellIs" dxfId="16745" priority="15691" stopIfTrue="1" operator="equal">
      <formula>"h"</formula>
    </cfRule>
    <cfRule type="cellIs" dxfId="16744" priority="15692" stopIfTrue="1" operator="equal">
      <formula>"g"</formula>
    </cfRule>
  </conditionalFormatting>
  <conditionalFormatting sqref="BG97:BI118">
    <cfRule type="cellIs" dxfId="16743" priority="15699" stopIfTrue="1" operator="equal">
      <formula>"f"</formula>
    </cfRule>
  </conditionalFormatting>
  <conditionalFormatting sqref="BG97:BI118">
    <cfRule type="cellIs" dxfId="16742" priority="15697" stopIfTrue="1" operator="equal">
      <formula>"h"</formula>
    </cfRule>
    <cfRule type="cellIs" dxfId="16741" priority="15698" stopIfTrue="1" operator="equal">
      <formula>"g"</formula>
    </cfRule>
  </conditionalFormatting>
  <conditionalFormatting sqref="BG97:BI118">
    <cfRule type="cellIs" dxfId="16740" priority="15687" stopIfTrue="1" operator="equal">
      <formula>"f"</formula>
    </cfRule>
  </conditionalFormatting>
  <conditionalFormatting sqref="BG97:BI118">
    <cfRule type="cellIs" dxfId="16739" priority="15685" stopIfTrue="1" operator="equal">
      <formula>"h"</formula>
    </cfRule>
    <cfRule type="cellIs" dxfId="16738" priority="15686" stopIfTrue="1" operator="equal">
      <formula>"g"</formula>
    </cfRule>
  </conditionalFormatting>
  <conditionalFormatting sqref="BG97:BI118">
    <cfRule type="cellIs" dxfId="16737" priority="15684" stopIfTrue="1" operator="equal">
      <formula>"f"</formula>
    </cfRule>
  </conditionalFormatting>
  <conditionalFormatting sqref="BG97:BI118">
    <cfRule type="cellIs" dxfId="16736" priority="15682" stopIfTrue="1" operator="equal">
      <formula>"h"</formula>
    </cfRule>
    <cfRule type="cellIs" dxfId="16735" priority="15683" stopIfTrue="1" operator="equal">
      <formula>"g"</formula>
    </cfRule>
  </conditionalFormatting>
  <conditionalFormatting sqref="BL97:BM118">
    <cfRule type="cellIs" dxfId="16734" priority="15678" stopIfTrue="1" operator="equal">
      <formula>"f"</formula>
    </cfRule>
  </conditionalFormatting>
  <conditionalFormatting sqref="BL97:BM118">
    <cfRule type="cellIs" dxfId="16733" priority="15676" stopIfTrue="1" operator="equal">
      <formula>"h"</formula>
    </cfRule>
    <cfRule type="cellIs" dxfId="16732" priority="15677" stopIfTrue="1" operator="equal">
      <formula>"g"</formula>
    </cfRule>
  </conditionalFormatting>
  <conditionalFormatting sqref="BL97:BM118">
    <cfRule type="cellIs" dxfId="16731" priority="15681" stopIfTrue="1" operator="equal">
      <formula>"f"</formula>
    </cfRule>
  </conditionalFormatting>
  <conditionalFormatting sqref="BL97:BM118">
    <cfRule type="cellIs" dxfId="16730" priority="15679" stopIfTrue="1" operator="equal">
      <formula>"h"</formula>
    </cfRule>
    <cfRule type="cellIs" dxfId="16729" priority="15680" stopIfTrue="1" operator="equal">
      <formula>"g"</formula>
    </cfRule>
  </conditionalFormatting>
  <conditionalFormatting sqref="BL97:BM118">
    <cfRule type="cellIs" dxfId="16728" priority="15675" stopIfTrue="1" operator="equal">
      <formula>"f"</formula>
    </cfRule>
  </conditionalFormatting>
  <conditionalFormatting sqref="BL97:BM118">
    <cfRule type="cellIs" dxfId="16727" priority="15673" stopIfTrue="1" operator="equal">
      <formula>"h"</formula>
    </cfRule>
    <cfRule type="cellIs" dxfId="16726" priority="15674" stopIfTrue="1" operator="equal">
      <formula>"g"</formula>
    </cfRule>
  </conditionalFormatting>
  <conditionalFormatting sqref="BL97:BM118">
    <cfRule type="cellIs" dxfId="16725" priority="15672" stopIfTrue="1" operator="equal">
      <formula>"f"</formula>
    </cfRule>
  </conditionalFormatting>
  <conditionalFormatting sqref="BL97:BM118">
    <cfRule type="cellIs" dxfId="16724" priority="15670" stopIfTrue="1" operator="equal">
      <formula>"h"</formula>
    </cfRule>
    <cfRule type="cellIs" dxfId="16723" priority="15671" stopIfTrue="1" operator="equal">
      <formula>"g"</formula>
    </cfRule>
  </conditionalFormatting>
  <conditionalFormatting sqref="BL97:BM118">
    <cfRule type="cellIs" dxfId="16722" priority="15666" stopIfTrue="1" operator="equal">
      <formula>"f"</formula>
    </cfRule>
  </conditionalFormatting>
  <conditionalFormatting sqref="BL97:BM118">
    <cfRule type="cellIs" dxfId="16721" priority="15664" stopIfTrue="1" operator="equal">
      <formula>"h"</formula>
    </cfRule>
    <cfRule type="cellIs" dxfId="16720" priority="15665" stopIfTrue="1" operator="equal">
      <formula>"g"</formula>
    </cfRule>
  </conditionalFormatting>
  <conditionalFormatting sqref="BL97:BM118">
    <cfRule type="cellIs" dxfId="16719" priority="15669" stopIfTrue="1" operator="equal">
      <formula>"f"</formula>
    </cfRule>
  </conditionalFormatting>
  <conditionalFormatting sqref="BL97:BM118">
    <cfRule type="cellIs" dxfId="16718" priority="15667" stopIfTrue="1" operator="equal">
      <formula>"h"</formula>
    </cfRule>
    <cfRule type="cellIs" dxfId="16717" priority="15668" stopIfTrue="1" operator="equal">
      <formula>"g"</formula>
    </cfRule>
  </conditionalFormatting>
  <conditionalFormatting sqref="BC97:BC118">
    <cfRule type="cellIs" dxfId="16716" priority="15951" stopIfTrue="1" operator="equal">
      <formula>"f"</formula>
    </cfRule>
  </conditionalFormatting>
  <conditionalFormatting sqref="BC97:BC118">
    <cfRule type="cellIs" dxfId="16715" priority="15949" stopIfTrue="1" operator="equal">
      <formula>"h"</formula>
    </cfRule>
    <cfRule type="cellIs" dxfId="16714" priority="15950" stopIfTrue="1" operator="equal">
      <formula>"g"</formula>
    </cfRule>
  </conditionalFormatting>
  <conditionalFormatting sqref="BC97:BC118">
    <cfRule type="cellIs" dxfId="16713" priority="15948" stopIfTrue="1" operator="equal">
      <formula>"f"</formula>
    </cfRule>
  </conditionalFormatting>
  <conditionalFormatting sqref="BC97:BC118">
    <cfRule type="cellIs" dxfId="16712" priority="15946" stopIfTrue="1" operator="equal">
      <formula>"h"</formula>
    </cfRule>
    <cfRule type="cellIs" dxfId="16711" priority="15947" stopIfTrue="1" operator="equal">
      <formula>"g"</formula>
    </cfRule>
  </conditionalFormatting>
  <conditionalFormatting sqref="AZ97:BB118">
    <cfRule type="cellIs" dxfId="16710" priority="15942" stopIfTrue="1" operator="equal">
      <formula>"f"</formula>
    </cfRule>
  </conditionalFormatting>
  <conditionalFormatting sqref="AZ97:BB118">
    <cfRule type="cellIs" dxfId="16709" priority="15940" stopIfTrue="1" operator="equal">
      <formula>"h"</formula>
    </cfRule>
    <cfRule type="cellIs" dxfId="16708" priority="15941" stopIfTrue="1" operator="equal">
      <formula>"g"</formula>
    </cfRule>
  </conditionalFormatting>
  <conditionalFormatting sqref="AZ97:BB118">
    <cfRule type="cellIs" dxfId="16707" priority="15945" stopIfTrue="1" operator="equal">
      <formula>"f"</formula>
    </cfRule>
  </conditionalFormatting>
  <conditionalFormatting sqref="AZ97:BB118">
    <cfRule type="cellIs" dxfId="16706" priority="15943" stopIfTrue="1" operator="equal">
      <formula>"h"</formula>
    </cfRule>
    <cfRule type="cellIs" dxfId="16705" priority="15944" stopIfTrue="1" operator="equal">
      <formula>"g"</formula>
    </cfRule>
  </conditionalFormatting>
  <conditionalFormatting sqref="AZ97:BB118">
    <cfRule type="cellIs" dxfId="16704" priority="15939" stopIfTrue="1" operator="equal">
      <formula>"f"</formula>
    </cfRule>
  </conditionalFormatting>
  <conditionalFormatting sqref="AZ97:BB118">
    <cfRule type="cellIs" dxfId="16703" priority="15937" stopIfTrue="1" operator="equal">
      <formula>"h"</formula>
    </cfRule>
    <cfRule type="cellIs" dxfId="16702" priority="15938" stopIfTrue="1" operator="equal">
      <formula>"g"</formula>
    </cfRule>
  </conditionalFormatting>
  <conditionalFormatting sqref="AZ97:BB118">
    <cfRule type="cellIs" dxfId="16701" priority="15936" stopIfTrue="1" operator="equal">
      <formula>"f"</formula>
    </cfRule>
  </conditionalFormatting>
  <conditionalFormatting sqref="AZ97:BB118">
    <cfRule type="cellIs" dxfId="16700" priority="15934" stopIfTrue="1" operator="equal">
      <formula>"h"</formula>
    </cfRule>
    <cfRule type="cellIs" dxfId="16699" priority="15935" stopIfTrue="1" operator="equal">
      <formula>"g"</formula>
    </cfRule>
  </conditionalFormatting>
  <conditionalFormatting sqref="AZ97:BB118">
    <cfRule type="cellIs" dxfId="16698" priority="15930" stopIfTrue="1" operator="equal">
      <formula>"f"</formula>
    </cfRule>
  </conditionalFormatting>
  <conditionalFormatting sqref="AZ97:BB118">
    <cfRule type="cellIs" dxfId="16697" priority="15928" stopIfTrue="1" operator="equal">
      <formula>"h"</formula>
    </cfRule>
    <cfRule type="cellIs" dxfId="16696" priority="15929" stopIfTrue="1" operator="equal">
      <formula>"g"</formula>
    </cfRule>
  </conditionalFormatting>
  <conditionalFormatting sqref="AZ97:BB118">
    <cfRule type="cellIs" dxfId="16695" priority="15933" stopIfTrue="1" operator="equal">
      <formula>"f"</formula>
    </cfRule>
  </conditionalFormatting>
  <conditionalFormatting sqref="AZ97:BB118">
    <cfRule type="cellIs" dxfId="16694" priority="15931" stopIfTrue="1" operator="equal">
      <formula>"h"</formula>
    </cfRule>
    <cfRule type="cellIs" dxfId="16693" priority="15932" stopIfTrue="1" operator="equal">
      <formula>"g"</formula>
    </cfRule>
  </conditionalFormatting>
  <conditionalFormatting sqref="AQ97:AR118">
    <cfRule type="cellIs" dxfId="16692" priority="16143" stopIfTrue="1" operator="equal">
      <formula>"f"</formula>
    </cfRule>
  </conditionalFormatting>
  <conditionalFormatting sqref="AQ97:AR118">
    <cfRule type="cellIs" dxfId="16691" priority="16141" stopIfTrue="1" operator="equal">
      <formula>"h"</formula>
    </cfRule>
    <cfRule type="cellIs" dxfId="16690" priority="16142" stopIfTrue="1" operator="equal">
      <formula>"g"</formula>
    </cfRule>
  </conditionalFormatting>
  <conditionalFormatting sqref="AQ97:AR118">
    <cfRule type="cellIs" dxfId="16689" priority="16140" stopIfTrue="1" operator="equal">
      <formula>"f"</formula>
    </cfRule>
  </conditionalFormatting>
  <conditionalFormatting sqref="AQ97:AR118">
    <cfRule type="cellIs" dxfId="16688" priority="16138" stopIfTrue="1" operator="equal">
      <formula>"h"</formula>
    </cfRule>
    <cfRule type="cellIs" dxfId="16687" priority="16139" stopIfTrue="1" operator="equal">
      <formula>"g"</formula>
    </cfRule>
  </conditionalFormatting>
  <conditionalFormatting sqref="AS97:AU118">
    <cfRule type="cellIs" dxfId="16686" priority="16137" stopIfTrue="1" operator="equal">
      <formula>"f"</formula>
    </cfRule>
  </conditionalFormatting>
  <conditionalFormatting sqref="AS97:AU118">
    <cfRule type="cellIs" dxfId="16685" priority="16135" stopIfTrue="1" operator="equal">
      <formula>"h"</formula>
    </cfRule>
    <cfRule type="cellIs" dxfId="16684" priority="16136" stopIfTrue="1" operator="equal">
      <formula>"g"</formula>
    </cfRule>
  </conditionalFormatting>
  <conditionalFormatting sqref="AS97:AU118">
    <cfRule type="cellIs" dxfId="16683" priority="16134" stopIfTrue="1" operator="equal">
      <formula>"f"</formula>
    </cfRule>
  </conditionalFormatting>
  <conditionalFormatting sqref="AS97:AU118">
    <cfRule type="cellIs" dxfId="16682" priority="16132" stopIfTrue="1" operator="equal">
      <formula>"h"</formula>
    </cfRule>
    <cfRule type="cellIs" dxfId="16681" priority="16133" stopIfTrue="1" operator="equal">
      <formula>"g"</formula>
    </cfRule>
  </conditionalFormatting>
  <conditionalFormatting sqref="AS97:AU118">
    <cfRule type="cellIs" dxfId="16680" priority="16131" stopIfTrue="1" operator="equal">
      <formula>"f"</formula>
    </cfRule>
  </conditionalFormatting>
  <conditionalFormatting sqref="AS97:AU118">
    <cfRule type="cellIs" dxfId="16679" priority="16129" stopIfTrue="1" operator="equal">
      <formula>"h"</formula>
    </cfRule>
    <cfRule type="cellIs" dxfId="16678" priority="16130" stopIfTrue="1" operator="equal">
      <formula>"g"</formula>
    </cfRule>
  </conditionalFormatting>
  <conditionalFormatting sqref="AS97:AU118">
    <cfRule type="cellIs" dxfId="16677" priority="16128" stopIfTrue="1" operator="equal">
      <formula>"f"</formula>
    </cfRule>
  </conditionalFormatting>
  <conditionalFormatting sqref="AS97:AU118">
    <cfRule type="cellIs" dxfId="16676" priority="16126" stopIfTrue="1" operator="equal">
      <formula>"h"</formula>
    </cfRule>
    <cfRule type="cellIs" dxfId="16675" priority="16127" stopIfTrue="1" operator="equal">
      <formula>"g"</formula>
    </cfRule>
  </conditionalFormatting>
  <conditionalFormatting sqref="AS97:AU118">
    <cfRule type="cellIs" dxfId="16674" priority="16125" stopIfTrue="1" operator="equal">
      <formula>"f"</formula>
    </cfRule>
  </conditionalFormatting>
  <conditionalFormatting sqref="AS97:AU118">
    <cfRule type="cellIs" dxfId="16673" priority="16123" stopIfTrue="1" operator="equal">
      <formula>"h"</formula>
    </cfRule>
    <cfRule type="cellIs" dxfId="16672" priority="16124" stopIfTrue="1" operator="equal">
      <formula>"g"</formula>
    </cfRule>
  </conditionalFormatting>
  <conditionalFormatting sqref="AS97:AU118">
    <cfRule type="cellIs" dxfId="16671" priority="16122" stopIfTrue="1" operator="equal">
      <formula>"f"</formula>
    </cfRule>
  </conditionalFormatting>
  <conditionalFormatting sqref="AS97:AU118">
    <cfRule type="cellIs" dxfId="16670" priority="16120" stopIfTrue="1" operator="equal">
      <formula>"h"</formula>
    </cfRule>
    <cfRule type="cellIs" dxfId="16669" priority="16121" stopIfTrue="1" operator="equal">
      <formula>"g"</formula>
    </cfRule>
  </conditionalFormatting>
  <conditionalFormatting sqref="BD151:BD172">
    <cfRule type="cellIs" dxfId="16668" priority="15141" stopIfTrue="1" operator="equal">
      <formula>"f"</formula>
    </cfRule>
  </conditionalFormatting>
  <conditionalFormatting sqref="BD151:BD172">
    <cfRule type="cellIs" dxfId="16667" priority="15139" stopIfTrue="1" operator="equal">
      <formula>"h"</formula>
    </cfRule>
    <cfRule type="cellIs" dxfId="16666" priority="15140" stopIfTrue="1" operator="equal">
      <formula>"g"</formula>
    </cfRule>
  </conditionalFormatting>
  <conditionalFormatting sqref="BD151:BD172">
    <cfRule type="cellIs" dxfId="16665" priority="15138" stopIfTrue="1" operator="equal">
      <formula>"f"</formula>
    </cfRule>
  </conditionalFormatting>
  <conditionalFormatting sqref="BD151:BD172">
    <cfRule type="cellIs" dxfId="16664" priority="15136" stopIfTrue="1" operator="equal">
      <formula>"h"</formula>
    </cfRule>
    <cfRule type="cellIs" dxfId="16663" priority="15137" stopIfTrue="1" operator="equal">
      <formula>"g"</formula>
    </cfRule>
  </conditionalFormatting>
  <conditionalFormatting sqref="BD151:BD172">
    <cfRule type="cellIs" dxfId="16662" priority="15135" stopIfTrue="1" operator="equal">
      <formula>"f"</formula>
    </cfRule>
  </conditionalFormatting>
  <conditionalFormatting sqref="BD151:BD172">
    <cfRule type="cellIs" dxfId="16661" priority="15133" stopIfTrue="1" operator="equal">
      <formula>"h"</formula>
    </cfRule>
    <cfRule type="cellIs" dxfId="16660" priority="15134" stopIfTrue="1" operator="equal">
      <formula>"g"</formula>
    </cfRule>
  </conditionalFormatting>
  <conditionalFormatting sqref="BD151:BD172">
    <cfRule type="cellIs" dxfId="16659" priority="15132" stopIfTrue="1" operator="equal">
      <formula>"f"</formula>
    </cfRule>
  </conditionalFormatting>
  <conditionalFormatting sqref="BD151:BD172">
    <cfRule type="cellIs" dxfId="16658" priority="15130" stopIfTrue="1" operator="equal">
      <formula>"h"</formula>
    </cfRule>
    <cfRule type="cellIs" dxfId="16657" priority="15131" stopIfTrue="1" operator="equal">
      <formula>"g"</formula>
    </cfRule>
  </conditionalFormatting>
  <conditionalFormatting sqref="AS151:AU172">
    <cfRule type="cellIs" dxfId="16656" priority="15225" stopIfTrue="1" operator="equal">
      <formula>"f"</formula>
    </cfRule>
  </conditionalFormatting>
  <conditionalFormatting sqref="AS151:AU172">
    <cfRule type="cellIs" dxfId="16655" priority="15223" stopIfTrue="1" operator="equal">
      <formula>"h"</formula>
    </cfRule>
    <cfRule type="cellIs" dxfId="16654" priority="15224" stopIfTrue="1" operator="equal">
      <formula>"g"</formula>
    </cfRule>
  </conditionalFormatting>
  <conditionalFormatting sqref="AS151:AU172">
    <cfRule type="cellIs" dxfId="16653" priority="15222" stopIfTrue="1" operator="equal">
      <formula>"f"</formula>
    </cfRule>
  </conditionalFormatting>
  <conditionalFormatting sqref="AS151:AU172">
    <cfRule type="cellIs" dxfId="16652" priority="15220" stopIfTrue="1" operator="equal">
      <formula>"h"</formula>
    </cfRule>
    <cfRule type="cellIs" dxfId="16651" priority="15221" stopIfTrue="1" operator="equal">
      <formula>"g"</formula>
    </cfRule>
  </conditionalFormatting>
  <conditionalFormatting sqref="AS151:AU172">
    <cfRule type="cellIs" dxfId="16650" priority="15219" stopIfTrue="1" operator="equal">
      <formula>"f"</formula>
    </cfRule>
  </conditionalFormatting>
  <conditionalFormatting sqref="AS151:AU172">
    <cfRule type="cellIs" dxfId="16649" priority="15217" stopIfTrue="1" operator="equal">
      <formula>"h"</formula>
    </cfRule>
    <cfRule type="cellIs" dxfId="16648" priority="15218" stopIfTrue="1" operator="equal">
      <formula>"g"</formula>
    </cfRule>
  </conditionalFormatting>
  <conditionalFormatting sqref="AS151:AU172">
    <cfRule type="cellIs" dxfId="16647" priority="15216" stopIfTrue="1" operator="equal">
      <formula>"f"</formula>
    </cfRule>
  </conditionalFormatting>
  <conditionalFormatting sqref="AS151:AU172">
    <cfRule type="cellIs" dxfId="16646" priority="15214" stopIfTrue="1" operator="equal">
      <formula>"h"</formula>
    </cfRule>
    <cfRule type="cellIs" dxfId="16645" priority="15215" stopIfTrue="1" operator="equal">
      <formula>"g"</formula>
    </cfRule>
  </conditionalFormatting>
  <conditionalFormatting sqref="AS151:AU172">
    <cfRule type="cellIs" dxfId="16644" priority="15210" stopIfTrue="1" operator="equal">
      <formula>"f"</formula>
    </cfRule>
  </conditionalFormatting>
  <conditionalFormatting sqref="AS151:AU172">
    <cfRule type="cellIs" dxfId="16643" priority="15208" stopIfTrue="1" operator="equal">
      <formula>"h"</formula>
    </cfRule>
    <cfRule type="cellIs" dxfId="16642" priority="15209" stopIfTrue="1" operator="equal">
      <formula>"g"</formula>
    </cfRule>
  </conditionalFormatting>
  <conditionalFormatting sqref="AS151:AU172">
    <cfRule type="cellIs" dxfId="16641" priority="15207" stopIfTrue="1" operator="equal">
      <formula>"f"</formula>
    </cfRule>
  </conditionalFormatting>
  <conditionalFormatting sqref="AS151:AU172">
    <cfRule type="cellIs" dxfId="16640" priority="15205" stopIfTrue="1" operator="equal">
      <formula>"h"</formula>
    </cfRule>
    <cfRule type="cellIs" dxfId="16639" priority="15206" stopIfTrue="1" operator="equal">
      <formula>"g"</formula>
    </cfRule>
  </conditionalFormatting>
  <conditionalFormatting sqref="AS151:AU172">
    <cfRule type="cellIs" dxfId="16638" priority="15204" stopIfTrue="1" operator="equal">
      <formula>"f"</formula>
    </cfRule>
  </conditionalFormatting>
  <conditionalFormatting sqref="AS151:AU172">
    <cfRule type="cellIs" dxfId="16637" priority="15202" stopIfTrue="1" operator="equal">
      <formula>"h"</formula>
    </cfRule>
    <cfRule type="cellIs" dxfId="16636" priority="15203" stopIfTrue="1" operator="equal">
      <formula>"g"</formula>
    </cfRule>
  </conditionalFormatting>
  <conditionalFormatting sqref="AS151:AU172">
    <cfRule type="cellIs" dxfId="16635" priority="15213" stopIfTrue="1" operator="equal">
      <formula>"f"</formula>
    </cfRule>
  </conditionalFormatting>
  <conditionalFormatting sqref="AS151:AU172">
    <cfRule type="cellIs" dxfId="16634" priority="15211" stopIfTrue="1" operator="equal">
      <formula>"h"</formula>
    </cfRule>
    <cfRule type="cellIs" dxfId="16633" priority="15212" stopIfTrue="1" operator="equal">
      <formula>"g"</formula>
    </cfRule>
  </conditionalFormatting>
  <conditionalFormatting sqref="AS151:AU172">
    <cfRule type="cellIs" dxfId="16632" priority="15201" stopIfTrue="1" operator="equal">
      <formula>"f"</formula>
    </cfRule>
  </conditionalFormatting>
  <conditionalFormatting sqref="AS151:AU172">
    <cfRule type="cellIs" dxfId="16631" priority="15199" stopIfTrue="1" operator="equal">
      <formula>"h"</formula>
    </cfRule>
    <cfRule type="cellIs" dxfId="16630" priority="15200" stopIfTrue="1" operator="equal">
      <formula>"g"</formula>
    </cfRule>
  </conditionalFormatting>
  <conditionalFormatting sqref="AX151:AY172">
    <cfRule type="cellIs" dxfId="16629" priority="15198" stopIfTrue="1" operator="equal">
      <formula>"f"</formula>
    </cfRule>
  </conditionalFormatting>
  <conditionalFormatting sqref="AX151:AY172">
    <cfRule type="cellIs" dxfId="16628" priority="15196" stopIfTrue="1" operator="equal">
      <formula>"h"</formula>
    </cfRule>
    <cfRule type="cellIs" dxfId="16627" priority="15197" stopIfTrue="1" operator="equal">
      <formula>"g"</formula>
    </cfRule>
  </conditionalFormatting>
  <conditionalFormatting sqref="AX151:AY172">
    <cfRule type="cellIs" dxfId="16626" priority="15192" stopIfTrue="1" operator="equal">
      <formula>"f"</formula>
    </cfRule>
  </conditionalFormatting>
  <conditionalFormatting sqref="AX151:AY172">
    <cfRule type="cellIs" dxfId="16625" priority="15190" stopIfTrue="1" operator="equal">
      <formula>"h"</formula>
    </cfRule>
    <cfRule type="cellIs" dxfId="16624" priority="15191" stopIfTrue="1" operator="equal">
      <formula>"g"</formula>
    </cfRule>
  </conditionalFormatting>
  <conditionalFormatting sqref="AX151:AY172">
    <cfRule type="cellIs" dxfId="16623" priority="15195" stopIfTrue="1" operator="equal">
      <formula>"f"</formula>
    </cfRule>
  </conditionalFormatting>
  <conditionalFormatting sqref="AX151:AY172">
    <cfRule type="cellIs" dxfId="16622" priority="15193" stopIfTrue="1" operator="equal">
      <formula>"h"</formula>
    </cfRule>
    <cfRule type="cellIs" dxfId="16621" priority="15194" stopIfTrue="1" operator="equal">
      <formula>"g"</formula>
    </cfRule>
  </conditionalFormatting>
  <conditionalFormatting sqref="AX151:AY172">
    <cfRule type="cellIs" dxfId="16620" priority="15189" stopIfTrue="1" operator="equal">
      <formula>"f"</formula>
    </cfRule>
  </conditionalFormatting>
  <conditionalFormatting sqref="AX151:AY172">
    <cfRule type="cellIs" dxfId="16619" priority="15187" stopIfTrue="1" operator="equal">
      <formula>"h"</formula>
    </cfRule>
    <cfRule type="cellIs" dxfId="16618" priority="15188" stopIfTrue="1" operator="equal">
      <formula>"g"</formula>
    </cfRule>
  </conditionalFormatting>
  <conditionalFormatting sqref="AX151:AY172">
    <cfRule type="cellIs" dxfId="16617" priority="15186" stopIfTrue="1" operator="equal">
      <formula>"f"</formula>
    </cfRule>
  </conditionalFormatting>
  <conditionalFormatting sqref="AX151:AY172">
    <cfRule type="cellIs" dxfId="16616" priority="15184" stopIfTrue="1" operator="equal">
      <formula>"h"</formula>
    </cfRule>
    <cfRule type="cellIs" dxfId="16615" priority="15185" stopIfTrue="1" operator="equal">
      <formula>"g"</formula>
    </cfRule>
  </conditionalFormatting>
  <conditionalFormatting sqref="AX151:AY172">
    <cfRule type="cellIs" dxfId="16614" priority="15180" stopIfTrue="1" operator="equal">
      <formula>"f"</formula>
    </cfRule>
  </conditionalFormatting>
  <conditionalFormatting sqref="AX151:AY172">
    <cfRule type="cellIs" dxfId="16613" priority="15178" stopIfTrue="1" operator="equal">
      <formula>"h"</formula>
    </cfRule>
    <cfRule type="cellIs" dxfId="16612" priority="15179" stopIfTrue="1" operator="equal">
      <formula>"g"</formula>
    </cfRule>
  </conditionalFormatting>
  <conditionalFormatting sqref="AX151:AY172">
    <cfRule type="cellIs" dxfId="16611" priority="15183" stopIfTrue="1" operator="equal">
      <formula>"f"</formula>
    </cfRule>
  </conditionalFormatting>
  <conditionalFormatting sqref="AX151:AY172">
    <cfRule type="cellIs" dxfId="16610" priority="15181" stopIfTrue="1" operator="equal">
      <formula>"h"</formula>
    </cfRule>
    <cfRule type="cellIs" dxfId="16609" priority="15182" stopIfTrue="1" operator="equal">
      <formula>"g"</formula>
    </cfRule>
  </conditionalFormatting>
  <conditionalFormatting sqref="AX151:AY172">
    <cfRule type="cellIs" dxfId="16608" priority="15177" stopIfTrue="1" operator="equal">
      <formula>"f"</formula>
    </cfRule>
  </conditionalFormatting>
  <conditionalFormatting sqref="AX151:AY172">
    <cfRule type="cellIs" dxfId="16607" priority="15175" stopIfTrue="1" operator="equal">
      <formula>"h"</formula>
    </cfRule>
    <cfRule type="cellIs" dxfId="16606" priority="15176" stopIfTrue="1" operator="equal">
      <formula>"g"</formula>
    </cfRule>
  </conditionalFormatting>
  <conditionalFormatting sqref="BC151:BC172">
    <cfRule type="cellIs" dxfId="16605" priority="15174" stopIfTrue="1" operator="equal">
      <formula>"f"</formula>
    </cfRule>
  </conditionalFormatting>
  <conditionalFormatting sqref="BC151:BC172">
    <cfRule type="cellIs" dxfId="16604" priority="15172" stopIfTrue="1" operator="equal">
      <formula>"h"</formula>
    </cfRule>
    <cfRule type="cellIs" dxfId="16603" priority="15173" stopIfTrue="1" operator="equal">
      <formula>"g"</formula>
    </cfRule>
  </conditionalFormatting>
  <conditionalFormatting sqref="BC151:BC172">
    <cfRule type="cellIs" dxfId="16602" priority="15171" stopIfTrue="1" operator="equal">
      <formula>"f"</formula>
    </cfRule>
  </conditionalFormatting>
  <conditionalFormatting sqref="BC151:BC172">
    <cfRule type="cellIs" dxfId="16601" priority="15169" stopIfTrue="1" operator="equal">
      <formula>"h"</formula>
    </cfRule>
    <cfRule type="cellIs" dxfId="16600" priority="15170" stopIfTrue="1" operator="equal">
      <formula>"g"</formula>
    </cfRule>
  </conditionalFormatting>
  <conditionalFormatting sqref="BC151:BC172">
    <cfRule type="cellIs" dxfId="16599" priority="15168" stopIfTrue="1" operator="equal">
      <formula>"f"</formula>
    </cfRule>
  </conditionalFormatting>
  <conditionalFormatting sqref="BC151:BC172">
    <cfRule type="cellIs" dxfId="16598" priority="15166" stopIfTrue="1" operator="equal">
      <formula>"h"</formula>
    </cfRule>
    <cfRule type="cellIs" dxfId="16597" priority="15167" stopIfTrue="1" operator="equal">
      <formula>"g"</formula>
    </cfRule>
  </conditionalFormatting>
  <conditionalFormatting sqref="BC151:BC172">
    <cfRule type="cellIs" dxfId="16596" priority="15162" stopIfTrue="1" operator="equal">
      <formula>"f"</formula>
    </cfRule>
  </conditionalFormatting>
  <conditionalFormatting sqref="BC151:BC172">
    <cfRule type="cellIs" dxfId="16595" priority="15160" stopIfTrue="1" operator="equal">
      <formula>"h"</formula>
    </cfRule>
    <cfRule type="cellIs" dxfId="16594" priority="15161" stopIfTrue="1" operator="equal">
      <formula>"g"</formula>
    </cfRule>
  </conditionalFormatting>
  <conditionalFormatting sqref="BC151:BC172">
    <cfRule type="cellIs" dxfId="16593" priority="15159" stopIfTrue="1" operator="equal">
      <formula>"f"</formula>
    </cfRule>
  </conditionalFormatting>
  <conditionalFormatting sqref="BC151:BC172">
    <cfRule type="cellIs" dxfId="16592" priority="15157" stopIfTrue="1" operator="equal">
      <formula>"h"</formula>
    </cfRule>
    <cfRule type="cellIs" dxfId="16591" priority="15158" stopIfTrue="1" operator="equal">
      <formula>"g"</formula>
    </cfRule>
  </conditionalFormatting>
  <conditionalFormatting sqref="BC151:BC172">
    <cfRule type="cellIs" dxfId="16590" priority="15156" stopIfTrue="1" operator="equal">
      <formula>"f"</formula>
    </cfRule>
  </conditionalFormatting>
  <conditionalFormatting sqref="BC151:BC172">
    <cfRule type="cellIs" dxfId="16589" priority="15154" stopIfTrue="1" operator="equal">
      <formula>"h"</formula>
    </cfRule>
    <cfRule type="cellIs" dxfId="16588" priority="15155" stopIfTrue="1" operator="equal">
      <formula>"g"</formula>
    </cfRule>
  </conditionalFormatting>
  <conditionalFormatting sqref="BC151:BC172">
    <cfRule type="cellIs" dxfId="16587" priority="15165" stopIfTrue="1" operator="equal">
      <formula>"f"</formula>
    </cfRule>
  </conditionalFormatting>
  <conditionalFormatting sqref="BC151:BC172">
    <cfRule type="cellIs" dxfId="16586" priority="15163" stopIfTrue="1" operator="equal">
      <formula>"h"</formula>
    </cfRule>
    <cfRule type="cellIs" dxfId="16585" priority="15164" stopIfTrue="1" operator="equal">
      <formula>"g"</formula>
    </cfRule>
  </conditionalFormatting>
  <conditionalFormatting sqref="BC151:BC172">
    <cfRule type="cellIs" dxfId="16584" priority="15153" stopIfTrue="1" operator="equal">
      <formula>"f"</formula>
    </cfRule>
  </conditionalFormatting>
  <conditionalFormatting sqref="BC151:BC172">
    <cfRule type="cellIs" dxfId="16583" priority="15151" stopIfTrue="1" operator="equal">
      <formula>"h"</formula>
    </cfRule>
    <cfRule type="cellIs" dxfId="16582" priority="15152" stopIfTrue="1" operator="equal">
      <formula>"g"</formula>
    </cfRule>
  </conditionalFormatting>
  <conditionalFormatting sqref="BD151:BD172">
    <cfRule type="cellIs" dxfId="16581" priority="15150" stopIfTrue="1" operator="equal">
      <formula>"f"</formula>
    </cfRule>
  </conditionalFormatting>
  <conditionalFormatting sqref="BD151:BD172">
    <cfRule type="cellIs" dxfId="16580" priority="15148" stopIfTrue="1" operator="equal">
      <formula>"h"</formula>
    </cfRule>
    <cfRule type="cellIs" dxfId="16579" priority="15149" stopIfTrue="1" operator="equal">
      <formula>"g"</formula>
    </cfRule>
  </conditionalFormatting>
  <conditionalFormatting sqref="BD151:BD172">
    <cfRule type="cellIs" dxfId="16578" priority="15144" stopIfTrue="1" operator="equal">
      <formula>"f"</formula>
    </cfRule>
  </conditionalFormatting>
  <conditionalFormatting sqref="BD151:BD172">
    <cfRule type="cellIs" dxfId="16577" priority="15142" stopIfTrue="1" operator="equal">
      <formula>"h"</formula>
    </cfRule>
    <cfRule type="cellIs" dxfId="16576" priority="15143" stopIfTrue="1" operator="equal">
      <formula>"g"</formula>
    </cfRule>
  </conditionalFormatting>
  <conditionalFormatting sqref="BD151:BD172">
    <cfRule type="cellIs" dxfId="16575" priority="15147" stopIfTrue="1" operator="equal">
      <formula>"f"</formula>
    </cfRule>
  </conditionalFormatting>
  <conditionalFormatting sqref="BD151:BD172">
    <cfRule type="cellIs" dxfId="16574" priority="15145" stopIfTrue="1" operator="equal">
      <formula>"h"</formula>
    </cfRule>
    <cfRule type="cellIs" dxfId="16573" priority="15146" stopIfTrue="1" operator="equal">
      <formula>"g"</formula>
    </cfRule>
  </conditionalFormatting>
  <conditionalFormatting sqref="BO151:BO172">
    <cfRule type="cellIs" dxfId="16572" priority="14745" stopIfTrue="1" operator="equal">
      <formula>"f"</formula>
    </cfRule>
  </conditionalFormatting>
  <conditionalFormatting sqref="BO151:BO172">
    <cfRule type="cellIs" dxfId="16571" priority="14743" stopIfTrue="1" operator="equal">
      <formula>"h"</formula>
    </cfRule>
    <cfRule type="cellIs" dxfId="16570" priority="14744" stopIfTrue="1" operator="equal">
      <formula>"g"</formula>
    </cfRule>
  </conditionalFormatting>
  <conditionalFormatting sqref="BP151:BP172">
    <cfRule type="cellIs" dxfId="16569" priority="15444" stopIfTrue="1" operator="equal">
      <formula>"f"</formula>
    </cfRule>
  </conditionalFormatting>
  <conditionalFormatting sqref="BP151:BP172">
    <cfRule type="cellIs" dxfId="16568" priority="15442" stopIfTrue="1" operator="equal">
      <formula>"h"</formula>
    </cfRule>
    <cfRule type="cellIs" dxfId="16567" priority="15443" stopIfTrue="1" operator="equal">
      <formula>"g"</formula>
    </cfRule>
  </conditionalFormatting>
  <conditionalFormatting sqref="AO151:AP172">
    <cfRule type="cellIs" dxfId="16566" priority="15417" stopIfTrue="1" operator="equal">
      <formula>"f"</formula>
    </cfRule>
  </conditionalFormatting>
  <conditionalFormatting sqref="AO151:AP172">
    <cfRule type="cellIs" dxfId="16565" priority="15415" stopIfTrue="1" operator="equal">
      <formula>"h"</formula>
    </cfRule>
    <cfRule type="cellIs" dxfId="16564" priority="15416" stopIfTrue="1" operator="equal">
      <formula>"g"</formula>
    </cfRule>
  </conditionalFormatting>
  <conditionalFormatting sqref="AO151:AP172">
    <cfRule type="cellIs" dxfId="16563" priority="15414" stopIfTrue="1" operator="equal">
      <formula>"f"</formula>
    </cfRule>
  </conditionalFormatting>
  <conditionalFormatting sqref="AO151:AP172">
    <cfRule type="cellIs" dxfId="16562" priority="15412" stopIfTrue="1" operator="equal">
      <formula>"h"</formula>
    </cfRule>
    <cfRule type="cellIs" dxfId="16561" priority="15413" stopIfTrue="1" operator="equal">
      <formula>"g"</formula>
    </cfRule>
  </conditionalFormatting>
  <conditionalFormatting sqref="AO151:AP172">
    <cfRule type="cellIs" dxfId="16560" priority="15411" stopIfTrue="1" operator="equal">
      <formula>"f"</formula>
    </cfRule>
  </conditionalFormatting>
  <conditionalFormatting sqref="AO151:AP172">
    <cfRule type="cellIs" dxfId="16559" priority="15409" stopIfTrue="1" operator="equal">
      <formula>"h"</formula>
    </cfRule>
    <cfRule type="cellIs" dxfId="16558" priority="15410" stopIfTrue="1" operator="equal">
      <formula>"g"</formula>
    </cfRule>
  </conditionalFormatting>
  <conditionalFormatting sqref="AO151:AP172">
    <cfRule type="cellIs" dxfId="16557" priority="15408" stopIfTrue="1" operator="equal">
      <formula>"f"</formula>
    </cfRule>
  </conditionalFormatting>
  <conditionalFormatting sqref="AO151:AP172">
    <cfRule type="cellIs" dxfId="16556" priority="15406" stopIfTrue="1" operator="equal">
      <formula>"h"</formula>
    </cfRule>
    <cfRule type="cellIs" dxfId="16555" priority="15407" stopIfTrue="1" operator="equal">
      <formula>"g"</formula>
    </cfRule>
  </conditionalFormatting>
  <conditionalFormatting sqref="AO151:AP172">
    <cfRule type="cellIs" dxfId="16554" priority="15402" stopIfTrue="1" operator="equal">
      <formula>"f"</formula>
    </cfRule>
  </conditionalFormatting>
  <conditionalFormatting sqref="AO151:AP172">
    <cfRule type="cellIs" dxfId="16553" priority="15400" stopIfTrue="1" operator="equal">
      <formula>"h"</formula>
    </cfRule>
    <cfRule type="cellIs" dxfId="16552" priority="15401" stopIfTrue="1" operator="equal">
      <formula>"g"</formula>
    </cfRule>
  </conditionalFormatting>
  <conditionalFormatting sqref="AO151:AP172">
    <cfRule type="cellIs" dxfId="16551" priority="15399" stopIfTrue="1" operator="equal">
      <formula>"f"</formula>
    </cfRule>
  </conditionalFormatting>
  <conditionalFormatting sqref="AO151:AP172">
    <cfRule type="cellIs" dxfId="16550" priority="15397" stopIfTrue="1" operator="equal">
      <formula>"h"</formula>
    </cfRule>
    <cfRule type="cellIs" dxfId="16549" priority="15398" stopIfTrue="1" operator="equal">
      <formula>"g"</formula>
    </cfRule>
  </conditionalFormatting>
  <conditionalFormatting sqref="AO151:AP172">
    <cfRule type="cellIs" dxfId="16548" priority="15396" stopIfTrue="1" operator="equal">
      <formula>"f"</formula>
    </cfRule>
  </conditionalFormatting>
  <conditionalFormatting sqref="AO151:AP172">
    <cfRule type="cellIs" dxfId="16547" priority="15394" stopIfTrue="1" operator="equal">
      <formula>"h"</formula>
    </cfRule>
    <cfRule type="cellIs" dxfId="16546" priority="15395" stopIfTrue="1" operator="equal">
      <formula>"g"</formula>
    </cfRule>
  </conditionalFormatting>
  <conditionalFormatting sqref="AO151:AP172">
    <cfRule type="cellIs" dxfId="16545" priority="15405" stopIfTrue="1" operator="equal">
      <formula>"f"</formula>
    </cfRule>
  </conditionalFormatting>
  <conditionalFormatting sqref="AO151:AP172">
    <cfRule type="cellIs" dxfId="16544" priority="15403" stopIfTrue="1" operator="equal">
      <formula>"h"</formula>
    </cfRule>
    <cfRule type="cellIs" dxfId="16543" priority="15404" stopIfTrue="1" operator="equal">
      <formula>"g"</formula>
    </cfRule>
  </conditionalFormatting>
  <conditionalFormatting sqref="BC151:BD172">
    <cfRule type="cellIs" dxfId="16542" priority="15105" stopIfTrue="1" operator="equal">
      <formula>"f"</formula>
    </cfRule>
  </conditionalFormatting>
  <conditionalFormatting sqref="BC151:BD172">
    <cfRule type="cellIs" dxfId="16541" priority="15103" stopIfTrue="1" operator="equal">
      <formula>"h"</formula>
    </cfRule>
    <cfRule type="cellIs" dxfId="16540" priority="15104" stopIfTrue="1" operator="equal">
      <formula>"g"</formula>
    </cfRule>
  </conditionalFormatting>
  <conditionalFormatting sqref="BC151:BC172">
    <cfRule type="cellIs" dxfId="16539" priority="15102" stopIfTrue="1" operator="equal">
      <formula>"f"</formula>
    </cfRule>
  </conditionalFormatting>
  <conditionalFormatting sqref="BC151:BC172">
    <cfRule type="cellIs" dxfId="16538" priority="15100" stopIfTrue="1" operator="equal">
      <formula>"h"</formula>
    </cfRule>
    <cfRule type="cellIs" dxfId="16537" priority="15101" stopIfTrue="1" operator="equal">
      <formula>"g"</formula>
    </cfRule>
  </conditionalFormatting>
  <conditionalFormatting sqref="BC151:BC172">
    <cfRule type="cellIs" dxfId="16536" priority="15099" stopIfTrue="1" operator="equal">
      <formula>"f"</formula>
    </cfRule>
  </conditionalFormatting>
  <conditionalFormatting sqref="BC151:BC172">
    <cfRule type="cellIs" dxfId="16535" priority="15097" stopIfTrue="1" operator="equal">
      <formula>"h"</formula>
    </cfRule>
    <cfRule type="cellIs" dxfId="16534" priority="15098" stopIfTrue="1" operator="equal">
      <formula>"g"</formula>
    </cfRule>
  </conditionalFormatting>
  <conditionalFormatting sqref="BC151:BC172">
    <cfRule type="cellIs" dxfId="16533" priority="15096" stopIfTrue="1" operator="equal">
      <formula>"f"</formula>
    </cfRule>
  </conditionalFormatting>
  <conditionalFormatting sqref="BC151:BC172">
    <cfRule type="cellIs" dxfId="16532" priority="15094" stopIfTrue="1" operator="equal">
      <formula>"h"</formula>
    </cfRule>
    <cfRule type="cellIs" dxfId="16531" priority="15095" stopIfTrue="1" operator="equal">
      <formula>"g"</formula>
    </cfRule>
  </conditionalFormatting>
  <conditionalFormatting sqref="BC151:BC172">
    <cfRule type="cellIs" dxfId="16530" priority="15093" stopIfTrue="1" operator="equal">
      <formula>"f"</formula>
    </cfRule>
  </conditionalFormatting>
  <conditionalFormatting sqref="BC151:BC172">
    <cfRule type="cellIs" dxfId="16529" priority="15091" stopIfTrue="1" operator="equal">
      <formula>"h"</formula>
    </cfRule>
    <cfRule type="cellIs" dxfId="16528" priority="15092" stopIfTrue="1" operator="equal">
      <formula>"g"</formula>
    </cfRule>
  </conditionalFormatting>
  <conditionalFormatting sqref="BC151:BC172">
    <cfRule type="cellIs" dxfId="16527" priority="15090" stopIfTrue="1" operator="equal">
      <formula>"f"</formula>
    </cfRule>
  </conditionalFormatting>
  <conditionalFormatting sqref="BC151:BC172">
    <cfRule type="cellIs" dxfId="16526" priority="15088" stopIfTrue="1" operator="equal">
      <formula>"h"</formula>
    </cfRule>
    <cfRule type="cellIs" dxfId="16525" priority="15089" stopIfTrue="1" operator="equal">
      <formula>"g"</formula>
    </cfRule>
  </conditionalFormatting>
  <conditionalFormatting sqref="BC151:BC172">
    <cfRule type="cellIs" dxfId="16524" priority="15087" stopIfTrue="1" operator="equal">
      <formula>"f"</formula>
    </cfRule>
  </conditionalFormatting>
  <conditionalFormatting sqref="BC151:BC172">
    <cfRule type="cellIs" dxfId="16523" priority="15085" stopIfTrue="1" operator="equal">
      <formula>"h"</formula>
    </cfRule>
    <cfRule type="cellIs" dxfId="16522" priority="15086" stopIfTrue="1" operator="equal">
      <formula>"g"</formula>
    </cfRule>
  </conditionalFormatting>
  <conditionalFormatting sqref="BC151:BC172">
    <cfRule type="cellIs" dxfId="16521" priority="15084" stopIfTrue="1" operator="equal">
      <formula>"f"</formula>
    </cfRule>
  </conditionalFormatting>
  <conditionalFormatting sqref="BC151:BC172">
    <cfRule type="cellIs" dxfId="16520" priority="15082" stopIfTrue="1" operator="equal">
      <formula>"h"</formula>
    </cfRule>
    <cfRule type="cellIs" dxfId="16519" priority="15083" stopIfTrue="1" operator="equal">
      <formula>"g"</formula>
    </cfRule>
  </conditionalFormatting>
  <conditionalFormatting sqref="BC151:BC172">
    <cfRule type="cellIs" dxfId="16518" priority="15081" stopIfTrue="1" operator="equal">
      <formula>"f"</formula>
    </cfRule>
  </conditionalFormatting>
  <conditionalFormatting sqref="BC151:BC172">
    <cfRule type="cellIs" dxfId="16517" priority="15079" stopIfTrue="1" operator="equal">
      <formula>"h"</formula>
    </cfRule>
    <cfRule type="cellIs" dxfId="16516" priority="15080" stopIfTrue="1" operator="equal">
      <formula>"g"</formula>
    </cfRule>
  </conditionalFormatting>
  <conditionalFormatting sqref="AZ151:BB172">
    <cfRule type="cellIs" dxfId="16515" priority="15078" stopIfTrue="1" operator="equal">
      <formula>"f"</formula>
    </cfRule>
  </conditionalFormatting>
  <conditionalFormatting sqref="AZ151:BB172">
    <cfRule type="cellIs" dxfId="16514" priority="15076" stopIfTrue="1" operator="equal">
      <formula>"h"</formula>
    </cfRule>
    <cfRule type="cellIs" dxfId="16513" priority="15077" stopIfTrue="1" operator="equal">
      <formula>"g"</formula>
    </cfRule>
  </conditionalFormatting>
  <conditionalFormatting sqref="AZ151:BB172">
    <cfRule type="cellIs" dxfId="16512" priority="15072" stopIfTrue="1" operator="equal">
      <formula>"f"</formula>
    </cfRule>
  </conditionalFormatting>
  <conditionalFormatting sqref="AZ151:BB172">
    <cfRule type="cellIs" dxfId="16511" priority="15070" stopIfTrue="1" operator="equal">
      <formula>"h"</formula>
    </cfRule>
    <cfRule type="cellIs" dxfId="16510" priority="15071" stopIfTrue="1" operator="equal">
      <formula>"g"</formula>
    </cfRule>
  </conditionalFormatting>
  <conditionalFormatting sqref="AZ151:BB172">
    <cfRule type="cellIs" dxfId="16509" priority="15075" stopIfTrue="1" operator="equal">
      <formula>"f"</formula>
    </cfRule>
  </conditionalFormatting>
  <conditionalFormatting sqref="AZ151:BB172">
    <cfRule type="cellIs" dxfId="16508" priority="15073" stopIfTrue="1" operator="equal">
      <formula>"h"</formula>
    </cfRule>
    <cfRule type="cellIs" dxfId="16507" priority="15074" stopIfTrue="1" operator="equal">
      <formula>"g"</formula>
    </cfRule>
  </conditionalFormatting>
  <conditionalFormatting sqref="AZ151:BB172">
    <cfRule type="cellIs" dxfId="16506" priority="15069" stopIfTrue="1" operator="equal">
      <formula>"f"</formula>
    </cfRule>
  </conditionalFormatting>
  <conditionalFormatting sqref="AZ151:BB172">
    <cfRule type="cellIs" dxfId="16505" priority="15067" stopIfTrue="1" operator="equal">
      <formula>"h"</formula>
    </cfRule>
    <cfRule type="cellIs" dxfId="16504" priority="15068" stopIfTrue="1" operator="equal">
      <formula>"g"</formula>
    </cfRule>
  </conditionalFormatting>
  <conditionalFormatting sqref="AZ151:BB172">
    <cfRule type="cellIs" dxfId="16503" priority="15066" stopIfTrue="1" operator="equal">
      <formula>"f"</formula>
    </cfRule>
  </conditionalFormatting>
  <conditionalFormatting sqref="AZ151:BB172">
    <cfRule type="cellIs" dxfId="16502" priority="15064" stopIfTrue="1" operator="equal">
      <formula>"h"</formula>
    </cfRule>
    <cfRule type="cellIs" dxfId="16501" priority="15065" stopIfTrue="1" operator="equal">
      <formula>"g"</formula>
    </cfRule>
  </conditionalFormatting>
  <conditionalFormatting sqref="AZ151:BB172">
    <cfRule type="cellIs" dxfId="16500" priority="15060" stopIfTrue="1" operator="equal">
      <formula>"f"</formula>
    </cfRule>
  </conditionalFormatting>
  <conditionalFormatting sqref="AZ151:BB172">
    <cfRule type="cellIs" dxfId="16499" priority="15058" stopIfTrue="1" operator="equal">
      <formula>"h"</formula>
    </cfRule>
    <cfRule type="cellIs" dxfId="16498" priority="15059" stopIfTrue="1" operator="equal">
      <formula>"g"</formula>
    </cfRule>
  </conditionalFormatting>
  <conditionalFormatting sqref="AZ151:BB172">
    <cfRule type="cellIs" dxfId="16497" priority="15063" stopIfTrue="1" operator="equal">
      <formula>"f"</formula>
    </cfRule>
  </conditionalFormatting>
  <conditionalFormatting sqref="AZ151:BB172">
    <cfRule type="cellIs" dxfId="16496" priority="15061" stopIfTrue="1" operator="equal">
      <formula>"h"</formula>
    </cfRule>
    <cfRule type="cellIs" dxfId="16495" priority="15062" stopIfTrue="1" operator="equal">
      <formula>"g"</formula>
    </cfRule>
  </conditionalFormatting>
  <conditionalFormatting sqref="AZ151:BB172">
    <cfRule type="cellIs" dxfId="16494" priority="15057" stopIfTrue="1" operator="equal">
      <formula>"f"</formula>
    </cfRule>
  </conditionalFormatting>
  <conditionalFormatting sqref="AZ151:BB172">
    <cfRule type="cellIs" dxfId="16493" priority="15055" stopIfTrue="1" operator="equal">
      <formula>"h"</formula>
    </cfRule>
    <cfRule type="cellIs" dxfId="16492" priority="15056" stopIfTrue="1" operator="equal">
      <formula>"g"</formula>
    </cfRule>
  </conditionalFormatting>
  <conditionalFormatting sqref="AZ151:BB172">
    <cfRule type="cellIs" dxfId="16491" priority="15054" stopIfTrue="1" operator="equal">
      <formula>"f"</formula>
    </cfRule>
  </conditionalFormatting>
  <conditionalFormatting sqref="AZ151:BB172">
    <cfRule type="cellIs" dxfId="16490" priority="15052" stopIfTrue="1" operator="equal">
      <formula>"h"</formula>
    </cfRule>
    <cfRule type="cellIs" dxfId="16489" priority="15053" stopIfTrue="1" operator="equal">
      <formula>"g"</formula>
    </cfRule>
  </conditionalFormatting>
  <conditionalFormatting sqref="AZ151:BB172">
    <cfRule type="cellIs" dxfId="16488" priority="15051" stopIfTrue="1" operator="equal">
      <formula>"f"</formula>
    </cfRule>
  </conditionalFormatting>
  <conditionalFormatting sqref="AZ151:BB172">
    <cfRule type="cellIs" dxfId="16487" priority="15049" stopIfTrue="1" operator="equal">
      <formula>"h"</formula>
    </cfRule>
    <cfRule type="cellIs" dxfId="16486" priority="15050" stopIfTrue="1" operator="equal">
      <formula>"g"</formula>
    </cfRule>
  </conditionalFormatting>
  <conditionalFormatting sqref="AZ151:BB172">
    <cfRule type="cellIs" dxfId="16485" priority="15048" stopIfTrue="1" operator="equal">
      <formula>"f"</formula>
    </cfRule>
  </conditionalFormatting>
  <conditionalFormatting sqref="AZ151:BB172">
    <cfRule type="cellIs" dxfId="16484" priority="15046" stopIfTrue="1" operator="equal">
      <formula>"h"</formula>
    </cfRule>
    <cfRule type="cellIs" dxfId="16483" priority="15047" stopIfTrue="1" operator="equal">
      <formula>"g"</formula>
    </cfRule>
  </conditionalFormatting>
  <conditionalFormatting sqref="AZ151:BB172">
    <cfRule type="cellIs" dxfId="16482" priority="15042" stopIfTrue="1" operator="equal">
      <formula>"f"</formula>
    </cfRule>
  </conditionalFormatting>
  <conditionalFormatting sqref="AZ151:BB172">
    <cfRule type="cellIs" dxfId="16481" priority="15040" stopIfTrue="1" operator="equal">
      <formula>"h"</formula>
    </cfRule>
    <cfRule type="cellIs" dxfId="16480" priority="15041" stopIfTrue="1" operator="equal">
      <formula>"g"</formula>
    </cfRule>
  </conditionalFormatting>
  <conditionalFormatting sqref="AZ151:BB172">
    <cfRule type="cellIs" dxfId="16479" priority="15039" stopIfTrue="1" operator="equal">
      <formula>"f"</formula>
    </cfRule>
  </conditionalFormatting>
  <conditionalFormatting sqref="AZ151:BB172">
    <cfRule type="cellIs" dxfId="16478" priority="15037" stopIfTrue="1" operator="equal">
      <formula>"h"</formula>
    </cfRule>
    <cfRule type="cellIs" dxfId="16477" priority="15038" stopIfTrue="1" operator="equal">
      <formula>"g"</formula>
    </cfRule>
  </conditionalFormatting>
  <conditionalFormatting sqref="AZ151:BB172">
    <cfRule type="cellIs" dxfId="16476" priority="15036" stopIfTrue="1" operator="equal">
      <formula>"f"</formula>
    </cfRule>
  </conditionalFormatting>
  <conditionalFormatting sqref="AZ151:BB172">
    <cfRule type="cellIs" dxfId="16475" priority="15034" stopIfTrue="1" operator="equal">
      <formula>"h"</formula>
    </cfRule>
    <cfRule type="cellIs" dxfId="16474" priority="15035" stopIfTrue="1" operator="equal">
      <formula>"g"</formula>
    </cfRule>
  </conditionalFormatting>
  <conditionalFormatting sqref="AZ151:BB172">
    <cfRule type="cellIs" dxfId="16473" priority="15045" stopIfTrue="1" operator="equal">
      <formula>"f"</formula>
    </cfRule>
  </conditionalFormatting>
  <conditionalFormatting sqref="AZ151:BB172">
    <cfRule type="cellIs" dxfId="16472" priority="15043" stopIfTrue="1" operator="equal">
      <formula>"h"</formula>
    </cfRule>
    <cfRule type="cellIs" dxfId="16471" priority="15044" stopIfTrue="1" operator="equal">
      <formula>"g"</formula>
    </cfRule>
  </conditionalFormatting>
  <conditionalFormatting sqref="AZ151:BB172">
    <cfRule type="cellIs" dxfId="16470" priority="15030" stopIfTrue="1" operator="equal">
      <formula>"f"</formula>
    </cfRule>
  </conditionalFormatting>
  <conditionalFormatting sqref="AZ151:BB172">
    <cfRule type="cellIs" dxfId="16469" priority="15028" stopIfTrue="1" operator="equal">
      <formula>"h"</formula>
    </cfRule>
    <cfRule type="cellIs" dxfId="16468" priority="15029" stopIfTrue="1" operator="equal">
      <formula>"g"</formula>
    </cfRule>
  </conditionalFormatting>
  <conditionalFormatting sqref="AZ151:BB172">
    <cfRule type="cellIs" dxfId="16467" priority="15027" stopIfTrue="1" operator="equal">
      <formula>"f"</formula>
    </cfRule>
  </conditionalFormatting>
  <conditionalFormatting sqref="AZ151:BB172">
    <cfRule type="cellIs" dxfId="16466" priority="15025" stopIfTrue="1" operator="equal">
      <formula>"h"</formula>
    </cfRule>
    <cfRule type="cellIs" dxfId="16465" priority="15026" stopIfTrue="1" operator="equal">
      <formula>"g"</formula>
    </cfRule>
  </conditionalFormatting>
  <conditionalFormatting sqref="AZ151:BB172">
    <cfRule type="cellIs" dxfId="16464" priority="15018" stopIfTrue="1" operator="equal">
      <formula>"f"</formula>
    </cfRule>
  </conditionalFormatting>
  <conditionalFormatting sqref="AZ151:BB172">
    <cfRule type="cellIs" dxfId="16463" priority="15016" stopIfTrue="1" operator="equal">
      <formula>"h"</formula>
    </cfRule>
    <cfRule type="cellIs" dxfId="16462" priority="15017" stopIfTrue="1" operator="equal">
      <formula>"g"</formula>
    </cfRule>
  </conditionalFormatting>
  <conditionalFormatting sqref="AZ151:BB172">
    <cfRule type="cellIs" dxfId="16461" priority="15015" stopIfTrue="1" operator="equal">
      <formula>"f"</formula>
    </cfRule>
  </conditionalFormatting>
  <conditionalFormatting sqref="AZ151:BB172">
    <cfRule type="cellIs" dxfId="16460" priority="15013" stopIfTrue="1" operator="equal">
      <formula>"h"</formula>
    </cfRule>
    <cfRule type="cellIs" dxfId="16459" priority="15014" stopIfTrue="1" operator="equal">
      <formula>"g"</formula>
    </cfRule>
  </conditionalFormatting>
  <conditionalFormatting sqref="AZ151:BB172">
    <cfRule type="cellIs" dxfId="16458" priority="15009" stopIfTrue="1" operator="equal">
      <formula>"f"</formula>
    </cfRule>
  </conditionalFormatting>
  <conditionalFormatting sqref="AZ151:BB172">
    <cfRule type="cellIs" dxfId="16457" priority="15007" stopIfTrue="1" operator="equal">
      <formula>"h"</formula>
    </cfRule>
    <cfRule type="cellIs" dxfId="16456" priority="15008" stopIfTrue="1" operator="equal">
      <formula>"g"</formula>
    </cfRule>
  </conditionalFormatting>
  <conditionalFormatting sqref="BE151:BF172">
    <cfRule type="cellIs" dxfId="16455" priority="15003" stopIfTrue="1" operator="equal">
      <formula>"f"</formula>
    </cfRule>
  </conditionalFormatting>
  <conditionalFormatting sqref="BE151:BF172">
    <cfRule type="cellIs" dxfId="16454" priority="15001" stopIfTrue="1" operator="equal">
      <formula>"h"</formula>
    </cfRule>
    <cfRule type="cellIs" dxfId="16453" priority="15002" stopIfTrue="1" operator="equal">
      <formula>"g"</formula>
    </cfRule>
  </conditionalFormatting>
  <conditionalFormatting sqref="BE151:BF172">
    <cfRule type="cellIs" dxfId="16452" priority="14994" stopIfTrue="1" operator="equal">
      <formula>"f"</formula>
    </cfRule>
  </conditionalFormatting>
  <conditionalFormatting sqref="BE151:BF172">
    <cfRule type="cellIs" dxfId="16451" priority="14992" stopIfTrue="1" operator="equal">
      <formula>"h"</formula>
    </cfRule>
    <cfRule type="cellIs" dxfId="16450" priority="14993" stopIfTrue="1" operator="equal">
      <formula>"g"</formula>
    </cfRule>
  </conditionalFormatting>
  <conditionalFormatting sqref="BE151:BF172">
    <cfRule type="cellIs" dxfId="16449" priority="14988" stopIfTrue="1" operator="equal">
      <formula>"f"</formula>
    </cfRule>
  </conditionalFormatting>
  <conditionalFormatting sqref="BE151:BF172">
    <cfRule type="cellIs" dxfId="16448" priority="14986" stopIfTrue="1" operator="equal">
      <formula>"h"</formula>
    </cfRule>
    <cfRule type="cellIs" dxfId="16447" priority="14987" stopIfTrue="1" operator="equal">
      <formula>"g"</formula>
    </cfRule>
  </conditionalFormatting>
  <conditionalFormatting sqref="BJ151:BJ172">
    <cfRule type="cellIs" dxfId="16446" priority="14961" stopIfTrue="1" operator="equal">
      <formula>"f"</formula>
    </cfRule>
  </conditionalFormatting>
  <conditionalFormatting sqref="BJ151:BJ172">
    <cfRule type="cellIs" dxfId="16445" priority="14959" stopIfTrue="1" operator="equal">
      <formula>"h"</formula>
    </cfRule>
    <cfRule type="cellIs" dxfId="16444" priority="14960" stopIfTrue="1" operator="equal">
      <formula>"g"</formula>
    </cfRule>
  </conditionalFormatting>
  <conditionalFormatting sqref="BK151:BK172">
    <cfRule type="cellIs" dxfId="16443" priority="14958" stopIfTrue="1" operator="equal">
      <formula>"f"</formula>
    </cfRule>
  </conditionalFormatting>
  <conditionalFormatting sqref="BK151:BK172">
    <cfRule type="cellIs" dxfId="16442" priority="14956" stopIfTrue="1" operator="equal">
      <formula>"h"</formula>
    </cfRule>
    <cfRule type="cellIs" dxfId="16441" priority="14957" stopIfTrue="1" operator="equal">
      <formula>"g"</formula>
    </cfRule>
  </conditionalFormatting>
  <conditionalFormatting sqref="BK151:BK172">
    <cfRule type="cellIs" dxfId="16440" priority="14952" stopIfTrue="1" operator="equal">
      <formula>"f"</formula>
    </cfRule>
  </conditionalFormatting>
  <conditionalFormatting sqref="BK151:BK172">
    <cfRule type="cellIs" dxfId="16439" priority="14950" stopIfTrue="1" operator="equal">
      <formula>"h"</formula>
    </cfRule>
    <cfRule type="cellIs" dxfId="16438" priority="14951" stopIfTrue="1" operator="equal">
      <formula>"g"</formula>
    </cfRule>
  </conditionalFormatting>
  <conditionalFormatting sqref="BK151:BK172">
    <cfRule type="cellIs" dxfId="16437" priority="14955" stopIfTrue="1" operator="equal">
      <formula>"f"</formula>
    </cfRule>
  </conditionalFormatting>
  <conditionalFormatting sqref="BK151:BK172">
    <cfRule type="cellIs" dxfId="16436" priority="14953" stopIfTrue="1" operator="equal">
      <formula>"h"</formula>
    </cfRule>
    <cfRule type="cellIs" dxfId="16435" priority="14954" stopIfTrue="1" operator="equal">
      <formula>"g"</formula>
    </cfRule>
  </conditionalFormatting>
  <conditionalFormatting sqref="BK151:BK172">
    <cfRule type="cellIs" dxfId="16434" priority="14949" stopIfTrue="1" operator="equal">
      <formula>"f"</formula>
    </cfRule>
  </conditionalFormatting>
  <conditionalFormatting sqref="BK151:BK172">
    <cfRule type="cellIs" dxfId="16433" priority="14947" stopIfTrue="1" operator="equal">
      <formula>"h"</formula>
    </cfRule>
    <cfRule type="cellIs" dxfId="16432" priority="14948" stopIfTrue="1" operator="equal">
      <formula>"g"</formula>
    </cfRule>
  </conditionalFormatting>
  <conditionalFormatting sqref="BK151:BK172">
    <cfRule type="cellIs" dxfId="16431" priority="14946" stopIfTrue="1" operator="equal">
      <formula>"f"</formula>
    </cfRule>
  </conditionalFormatting>
  <conditionalFormatting sqref="BK151:BK172">
    <cfRule type="cellIs" dxfId="16430" priority="14944" stopIfTrue="1" operator="equal">
      <formula>"h"</formula>
    </cfRule>
    <cfRule type="cellIs" dxfId="16429" priority="14945" stopIfTrue="1" operator="equal">
      <formula>"g"</formula>
    </cfRule>
  </conditionalFormatting>
  <conditionalFormatting sqref="BK151:BK172">
    <cfRule type="cellIs" dxfId="16428" priority="14943" stopIfTrue="1" operator="equal">
      <formula>"f"</formula>
    </cfRule>
  </conditionalFormatting>
  <conditionalFormatting sqref="BK151:BK172">
    <cfRule type="cellIs" dxfId="16427" priority="14941" stopIfTrue="1" operator="equal">
      <formula>"h"</formula>
    </cfRule>
    <cfRule type="cellIs" dxfId="16426" priority="14942" stopIfTrue="1" operator="equal">
      <formula>"g"</formula>
    </cfRule>
  </conditionalFormatting>
  <conditionalFormatting sqref="BK151:BK172">
    <cfRule type="cellIs" dxfId="16425" priority="14940" stopIfTrue="1" operator="equal">
      <formula>"f"</formula>
    </cfRule>
  </conditionalFormatting>
  <conditionalFormatting sqref="BK151:BK172">
    <cfRule type="cellIs" dxfId="16424" priority="14938" stopIfTrue="1" operator="equal">
      <formula>"h"</formula>
    </cfRule>
    <cfRule type="cellIs" dxfId="16423" priority="14939" stopIfTrue="1" operator="equal">
      <formula>"g"</formula>
    </cfRule>
  </conditionalFormatting>
  <conditionalFormatting sqref="BK151:BK172">
    <cfRule type="cellIs" dxfId="16422" priority="14937" stopIfTrue="1" operator="equal">
      <formula>"f"</formula>
    </cfRule>
  </conditionalFormatting>
  <conditionalFormatting sqref="BK151:BK172">
    <cfRule type="cellIs" dxfId="16421" priority="14935" stopIfTrue="1" operator="equal">
      <formula>"h"</formula>
    </cfRule>
    <cfRule type="cellIs" dxfId="16420" priority="14936" stopIfTrue="1" operator="equal">
      <formula>"g"</formula>
    </cfRule>
  </conditionalFormatting>
  <conditionalFormatting sqref="BJ151:BK172">
    <cfRule type="cellIs" dxfId="16419" priority="14934" stopIfTrue="1" operator="equal">
      <formula>"f"</formula>
    </cfRule>
  </conditionalFormatting>
  <conditionalFormatting sqref="BJ151:BK172">
    <cfRule type="cellIs" dxfId="16418" priority="14932" stopIfTrue="1" operator="equal">
      <formula>"h"</formula>
    </cfRule>
    <cfRule type="cellIs" dxfId="16417" priority="14933" stopIfTrue="1" operator="equal">
      <formula>"g"</formula>
    </cfRule>
  </conditionalFormatting>
  <conditionalFormatting sqref="BJ151:BK172">
    <cfRule type="cellIs" dxfId="16416" priority="14931" stopIfTrue="1" operator="equal">
      <formula>"f"</formula>
    </cfRule>
  </conditionalFormatting>
  <conditionalFormatting sqref="BJ151:BK172">
    <cfRule type="cellIs" dxfId="16415" priority="14929" stopIfTrue="1" operator="equal">
      <formula>"h"</formula>
    </cfRule>
    <cfRule type="cellIs" dxfId="16414" priority="14930" stopIfTrue="1" operator="equal">
      <formula>"g"</formula>
    </cfRule>
  </conditionalFormatting>
  <conditionalFormatting sqref="BJ151:BK172">
    <cfRule type="cellIs" dxfId="16413" priority="14928" stopIfTrue="1" operator="equal">
      <formula>"f"</formula>
    </cfRule>
  </conditionalFormatting>
  <conditionalFormatting sqref="BJ151:BK172">
    <cfRule type="cellIs" dxfId="16412" priority="14926" stopIfTrue="1" operator="equal">
      <formula>"h"</formula>
    </cfRule>
    <cfRule type="cellIs" dxfId="16411" priority="14927" stopIfTrue="1" operator="equal">
      <formula>"g"</formula>
    </cfRule>
  </conditionalFormatting>
  <conditionalFormatting sqref="BJ151:BK172">
    <cfRule type="cellIs" dxfId="16410" priority="14925" stopIfTrue="1" operator="equal">
      <formula>"f"</formula>
    </cfRule>
  </conditionalFormatting>
  <conditionalFormatting sqref="BJ151:BK172">
    <cfRule type="cellIs" dxfId="16409" priority="14923" stopIfTrue="1" operator="equal">
      <formula>"h"</formula>
    </cfRule>
    <cfRule type="cellIs" dxfId="16408" priority="14924" stopIfTrue="1" operator="equal">
      <formula>"g"</formula>
    </cfRule>
  </conditionalFormatting>
  <conditionalFormatting sqref="BJ151:BK172">
    <cfRule type="cellIs" dxfId="16407" priority="14922" stopIfTrue="1" operator="equal">
      <formula>"f"</formula>
    </cfRule>
  </conditionalFormatting>
  <conditionalFormatting sqref="BJ151:BK172">
    <cfRule type="cellIs" dxfId="16406" priority="14920" stopIfTrue="1" operator="equal">
      <formula>"h"</formula>
    </cfRule>
    <cfRule type="cellIs" dxfId="16405" priority="14921" stopIfTrue="1" operator="equal">
      <formula>"g"</formula>
    </cfRule>
  </conditionalFormatting>
  <conditionalFormatting sqref="BJ151:BK172">
    <cfRule type="cellIs" dxfId="16404" priority="14919" stopIfTrue="1" operator="equal">
      <formula>"f"</formula>
    </cfRule>
  </conditionalFormatting>
  <conditionalFormatting sqref="BJ151:BK172">
    <cfRule type="cellIs" dxfId="16403" priority="14917" stopIfTrue="1" operator="equal">
      <formula>"h"</formula>
    </cfRule>
    <cfRule type="cellIs" dxfId="16402" priority="14918" stopIfTrue="1" operator="equal">
      <formula>"g"</formula>
    </cfRule>
  </conditionalFormatting>
  <conditionalFormatting sqref="BJ151:BK172">
    <cfRule type="cellIs" dxfId="16401" priority="14916" stopIfTrue="1" operator="equal">
      <formula>"f"</formula>
    </cfRule>
  </conditionalFormatting>
  <conditionalFormatting sqref="BJ151:BK172">
    <cfRule type="cellIs" dxfId="16400" priority="14914" stopIfTrue="1" operator="equal">
      <formula>"h"</formula>
    </cfRule>
    <cfRule type="cellIs" dxfId="16399" priority="14915" stopIfTrue="1" operator="equal">
      <formula>"g"</formula>
    </cfRule>
  </conditionalFormatting>
  <conditionalFormatting sqref="BJ151:BK172">
    <cfRule type="cellIs" dxfId="16398" priority="14913" stopIfTrue="1" operator="equal">
      <formula>"f"</formula>
    </cfRule>
  </conditionalFormatting>
  <conditionalFormatting sqref="BJ151:BK172">
    <cfRule type="cellIs" dxfId="16397" priority="14911" stopIfTrue="1" operator="equal">
      <formula>"h"</formula>
    </cfRule>
    <cfRule type="cellIs" dxfId="16396" priority="14912" stopIfTrue="1" operator="equal">
      <formula>"g"</formula>
    </cfRule>
  </conditionalFormatting>
  <conditionalFormatting sqref="BJ151:BJ172">
    <cfRule type="cellIs" dxfId="16395" priority="14910" stopIfTrue="1" operator="equal">
      <formula>"f"</formula>
    </cfRule>
  </conditionalFormatting>
  <conditionalFormatting sqref="BJ151:BJ172">
    <cfRule type="cellIs" dxfId="16394" priority="14908" stopIfTrue="1" operator="equal">
      <formula>"h"</formula>
    </cfRule>
    <cfRule type="cellIs" dxfId="16393" priority="14909" stopIfTrue="1" operator="equal">
      <formula>"g"</formula>
    </cfRule>
  </conditionalFormatting>
  <conditionalFormatting sqref="BJ151:BJ172">
    <cfRule type="cellIs" dxfId="16392" priority="14907" stopIfTrue="1" operator="equal">
      <formula>"f"</formula>
    </cfRule>
  </conditionalFormatting>
  <conditionalFormatting sqref="BJ151:BJ172">
    <cfRule type="cellIs" dxfId="16391" priority="14905" stopIfTrue="1" operator="equal">
      <formula>"h"</formula>
    </cfRule>
    <cfRule type="cellIs" dxfId="16390" priority="14906" stopIfTrue="1" operator="equal">
      <formula>"g"</formula>
    </cfRule>
  </conditionalFormatting>
  <conditionalFormatting sqref="BJ151:BJ172">
    <cfRule type="cellIs" dxfId="16389" priority="14904" stopIfTrue="1" operator="equal">
      <formula>"f"</formula>
    </cfRule>
  </conditionalFormatting>
  <conditionalFormatting sqref="BJ151:BJ172">
    <cfRule type="cellIs" dxfId="16388" priority="14902" stopIfTrue="1" operator="equal">
      <formula>"h"</formula>
    </cfRule>
    <cfRule type="cellIs" dxfId="16387" priority="14903" stopIfTrue="1" operator="equal">
      <formula>"g"</formula>
    </cfRule>
  </conditionalFormatting>
  <conditionalFormatting sqref="BJ151:BJ172">
    <cfRule type="cellIs" dxfId="16386" priority="14901" stopIfTrue="1" operator="equal">
      <formula>"f"</formula>
    </cfRule>
  </conditionalFormatting>
  <conditionalFormatting sqref="BJ151:BJ172">
    <cfRule type="cellIs" dxfId="16385" priority="14899" stopIfTrue="1" operator="equal">
      <formula>"h"</formula>
    </cfRule>
    <cfRule type="cellIs" dxfId="16384" priority="14900" stopIfTrue="1" operator="equal">
      <formula>"g"</formula>
    </cfRule>
  </conditionalFormatting>
  <conditionalFormatting sqref="BJ151:BJ172">
    <cfRule type="cellIs" dxfId="16383" priority="14898" stopIfTrue="1" operator="equal">
      <formula>"f"</formula>
    </cfRule>
  </conditionalFormatting>
  <conditionalFormatting sqref="BJ151:BJ172">
    <cfRule type="cellIs" dxfId="16382" priority="14896" stopIfTrue="1" operator="equal">
      <formula>"h"</formula>
    </cfRule>
    <cfRule type="cellIs" dxfId="16381" priority="14897" stopIfTrue="1" operator="equal">
      <formula>"g"</formula>
    </cfRule>
  </conditionalFormatting>
  <conditionalFormatting sqref="BJ151:BJ172">
    <cfRule type="cellIs" dxfId="16380" priority="14895" stopIfTrue="1" operator="equal">
      <formula>"f"</formula>
    </cfRule>
  </conditionalFormatting>
  <conditionalFormatting sqref="BJ151:BJ172">
    <cfRule type="cellIs" dxfId="16379" priority="14893" stopIfTrue="1" operator="equal">
      <formula>"h"</formula>
    </cfRule>
    <cfRule type="cellIs" dxfId="16378" priority="14894" stopIfTrue="1" operator="equal">
      <formula>"g"</formula>
    </cfRule>
  </conditionalFormatting>
  <conditionalFormatting sqref="BJ151:BJ172">
    <cfRule type="cellIs" dxfId="16377" priority="14892" stopIfTrue="1" operator="equal">
      <formula>"f"</formula>
    </cfRule>
  </conditionalFormatting>
  <conditionalFormatting sqref="BJ151:BJ172">
    <cfRule type="cellIs" dxfId="16376" priority="14890" stopIfTrue="1" operator="equal">
      <formula>"h"</formula>
    </cfRule>
    <cfRule type="cellIs" dxfId="16375" priority="14891" stopIfTrue="1" operator="equal">
      <formula>"g"</formula>
    </cfRule>
  </conditionalFormatting>
  <conditionalFormatting sqref="BJ151:BJ172">
    <cfRule type="cellIs" dxfId="16374" priority="14889" stopIfTrue="1" operator="equal">
      <formula>"f"</formula>
    </cfRule>
  </conditionalFormatting>
  <conditionalFormatting sqref="BJ151:BJ172">
    <cfRule type="cellIs" dxfId="16373" priority="14887" stopIfTrue="1" operator="equal">
      <formula>"h"</formula>
    </cfRule>
    <cfRule type="cellIs" dxfId="16372" priority="14888" stopIfTrue="1" operator="equal">
      <formula>"g"</formula>
    </cfRule>
  </conditionalFormatting>
  <conditionalFormatting sqref="BG151:BI172">
    <cfRule type="cellIs" dxfId="16371" priority="14886" stopIfTrue="1" operator="equal">
      <formula>"f"</formula>
    </cfRule>
  </conditionalFormatting>
  <conditionalFormatting sqref="BG151:BI172">
    <cfRule type="cellIs" dxfId="16370" priority="14884" stopIfTrue="1" operator="equal">
      <formula>"h"</formula>
    </cfRule>
    <cfRule type="cellIs" dxfId="16369" priority="14885" stopIfTrue="1" operator="equal">
      <formula>"g"</formula>
    </cfRule>
  </conditionalFormatting>
  <conditionalFormatting sqref="BG151:BI172">
    <cfRule type="cellIs" dxfId="16368" priority="14883" stopIfTrue="1" operator="equal">
      <formula>"f"</formula>
    </cfRule>
  </conditionalFormatting>
  <conditionalFormatting sqref="BG151:BI172">
    <cfRule type="cellIs" dxfId="16367" priority="14881" stopIfTrue="1" operator="equal">
      <formula>"h"</formula>
    </cfRule>
    <cfRule type="cellIs" dxfId="16366" priority="14882" stopIfTrue="1" operator="equal">
      <formula>"g"</formula>
    </cfRule>
  </conditionalFormatting>
  <conditionalFormatting sqref="BG151:BI172">
    <cfRule type="cellIs" dxfId="16365" priority="14880" stopIfTrue="1" operator="equal">
      <formula>"f"</formula>
    </cfRule>
  </conditionalFormatting>
  <conditionalFormatting sqref="BG151:BI172">
    <cfRule type="cellIs" dxfId="16364" priority="14878" stopIfTrue="1" operator="equal">
      <formula>"h"</formula>
    </cfRule>
    <cfRule type="cellIs" dxfId="16363" priority="14879" stopIfTrue="1" operator="equal">
      <formula>"g"</formula>
    </cfRule>
  </conditionalFormatting>
  <conditionalFormatting sqref="BG151:BI172">
    <cfRule type="cellIs" dxfId="16362" priority="14877" stopIfTrue="1" operator="equal">
      <formula>"f"</formula>
    </cfRule>
  </conditionalFormatting>
  <conditionalFormatting sqref="BG151:BI172">
    <cfRule type="cellIs" dxfId="16361" priority="14875" stopIfTrue="1" operator="equal">
      <formula>"h"</formula>
    </cfRule>
    <cfRule type="cellIs" dxfId="16360" priority="14876" stopIfTrue="1" operator="equal">
      <formula>"g"</formula>
    </cfRule>
  </conditionalFormatting>
  <conditionalFormatting sqref="BG151:BI172">
    <cfRule type="cellIs" dxfId="16359" priority="14874" stopIfTrue="1" operator="equal">
      <formula>"f"</formula>
    </cfRule>
  </conditionalFormatting>
  <conditionalFormatting sqref="BG151:BI172">
    <cfRule type="cellIs" dxfId="16358" priority="14872" stopIfTrue="1" operator="equal">
      <formula>"h"</formula>
    </cfRule>
    <cfRule type="cellIs" dxfId="16357" priority="14873" stopIfTrue="1" operator="equal">
      <formula>"g"</formula>
    </cfRule>
  </conditionalFormatting>
  <conditionalFormatting sqref="BG151:BI172">
    <cfRule type="cellIs" dxfId="16356" priority="14871" stopIfTrue="1" operator="equal">
      <formula>"f"</formula>
    </cfRule>
  </conditionalFormatting>
  <conditionalFormatting sqref="BG151:BI172">
    <cfRule type="cellIs" dxfId="16355" priority="14869" stopIfTrue="1" operator="equal">
      <formula>"h"</formula>
    </cfRule>
    <cfRule type="cellIs" dxfId="16354" priority="14870" stopIfTrue="1" operator="equal">
      <formula>"g"</formula>
    </cfRule>
  </conditionalFormatting>
  <conditionalFormatting sqref="BG151:BI172">
    <cfRule type="cellIs" dxfId="16353" priority="14868" stopIfTrue="1" operator="equal">
      <formula>"f"</formula>
    </cfRule>
  </conditionalFormatting>
  <conditionalFormatting sqref="BG151:BI172">
    <cfRule type="cellIs" dxfId="16352" priority="14866" stopIfTrue="1" operator="equal">
      <formula>"h"</formula>
    </cfRule>
    <cfRule type="cellIs" dxfId="16351" priority="14867" stopIfTrue="1" operator="equal">
      <formula>"g"</formula>
    </cfRule>
  </conditionalFormatting>
  <conditionalFormatting sqref="BG151:BI172">
    <cfRule type="cellIs" dxfId="16350" priority="14865" stopIfTrue="1" operator="equal">
      <formula>"f"</formula>
    </cfRule>
  </conditionalFormatting>
  <conditionalFormatting sqref="BG151:BI172">
    <cfRule type="cellIs" dxfId="16349" priority="14863" stopIfTrue="1" operator="equal">
      <formula>"h"</formula>
    </cfRule>
    <cfRule type="cellIs" dxfId="16348" priority="14864" stopIfTrue="1" operator="equal">
      <formula>"g"</formula>
    </cfRule>
  </conditionalFormatting>
  <conditionalFormatting sqref="BG151:BI172">
    <cfRule type="cellIs" dxfId="16347" priority="14862" stopIfTrue="1" operator="equal">
      <formula>"f"</formula>
    </cfRule>
  </conditionalFormatting>
  <conditionalFormatting sqref="BG151:BI172">
    <cfRule type="cellIs" dxfId="16346" priority="14860" stopIfTrue="1" operator="equal">
      <formula>"h"</formula>
    </cfRule>
    <cfRule type="cellIs" dxfId="16345" priority="14861" stopIfTrue="1" operator="equal">
      <formula>"g"</formula>
    </cfRule>
  </conditionalFormatting>
  <conditionalFormatting sqref="BG151:BI172">
    <cfRule type="cellIs" dxfId="16344" priority="14856" stopIfTrue="1" operator="equal">
      <formula>"f"</formula>
    </cfRule>
  </conditionalFormatting>
  <conditionalFormatting sqref="BG151:BI172">
    <cfRule type="cellIs" dxfId="16343" priority="14854" stopIfTrue="1" operator="equal">
      <formula>"h"</formula>
    </cfRule>
    <cfRule type="cellIs" dxfId="16342" priority="14855" stopIfTrue="1" operator="equal">
      <formula>"g"</formula>
    </cfRule>
  </conditionalFormatting>
  <conditionalFormatting sqref="BG151:BI172">
    <cfRule type="cellIs" dxfId="16341" priority="14859" stopIfTrue="1" operator="equal">
      <formula>"f"</formula>
    </cfRule>
  </conditionalFormatting>
  <conditionalFormatting sqref="BG151:BI172">
    <cfRule type="cellIs" dxfId="16340" priority="14857" stopIfTrue="1" operator="equal">
      <formula>"h"</formula>
    </cfRule>
    <cfRule type="cellIs" dxfId="16339" priority="14858" stopIfTrue="1" operator="equal">
      <formula>"g"</formula>
    </cfRule>
  </conditionalFormatting>
  <conditionalFormatting sqref="BG151:BI172">
    <cfRule type="cellIs" dxfId="16338" priority="14853" stopIfTrue="1" operator="equal">
      <formula>"f"</formula>
    </cfRule>
  </conditionalFormatting>
  <conditionalFormatting sqref="BG151:BI172">
    <cfRule type="cellIs" dxfId="16337" priority="14851" stopIfTrue="1" operator="equal">
      <formula>"h"</formula>
    </cfRule>
    <cfRule type="cellIs" dxfId="16336" priority="14852" stopIfTrue="1" operator="equal">
      <formula>"g"</formula>
    </cfRule>
  </conditionalFormatting>
  <conditionalFormatting sqref="BG151:BI172">
    <cfRule type="cellIs" dxfId="16335" priority="14850" stopIfTrue="1" operator="equal">
      <formula>"f"</formula>
    </cfRule>
  </conditionalFormatting>
  <conditionalFormatting sqref="BG151:BI172">
    <cfRule type="cellIs" dxfId="16334" priority="14848" stopIfTrue="1" operator="equal">
      <formula>"h"</formula>
    </cfRule>
    <cfRule type="cellIs" dxfId="16333" priority="14849" stopIfTrue="1" operator="equal">
      <formula>"g"</formula>
    </cfRule>
  </conditionalFormatting>
  <conditionalFormatting sqref="BG151:BI172">
    <cfRule type="cellIs" dxfId="16332" priority="14844" stopIfTrue="1" operator="equal">
      <formula>"f"</formula>
    </cfRule>
  </conditionalFormatting>
  <conditionalFormatting sqref="BG151:BI172">
    <cfRule type="cellIs" dxfId="16331" priority="14842" stopIfTrue="1" operator="equal">
      <formula>"h"</formula>
    </cfRule>
    <cfRule type="cellIs" dxfId="16330" priority="14843" stopIfTrue="1" operator="equal">
      <formula>"g"</formula>
    </cfRule>
  </conditionalFormatting>
  <conditionalFormatting sqref="BG151:BI172">
    <cfRule type="cellIs" dxfId="16329" priority="14847" stopIfTrue="1" operator="equal">
      <formula>"f"</formula>
    </cfRule>
  </conditionalFormatting>
  <conditionalFormatting sqref="BG151:BI172">
    <cfRule type="cellIs" dxfId="16328" priority="14845" stopIfTrue="1" operator="equal">
      <formula>"h"</formula>
    </cfRule>
    <cfRule type="cellIs" dxfId="16327" priority="14846" stopIfTrue="1" operator="equal">
      <formula>"g"</formula>
    </cfRule>
  </conditionalFormatting>
  <conditionalFormatting sqref="BG151:BI172">
    <cfRule type="cellIs" dxfId="16326" priority="14841" stopIfTrue="1" operator="equal">
      <formula>"f"</formula>
    </cfRule>
  </conditionalFormatting>
  <conditionalFormatting sqref="BG151:BI172">
    <cfRule type="cellIs" dxfId="16325" priority="14839" stopIfTrue="1" operator="equal">
      <formula>"h"</formula>
    </cfRule>
    <cfRule type="cellIs" dxfId="16324" priority="14840" stopIfTrue="1" operator="equal">
      <formula>"g"</formula>
    </cfRule>
  </conditionalFormatting>
  <conditionalFormatting sqref="BG151:BI172">
    <cfRule type="cellIs" dxfId="16323" priority="14838" stopIfTrue="1" operator="equal">
      <formula>"f"</formula>
    </cfRule>
  </conditionalFormatting>
  <conditionalFormatting sqref="BG151:BI172">
    <cfRule type="cellIs" dxfId="16322" priority="14836" stopIfTrue="1" operator="equal">
      <formula>"h"</formula>
    </cfRule>
    <cfRule type="cellIs" dxfId="16321" priority="14837" stopIfTrue="1" operator="equal">
      <formula>"g"</formula>
    </cfRule>
  </conditionalFormatting>
  <conditionalFormatting sqref="BG151:BI172">
    <cfRule type="cellIs" dxfId="16320" priority="14835" stopIfTrue="1" operator="equal">
      <formula>"f"</formula>
    </cfRule>
  </conditionalFormatting>
  <conditionalFormatting sqref="BG151:BI172">
    <cfRule type="cellIs" dxfId="16319" priority="14833" stopIfTrue="1" operator="equal">
      <formula>"h"</formula>
    </cfRule>
    <cfRule type="cellIs" dxfId="16318" priority="14834" stopIfTrue="1" operator="equal">
      <formula>"g"</formula>
    </cfRule>
  </conditionalFormatting>
  <conditionalFormatting sqref="BG151:BI172">
    <cfRule type="cellIs" dxfId="16317" priority="14832" stopIfTrue="1" operator="equal">
      <formula>"f"</formula>
    </cfRule>
  </conditionalFormatting>
  <conditionalFormatting sqref="BG151:BI172">
    <cfRule type="cellIs" dxfId="16316" priority="14830" stopIfTrue="1" operator="equal">
      <formula>"h"</formula>
    </cfRule>
    <cfRule type="cellIs" dxfId="16315" priority="14831" stopIfTrue="1" operator="equal">
      <formula>"g"</formula>
    </cfRule>
  </conditionalFormatting>
  <conditionalFormatting sqref="BG151:BI172">
    <cfRule type="cellIs" dxfId="16314" priority="14826" stopIfTrue="1" operator="equal">
      <formula>"f"</formula>
    </cfRule>
  </conditionalFormatting>
  <conditionalFormatting sqref="BG151:BI172">
    <cfRule type="cellIs" dxfId="16313" priority="14824" stopIfTrue="1" operator="equal">
      <formula>"h"</formula>
    </cfRule>
    <cfRule type="cellIs" dxfId="16312" priority="14825" stopIfTrue="1" operator="equal">
      <formula>"g"</formula>
    </cfRule>
  </conditionalFormatting>
  <conditionalFormatting sqref="BG151:BI172">
    <cfRule type="cellIs" dxfId="16311" priority="14823" stopIfTrue="1" operator="equal">
      <formula>"f"</formula>
    </cfRule>
  </conditionalFormatting>
  <conditionalFormatting sqref="BG151:BI172">
    <cfRule type="cellIs" dxfId="16310" priority="14821" stopIfTrue="1" operator="equal">
      <formula>"h"</formula>
    </cfRule>
    <cfRule type="cellIs" dxfId="16309" priority="14822" stopIfTrue="1" operator="equal">
      <formula>"g"</formula>
    </cfRule>
  </conditionalFormatting>
  <conditionalFormatting sqref="BG151:BI172">
    <cfRule type="cellIs" dxfId="16308" priority="14820" stopIfTrue="1" operator="equal">
      <formula>"f"</formula>
    </cfRule>
  </conditionalFormatting>
  <conditionalFormatting sqref="BG151:BI172">
    <cfRule type="cellIs" dxfId="16307" priority="14818" stopIfTrue="1" operator="equal">
      <formula>"h"</formula>
    </cfRule>
    <cfRule type="cellIs" dxfId="16306" priority="14819" stopIfTrue="1" operator="equal">
      <formula>"g"</formula>
    </cfRule>
  </conditionalFormatting>
  <conditionalFormatting sqref="BG151:BI172">
    <cfRule type="cellIs" dxfId="16305" priority="14829" stopIfTrue="1" operator="equal">
      <formula>"f"</formula>
    </cfRule>
  </conditionalFormatting>
  <conditionalFormatting sqref="BG151:BI172">
    <cfRule type="cellIs" dxfId="16304" priority="14827" stopIfTrue="1" operator="equal">
      <formula>"h"</formula>
    </cfRule>
    <cfRule type="cellIs" dxfId="16303" priority="14828" stopIfTrue="1" operator="equal">
      <formula>"g"</formula>
    </cfRule>
  </conditionalFormatting>
  <conditionalFormatting sqref="BG151:BI172">
    <cfRule type="cellIs" dxfId="16302" priority="14817" stopIfTrue="1" operator="equal">
      <formula>"f"</formula>
    </cfRule>
  </conditionalFormatting>
  <conditionalFormatting sqref="BG151:BI172">
    <cfRule type="cellIs" dxfId="16301" priority="14815" stopIfTrue="1" operator="equal">
      <formula>"h"</formula>
    </cfRule>
    <cfRule type="cellIs" dxfId="16300" priority="14816" stopIfTrue="1" operator="equal">
      <formula>"g"</formula>
    </cfRule>
  </conditionalFormatting>
  <conditionalFormatting sqref="BL151:BM172">
    <cfRule type="cellIs" dxfId="16299" priority="14814" stopIfTrue="1" operator="equal">
      <formula>"f"</formula>
    </cfRule>
  </conditionalFormatting>
  <conditionalFormatting sqref="BL151:BM172">
    <cfRule type="cellIs" dxfId="16298" priority="14812" stopIfTrue="1" operator="equal">
      <formula>"h"</formula>
    </cfRule>
    <cfRule type="cellIs" dxfId="16297" priority="14813" stopIfTrue="1" operator="equal">
      <formula>"g"</formula>
    </cfRule>
  </conditionalFormatting>
  <conditionalFormatting sqref="BL151:BM172">
    <cfRule type="cellIs" dxfId="16296" priority="14811" stopIfTrue="1" operator="equal">
      <formula>"f"</formula>
    </cfRule>
  </conditionalFormatting>
  <conditionalFormatting sqref="BL151:BM172">
    <cfRule type="cellIs" dxfId="16295" priority="14809" stopIfTrue="1" operator="equal">
      <formula>"h"</formula>
    </cfRule>
    <cfRule type="cellIs" dxfId="16294" priority="14810" stopIfTrue="1" operator="equal">
      <formula>"g"</formula>
    </cfRule>
  </conditionalFormatting>
  <conditionalFormatting sqref="BL151:BM172">
    <cfRule type="cellIs" dxfId="16293" priority="14808" stopIfTrue="1" operator="equal">
      <formula>"f"</formula>
    </cfRule>
  </conditionalFormatting>
  <conditionalFormatting sqref="BL151:BM172">
    <cfRule type="cellIs" dxfId="16292" priority="14806" stopIfTrue="1" operator="equal">
      <formula>"h"</formula>
    </cfRule>
    <cfRule type="cellIs" dxfId="16291" priority="14807" stopIfTrue="1" operator="equal">
      <formula>"g"</formula>
    </cfRule>
  </conditionalFormatting>
  <conditionalFormatting sqref="BL151:BM172">
    <cfRule type="cellIs" dxfId="16290" priority="14805" stopIfTrue="1" operator="equal">
      <formula>"f"</formula>
    </cfRule>
  </conditionalFormatting>
  <conditionalFormatting sqref="BL151:BM172">
    <cfRule type="cellIs" dxfId="16289" priority="14803" stopIfTrue="1" operator="equal">
      <formula>"h"</formula>
    </cfRule>
    <cfRule type="cellIs" dxfId="16288" priority="14804" stopIfTrue="1" operator="equal">
      <formula>"g"</formula>
    </cfRule>
  </conditionalFormatting>
  <conditionalFormatting sqref="BL151:BM172">
    <cfRule type="cellIs" dxfId="16287" priority="14802" stopIfTrue="1" operator="equal">
      <formula>"f"</formula>
    </cfRule>
  </conditionalFormatting>
  <conditionalFormatting sqref="BL151:BM172">
    <cfRule type="cellIs" dxfId="16286" priority="14800" stopIfTrue="1" operator="equal">
      <formula>"h"</formula>
    </cfRule>
    <cfRule type="cellIs" dxfId="16285" priority="14801" stopIfTrue="1" operator="equal">
      <formula>"g"</formula>
    </cfRule>
  </conditionalFormatting>
  <conditionalFormatting sqref="BL151:BM172">
    <cfRule type="cellIs" dxfId="16284" priority="14796" stopIfTrue="1" operator="equal">
      <formula>"f"</formula>
    </cfRule>
  </conditionalFormatting>
  <conditionalFormatting sqref="BL151:BM172">
    <cfRule type="cellIs" dxfId="16283" priority="14794" stopIfTrue="1" operator="equal">
      <formula>"h"</formula>
    </cfRule>
    <cfRule type="cellIs" dxfId="16282" priority="14795" stopIfTrue="1" operator="equal">
      <formula>"g"</formula>
    </cfRule>
  </conditionalFormatting>
  <conditionalFormatting sqref="BL151:BM172">
    <cfRule type="cellIs" dxfId="16281" priority="14799" stopIfTrue="1" operator="equal">
      <formula>"f"</formula>
    </cfRule>
  </conditionalFormatting>
  <conditionalFormatting sqref="BL151:BM172">
    <cfRule type="cellIs" dxfId="16280" priority="14797" stopIfTrue="1" operator="equal">
      <formula>"h"</formula>
    </cfRule>
    <cfRule type="cellIs" dxfId="16279" priority="14798" stopIfTrue="1" operator="equal">
      <formula>"g"</formula>
    </cfRule>
  </conditionalFormatting>
  <conditionalFormatting sqref="BL151:BM172">
    <cfRule type="cellIs" dxfId="16278" priority="14793" stopIfTrue="1" operator="equal">
      <formula>"f"</formula>
    </cfRule>
  </conditionalFormatting>
  <conditionalFormatting sqref="BL151:BM172">
    <cfRule type="cellIs" dxfId="16277" priority="14791" stopIfTrue="1" operator="equal">
      <formula>"h"</formula>
    </cfRule>
    <cfRule type="cellIs" dxfId="16276" priority="14792" stopIfTrue="1" operator="equal">
      <formula>"g"</formula>
    </cfRule>
  </conditionalFormatting>
  <conditionalFormatting sqref="BO151:BO172">
    <cfRule type="cellIs" dxfId="16275" priority="14790" stopIfTrue="1" operator="equal">
      <formula>"f"</formula>
    </cfRule>
  </conditionalFormatting>
  <conditionalFormatting sqref="BO151:BO172">
    <cfRule type="cellIs" dxfId="16274" priority="14788" stopIfTrue="1" operator="equal">
      <formula>"h"</formula>
    </cfRule>
    <cfRule type="cellIs" dxfId="16273" priority="14789" stopIfTrue="1" operator="equal">
      <formula>"g"</formula>
    </cfRule>
  </conditionalFormatting>
  <conditionalFormatting sqref="BO151:BO172">
    <cfRule type="cellIs" dxfId="16272" priority="14784" stopIfTrue="1" operator="equal">
      <formula>"f"</formula>
    </cfRule>
  </conditionalFormatting>
  <conditionalFormatting sqref="BO151:BO172">
    <cfRule type="cellIs" dxfId="16271" priority="14782" stopIfTrue="1" operator="equal">
      <formula>"h"</formula>
    </cfRule>
    <cfRule type="cellIs" dxfId="16270" priority="14783" stopIfTrue="1" operator="equal">
      <formula>"g"</formula>
    </cfRule>
  </conditionalFormatting>
  <conditionalFormatting sqref="BO151:BO172">
    <cfRule type="cellIs" dxfId="16269" priority="14787" stopIfTrue="1" operator="equal">
      <formula>"f"</formula>
    </cfRule>
  </conditionalFormatting>
  <conditionalFormatting sqref="BO151:BO172">
    <cfRule type="cellIs" dxfId="16268" priority="14785" stopIfTrue="1" operator="equal">
      <formula>"h"</formula>
    </cfRule>
    <cfRule type="cellIs" dxfId="16267" priority="14786" stopIfTrue="1" operator="equal">
      <formula>"g"</formula>
    </cfRule>
  </conditionalFormatting>
  <conditionalFormatting sqref="BO151:BO172">
    <cfRule type="cellIs" dxfId="16266" priority="14781" stopIfTrue="1" operator="equal">
      <formula>"f"</formula>
    </cfRule>
  </conditionalFormatting>
  <conditionalFormatting sqref="BO151:BO172">
    <cfRule type="cellIs" dxfId="16265" priority="14779" stopIfTrue="1" operator="equal">
      <formula>"h"</formula>
    </cfRule>
    <cfRule type="cellIs" dxfId="16264" priority="14780" stopIfTrue="1" operator="equal">
      <formula>"g"</formula>
    </cfRule>
  </conditionalFormatting>
  <conditionalFormatting sqref="BO151:BO172">
    <cfRule type="cellIs" dxfId="16263" priority="14778" stopIfTrue="1" operator="equal">
      <formula>"f"</formula>
    </cfRule>
  </conditionalFormatting>
  <conditionalFormatting sqref="BO151:BO172">
    <cfRule type="cellIs" dxfId="16262" priority="14776" stopIfTrue="1" operator="equal">
      <formula>"h"</formula>
    </cfRule>
    <cfRule type="cellIs" dxfId="16261" priority="14777" stopIfTrue="1" operator="equal">
      <formula>"g"</formula>
    </cfRule>
  </conditionalFormatting>
  <conditionalFormatting sqref="BO151:BO172">
    <cfRule type="cellIs" dxfId="16260" priority="14775" stopIfTrue="1" operator="equal">
      <formula>"f"</formula>
    </cfRule>
  </conditionalFormatting>
  <conditionalFormatting sqref="BO151:BO172">
    <cfRule type="cellIs" dxfId="16259" priority="14773" stopIfTrue="1" operator="equal">
      <formula>"h"</formula>
    </cfRule>
    <cfRule type="cellIs" dxfId="16258" priority="14774" stopIfTrue="1" operator="equal">
      <formula>"g"</formula>
    </cfRule>
  </conditionalFormatting>
  <conditionalFormatting sqref="BO151:BO172">
    <cfRule type="cellIs" dxfId="16257" priority="14772" stopIfTrue="1" operator="equal">
      <formula>"f"</formula>
    </cfRule>
  </conditionalFormatting>
  <conditionalFormatting sqref="BO151:BO172">
    <cfRule type="cellIs" dxfId="16256" priority="14770" stopIfTrue="1" operator="equal">
      <formula>"h"</formula>
    </cfRule>
    <cfRule type="cellIs" dxfId="16255" priority="14771" stopIfTrue="1" operator="equal">
      <formula>"g"</formula>
    </cfRule>
  </conditionalFormatting>
  <conditionalFormatting sqref="BO151:BO172">
    <cfRule type="cellIs" dxfId="16254" priority="14769" stopIfTrue="1" operator="equal">
      <formula>"f"</formula>
    </cfRule>
  </conditionalFormatting>
  <conditionalFormatting sqref="BO151:BO172">
    <cfRule type="cellIs" dxfId="16253" priority="14767" stopIfTrue="1" operator="equal">
      <formula>"h"</formula>
    </cfRule>
    <cfRule type="cellIs" dxfId="16252" priority="14768" stopIfTrue="1" operator="equal">
      <formula>"g"</formula>
    </cfRule>
  </conditionalFormatting>
  <conditionalFormatting sqref="BO151:BO172">
    <cfRule type="cellIs" dxfId="16251" priority="14766" stopIfTrue="1" operator="equal">
      <formula>"f"</formula>
    </cfRule>
  </conditionalFormatting>
  <conditionalFormatting sqref="BO151:BO172">
    <cfRule type="cellIs" dxfId="16250" priority="14764" stopIfTrue="1" operator="equal">
      <formula>"h"</formula>
    </cfRule>
    <cfRule type="cellIs" dxfId="16249" priority="14765" stopIfTrue="1" operator="equal">
      <formula>"g"</formula>
    </cfRule>
  </conditionalFormatting>
  <conditionalFormatting sqref="BO151:BO172">
    <cfRule type="cellIs" dxfId="16248" priority="14760" stopIfTrue="1" operator="equal">
      <formula>"f"</formula>
    </cfRule>
  </conditionalFormatting>
  <conditionalFormatting sqref="BO151:BO172">
    <cfRule type="cellIs" dxfId="16247" priority="14758" stopIfTrue="1" operator="equal">
      <formula>"h"</formula>
    </cfRule>
    <cfRule type="cellIs" dxfId="16246" priority="14759" stopIfTrue="1" operator="equal">
      <formula>"g"</formula>
    </cfRule>
  </conditionalFormatting>
  <conditionalFormatting sqref="BO151:BO172">
    <cfRule type="cellIs" dxfId="16245" priority="14763" stopIfTrue="1" operator="equal">
      <formula>"f"</formula>
    </cfRule>
  </conditionalFormatting>
  <conditionalFormatting sqref="BO151:BO172">
    <cfRule type="cellIs" dxfId="16244" priority="14761" stopIfTrue="1" operator="equal">
      <formula>"h"</formula>
    </cfRule>
    <cfRule type="cellIs" dxfId="16243" priority="14762" stopIfTrue="1" operator="equal">
      <formula>"g"</formula>
    </cfRule>
  </conditionalFormatting>
  <conditionalFormatting sqref="BO151:BO172">
    <cfRule type="cellIs" dxfId="16242" priority="14757" stopIfTrue="1" operator="equal">
      <formula>"f"</formula>
    </cfRule>
  </conditionalFormatting>
  <conditionalFormatting sqref="BO151:BO172">
    <cfRule type="cellIs" dxfId="16241" priority="14755" stopIfTrue="1" operator="equal">
      <formula>"h"</formula>
    </cfRule>
    <cfRule type="cellIs" dxfId="16240" priority="14756" stopIfTrue="1" operator="equal">
      <formula>"g"</formula>
    </cfRule>
  </conditionalFormatting>
  <conditionalFormatting sqref="BO151:BO172">
    <cfRule type="cellIs" dxfId="16239" priority="14754" stopIfTrue="1" operator="equal">
      <formula>"f"</formula>
    </cfRule>
  </conditionalFormatting>
  <conditionalFormatting sqref="BO151:BO172">
    <cfRule type="cellIs" dxfId="16238" priority="14752" stopIfTrue="1" operator="equal">
      <formula>"h"</formula>
    </cfRule>
    <cfRule type="cellIs" dxfId="16237" priority="14753" stopIfTrue="1" operator="equal">
      <formula>"g"</formula>
    </cfRule>
  </conditionalFormatting>
  <conditionalFormatting sqref="BO151:BO172">
    <cfRule type="cellIs" dxfId="16236" priority="14751" stopIfTrue="1" operator="equal">
      <formula>"f"</formula>
    </cfRule>
  </conditionalFormatting>
  <conditionalFormatting sqref="BO151:BO172">
    <cfRule type="cellIs" dxfId="16235" priority="14749" stopIfTrue="1" operator="equal">
      <formula>"h"</formula>
    </cfRule>
    <cfRule type="cellIs" dxfId="16234" priority="14750" stopIfTrue="1" operator="equal">
      <formula>"g"</formula>
    </cfRule>
  </conditionalFormatting>
  <conditionalFormatting sqref="BO151:BO172">
    <cfRule type="cellIs" dxfId="16233" priority="14748" stopIfTrue="1" operator="equal">
      <formula>"f"</formula>
    </cfRule>
  </conditionalFormatting>
  <conditionalFormatting sqref="BO151:BO172">
    <cfRule type="cellIs" dxfId="16232" priority="14746" stopIfTrue="1" operator="equal">
      <formula>"h"</formula>
    </cfRule>
    <cfRule type="cellIs" dxfId="16231" priority="14747" stopIfTrue="1" operator="equal">
      <formula>"g"</formula>
    </cfRule>
  </conditionalFormatting>
  <conditionalFormatting sqref="AO151:AP172">
    <cfRule type="cellIs" dxfId="16230" priority="15393" stopIfTrue="1" operator="equal">
      <formula>"f"</formula>
    </cfRule>
  </conditionalFormatting>
  <conditionalFormatting sqref="AO151:AP172">
    <cfRule type="cellIs" dxfId="16229" priority="15391" stopIfTrue="1" operator="equal">
      <formula>"h"</formula>
    </cfRule>
    <cfRule type="cellIs" dxfId="16228" priority="15392" stopIfTrue="1" operator="equal">
      <formula>"g"</formula>
    </cfRule>
  </conditionalFormatting>
  <conditionalFormatting sqref="AO151:AP172">
    <cfRule type="cellIs" dxfId="16227" priority="15390" stopIfTrue="1" operator="equal">
      <formula>"f"</formula>
    </cfRule>
  </conditionalFormatting>
  <conditionalFormatting sqref="AO151:AP172">
    <cfRule type="cellIs" dxfId="16226" priority="15388" stopIfTrue="1" operator="equal">
      <formula>"h"</formula>
    </cfRule>
    <cfRule type="cellIs" dxfId="16225" priority="15389" stopIfTrue="1" operator="equal">
      <formula>"g"</formula>
    </cfRule>
  </conditionalFormatting>
  <conditionalFormatting sqref="AO151:AP172">
    <cfRule type="cellIs" dxfId="16224" priority="15384" stopIfTrue="1" operator="equal">
      <formula>"f"</formula>
    </cfRule>
  </conditionalFormatting>
  <conditionalFormatting sqref="AO151:AP172">
    <cfRule type="cellIs" dxfId="16223" priority="15382" stopIfTrue="1" operator="equal">
      <formula>"h"</formula>
    </cfRule>
    <cfRule type="cellIs" dxfId="16222" priority="15383" stopIfTrue="1" operator="equal">
      <formula>"g"</formula>
    </cfRule>
  </conditionalFormatting>
  <conditionalFormatting sqref="AO151:AP172">
    <cfRule type="cellIs" dxfId="16221" priority="15387" stopIfTrue="1" operator="equal">
      <formula>"f"</formula>
    </cfRule>
  </conditionalFormatting>
  <conditionalFormatting sqref="AO151:AP172">
    <cfRule type="cellIs" dxfId="16220" priority="15385" stopIfTrue="1" operator="equal">
      <formula>"h"</formula>
    </cfRule>
    <cfRule type="cellIs" dxfId="16219" priority="15386" stopIfTrue="1" operator="equal">
      <formula>"g"</formula>
    </cfRule>
  </conditionalFormatting>
  <conditionalFormatting sqref="AO151:AP172">
    <cfRule type="cellIs" dxfId="16218" priority="15381" stopIfTrue="1" operator="equal">
      <formula>"f"</formula>
    </cfRule>
  </conditionalFormatting>
  <conditionalFormatting sqref="AO151:AP172">
    <cfRule type="cellIs" dxfId="16217" priority="15379" stopIfTrue="1" operator="equal">
      <formula>"h"</formula>
    </cfRule>
    <cfRule type="cellIs" dxfId="16216" priority="15380" stopIfTrue="1" operator="equal">
      <formula>"g"</formula>
    </cfRule>
  </conditionalFormatting>
  <conditionalFormatting sqref="AO151:AP172">
    <cfRule type="cellIs" dxfId="16215" priority="15378" stopIfTrue="1" operator="equal">
      <formula>"f"</formula>
    </cfRule>
  </conditionalFormatting>
  <conditionalFormatting sqref="AO151:AP172">
    <cfRule type="cellIs" dxfId="16214" priority="15376" stopIfTrue="1" operator="equal">
      <formula>"h"</formula>
    </cfRule>
    <cfRule type="cellIs" dxfId="16213" priority="15377" stopIfTrue="1" operator="equal">
      <formula>"g"</formula>
    </cfRule>
  </conditionalFormatting>
  <conditionalFormatting sqref="AO151:AP172">
    <cfRule type="cellIs" dxfId="16212" priority="15375" stopIfTrue="1" operator="equal">
      <formula>"f"</formula>
    </cfRule>
  </conditionalFormatting>
  <conditionalFormatting sqref="AO151:AP172">
    <cfRule type="cellIs" dxfId="16211" priority="15373" stopIfTrue="1" operator="equal">
      <formula>"h"</formula>
    </cfRule>
    <cfRule type="cellIs" dxfId="16210" priority="15374" stopIfTrue="1" operator="equal">
      <formula>"g"</formula>
    </cfRule>
  </conditionalFormatting>
  <conditionalFormatting sqref="AO151:AP172">
    <cfRule type="cellIs" dxfId="16209" priority="15372" stopIfTrue="1" operator="equal">
      <formula>"f"</formula>
    </cfRule>
  </conditionalFormatting>
  <conditionalFormatting sqref="AO151:AP172">
    <cfRule type="cellIs" dxfId="16208" priority="15370" stopIfTrue="1" operator="equal">
      <formula>"h"</formula>
    </cfRule>
    <cfRule type="cellIs" dxfId="16207" priority="15371" stopIfTrue="1" operator="equal">
      <formula>"g"</formula>
    </cfRule>
  </conditionalFormatting>
  <conditionalFormatting sqref="AO151:AP172">
    <cfRule type="cellIs" dxfId="16206" priority="15369" stopIfTrue="1" operator="equal">
      <formula>"f"</formula>
    </cfRule>
  </conditionalFormatting>
  <conditionalFormatting sqref="AO151:AP172">
    <cfRule type="cellIs" dxfId="16205" priority="15367" stopIfTrue="1" operator="equal">
      <formula>"h"</formula>
    </cfRule>
    <cfRule type="cellIs" dxfId="16204" priority="15368" stopIfTrue="1" operator="equal">
      <formula>"g"</formula>
    </cfRule>
  </conditionalFormatting>
  <conditionalFormatting sqref="AN151:AN172">
    <cfRule type="cellIs" dxfId="16203" priority="15366" stopIfTrue="1" operator="equal">
      <formula>"f"</formula>
    </cfRule>
  </conditionalFormatting>
  <conditionalFormatting sqref="AN151:AN172">
    <cfRule type="cellIs" dxfId="16202" priority="15364" stopIfTrue="1" operator="equal">
      <formula>"h"</formula>
    </cfRule>
    <cfRule type="cellIs" dxfId="16201" priority="15365" stopIfTrue="1" operator="equal">
      <formula>"g"</formula>
    </cfRule>
  </conditionalFormatting>
  <conditionalFormatting sqref="AN151:AN172">
    <cfRule type="cellIs" dxfId="16200" priority="15360" stopIfTrue="1" operator="equal">
      <formula>"f"</formula>
    </cfRule>
  </conditionalFormatting>
  <conditionalFormatting sqref="AN151:AN172">
    <cfRule type="cellIs" dxfId="16199" priority="15358" stopIfTrue="1" operator="equal">
      <formula>"h"</formula>
    </cfRule>
    <cfRule type="cellIs" dxfId="16198" priority="15359" stopIfTrue="1" operator="equal">
      <formula>"g"</formula>
    </cfRule>
  </conditionalFormatting>
  <conditionalFormatting sqref="AN151:AN172">
    <cfRule type="cellIs" dxfId="16197" priority="15363" stopIfTrue="1" operator="equal">
      <formula>"f"</formula>
    </cfRule>
  </conditionalFormatting>
  <conditionalFormatting sqref="AN151:AN172">
    <cfRule type="cellIs" dxfId="16196" priority="15361" stopIfTrue="1" operator="equal">
      <formula>"h"</formula>
    </cfRule>
    <cfRule type="cellIs" dxfId="16195" priority="15362" stopIfTrue="1" operator="equal">
      <formula>"g"</formula>
    </cfRule>
  </conditionalFormatting>
  <conditionalFormatting sqref="AN151:AN172">
    <cfRule type="cellIs" dxfId="16194" priority="15357" stopIfTrue="1" operator="equal">
      <formula>"f"</formula>
    </cfRule>
  </conditionalFormatting>
  <conditionalFormatting sqref="AN151:AN172">
    <cfRule type="cellIs" dxfId="16193" priority="15355" stopIfTrue="1" operator="equal">
      <formula>"h"</formula>
    </cfRule>
    <cfRule type="cellIs" dxfId="16192" priority="15356" stopIfTrue="1" operator="equal">
      <formula>"g"</formula>
    </cfRule>
  </conditionalFormatting>
  <conditionalFormatting sqref="AN151:AN172">
    <cfRule type="cellIs" dxfId="16191" priority="15354" stopIfTrue="1" operator="equal">
      <formula>"f"</formula>
    </cfRule>
  </conditionalFormatting>
  <conditionalFormatting sqref="AN151:AN172">
    <cfRule type="cellIs" dxfId="16190" priority="15352" stopIfTrue="1" operator="equal">
      <formula>"h"</formula>
    </cfRule>
    <cfRule type="cellIs" dxfId="16189" priority="15353" stopIfTrue="1" operator="equal">
      <formula>"g"</formula>
    </cfRule>
  </conditionalFormatting>
  <conditionalFormatting sqref="AN151:AN172">
    <cfRule type="cellIs" dxfId="16188" priority="15351" stopIfTrue="1" operator="equal">
      <formula>"f"</formula>
    </cfRule>
  </conditionalFormatting>
  <conditionalFormatting sqref="AN151:AN172">
    <cfRule type="cellIs" dxfId="16187" priority="15349" stopIfTrue="1" operator="equal">
      <formula>"h"</formula>
    </cfRule>
    <cfRule type="cellIs" dxfId="16186" priority="15350" stopIfTrue="1" operator="equal">
      <formula>"g"</formula>
    </cfRule>
  </conditionalFormatting>
  <conditionalFormatting sqref="AN151:AN172">
    <cfRule type="cellIs" dxfId="16185" priority="15348" stopIfTrue="1" operator="equal">
      <formula>"f"</formula>
    </cfRule>
  </conditionalFormatting>
  <conditionalFormatting sqref="AN151:AN172">
    <cfRule type="cellIs" dxfId="16184" priority="15346" stopIfTrue="1" operator="equal">
      <formula>"h"</formula>
    </cfRule>
    <cfRule type="cellIs" dxfId="16183" priority="15347" stopIfTrue="1" operator="equal">
      <formula>"g"</formula>
    </cfRule>
  </conditionalFormatting>
  <conditionalFormatting sqref="AN151:AN172">
    <cfRule type="cellIs" dxfId="16182" priority="15345" stopIfTrue="1" operator="equal">
      <formula>"f"</formula>
    </cfRule>
  </conditionalFormatting>
  <conditionalFormatting sqref="AN151:AN172">
    <cfRule type="cellIs" dxfId="16181" priority="15343" stopIfTrue="1" operator="equal">
      <formula>"h"</formula>
    </cfRule>
    <cfRule type="cellIs" dxfId="16180" priority="15344" stopIfTrue="1" operator="equal">
      <formula>"g"</formula>
    </cfRule>
  </conditionalFormatting>
  <conditionalFormatting sqref="AN151:AN172">
    <cfRule type="cellIs" dxfId="16179" priority="15342" stopIfTrue="1" operator="equal">
      <formula>"f"</formula>
    </cfRule>
  </conditionalFormatting>
  <conditionalFormatting sqref="AN151:AN172">
    <cfRule type="cellIs" dxfId="16178" priority="15340" stopIfTrue="1" operator="equal">
      <formula>"h"</formula>
    </cfRule>
    <cfRule type="cellIs" dxfId="16177" priority="15341" stopIfTrue="1" operator="equal">
      <formula>"g"</formula>
    </cfRule>
  </conditionalFormatting>
  <conditionalFormatting sqref="AN151:AN172">
    <cfRule type="cellIs" dxfId="16176" priority="15339" stopIfTrue="1" operator="equal">
      <formula>"f"</formula>
    </cfRule>
  </conditionalFormatting>
  <conditionalFormatting sqref="AN151:AN172">
    <cfRule type="cellIs" dxfId="16175" priority="15337" stopIfTrue="1" operator="equal">
      <formula>"h"</formula>
    </cfRule>
    <cfRule type="cellIs" dxfId="16174" priority="15338" stopIfTrue="1" operator="equal">
      <formula>"g"</formula>
    </cfRule>
  </conditionalFormatting>
  <conditionalFormatting sqref="AN151:AN172">
    <cfRule type="cellIs" dxfId="16173" priority="15336" stopIfTrue="1" operator="equal">
      <formula>"f"</formula>
    </cfRule>
  </conditionalFormatting>
  <conditionalFormatting sqref="AN151:AN172">
    <cfRule type="cellIs" dxfId="16172" priority="15334" stopIfTrue="1" operator="equal">
      <formula>"h"</formula>
    </cfRule>
    <cfRule type="cellIs" dxfId="16171" priority="15335" stopIfTrue="1" operator="equal">
      <formula>"g"</formula>
    </cfRule>
  </conditionalFormatting>
  <conditionalFormatting sqref="AN151:AN172">
    <cfRule type="cellIs" dxfId="16170" priority="15333" stopIfTrue="1" operator="equal">
      <formula>"f"</formula>
    </cfRule>
  </conditionalFormatting>
  <conditionalFormatting sqref="AN151:AN172">
    <cfRule type="cellIs" dxfId="16169" priority="15331" stopIfTrue="1" operator="equal">
      <formula>"h"</formula>
    </cfRule>
    <cfRule type="cellIs" dxfId="16168" priority="15332" stopIfTrue="1" operator="equal">
      <formula>"g"</formula>
    </cfRule>
  </conditionalFormatting>
  <conditionalFormatting sqref="AN151:AN172">
    <cfRule type="cellIs" dxfId="16167" priority="15330" stopIfTrue="1" operator="equal">
      <formula>"f"</formula>
    </cfRule>
  </conditionalFormatting>
  <conditionalFormatting sqref="AN151:AN172">
    <cfRule type="cellIs" dxfId="16166" priority="15328" stopIfTrue="1" operator="equal">
      <formula>"h"</formula>
    </cfRule>
    <cfRule type="cellIs" dxfId="16165" priority="15329" stopIfTrue="1" operator="equal">
      <formula>"g"</formula>
    </cfRule>
  </conditionalFormatting>
  <conditionalFormatting sqref="AN151:AN172">
    <cfRule type="cellIs" dxfId="16164" priority="15327" stopIfTrue="1" operator="equal">
      <formula>"f"</formula>
    </cfRule>
  </conditionalFormatting>
  <conditionalFormatting sqref="AN151:AN172">
    <cfRule type="cellIs" dxfId="16163" priority="15325" stopIfTrue="1" operator="equal">
      <formula>"h"</formula>
    </cfRule>
    <cfRule type="cellIs" dxfId="16162" priority="15326" stopIfTrue="1" operator="equal">
      <formula>"g"</formula>
    </cfRule>
  </conditionalFormatting>
  <conditionalFormatting sqref="AN151:AN172">
    <cfRule type="cellIs" dxfId="16161" priority="15324" stopIfTrue="1" operator="equal">
      <formula>"f"</formula>
    </cfRule>
  </conditionalFormatting>
  <conditionalFormatting sqref="AN151:AN172">
    <cfRule type="cellIs" dxfId="16160" priority="15322" stopIfTrue="1" operator="equal">
      <formula>"h"</formula>
    </cfRule>
    <cfRule type="cellIs" dxfId="16159" priority="15323" stopIfTrue="1" operator="equal">
      <formula>"g"</formula>
    </cfRule>
  </conditionalFormatting>
  <conditionalFormatting sqref="BD151:BD172">
    <cfRule type="cellIs" dxfId="16158" priority="15129" stopIfTrue="1" operator="equal">
      <formula>"f"</formula>
    </cfRule>
  </conditionalFormatting>
  <conditionalFormatting sqref="BD151:BD172">
    <cfRule type="cellIs" dxfId="16157" priority="15127" stopIfTrue="1" operator="equal">
      <formula>"h"</formula>
    </cfRule>
    <cfRule type="cellIs" dxfId="16156" priority="15128" stopIfTrue="1" operator="equal">
      <formula>"g"</formula>
    </cfRule>
  </conditionalFormatting>
  <conditionalFormatting sqref="BC151:BD172">
    <cfRule type="cellIs" dxfId="16155" priority="15126" stopIfTrue="1" operator="equal">
      <formula>"f"</formula>
    </cfRule>
  </conditionalFormatting>
  <conditionalFormatting sqref="BC151:BD172">
    <cfRule type="cellIs" dxfId="16154" priority="15124" stopIfTrue="1" operator="equal">
      <formula>"h"</formula>
    </cfRule>
    <cfRule type="cellIs" dxfId="16153" priority="15125" stopIfTrue="1" operator="equal">
      <formula>"g"</formula>
    </cfRule>
  </conditionalFormatting>
  <conditionalFormatting sqref="BC151:BD172">
    <cfRule type="cellIs" dxfId="16152" priority="15120" stopIfTrue="1" operator="equal">
      <formula>"f"</formula>
    </cfRule>
  </conditionalFormatting>
  <conditionalFormatting sqref="BC151:BD172">
    <cfRule type="cellIs" dxfId="16151" priority="15118" stopIfTrue="1" operator="equal">
      <formula>"h"</formula>
    </cfRule>
    <cfRule type="cellIs" dxfId="16150" priority="15119" stopIfTrue="1" operator="equal">
      <formula>"g"</formula>
    </cfRule>
  </conditionalFormatting>
  <conditionalFormatting sqref="BC151:BD172">
    <cfRule type="cellIs" dxfId="16149" priority="15123" stopIfTrue="1" operator="equal">
      <formula>"f"</formula>
    </cfRule>
  </conditionalFormatting>
  <conditionalFormatting sqref="BC151:BD172">
    <cfRule type="cellIs" dxfId="16148" priority="15121" stopIfTrue="1" operator="equal">
      <formula>"h"</formula>
    </cfRule>
    <cfRule type="cellIs" dxfId="16147" priority="15122" stopIfTrue="1" operator="equal">
      <formula>"g"</formula>
    </cfRule>
  </conditionalFormatting>
  <conditionalFormatting sqref="BC151:BD172">
    <cfRule type="cellIs" dxfId="16146" priority="15117" stopIfTrue="1" operator="equal">
      <formula>"f"</formula>
    </cfRule>
  </conditionalFormatting>
  <conditionalFormatting sqref="BC151:BD172">
    <cfRule type="cellIs" dxfId="16145" priority="15115" stopIfTrue="1" operator="equal">
      <formula>"h"</formula>
    </cfRule>
    <cfRule type="cellIs" dxfId="16144" priority="15116" stopIfTrue="1" operator="equal">
      <formula>"g"</formula>
    </cfRule>
  </conditionalFormatting>
  <conditionalFormatting sqref="BC151:BD172">
    <cfRule type="cellIs" dxfId="16143" priority="15114" stopIfTrue="1" operator="equal">
      <formula>"f"</formula>
    </cfRule>
  </conditionalFormatting>
  <conditionalFormatting sqref="BC151:BD172">
    <cfRule type="cellIs" dxfId="16142" priority="15112" stopIfTrue="1" operator="equal">
      <formula>"h"</formula>
    </cfRule>
    <cfRule type="cellIs" dxfId="16141" priority="15113" stopIfTrue="1" operator="equal">
      <formula>"g"</formula>
    </cfRule>
  </conditionalFormatting>
  <conditionalFormatting sqref="BC151:BD172">
    <cfRule type="cellIs" dxfId="16140" priority="15108" stopIfTrue="1" operator="equal">
      <formula>"f"</formula>
    </cfRule>
  </conditionalFormatting>
  <conditionalFormatting sqref="BC151:BD172">
    <cfRule type="cellIs" dxfId="16139" priority="15106" stopIfTrue="1" operator="equal">
      <formula>"h"</formula>
    </cfRule>
    <cfRule type="cellIs" dxfId="16138" priority="15107" stopIfTrue="1" operator="equal">
      <formula>"g"</formula>
    </cfRule>
  </conditionalFormatting>
  <conditionalFormatting sqref="BC151:BD172">
    <cfRule type="cellIs" dxfId="16137" priority="15111" stopIfTrue="1" operator="equal">
      <formula>"f"</formula>
    </cfRule>
  </conditionalFormatting>
  <conditionalFormatting sqref="BC151:BD172">
    <cfRule type="cellIs" dxfId="16136" priority="15109" stopIfTrue="1" operator="equal">
      <formula>"h"</formula>
    </cfRule>
    <cfRule type="cellIs" dxfId="16135" priority="15110" stopIfTrue="1" operator="equal">
      <formula>"g"</formula>
    </cfRule>
  </conditionalFormatting>
  <conditionalFormatting sqref="AZ151:BB172">
    <cfRule type="cellIs" dxfId="16134" priority="15033" stopIfTrue="1" operator="equal">
      <formula>"f"</formula>
    </cfRule>
  </conditionalFormatting>
  <conditionalFormatting sqref="AZ151:BB172">
    <cfRule type="cellIs" dxfId="16133" priority="15031" stopIfTrue="1" operator="equal">
      <formula>"h"</formula>
    </cfRule>
    <cfRule type="cellIs" dxfId="16132" priority="15032" stopIfTrue="1" operator="equal">
      <formula>"g"</formula>
    </cfRule>
  </conditionalFormatting>
  <conditionalFormatting sqref="AZ151:BB172">
    <cfRule type="cellIs" dxfId="16131" priority="15024" stopIfTrue="1" operator="equal">
      <formula>"f"</formula>
    </cfRule>
  </conditionalFormatting>
  <conditionalFormatting sqref="AZ151:BB172">
    <cfRule type="cellIs" dxfId="16130" priority="15022" stopIfTrue="1" operator="equal">
      <formula>"h"</formula>
    </cfRule>
    <cfRule type="cellIs" dxfId="16129" priority="15023" stopIfTrue="1" operator="equal">
      <formula>"g"</formula>
    </cfRule>
  </conditionalFormatting>
  <conditionalFormatting sqref="AZ151:BB172">
    <cfRule type="cellIs" dxfId="16128" priority="15021" stopIfTrue="1" operator="equal">
      <formula>"f"</formula>
    </cfRule>
  </conditionalFormatting>
  <conditionalFormatting sqref="AZ151:BB172">
    <cfRule type="cellIs" dxfId="16127" priority="15019" stopIfTrue="1" operator="equal">
      <formula>"h"</formula>
    </cfRule>
    <cfRule type="cellIs" dxfId="16126" priority="15020" stopIfTrue="1" operator="equal">
      <formula>"g"</formula>
    </cfRule>
  </conditionalFormatting>
  <conditionalFormatting sqref="AZ151:BB172">
    <cfRule type="cellIs" dxfId="16125" priority="15012" stopIfTrue="1" operator="equal">
      <formula>"f"</formula>
    </cfRule>
  </conditionalFormatting>
  <conditionalFormatting sqref="AZ151:BB172">
    <cfRule type="cellIs" dxfId="16124" priority="15010" stopIfTrue="1" operator="equal">
      <formula>"h"</formula>
    </cfRule>
    <cfRule type="cellIs" dxfId="16123" priority="15011" stopIfTrue="1" operator="equal">
      <formula>"g"</formula>
    </cfRule>
  </conditionalFormatting>
  <conditionalFormatting sqref="BE151:BF172">
    <cfRule type="cellIs" dxfId="16122" priority="15006" stopIfTrue="1" operator="equal">
      <formula>"f"</formula>
    </cfRule>
  </conditionalFormatting>
  <conditionalFormatting sqref="BE151:BF172">
    <cfRule type="cellIs" dxfId="16121" priority="15004" stopIfTrue="1" operator="equal">
      <formula>"h"</formula>
    </cfRule>
    <cfRule type="cellIs" dxfId="16120" priority="15005" stopIfTrue="1" operator="equal">
      <formula>"g"</formula>
    </cfRule>
  </conditionalFormatting>
  <conditionalFormatting sqref="BE151:BF172">
    <cfRule type="cellIs" dxfId="16119" priority="15000" stopIfTrue="1" operator="equal">
      <formula>"f"</formula>
    </cfRule>
  </conditionalFormatting>
  <conditionalFormatting sqref="BE151:BF172">
    <cfRule type="cellIs" dxfId="16118" priority="14998" stopIfTrue="1" operator="equal">
      <formula>"h"</formula>
    </cfRule>
    <cfRule type="cellIs" dxfId="16117" priority="14999" stopIfTrue="1" operator="equal">
      <formula>"g"</formula>
    </cfRule>
  </conditionalFormatting>
  <conditionalFormatting sqref="BE151:BF172">
    <cfRule type="cellIs" dxfId="16116" priority="14991" stopIfTrue="1" operator="equal">
      <formula>"f"</formula>
    </cfRule>
  </conditionalFormatting>
  <conditionalFormatting sqref="BE151:BF172">
    <cfRule type="cellIs" dxfId="16115" priority="14989" stopIfTrue="1" operator="equal">
      <formula>"h"</formula>
    </cfRule>
    <cfRule type="cellIs" dxfId="16114" priority="14990" stopIfTrue="1" operator="equal">
      <formula>"g"</formula>
    </cfRule>
  </conditionalFormatting>
  <conditionalFormatting sqref="BE151:BF172">
    <cfRule type="cellIs" dxfId="16113" priority="14997" stopIfTrue="1" operator="equal">
      <formula>"f"</formula>
    </cfRule>
  </conditionalFormatting>
  <conditionalFormatting sqref="BE151:BF172">
    <cfRule type="cellIs" dxfId="16112" priority="14995" stopIfTrue="1" operator="equal">
      <formula>"h"</formula>
    </cfRule>
    <cfRule type="cellIs" dxfId="16111" priority="14996" stopIfTrue="1" operator="equal">
      <formula>"g"</formula>
    </cfRule>
  </conditionalFormatting>
  <conditionalFormatting sqref="BE151:BF172">
    <cfRule type="cellIs" dxfId="16110" priority="14985" stopIfTrue="1" operator="equal">
      <formula>"f"</formula>
    </cfRule>
  </conditionalFormatting>
  <conditionalFormatting sqref="BE151:BF172">
    <cfRule type="cellIs" dxfId="16109" priority="14983" stopIfTrue="1" operator="equal">
      <formula>"h"</formula>
    </cfRule>
    <cfRule type="cellIs" dxfId="16108" priority="14984" stopIfTrue="1" operator="equal">
      <formula>"g"</formula>
    </cfRule>
  </conditionalFormatting>
  <conditionalFormatting sqref="BJ151:BJ172">
    <cfRule type="cellIs" dxfId="16107" priority="14982" stopIfTrue="1" operator="equal">
      <formula>"f"</formula>
    </cfRule>
  </conditionalFormatting>
  <conditionalFormatting sqref="BJ151:BJ172">
    <cfRule type="cellIs" dxfId="16106" priority="14980" stopIfTrue="1" operator="equal">
      <formula>"h"</formula>
    </cfRule>
    <cfRule type="cellIs" dxfId="16105" priority="14981" stopIfTrue="1" operator="equal">
      <formula>"g"</formula>
    </cfRule>
  </conditionalFormatting>
  <conditionalFormatting sqref="BJ151:BJ172">
    <cfRule type="cellIs" dxfId="16104" priority="14976" stopIfTrue="1" operator="equal">
      <formula>"f"</formula>
    </cfRule>
  </conditionalFormatting>
  <conditionalFormatting sqref="BJ151:BJ172">
    <cfRule type="cellIs" dxfId="16103" priority="14974" stopIfTrue="1" operator="equal">
      <formula>"h"</formula>
    </cfRule>
    <cfRule type="cellIs" dxfId="16102" priority="14975" stopIfTrue="1" operator="equal">
      <formula>"g"</formula>
    </cfRule>
  </conditionalFormatting>
  <conditionalFormatting sqref="BJ151:BJ172">
    <cfRule type="cellIs" dxfId="16101" priority="14979" stopIfTrue="1" operator="equal">
      <formula>"f"</formula>
    </cfRule>
  </conditionalFormatting>
  <conditionalFormatting sqref="BJ151:BJ172">
    <cfRule type="cellIs" dxfId="16100" priority="14977" stopIfTrue="1" operator="equal">
      <formula>"h"</formula>
    </cfRule>
    <cfRule type="cellIs" dxfId="16099" priority="14978" stopIfTrue="1" operator="equal">
      <formula>"g"</formula>
    </cfRule>
  </conditionalFormatting>
  <conditionalFormatting sqref="BJ151:BJ172">
    <cfRule type="cellIs" dxfId="16098" priority="14973" stopIfTrue="1" operator="equal">
      <formula>"f"</formula>
    </cfRule>
  </conditionalFormatting>
  <conditionalFormatting sqref="BJ151:BJ172">
    <cfRule type="cellIs" dxfId="16097" priority="14971" stopIfTrue="1" operator="equal">
      <formula>"h"</formula>
    </cfRule>
    <cfRule type="cellIs" dxfId="16096" priority="14972" stopIfTrue="1" operator="equal">
      <formula>"g"</formula>
    </cfRule>
  </conditionalFormatting>
  <conditionalFormatting sqref="BJ151:BJ172">
    <cfRule type="cellIs" dxfId="16095" priority="14970" stopIfTrue="1" operator="equal">
      <formula>"f"</formula>
    </cfRule>
  </conditionalFormatting>
  <conditionalFormatting sqref="BJ151:BJ172">
    <cfRule type="cellIs" dxfId="16094" priority="14968" stopIfTrue="1" operator="equal">
      <formula>"h"</formula>
    </cfRule>
    <cfRule type="cellIs" dxfId="16093" priority="14969" stopIfTrue="1" operator="equal">
      <formula>"g"</formula>
    </cfRule>
  </conditionalFormatting>
  <conditionalFormatting sqref="BJ151:BJ172">
    <cfRule type="cellIs" dxfId="16092" priority="14964" stopIfTrue="1" operator="equal">
      <formula>"f"</formula>
    </cfRule>
  </conditionalFormatting>
  <conditionalFormatting sqref="BJ151:BJ172">
    <cfRule type="cellIs" dxfId="16091" priority="14962" stopIfTrue="1" operator="equal">
      <formula>"h"</formula>
    </cfRule>
    <cfRule type="cellIs" dxfId="16090" priority="14963" stopIfTrue="1" operator="equal">
      <formula>"g"</formula>
    </cfRule>
  </conditionalFormatting>
  <conditionalFormatting sqref="BJ151:BJ172">
    <cfRule type="cellIs" dxfId="16089" priority="14967" stopIfTrue="1" operator="equal">
      <formula>"f"</formula>
    </cfRule>
  </conditionalFormatting>
  <conditionalFormatting sqref="BJ151:BJ172">
    <cfRule type="cellIs" dxfId="16088" priority="14965" stopIfTrue="1" operator="equal">
      <formula>"h"</formula>
    </cfRule>
    <cfRule type="cellIs" dxfId="16087" priority="14966" stopIfTrue="1" operator="equal">
      <formula>"g"</formula>
    </cfRule>
  </conditionalFormatting>
  <conditionalFormatting sqref="AN151:AN172">
    <cfRule type="cellIs" dxfId="16086" priority="15321" stopIfTrue="1" operator="equal">
      <formula>"f"</formula>
    </cfRule>
  </conditionalFormatting>
  <conditionalFormatting sqref="AN151:AN172">
    <cfRule type="cellIs" dxfId="16085" priority="15319" stopIfTrue="1" operator="equal">
      <formula>"h"</formula>
    </cfRule>
    <cfRule type="cellIs" dxfId="16084" priority="15320" stopIfTrue="1" operator="equal">
      <formula>"g"</formula>
    </cfRule>
  </conditionalFormatting>
  <conditionalFormatting sqref="AN151:AN172">
    <cfRule type="cellIs" dxfId="16083" priority="15318" stopIfTrue="1" operator="equal">
      <formula>"f"</formula>
    </cfRule>
  </conditionalFormatting>
  <conditionalFormatting sqref="AN151:AN172">
    <cfRule type="cellIs" dxfId="16082" priority="15316" stopIfTrue="1" operator="equal">
      <formula>"h"</formula>
    </cfRule>
    <cfRule type="cellIs" dxfId="16081" priority="15317" stopIfTrue="1" operator="equal">
      <formula>"g"</formula>
    </cfRule>
  </conditionalFormatting>
  <conditionalFormatting sqref="AN151:AN172">
    <cfRule type="cellIs" dxfId="16080" priority="15312" stopIfTrue="1" operator="equal">
      <formula>"f"</formula>
    </cfRule>
  </conditionalFormatting>
  <conditionalFormatting sqref="AN151:AN172">
    <cfRule type="cellIs" dxfId="16079" priority="15310" stopIfTrue="1" operator="equal">
      <formula>"h"</formula>
    </cfRule>
    <cfRule type="cellIs" dxfId="16078" priority="15311" stopIfTrue="1" operator="equal">
      <formula>"g"</formula>
    </cfRule>
  </conditionalFormatting>
  <conditionalFormatting sqref="AN151:AN172">
    <cfRule type="cellIs" dxfId="16077" priority="15315" stopIfTrue="1" operator="equal">
      <formula>"f"</formula>
    </cfRule>
  </conditionalFormatting>
  <conditionalFormatting sqref="AN151:AN172">
    <cfRule type="cellIs" dxfId="16076" priority="15313" stopIfTrue="1" operator="equal">
      <formula>"h"</formula>
    </cfRule>
    <cfRule type="cellIs" dxfId="16075" priority="15314" stopIfTrue="1" operator="equal">
      <formula>"g"</formula>
    </cfRule>
  </conditionalFormatting>
  <conditionalFormatting sqref="AN151:AN172">
    <cfRule type="cellIs" dxfId="16074" priority="15309" stopIfTrue="1" operator="equal">
      <formula>"f"</formula>
    </cfRule>
  </conditionalFormatting>
  <conditionalFormatting sqref="AN151:AN172">
    <cfRule type="cellIs" dxfId="16073" priority="15307" stopIfTrue="1" operator="equal">
      <formula>"h"</formula>
    </cfRule>
    <cfRule type="cellIs" dxfId="16072" priority="15308" stopIfTrue="1" operator="equal">
      <formula>"g"</formula>
    </cfRule>
  </conditionalFormatting>
  <conditionalFormatting sqref="AN151:AN172">
    <cfRule type="cellIs" dxfId="16071" priority="15306" stopIfTrue="1" operator="equal">
      <formula>"f"</formula>
    </cfRule>
  </conditionalFormatting>
  <conditionalFormatting sqref="AN151:AN172">
    <cfRule type="cellIs" dxfId="16070" priority="15304" stopIfTrue="1" operator="equal">
      <formula>"h"</formula>
    </cfRule>
    <cfRule type="cellIs" dxfId="16069" priority="15305" stopIfTrue="1" operator="equal">
      <formula>"g"</formula>
    </cfRule>
  </conditionalFormatting>
  <conditionalFormatting sqref="AN151:AN172">
    <cfRule type="cellIs" dxfId="16068" priority="15300" stopIfTrue="1" operator="equal">
      <formula>"f"</formula>
    </cfRule>
  </conditionalFormatting>
  <conditionalFormatting sqref="AN151:AN172">
    <cfRule type="cellIs" dxfId="16067" priority="15298" stopIfTrue="1" operator="equal">
      <formula>"h"</formula>
    </cfRule>
    <cfRule type="cellIs" dxfId="16066" priority="15299" stopIfTrue="1" operator="equal">
      <formula>"g"</formula>
    </cfRule>
  </conditionalFormatting>
  <conditionalFormatting sqref="AN151:AN172">
    <cfRule type="cellIs" dxfId="16065" priority="15303" stopIfTrue="1" operator="equal">
      <formula>"f"</formula>
    </cfRule>
  </conditionalFormatting>
  <conditionalFormatting sqref="AN151:AN172">
    <cfRule type="cellIs" dxfId="16064" priority="15301" stopIfTrue="1" operator="equal">
      <formula>"h"</formula>
    </cfRule>
    <cfRule type="cellIs" dxfId="16063" priority="15302" stopIfTrue="1" operator="equal">
      <formula>"g"</formula>
    </cfRule>
  </conditionalFormatting>
  <conditionalFormatting sqref="AN151:AN172">
    <cfRule type="cellIs" dxfId="16062" priority="15297" stopIfTrue="1" operator="equal">
      <formula>"f"</formula>
    </cfRule>
  </conditionalFormatting>
  <conditionalFormatting sqref="AN151:AN172">
    <cfRule type="cellIs" dxfId="16061" priority="15295" stopIfTrue="1" operator="equal">
      <formula>"h"</formula>
    </cfRule>
    <cfRule type="cellIs" dxfId="16060" priority="15296" stopIfTrue="1" operator="equal">
      <formula>"g"</formula>
    </cfRule>
  </conditionalFormatting>
  <conditionalFormatting sqref="AQ151:AR172">
    <cfRule type="cellIs" dxfId="16059" priority="15294" stopIfTrue="1" operator="equal">
      <formula>"f"</formula>
    </cfRule>
  </conditionalFormatting>
  <conditionalFormatting sqref="AQ151:AR172">
    <cfRule type="cellIs" dxfId="16058" priority="15292" stopIfTrue="1" operator="equal">
      <formula>"h"</formula>
    </cfRule>
    <cfRule type="cellIs" dxfId="16057" priority="15293" stopIfTrue="1" operator="equal">
      <formula>"g"</formula>
    </cfRule>
  </conditionalFormatting>
  <conditionalFormatting sqref="AQ151:AR172">
    <cfRule type="cellIs" dxfId="16056" priority="15291" stopIfTrue="1" operator="equal">
      <formula>"f"</formula>
    </cfRule>
  </conditionalFormatting>
  <conditionalFormatting sqref="AQ151:AR172">
    <cfRule type="cellIs" dxfId="16055" priority="15289" stopIfTrue="1" operator="equal">
      <formula>"h"</formula>
    </cfRule>
    <cfRule type="cellIs" dxfId="16054" priority="15290" stopIfTrue="1" operator="equal">
      <formula>"g"</formula>
    </cfRule>
  </conditionalFormatting>
  <conditionalFormatting sqref="AQ151:AR172">
    <cfRule type="cellIs" dxfId="16053" priority="15288" stopIfTrue="1" operator="equal">
      <formula>"f"</formula>
    </cfRule>
  </conditionalFormatting>
  <conditionalFormatting sqref="AQ151:AR172">
    <cfRule type="cellIs" dxfId="16052" priority="15286" stopIfTrue="1" operator="equal">
      <formula>"h"</formula>
    </cfRule>
    <cfRule type="cellIs" dxfId="16051" priority="15287" stopIfTrue="1" operator="equal">
      <formula>"g"</formula>
    </cfRule>
  </conditionalFormatting>
  <conditionalFormatting sqref="AQ151:AR172">
    <cfRule type="cellIs" dxfId="16050" priority="15282" stopIfTrue="1" operator="equal">
      <formula>"f"</formula>
    </cfRule>
  </conditionalFormatting>
  <conditionalFormatting sqref="AQ151:AR172">
    <cfRule type="cellIs" dxfId="16049" priority="15280" stopIfTrue="1" operator="equal">
      <formula>"h"</formula>
    </cfRule>
    <cfRule type="cellIs" dxfId="16048" priority="15281" stopIfTrue="1" operator="equal">
      <formula>"g"</formula>
    </cfRule>
  </conditionalFormatting>
  <conditionalFormatting sqref="AQ151:AR172">
    <cfRule type="cellIs" dxfId="16047" priority="15279" stopIfTrue="1" operator="equal">
      <formula>"f"</formula>
    </cfRule>
  </conditionalFormatting>
  <conditionalFormatting sqref="AQ151:AR172">
    <cfRule type="cellIs" dxfId="16046" priority="15277" stopIfTrue="1" operator="equal">
      <formula>"h"</formula>
    </cfRule>
    <cfRule type="cellIs" dxfId="16045" priority="15278" stopIfTrue="1" operator="equal">
      <formula>"g"</formula>
    </cfRule>
  </conditionalFormatting>
  <conditionalFormatting sqref="AQ151:AR172">
    <cfRule type="cellIs" dxfId="16044" priority="15276" stopIfTrue="1" operator="equal">
      <formula>"f"</formula>
    </cfRule>
  </conditionalFormatting>
  <conditionalFormatting sqref="AQ151:AR172">
    <cfRule type="cellIs" dxfId="16043" priority="15274" stopIfTrue="1" operator="equal">
      <formula>"h"</formula>
    </cfRule>
    <cfRule type="cellIs" dxfId="16042" priority="15275" stopIfTrue="1" operator="equal">
      <formula>"g"</formula>
    </cfRule>
  </conditionalFormatting>
  <conditionalFormatting sqref="AQ151:AR172">
    <cfRule type="cellIs" dxfId="16041" priority="15285" stopIfTrue="1" operator="equal">
      <formula>"f"</formula>
    </cfRule>
  </conditionalFormatting>
  <conditionalFormatting sqref="AQ151:AR172">
    <cfRule type="cellIs" dxfId="16040" priority="15283" stopIfTrue="1" operator="equal">
      <formula>"h"</formula>
    </cfRule>
    <cfRule type="cellIs" dxfId="16039" priority="15284" stopIfTrue="1" operator="equal">
      <formula>"g"</formula>
    </cfRule>
  </conditionalFormatting>
  <conditionalFormatting sqref="AQ151:AR172">
    <cfRule type="cellIs" dxfId="16038" priority="15273" stopIfTrue="1" operator="equal">
      <formula>"f"</formula>
    </cfRule>
  </conditionalFormatting>
  <conditionalFormatting sqref="AQ151:AR172">
    <cfRule type="cellIs" dxfId="16037" priority="15271" stopIfTrue="1" operator="equal">
      <formula>"h"</formula>
    </cfRule>
    <cfRule type="cellIs" dxfId="16036" priority="15272" stopIfTrue="1" operator="equal">
      <formula>"g"</formula>
    </cfRule>
  </conditionalFormatting>
  <conditionalFormatting sqref="AS151:AU172">
    <cfRule type="cellIs" dxfId="16035" priority="15270" stopIfTrue="1" operator="equal">
      <formula>"f"</formula>
    </cfRule>
  </conditionalFormatting>
  <conditionalFormatting sqref="AS151:AU172">
    <cfRule type="cellIs" dxfId="16034" priority="15268" stopIfTrue="1" operator="equal">
      <formula>"h"</formula>
    </cfRule>
    <cfRule type="cellIs" dxfId="16033" priority="15269" stopIfTrue="1" operator="equal">
      <formula>"g"</formula>
    </cfRule>
  </conditionalFormatting>
  <conditionalFormatting sqref="AS151:AU172">
    <cfRule type="cellIs" dxfId="16032" priority="15267" stopIfTrue="1" operator="equal">
      <formula>"f"</formula>
    </cfRule>
  </conditionalFormatting>
  <conditionalFormatting sqref="AS151:AU172">
    <cfRule type="cellIs" dxfId="16031" priority="15265" stopIfTrue="1" operator="equal">
      <formula>"h"</formula>
    </cfRule>
    <cfRule type="cellIs" dxfId="16030" priority="15266" stopIfTrue="1" operator="equal">
      <formula>"g"</formula>
    </cfRule>
  </conditionalFormatting>
  <conditionalFormatting sqref="AS151:AU172">
    <cfRule type="cellIs" dxfId="16029" priority="15264" stopIfTrue="1" operator="equal">
      <formula>"f"</formula>
    </cfRule>
  </conditionalFormatting>
  <conditionalFormatting sqref="AS151:AU172">
    <cfRule type="cellIs" dxfId="16028" priority="15262" stopIfTrue="1" operator="equal">
      <formula>"h"</formula>
    </cfRule>
    <cfRule type="cellIs" dxfId="16027" priority="15263" stopIfTrue="1" operator="equal">
      <formula>"g"</formula>
    </cfRule>
  </conditionalFormatting>
  <conditionalFormatting sqref="AS151:AU172">
    <cfRule type="cellIs" dxfId="16026" priority="15261" stopIfTrue="1" operator="equal">
      <formula>"f"</formula>
    </cfRule>
  </conditionalFormatting>
  <conditionalFormatting sqref="AS151:AU172">
    <cfRule type="cellIs" dxfId="16025" priority="15259" stopIfTrue="1" operator="equal">
      <formula>"h"</formula>
    </cfRule>
    <cfRule type="cellIs" dxfId="16024" priority="15260" stopIfTrue="1" operator="equal">
      <formula>"g"</formula>
    </cfRule>
  </conditionalFormatting>
  <conditionalFormatting sqref="AS151:AU172">
    <cfRule type="cellIs" dxfId="16023" priority="15258" stopIfTrue="1" operator="equal">
      <formula>"f"</formula>
    </cfRule>
  </conditionalFormatting>
  <conditionalFormatting sqref="AS151:AU172">
    <cfRule type="cellIs" dxfId="16022" priority="15256" stopIfTrue="1" operator="equal">
      <formula>"h"</formula>
    </cfRule>
    <cfRule type="cellIs" dxfId="16021" priority="15257" stopIfTrue="1" operator="equal">
      <formula>"g"</formula>
    </cfRule>
  </conditionalFormatting>
  <conditionalFormatting sqref="AS151:AU172">
    <cfRule type="cellIs" dxfId="16020" priority="15252" stopIfTrue="1" operator="equal">
      <formula>"f"</formula>
    </cfRule>
  </conditionalFormatting>
  <conditionalFormatting sqref="AS151:AU172">
    <cfRule type="cellIs" dxfId="16019" priority="15250" stopIfTrue="1" operator="equal">
      <formula>"h"</formula>
    </cfRule>
    <cfRule type="cellIs" dxfId="16018" priority="15251" stopIfTrue="1" operator="equal">
      <formula>"g"</formula>
    </cfRule>
  </conditionalFormatting>
  <conditionalFormatting sqref="AS151:AU172">
    <cfRule type="cellIs" dxfId="16017" priority="15255" stopIfTrue="1" operator="equal">
      <formula>"f"</formula>
    </cfRule>
  </conditionalFormatting>
  <conditionalFormatting sqref="AS151:AU172">
    <cfRule type="cellIs" dxfId="16016" priority="15253" stopIfTrue="1" operator="equal">
      <formula>"h"</formula>
    </cfRule>
    <cfRule type="cellIs" dxfId="16015" priority="15254" stopIfTrue="1" operator="equal">
      <formula>"g"</formula>
    </cfRule>
  </conditionalFormatting>
  <conditionalFormatting sqref="AS151:AU172">
    <cfRule type="cellIs" dxfId="16014" priority="15249" stopIfTrue="1" operator="equal">
      <formula>"f"</formula>
    </cfRule>
  </conditionalFormatting>
  <conditionalFormatting sqref="AS151:AU172">
    <cfRule type="cellIs" dxfId="16013" priority="15247" stopIfTrue="1" operator="equal">
      <formula>"h"</formula>
    </cfRule>
    <cfRule type="cellIs" dxfId="16012" priority="15248" stopIfTrue="1" operator="equal">
      <formula>"g"</formula>
    </cfRule>
  </conditionalFormatting>
  <conditionalFormatting sqref="AS151:AU172">
    <cfRule type="cellIs" dxfId="16011" priority="15246" stopIfTrue="1" operator="equal">
      <formula>"f"</formula>
    </cfRule>
  </conditionalFormatting>
  <conditionalFormatting sqref="AS151:AU172">
    <cfRule type="cellIs" dxfId="16010" priority="15244" stopIfTrue="1" operator="equal">
      <formula>"h"</formula>
    </cfRule>
    <cfRule type="cellIs" dxfId="16009" priority="15245" stopIfTrue="1" operator="equal">
      <formula>"g"</formula>
    </cfRule>
  </conditionalFormatting>
  <conditionalFormatting sqref="AS151:AU172">
    <cfRule type="cellIs" dxfId="16008" priority="15240" stopIfTrue="1" operator="equal">
      <formula>"f"</formula>
    </cfRule>
  </conditionalFormatting>
  <conditionalFormatting sqref="AS151:AU172">
    <cfRule type="cellIs" dxfId="16007" priority="15238" stopIfTrue="1" operator="equal">
      <formula>"h"</formula>
    </cfRule>
    <cfRule type="cellIs" dxfId="16006" priority="15239" stopIfTrue="1" operator="equal">
      <formula>"g"</formula>
    </cfRule>
  </conditionalFormatting>
  <conditionalFormatting sqref="AS151:AU172">
    <cfRule type="cellIs" dxfId="16005" priority="15243" stopIfTrue="1" operator="equal">
      <formula>"f"</formula>
    </cfRule>
  </conditionalFormatting>
  <conditionalFormatting sqref="AS151:AU172">
    <cfRule type="cellIs" dxfId="16004" priority="15241" stopIfTrue="1" operator="equal">
      <formula>"h"</formula>
    </cfRule>
    <cfRule type="cellIs" dxfId="16003" priority="15242" stopIfTrue="1" operator="equal">
      <formula>"g"</formula>
    </cfRule>
  </conditionalFormatting>
  <conditionalFormatting sqref="AS151:AU172">
    <cfRule type="cellIs" dxfId="16002" priority="15237" stopIfTrue="1" operator="equal">
      <formula>"f"</formula>
    </cfRule>
  </conditionalFormatting>
  <conditionalFormatting sqref="AS151:AU172">
    <cfRule type="cellIs" dxfId="16001" priority="15235" stopIfTrue="1" operator="equal">
      <formula>"h"</formula>
    </cfRule>
    <cfRule type="cellIs" dxfId="16000" priority="15236" stopIfTrue="1" operator="equal">
      <formula>"g"</formula>
    </cfRule>
  </conditionalFormatting>
  <conditionalFormatting sqref="AS151:AU172">
    <cfRule type="cellIs" dxfId="15999" priority="15234" stopIfTrue="1" operator="equal">
      <formula>"f"</formula>
    </cfRule>
  </conditionalFormatting>
  <conditionalFormatting sqref="AS151:AU172">
    <cfRule type="cellIs" dxfId="15998" priority="15232" stopIfTrue="1" operator="equal">
      <formula>"h"</formula>
    </cfRule>
    <cfRule type="cellIs" dxfId="15997" priority="15233" stopIfTrue="1" operator="equal">
      <formula>"g"</formula>
    </cfRule>
  </conditionalFormatting>
  <conditionalFormatting sqref="AS151:AU172">
    <cfRule type="cellIs" dxfId="15996" priority="15231" stopIfTrue="1" operator="equal">
      <formula>"f"</formula>
    </cfRule>
  </conditionalFormatting>
  <conditionalFormatting sqref="AS151:AU172">
    <cfRule type="cellIs" dxfId="15995" priority="15229" stopIfTrue="1" operator="equal">
      <formula>"h"</formula>
    </cfRule>
    <cfRule type="cellIs" dxfId="15994" priority="15230" stopIfTrue="1" operator="equal">
      <formula>"g"</formula>
    </cfRule>
  </conditionalFormatting>
  <conditionalFormatting sqref="AS151:AU172">
    <cfRule type="cellIs" dxfId="15993" priority="15228" stopIfTrue="1" operator="equal">
      <formula>"f"</formula>
    </cfRule>
  </conditionalFormatting>
  <conditionalFormatting sqref="AS151:AU172">
    <cfRule type="cellIs" dxfId="15992" priority="15226" stopIfTrue="1" operator="equal">
      <formula>"h"</formula>
    </cfRule>
    <cfRule type="cellIs" dxfId="15991" priority="15227" stopIfTrue="1" operator="equal">
      <formula>"g"</formula>
    </cfRule>
  </conditionalFormatting>
  <conditionalFormatting sqref="BP151:BP172">
    <cfRule type="cellIs" dxfId="15990" priority="15441" stopIfTrue="1" operator="equal">
      <formula>"f"</formula>
    </cfRule>
  </conditionalFormatting>
  <conditionalFormatting sqref="BP151:BP172">
    <cfRule type="cellIs" dxfId="15989" priority="15439" stopIfTrue="1" operator="equal">
      <formula>"h"</formula>
    </cfRule>
    <cfRule type="cellIs" dxfId="15988" priority="15440" stopIfTrue="1" operator="equal">
      <formula>"g"</formula>
    </cfRule>
  </conditionalFormatting>
  <conditionalFormatting sqref="AO151:AP172">
    <cfRule type="cellIs" dxfId="15987" priority="15438" stopIfTrue="1" operator="equal">
      <formula>"f"</formula>
    </cfRule>
  </conditionalFormatting>
  <conditionalFormatting sqref="AO151:AP172">
    <cfRule type="cellIs" dxfId="15986" priority="15436" stopIfTrue="1" operator="equal">
      <formula>"h"</formula>
    </cfRule>
    <cfRule type="cellIs" dxfId="15985" priority="15437" stopIfTrue="1" operator="equal">
      <formula>"g"</formula>
    </cfRule>
  </conditionalFormatting>
  <conditionalFormatting sqref="AO151:AP172">
    <cfRule type="cellIs" dxfId="15984" priority="15435" stopIfTrue="1" operator="equal">
      <formula>"f"</formula>
    </cfRule>
  </conditionalFormatting>
  <conditionalFormatting sqref="AO151:AP172">
    <cfRule type="cellIs" dxfId="15983" priority="15433" stopIfTrue="1" operator="equal">
      <formula>"h"</formula>
    </cfRule>
    <cfRule type="cellIs" dxfId="15982" priority="15434" stopIfTrue="1" operator="equal">
      <formula>"g"</formula>
    </cfRule>
  </conditionalFormatting>
  <conditionalFormatting sqref="AO151:AP172">
    <cfRule type="cellIs" dxfId="15981" priority="15432" stopIfTrue="1" operator="equal">
      <formula>"f"</formula>
    </cfRule>
  </conditionalFormatting>
  <conditionalFormatting sqref="AO151:AP172">
    <cfRule type="cellIs" dxfId="15980" priority="15430" stopIfTrue="1" operator="equal">
      <formula>"h"</formula>
    </cfRule>
    <cfRule type="cellIs" dxfId="15979" priority="15431" stopIfTrue="1" operator="equal">
      <formula>"g"</formula>
    </cfRule>
  </conditionalFormatting>
  <conditionalFormatting sqref="AO151:AP172">
    <cfRule type="cellIs" dxfId="15978" priority="15429" stopIfTrue="1" operator="equal">
      <formula>"f"</formula>
    </cfRule>
  </conditionalFormatting>
  <conditionalFormatting sqref="AO151:AP172">
    <cfRule type="cellIs" dxfId="15977" priority="15427" stopIfTrue="1" operator="equal">
      <formula>"h"</formula>
    </cfRule>
    <cfRule type="cellIs" dxfId="15976" priority="15428" stopIfTrue="1" operator="equal">
      <formula>"g"</formula>
    </cfRule>
  </conditionalFormatting>
  <conditionalFormatting sqref="AO151:AP172">
    <cfRule type="cellIs" dxfId="15975" priority="15426" stopIfTrue="1" operator="equal">
      <formula>"f"</formula>
    </cfRule>
  </conditionalFormatting>
  <conditionalFormatting sqref="AO151:AP172">
    <cfRule type="cellIs" dxfId="15974" priority="15424" stopIfTrue="1" operator="equal">
      <formula>"h"</formula>
    </cfRule>
    <cfRule type="cellIs" dxfId="15973" priority="15425" stopIfTrue="1" operator="equal">
      <formula>"g"</formula>
    </cfRule>
  </conditionalFormatting>
  <conditionalFormatting sqref="AO151:AP172">
    <cfRule type="cellIs" dxfId="15972" priority="15423" stopIfTrue="1" operator="equal">
      <formula>"f"</formula>
    </cfRule>
  </conditionalFormatting>
  <conditionalFormatting sqref="AO151:AP172">
    <cfRule type="cellIs" dxfId="15971" priority="15421" stopIfTrue="1" operator="equal">
      <formula>"h"</formula>
    </cfRule>
    <cfRule type="cellIs" dxfId="15970" priority="15422" stopIfTrue="1" operator="equal">
      <formula>"g"</formula>
    </cfRule>
  </conditionalFormatting>
  <conditionalFormatting sqref="AO151:AP172">
    <cfRule type="cellIs" dxfId="15969" priority="15420" stopIfTrue="1" operator="equal">
      <formula>"f"</formula>
    </cfRule>
  </conditionalFormatting>
  <conditionalFormatting sqref="AO151:AP172">
    <cfRule type="cellIs" dxfId="15968" priority="15418" stopIfTrue="1" operator="equal">
      <formula>"h"</formula>
    </cfRule>
    <cfRule type="cellIs" dxfId="15967" priority="15419" stopIfTrue="1" operator="equal">
      <formula>"g"</formula>
    </cfRule>
  </conditionalFormatting>
  <conditionalFormatting sqref="BD97:BD118">
    <cfRule type="cellIs" dxfId="15966" priority="16008" stopIfTrue="1" operator="equal">
      <formula>"f"</formula>
    </cfRule>
  </conditionalFormatting>
  <conditionalFormatting sqref="BD97:BD118">
    <cfRule type="cellIs" dxfId="15965" priority="16006" stopIfTrue="1" operator="equal">
      <formula>"h"</formula>
    </cfRule>
    <cfRule type="cellIs" dxfId="15964" priority="16007" stopIfTrue="1" operator="equal">
      <formula>"g"</formula>
    </cfRule>
  </conditionalFormatting>
  <conditionalFormatting sqref="BD97:BD118">
    <cfRule type="cellIs" dxfId="15963" priority="16005" stopIfTrue="1" operator="equal">
      <formula>"f"</formula>
    </cfRule>
  </conditionalFormatting>
  <conditionalFormatting sqref="BD97:BD118">
    <cfRule type="cellIs" dxfId="15962" priority="16003" stopIfTrue="1" operator="equal">
      <formula>"h"</formula>
    </cfRule>
    <cfRule type="cellIs" dxfId="15961" priority="16004" stopIfTrue="1" operator="equal">
      <formula>"g"</formula>
    </cfRule>
  </conditionalFormatting>
  <conditionalFormatting sqref="BD97:BD118">
    <cfRule type="cellIs" dxfId="15960" priority="16002" stopIfTrue="1" operator="equal">
      <formula>"f"</formula>
    </cfRule>
  </conditionalFormatting>
  <conditionalFormatting sqref="BD97:BD118">
    <cfRule type="cellIs" dxfId="15959" priority="16000" stopIfTrue="1" operator="equal">
      <formula>"h"</formula>
    </cfRule>
    <cfRule type="cellIs" dxfId="15958" priority="16001" stopIfTrue="1" operator="equal">
      <formula>"g"</formula>
    </cfRule>
  </conditionalFormatting>
  <conditionalFormatting sqref="BD97:BD118">
    <cfRule type="cellIs" dxfId="15957" priority="15999" stopIfTrue="1" operator="equal">
      <formula>"f"</formula>
    </cfRule>
  </conditionalFormatting>
  <conditionalFormatting sqref="BD97:BD118">
    <cfRule type="cellIs" dxfId="15956" priority="15997" stopIfTrue="1" operator="equal">
      <formula>"h"</formula>
    </cfRule>
    <cfRule type="cellIs" dxfId="15955" priority="15998" stopIfTrue="1" operator="equal">
      <formula>"g"</formula>
    </cfRule>
  </conditionalFormatting>
  <conditionalFormatting sqref="AS97:AU118">
    <cfRule type="cellIs" dxfId="15954" priority="16068" stopIfTrue="1" operator="equal">
      <formula>"f"</formula>
    </cfRule>
  </conditionalFormatting>
  <conditionalFormatting sqref="AS97:AU118">
    <cfRule type="cellIs" dxfId="15953" priority="16066" stopIfTrue="1" operator="equal">
      <formula>"h"</formula>
    </cfRule>
    <cfRule type="cellIs" dxfId="15952" priority="16067" stopIfTrue="1" operator="equal">
      <formula>"g"</formula>
    </cfRule>
  </conditionalFormatting>
  <conditionalFormatting sqref="AX97:AY118">
    <cfRule type="cellIs" dxfId="15951" priority="16065" stopIfTrue="1" operator="equal">
      <formula>"f"</formula>
    </cfRule>
  </conditionalFormatting>
  <conditionalFormatting sqref="AX97:AY118">
    <cfRule type="cellIs" dxfId="15950" priority="16063" stopIfTrue="1" operator="equal">
      <formula>"h"</formula>
    </cfRule>
    <cfRule type="cellIs" dxfId="15949" priority="16064" stopIfTrue="1" operator="equal">
      <formula>"g"</formula>
    </cfRule>
  </conditionalFormatting>
  <conditionalFormatting sqref="AX97:AY118">
    <cfRule type="cellIs" dxfId="15948" priority="16059" stopIfTrue="1" operator="equal">
      <formula>"f"</formula>
    </cfRule>
  </conditionalFormatting>
  <conditionalFormatting sqref="AX97:AY118">
    <cfRule type="cellIs" dxfId="15947" priority="16057" stopIfTrue="1" operator="equal">
      <formula>"h"</formula>
    </cfRule>
    <cfRule type="cellIs" dxfId="15946" priority="16058" stopIfTrue="1" operator="equal">
      <formula>"g"</formula>
    </cfRule>
  </conditionalFormatting>
  <conditionalFormatting sqref="AX97:AY118">
    <cfRule type="cellIs" dxfId="15945" priority="16062" stopIfTrue="1" operator="equal">
      <formula>"f"</formula>
    </cfRule>
  </conditionalFormatting>
  <conditionalFormatting sqref="AX97:AY118">
    <cfRule type="cellIs" dxfId="15944" priority="16060" stopIfTrue="1" operator="equal">
      <formula>"h"</formula>
    </cfRule>
    <cfRule type="cellIs" dxfId="15943" priority="16061" stopIfTrue="1" operator="equal">
      <formula>"g"</formula>
    </cfRule>
  </conditionalFormatting>
  <conditionalFormatting sqref="AX97:AY118">
    <cfRule type="cellIs" dxfId="15942" priority="16056" stopIfTrue="1" operator="equal">
      <formula>"f"</formula>
    </cfRule>
  </conditionalFormatting>
  <conditionalFormatting sqref="AX97:AY118">
    <cfRule type="cellIs" dxfId="15941" priority="16054" stopIfTrue="1" operator="equal">
      <formula>"h"</formula>
    </cfRule>
    <cfRule type="cellIs" dxfId="15940" priority="16055" stopIfTrue="1" operator="equal">
      <formula>"g"</formula>
    </cfRule>
  </conditionalFormatting>
  <conditionalFormatting sqref="AX97:AY118">
    <cfRule type="cellIs" dxfId="15939" priority="16053" stopIfTrue="1" operator="equal">
      <formula>"f"</formula>
    </cfRule>
  </conditionalFormatting>
  <conditionalFormatting sqref="AX97:AY118">
    <cfRule type="cellIs" dxfId="15938" priority="16051" stopIfTrue="1" operator="equal">
      <formula>"h"</formula>
    </cfRule>
    <cfRule type="cellIs" dxfId="15937" priority="16052" stopIfTrue="1" operator="equal">
      <formula>"g"</formula>
    </cfRule>
  </conditionalFormatting>
  <conditionalFormatting sqref="AX97:AY118">
    <cfRule type="cellIs" dxfId="15936" priority="16047" stopIfTrue="1" operator="equal">
      <formula>"f"</formula>
    </cfRule>
  </conditionalFormatting>
  <conditionalFormatting sqref="AX97:AY118">
    <cfRule type="cellIs" dxfId="15935" priority="16045" stopIfTrue="1" operator="equal">
      <formula>"h"</formula>
    </cfRule>
    <cfRule type="cellIs" dxfId="15934" priority="16046" stopIfTrue="1" operator="equal">
      <formula>"g"</formula>
    </cfRule>
  </conditionalFormatting>
  <conditionalFormatting sqref="AX97:AY118">
    <cfRule type="cellIs" dxfId="15933" priority="16050" stopIfTrue="1" operator="equal">
      <formula>"f"</formula>
    </cfRule>
  </conditionalFormatting>
  <conditionalFormatting sqref="AX97:AY118">
    <cfRule type="cellIs" dxfId="15932" priority="16048" stopIfTrue="1" operator="equal">
      <formula>"h"</formula>
    </cfRule>
    <cfRule type="cellIs" dxfId="15931" priority="16049" stopIfTrue="1" operator="equal">
      <formula>"g"</formula>
    </cfRule>
  </conditionalFormatting>
  <conditionalFormatting sqref="AX97:AY118">
    <cfRule type="cellIs" dxfId="15930" priority="16044" stopIfTrue="1" operator="equal">
      <formula>"f"</formula>
    </cfRule>
  </conditionalFormatting>
  <conditionalFormatting sqref="AX97:AY118">
    <cfRule type="cellIs" dxfId="15929" priority="16042" stopIfTrue="1" operator="equal">
      <formula>"h"</formula>
    </cfRule>
    <cfRule type="cellIs" dxfId="15928" priority="16043" stopIfTrue="1" operator="equal">
      <formula>"g"</formula>
    </cfRule>
  </conditionalFormatting>
  <conditionalFormatting sqref="BC97:BC118">
    <cfRule type="cellIs" dxfId="15927" priority="16041" stopIfTrue="1" operator="equal">
      <formula>"f"</formula>
    </cfRule>
  </conditionalFormatting>
  <conditionalFormatting sqref="BC97:BC118">
    <cfRule type="cellIs" dxfId="15926" priority="16039" stopIfTrue="1" operator="equal">
      <formula>"h"</formula>
    </cfRule>
    <cfRule type="cellIs" dxfId="15925" priority="16040" stopIfTrue="1" operator="equal">
      <formula>"g"</formula>
    </cfRule>
  </conditionalFormatting>
  <conditionalFormatting sqref="BC97:BC118">
    <cfRule type="cellIs" dxfId="15924" priority="16038" stopIfTrue="1" operator="equal">
      <formula>"f"</formula>
    </cfRule>
  </conditionalFormatting>
  <conditionalFormatting sqref="BC97:BC118">
    <cfRule type="cellIs" dxfId="15923" priority="16036" stopIfTrue="1" operator="equal">
      <formula>"h"</formula>
    </cfRule>
    <cfRule type="cellIs" dxfId="15922" priority="16037" stopIfTrue="1" operator="equal">
      <formula>"g"</formula>
    </cfRule>
  </conditionalFormatting>
  <conditionalFormatting sqref="BC97:BC118">
    <cfRule type="cellIs" dxfId="15921" priority="16035" stopIfTrue="1" operator="equal">
      <formula>"f"</formula>
    </cfRule>
  </conditionalFormatting>
  <conditionalFormatting sqref="BC97:BC118">
    <cfRule type="cellIs" dxfId="15920" priority="16033" stopIfTrue="1" operator="equal">
      <formula>"h"</formula>
    </cfRule>
    <cfRule type="cellIs" dxfId="15919" priority="16034" stopIfTrue="1" operator="equal">
      <formula>"g"</formula>
    </cfRule>
  </conditionalFormatting>
  <conditionalFormatting sqref="BC97:BC118">
    <cfRule type="cellIs" dxfId="15918" priority="16029" stopIfTrue="1" operator="equal">
      <formula>"f"</formula>
    </cfRule>
  </conditionalFormatting>
  <conditionalFormatting sqref="BC97:BC118">
    <cfRule type="cellIs" dxfId="15917" priority="16027" stopIfTrue="1" operator="equal">
      <formula>"h"</formula>
    </cfRule>
    <cfRule type="cellIs" dxfId="15916" priority="16028" stopIfTrue="1" operator="equal">
      <formula>"g"</formula>
    </cfRule>
  </conditionalFormatting>
  <conditionalFormatting sqref="BC97:BC118">
    <cfRule type="cellIs" dxfId="15915" priority="16026" stopIfTrue="1" operator="equal">
      <formula>"f"</formula>
    </cfRule>
  </conditionalFormatting>
  <conditionalFormatting sqref="BC97:BC118">
    <cfRule type="cellIs" dxfId="15914" priority="16024" stopIfTrue="1" operator="equal">
      <formula>"h"</formula>
    </cfRule>
    <cfRule type="cellIs" dxfId="15913" priority="16025" stopIfTrue="1" operator="equal">
      <formula>"g"</formula>
    </cfRule>
  </conditionalFormatting>
  <conditionalFormatting sqref="BC97:BC118">
    <cfRule type="cellIs" dxfId="15912" priority="16023" stopIfTrue="1" operator="equal">
      <formula>"f"</formula>
    </cfRule>
  </conditionalFormatting>
  <conditionalFormatting sqref="BC97:BC118">
    <cfRule type="cellIs" dxfId="15911" priority="16021" stopIfTrue="1" operator="equal">
      <formula>"h"</formula>
    </cfRule>
    <cfRule type="cellIs" dxfId="15910" priority="16022" stopIfTrue="1" operator="equal">
      <formula>"g"</formula>
    </cfRule>
  </conditionalFormatting>
  <conditionalFormatting sqref="BC97:BC118">
    <cfRule type="cellIs" dxfId="15909" priority="16032" stopIfTrue="1" operator="equal">
      <formula>"f"</formula>
    </cfRule>
  </conditionalFormatting>
  <conditionalFormatting sqref="BC97:BC118">
    <cfRule type="cellIs" dxfId="15908" priority="16030" stopIfTrue="1" operator="equal">
      <formula>"h"</formula>
    </cfRule>
    <cfRule type="cellIs" dxfId="15907" priority="16031" stopIfTrue="1" operator="equal">
      <formula>"g"</formula>
    </cfRule>
  </conditionalFormatting>
  <conditionalFormatting sqref="BC97:BC118">
    <cfRule type="cellIs" dxfId="15906" priority="16020" stopIfTrue="1" operator="equal">
      <formula>"f"</formula>
    </cfRule>
  </conditionalFormatting>
  <conditionalFormatting sqref="BC97:BC118">
    <cfRule type="cellIs" dxfId="15905" priority="16018" stopIfTrue="1" operator="equal">
      <formula>"h"</formula>
    </cfRule>
    <cfRule type="cellIs" dxfId="15904" priority="16019" stopIfTrue="1" operator="equal">
      <formula>"g"</formula>
    </cfRule>
  </conditionalFormatting>
  <conditionalFormatting sqref="BD97:BD118">
    <cfRule type="cellIs" dxfId="15903" priority="16017" stopIfTrue="1" operator="equal">
      <formula>"f"</formula>
    </cfRule>
  </conditionalFormatting>
  <conditionalFormatting sqref="BD97:BD118">
    <cfRule type="cellIs" dxfId="15902" priority="16015" stopIfTrue="1" operator="equal">
      <formula>"h"</formula>
    </cfRule>
    <cfRule type="cellIs" dxfId="15901" priority="16016" stopIfTrue="1" operator="equal">
      <formula>"g"</formula>
    </cfRule>
  </conditionalFormatting>
  <conditionalFormatting sqref="BD97:BD118">
    <cfRule type="cellIs" dxfId="15900" priority="16011" stopIfTrue="1" operator="equal">
      <formula>"f"</formula>
    </cfRule>
  </conditionalFormatting>
  <conditionalFormatting sqref="BD97:BD118">
    <cfRule type="cellIs" dxfId="15899" priority="16009" stopIfTrue="1" operator="equal">
      <formula>"h"</formula>
    </cfRule>
    <cfRule type="cellIs" dxfId="15898" priority="16010" stopIfTrue="1" operator="equal">
      <formula>"g"</formula>
    </cfRule>
  </conditionalFormatting>
  <conditionalFormatting sqref="BD97:BD118">
    <cfRule type="cellIs" dxfId="15897" priority="16014" stopIfTrue="1" operator="equal">
      <formula>"f"</formula>
    </cfRule>
  </conditionalFormatting>
  <conditionalFormatting sqref="BD97:BD118">
    <cfRule type="cellIs" dxfId="15896" priority="16012" stopIfTrue="1" operator="equal">
      <formula>"h"</formula>
    </cfRule>
    <cfRule type="cellIs" dxfId="15895" priority="16013" stopIfTrue="1" operator="equal">
      <formula>"g"</formula>
    </cfRule>
  </conditionalFormatting>
  <conditionalFormatting sqref="BR16">
    <cfRule type="cellIs" dxfId="15894" priority="14742" stopIfTrue="1" operator="equal">
      <formula>"f"</formula>
    </cfRule>
  </conditionalFormatting>
  <conditionalFormatting sqref="BR16">
    <cfRule type="cellIs" dxfId="15893" priority="14740" stopIfTrue="1" operator="equal">
      <formula>"h"</formula>
    </cfRule>
    <cfRule type="cellIs" dxfId="15892" priority="14741" stopIfTrue="1" operator="equal">
      <formula>"g"</formula>
    </cfRule>
  </conditionalFormatting>
  <conditionalFormatting sqref="AO16:AP16">
    <cfRule type="cellIs" dxfId="15891" priority="14670" stopIfTrue="1" operator="equal">
      <formula>"f"</formula>
    </cfRule>
  </conditionalFormatting>
  <conditionalFormatting sqref="AO16:AP16">
    <cfRule type="cellIs" dxfId="15890" priority="14668" stopIfTrue="1" operator="equal">
      <formula>"h"</formula>
    </cfRule>
    <cfRule type="cellIs" dxfId="15889" priority="14669" stopIfTrue="1" operator="equal">
      <formula>"g"</formula>
    </cfRule>
  </conditionalFormatting>
  <conditionalFormatting sqref="AO16:AP16">
    <cfRule type="cellIs" dxfId="15888" priority="14739" stopIfTrue="1" operator="equal">
      <formula>"f"</formula>
    </cfRule>
  </conditionalFormatting>
  <conditionalFormatting sqref="AO16:AP16">
    <cfRule type="cellIs" dxfId="15887" priority="14737" stopIfTrue="1" operator="equal">
      <formula>"h"</formula>
    </cfRule>
    <cfRule type="cellIs" dxfId="15886" priority="14738" stopIfTrue="1" operator="equal">
      <formula>"g"</formula>
    </cfRule>
  </conditionalFormatting>
  <conditionalFormatting sqref="AO16:AP16">
    <cfRule type="cellIs" dxfId="15885" priority="14736" stopIfTrue="1" operator="equal">
      <formula>"f"</formula>
    </cfRule>
  </conditionalFormatting>
  <conditionalFormatting sqref="AO16:AP16">
    <cfRule type="cellIs" dxfId="15884" priority="14734" stopIfTrue="1" operator="equal">
      <formula>"h"</formula>
    </cfRule>
    <cfRule type="cellIs" dxfId="15883" priority="14735" stopIfTrue="1" operator="equal">
      <formula>"g"</formula>
    </cfRule>
  </conditionalFormatting>
  <conditionalFormatting sqref="AO16:AP16">
    <cfRule type="cellIs" dxfId="15882" priority="14733" stopIfTrue="1" operator="equal">
      <formula>"f"</formula>
    </cfRule>
  </conditionalFormatting>
  <conditionalFormatting sqref="AO16:AP16">
    <cfRule type="cellIs" dxfId="15881" priority="14731" stopIfTrue="1" operator="equal">
      <formula>"h"</formula>
    </cfRule>
    <cfRule type="cellIs" dxfId="15880" priority="14732" stopIfTrue="1" operator="equal">
      <formula>"g"</formula>
    </cfRule>
  </conditionalFormatting>
  <conditionalFormatting sqref="AO16:AP16">
    <cfRule type="cellIs" dxfId="15879" priority="14730" stopIfTrue="1" operator="equal">
      <formula>"f"</formula>
    </cfRule>
  </conditionalFormatting>
  <conditionalFormatting sqref="AO16:AP16">
    <cfRule type="cellIs" dxfId="15878" priority="14728" stopIfTrue="1" operator="equal">
      <formula>"h"</formula>
    </cfRule>
    <cfRule type="cellIs" dxfId="15877" priority="14729" stopIfTrue="1" operator="equal">
      <formula>"g"</formula>
    </cfRule>
  </conditionalFormatting>
  <conditionalFormatting sqref="AO16:AP16">
    <cfRule type="cellIs" dxfId="15876" priority="14727" stopIfTrue="1" operator="equal">
      <formula>"f"</formula>
    </cfRule>
  </conditionalFormatting>
  <conditionalFormatting sqref="AO16:AP16">
    <cfRule type="cellIs" dxfId="15875" priority="14725" stopIfTrue="1" operator="equal">
      <formula>"h"</formula>
    </cfRule>
    <cfRule type="cellIs" dxfId="15874" priority="14726" stopIfTrue="1" operator="equal">
      <formula>"g"</formula>
    </cfRule>
  </conditionalFormatting>
  <conditionalFormatting sqref="AO16:AP16">
    <cfRule type="cellIs" dxfId="15873" priority="14724" stopIfTrue="1" operator="equal">
      <formula>"f"</formula>
    </cfRule>
  </conditionalFormatting>
  <conditionalFormatting sqref="AO16:AP16">
    <cfRule type="cellIs" dxfId="15872" priority="14722" stopIfTrue="1" operator="equal">
      <formula>"h"</formula>
    </cfRule>
    <cfRule type="cellIs" dxfId="15871" priority="14723" stopIfTrue="1" operator="equal">
      <formula>"g"</formula>
    </cfRule>
  </conditionalFormatting>
  <conditionalFormatting sqref="AO16:AP16">
    <cfRule type="cellIs" dxfId="15870" priority="14721" stopIfTrue="1" operator="equal">
      <formula>"f"</formula>
    </cfRule>
  </conditionalFormatting>
  <conditionalFormatting sqref="AO16:AP16">
    <cfRule type="cellIs" dxfId="15869" priority="14719" stopIfTrue="1" operator="equal">
      <formula>"h"</formula>
    </cfRule>
    <cfRule type="cellIs" dxfId="15868" priority="14720" stopIfTrue="1" operator="equal">
      <formula>"g"</formula>
    </cfRule>
  </conditionalFormatting>
  <conditionalFormatting sqref="AO16:AP16">
    <cfRule type="cellIs" dxfId="15867" priority="14718" stopIfTrue="1" operator="equal">
      <formula>"f"</formula>
    </cfRule>
  </conditionalFormatting>
  <conditionalFormatting sqref="AO16:AP16">
    <cfRule type="cellIs" dxfId="15866" priority="14716" stopIfTrue="1" operator="equal">
      <formula>"h"</formula>
    </cfRule>
    <cfRule type="cellIs" dxfId="15865" priority="14717" stopIfTrue="1" operator="equal">
      <formula>"g"</formula>
    </cfRule>
  </conditionalFormatting>
  <conditionalFormatting sqref="AO16:AP16">
    <cfRule type="cellIs" dxfId="15864" priority="14715" stopIfTrue="1" operator="equal">
      <formula>"f"</formula>
    </cfRule>
  </conditionalFormatting>
  <conditionalFormatting sqref="AO16:AP16">
    <cfRule type="cellIs" dxfId="15863" priority="14713" stopIfTrue="1" operator="equal">
      <formula>"h"</formula>
    </cfRule>
    <cfRule type="cellIs" dxfId="15862" priority="14714" stopIfTrue="1" operator="equal">
      <formula>"g"</formula>
    </cfRule>
  </conditionalFormatting>
  <conditionalFormatting sqref="AO16:AP16">
    <cfRule type="cellIs" dxfId="15861" priority="14712" stopIfTrue="1" operator="equal">
      <formula>"f"</formula>
    </cfRule>
  </conditionalFormatting>
  <conditionalFormatting sqref="AO16:AP16">
    <cfRule type="cellIs" dxfId="15860" priority="14710" stopIfTrue="1" operator="equal">
      <formula>"h"</formula>
    </cfRule>
    <cfRule type="cellIs" dxfId="15859" priority="14711" stopIfTrue="1" operator="equal">
      <formula>"g"</formula>
    </cfRule>
  </conditionalFormatting>
  <conditionalFormatting sqref="AO16:AP16">
    <cfRule type="cellIs" dxfId="15858" priority="14709" stopIfTrue="1" operator="equal">
      <formula>"f"</formula>
    </cfRule>
  </conditionalFormatting>
  <conditionalFormatting sqref="AO16:AP16">
    <cfRule type="cellIs" dxfId="15857" priority="14707" stopIfTrue="1" operator="equal">
      <formula>"h"</formula>
    </cfRule>
    <cfRule type="cellIs" dxfId="15856" priority="14708" stopIfTrue="1" operator="equal">
      <formula>"g"</formula>
    </cfRule>
  </conditionalFormatting>
  <conditionalFormatting sqref="AO16:AP16">
    <cfRule type="cellIs" dxfId="15855" priority="14706" stopIfTrue="1" operator="equal">
      <formula>"f"</formula>
    </cfRule>
  </conditionalFormatting>
  <conditionalFormatting sqref="AO16:AP16">
    <cfRule type="cellIs" dxfId="15854" priority="14704" stopIfTrue="1" operator="equal">
      <formula>"h"</formula>
    </cfRule>
    <cfRule type="cellIs" dxfId="15853" priority="14705" stopIfTrue="1" operator="equal">
      <formula>"g"</formula>
    </cfRule>
  </conditionalFormatting>
  <conditionalFormatting sqref="AO16:AP16">
    <cfRule type="cellIs" dxfId="15852" priority="14703" stopIfTrue="1" operator="equal">
      <formula>"f"</formula>
    </cfRule>
  </conditionalFormatting>
  <conditionalFormatting sqref="AO16:AP16">
    <cfRule type="cellIs" dxfId="15851" priority="14701" stopIfTrue="1" operator="equal">
      <formula>"h"</formula>
    </cfRule>
    <cfRule type="cellIs" dxfId="15850" priority="14702" stopIfTrue="1" operator="equal">
      <formula>"g"</formula>
    </cfRule>
  </conditionalFormatting>
  <conditionalFormatting sqref="AO16:AP16">
    <cfRule type="cellIs" dxfId="15849" priority="14700" stopIfTrue="1" operator="equal">
      <formula>"f"</formula>
    </cfRule>
  </conditionalFormatting>
  <conditionalFormatting sqref="AO16:AP16">
    <cfRule type="cellIs" dxfId="15848" priority="14698" stopIfTrue="1" operator="equal">
      <formula>"h"</formula>
    </cfRule>
    <cfRule type="cellIs" dxfId="15847" priority="14699" stopIfTrue="1" operator="equal">
      <formula>"g"</formula>
    </cfRule>
  </conditionalFormatting>
  <conditionalFormatting sqref="AO16:AP16">
    <cfRule type="cellIs" dxfId="15846" priority="14697" stopIfTrue="1" operator="equal">
      <formula>"f"</formula>
    </cfRule>
  </conditionalFormatting>
  <conditionalFormatting sqref="AO16:AP16">
    <cfRule type="cellIs" dxfId="15845" priority="14695" stopIfTrue="1" operator="equal">
      <formula>"h"</formula>
    </cfRule>
    <cfRule type="cellIs" dxfId="15844" priority="14696" stopIfTrue="1" operator="equal">
      <formula>"g"</formula>
    </cfRule>
  </conditionalFormatting>
  <conditionalFormatting sqref="AO16:AP16">
    <cfRule type="cellIs" dxfId="15843" priority="14694" stopIfTrue="1" operator="equal">
      <formula>"f"</formula>
    </cfRule>
  </conditionalFormatting>
  <conditionalFormatting sqref="AO16:AP16">
    <cfRule type="cellIs" dxfId="15842" priority="14692" stopIfTrue="1" operator="equal">
      <formula>"h"</formula>
    </cfRule>
    <cfRule type="cellIs" dxfId="15841" priority="14693" stopIfTrue="1" operator="equal">
      <formula>"g"</formula>
    </cfRule>
  </conditionalFormatting>
  <conditionalFormatting sqref="AO16:AP16">
    <cfRule type="cellIs" dxfId="15840" priority="14691" stopIfTrue="1" operator="equal">
      <formula>"f"</formula>
    </cfRule>
  </conditionalFormatting>
  <conditionalFormatting sqref="AO16:AP16">
    <cfRule type="cellIs" dxfId="15839" priority="14689" stopIfTrue="1" operator="equal">
      <formula>"h"</formula>
    </cfRule>
    <cfRule type="cellIs" dxfId="15838" priority="14690" stopIfTrue="1" operator="equal">
      <formula>"g"</formula>
    </cfRule>
  </conditionalFormatting>
  <conditionalFormatting sqref="AO16:AP16">
    <cfRule type="cellIs" dxfId="15837" priority="14688" stopIfTrue="1" operator="equal">
      <formula>"f"</formula>
    </cfRule>
  </conditionalFormatting>
  <conditionalFormatting sqref="AO16:AP16">
    <cfRule type="cellIs" dxfId="15836" priority="14686" stopIfTrue="1" operator="equal">
      <formula>"h"</formula>
    </cfRule>
    <cfRule type="cellIs" dxfId="15835" priority="14687" stopIfTrue="1" operator="equal">
      <formula>"g"</formula>
    </cfRule>
  </conditionalFormatting>
  <conditionalFormatting sqref="AO16:AP16">
    <cfRule type="cellIs" dxfId="15834" priority="14682" stopIfTrue="1" operator="equal">
      <formula>"f"</formula>
    </cfRule>
  </conditionalFormatting>
  <conditionalFormatting sqref="AO16:AP16">
    <cfRule type="cellIs" dxfId="15833" priority="14680" stopIfTrue="1" operator="equal">
      <formula>"h"</formula>
    </cfRule>
    <cfRule type="cellIs" dxfId="15832" priority="14681" stopIfTrue="1" operator="equal">
      <formula>"g"</formula>
    </cfRule>
  </conditionalFormatting>
  <conditionalFormatting sqref="AO16:AP16">
    <cfRule type="cellIs" dxfId="15831" priority="14685" stopIfTrue="1" operator="equal">
      <formula>"f"</formula>
    </cfRule>
  </conditionalFormatting>
  <conditionalFormatting sqref="AO16:AP16">
    <cfRule type="cellIs" dxfId="15830" priority="14683" stopIfTrue="1" operator="equal">
      <formula>"h"</formula>
    </cfRule>
    <cfRule type="cellIs" dxfId="15829" priority="14684" stopIfTrue="1" operator="equal">
      <formula>"g"</formula>
    </cfRule>
  </conditionalFormatting>
  <conditionalFormatting sqref="AO16:AP16">
    <cfRule type="cellIs" dxfId="15828" priority="14679" stopIfTrue="1" operator="equal">
      <formula>"f"</formula>
    </cfRule>
  </conditionalFormatting>
  <conditionalFormatting sqref="AO16:AP16">
    <cfRule type="cellIs" dxfId="15827" priority="14677" stopIfTrue="1" operator="equal">
      <formula>"h"</formula>
    </cfRule>
    <cfRule type="cellIs" dxfId="15826" priority="14678" stopIfTrue="1" operator="equal">
      <formula>"g"</formula>
    </cfRule>
  </conditionalFormatting>
  <conditionalFormatting sqref="AO16:AP16">
    <cfRule type="cellIs" dxfId="15825" priority="14676" stopIfTrue="1" operator="equal">
      <formula>"f"</formula>
    </cfRule>
  </conditionalFormatting>
  <conditionalFormatting sqref="AO16:AP16">
    <cfRule type="cellIs" dxfId="15824" priority="14674" stopIfTrue="1" operator="equal">
      <formula>"h"</formula>
    </cfRule>
    <cfRule type="cellIs" dxfId="15823" priority="14675" stopIfTrue="1" operator="equal">
      <formula>"g"</formula>
    </cfRule>
  </conditionalFormatting>
  <conditionalFormatting sqref="AO16:AP16">
    <cfRule type="cellIs" dxfId="15822" priority="14673" stopIfTrue="1" operator="equal">
      <formula>"f"</formula>
    </cfRule>
  </conditionalFormatting>
  <conditionalFormatting sqref="AO16:AP16">
    <cfRule type="cellIs" dxfId="15821" priority="14671" stopIfTrue="1" operator="equal">
      <formula>"h"</formula>
    </cfRule>
    <cfRule type="cellIs" dxfId="15820" priority="14672" stopIfTrue="1" operator="equal">
      <formula>"g"</formula>
    </cfRule>
  </conditionalFormatting>
  <conditionalFormatting sqref="AN16">
    <cfRule type="cellIs" dxfId="15819" priority="14598" stopIfTrue="1" operator="equal">
      <formula>"f"</formula>
    </cfRule>
  </conditionalFormatting>
  <conditionalFormatting sqref="AN16">
    <cfRule type="cellIs" dxfId="15818" priority="14596" stopIfTrue="1" operator="equal">
      <formula>"h"</formula>
    </cfRule>
    <cfRule type="cellIs" dxfId="15817" priority="14597" stopIfTrue="1" operator="equal">
      <formula>"g"</formula>
    </cfRule>
  </conditionalFormatting>
  <conditionalFormatting sqref="AN16">
    <cfRule type="cellIs" dxfId="15816" priority="14667" stopIfTrue="1" operator="equal">
      <formula>"f"</formula>
    </cfRule>
  </conditionalFormatting>
  <conditionalFormatting sqref="AN16">
    <cfRule type="cellIs" dxfId="15815" priority="14665" stopIfTrue="1" operator="equal">
      <formula>"h"</formula>
    </cfRule>
    <cfRule type="cellIs" dxfId="15814" priority="14666" stopIfTrue="1" operator="equal">
      <formula>"g"</formula>
    </cfRule>
  </conditionalFormatting>
  <conditionalFormatting sqref="AN16">
    <cfRule type="cellIs" dxfId="15813" priority="14664" stopIfTrue="1" operator="equal">
      <formula>"f"</formula>
    </cfRule>
  </conditionalFormatting>
  <conditionalFormatting sqref="AN16">
    <cfRule type="cellIs" dxfId="15812" priority="14662" stopIfTrue="1" operator="equal">
      <formula>"h"</formula>
    </cfRule>
    <cfRule type="cellIs" dxfId="15811" priority="14663" stopIfTrue="1" operator="equal">
      <formula>"g"</formula>
    </cfRule>
  </conditionalFormatting>
  <conditionalFormatting sqref="AN16">
    <cfRule type="cellIs" dxfId="15810" priority="14661" stopIfTrue="1" operator="equal">
      <formula>"f"</formula>
    </cfRule>
  </conditionalFormatting>
  <conditionalFormatting sqref="AN16">
    <cfRule type="cellIs" dxfId="15809" priority="14659" stopIfTrue="1" operator="equal">
      <formula>"h"</formula>
    </cfRule>
    <cfRule type="cellIs" dxfId="15808" priority="14660" stopIfTrue="1" operator="equal">
      <formula>"g"</formula>
    </cfRule>
  </conditionalFormatting>
  <conditionalFormatting sqref="AN16">
    <cfRule type="cellIs" dxfId="15807" priority="14658" stopIfTrue="1" operator="equal">
      <formula>"f"</formula>
    </cfRule>
  </conditionalFormatting>
  <conditionalFormatting sqref="AN16">
    <cfRule type="cellIs" dxfId="15806" priority="14656" stopIfTrue="1" operator="equal">
      <formula>"h"</formula>
    </cfRule>
    <cfRule type="cellIs" dxfId="15805" priority="14657" stopIfTrue="1" operator="equal">
      <formula>"g"</formula>
    </cfRule>
  </conditionalFormatting>
  <conditionalFormatting sqref="AN16">
    <cfRule type="cellIs" dxfId="15804" priority="14655" stopIfTrue="1" operator="equal">
      <formula>"f"</formula>
    </cfRule>
  </conditionalFormatting>
  <conditionalFormatting sqref="AN16">
    <cfRule type="cellIs" dxfId="15803" priority="14653" stopIfTrue="1" operator="equal">
      <formula>"h"</formula>
    </cfRule>
    <cfRule type="cellIs" dxfId="15802" priority="14654" stopIfTrue="1" operator="equal">
      <formula>"g"</formula>
    </cfRule>
  </conditionalFormatting>
  <conditionalFormatting sqref="AN16">
    <cfRule type="cellIs" dxfId="15801" priority="14652" stopIfTrue="1" operator="equal">
      <formula>"f"</formula>
    </cfRule>
  </conditionalFormatting>
  <conditionalFormatting sqref="AN16">
    <cfRule type="cellIs" dxfId="15800" priority="14650" stopIfTrue="1" operator="equal">
      <formula>"h"</formula>
    </cfRule>
    <cfRule type="cellIs" dxfId="15799" priority="14651" stopIfTrue="1" operator="equal">
      <formula>"g"</formula>
    </cfRule>
  </conditionalFormatting>
  <conditionalFormatting sqref="AN16">
    <cfRule type="cellIs" dxfId="15798" priority="14649" stopIfTrue="1" operator="equal">
      <formula>"f"</formula>
    </cfRule>
  </conditionalFormatting>
  <conditionalFormatting sqref="AN16">
    <cfRule type="cellIs" dxfId="15797" priority="14647" stopIfTrue="1" operator="equal">
      <formula>"h"</formula>
    </cfRule>
    <cfRule type="cellIs" dxfId="15796" priority="14648" stopIfTrue="1" operator="equal">
      <formula>"g"</formula>
    </cfRule>
  </conditionalFormatting>
  <conditionalFormatting sqref="AN16">
    <cfRule type="cellIs" dxfId="15795" priority="14646" stopIfTrue="1" operator="equal">
      <formula>"f"</formula>
    </cfRule>
  </conditionalFormatting>
  <conditionalFormatting sqref="AN16">
    <cfRule type="cellIs" dxfId="15794" priority="14644" stopIfTrue="1" operator="equal">
      <formula>"h"</formula>
    </cfRule>
    <cfRule type="cellIs" dxfId="15793" priority="14645" stopIfTrue="1" operator="equal">
      <formula>"g"</formula>
    </cfRule>
  </conditionalFormatting>
  <conditionalFormatting sqref="AN16">
    <cfRule type="cellIs" dxfId="15792" priority="14643" stopIfTrue="1" operator="equal">
      <formula>"f"</formula>
    </cfRule>
  </conditionalFormatting>
  <conditionalFormatting sqref="AN16">
    <cfRule type="cellIs" dxfId="15791" priority="14641" stopIfTrue="1" operator="equal">
      <formula>"h"</formula>
    </cfRule>
    <cfRule type="cellIs" dxfId="15790" priority="14642" stopIfTrue="1" operator="equal">
      <formula>"g"</formula>
    </cfRule>
  </conditionalFormatting>
  <conditionalFormatting sqref="AN16">
    <cfRule type="cellIs" dxfId="15789" priority="14640" stopIfTrue="1" operator="equal">
      <formula>"f"</formula>
    </cfRule>
  </conditionalFormatting>
  <conditionalFormatting sqref="AN16">
    <cfRule type="cellIs" dxfId="15788" priority="14638" stopIfTrue="1" operator="equal">
      <formula>"h"</formula>
    </cfRule>
    <cfRule type="cellIs" dxfId="15787" priority="14639" stopIfTrue="1" operator="equal">
      <formula>"g"</formula>
    </cfRule>
  </conditionalFormatting>
  <conditionalFormatting sqref="AN16">
    <cfRule type="cellIs" dxfId="15786" priority="14637" stopIfTrue="1" operator="equal">
      <formula>"f"</formula>
    </cfRule>
  </conditionalFormatting>
  <conditionalFormatting sqref="AN16">
    <cfRule type="cellIs" dxfId="15785" priority="14635" stopIfTrue="1" operator="equal">
      <formula>"h"</formula>
    </cfRule>
    <cfRule type="cellIs" dxfId="15784" priority="14636" stopIfTrue="1" operator="equal">
      <formula>"g"</formula>
    </cfRule>
  </conditionalFormatting>
  <conditionalFormatting sqref="AN16">
    <cfRule type="cellIs" dxfId="15783" priority="14634" stopIfTrue="1" operator="equal">
      <formula>"f"</formula>
    </cfRule>
  </conditionalFormatting>
  <conditionalFormatting sqref="AN16">
    <cfRule type="cellIs" dxfId="15782" priority="14632" stopIfTrue="1" operator="equal">
      <formula>"h"</formula>
    </cfRule>
    <cfRule type="cellIs" dxfId="15781" priority="14633" stopIfTrue="1" operator="equal">
      <formula>"g"</formula>
    </cfRule>
  </conditionalFormatting>
  <conditionalFormatting sqref="AN16">
    <cfRule type="cellIs" dxfId="15780" priority="14631" stopIfTrue="1" operator="equal">
      <formula>"f"</formula>
    </cfRule>
  </conditionalFormatting>
  <conditionalFormatting sqref="AN16">
    <cfRule type="cellIs" dxfId="15779" priority="14629" stopIfTrue="1" operator="equal">
      <formula>"h"</formula>
    </cfRule>
    <cfRule type="cellIs" dxfId="15778" priority="14630" stopIfTrue="1" operator="equal">
      <formula>"g"</formula>
    </cfRule>
  </conditionalFormatting>
  <conditionalFormatting sqref="AN16">
    <cfRule type="cellIs" dxfId="15777" priority="14628" stopIfTrue="1" operator="equal">
      <formula>"f"</formula>
    </cfRule>
  </conditionalFormatting>
  <conditionalFormatting sqref="AN16">
    <cfRule type="cellIs" dxfId="15776" priority="14626" stopIfTrue="1" operator="equal">
      <formula>"h"</formula>
    </cfRule>
    <cfRule type="cellIs" dxfId="15775" priority="14627" stopIfTrue="1" operator="equal">
      <formula>"g"</formula>
    </cfRule>
  </conditionalFormatting>
  <conditionalFormatting sqref="AN16">
    <cfRule type="cellIs" dxfId="15774" priority="14625" stopIfTrue="1" operator="equal">
      <formula>"f"</formula>
    </cfRule>
  </conditionalFormatting>
  <conditionalFormatting sqref="AN16">
    <cfRule type="cellIs" dxfId="15773" priority="14623" stopIfTrue="1" operator="equal">
      <formula>"h"</formula>
    </cfRule>
    <cfRule type="cellIs" dxfId="15772" priority="14624" stopIfTrue="1" operator="equal">
      <formula>"g"</formula>
    </cfRule>
  </conditionalFormatting>
  <conditionalFormatting sqref="AN16">
    <cfRule type="cellIs" dxfId="15771" priority="14622" stopIfTrue="1" operator="equal">
      <formula>"f"</formula>
    </cfRule>
  </conditionalFormatting>
  <conditionalFormatting sqref="AN16">
    <cfRule type="cellIs" dxfId="15770" priority="14620" stopIfTrue="1" operator="equal">
      <formula>"h"</formula>
    </cfRule>
    <cfRule type="cellIs" dxfId="15769" priority="14621" stopIfTrue="1" operator="equal">
      <formula>"g"</formula>
    </cfRule>
  </conditionalFormatting>
  <conditionalFormatting sqref="AN16">
    <cfRule type="cellIs" dxfId="15768" priority="14619" stopIfTrue="1" operator="equal">
      <formula>"f"</formula>
    </cfRule>
  </conditionalFormatting>
  <conditionalFormatting sqref="AN16">
    <cfRule type="cellIs" dxfId="15767" priority="14617" stopIfTrue="1" operator="equal">
      <formula>"h"</formula>
    </cfRule>
    <cfRule type="cellIs" dxfId="15766" priority="14618" stopIfTrue="1" operator="equal">
      <formula>"g"</formula>
    </cfRule>
  </conditionalFormatting>
  <conditionalFormatting sqref="AN16">
    <cfRule type="cellIs" dxfId="15765" priority="14616" stopIfTrue="1" operator="equal">
      <formula>"f"</formula>
    </cfRule>
  </conditionalFormatting>
  <conditionalFormatting sqref="AN16">
    <cfRule type="cellIs" dxfId="15764" priority="14614" stopIfTrue="1" operator="equal">
      <formula>"h"</formula>
    </cfRule>
    <cfRule type="cellIs" dxfId="15763" priority="14615" stopIfTrue="1" operator="equal">
      <formula>"g"</formula>
    </cfRule>
  </conditionalFormatting>
  <conditionalFormatting sqref="AN16">
    <cfRule type="cellIs" dxfId="15762" priority="14610" stopIfTrue="1" operator="equal">
      <formula>"f"</formula>
    </cfRule>
  </conditionalFormatting>
  <conditionalFormatting sqref="AN16">
    <cfRule type="cellIs" dxfId="15761" priority="14608" stopIfTrue="1" operator="equal">
      <formula>"h"</formula>
    </cfRule>
    <cfRule type="cellIs" dxfId="15760" priority="14609" stopIfTrue="1" operator="equal">
      <formula>"g"</formula>
    </cfRule>
  </conditionalFormatting>
  <conditionalFormatting sqref="AN16">
    <cfRule type="cellIs" dxfId="15759" priority="14613" stopIfTrue="1" operator="equal">
      <formula>"f"</formula>
    </cfRule>
  </conditionalFormatting>
  <conditionalFormatting sqref="AN16">
    <cfRule type="cellIs" dxfId="15758" priority="14611" stopIfTrue="1" operator="equal">
      <formula>"h"</formula>
    </cfRule>
    <cfRule type="cellIs" dxfId="15757" priority="14612" stopIfTrue="1" operator="equal">
      <formula>"g"</formula>
    </cfRule>
  </conditionalFormatting>
  <conditionalFormatting sqref="AN16">
    <cfRule type="cellIs" dxfId="15756" priority="14607" stopIfTrue="1" operator="equal">
      <formula>"f"</formula>
    </cfRule>
  </conditionalFormatting>
  <conditionalFormatting sqref="AN16">
    <cfRule type="cellIs" dxfId="15755" priority="14605" stopIfTrue="1" operator="equal">
      <formula>"h"</formula>
    </cfRule>
    <cfRule type="cellIs" dxfId="15754" priority="14606" stopIfTrue="1" operator="equal">
      <formula>"g"</formula>
    </cfRule>
  </conditionalFormatting>
  <conditionalFormatting sqref="AN16">
    <cfRule type="cellIs" dxfId="15753" priority="14604" stopIfTrue="1" operator="equal">
      <formula>"f"</formula>
    </cfRule>
  </conditionalFormatting>
  <conditionalFormatting sqref="AN16">
    <cfRule type="cellIs" dxfId="15752" priority="14602" stopIfTrue="1" operator="equal">
      <formula>"h"</formula>
    </cfRule>
    <cfRule type="cellIs" dxfId="15751" priority="14603" stopIfTrue="1" operator="equal">
      <formula>"g"</formula>
    </cfRule>
  </conditionalFormatting>
  <conditionalFormatting sqref="AN16">
    <cfRule type="cellIs" dxfId="15750" priority="14601" stopIfTrue="1" operator="equal">
      <formula>"f"</formula>
    </cfRule>
  </conditionalFormatting>
  <conditionalFormatting sqref="AN16">
    <cfRule type="cellIs" dxfId="15749" priority="14599" stopIfTrue="1" operator="equal">
      <formula>"h"</formula>
    </cfRule>
    <cfRule type="cellIs" dxfId="15748" priority="14600" stopIfTrue="1" operator="equal">
      <formula>"g"</formula>
    </cfRule>
  </conditionalFormatting>
  <conditionalFormatting sqref="AQ16:AR16">
    <cfRule type="cellIs" dxfId="15747" priority="14592" stopIfTrue="1" operator="equal">
      <formula>"f"</formula>
    </cfRule>
  </conditionalFormatting>
  <conditionalFormatting sqref="AQ16:AR16">
    <cfRule type="cellIs" dxfId="15746" priority="14590" stopIfTrue="1" operator="equal">
      <formula>"h"</formula>
    </cfRule>
    <cfRule type="cellIs" dxfId="15745" priority="14591" stopIfTrue="1" operator="equal">
      <formula>"g"</formula>
    </cfRule>
  </conditionalFormatting>
  <conditionalFormatting sqref="AQ16:AR16">
    <cfRule type="cellIs" dxfId="15744" priority="14589" stopIfTrue="1" operator="equal">
      <formula>"f"</formula>
    </cfRule>
  </conditionalFormatting>
  <conditionalFormatting sqref="AQ16:AR16">
    <cfRule type="cellIs" dxfId="15743" priority="14587" stopIfTrue="1" operator="equal">
      <formula>"h"</formula>
    </cfRule>
    <cfRule type="cellIs" dxfId="15742" priority="14588" stopIfTrue="1" operator="equal">
      <formula>"g"</formula>
    </cfRule>
  </conditionalFormatting>
  <conditionalFormatting sqref="AQ16:AR16">
    <cfRule type="cellIs" dxfId="15741" priority="14577" stopIfTrue="1" operator="equal">
      <formula>"f"</formula>
    </cfRule>
  </conditionalFormatting>
  <conditionalFormatting sqref="AQ16:AR16">
    <cfRule type="cellIs" dxfId="15740" priority="14575" stopIfTrue="1" operator="equal">
      <formula>"h"</formula>
    </cfRule>
    <cfRule type="cellIs" dxfId="15739" priority="14576" stopIfTrue="1" operator="equal">
      <formula>"g"</formula>
    </cfRule>
  </conditionalFormatting>
  <conditionalFormatting sqref="AQ16:AR16">
    <cfRule type="cellIs" dxfId="15738" priority="14574" stopIfTrue="1" operator="equal">
      <formula>"f"</formula>
    </cfRule>
  </conditionalFormatting>
  <conditionalFormatting sqref="AQ16:AR16">
    <cfRule type="cellIs" dxfId="15737" priority="14572" stopIfTrue="1" operator="equal">
      <formula>"h"</formula>
    </cfRule>
    <cfRule type="cellIs" dxfId="15736" priority="14573" stopIfTrue="1" operator="equal">
      <formula>"g"</formula>
    </cfRule>
  </conditionalFormatting>
  <conditionalFormatting sqref="AQ16:AR16">
    <cfRule type="cellIs" dxfId="15735" priority="14586" stopIfTrue="1" operator="equal">
      <formula>"f"</formula>
    </cfRule>
  </conditionalFormatting>
  <conditionalFormatting sqref="AQ16:AR16">
    <cfRule type="cellIs" dxfId="15734" priority="14584" stopIfTrue="1" operator="equal">
      <formula>"h"</formula>
    </cfRule>
    <cfRule type="cellIs" dxfId="15733" priority="14585" stopIfTrue="1" operator="equal">
      <formula>"g"</formula>
    </cfRule>
  </conditionalFormatting>
  <conditionalFormatting sqref="AQ16:AR16">
    <cfRule type="cellIs" dxfId="15732" priority="14595" stopIfTrue="1" operator="equal">
      <formula>"f"</formula>
    </cfRule>
  </conditionalFormatting>
  <conditionalFormatting sqref="AQ16:AR16">
    <cfRule type="cellIs" dxfId="15731" priority="14593" stopIfTrue="1" operator="equal">
      <formula>"h"</formula>
    </cfRule>
    <cfRule type="cellIs" dxfId="15730" priority="14594" stopIfTrue="1" operator="equal">
      <formula>"g"</formula>
    </cfRule>
  </conditionalFormatting>
  <conditionalFormatting sqref="AQ16:AR16">
    <cfRule type="cellIs" dxfId="15729" priority="14583" stopIfTrue="1" operator="equal">
      <formula>"f"</formula>
    </cfRule>
  </conditionalFormatting>
  <conditionalFormatting sqref="AQ16:AR16">
    <cfRule type="cellIs" dxfId="15728" priority="14581" stopIfTrue="1" operator="equal">
      <formula>"h"</formula>
    </cfRule>
    <cfRule type="cellIs" dxfId="15727" priority="14582" stopIfTrue="1" operator="equal">
      <formula>"g"</formula>
    </cfRule>
  </conditionalFormatting>
  <conditionalFormatting sqref="AQ16:AR16">
    <cfRule type="cellIs" dxfId="15726" priority="14580" stopIfTrue="1" operator="equal">
      <formula>"f"</formula>
    </cfRule>
  </conditionalFormatting>
  <conditionalFormatting sqref="AQ16:AR16">
    <cfRule type="cellIs" dxfId="15725" priority="14578" stopIfTrue="1" operator="equal">
      <formula>"h"</formula>
    </cfRule>
    <cfRule type="cellIs" dxfId="15724" priority="14579" stopIfTrue="1" operator="equal">
      <formula>"g"</formula>
    </cfRule>
  </conditionalFormatting>
  <conditionalFormatting sqref="AP16:AR16">
    <cfRule type="cellIs" dxfId="15723" priority="14334" stopIfTrue="1" operator="equal">
      <formula>"f"</formula>
    </cfRule>
  </conditionalFormatting>
  <conditionalFormatting sqref="AP16:AR16">
    <cfRule type="cellIs" dxfId="15722" priority="14332" stopIfTrue="1" operator="equal">
      <formula>"h"</formula>
    </cfRule>
    <cfRule type="cellIs" dxfId="15721" priority="14333" stopIfTrue="1" operator="equal">
      <formula>"g"</formula>
    </cfRule>
  </conditionalFormatting>
  <conditionalFormatting sqref="AN16:AO16">
    <cfRule type="cellIs" dxfId="15720" priority="14403" stopIfTrue="1" operator="equal">
      <formula>"f"</formula>
    </cfRule>
  </conditionalFormatting>
  <conditionalFormatting sqref="AN16:AO16">
    <cfRule type="cellIs" dxfId="15719" priority="14401" stopIfTrue="1" operator="equal">
      <formula>"h"</formula>
    </cfRule>
    <cfRule type="cellIs" dxfId="15718" priority="14402" stopIfTrue="1" operator="equal">
      <formula>"g"</formula>
    </cfRule>
  </conditionalFormatting>
  <conditionalFormatting sqref="AN16:AO16">
    <cfRule type="cellIs" dxfId="15717" priority="14400" stopIfTrue="1" operator="equal">
      <formula>"f"</formula>
    </cfRule>
  </conditionalFormatting>
  <conditionalFormatting sqref="AN16:AO16">
    <cfRule type="cellIs" dxfId="15716" priority="14398" stopIfTrue="1" operator="equal">
      <formula>"h"</formula>
    </cfRule>
    <cfRule type="cellIs" dxfId="15715" priority="14399" stopIfTrue="1" operator="equal">
      <formula>"g"</formula>
    </cfRule>
  </conditionalFormatting>
  <conditionalFormatting sqref="AN16:AO16">
    <cfRule type="cellIs" dxfId="15714" priority="14397" stopIfTrue="1" operator="equal">
      <formula>"f"</formula>
    </cfRule>
  </conditionalFormatting>
  <conditionalFormatting sqref="AN16:AO16">
    <cfRule type="cellIs" dxfId="15713" priority="14395" stopIfTrue="1" operator="equal">
      <formula>"h"</formula>
    </cfRule>
    <cfRule type="cellIs" dxfId="15712" priority="14396" stopIfTrue="1" operator="equal">
      <formula>"g"</formula>
    </cfRule>
  </conditionalFormatting>
  <conditionalFormatting sqref="AN16:AO16">
    <cfRule type="cellIs" dxfId="15711" priority="14394" stopIfTrue="1" operator="equal">
      <formula>"f"</formula>
    </cfRule>
  </conditionalFormatting>
  <conditionalFormatting sqref="AN16:AO16">
    <cfRule type="cellIs" dxfId="15710" priority="14392" stopIfTrue="1" operator="equal">
      <formula>"h"</formula>
    </cfRule>
    <cfRule type="cellIs" dxfId="15709" priority="14393" stopIfTrue="1" operator="equal">
      <formula>"g"</formula>
    </cfRule>
  </conditionalFormatting>
  <conditionalFormatting sqref="AN16:AO16">
    <cfRule type="cellIs" dxfId="15708" priority="14391" stopIfTrue="1" operator="equal">
      <formula>"f"</formula>
    </cfRule>
  </conditionalFormatting>
  <conditionalFormatting sqref="AN16:AO16">
    <cfRule type="cellIs" dxfId="15707" priority="14389" stopIfTrue="1" operator="equal">
      <formula>"h"</formula>
    </cfRule>
    <cfRule type="cellIs" dxfId="15706" priority="14390" stopIfTrue="1" operator="equal">
      <formula>"g"</formula>
    </cfRule>
  </conditionalFormatting>
  <conditionalFormatting sqref="AN16:AO16">
    <cfRule type="cellIs" dxfId="15705" priority="14388" stopIfTrue="1" operator="equal">
      <formula>"f"</formula>
    </cfRule>
  </conditionalFormatting>
  <conditionalFormatting sqref="AN16:AO16">
    <cfRule type="cellIs" dxfId="15704" priority="14386" stopIfTrue="1" operator="equal">
      <formula>"h"</formula>
    </cfRule>
    <cfRule type="cellIs" dxfId="15703" priority="14387" stopIfTrue="1" operator="equal">
      <formula>"g"</formula>
    </cfRule>
  </conditionalFormatting>
  <conditionalFormatting sqref="AN16:AO16">
    <cfRule type="cellIs" dxfId="15702" priority="14385" stopIfTrue="1" operator="equal">
      <formula>"f"</formula>
    </cfRule>
  </conditionalFormatting>
  <conditionalFormatting sqref="AN16:AO16">
    <cfRule type="cellIs" dxfId="15701" priority="14383" stopIfTrue="1" operator="equal">
      <formula>"h"</formula>
    </cfRule>
    <cfRule type="cellIs" dxfId="15700" priority="14384" stopIfTrue="1" operator="equal">
      <formula>"g"</formula>
    </cfRule>
  </conditionalFormatting>
  <conditionalFormatting sqref="AN16:AO16">
    <cfRule type="cellIs" dxfId="15699" priority="14382" stopIfTrue="1" operator="equal">
      <formula>"f"</formula>
    </cfRule>
  </conditionalFormatting>
  <conditionalFormatting sqref="AN16:AO16">
    <cfRule type="cellIs" dxfId="15698" priority="14380" stopIfTrue="1" operator="equal">
      <formula>"h"</formula>
    </cfRule>
    <cfRule type="cellIs" dxfId="15697" priority="14381" stopIfTrue="1" operator="equal">
      <formula>"g"</formula>
    </cfRule>
  </conditionalFormatting>
  <conditionalFormatting sqref="AP16:AR16">
    <cfRule type="cellIs" dxfId="15696" priority="14379" stopIfTrue="1" operator="equal">
      <formula>"f"</formula>
    </cfRule>
  </conditionalFormatting>
  <conditionalFormatting sqref="AP16:AR16">
    <cfRule type="cellIs" dxfId="15695" priority="14377" stopIfTrue="1" operator="equal">
      <formula>"h"</formula>
    </cfRule>
    <cfRule type="cellIs" dxfId="15694" priority="14378" stopIfTrue="1" operator="equal">
      <formula>"g"</formula>
    </cfRule>
  </conditionalFormatting>
  <conditionalFormatting sqref="AP16:AR16">
    <cfRule type="cellIs" dxfId="15693" priority="14376" stopIfTrue="1" operator="equal">
      <formula>"f"</formula>
    </cfRule>
  </conditionalFormatting>
  <conditionalFormatting sqref="AP16:AR16">
    <cfRule type="cellIs" dxfId="15692" priority="14374" stopIfTrue="1" operator="equal">
      <formula>"h"</formula>
    </cfRule>
    <cfRule type="cellIs" dxfId="15691" priority="14375" stopIfTrue="1" operator="equal">
      <formula>"g"</formula>
    </cfRule>
  </conditionalFormatting>
  <conditionalFormatting sqref="AP16:AR16">
    <cfRule type="cellIs" dxfId="15690" priority="14373" stopIfTrue="1" operator="equal">
      <formula>"f"</formula>
    </cfRule>
  </conditionalFormatting>
  <conditionalFormatting sqref="AP16:AR16">
    <cfRule type="cellIs" dxfId="15689" priority="14371" stopIfTrue="1" operator="equal">
      <formula>"h"</formula>
    </cfRule>
    <cfRule type="cellIs" dxfId="15688" priority="14372" stopIfTrue="1" operator="equal">
      <formula>"g"</formula>
    </cfRule>
  </conditionalFormatting>
  <conditionalFormatting sqref="AP16:AR16">
    <cfRule type="cellIs" dxfId="15687" priority="14370" stopIfTrue="1" operator="equal">
      <formula>"f"</formula>
    </cfRule>
  </conditionalFormatting>
  <conditionalFormatting sqref="AP16:AR16">
    <cfRule type="cellIs" dxfId="15686" priority="14368" stopIfTrue="1" operator="equal">
      <formula>"h"</formula>
    </cfRule>
    <cfRule type="cellIs" dxfId="15685" priority="14369" stopIfTrue="1" operator="equal">
      <formula>"g"</formula>
    </cfRule>
  </conditionalFormatting>
  <conditionalFormatting sqref="AP16:AR16">
    <cfRule type="cellIs" dxfId="15684" priority="14367" stopIfTrue="1" operator="equal">
      <formula>"f"</formula>
    </cfRule>
  </conditionalFormatting>
  <conditionalFormatting sqref="AP16:AR16">
    <cfRule type="cellIs" dxfId="15683" priority="14365" stopIfTrue="1" operator="equal">
      <formula>"h"</formula>
    </cfRule>
    <cfRule type="cellIs" dxfId="15682" priority="14366" stopIfTrue="1" operator="equal">
      <formula>"g"</formula>
    </cfRule>
  </conditionalFormatting>
  <conditionalFormatting sqref="AP16:AR16">
    <cfRule type="cellIs" dxfId="15681" priority="14364" stopIfTrue="1" operator="equal">
      <formula>"f"</formula>
    </cfRule>
  </conditionalFormatting>
  <conditionalFormatting sqref="AP16:AR16">
    <cfRule type="cellIs" dxfId="15680" priority="14362" stopIfTrue="1" operator="equal">
      <formula>"h"</formula>
    </cfRule>
    <cfRule type="cellIs" dxfId="15679" priority="14363" stopIfTrue="1" operator="equal">
      <formula>"g"</formula>
    </cfRule>
  </conditionalFormatting>
  <conditionalFormatting sqref="AP16:AR16">
    <cfRule type="cellIs" dxfId="15678" priority="14361" stopIfTrue="1" operator="equal">
      <formula>"f"</formula>
    </cfRule>
  </conditionalFormatting>
  <conditionalFormatting sqref="AP16:AR16">
    <cfRule type="cellIs" dxfId="15677" priority="14359" stopIfTrue="1" operator="equal">
      <formula>"h"</formula>
    </cfRule>
    <cfRule type="cellIs" dxfId="15676" priority="14360" stopIfTrue="1" operator="equal">
      <formula>"g"</formula>
    </cfRule>
  </conditionalFormatting>
  <conditionalFormatting sqref="AP16:AR16">
    <cfRule type="cellIs" dxfId="15675" priority="14358" stopIfTrue="1" operator="equal">
      <formula>"f"</formula>
    </cfRule>
  </conditionalFormatting>
  <conditionalFormatting sqref="AP16:AR16">
    <cfRule type="cellIs" dxfId="15674" priority="14356" stopIfTrue="1" operator="equal">
      <formula>"h"</formula>
    </cfRule>
    <cfRule type="cellIs" dxfId="15673" priority="14357" stopIfTrue="1" operator="equal">
      <formula>"g"</formula>
    </cfRule>
  </conditionalFormatting>
  <conditionalFormatting sqref="AP16:AR16">
    <cfRule type="cellIs" dxfId="15672" priority="14355" stopIfTrue="1" operator="equal">
      <formula>"f"</formula>
    </cfRule>
  </conditionalFormatting>
  <conditionalFormatting sqref="AP16:AR16">
    <cfRule type="cellIs" dxfId="15671" priority="14353" stopIfTrue="1" operator="equal">
      <formula>"h"</formula>
    </cfRule>
    <cfRule type="cellIs" dxfId="15670" priority="14354" stopIfTrue="1" operator="equal">
      <formula>"g"</formula>
    </cfRule>
  </conditionalFormatting>
  <conditionalFormatting sqref="AP16:AR16">
    <cfRule type="cellIs" dxfId="15669" priority="14352" stopIfTrue="1" operator="equal">
      <formula>"f"</formula>
    </cfRule>
  </conditionalFormatting>
  <conditionalFormatting sqref="AP16:AR16">
    <cfRule type="cellIs" dxfId="15668" priority="14350" stopIfTrue="1" operator="equal">
      <formula>"h"</formula>
    </cfRule>
    <cfRule type="cellIs" dxfId="15667" priority="14351" stopIfTrue="1" operator="equal">
      <formula>"g"</formula>
    </cfRule>
  </conditionalFormatting>
  <conditionalFormatting sqref="AP16:AR16">
    <cfRule type="cellIs" dxfId="15666" priority="14346" stopIfTrue="1" operator="equal">
      <formula>"f"</formula>
    </cfRule>
  </conditionalFormatting>
  <conditionalFormatting sqref="AP16:AR16">
    <cfRule type="cellIs" dxfId="15665" priority="14344" stopIfTrue="1" operator="equal">
      <formula>"h"</formula>
    </cfRule>
    <cfRule type="cellIs" dxfId="15664" priority="14345" stopIfTrue="1" operator="equal">
      <formula>"g"</formula>
    </cfRule>
  </conditionalFormatting>
  <conditionalFormatting sqref="AP16:AR16">
    <cfRule type="cellIs" dxfId="15663" priority="14349" stopIfTrue="1" operator="equal">
      <formula>"f"</formula>
    </cfRule>
  </conditionalFormatting>
  <conditionalFormatting sqref="AP16:AR16">
    <cfRule type="cellIs" dxfId="15662" priority="14347" stopIfTrue="1" operator="equal">
      <formula>"h"</formula>
    </cfRule>
    <cfRule type="cellIs" dxfId="15661" priority="14348" stopIfTrue="1" operator="equal">
      <formula>"g"</formula>
    </cfRule>
  </conditionalFormatting>
  <conditionalFormatting sqref="AP16:AR16">
    <cfRule type="cellIs" dxfId="15660" priority="14343" stopIfTrue="1" operator="equal">
      <formula>"f"</formula>
    </cfRule>
  </conditionalFormatting>
  <conditionalFormatting sqref="AP16:AR16">
    <cfRule type="cellIs" dxfId="15659" priority="14341" stopIfTrue="1" operator="equal">
      <formula>"h"</formula>
    </cfRule>
    <cfRule type="cellIs" dxfId="15658" priority="14342" stopIfTrue="1" operator="equal">
      <formula>"g"</formula>
    </cfRule>
  </conditionalFormatting>
  <conditionalFormatting sqref="AP16:AR16">
    <cfRule type="cellIs" dxfId="15657" priority="14340" stopIfTrue="1" operator="equal">
      <formula>"f"</formula>
    </cfRule>
  </conditionalFormatting>
  <conditionalFormatting sqref="AP16:AR16">
    <cfRule type="cellIs" dxfId="15656" priority="14338" stopIfTrue="1" operator="equal">
      <formula>"h"</formula>
    </cfRule>
    <cfRule type="cellIs" dxfId="15655" priority="14339" stopIfTrue="1" operator="equal">
      <formula>"g"</formula>
    </cfRule>
  </conditionalFormatting>
  <conditionalFormatting sqref="AP16:AR16">
    <cfRule type="cellIs" dxfId="15654" priority="14337" stopIfTrue="1" operator="equal">
      <formula>"f"</formula>
    </cfRule>
  </conditionalFormatting>
  <conditionalFormatting sqref="AP16:AR16">
    <cfRule type="cellIs" dxfId="15653" priority="14335" stopIfTrue="1" operator="equal">
      <formula>"h"</formula>
    </cfRule>
    <cfRule type="cellIs" dxfId="15652" priority="14336" stopIfTrue="1" operator="equal">
      <formula>"g"</formula>
    </cfRule>
  </conditionalFormatting>
  <conditionalFormatting sqref="BP16:BQ16">
    <cfRule type="cellIs" dxfId="15651" priority="12858" stopIfTrue="1" operator="equal">
      <formula>"f"</formula>
    </cfRule>
  </conditionalFormatting>
  <conditionalFormatting sqref="BP16:BQ16">
    <cfRule type="cellIs" dxfId="15650" priority="12856" stopIfTrue="1" operator="equal">
      <formula>"h"</formula>
    </cfRule>
    <cfRule type="cellIs" dxfId="15649" priority="12857" stopIfTrue="1" operator="equal">
      <formula>"g"</formula>
    </cfRule>
  </conditionalFormatting>
  <conditionalFormatting sqref="BP16:BQ16">
    <cfRule type="cellIs" dxfId="15648" priority="12855" stopIfTrue="1" operator="equal">
      <formula>"f"</formula>
    </cfRule>
  </conditionalFormatting>
  <conditionalFormatting sqref="BP16:BQ16">
    <cfRule type="cellIs" dxfId="15647" priority="12853" stopIfTrue="1" operator="equal">
      <formula>"h"</formula>
    </cfRule>
    <cfRule type="cellIs" dxfId="15646" priority="12854" stopIfTrue="1" operator="equal">
      <formula>"g"</formula>
    </cfRule>
  </conditionalFormatting>
  <conditionalFormatting sqref="BP16:BQ16">
    <cfRule type="cellIs" dxfId="15645" priority="12852" stopIfTrue="1" operator="equal">
      <formula>"f"</formula>
    </cfRule>
  </conditionalFormatting>
  <conditionalFormatting sqref="BP16:BQ16">
    <cfRule type="cellIs" dxfId="15644" priority="12850" stopIfTrue="1" operator="equal">
      <formula>"h"</formula>
    </cfRule>
    <cfRule type="cellIs" dxfId="15643" priority="12851" stopIfTrue="1" operator="equal">
      <formula>"g"</formula>
    </cfRule>
  </conditionalFormatting>
  <conditionalFormatting sqref="BP16:BQ16">
    <cfRule type="cellIs" dxfId="15642" priority="12861" stopIfTrue="1" operator="equal">
      <formula>"f"</formula>
    </cfRule>
  </conditionalFormatting>
  <conditionalFormatting sqref="BP16:BQ16">
    <cfRule type="cellIs" dxfId="15641" priority="12859" stopIfTrue="1" operator="equal">
      <formula>"h"</formula>
    </cfRule>
    <cfRule type="cellIs" dxfId="15640" priority="12860" stopIfTrue="1" operator="equal">
      <formula>"g"</formula>
    </cfRule>
  </conditionalFormatting>
  <conditionalFormatting sqref="BP16:BQ16">
    <cfRule type="cellIs" dxfId="15639" priority="12849" stopIfTrue="1" operator="equal">
      <formula>"f"</formula>
    </cfRule>
  </conditionalFormatting>
  <conditionalFormatting sqref="BP16:BQ16">
    <cfRule type="cellIs" dxfId="15638" priority="12847" stopIfTrue="1" operator="equal">
      <formula>"h"</formula>
    </cfRule>
    <cfRule type="cellIs" dxfId="15637" priority="12848" stopIfTrue="1" operator="equal">
      <formula>"g"</formula>
    </cfRule>
  </conditionalFormatting>
  <conditionalFormatting sqref="BP16:BQ16">
    <cfRule type="cellIs" dxfId="15636" priority="12846" stopIfTrue="1" operator="equal">
      <formula>"f"</formula>
    </cfRule>
  </conditionalFormatting>
  <conditionalFormatting sqref="BP16:BQ16">
    <cfRule type="cellIs" dxfId="15635" priority="12844" stopIfTrue="1" operator="equal">
      <formula>"h"</formula>
    </cfRule>
    <cfRule type="cellIs" dxfId="15634" priority="12845" stopIfTrue="1" operator="equal">
      <formula>"g"</formula>
    </cfRule>
  </conditionalFormatting>
  <conditionalFormatting sqref="BN16:BO16">
    <cfRule type="cellIs" dxfId="15633" priority="13263" stopIfTrue="1" operator="equal">
      <formula>"f"</formula>
    </cfRule>
  </conditionalFormatting>
  <conditionalFormatting sqref="BN16:BO16">
    <cfRule type="cellIs" dxfId="15632" priority="13261" stopIfTrue="1" operator="equal">
      <formula>"h"</formula>
    </cfRule>
    <cfRule type="cellIs" dxfId="15631" priority="13262" stopIfTrue="1" operator="equal">
      <formula>"g"</formula>
    </cfRule>
  </conditionalFormatting>
  <conditionalFormatting sqref="BN16:BO16">
    <cfRule type="cellIs" dxfId="15630" priority="13260" stopIfTrue="1" operator="equal">
      <formula>"f"</formula>
    </cfRule>
  </conditionalFormatting>
  <conditionalFormatting sqref="BN16:BO16">
    <cfRule type="cellIs" dxfId="15629" priority="13258" stopIfTrue="1" operator="equal">
      <formula>"h"</formula>
    </cfRule>
    <cfRule type="cellIs" dxfId="15628" priority="13259" stopIfTrue="1" operator="equal">
      <formula>"g"</formula>
    </cfRule>
  </conditionalFormatting>
  <conditionalFormatting sqref="BN16:BO16">
    <cfRule type="cellIs" dxfId="15627" priority="13239" stopIfTrue="1" operator="equal">
      <formula>"f"</formula>
    </cfRule>
  </conditionalFormatting>
  <conditionalFormatting sqref="BN16:BO16">
    <cfRule type="cellIs" dxfId="15626" priority="13237" stopIfTrue="1" operator="equal">
      <formula>"h"</formula>
    </cfRule>
    <cfRule type="cellIs" dxfId="15625" priority="13238" stopIfTrue="1" operator="equal">
      <formula>"g"</formula>
    </cfRule>
  </conditionalFormatting>
  <conditionalFormatting sqref="BN16:BO16">
    <cfRule type="cellIs" dxfId="15624" priority="13236" stopIfTrue="1" operator="equal">
      <formula>"f"</formula>
    </cfRule>
  </conditionalFormatting>
  <conditionalFormatting sqref="BN16:BO16">
    <cfRule type="cellIs" dxfId="15623" priority="13234" stopIfTrue="1" operator="equal">
      <formula>"h"</formula>
    </cfRule>
    <cfRule type="cellIs" dxfId="15622" priority="13235" stopIfTrue="1" operator="equal">
      <formula>"g"</formula>
    </cfRule>
  </conditionalFormatting>
  <conditionalFormatting sqref="BN16:BO16">
    <cfRule type="cellIs" dxfId="15621" priority="13233" stopIfTrue="1" operator="equal">
      <formula>"f"</formula>
    </cfRule>
  </conditionalFormatting>
  <conditionalFormatting sqref="BN16:BO16">
    <cfRule type="cellIs" dxfId="15620" priority="13231" stopIfTrue="1" operator="equal">
      <formula>"h"</formula>
    </cfRule>
    <cfRule type="cellIs" dxfId="15619" priority="13232" stopIfTrue="1" operator="equal">
      <formula>"g"</formula>
    </cfRule>
  </conditionalFormatting>
  <conditionalFormatting sqref="BN16:BO16">
    <cfRule type="cellIs" dxfId="15618" priority="13227" stopIfTrue="1" operator="equal">
      <formula>"f"</formula>
    </cfRule>
  </conditionalFormatting>
  <conditionalFormatting sqref="BN16:BO16">
    <cfRule type="cellIs" dxfId="15617" priority="13225" stopIfTrue="1" operator="equal">
      <formula>"h"</formula>
    </cfRule>
    <cfRule type="cellIs" dxfId="15616" priority="13226" stopIfTrue="1" operator="equal">
      <formula>"g"</formula>
    </cfRule>
  </conditionalFormatting>
  <conditionalFormatting sqref="BN16:BO16">
    <cfRule type="cellIs" dxfId="15615" priority="13224" stopIfTrue="1" operator="equal">
      <formula>"f"</formula>
    </cfRule>
  </conditionalFormatting>
  <conditionalFormatting sqref="BN16:BO16">
    <cfRule type="cellIs" dxfId="15614" priority="13222" stopIfTrue="1" operator="equal">
      <formula>"h"</formula>
    </cfRule>
    <cfRule type="cellIs" dxfId="15613" priority="13223" stopIfTrue="1" operator="equal">
      <formula>"g"</formula>
    </cfRule>
  </conditionalFormatting>
  <conditionalFormatting sqref="BN16:BO16">
    <cfRule type="cellIs" dxfId="15612" priority="13221" stopIfTrue="1" operator="equal">
      <formula>"f"</formula>
    </cfRule>
  </conditionalFormatting>
  <conditionalFormatting sqref="BN16:BO16">
    <cfRule type="cellIs" dxfId="15611" priority="13219" stopIfTrue="1" operator="equal">
      <formula>"h"</formula>
    </cfRule>
    <cfRule type="cellIs" dxfId="15610" priority="13220" stopIfTrue="1" operator="equal">
      <formula>"g"</formula>
    </cfRule>
  </conditionalFormatting>
  <conditionalFormatting sqref="BN16:BO16">
    <cfRule type="cellIs" dxfId="15609" priority="13218" stopIfTrue="1" operator="equal">
      <formula>"f"</formula>
    </cfRule>
  </conditionalFormatting>
  <conditionalFormatting sqref="BN16:BO16">
    <cfRule type="cellIs" dxfId="15608" priority="13216" stopIfTrue="1" operator="equal">
      <formula>"h"</formula>
    </cfRule>
    <cfRule type="cellIs" dxfId="15607" priority="13217" stopIfTrue="1" operator="equal">
      <formula>"g"</formula>
    </cfRule>
  </conditionalFormatting>
  <conditionalFormatting sqref="BN16:BO16">
    <cfRule type="cellIs" dxfId="15606" priority="13269" stopIfTrue="1" operator="equal">
      <formula>"f"</formula>
    </cfRule>
  </conditionalFormatting>
  <conditionalFormatting sqref="BN16:BO16">
    <cfRule type="cellIs" dxfId="15605" priority="13267" stopIfTrue="1" operator="equal">
      <formula>"h"</formula>
    </cfRule>
    <cfRule type="cellIs" dxfId="15604" priority="13268" stopIfTrue="1" operator="equal">
      <formula>"g"</formula>
    </cfRule>
  </conditionalFormatting>
  <conditionalFormatting sqref="BN16:BO16">
    <cfRule type="cellIs" dxfId="15603" priority="13266" stopIfTrue="1" operator="equal">
      <formula>"f"</formula>
    </cfRule>
  </conditionalFormatting>
  <conditionalFormatting sqref="BN16:BO16">
    <cfRule type="cellIs" dxfId="15602" priority="13264" stopIfTrue="1" operator="equal">
      <formula>"h"</formula>
    </cfRule>
    <cfRule type="cellIs" dxfId="15601" priority="13265" stopIfTrue="1" operator="equal">
      <formula>"g"</formula>
    </cfRule>
  </conditionalFormatting>
  <conditionalFormatting sqref="BN16:BO16">
    <cfRule type="cellIs" dxfId="15600" priority="13257" stopIfTrue="1" operator="equal">
      <formula>"f"</formula>
    </cfRule>
  </conditionalFormatting>
  <conditionalFormatting sqref="BN16:BO16">
    <cfRule type="cellIs" dxfId="15599" priority="13255" stopIfTrue="1" operator="equal">
      <formula>"h"</formula>
    </cfRule>
    <cfRule type="cellIs" dxfId="15598" priority="13256" stopIfTrue="1" operator="equal">
      <formula>"g"</formula>
    </cfRule>
  </conditionalFormatting>
  <conditionalFormatting sqref="BN16:BO16">
    <cfRule type="cellIs" dxfId="15597" priority="13254" stopIfTrue="1" operator="equal">
      <formula>"f"</formula>
    </cfRule>
  </conditionalFormatting>
  <conditionalFormatting sqref="BN16:BO16">
    <cfRule type="cellIs" dxfId="15596" priority="13252" stopIfTrue="1" operator="equal">
      <formula>"h"</formula>
    </cfRule>
    <cfRule type="cellIs" dxfId="15595" priority="13253" stopIfTrue="1" operator="equal">
      <formula>"g"</formula>
    </cfRule>
  </conditionalFormatting>
  <conditionalFormatting sqref="BN16:BO16">
    <cfRule type="cellIs" dxfId="15594" priority="13251" stopIfTrue="1" operator="equal">
      <formula>"f"</formula>
    </cfRule>
  </conditionalFormatting>
  <conditionalFormatting sqref="BN16:BO16">
    <cfRule type="cellIs" dxfId="15593" priority="13249" stopIfTrue="1" operator="equal">
      <formula>"h"</formula>
    </cfRule>
    <cfRule type="cellIs" dxfId="15592" priority="13250" stopIfTrue="1" operator="equal">
      <formula>"g"</formula>
    </cfRule>
  </conditionalFormatting>
  <conditionalFormatting sqref="BN16:BO16">
    <cfRule type="cellIs" dxfId="15591" priority="13248" stopIfTrue="1" operator="equal">
      <formula>"f"</formula>
    </cfRule>
  </conditionalFormatting>
  <conditionalFormatting sqref="BN16:BO16">
    <cfRule type="cellIs" dxfId="15590" priority="13246" stopIfTrue="1" operator="equal">
      <formula>"h"</formula>
    </cfRule>
    <cfRule type="cellIs" dxfId="15589" priority="13247" stopIfTrue="1" operator="equal">
      <formula>"g"</formula>
    </cfRule>
  </conditionalFormatting>
  <conditionalFormatting sqref="BN16:BO16">
    <cfRule type="cellIs" dxfId="15588" priority="13242" stopIfTrue="1" operator="equal">
      <formula>"f"</formula>
    </cfRule>
  </conditionalFormatting>
  <conditionalFormatting sqref="BN16:BO16">
    <cfRule type="cellIs" dxfId="15587" priority="13240" stopIfTrue="1" operator="equal">
      <formula>"h"</formula>
    </cfRule>
    <cfRule type="cellIs" dxfId="15586" priority="13241" stopIfTrue="1" operator="equal">
      <formula>"g"</formula>
    </cfRule>
  </conditionalFormatting>
  <conditionalFormatting sqref="BN16:BO16">
    <cfRule type="cellIs" dxfId="15585" priority="13245" stopIfTrue="1" operator="equal">
      <formula>"f"</formula>
    </cfRule>
  </conditionalFormatting>
  <conditionalFormatting sqref="BN16:BO16">
    <cfRule type="cellIs" dxfId="15584" priority="13243" stopIfTrue="1" operator="equal">
      <formula>"h"</formula>
    </cfRule>
    <cfRule type="cellIs" dxfId="15583" priority="13244" stopIfTrue="1" operator="equal">
      <formula>"g"</formula>
    </cfRule>
  </conditionalFormatting>
  <conditionalFormatting sqref="BN16">
    <cfRule type="cellIs" dxfId="15582" priority="13200" stopIfTrue="1" operator="equal">
      <formula>"f"</formula>
    </cfRule>
  </conditionalFormatting>
  <conditionalFormatting sqref="BN16">
    <cfRule type="cellIs" dxfId="15581" priority="13198" stopIfTrue="1" operator="equal">
      <formula>"h"</formula>
    </cfRule>
    <cfRule type="cellIs" dxfId="15580" priority="13199" stopIfTrue="1" operator="equal">
      <formula>"g"</formula>
    </cfRule>
  </conditionalFormatting>
  <conditionalFormatting sqref="BN16">
    <cfRule type="cellIs" dxfId="15579" priority="13194" stopIfTrue="1" operator="equal">
      <formula>"f"</formula>
    </cfRule>
  </conditionalFormatting>
  <conditionalFormatting sqref="BN16">
    <cfRule type="cellIs" dxfId="15578" priority="13192" stopIfTrue="1" operator="equal">
      <formula>"h"</formula>
    </cfRule>
    <cfRule type="cellIs" dxfId="15577" priority="13193" stopIfTrue="1" operator="equal">
      <formula>"g"</formula>
    </cfRule>
  </conditionalFormatting>
  <conditionalFormatting sqref="BN16">
    <cfRule type="cellIs" dxfId="15576" priority="13197" stopIfTrue="1" operator="equal">
      <formula>"f"</formula>
    </cfRule>
  </conditionalFormatting>
  <conditionalFormatting sqref="BN16">
    <cfRule type="cellIs" dxfId="15575" priority="13195" stopIfTrue="1" operator="equal">
      <formula>"h"</formula>
    </cfRule>
    <cfRule type="cellIs" dxfId="15574" priority="13196" stopIfTrue="1" operator="equal">
      <formula>"g"</formula>
    </cfRule>
  </conditionalFormatting>
  <conditionalFormatting sqref="BN16">
    <cfRule type="cellIs" dxfId="15573" priority="13191" stopIfTrue="1" operator="equal">
      <formula>"f"</formula>
    </cfRule>
  </conditionalFormatting>
  <conditionalFormatting sqref="BN16">
    <cfRule type="cellIs" dxfId="15572" priority="13189" stopIfTrue="1" operator="equal">
      <formula>"h"</formula>
    </cfRule>
    <cfRule type="cellIs" dxfId="15571" priority="13190" stopIfTrue="1" operator="equal">
      <formula>"g"</formula>
    </cfRule>
  </conditionalFormatting>
  <conditionalFormatting sqref="BN16">
    <cfRule type="cellIs" dxfId="15570" priority="13188" stopIfTrue="1" operator="equal">
      <formula>"f"</formula>
    </cfRule>
  </conditionalFormatting>
  <conditionalFormatting sqref="BN16">
    <cfRule type="cellIs" dxfId="15569" priority="13186" stopIfTrue="1" operator="equal">
      <formula>"h"</formula>
    </cfRule>
    <cfRule type="cellIs" dxfId="15568" priority="13187" stopIfTrue="1" operator="equal">
      <formula>"g"</formula>
    </cfRule>
  </conditionalFormatting>
  <conditionalFormatting sqref="BN16">
    <cfRule type="cellIs" dxfId="15567" priority="13182" stopIfTrue="1" operator="equal">
      <formula>"f"</formula>
    </cfRule>
  </conditionalFormatting>
  <conditionalFormatting sqref="BN16">
    <cfRule type="cellIs" dxfId="15566" priority="13180" stopIfTrue="1" operator="equal">
      <formula>"h"</formula>
    </cfRule>
    <cfRule type="cellIs" dxfId="15565" priority="13181" stopIfTrue="1" operator="equal">
      <formula>"g"</formula>
    </cfRule>
  </conditionalFormatting>
  <conditionalFormatting sqref="BN16">
    <cfRule type="cellIs" dxfId="15564" priority="13185" stopIfTrue="1" operator="equal">
      <formula>"f"</formula>
    </cfRule>
  </conditionalFormatting>
  <conditionalFormatting sqref="BN16">
    <cfRule type="cellIs" dxfId="15563" priority="13183" stopIfTrue="1" operator="equal">
      <formula>"h"</formula>
    </cfRule>
    <cfRule type="cellIs" dxfId="15562" priority="13184" stopIfTrue="1" operator="equal">
      <formula>"g"</formula>
    </cfRule>
  </conditionalFormatting>
  <conditionalFormatting sqref="BO16">
    <cfRule type="cellIs" dxfId="15561" priority="13176" stopIfTrue="1" operator="equal">
      <formula>"f"</formula>
    </cfRule>
  </conditionalFormatting>
  <conditionalFormatting sqref="BO16">
    <cfRule type="cellIs" dxfId="15560" priority="13174" stopIfTrue="1" operator="equal">
      <formula>"h"</formula>
    </cfRule>
    <cfRule type="cellIs" dxfId="15559" priority="13175" stopIfTrue="1" operator="equal">
      <formula>"g"</formula>
    </cfRule>
  </conditionalFormatting>
  <conditionalFormatting sqref="BO16">
    <cfRule type="cellIs" dxfId="15558" priority="13179" stopIfTrue="1" operator="equal">
      <formula>"f"</formula>
    </cfRule>
  </conditionalFormatting>
  <conditionalFormatting sqref="BO16">
    <cfRule type="cellIs" dxfId="15557" priority="13177" stopIfTrue="1" operator="equal">
      <formula>"h"</formula>
    </cfRule>
    <cfRule type="cellIs" dxfId="15556" priority="13178" stopIfTrue="1" operator="equal">
      <formula>"g"</formula>
    </cfRule>
  </conditionalFormatting>
  <conditionalFormatting sqref="BN16:BO16">
    <cfRule type="cellIs" dxfId="15555" priority="13230" stopIfTrue="1" operator="equal">
      <formula>"f"</formula>
    </cfRule>
  </conditionalFormatting>
  <conditionalFormatting sqref="BN16:BO16">
    <cfRule type="cellIs" dxfId="15554" priority="13228" stopIfTrue="1" operator="equal">
      <formula>"h"</formula>
    </cfRule>
    <cfRule type="cellIs" dxfId="15553" priority="13229" stopIfTrue="1" operator="equal">
      <formula>"g"</formula>
    </cfRule>
  </conditionalFormatting>
  <conditionalFormatting sqref="BN16:BO16">
    <cfRule type="cellIs" dxfId="15552" priority="13215" stopIfTrue="1" operator="equal">
      <formula>"f"</formula>
    </cfRule>
  </conditionalFormatting>
  <conditionalFormatting sqref="BN16:BO16">
    <cfRule type="cellIs" dxfId="15551" priority="13213" stopIfTrue="1" operator="equal">
      <formula>"h"</formula>
    </cfRule>
    <cfRule type="cellIs" dxfId="15550" priority="13214" stopIfTrue="1" operator="equal">
      <formula>"g"</formula>
    </cfRule>
  </conditionalFormatting>
  <conditionalFormatting sqref="BN16:BO16">
    <cfRule type="cellIs" dxfId="15549" priority="13212" stopIfTrue="1" operator="equal">
      <formula>"f"</formula>
    </cfRule>
  </conditionalFormatting>
  <conditionalFormatting sqref="BN16:BO16">
    <cfRule type="cellIs" dxfId="15548" priority="13210" stopIfTrue="1" operator="equal">
      <formula>"h"</formula>
    </cfRule>
    <cfRule type="cellIs" dxfId="15547" priority="13211" stopIfTrue="1" operator="equal">
      <formula>"g"</formula>
    </cfRule>
  </conditionalFormatting>
  <conditionalFormatting sqref="BN16:BO16">
    <cfRule type="cellIs" dxfId="15546" priority="13209" stopIfTrue="1" operator="equal">
      <formula>"f"</formula>
    </cfRule>
  </conditionalFormatting>
  <conditionalFormatting sqref="BN16:BO16">
    <cfRule type="cellIs" dxfId="15545" priority="13207" stopIfTrue="1" operator="equal">
      <formula>"h"</formula>
    </cfRule>
    <cfRule type="cellIs" dxfId="15544" priority="13208" stopIfTrue="1" operator="equal">
      <formula>"g"</formula>
    </cfRule>
  </conditionalFormatting>
  <conditionalFormatting sqref="BN16:BO16">
    <cfRule type="cellIs" dxfId="15543" priority="13206" stopIfTrue="1" operator="equal">
      <formula>"f"</formula>
    </cfRule>
  </conditionalFormatting>
  <conditionalFormatting sqref="BN16:BO16">
    <cfRule type="cellIs" dxfId="15542" priority="13204" stopIfTrue="1" operator="equal">
      <formula>"h"</formula>
    </cfRule>
    <cfRule type="cellIs" dxfId="15541" priority="13205" stopIfTrue="1" operator="equal">
      <formula>"g"</formula>
    </cfRule>
  </conditionalFormatting>
  <conditionalFormatting sqref="BN16">
    <cfRule type="cellIs" dxfId="15540" priority="13203" stopIfTrue="1" operator="equal">
      <formula>"f"</formula>
    </cfRule>
  </conditionalFormatting>
  <conditionalFormatting sqref="BN16">
    <cfRule type="cellIs" dxfId="15539" priority="13201" stopIfTrue="1" operator="equal">
      <formula>"h"</formula>
    </cfRule>
    <cfRule type="cellIs" dxfId="15538" priority="13202" stopIfTrue="1" operator="equal">
      <formula>"g"</formula>
    </cfRule>
  </conditionalFormatting>
  <conditionalFormatting sqref="BI16:BJ16">
    <cfRule type="cellIs" dxfId="15537" priority="13104" stopIfTrue="1" operator="equal">
      <formula>"f"</formula>
    </cfRule>
  </conditionalFormatting>
  <conditionalFormatting sqref="BI16:BJ16">
    <cfRule type="cellIs" dxfId="15536" priority="13102" stopIfTrue="1" operator="equal">
      <formula>"h"</formula>
    </cfRule>
    <cfRule type="cellIs" dxfId="15535" priority="13103" stopIfTrue="1" operator="equal">
      <formula>"g"</formula>
    </cfRule>
  </conditionalFormatting>
  <conditionalFormatting sqref="BO16">
    <cfRule type="cellIs" dxfId="15534" priority="13173" stopIfTrue="1" operator="equal">
      <formula>"f"</formula>
    </cfRule>
  </conditionalFormatting>
  <conditionalFormatting sqref="BO16">
    <cfRule type="cellIs" dxfId="15533" priority="13171" stopIfTrue="1" operator="equal">
      <formula>"h"</formula>
    </cfRule>
    <cfRule type="cellIs" dxfId="15532" priority="13172" stopIfTrue="1" operator="equal">
      <formula>"g"</formula>
    </cfRule>
  </conditionalFormatting>
  <conditionalFormatting sqref="BO16">
    <cfRule type="cellIs" dxfId="15531" priority="13170" stopIfTrue="1" operator="equal">
      <formula>"f"</formula>
    </cfRule>
  </conditionalFormatting>
  <conditionalFormatting sqref="BO16">
    <cfRule type="cellIs" dxfId="15530" priority="13168" stopIfTrue="1" operator="equal">
      <formula>"h"</formula>
    </cfRule>
    <cfRule type="cellIs" dxfId="15529" priority="13169" stopIfTrue="1" operator="equal">
      <formula>"g"</formula>
    </cfRule>
  </conditionalFormatting>
  <conditionalFormatting sqref="BO16">
    <cfRule type="cellIs" dxfId="15528" priority="13167" stopIfTrue="1" operator="equal">
      <formula>"f"</formula>
    </cfRule>
  </conditionalFormatting>
  <conditionalFormatting sqref="BO16">
    <cfRule type="cellIs" dxfId="15527" priority="13165" stopIfTrue="1" operator="equal">
      <formula>"h"</formula>
    </cfRule>
    <cfRule type="cellIs" dxfId="15526" priority="13166" stopIfTrue="1" operator="equal">
      <formula>"g"</formula>
    </cfRule>
  </conditionalFormatting>
  <conditionalFormatting sqref="BO16">
    <cfRule type="cellIs" dxfId="15525" priority="13164" stopIfTrue="1" operator="equal">
      <formula>"f"</formula>
    </cfRule>
  </conditionalFormatting>
  <conditionalFormatting sqref="BO16">
    <cfRule type="cellIs" dxfId="15524" priority="13162" stopIfTrue="1" operator="equal">
      <formula>"h"</formula>
    </cfRule>
    <cfRule type="cellIs" dxfId="15523" priority="13163" stopIfTrue="1" operator="equal">
      <formula>"g"</formula>
    </cfRule>
  </conditionalFormatting>
  <conditionalFormatting sqref="BO16">
    <cfRule type="cellIs" dxfId="15522" priority="13161" stopIfTrue="1" operator="equal">
      <formula>"f"</formula>
    </cfRule>
  </conditionalFormatting>
  <conditionalFormatting sqref="BO16">
    <cfRule type="cellIs" dxfId="15521" priority="13159" stopIfTrue="1" operator="equal">
      <formula>"h"</formula>
    </cfRule>
    <cfRule type="cellIs" dxfId="15520" priority="13160" stopIfTrue="1" operator="equal">
      <formula>"g"</formula>
    </cfRule>
  </conditionalFormatting>
  <conditionalFormatting sqref="BO16">
    <cfRule type="cellIs" dxfId="15519" priority="13158" stopIfTrue="1" operator="equal">
      <formula>"f"</formula>
    </cfRule>
  </conditionalFormatting>
  <conditionalFormatting sqref="BO16">
    <cfRule type="cellIs" dxfId="15518" priority="13156" stopIfTrue="1" operator="equal">
      <formula>"h"</formula>
    </cfRule>
    <cfRule type="cellIs" dxfId="15517" priority="13157" stopIfTrue="1" operator="equal">
      <formula>"g"</formula>
    </cfRule>
  </conditionalFormatting>
  <conditionalFormatting sqref="BN16:BO16">
    <cfRule type="cellIs" dxfId="15516" priority="13155" stopIfTrue="1" operator="equal">
      <formula>"f"</formula>
    </cfRule>
  </conditionalFormatting>
  <conditionalFormatting sqref="BN16:BO16">
    <cfRule type="cellIs" dxfId="15515" priority="13153" stopIfTrue="1" operator="equal">
      <formula>"h"</formula>
    </cfRule>
    <cfRule type="cellIs" dxfId="15514" priority="13154" stopIfTrue="1" operator="equal">
      <formula>"g"</formula>
    </cfRule>
  </conditionalFormatting>
  <conditionalFormatting sqref="BN16:BO16">
    <cfRule type="cellIs" dxfId="15513" priority="13152" stopIfTrue="1" operator="equal">
      <formula>"f"</formula>
    </cfRule>
  </conditionalFormatting>
  <conditionalFormatting sqref="BN16:BO16">
    <cfRule type="cellIs" dxfId="15512" priority="13150" stopIfTrue="1" operator="equal">
      <formula>"h"</formula>
    </cfRule>
    <cfRule type="cellIs" dxfId="15511" priority="13151" stopIfTrue="1" operator="equal">
      <formula>"g"</formula>
    </cfRule>
  </conditionalFormatting>
  <conditionalFormatting sqref="BN16:BO16">
    <cfRule type="cellIs" dxfId="15510" priority="13149" stopIfTrue="1" operator="equal">
      <formula>"f"</formula>
    </cfRule>
  </conditionalFormatting>
  <conditionalFormatting sqref="BN16:BO16">
    <cfRule type="cellIs" dxfId="15509" priority="13147" stopIfTrue="1" operator="equal">
      <formula>"h"</formula>
    </cfRule>
    <cfRule type="cellIs" dxfId="15508" priority="13148" stopIfTrue="1" operator="equal">
      <formula>"g"</formula>
    </cfRule>
  </conditionalFormatting>
  <conditionalFormatting sqref="BN16:BO16">
    <cfRule type="cellIs" dxfId="15507" priority="13146" stopIfTrue="1" operator="equal">
      <formula>"f"</formula>
    </cfRule>
  </conditionalFormatting>
  <conditionalFormatting sqref="BN16:BO16">
    <cfRule type="cellIs" dxfId="15506" priority="13144" stopIfTrue="1" operator="equal">
      <formula>"h"</formula>
    </cfRule>
    <cfRule type="cellIs" dxfId="15505" priority="13145" stopIfTrue="1" operator="equal">
      <formula>"g"</formula>
    </cfRule>
  </conditionalFormatting>
  <conditionalFormatting sqref="BN16:BO16">
    <cfRule type="cellIs" dxfId="15504" priority="13143" stopIfTrue="1" operator="equal">
      <formula>"f"</formula>
    </cfRule>
  </conditionalFormatting>
  <conditionalFormatting sqref="BN16:BO16">
    <cfRule type="cellIs" dxfId="15503" priority="13141" stopIfTrue="1" operator="equal">
      <formula>"h"</formula>
    </cfRule>
    <cfRule type="cellIs" dxfId="15502" priority="13142" stopIfTrue="1" operator="equal">
      <formula>"g"</formula>
    </cfRule>
  </conditionalFormatting>
  <conditionalFormatting sqref="BN16:BO16">
    <cfRule type="cellIs" dxfId="15501" priority="13140" stopIfTrue="1" operator="equal">
      <formula>"f"</formula>
    </cfRule>
  </conditionalFormatting>
  <conditionalFormatting sqref="BN16:BO16">
    <cfRule type="cellIs" dxfId="15500" priority="13138" stopIfTrue="1" operator="equal">
      <formula>"h"</formula>
    </cfRule>
    <cfRule type="cellIs" dxfId="15499" priority="13139" stopIfTrue="1" operator="equal">
      <formula>"g"</formula>
    </cfRule>
  </conditionalFormatting>
  <conditionalFormatting sqref="BN16:BO16">
    <cfRule type="cellIs" dxfId="15498" priority="13137" stopIfTrue="1" operator="equal">
      <formula>"f"</formula>
    </cfRule>
  </conditionalFormatting>
  <conditionalFormatting sqref="BN16:BO16">
    <cfRule type="cellIs" dxfId="15497" priority="13135" stopIfTrue="1" operator="equal">
      <formula>"h"</formula>
    </cfRule>
    <cfRule type="cellIs" dxfId="15496" priority="13136" stopIfTrue="1" operator="equal">
      <formula>"g"</formula>
    </cfRule>
  </conditionalFormatting>
  <conditionalFormatting sqref="BN16:BO16">
    <cfRule type="cellIs" dxfId="15495" priority="13134" stopIfTrue="1" operator="equal">
      <formula>"f"</formula>
    </cfRule>
  </conditionalFormatting>
  <conditionalFormatting sqref="BN16:BO16">
    <cfRule type="cellIs" dxfId="15494" priority="13132" stopIfTrue="1" operator="equal">
      <formula>"h"</formula>
    </cfRule>
    <cfRule type="cellIs" dxfId="15493" priority="13133" stopIfTrue="1" operator="equal">
      <formula>"g"</formula>
    </cfRule>
  </conditionalFormatting>
  <conditionalFormatting sqref="BN16">
    <cfRule type="cellIs" dxfId="15492" priority="13131" stopIfTrue="1" operator="equal">
      <formula>"f"</formula>
    </cfRule>
  </conditionalFormatting>
  <conditionalFormatting sqref="BN16">
    <cfRule type="cellIs" dxfId="15491" priority="13129" stopIfTrue="1" operator="equal">
      <formula>"h"</formula>
    </cfRule>
    <cfRule type="cellIs" dxfId="15490" priority="13130" stopIfTrue="1" operator="equal">
      <formula>"g"</formula>
    </cfRule>
  </conditionalFormatting>
  <conditionalFormatting sqref="BN16">
    <cfRule type="cellIs" dxfId="15489" priority="13128" stopIfTrue="1" operator="equal">
      <formula>"f"</formula>
    </cfRule>
  </conditionalFormatting>
  <conditionalFormatting sqref="BN16">
    <cfRule type="cellIs" dxfId="15488" priority="13126" stopIfTrue="1" operator="equal">
      <formula>"h"</formula>
    </cfRule>
    <cfRule type="cellIs" dxfId="15487" priority="13127" stopIfTrue="1" operator="equal">
      <formula>"g"</formula>
    </cfRule>
  </conditionalFormatting>
  <conditionalFormatting sqref="BN16">
    <cfRule type="cellIs" dxfId="15486" priority="13125" stopIfTrue="1" operator="equal">
      <formula>"f"</formula>
    </cfRule>
  </conditionalFormatting>
  <conditionalFormatting sqref="BN16">
    <cfRule type="cellIs" dxfId="15485" priority="13123" stopIfTrue="1" operator="equal">
      <formula>"h"</formula>
    </cfRule>
    <cfRule type="cellIs" dxfId="15484" priority="13124" stopIfTrue="1" operator="equal">
      <formula>"g"</formula>
    </cfRule>
  </conditionalFormatting>
  <conditionalFormatting sqref="BN16">
    <cfRule type="cellIs" dxfId="15483" priority="13122" stopIfTrue="1" operator="equal">
      <formula>"f"</formula>
    </cfRule>
  </conditionalFormatting>
  <conditionalFormatting sqref="BN16">
    <cfRule type="cellIs" dxfId="15482" priority="13120" stopIfTrue="1" operator="equal">
      <formula>"h"</formula>
    </cfRule>
    <cfRule type="cellIs" dxfId="15481" priority="13121" stopIfTrue="1" operator="equal">
      <formula>"g"</formula>
    </cfRule>
  </conditionalFormatting>
  <conditionalFormatting sqref="BN16">
    <cfRule type="cellIs" dxfId="15480" priority="13116" stopIfTrue="1" operator="equal">
      <formula>"f"</formula>
    </cfRule>
  </conditionalFormatting>
  <conditionalFormatting sqref="BN16">
    <cfRule type="cellIs" dxfId="15479" priority="13114" stopIfTrue="1" operator="equal">
      <formula>"h"</formula>
    </cfRule>
    <cfRule type="cellIs" dxfId="15478" priority="13115" stopIfTrue="1" operator="equal">
      <formula>"g"</formula>
    </cfRule>
  </conditionalFormatting>
  <conditionalFormatting sqref="BN16">
    <cfRule type="cellIs" dxfId="15477" priority="13119" stopIfTrue="1" operator="equal">
      <formula>"f"</formula>
    </cfRule>
  </conditionalFormatting>
  <conditionalFormatting sqref="BN16">
    <cfRule type="cellIs" dxfId="15476" priority="13117" stopIfTrue="1" operator="equal">
      <formula>"h"</formula>
    </cfRule>
    <cfRule type="cellIs" dxfId="15475" priority="13118" stopIfTrue="1" operator="equal">
      <formula>"g"</formula>
    </cfRule>
  </conditionalFormatting>
  <conditionalFormatting sqref="BN16">
    <cfRule type="cellIs" dxfId="15474" priority="13113" stopIfTrue="1" operator="equal">
      <formula>"f"</formula>
    </cfRule>
  </conditionalFormatting>
  <conditionalFormatting sqref="BN16">
    <cfRule type="cellIs" dxfId="15473" priority="13111" stopIfTrue="1" operator="equal">
      <formula>"h"</formula>
    </cfRule>
    <cfRule type="cellIs" dxfId="15472" priority="13112" stopIfTrue="1" operator="equal">
      <formula>"g"</formula>
    </cfRule>
  </conditionalFormatting>
  <conditionalFormatting sqref="BN16">
    <cfRule type="cellIs" dxfId="15471" priority="13110" stopIfTrue="1" operator="equal">
      <formula>"f"</formula>
    </cfRule>
  </conditionalFormatting>
  <conditionalFormatting sqref="BN16">
    <cfRule type="cellIs" dxfId="15470" priority="13108" stopIfTrue="1" operator="equal">
      <formula>"h"</formula>
    </cfRule>
    <cfRule type="cellIs" dxfId="15469" priority="13109" stopIfTrue="1" operator="equal">
      <formula>"g"</formula>
    </cfRule>
  </conditionalFormatting>
  <conditionalFormatting sqref="BI16:BJ16">
    <cfRule type="cellIs" dxfId="15468" priority="13107" stopIfTrue="1" operator="equal">
      <formula>"f"</formula>
    </cfRule>
  </conditionalFormatting>
  <conditionalFormatting sqref="BI16:BJ16">
    <cfRule type="cellIs" dxfId="15467" priority="13105" stopIfTrue="1" operator="equal">
      <formula>"h"</formula>
    </cfRule>
    <cfRule type="cellIs" dxfId="15466" priority="13106" stopIfTrue="1" operator="equal">
      <formula>"g"</formula>
    </cfRule>
  </conditionalFormatting>
  <conditionalFormatting sqref="BI16:BJ16">
    <cfRule type="cellIs" dxfId="15465" priority="13098" stopIfTrue="1" operator="equal">
      <formula>"f"</formula>
    </cfRule>
  </conditionalFormatting>
  <conditionalFormatting sqref="BI16:BJ16">
    <cfRule type="cellIs" dxfId="15464" priority="13096" stopIfTrue="1" operator="equal">
      <formula>"h"</formula>
    </cfRule>
    <cfRule type="cellIs" dxfId="15463" priority="13097" stopIfTrue="1" operator="equal">
      <formula>"g"</formula>
    </cfRule>
  </conditionalFormatting>
  <conditionalFormatting sqref="BI16:BJ16">
    <cfRule type="cellIs" dxfId="15462" priority="13095" stopIfTrue="1" operator="equal">
      <formula>"f"</formula>
    </cfRule>
  </conditionalFormatting>
  <conditionalFormatting sqref="BI16:BJ16">
    <cfRule type="cellIs" dxfId="15461" priority="13093" stopIfTrue="1" operator="equal">
      <formula>"h"</formula>
    </cfRule>
    <cfRule type="cellIs" dxfId="15460" priority="13094" stopIfTrue="1" operator="equal">
      <formula>"g"</formula>
    </cfRule>
  </conditionalFormatting>
  <conditionalFormatting sqref="BK16:BM16">
    <cfRule type="cellIs" dxfId="15459" priority="13083" stopIfTrue="1" operator="equal">
      <formula>"f"</formula>
    </cfRule>
  </conditionalFormatting>
  <conditionalFormatting sqref="BK16:BM16">
    <cfRule type="cellIs" dxfId="15458" priority="13081" stopIfTrue="1" operator="equal">
      <formula>"h"</formula>
    </cfRule>
    <cfRule type="cellIs" dxfId="15457" priority="13082" stopIfTrue="1" operator="equal">
      <formula>"g"</formula>
    </cfRule>
  </conditionalFormatting>
  <conditionalFormatting sqref="BK16:BM16">
    <cfRule type="cellIs" dxfId="15456" priority="13080" stopIfTrue="1" operator="equal">
      <formula>"f"</formula>
    </cfRule>
  </conditionalFormatting>
  <conditionalFormatting sqref="BK16:BM16">
    <cfRule type="cellIs" dxfId="15455" priority="13078" stopIfTrue="1" operator="equal">
      <formula>"h"</formula>
    </cfRule>
    <cfRule type="cellIs" dxfId="15454" priority="13079" stopIfTrue="1" operator="equal">
      <formula>"g"</formula>
    </cfRule>
  </conditionalFormatting>
  <conditionalFormatting sqref="BI16:BJ16">
    <cfRule type="cellIs" dxfId="15453" priority="13092" stopIfTrue="1" operator="equal">
      <formula>"f"</formula>
    </cfRule>
  </conditionalFormatting>
  <conditionalFormatting sqref="BI16:BJ16">
    <cfRule type="cellIs" dxfId="15452" priority="13090" stopIfTrue="1" operator="equal">
      <formula>"h"</formula>
    </cfRule>
    <cfRule type="cellIs" dxfId="15451" priority="13091" stopIfTrue="1" operator="equal">
      <formula>"g"</formula>
    </cfRule>
  </conditionalFormatting>
  <conditionalFormatting sqref="BI16:BJ16">
    <cfRule type="cellIs" dxfId="15450" priority="13101" stopIfTrue="1" operator="equal">
      <formula>"f"</formula>
    </cfRule>
  </conditionalFormatting>
  <conditionalFormatting sqref="BI16:BJ16">
    <cfRule type="cellIs" dxfId="15449" priority="13099" stopIfTrue="1" operator="equal">
      <formula>"h"</formula>
    </cfRule>
    <cfRule type="cellIs" dxfId="15448" priority="13100" stopIfTrue="1" operator="equal">
      <formula>"g"</formula>
    </cfRule>
  </conditionalFormatting>
  <conditionalFormatting sqref="BI16:BJ16">
    <cfRule type="cellIs" dxfId="15447" priority="13089" stopIfTrue="1" operator="equal">
      <formula>"f"</formula>
    </cfRule>
  </conditionalFormatting>
  <conditionalFormatting sqref="BI16:BJ16">
    <cfRule type="cellIs" dxfId="15446" priority="13087" stopIfTrue="1" operator="equal">
      <formula>"h"</formula>
    </cfRule>
    <cfRule type="cellIs" dxfId="15445" priority="13088" stopIfTrue="1" operator="equal">
      <formula>"g"</formula>
    </cfRule>
  </conditionalFormatting>
  <conditionalFormatting sqref="BI16:BJ16">
    <cfRule type="cellIs" dxfId="15444" priority="13086" stopIfTrue="1" operator="equal">
      <formula>"f"</formula>
    </cfRule>
  </conditionalFormatting>
  <conditionalFormatting sqref="BI16:BJ16">
    <cfRule type="cellIs" dxfId="15443" priority="13084" stopIfTrue="1" operator="equal">
      <formula>"h"</formula>
    </cfRule>
    <cfRule type="cellIs" dxfId="15442" priority="13085" stopIfTrue="1" operator="equal">
      <formula>"g"</formula>
    </cfRule>
  </conditionalFormatting>
  <conditionalFormatting sqref="BD16:BF16">
    <cfRule type="cellIs" dxfId="15441" priority="13503" stopIfTrue="1" operator="equal">
      <formula>"f"</formula>
    </cfRule>
  </conditionalFormatting>
  <conditionalFormatting sqref="BD16:BF16">
    <cfRule type="cellIs" dxfId="15440" priority="13501" stopIfTrue="1" operator="equal">
      <formula>"h"</formula>
    </cfRule>
    <cfRule type="cellIs" dxfId="15439" priority="13502" stopIfTrue="1" operator="equal">
      <formula>"g"</formula>
    </cfRule>
  </conditionalFormatting>
  <conditionalFormatting sqref="BD16:BF16">
    <cfRule type="cellIs" dxfId="15438" priority="13500" stopIfTrue="1" operator="equal">
      <formula>"f"</formula>
    </cfRule>
  </conditionalFormatting>
  <conditionalFormatting sqref="BD16:BF16">
    <cfRule type="cellIs" dxfId="15437" priority="13498" stopIfTrue="1" operator="equal">
      <formula>"h"</formula>
    </cfRule>
    <cfRule type="cellIs" dxfId="15436" priority="13499" stopIfTrue="1" operator="equal">
      <formula>"g"</formula>
    </cfRule>
  </conditionalFormatting>
  <conditionalFormatting sqref="BD16:BF16">
    <cfRule type="cellIs" dxfId="15435" priority="13479" stopIfTrue="1" operator="equal">
      <formula>"f"</formula>
    </cfRule>
  </conditionalFormatting>
  <conditionalFormatting sqref="BD16:BF16">
    <cfRule type="cellIs" dxfId="15434" priority="13477" stopIfTrue="1" operator="equal">
      <formula>"h"</formula>
    </cfRule>
    <cfRule type="cellIs" dxfId="15433" priority="13478" stopIfTrue="1" operator="equal">
      <formula>"g"</formula>
    </cfRule>
  </conditionalFormatting>
  <conditionalFormatting sqref="BD16:BF16">
    <cfRule type="cellIs" dxfId="15432" priority="13476" stopIfTrue="1" operator="equal">
      <formula>"f"</formula>
    </cfRule>
  </conditionalFormatting>
  <conditionalFormatting sqref="BD16:BF16">
    <cfRule type="cellIs" dxfId="15431" priority="13474" stopIfTrue="1" operator="equal">
      <formula>"h"</formula>
    </cfRule>
    <cfRule type="cellIs" dxfId="15430" priority="13475" stopIfTrue="1" operator="equal">
      <formula>"g"</formula>
    </cfRule>
  </conditionalFormatting>
  <conditionalFormatting sqref="BD16:BF16">
    <cfRule type="cellIs" dxfId="15429" priority="13473" stopIfTrue="1" operator="equal">
      <formula>"f"</formula>
    </cfRule>
  </conditionalFormatting>
  <conditionalFormatting sqref="BD16:BF16">
    <cfRule type="cellIs" dxfId="15428" priority="13471" stopIfTrue="1" operator="equal">
      <formula>"h"</formula>
    </cfRule>
    <cfRule type="cellIs" dxfId="15427" priority="13472" stopIfTrue="1" operator="equal">
      <formula>"g"</formula>
    </cfRule>
  </conditionalFormatting>
  <conditionalFormatting sqref="BD16:BF16">
    <cfRule type="cellIs" dxfId="15426" priority="13467" stopIfTrue="1" operator="equal">
      <formula>"f"</formula>
    </cfRule>
  </conditionalFormatting>
  <conditionalFormatting sqref="BD16:BF16">
    <cfRule type="cellIs" dxfId="15425" priority="13465" stopIfTrue="1" operator="equal">
      <formula>"h"</formula>
    </cfRule>
    <cfRule type="cellIs" dxfId="15424" priority="13466" stopIfTrue="1" operator="equal">
      <formula>"g"</formula>
    </cfRule>
  </conditionalFormatting>
  <conditionalFormatting sqref="BD16:BF16">
    <cfRule type="cellIs" dxfId="15423" priority="13464" stopIfTrue="1" operator="equal">
      <formula>"f"</formula>
    </cfRule>
  </conditionalFormatting>
  <conditionalFormatting sqref="BD16:BF16">
    <cfRule type="cellIs" dxfId="15422" priority="13462" stopIfTrue="1" operator="equal">
      <formula>"h"</formula>
    </cfRule>
    <cfRule type="cellIs" dxfId="15421" priority="13463" stopIfTrue="1" operator="equal">
      <formula>"g"</formula>
    </cfRule>
  </conditionalFormatting>
  <conditionalFormatting sqref="BD16:BF16">
    <cfRule type="cellIs" dxfId="15420" priority="13461" stopIfTrue="1" operator="equal">
      <formula>"f"</formula>
    </cfRule>
  </conditionalFormatting>
  <conditionalFormatting sqref="BD16:BF16">
    <cfRule type="cellIs" dxfId="15419" priority="13459" stopIfTrue="1" operator="equal">
      <formula>"h"</formula>
    </cfRule>
    <cfRule type="cellIs" dxfId="15418" priority="13460" stopIfTrue="1" operator="equal">
      <formula>"g"</formula>
    </cfRule>
  </conditionalFormatting>
  <conditionalFormatting sqref="BD16:BF16">
    <cfRule type="cellIs" dxfId="15417" priority="13458" stopIfTrue="1" operator="equal">
      <formula>"f"</formula>
    </cfRule>
  </conditionalFormatting>
  <conditionalFormatting sqref="BD16:BF16">
    <cfRule type="cellIs" dxfId="15416" priority="13456" stopIfTrue="1" operator="equal">
      <formula>"h"</formula>
    </cfRule>
    <cfRule type="cellIs" dxfId="15415" priority="13457" stopIfTrue="1" operator="equal">
      <formula>"g"</formula>
    </cfRule>
  </conditionalFormatting>
  <conditionalFormatting sqref="BD16:BF16">
    <cfRule type="cellIs" dxfId="15414" priority="13509" stopIfTrue="1" operator="equal">
      <formula>"f"</formula>
    </cfRule>
  </conditionalFormatting>
  <conditionalFormatting sqref="BD16:BF16">
    <cfRule type="cellIs" dxfId="15413" priority="13507" stopIfTrue="1" operator="equal">
      <formula>"h"</formula>
    </cfRule>
    <cfRule type="cellIs" dxfId="15412" priority="13508" stopIfTrue="1" operator="equal">
      <formula>"g"</formula>
    </cfRule>
  </conditionalFormatting>
  <conditionalFormatting sqref="BD16:BF16">
    <cfRule type="cellIs" dxfId="15411" priority="13506" stopIfTrue="1" operator="equal">
      <formula>"f"</formula>
    </cfRule>
  </conditionalFormatting>
  <conditionalFormatting sqref="BD16:BF16">
    <cfRule type="cellIs" dxfId="15410" priority="13504" stopIfTrue="1" operator="equal">
      <formula>"h"</formula>
    </cfRule>
    <cfRule type="cellIs" dxfId="15409" priority="13505" stopIfTrue="1" operator="equal">
      <formula>"g"</formula>
    </cfRule>
  </conditionalFormatting>
  <conditionalFormatting sqref="BD16:BF16">
    <cfRule type="cellIs" dxfId="15408" priority="13497" stopIfTrue="1" operator="equal">
      <formula>"f"</formula>
    </cfRule>
  </conditionalFormatting>
  <conditionalFormatting sqref="BD16:BF16">
    <cfRule type="cellIs" dxfId="15407" priority="13495" stopIfTrue="1" operator="equal">
      <formula>"h"</formula>
    </cfRule>
    <cfRule type="cellIs" dxfId="15406" priority="13496" stopIfTrue="1" operator="equal">
      <formula>"g"</formula>
    </cfRule>
  </conditionalFormatting>
  <conditionalFormatting sqref="BD16:BF16">
    <cfRule type="cellIs" dxfId="15405" priority="13494" stopIfTrue="1" operator="equal">
      <formula>"f"</formula>
    </cfRule>
  </conditionalFormatting>
  <conditionalFormatting sqref="BD16:BF16">
    <cfRule type="cellIs" dxfId="15404" priority="13492" stopIfTrue="1" operator="equal">
      <formula>"h"</formula>
    </cfRule>
    <cfRule type="cellIs" dxfId="15403" priority="13493" stopIfTrue="1" operator="equal">
      <formula>"g"</formula>
    </cfRule>
  </conditionalFormatting>
  <conditionalFormatting sqref="BD16:BF16">
    <cfRule type="cellIs" dxfId="15402" priority="13491" stopIfTrue="1" operator="equal">
      <formula>"f"</formula>
    </cfRule>
  </conditionalFormatting>
  <conditionalFormatting sqref="BD16:BF16">
    <cfRule type="cellIs" dxfId="15401" priority="13489" stopIfTrue="1" operator="equal">
      <formula>"h"</formula>
    </cfRule>
    <cfRule type="cellIs" dxfId="15400" priority="13490" stopIfTrue="1" operator="equal">
      <formula>"g"</formula>
    </cfRule>
  </conditionalFormatting>
  <conditionalFormatting sqref="BD16:BF16">
    <cfRule type="cellIs" dxfId="15399" priority="13488" stopIfTrue="1" operator="equal">
      <formula>"f"</formula>
    </cfRule>
  </conditionalFormatting>
  <conditionalFormatting sqref="BD16:BF16">
    <cfRule type="cellIs" dxfId="15398" priority="13486" stopIfTrue="1" operator="equal">
      <formula>"h"</formula>
    </cfRule>
    <cfRule type="cellIs" dxfId="15397" priority="13487" stopIfTrue="1" operator="equal">
      <formula>"g"</formula>
    </cfRule>
  </conditionalFormatting>
  <conditionalFormatting sqref="BD16:BF16">
    <cfRule type="cellIs" dxfId="15396" priority="13482" stopIfTrue="1" operator="equal">
      <formula>"f"</formula>
    </cfRule>
  </conditionalFormatting>
  <conditionalFormatting sqref="BD16:BF16">
    <cfRule type="cellIs" dxfId="15395" priority="13480" stopIfTrue="1" operator="equal">
      <formula>"h"</formula>
    </cfRule>
    <cfRule type="cellIs" dxfId="15394" priority="13481" stopIfTrue="1" operator="equal">
      <formula>"g"</formula>
    </cfRule>
  </conditionalFormatting>
  <conditionalFormatting sqref="BD16:BF16">
    <cfRule type="cellIs" dxfId="15393" priority="13485" stopIfTrue="1" operator="equal">
      <formula>"f"</formula>
    </cfRule>
  </conditionalFormatting>
  <conditionalFormatting sqref="BD16:BF16">
    <cfRule type="cellIs" dxfId="15392" priority="13483" stopIfTrue="1" operator="equal">
      <formula>"h"</formula>
    </cfRule>
    <cfRule type="cellIs" dxfId="15391" priority="13484" stopIfTrue="1" operator="equal">
      <formula>"g"</formula>
    </cfRule>
  </conditionalFormatting>
  <conditionalFormatting sqref="BJ16:BK16">
    <cfRule type="cellIs" dxfId="15390" priority="13440" stopIfTrue="1" operator="equal">
      <formula>"f"</formula>
    </cfRule>
  </conditionalFormatting>
  <conditionalFormatting sqref="BJ16:BK16">
    <cfRule type="cellIs" dxfId="15389" priority="13438" stopIfTrue="1" operator="equal">
      <formula>"h"</formula>
    </cfRule>
    <cfRule type="cellIs" dxfId="15388" priority="13439" stopIfTrue="1" operator="equal">
      <formula>"g"</formula>
    </cfRule>
  </conditionalFormatting>
  <conditionalFormatting sqref="BJ16:BK16">
    <cfRule type="cellIs" dxfId="15387" priority="13434" stopIfTrue="1" operator="equal">
      <formula>"f"</formula>
    </cfRule>
  </conditionalFormatting>
  <conditionalFormatting sqref="BJ16:BK16">
    <cfRule type="cellIs" dxfId="15386" priority="13432" stopIfTrue="1" operator="equal">
      <formula>"h"</formula>
    </cfRule>
    <cfRule type="cellIs" dxfId="15385" priority="13433" stopIfTrue="1" operator="equal">
      <formula>"g"</formula>
    </cfRule>
  </conditionalFormatting>
  <conditionalFormatting sqref="BJ16:BK16">
    <cfRule type="cellIs" dxfId="15384" priority="13437" stopIfTrue="1" operator="equal">
      <formula>"f"</formula>
    </cfRule>
  </conditionalFormatting>
  <conditionalFormatting sqref="BJ16:BK16">
    <cfRule type="cellIs" dxfId="15383" priority="13435" stopIfTrue="1" operator="equal">
      <formula>"h"</formula>
    </cfRule>
    <cfRule type="cellIs" dxfId="15382" priority="13436" stopIfTrue="1" operator="equal">
      <formula>"g"</formula>
    </cfRule>
  </conditionalFormatting>
  <conditionalFormatting sqref="BJ16:BK16">
    <cfRule type="cellIs" dxfId="15381" priority="13431" stopIfTrue="1" operator="equal">
      <formula>"f"</formula>
    </cfRule>
  </conditionalFormatting>
  <conditionalFormatting sqref="BJ16:BK16">
    <cfRule type="cellIs" dxfId="15380" priority="13429" stopIfTrue="1" operator="equal">
      <formula>"h"</formula>
    </cfRule>
    <cfRule type="cellIs" dxfId="15379" priority="13430" stopIfTrue="1" operator="equal">
      <formula>"g"</formula>
    </cfRule>
  </conditionalFormatting>
  <conditionalFormatting sqref="BJ16:BK16">
    <cfRule type="cellIs" dxfId="15378" priority="13428" stopIfTrue="1" operator="equal">
      <formula>"f"</formula>
    </cfRule>
  </conditionalFormatting>
  <conditionalFormatting sqref="BJ16:BK16">
    <cfRule type="cellIs" dxfId="15377" priority="13426" stopIfTrue="1" operator="equal">
      <formula>"h"</formula>
    </cfRule>
    <cfRule type="cellIs" dxfId="15376" priority="13427" stopIfTrue="1" operator="equal">
      <formula>"g"</formula>
    </cfRule>
  </conditionalFormatting>
  <conditionalFormatting sqref="BJ16:BK16">
    <cfRule type="cellIs" dxfId="15375" priority="13422" stopIfTrue="1" operator="equal">
      <formula>"f"</formula>
    </cfRule>
  </conditionalFormatting>
  <conditionalFormatting sqref="BJ16:BK16">
    <cfRule type="cellIs" dxfId="15374" priority="13420" stopIfTrue="1" operator="equal">
      <formula>"h"</formula>
    </cfRule>
    <cfRule type="cellIs" dxfId="15373" priority="13421" stopIfTrue="1" operator="equal">
      <formula>"g"</formula>
    </cfRule>
  </conditionalFormatting>
  <conditionalFormatting sqref="BJ16:BK16">
    <cfRule type="cellIs" dxfId="15372" priority="13425" stopIfTrue="1" operator="equal">
      <formula>"f"</formula>
    </cfRule>
  </conditionalFormatting>
  <conditionalFormatting sqref="BJ16:BK16">
    <cfRule type="cellIs" dxfId="15371" priority="13423" stopIfTrue="1" operator="equal">
      <formula>"h"</formula>
    </cfRule>
    <cfRule type="cellIs" dxfId="15370" priority="13424" stopIfTrue="1" operator="equal">
      <formula>"g"</formula>
    </cfRule>
  </conditionalFormatting>
  <conditionalFormatting sqref="BJ16:BK16">
    <cfRule type="cellIs" dxfId="15369" priority="13416" stopIfTrue="1" operator="equal">
      <formula>"f"</formula>
    </cfRule>
  </conditionalFormatting>
  <conditionalFormatting sqref="BJ16:BK16">
    <cfRule type="cellIs" dxfId="15368" priority="13414" stopIfTrue="1" operator="equal">
      <formula>"h"</formula>
    </cfRule>
    <cfRule type="cellIs" dxfId="15367" priority="13415" stopIfTrue="1" operator="equal">
      <formula>"g"</formula>
    </cfRule>
  </conditionalFormatting>
  <conditionalFormatting sqref="BJ16:BK16">
    <cfRule type="cellIs" dxfId="15366" priority="13419" stopIfTrue="1" operator="equal">
      <formula>"f"</formula>
    </cfRule>
  </conditionalFormatting>
  <conditionalFormatting sqref="BJ16:BK16">
    <cfRule type="cellIs" dxfId="15365" priority="13417" stopIfTrue="1" operator="equal">
      <formula>"h"</formula>
    </cfRule>
    <cfRule type="cellIs" dxfId="15364" priority="13418" stopIfTrue="1" operator="equal">
      <formula>"g"</formula>
    </cfRule>
  </conditionalFormatting>
  <conditionalFormatting sqref="BD16:BF16">
    <cfRule type="cellIs" dxfId="15363" priority="13470" stopIfTrue="1" operator="equal">
      <formula>"f"</formula>
    </cfRule>
  </conditionalFormatting>
  <conditionalFormatting sqref="BD16:BF16">
    <cfRule type="cellIs" dxfId="15362" priority="13468" stopIfTrue="1" operator="equal">
      <formula>"h"</formula>
    </cfRule>
    <cfRule type="cellIs" dxfId="15361" priority="13469" stopIfTrue="1" operator="equal">
      <formula>"g"</formula>
    </cfRule>
  </conditionalFormatting>
  <conditionalFormatting sqref="BD16:BF16">
    <cfRule type="cellIs" dxfId="15360" priority="13455" stopIfTrue="1" operator="equal">
      <formula>"f"</formula>
    </cfRule>
  </conditionalFormatting>
  <conditionalFormatting sqref="BD16:BF16">
    <cfRule type="cellIs" dxfId="15359" priority="13453" stopIfTrue="1" operator="equal">
      <formula>"h"</formula>
    </cfRule>
    <cfRule type="cellIs" dxfId="15358" priority="13454" stopIfTrue="1" operator="equal">
      <formula>"g"</formula>
    </cfRule>
  </conditionalFormatting>
  <conditionalFormatting sqref="BD16:BF16">
    <cfRule type="cellIs" dxfId="15357" priority="13452" stopIfTrue="1" operator="equal">
      <formula>"f"</formula>
    </cfRule>
  </conditionalFormatting>
  <conditionalFormatting sqref="BD16:BF16">
    <cfRule type="cellIs" dxfId="15356" priority="13450" stopIfTrue="1" operator="equal">
      <formula>"h"</formula>
    </cfRule>
    <cfRule type="cellIs" dxfId="15355" priority="13451" stopIfTrue="1" operator="equal">
      <formula>"g"</formula>
    </cfRule>
  </conditionalFormatting>
  <conditionalFormatting sqref="BD16:BF16">
    <cfRule type="cellIs" dxfId="15354" priority="13449" stopIfTrue="1" operator="equal">
      <formula>"f"</formula>
    </cfRule>
  </conditionalFormatting>
  <conditionalFormatting sqref="BD16:BF16">
    <cfRule type="cellIs" dxfId="15353" priority="13447" stopIfTrue="1" operator="equal">
      <formula>"h"</formula>
    </cfRule>
    <cfRule type="cellIs" dxfId="15352" priority="13448" stopIfTrue="1" operator="equal">
      <formula>"g"</formula>
    </cfRule>
  </conditionalFormatting>
  <conditionalFormatting sqref="BD16:BF16">
    <cfRule type="cellIs" dxfId="15351" priority="13446" stopIfTrue="1" operator="equal">
      <formula>"f"</formula>
    </cfRule>
  </conditionalFormatting>
  <conditionalFormatting sqref="BD16:BF16">
    <cfRule type="cellIs" dxfId="15350" priority="13444" stopIfTrue="1" operator="equal">
      <formula>"h"</formula>
    </cfRule>
    <cfRule type="cellIs" dxfId="15349" priority="13445" stopIfTrue="1" operator="equal">
      <formula>"g"</formula>
    </cfRule>
  </conditionalFormatting>
  <conditionalFormatting sqref="BJ16:BK16">
    <cfRule type="cellIs" dxfId="15348" priority="13443" stopIfTrue="1" operator="equal">
      <formula>"f"</formula>
    </cfRule>
  </conditionalFormatting>
  <conditionalFormatting sqref="BJ16:BK16">
    <cfRule type="cellIs" dxfId="15347" priority="13441" stopIfTrue="1" operator="equal">
      <formula>"h"</formula>
    </cfRule>
    <cfRule type="cellIs" dxfId="15346" priority="13442" stopIfTrue="1" operator="equal">
      <formula>"g"</formula>
    </cfRule>
  </conditionalFormatting>
  <conditionalFormatting sqref="BI16">
    <cfRule type="cellIs" dxfId="15345" priority="13344" stopIfTrue="1" operator="equal">
      <formula>"f"</formula>
    </cfRule>
  </conditionalFormatting>
  <conditionalFormatting sqref="BI16">
    <cfRule type="cellIs" dxfId="15344" priority="13342" stopIfTrue="1" operator="equal">
      <formula>"h"</formula>
    </cfRule>
    <cfRule type="cellIs" dxfId="15343" priority="13343" stopIfTrue="1" operator="equal">
      <formula>"g"</formula>
    </cfRule>
  </conditionalFormatting>
  <conditionalFormatting sqref="BJ16:BK16">
    <cfRule type="cellIs" dxfId="15342" priority="13413" stopIfTrue="1" operator="equal">
      <formula>"f"</formula>
    </cfRule>
  </conditionalFormatting>
  <conditionalFormatting sqref="BJ16:BK16">
    <cfRule type="cellIs" dxfId="15341" priority="13411" stopIfTrue="1" operator="equal">
      <formula>"h"</formula>
    </cfRule>
    <cfRule type="cellIs" dxfId="15340" priority="13412" stopIfTrue="1" operator="equal">
      <formula>"g"</formula>
    </cfRule>
  </conditionalFormatting>
  <conditionalFormatting sqref="BJ16:BK16">
    <cfRule type="cellIs" dxfId="15339" priority="13410" stopIfTrue="1" operator="equal">
      <formula>"f"</formula>
    </cfRule>
  </conditionalFormatting>
  <conditionalFormatting sqref="BJ16:BK16">
    <cfRule type="cellIs" dxfId="15338" priority="13408" stopIfTrue="1" operator="equal">
      <formula>"h"</formula>
    </cfRule>
    <cfRule type="cellIs" dxfId="15337" priority="13409" stopIfTrue="1" operator="equal">
      <formula>"g"</formula>
    </cfRule>
  </conditionalFormatting>
  <conditionalFormatting sqref="BJ16:BK16">
    <cfRule type="cellIs" dxfId="15336" priority="13407" stopIfTrue="1" operator="equal">
      <formula>"f"</formula>
    </cfRule>
  </conditionalFormatting>
  <conditionalFormatting sqref="BJ16:BK16">
    <cfRule type="cellIs" dxfId="15335" priority="13405" stopIfTrue="1" operator="equal">
      <formula>"h"</formula>
    </cfRule>
    <cfRule type="cellIs" dxfId="15334" priority="13406" stopIfTrue="1" operator="equal">
      <formula>"g"</formula>
    </cfRule>
  </conditionalFormatting>
  <conditionalFormatting sqref="BJ16:BK16">
    <cfRule type="cellIs" dxfId="15333" priority="13404" stopIfTrue="1" operator="equal">
      <formula>"f"</formula>
    </cfRule>
  </conditionalFormatting>
  <conditionalFormatting sqref="BJ16:BK16">
    <cfRule type="cellIs" dxfId="15332" priority="13402" stopIfTrue="1" operator="equal">
      <formula>"h"</formula>
    </cfRule>
    <cfRule type="cellIs" dxfId="15331" priority="13403" stopIfTrue="1" operator="equal">
      <formula>"g"</formula>
    </cfRule>
  </conditionalFormatting>
  <conditionalFormatting sqref="BJ16:BK16">
    <cfRule type="cellIs" dxfId="15330" priority="13401" stopIfTrue="1" operator="equal">
      <formula>"f"</formula>
    </cfRule>
  </conditionalFormatting>
  <conditionalFormatting sqref="BJ16:BK16">
    <cfRule type="cellIs" dxfId="15329" priority="13399" stopIfTrue="1" operator="equal">
      <formula>"h"</formula>
    </cfRule>
    <cfRule type="cellIs" dxfId="15328" priority="13400" stopIfTrue="1" operator="equal">
      <formula>"g"</formula>
    </cfRule>
  </conditionalFormatting>
  <conditionalFormatting sqref="BJ16:BK16">
    <cfRule type="cellIs" dxfId="15327" priority="13398" stopIfTrue="1" operator="equal">
      <formula>"f"</formula>
    </cfRule>
  </conditionalFormatting>
  <conditionalFormatting sqref="BJ16:BK16">
    <cfRule type="cellIs" dxfId="15326" priority="13396" stopIfTrue="1" operator="equal">
      <formula>"h"</formula>
    </cfRule>
    <cfRule type="cellIs" dxfId="15325" priority="13397" stopIfTrue="1" operator="equal">
      <formula>"g"</formula>
    </cfRule>
  </conditionalFormatting>
  <conditionalFormatting sqref="BJ16:BK16">
    <cfRule type="cellIs" dxfId="15324" priority="13395" stopIfTrue="1" operator="equal">
      <formula>"f"</formula>
    </cfRule>
  </conditionalFormatting>
  <conditionalFormatting sqref="BJ16:BK16">
    <cfRule type="cellIs" dxfId="15323" priority="13393" stopIfTrue="1" operator="equal">
      <formula>"h"</formula>
    </cfRule>
    <cfRule type="cellIs" dxfId="15322" priority="13394" stopIfTrue="1" operator="equal">
      <formula>"g"</formula>
    </cfRule>
  </conditionalFormatting>
  <conditionalFormatting sqref="BJ16:BK16">
    <cfRule type="cellIs" dxfId="15321" priority="13392" stopIfTrue="1" operator="equal">
      <formula>"f"</formula>
    </cfRule>
  </conditionalFormatting>
  <conditionalFormatting sqref="BJ16:BK16">
    <cfRule type="cellIs" dxfId="15320" priority="13390" stopIfTrue="1" operator="equal">
      <formula>"h"</formula>
    </cfRule>
    <cfRule type="cellIs" dxfId="15319" priority="13391" stopIfTrue="1" operator="equal">
      <formula>"g"</formula>
    </cfRule>
  </conditionalFormatting>
  <conditionalFormatting sqref="BJ16:BK16">
    <cfRule type="cellIs" dxfId="15318" priority="13389" stopIfTrue="1" operator="equal">
      <formula>"f"</formula>
    </cfRule>
  </conditionalFormatting>
  <conditionalFormatting sqref="BJ16:BK16">
    <cfRule type="cellIs" dxfId="15317" priority="13387" stopIfTrue="1" operator="equal">
      <formula>"h"</formula>
    </cfRule>
    <cfRule type="cellIs" dxfId="15316" priority="13388" stopIfTrue="1" operator="equal">
      <formula>"g"</formula>
    </cfRule>
  </conditionalFormatting>
  <conditionalFormatting sqref="BJ16:BK16">
    <cfRule type="cellIs" dxfId="15315" priority="13386" stopIfTrue="1" operator="equal">
      <formula>"f"</formula>
    </cfRule>
  </conditionalFormatting>
  <conditionalFormatting sqref="BJ16:BK16">
    <cfRule type="cellIs" dxfId="15314" priority="13384" stopIfTrue="1" operator="equal">
      <formula>"h"</formula>
    </cfRule>
    <cfRule type="cellIs" dxfId="15313" priority="13385" stopIfTrue="1" operator="equal">
      <formula>"g"</formula>
    </cfRule>
  </conditionalFormatting>
  <conditionalFormatting sqref="BJ16:BK16">
    <cfRule type="cellIs" dxfId="15312" priority="13383" stopIfTrue="1" operator="equal">
      <formula>"f"</formula>
    </cfRule>
  </conditionalFormatting>
  <conditionalFormatting sqref="BJ16:BK16">
    <cfRule type="cellIs" dxfId="15311" priority="13381" stopIfTrue="1" operator="equal">
      <formula>"h"</formula>
    </cfRule>
    <cfRule type="cellIs" dxfId="15310" priority="13382" stopIfTrue="1" operator="equal">
      <formula>"g"</formula>
    </cfRule>
  </conditionalFormatting>
  <conditionalFormatting sqref="BJ16:BK16">
    <cfRule type="cellIs" dxfId="15309" priority="13380" stopIfTrue="1" operator="equal">
      <formula>"f"</formula>
    </cfRule>
  </conditionalFormatting>
  <conditionalFormatting sqref="BJ16:BK16">
    <cfRule type="cellIs" dxfId="15308" priority="13378" stopIfTrue="1" operator="equal">
      <formula>"h"</formula>
    </cfRule>
    <cfRule type="cellIs" dxfId="15307" priority="13379" stopIfTrue="1" operator="equal">
      <formula>"g"</formula>
    </cfRule>
  </conditionalFormatting>
  <conditionalFormatting sqref="BJ16:BK16">
    <cfRule type="cellIs" dxfId="15306" priority="13377" stopIfTrue="1" operator="equal">
      <formula>"f"</formula>
    </cfRule>
  </conditionalFormatting>
  <conditionalFormatting sqref="BJ16:BK16">
    <cfRule type="cellIs" dxfId="15305" priority="13375" stopIfTrue="1" operator="equal">
      <formula>"h"</formula>
    </cfRule>
    <cfRule type="cellIs" dxfId="15304" priority="13376" stopIfTrue="1" operator="equal">
      <formula>"g"</formula>
    </cfRule>
  </conditionalFormatting>
  <conditionalFormatting sqref="BJ16:BK16">
    <cfRule type="cellIs" dxfId="15303" priority="13374" stopIfTrue="1" operator="equal">
      <formula>"f"</formula>
    </cfRule>
  </conditionalFormatting>
  <conditionalFormatting sqref="BJ16:BK16">
    <cfRule type="cellIs" dxfId="15302" priority="13372" stopIfTrue="1" operator="equal">
      <formula>"h"</formula>
    </cfRule>
    <cfRule type="cellIs" dxfId="15301" priority="13373" stopIfTrue="1" operator="equal">
      <formula>"g"</formula>
    </cfRule>
  </conditionalFormatting>
  <conditionalFormatting sqref="BI16">
    <cfRule type="cellIs" dxfId="15300" priority="13371" stopIfTrue="1" operator="equal">
      <formula>"f"</formula>
    </cfRule>
  </conditionalFormatting>
  <conditionalFormatting sqref="BI16">
    <cfRule type="cellIs" dxfId="15299" priority="13369" stopIfTrue="1" operator="equal">
      <formula>"h"</formula>
    </cfRule>
    <cfRule type="cellIs" dxfId="15298" priority="13370" stopIfTrue="1" operator="equal">
      <formula>"g"</formula>
    </cfRule>
  </conditionalFormatting>
  <conditionalFormatting sqref="BI16">
    <cfRule type="cellIs" dxfId="15297" priority="13368" stopIfTrue="1" operator="equal">
      <formula>"f"</formula>
    </cfRule>
  </conditionalFormatting>
  <conditionalFormatting sqref="BI16">
    <cfRule type="cellIs" dxfId="15296" priority="13366" stopIfTrue="1" operator="equal">
      <formula>"h"</formula>
    </cfRule>
    <cfRule type="cellIs" dxfId="15295" priority="13367" stopIfTrue="1" operator="equal">
      <formula>"g"</formula>
    </cfRule>
  </conditionalFormatting>
  <conditionalFormatting sqref="BI16">
    <cfRule type="cellIs" dxfId="15294" priority="13365" stopIfTrue="1" operator="equal">
      <formula>"f"</formula>
    </cfRule>
  </conditionalFormatting>
  <conditionalFormatting sqref="BI16">
    <cfRule type="cellIs" dxfId="15293" priority="13363" stopIfTrue="1" operator="equal">
      <formula>"h"</formula>
    </cfRule>
    <cfRule type="cellIs" dxfId="15292" priority="13364" stopIfTrue="1" operator="equal">
      <formula>"g"</formula>
    </cfRule>
  </conditionalFormatting>
  <conditionalFormatting sqref="BI16">
    <cfRule type="cellIs" dxfId="15291" priority="13362" stopIfTrue="1" operator="equal">
      <formula>"f"</formula>
    </cfRule>
  </conditionalFormatting>
  <conditionalFormatting sqref="BI16">
    <cfRule type="cellIs" dxfId="15290" priority="13360" stopIfTrue="1" operator="equal">
      <formula>"h"</formula>
    </cfRule>
    <cfRule type="cellIs" dxfId="15289" priority="13361" stopIfTrue="1" operator="equal">
      <formula>"g"</formula>
    </cfRule>
  </conditionalFormatting>
  <conditionalFormatting sqref="BI16">
    <cfRule type="cellIs" dxfId="15288" priority="13356" stopIfTrue="1" operator="equal">
      <formula>"f"</formula>
    </cfRule>
  </conditionalFormatting>
  <conditionalFormatting sqref="BI16">
    <cfRule type="cellIs" dxfId="15287" priority="13354" stopIfTrue="1" operator="equal">
      <formula>"h"</formula>
    </cfRule>
    <cfRule type="cellIs" dxfId="15286" priority="13355" stopIfTrue="1" operator="equal">
      <formula>"g"</formula>
    </cfRule>
  </conditionalFormatting>
  <conditionalFormatting sqref="BI16">
    <cfRule type="cellIs" dxfId="15285" priority="13359" stopIfTrue="1" operator="equal">
      <formula>"f"</formula>
    </cfRule>
  </conditionalFormatting>
  <conditionalFormatting sqref="BI16">
    <cfRule type="cellIs" dxfId="15284" priority="13357" stopIfTrue="1" operator="equal">
      <formula>"h"</formula>
    </cfRule>
    <cfRule type="cellIs" dxfId="15283" priority="13358" stopIfTrue="1" operator="equal">
      <formula>"g"</formula>
    </cfRule>
  </conditionalFormatting>
  <conditionalFormatting sqref="BI16">
    <cfRule type="cellIs" dxfId="15282" priority="13353" stopIfTrue="1" operator="equal">
      <formula>"f"</formula>
    </cfRule>
  </conditionalFormatting>
  <conditionalFormatting sqref="BI16">
    <cfRule type="cellIs" dxfId="15281" priority="13351" stopIfTrue="1" operator="equal">
      <formula>"h"</formula>
    </cfRule>
    <cfRule type="cellIs" dxfId="15280" priority="13352" stopIfTrue="1" operator="equal">
      <formula>"g"</formula>
    </cfRule>
  </conditionalFormatting>
  <conditionalFormatting sqref="BI16">
    <cfRule type="cellIs" dxfId="15279" priority="13350" stopIfTrue="1" operator="equal">
      <formula>"f"</formula>
    </cfRule>
  </conditionalFormatting>
  <conditionalFormatting sqref="BI16">
    <cfRule type="cellIs" dxfId="15278" priority="13348" stopIfTrue="1" operator="equal">
      <formula>"h"</formula>
    </cfRule>
    <cfRule type="cellIs" dxfId="15277" priority="13349" stopIfTrue="1" operator="equal">
      <formula>"g"</formula>
    </cfRule>
  </conditionalFormatting>
  <conditionalFormatting sqref="BI16">
    <cfRule type="cellIs" dxfId="15276" priority="13347" stopIfTrue="1" operator="equal">
      <formula>"f"</formula>
    </cfRule>
  </conditionalFormatting>
  <conditionalFormatting sqref="BI16">
    <cfRule type="cellIs" dxfId="15275" priority="13345" stopIfTrue="1" operator="equal">
      <formula>"h"</formula>
    </cfRule>
    <cfRule type="cellIs" dxfId="15274" priority="13346" stopIfTrue="1" operator="equal">
      <formula>"g"</formula>
    </cfRule>
  </conditionalFormatting>
  <conditionalFormatting sqref="BI16">
    <cfRule type="cellIs" dxfId="15273" priority="13338" stopIfTrue="1" operator="equal">
      <formula>"f"</formula>
    </cfRule>
  </conditionalFormatting>
  <conditionalFormatting sqref="BI16">
    <cfRule type="cellIs" dxfId="15272" priority="13336" stopIfTrue="1" operator="equal">
      <formula>"h"</formula>
    </cfRule>
    <cfRule type="cellIs" dxfId="15271" priority="13337" stopIfTrue="1" operator="equal">
      <formula>"g"</formula>
    </cfRule>
  </conditionalFormatting>
  <conditionalFormatting sqref="BI16">
    <cfRule type="cellIs" dxfId="15270" priority="13335" stopIfTrue="1" operator="equal">
      <formula>"f"</formula>
    </cfRule>
  </conditionalFormatting>
  <conditionalFormatting sqref="BI16">
    <cfRule type="cellIs" dxfId="15269" priority="13333" stopIfTrue="1" operator="equal">
      <formula>"h"</formula>
    </cfRule>
    <cfRule type="cellIs" dxfId="15268" priority="13334" stopIfTrue="1" operator="equal">
      <formula>"g"</formula>
    </cfRule>
  </conditionalFormatting>
  <conditionalFormatting sqref="BI16">
    <cfRule type="cellIs" dxfId="15267" priority="13323" stopIfTrue="1" operator="equal">
      <formula>"f"</formula>
    </cfRule>
  </conditionalFormatting>
  <conditionalFormatting sqref="BI16">
    <cfRule type="cellIs" dxfId="15266" priority="13321" stopIfTrue="1" operator="equal">
      <formula>"h"</formula>
    </cfRule>
    <cfRule type="cellIs" dxfId="15265" priority="13322" stopIfTrue="1" operator="equal">
      <formula>"g"</formula>
    </cfRule>
  </conditionalFormatting>
  <conditionalFormatting sqref="BI16">
    <cfRule type="cellIs" dxfId="15264" priority="13320" stopIfTrue="1" operator="equal">
      <formula>"f"</formula>
    </cfRule>
  </conditionalFormatting>
  <conditionalFormatting sqref="BI16">
    <cfRule type="cellIs" dxfId="15263" priority="13318" stopIfTrue="1" operator="equal">
      <formula>"h"</formula>
    </cfRule>
    <cfRule type="cellIs" dxfId="15262" priority="13319" stopIfTrue="1" operator="equal">
      <formula>"g"</formula>
    </cfRule>
  </conditionalFormatting>
  <conditionalFormatting sqref="BI16">
    <cfRule type="cellIs" dxfId="15261" priority="13332" stopIfTrue="1" operator="equal">
      <formula>"f"</formula>
    </cfRule>
  </conditionalFormatting>
  <conditionalFormatting sqref="BI16">
    <cfRule type="cellIs" dxfId="15260" priority="13330" stopIfTrue="1" operator="equal">
      <formula>"h"</formula>
    </cfRule>
    <cfRule type="cellIs" dxfId="15259" priority="13331" stopIfTrue="1" operator="equal">
      <formula>"g"</formula>
    </cfRule>
  </conditionalFormatting>
  <conditionalFormatting sqref="BI16">
    <cfRule type="cellIs" dxfId="15258" priority="13341" stopIfTrue="1" operator="equal">
      <formula>"f"</formula>
    </cfRule>
  </conditionalFormatting>
  <conditionalFormatting sqref="BI16">
    <cfRule type="cellIs" dxfId="15257" priority="13339" stopIfTrue="1" operator="equal">
      <formula>"h"</formula>
    </cfRule>
    <cfRule type="cellIs" dxfId="15256" priority="13340" stopIfTrue="1" operator="equal">
      <formula>"g"</formula>
    </cfRule>
  </conditionalFormatting>
  <conditionalFormatting sqref="BI16">
    <cfRule type="cellIs" dxfId="15255" priority="13329" stopIfTrue="1" operator="equal">
      <formula>"f"</formula>
    </cfRule>
  </conditionalFormatting>
  <conditionalFormatting sqref="BI16">
    <cfRule type="cellIs" dxfId="15254" priority="13327" stopIfTrue="1" operator="equal">
      <formula>"h"</formula>
    </cfRule>
    <cfRule type="cellIs" dxfId="15253" priority="13328" stopIfTrue="1" operator="equal">
      <formula>"g"</formula>
    </cfRule>
  </conditionalFormatting>
  <conditionalFormatting sqref="BI16">
    <cfRule type="cellIs" dxfId="15252" priority="13326" stopIfTrue="1" operator="equal">
      <formula>"f"</formula>
    </cfRule>
  </conditionalFormatting>
  <conditionalFormatting sqref="BI16">
    <cfRule type="cellIs" dxfId="15251" priority="13324" stopIfTrue="1" operator="equal">
      <formula>"h"</formula>
    </cfRule>
    <cfRule type="cellIs" dxfId="15250" priority="13325" stopIfTrue="1" operator="equal">
      <formula>"g"</formula>
    </cfRule>
  </conditionalFormatting>
  <conditionalFormatting sqref="BI16">
    <cfRule type="cellIs" dxfId="15249" priority="13308" stopIfTrue="1" operator="equal">
      <formula>"f"</formula>
    </cfRule>
  </conditionalFormatting>
  <conditionalFormatting sqref="BI16">
    <cfRule type="cellIs" dxfId="15248" priority="13306" stopIfTrue="1" operator="equal">
      <formula>"h"</formula>
    </cfRule>
    <cfRule type="cellIs" dxfId="15247" priority="13307" stopIfTrue="1" operator="equal">
      <formula>"g"</formula>
    </cfRule>
  </conditionalFormatting>
  <conditionalFormatting sqref="BI16">
    <cfRule type="cellIs" dxfId="15246" priority="13305" stopIfTrue="1" operator="equal">
      <formula>"f"</formula>
    </cfRule>
  </conditionalFormatting>
  <conditionalFormatting sqref="BI16">
    <cfRule type="cellIs" dxfId="15245" priority="13303" stopIfTrue="1" operator="equal">
      <formula>"h"</formula>
    </cfRule>
    <cfRule type="cellIs" dxfId="15244" priority="13304" stopIfTrue="1" operator="equal">
      <formula>"g"</formula>
    </cfRule>
  </conditionalFormatting>
  <conditionalFormatting sqref="BL16:BM16">
    <cfRule type="cellIs" dxfId="15243" priority="13299" stopIfTrue="1" operator="equal">
      <formula>"f"</formula>
    </cfRule>
  </conditionalFormatting>
  <conditionalFormatting sqref="BL16:BM16">
    <cfRule type="cellIs" dxfId="15242" priority="13297" stopIfTrue="1" operator="equal">
      <formula>"h"</formula>
    </cfRule>
    <cfRule type="cellIs" dxfId="15241" priority="13298" stopIfTrue="1" operator="equal">
      <formula>"g"</formula>
    </cfRule>
  </conditionalFormatting>
  <conditionalFormatting sqref="BI16">
    <cfRule type="cellIs" dxfId="15240" priority="13302" stopIfTrue="1" operator="equal">
      <formula>"f"</formula>
    </cfRule>
  </conditionalFormatting>
  <conditionalFormatting sqref="BI16">
    <cfRule type="cellIs" dxfId="15239" priority="13300" stopIfTrue="1" operator="equal">
      <formula>"h"</formula>
    </cfRule>
    <cfRule type="cellIs" dxfId="15238" priority="13301" stopIfTrue="1" operator="equal">
      <formula>"g"</formula>
    </cfRule>
  </conditionalFormatting>
  <conditionalFormatting sqref="BI16">
    <cfRule type="cellIs" dxfId="15237" priority="13317" stopIfTrue="1" operator="equal">
      <formula>"f"</formula>
    </cfRule>
  </conditionalFormatting>
  <conditionalFormatting sqref="BI16">
    <cfRule type="cellIs" dxfId="15236" priority="13315" stopIfTrue="1" operator="equal">
      <formula>"h"</formula>
    </cfRule>
    <cfRule type="cellIs" dxfId="15235" priority="13316" stopIfTrue="1" operator="equal">
      <formula>"g"</formula>
    </cfRule>
  </conditionalFormatting>
  <conditionalFormatting sqref="BI16">
    <cfRule type="cellIs" dxfId="15234" priority="13311" stopIfTrue="1" operator="equal">
      <formula>"f"</formula>
    </cfRule>
  </conditionalFormatting>
  <conditionalFormatting sqref="BI16">
    <cfRule type="cellIs" dxfId="15233" priority="13309" stopIfTrue="1" operator="equal">
      <formula>"h"</formula>
    </cfRule>
    <cfRule type="cellIs" dxfId="15232" priority="13310" stopIfTrue="1" operator="equal">
      <formula>"g"</formula>
    </cfRule>
  </conditionalFormatting>
  <conditionalFormatting sqref="BI16">
    <cfRule type="cellIs" dxfId="15231" priority="13314" stopIfTrue="1" operator="equal">
      <formula>"f"</formula>
    </cfRule>
  </conditionalFormatting>
  <conditionalFormatting sqref="BI16">
    <cfRule type="cellIs" dxfId="15230" priority="13312" stopIfTrue="1" operator="equal">
      <formula>"h"</formula>
    </cfRule>
    <cfRule type="cellIs" dxfId="15229" priority="13313" stopIfTrue="1" operator="equal">
      <formula>"g"</formula>
    </cfRule>
  </conditionalFormatting>
  <conditionalFormatting sqref="BL16:BM16">
    <cfRule type="cellIs" dxfId="15228" priority="13281" stopIfTrue="1" operator="equal">
      <formula>"f"</formula>
    </cfRule>
  </conditionalFormatting>
  <conditionalFormatting sqref="BL16:BM16">
    <cfRule type="cellIs" dxfId="15227" priority="13279" stopIfTrue="1" operator="equal">
      <formula>"h"</formula>
    </cfRule>
    <cfRule type="cellIs" dxfId="15226" priority="13280" stopIfTrue="1" operator="equal">
      <formula>"g"</formula>
    </cfRule>
  </conditionalFormatting>
  <conditionalFormatting sqref="BL16:BM16">
    <cfRule type="cellIs" dxfId="15225" priority="13278" stopIfTrue="1" operator="equal">
      <formula>"f"</formula>
    </cfRule>
  </conditionalFormatting>
  <conditionalFormatting sqref="BL16:BM16">
    <cfRule type="cellIs" dxfId="15224" priority="13276" stopIfTrue="1" operator="equal">
      <formula>"h"</formula>
    </cfRule>
    <cfRule type="cellIs" dxfId="15223" priority="13277" stopIfTrue="1" operator="equal">
      <formula>"g"</formula>
    </cfRule>
  </conditionalFormatting>
  <conditionalFormatting sqref="BN16:BO16">
    <cfRule type="cellIs" dxfId="15222" priority="13275" stopIfTrue="1" operator="equal">
      <formula>"f"</formula>
    </cfRule>
  </conditionalFormatting>
  <conditionalFormatting sqref="BN16:BO16">
    <cfRule type="cellIs" dxfId="15221" priority="13273" stopIfTrue="1" operator="equal">
      <formula>"h"</formula>
    </cfRule>
    <cfRule type="cellIs" dxfId="15220" priority="13274" stopIfTrue="1" operator="equal">
      <formula>"g"</formula>
    </cfRule>
  </conditionalFormatting>
  <conditionalFormatting sqref="BL16:BM16">
    <cfRule type="cellIs" dxfId="15219" priority="13293" stopIfTrue="1" operator="equal">
      <formula>"f"</formula>
    </cfRule>
  </conditionalFormatting>
  <conditionalFormatting sqref="BL16:BM16">
    <cfRule type="cellIs" dxfId="15218" priority="13291" stopIfTrue="1" operator="equal">
      <formula>"h"</formula>
    </cfRule>
    <cfRule type="cellIs" dxfId="15217" priority="13292" stopIfTrue="1" operator="equal">
      <formula>"g"</formula>
    </cfRule>
  </conditionalFormatting>
  <conditionalFormatting sqref="BL16:BM16">
    <cfRule type="cellIs" dxfId="15216" priority="13296" stopIfTrue="1" operator="equal">
      <formula>"f"</formula>
    </cfRule>
  </conditionalFormatting>
  <conditionalFormatting sqref="BL16:BM16">
    <cfRule type="cellIs" dxfId="15215" priority="13294" stopIfTrue="1" operator="equal">
      <formula>"h"</formula>
    </cfRule>
    <cfRule type="cellIs" dxfId="15214" priority="13295" stopIfTrue="1" operator="equal">
      <formula>"g"</formula>
    </cfRule>
  </conditionalFormatting>
  <conditionalFormatting sqref="BL16:BM16">
    <cfRule type="cellIs" dxfId="15213" priority="13287" stopIfTrue="1" operator="equal">
      <formula>"f"</formula>
    </cfRule>
  </conditionalFormatting>
  <conditionalFormatting sqref="BL16:BM16">
    <cfRule type="cellIs" dxfId="15212" priority="13285" stopIfTrue="1" operator="equal">
      <formula>"h"</formula>
    </cfRule>
    <cfRule type="cellIs" dxfId="15211" priority="13286" stopIfTrue="1" operator="equal">
      <formula>"g"</formula>
    </cfRule>
  </conditionalFormatting>
  <conditionalFormatting sqref="BL16:BM16">
    <cfRule type="cellIs" dxfId="15210" priority="13290" stopIfTrue="1" operator="equal">
      <formula>"f"</formula>
    </cfRule>
  </conditionalFormatting>
  <conditionalFormatting sqref="BL16:BM16">
    <cfRule type="cellIs" dxfId="15209" priority="13288" stopIfTrue="1" operator="equal">
      <formula>"h"</formula>
    </cfRule>
    <cfRule type="cellIs" dxfId="15208" priority="13289" stopIfTrue="1" operator="equal">
      <formula>"g"</formula>
    </cfRule>
  </conditionalFormatting>
  <conditionalFormatting sqref="BL16:BM16">
    <cfRule type="cellIs" dxfId="15207" priority="13284" stopIfTrue="1" operator="equal">
      <formula>"f"</formula>
    </cfRule>
  </conditionalFormatting>
  <conditionalFormatting sqref="BL16:BM16">
    <cfRule type="cellIs" dxfId="15206" priority="13282" stopIfTrue="1" operator="equal">
      <formula>"h"</formula>
    </cfRule>
    <cfRule type="cellIs" dxfId="15205" priority="13283" stopIfTrue="1" operator="equal">
      <formula>"g"</formula>
    </cfRule>
  </conditionalFormatting>
  <conditionalFormatting sqref="BN16:BO16">
    <cfRule type="cellIs" dxfId="15204" priority="13272" stopIfTrue="1" operator="equal">
      <formula>"f"</formula>
    </cfRule>
  </conditionalFormatting>
  <conditionalFormatting sqref="BN16:BO16">
    <cfRule type="cellIs" dxfId="15203" priority="13270" stopIfTrue="1" operator="equal">
      <formula>"h"</formula>
    </cfRule>
    <cfRule type="cellIs" dxfId="15202" priority="13271" stopIfTrue="1" operator="equal">
      <formula>"g"</formula>
    </cfRule>
  </conditionalFormatting>
  <conditionalFormatting sqref="AP16:AR16">
    <cfRule type="cellIs" dxfId="15201" priority="14325" stopIfTrue="1" operator="equal">
      <formula>"f"</formula>
    </cfRule>
  </conditionalFormatting>
  <conditionalFormatting sqref="AP16:AR16">
    <cfRule type="cellIs" dxfId="15200" priority="14323" stopIfTrue="1" operator="equal">
      <formula>"h"</formula>
    </cfRule>
    <cfRule type="cellIs" dxfId="15199" priority="14324" stopIfTrue="1" operator="equal">
      <formula>"g"</formula>
    </cfRule>
  </conditionalFormatting>
  <conditionalFormatting sqref="AP16:AR16">
    <cfRule type="cellIs" dxfId="15198" priority="14322" stopIfTrue="1" operator="equal">
      <formula>"f"</formula>
    </cfRule>
  </conditionalFormatting>
  <conditionalFormatting sqref="AP16:AR16">
    <cfRule type="cellIs" dxfId="15197" priority="14320" stopIfTrue="1" operator="equal">
      <formula>"h"</formula>
    </cfRule>
    <cfRule type="cellIs" dxfId="15196" priority="14321" stopIfTrue="1" operator="equal">
      <formula>"g"</formula>
    </cfRule>
  </conditionalFormatting>
  <conditionalFormatting sqref="AV16:AW16">
    <cfRule type="cellIs" dxfId="15195" priority="14301" stopIfTrue="1" operator="equal">
      <formula>"f"</formula>
    </cfRule>
  </conditionalFormatting>
  <conditionalFormatting sqref="AV16:AW16">
    <cfRule type="cellIs" dxfId="15194" priority="14299" stopIfTrue="1" operator="equal">
      <formula>"h"</formula>
    </cfRule>
    <cfRule type="cellIs" dxfId="15193" priority="14300" stopIfTrue="1" operator="equal">
      <formula>"g"</formula>
    </cfRule>
  </conditionalFormatting>
  <conditionalFormatting sqref="AV16:AW16">
    <cfRule type="cellIs" dxfId="15192" priority="14298" stopIfTrue="1" operator="equal">
      <formula>"f"</formula>
    </cfRule>
  </conditionalFormatting>
  <conditionalFormatting sqref="AV16:AW16">
    <cfRule type="cellIs" dxfId="15191" priority="14296" stopIfTrue="1" operator="equal">
      <formula>"h"</formula>
    </cfRule>
    <cfRule type="cellIs" dxfId="15190" priority="14297" stopIfTrue="1" operator="equal">
      <formula>"g"</formula>
    </cfRule>
  </conditionalFormatting>
  <conditionalFormatting sqref="AV16:AW16">
    <cfRule type="cellIs" dxfId="15189" priority="14295" stopIfTrue="1" operator="equal">
      <formula>"f"</formula>
    </cfRule>
  </conditionalFormatting>
  <conditionalFormatting sqref="AV16:AW16">
    <cfRule type="cellIs" dxfId="15188" priority="14293" stopIfTrue="1" operator="equal">
      <formula>"h"</formula>
    </cfRule>
    <cfRule type="cellIs" dxfId="15187" priority="14294" stopIfTrue="1" operator="equal">
      <formula>"g"</formula>
    </cfRule>
  </conditionalFormatting>
  <conditionalFormatting sqref="AV16:AW16">
    <cfRule type="cellIs" dxfId="15186" priority="14289" stopIfTrue="1" operator="equal">
      <formula>"f"</formula>
    </cfRule>
  </conditionalFormatting>
  <conditionalFormatting sqref="AV16:AW16">
    <cfRule type="cellIs" dxfId="15185" priority="14287" stopIfTrue="1" operator="equal">
      <formula>"h"</formula>
    </cfRule>
    <cfRule type="cellIs" dxfId="15184" priority="14288" stopIfTrue="1" operator="equal">
      <formula>"g"</formula>
    </cfRule>
  </conditionalFormatting>
  <conditionalFormatting sqref="AV16:AW16">
    <cfRule type="cellIs" dxfId="15183" priority="14286" stopIfTrue="1" operator="equal">
      <formula>"f"</formula>
    </cfRule>
  </conditionalFormatting>
  <conditionalFormatting sqref="AV16:AW16">
    <cfRule type="cellIs" dxfId="15182" priority="14284" stopIfTrue="1" operator="equal">
      <formula>"h"</formula>
    </cfRule>
    <cfRule type="cellIs" dxfId="15181" priority="14285" stopIfTrue="1" operator="equal">
      <formula>"g"</formula>
    </cfRule>
  </conditionalFormatting>
  <conditionalFormatting sqref="AV16:AW16">
    <cfRule type="cellIs" dxfId="15180" priority="14283" stopIfTrue="1" operator="equal">
      <formula>"f"</formula>
    </cfRule>
  </conditionalFormatting>
  <conditionalFormatting sqref="AV16:AW16">
    <cfRule type="cellIs" dxfId="15179" priority="14281" stopIfTrue="1" operator="equal">
      <formula>"h"</formula>
    </cfRule>
    <cfRule type="cellIs" dxfId="15178" priority="14282" stopIfTrue="1" operator="equal">
      <formula>"g"</formula>
    </cfRule>
  </conditionalFormatting>
  <conditionalFormatting sqref="AV16:AW16">
    <cfRule type="cellIs" dxfId="15177" priority="14280" stopIfTrue="1" operator="equal">
      <formula>"f"</formula>
    </cfRule>
  </conditionalFormatting>
  <conditionalFormatting sqref="AV16:AW16">
    <cfRule type="cellIs" dxfId="15176" priority="14278" stopIfTrue="1" operator="equal">
      <formula>"h"</formula>
    </cfRule>
    <cfRule type="cellIs" dxfId="15175" priority="14279" stopIfTrue="1" operator="equal">
      <formula>"g"</formula>
    </cfRule>
  </conditionalFormatting>
  <conditionalFormatting sqref="AP16:AR16">
    <cfRule type="cellIs" dxfId="15174" priority="14331" stopIfTrue="1" operator="equal">
      <formula>"f"</formula>
    </cfRule>
  </conditionalFormatting>
  <conditionalFormatting sqref="AP16:AR16">
    <cfRule type="cellIs" dxfId="15173" priority="14329" stopIfTrue="1" operator="equal">
      <formula>"h"</formula>
    </cfRule>
    <cfRule type="cellIs" dxfId="15172" priority="14330" stopIfTrue="1" operator="equal">
      <formula>"g"</formula>
    </cfRule>
  </conditionalFormatting>
  <conditionalFormatting sqref="AP16:AR16">
    <cfRule type="cellIs" dxfId="15171" priority="14328" stopIfTrue="1" operator="equal">
      <formula>"f"</formula>
    </cfRule>
  </conditionalFormatting>
  <conditionalFormatting sqref="AP16:AR16">
    <cfRule type="cellIs" dxfId="15170" priority="14326" stopIfTrue="1" operator="equal">
      <formula>"h"</formula>
    </cfRule>
    <cfRule type="cellIs" dxfId="15169" priority="14327" stopIfTrue="1" operator="equal">
      <formula>"g"</formula>
    </cfRule>
  </conditionalFormatting>
  <conditionalFormatting sqref="AP16:AR16">
    <cfRule type="cellIs" dxfId="15168" priority="14319" stopIfTrue="1" operator="equal">
      <formula>"f"</formula>
    </cfRule>
  </conditionalFormatting>
  <conditionalFormatting sqref="AP16:AR16">
    <cfRule type="cellIs" dxfId="15167" priority="14317" stopIfTrue="1" operator="equal">
      <formula>"h"</formula>
    </cfRule>
    <cfRule type="cellIs" dxfId="15166" priority="14318" stopIfTrue="1" operator="equal">
      <formula>"g"</formula>
    </cfRule>
  </conditionalFormatting>
  <conditionalFormatting sqref="AP16:AR16">
    <cfRule type="cellIs" dxfId="15165" priority="14316" stopIfTrue="1" operator="equal">
      <formula>"f"</formula>
    </cfRule>
  </conditionalFormatting>
  <conditionalFormatting sqref="AP16:AR16">
    <cfRule type="cellIs" dxfId="15164" priority="14314" stopIfTrue="1" operator="equal">
      <formula>"h"</formula>
    </cfRule>
    <cfRule type="cellIs" dxfId="15163" priority="14315" stopIfTrue="1" operator="equal">
      <formula>"g"</formula>
    </cfRule>
  </conditionalFormatting>
  <conditionalFormatting sqref="AP16:AR16">
    <cfRule type="cellIs" dxfId="15162" priority="14313" stopIfTrue="1" operator="equal">
      <formula>"f"</formula>
    </cfRule>
  </conditionalFormatting>
  <conditionalFormatting sqref="AP16:AR16">
    <cfRule type="cellIs" dxfId="15161" priority="14311" stopIfTrue="1" operator="equal">
      <formula>"h"</formula>
    </cfRule>
    <cfRule type="cellIs" dxfId="15160" priority="14312" stopIfTrue="1" operator="equal">
      <formula>"g"</formula>
    </cfRule>
  </conditionalFormatting>
  <conditionalFormatting sqref="AP16:AR16">
    <cfRule type="cellIs" dxfId="15159" priority="14310" stopIfTrue="1" operator="equal">
      <formula>"f"</formula>
    </cfRule>
  </conditionalFormatting>
  <conditionalFormatting sqref="AP16:AR16">
    <cfRule type="cellIs" dxfId="15158" priority="14308" stopIfTrue="1" operator="equal">
      <formula>"h"</formula>
    </cfRule>
    <cfRule type="cellIs" dxfId="15157" priority="14309" stopIfTrue="1" operator="equal">
      <formula>"g"</formula>
    </cfRule>
  </conditionalFormatting>
  <conditionalFormatting sqref="AV16:AW16">
    <cfRule type="cellIs" dxfId="15156" priority="14304" stopIfTrue="1" operator="equal">
      <formula>"f"</formula>
    </cfRule>
  </conditionalFormatting>
  <conditionalFormatting sqref="AV16:AW16">
    <cfRule type="cellIs" dxfId="15155" priority="14302" stopIfTrue="1" operator="equal">
      <formula>"h"</formula>
    </cfRule>
    <cfRule type="cellIs" dxfId="15154" priority="14303" stopIfTrue="1" operator="equal">
      <formula>"g"</formula>
    </cfRule>
  </conditionalFormatting>
  <conditionalFormatting sqref="AV16:AW16">
    <cfRule type="cellIs" dxfId="15153" priority="14307" stopIfTrue="1" operator="equal">
      <formula>"f"</formula>
    </cfRule>
  </conditionalFormatting>
  <conditionalFormatting sqref="AV16:AW16">
    <cfRule type="cellIs" dxfId="15152" priority="14305" stopIfTrue="1" operator="equal">
      <formula>"h"</formula>
    </cfRule>
    <cfRule type="cellIs" dxfId="15151" priority="14306" stopIfTrue="1" operator="equal">
      <formula>"g"</formula>
    </cfRule>
  </conditionalFormatting>
  <conditionalFormatting sqref="AV16:AW16">
    <cfRule type="cellIs" dxfId="15150" priority="14262" stopIfTrue="1" operator="equal">
      <formula>"f"</formula>
    </cfRule>
  </conditionalFormatting>
  <conditionalFormatting sqref="AV16:AW16">
    <cfRule type="cellIs" dxfId="15149" priority="14260" stopIfTrue="1" operator="equal">
      <formula>"h"</formula>
    </cfRule>
    <cfRule type="cellIs" dxfId="15148" priority="14261" stopIfTrue="1" operator="equal">
      <formula>"g"</formula>
    </cfRule>
  </conditionalFormatting>
  <conditionalFormatting sqref="AV16:AW16">
    <cfRule type="cellIs" dxfId="15147" priority="14256" stopIfTrue="1" operator="equal">
      <formula>"f"</formula>
    </cfRule>
  </conditionalFormatting>
  <conditionalFormatting sqref="AV16:AW16">
    <cfRule type="cellIs" dxfId="15146" priority="14254" stopIfTrue="1" operator="equal">
      <formula>"h"</formula>
    </cfRule>
    <cfRule type="cellIs" dxfId="15145" priority="14255" stopIfTrue="1" operator="equal">
      <formula>"g"</formula>
    </cfRule>
  </conditionalFormatting>
  <conditionalFormatting sqref="AV16:AW16">
    <cfRule type="cellIs" dxfId="15144" priority="14259" stopIfTrue="1" operator="equal">
      <formula>"f"</formula>
    </cfRule>
  </conditionalFormatting>
  <conditionalFormatting sqref="AV16:AW16">
    <cfRule type="cellIs" dxfId="15143" priority="14257" stopIfTrue="1" operator="equal">
      <formula>"h"</formula>
    </cfRule>
    <cfRule type="cellIs" dxfId="15142" priority="14258" stopIfTrue="1" operator="equal">
      <formula>"g"</formula>
    </cfRule>
  </conditionalFormatting>
  <conditionalFormatting sqref="AV16:AW16">
    <cfRule type="cellIs" dxfId="15141" priority="14253" stopIfTrue="1" operator="equal">
      <formula>"f"</formula>
    </cfRule>
  </conditionalFormatting>
  <conditionalFormatting sqref="AV16:AW16">
    <cfRule type="cellIs" dxfId="15140" priority="14251" stopIfTrue="1" operator="equal">
      <formula>"h"</formula>
    </cfRule>
    <cfRule type="cellIs" dxfId="15139" priority="14252" stopIfTrue="1" operator="equal">
      <formula>"g"</formula>
    </cfRule>
  </conditionalFormatting>
  <conditionalFormatting sqref="AV16:AW16">
    <cfRule type="cellIs" dxfId="15138" priority="14250" stopIfTrue="1" operator="equal">
      <formula>"f"</formula>
    </cfRule>
  </conditionalFormatting>
  <conditionalFormatting sqref="AV16:AW16">
    <cfRule type="cellIs" dxfId="15137" priority="14248" stopIfTrue="1" operator="equal">
      <formula>"h"</formula>
    </cfRule>
    <cfRule type="cellIs" dxfId="15136" priority="14249" stopIfTrue="1" operator="equal">
      <formula>"g"</formula>
    </cfRule>
  </conditionalFormatting>
  <conditionalFormatting sqref="AV16:AW16">
    <cfRule type="cellIs" dxfId="15135" priority="14244" stopIfTrue="1" operator="equal">
      <formula>"f"</formula>
    </cfRule>
  </conditionalFormatting>
  <conditionalFormatting sqref="AV16:AW16">
    <cfRule type="cellIs" dxfId="15134" priority="14242" stopIfTrue="1" operator="equal">
      <formula>"h"</formula>
    </cfRule>
    <cfRule type="cellIs" dxfId="15133" priority="14243" stopIfTrue="1" operator="equal">
      <formula>"g"</formula>
    </cfRule>
  </conditionalFormatting>
  <conditionalFormatting sqref="AV16:AW16">
    <cfRule type="cellIs" dxfId="15132" priority="14247" stopIfTrue="1" operator="equal">
      <formula>"f"</formula>
    </cfRule>
  </conditionalFormatting>
  <conditionalFormatting sqref="AV16:AW16">
    <cfRule type="cellIs" dxfId="15131" priority="14245" stopIfTrue="1" operator="equal">
      <formula>"h"</formula>
    </cfRule>
    <cfRule type="cellIs" dxfId="15130" priority="14246" stopIfTrue="1" operator="equal">
      <formula>"g"</formula>
    </cfRule>
  </conditionalFormatting>
  <conditionalFormatting sqref="AV16:AW16">
    <cfRule type="cellIs" dxfId="15129" priority="14238" stopIfTrue="1" operator="equal">
      <formula>"f"</formula>
    </cfRule>
  </conditionalFormatting>
  <conditionalFormatting sqref="AV16:AW16">
    <cfRule type="cellIs" dxfId="15128" priority="14236" stopIfTrue="1" operator="equal">
      <formula>"h"</formula>
    </cfRule>
    <cfRule type="cellIs" dxfId="15127" priority="14237" stopIfTrue="1" operator="equal">
      <formula>"g"</formula>
    </cfRule>
  </conditionalFormatting>
  <conditionalFormatting sqref="AV16:AW16">
    <cfRule type="cellIs" dxfId="15126" priority="14241" stopIfTrue="1" operator="equal">
      <formula>"f"</formula>
    </cfRule>
  </conditionalFormatting>
  <conditionalFormatting sqref="AV16:AW16">
    <cfRule type="cellIs" dxfId="15125" priority="14239" stopIfTrue="1" operator="equal">
      <formula>"h"</formula>
    </cfRule>
    <cfRule type="cellIs" dxfId="15124" priority="14240" stopIfTrue="1" operator="equal">
      <formula>"g"</formula>
    </cfRule>
  </conditionalFormatting>
  <conditionalFormatting sqref="AV16:AW16">
    <cfRule type="cellIs" dxfId="15123" priority="14292" stopIfTrue="1" operator="equal">
      <formula>"f"</formula>
    </cfRule>
  </conditionalFormatting>
  <conditionalFormatting sqref="AV16:AW16">
    <cfRule type="cellIs" dxfId="15122" priority="14290" stopIfTrue="1" operator="equal">
      <formula>"h"</formula>
    </cfRule>
    <cfRule type="cellIs" dxfId="15121" priority="14291" stopIfTrue="1" operator="equal">
      <formula>"g"</formula>
    </cfRule>
  </conditionalFormatting>
  <conditionalFormatting sqref="AV16:AW16">
    <cfRule type="cellIs" dxfId="15120" priority="14277" stopIfTrue="1" operator="equal">
      <formula>"f"</formula>
    </cfRule>
  </conditionalFormatting>
  <conditionalFormatting sqref="AV16:AW16">
    <cfRule type="cellIs" dxfId="15119" priority="14275" stopIfTrue="1" operator="equal">
      <formula>"h"</formula>
    </cfRule>
    <cfRule type="cellIs" dxfId="15118" priority="14276" stopIfTrue="1" operator="equal">
      <formula>"g"</formula>
    </cfRule>
  </conditionalFormatting>
  <conditionalFormatting sqref="AV16:AW16">
    <cfRule type="cellIs" dxfId="15117" priority="14274" stopIfTrue="1" operator="equal">
      <formula>"f"</formula>
    </cfRule>
  </conditionalFormatting>
  <conditionalFormatting sqref="AV16:AW16">
    <cfRule type="cellIs" dxfId="15116" priority="14272" stopIfTrue="1" operator="equal">
      <formula>"h"</formula>
    </cfRule>
    <cfRule type="cellIs" dxfId="15115" priority="14273" stopIfTrue="1" operator="equal">
      <formula>"g"</formula>
    </cfRule>
  </conditionalFormatting>
  <conditionalFormatting sqref="AV16:AW16">
    <cfRule type="cellIs" dxfId="15114" priority="14271" stopIfTrue="1" operator="equal">
      <formula>"f"</formula>
    </cfRule>
  </conditionalFormatting>
  <conditionalFormatting sqref="AV16:AW16">
    <cfRule type="cellIs" dxfId="15113" priority="14269" stopIfTrue="1" operator="equal">
      <formula>"h"</formula>
    </cfRule>
    <cfRule type="cellIs" dxfId="15112" priority="14270" stopIfTrue="1" operator="equal">
      <formula>"g"</formula>
    </cfRule>
  </conditionalFormatting>
  <conditionalFormatting sqref="AV16:AW16">
    <cfRule type="cellIs" dxfId="15111" priority="14268" stopIfTrue="1" operator="equal">
      <formula>"f"</formula>
    </cfRule>
  </conditionalFormatting>
  <conditionalFormatting sqref="AV16:AW16">
    <cfRule type="cellIs" dxfId="15110" priority="14266" stopIfTrue="1" operator="equal">
      <formula>"h"</formula>
    </cfRule>
    <cfRule type="cellIs" dxfId="15109" priority="14267" stopIfTrue="1" operator="equal">
      <formula>"g"</formula>
    </cfRule>
  </conditionalFormatting>
  <conditionalFormatting sqref="AV16:AW16">
    <cfRule type="cellIs" dxfId="15108" priority="14265" stopIfTrue="1" operator="equal">
      <formula>"f"</formula>
    </cfRule>
  </conditionalFormatting>
  <conditionalFormatting sqref="AV16:AW16">
    <cfRule type="cellIs" dxfId="15107" priority="14263" stopIfTrue="1" operator="equal">
      <formula>"h"</formula>
    </cfRule>
    <cfRule type="cellIs" dxfId="15106" priority="14264" stopIfTrue="1" operator="equal">
      <formula>"g"</formula>
    </cfRule>
  </conditionalFormatting>
  <conditionalFormatting sqref="AU16">
    <cfRule type="cellIs" dxfId="15105" priority="14166" stopIfTrue="1" operator="equal">
      <formula>"f"</formula>
    </cfRule>
  </conditionalFormatting>
  <conditionalFormatting sqref="AU16">
    <cfRule type="cellIs" dxfId="15104" priority="14164" stopIfTrue="1" operator="equal">
      <formula>"h"</formula>
    </cfRule>
    <cfRule type="cellIs" dxfId="15103" priority="14165" stopIfTrue="1" operator="equal">
      <formula>"g"</formula>
    </cfRule>
  </conditionalFormatting>
  <conditionalFormatting sqref="AU16">
    <cfRule type="cellIs" dxfId="15102" priority="14235" stopIfTrue="1" operator="equal">
      <formula>"f"</formula>
    </cfRule>
  </conditionalFormatting>
  <conditionalFormatting sqref="AU16">
    <cfRule type="cellIs" dxfId="15101" priority="14233" stopIfTrue="1" operator="equal">
      <formula>"h"</formula>
    </cfRule>
    <cfRule type="cellIs" dxfId="15100" priority="14234" stopIfTrue="1" operator="equal">
      <formula>"g"</formula>
    </cfRule>
  </conditionalFormatting>
  <conditionalFormatting sqref="AU16">
    <cfRule type="cellIs" dxfId="15099" priority="14232" stopIfTrue="1" operator="equal">
      <formula>"f"</formula>
    </cfRule>
  </conditionalFormatting>
  <conditionalFormatting sqref="AU16">
    <cfRule type="cellIs" dxfId="15098" priority="14230" stopIfTrue="1" operator="equal">
      <formula>"h"</formula>
    </cfRule>
    <cfRule type="cellIs" dxfId="15097" priority="14231" stopIfTrue="1" operator="equal">
      <formula>"g"</formula>
    </cfRule>
  </conditionalFormatting>
  <conditionalFormatting sqref="AU16">
    <cfRule type="cellIs" dxfId="15096" priority="14229" stopIfTrue="1" operator="equal">
      <formula>"f"</formula>
    </cfRule>
  </conditionalFormatting>
  <conditionalFormatting sqref="AU16">
    <cfRule type="cellIs" dxfId="15095" priority="14227" stopIfTrue="1" operator="equal">
      <formula>"h"</formula>
    </cfRule>
    <cfRule type="cellIs" dxfId="15094" priority="14228" stopIfTrue="1" operator="equal">
      <formula>"g"</formula>
    </cfRule>
  </conditionalFormatting>
  <conditionalFormatting sqref="AU16">
    <cfRule type="cellIs" dxfId="15093" priority="14226" stopIfTrue="1" operator="equal">
      <formula>"f"</formula>
    </cfRule>
  </conditionalFormatting>
  <conditionalFormatting sqref="AU16">
    <cfRule type="cellIs" dxfId="15092" priority="14224" stopIfTrue="1" operator="equal">
      <formula>"h"</formula>
    </cfRule>
    <cfRule type="cellIs" dxfId="15091" priority="14225" stopIfTrue="1" operator="equal">
      <formula>"g"</formula>
    </cfRule>
  </conditionalFormatting>
  <conditionalFormatting sqref="AU16">
    <cfRule type="cellIs" dxfId="15090" priority="14223" stopIfTrue="1" operator="equal">
      <formula>"f"</formula>
    </cfRule>
  </conditionalFormatting>
  <conditionalFormatting sqref="AU16">
    <cfRule type="cellIs" dxfId="15089" priority="14221" stopIfTrue="1" operator="equal">
      <formula>"h"</formula>
    </cfRule>
    <cfRule type="cellIs" dxfId="15088" priority="14222" stopIfTrue="1" operator="equal">
      <formula>"g"</formula>
    </cfRule>
  </conditionalFormatting>
  <conditionalFormatting sqref="AU16">
    <cfRule type="cellIs" dxfId="15087" priority="14220" stopIfTrue="1" operator="equal">
      <formula>"f"</formula>
    </cfRule>
  </conditionalFormatting>
  <conditionalFormatting sqref="AU16">
    <cfRule type="cellIs" dxfId="15086" priority="14218" stopIfTrue="1" operator="equal">
      <formula>"h"</formula>
    </cfRule>
    <cfRule type="cellIs" dxfId="15085" priority="14219" stopIfTrue="1" operator="equal">
      <formula>"g"</formula>
    </cfRule>
  </conditionalFormatting>
  <conditionalFormatting sqref="AU16">
    <cfRule type="cellIs" dxfId="15084" priority="14217" stopIfTrue="1" operator="equal">
      <formula>"f"</formula>
    </cfRule>
  </conditionalFormatting>
  <conditionalFormatting sqref="AU16">
    <cfRule type="cellIs" dxfId="15083" priority="14215" stopIfTrue="1" operator="equal">
      <formula>"h"</formula>
    </cfRule>
    <cfRule type="cellIs" dxfId="15082" priority="14216" stopIfTrue="1" operator="equal">
      <formula>"g"</formula>
    </cfRule>
  </conditionalFormatting>
  <conditionalFormatting sqref="AU16">
    <cfRule type="cellIs" dxfId="15081" priority="14214" stopIfTrue="1" operator="equal">
      <formula>"f"</formula>
    </cfRule>
  </conditionalFormatting>
  <conditionalFormatting sqref="AU16">
    <cfRule type="cellIs" dxfId="15080" priority="14212" stopIfTrue="1" operator="equal">
      <formula>"h"</formula>
    </cfRule>
    <cfRule type="cellIs" dxfId="15079" priority="14213" stopIfTrue="1" operator="equal">
      <formula>"g"</formula>
    </cfRule>
  </conditionalFormatting>
  <conditionalFormatting sqref="AU16">
    <cfRule type="cellIs" dxfId="15078" priority="14211" stopIfTrue="1" operator="equal">
      <formula>"f"</formula>
    </cfRule>
  </conditionalFormatting>
  <conditionalFormatting sqref="AU16">
    <cfRule type="cellIs" dxfId="15077" priority="14209" stopIfTrue="1" operator="equal">
      <formula>"h"</formula>
    </cfRule>
    <cfRule type="cellIs" dxfId="15076" priority="14210" stopIfTrue="1" operator="equal">
      <formula>"g"</formula>
    </cfRule>
  </conditionalFormatting>
  <conditionalFormatting sqref="AU16">
    <cfRule type="cellIs" dxfId="15075" priority="14208" stopIfTrue="1" operator="equal">
      <formula>"f"</formula>
    </cfRule>
  </conditionalFormatting>
  <conditionalFormatting sqref="AU16">
    <cfRule type="cellIs" dxfId="15074" priority="14206" stopIfTrue="1" operator="equal">
      <formula>"h"</formula>
    </cfRule>
    <cfRule type="cellIs" dxfId="15073" priority="14207" stopIfTrue="1" operator="equal">
      <formula>"g"</formula>
    </cfRule>
  </conditionalFormatting>
  <conditionalFormatting sqref="AU16">
    <cfRule type="cellIs" dxfId="15072" priority="14205" stopIfTrue="1" operator="equal">
      <formula>"f"</formula>
    </cfRule>
  </conditionalFormatting>
  <conditionalFormatting sqref="AU16">
    <cfRule type="cellIs" dxfId="15071" priority="14203" stopIfTrue="1" operator="equal">
      <formula>"h"</formula>
    </cfRule>
    <cfRule type="cellIs" dxfId="15070" priority="14204" stopIfTrue="1" operator="equal">
      <formula>"g"</formula>
    </cfRule>
  </conditionalFormatting>
  <conditionalFormatting sqref="AU16">
    <cfRule type="cellIs" dxfId="15069" priority="14202" stopIfTrue="1" operator="equal">
      <formula>"f"</formula>
    </cfRule>
  </conditionalFormatting>
  <conditionalFormatting sqref="AU16">
    <cfRule type="cellIs" dxfId="15068" priority="14200" stopIfTrue="1" operator="equal">
      <formula>"h"</formula>
    </cfRule>
    <cfRule type="cellIs" dxfId="15067" priority="14201" stopIfTrue="1" operator="equal">
      <formula>"g"</formula>
    </cfRule>
  </conditionalFormatting>
  <conditionalFormatting sqref="AU16">
    <cfRule type="cellIs" dxfId="15066" priority="14199" stopIfTrue="1" operator="equal">
      <formula>"f"</formula>
    </cfRule>
  </conditionalFormatting>
  <conditionalFormatting sqref="AU16">
    <cfRule type="cellIs" dxfId="15065" priority="14197" stopIfTrue="1" operator="equal">
      <formula>"h"</formula>
    </cfRule>
    <cfRule type="cellIs" dxfId="15064" priority="14198" stopIfTrue="1" operator="equal">
      <formula>"g"</formula>
    </cfRule>
  </conditionalFormatting>
  <conditionalFormatting sqref="AU16">
    <cfRule type="cellIs" dxfId="15063" priority="14196" stopIfTrue="1" operator="equal">
      <formula>"f"</formula>
    </cfRule>
  </conditionalFormatting>
  <conditionalFormatting sqref="AU16">
    <cfRule type="cellIs" dxfId="15062" priority="14194" stopIfTrue="1" operator="equal">
      <formula>"h"</formula>
    </cfRule>
    <cfRule type="cellIs" dxfId="15061" priority="14195" stopIfTrue="1" operator="equal">
      <formula>"g"</formula>
    </cfRule>
  </conditionalFormatting>
  <conditionalFormatting sqref="AU16">
    <cfRule type="cellIs" dxfId="15060" priority="14193" stopIfTrue="1" operator="equal">
      <formula>"f"</formula>
    </cfRule>
  </conditionalFormatting>
  <conditionalFormatting sqref="AU16">
    <cfRule type="cellIs" dxfId="15059" priority="14191" stopIfTrue="1" operator="equal">
      <formula>"h"</formula>
    </cfRule>
    <cfRule type="cellIs" dxfId="15058" priority="14192" stopIfTrue="1" operator="equal">
      <formula>"g"</formula>
    </cfRule>
  </conditionalFormatting>
  <conditionalFormatting sqref="AU16">
    <cfRule type="cellIs" dxfId="15057" priority="14190" stopIfTrue="1" operator="equal">
      <formula>"f"</formula>
    </cfRule>
  </conditionalFormatting>
  <conditionalFormatting sqref="AU16">
    <cfRule type="cellIs" dxfId="15056" priority="14188" stopIfTrue="1" operator="equal">
      <formula>"h"</formula>
    </cfRule>
    <cfRule type="cellIs" dxfId="15055" priority="14189" stopIfTrue="1" operator="equal">
      <formula>"g"</formula>
    </cfRule>
  </conditionalFormatting>
  <conditionalFormatting sqref="AU16">
    <cfRule type="cellIs" dxfId="15054" priority="14187" stopIfTrue="1" operator="equal">
      <formula>"f"</formula>
    </cfRule>
  </conditionalFormatting>
  <conditionalFormatting sqref="AU16">
    <cfRule type="cellIs" dxfId="15053" priority="14185" stopIfTrue="1" operator="equal">
      <formula>"h"</formula>
    </cfRule>
    <cfRule type="cellIs" dxfId="15052" priority="14186" stopIfTrue="1" operator="equal">
      <formula>"g"</formula>
    </cfRule>
  </conditionalFormatting>
  <conditionalFormatting sqref="AU16">
    <cfRule type="cellIs" dxfId="15051" priority="14184" stopIfTrue="1" operator="equal">
      <formula>"f"</formula>
    </cfRule>
  </conditionalFormatting>
  <conditionalFormatting sqref="AU16">
    <cfRule type="cellIs" dxfId="15050" priority="14182" stopIfTrue="1" operator="equal">
      <formula>"h"</formula>
    </cfRule>
    <cfRule type="cellIs" dxfId="15049" priority="14183" stopIfTrue="1" operator="equal">
      <formula>"g"</formula>
    </cfRule>
  </conditionalFormatting>
  <conditionalFormatting sqref="AU16">
    <cfRule type="cellIs" dxfId="15048" priority="14178" stopIfTrue="1" operator="equal">
      <formula>"f"</formula>
    </cfRule>
  </conditionalFormatting>
  <conditionalFormatting sqref="AU16">
    <cfRule type="cellIs" dxfId="15047" priority="14176" stopIfTrue="1" operator="equal">
      <formula>"h"</formula>
    </cfRule>
    <cfRule type="cellIs" dxfId="15046" priority="14177" stopIfTrue="1" operator="equal">
      <formula>"g"</formula>
    </cfRule>
  </conditionalFormatting>
  <conditionalFormatting sqref="AU16">
    <cfRule type="cellIs" dxfId="15045" priority="14181" stopIfTrue="1" operator="equal">
      <formula>"f"</formula>
    </cfRule>
  </conditionalFormatting>
  <conditionalFormatting sqref="AU16">
    <cfRule type="cellIs" dxfId="15044" priority="14179" stopIfTrue="1" operator="equal">
      <formula>"h"</formula>
    </cfRule>
    <cfRule type="cellIs" dxfId="15043" priority="14180" stopIfTrue="1" operator="equal">
      <formula>"g"</formula>
    </cfRule>
  </conditionalFormatting>
  <conditionalFormatting sqref="AU16">
    <cfRule type="cellIs" dxfId="15042" priority="14175" stopIfTrue="1" operator="equal">
      <formula>"f"</formula>
    </cfRule>
  </conditionalFormatting>
  <conditionalFormatting sqref="AU16">
    <cfRule type="cellIs" dxfId="15041" priority="14173" stopIfTrue="1" operator="equal">
      <formula>"h"</formula>
    </cfRule>
    <cfRule type="cellIs" dxfId="15040" priority="14174" stopIfTrue="1" operator="equal">
      <formula>"g"</formula>
    </cfRule>
  </conditionalFormatting>
  <conditionalFormatting sqref="AU16">
    <cfRule type="cellIs" dxfId="15039" priority="14172" stopIfTrue="1" operator="equal">
      <formula>"f"</formula>
    </cfRule>
  </conditionalFormatting>
  <conditionalFormatting sqref="AU16">
    <cfRule type="cellIs" dxfId="15038" priority="14170" stopIfTrue="1" operator="equal">
      <formula>"h"</formula>
    </cfRule>
    <cfRule type="cellIs" dxfId="15037" priority="14171" stopIfTrue="1" operator="equal">
      <formula>"g"</formula>
    </cfRule>
  </conditionalFormatting>
  <conditionalFormatting sqref="AU16">
    <cfRule type="cellIs" dxfId="15036" priority="14169" stopIfTrue="1" operator="equal">
      <formula>"f"</formula>
    </cfRule>
  </conditionalFormatting>
  <conditionalFormatting sqref="AU16">
    <cfRule type="cellIs" dxfId="15035" priority="14167" stopIfTrue="1" operator="equal">
      <formula>"h"</formula>
    </cfRule>
    <cfRule type="cellIs" dxfId="15034" priority="14168" stopIfTrue="1" operator="equal">
      <formula>"g"</formula>
    </cfRule>
  </conditionalFormatting>
  <conditionalFormatting sqref="AX16:AY16">
    <cfRule type="cellIs" dxfId="15033" priority="14160" stopIfTrue="1" operator="equal">
      <formula>"f"</formula>
    </cfRule>
  </conditionalFormatting>
  <conditionalFormatting sqref="AX16:AY16">
    <cfRule type="cellIs" dxfId="15032" priority="14158" stopIfTrue="1" operator="equal">
      <formula>"h"</formula>
    </cfRule>
    <cfRule type="cellIs" dxfId="15031" priority="14159" stopIfTrue="1" operator="equal">
      <formula>"g"</formula>
    </cfRule>
  </conditionalFormatting>
  <conditionalFormatting sqref="AX16:AY16">
    <cfRule type="cellIs" dxfId="15030" priority="14157" stopIfTrue="1" operator="equal">
      <formula>"f"</formula>
    </cfRule>
  </conditionalFormatting>
  <conditionalFormatting sqref="AX16:AY16">
    <cfRule type="cellIs" dxfId="15029" priority="14155" stopIfTrue="1" operator="equal">
      <formula>"h"</formula>
    </cfRule>
    <cfRule type="cellIs" dxfId="15028" priority="14156" stopIfTrue="1" operator="equal">
      <formula>"g"</formula>
    </cfRule>
  </conditionalFormatting>
  <conditionalFormatting sqref="AX16:AY16">
    <cfRule type="cellIs" dxfId="15027" priority="14145" stopIfTrue="1" operator="equal">
      <formula>"f"</formula>
    </cfRule>
  </conditionalFormatting>
  <conditionalFormatting sqref="AX16:AY16">
    <cfRule type="cellIs" dxfId="15026" priority="14143" stopIfTrue="1" operator="equal">
      <formula>"h"</formula>
    </cfRule>
    <cfRule type="cellIs" dxfId="15025" priority="14144" stopIfTrue="1" operator="equal">
      <formula>"g"</formula>
    </cfRule>
  </conditionalFormatting>
  <conditionalFormatting sqref="AX16:AY16">
    <cfRule type="cellIs" dxfId="15024" priority="14142" stopIfTrue="1" operator="equal">
      <formula>"f"</formula>
    </cfRule>
  </conditionalFormatting>
  <conditionalFormatting sqref="AX16:AY16">
    <cfRule type="cellIs" dxfId="15023" priority="14140" stopIfTrue="1" operator="equal">
      <formula>"h"</formula>
    </cfRule>
    <cfRule type="cellIs" dxfId="15022" priority="14141" stopIfTrue="1" operator="equal">
      <formula>"g"</formula>
    </cfRule>
  </conditionalFormatting>
  <conditionalFormatting sqref="AX16:AY16">
    <cfRule type="cellIs" dxfId="15021" priority="14154" stopIfTrue="1" operator="equal">
      <formula>"f"</formula>
    </cfRule>
  </conditionalFormatting>
  <conditionalFormatting sqref="AX16:AY16">
    <cfRule type="cellIs" dxfId="15020" priority="14152" stopIfTrue="1" operator="equal">
      <formula>"h"</formula>
    </cfRule>
    <cfRule type="cellIs" dxfId="15019" priority="14153" stopIfTrue="1" operator="equal">
      <formula>"g"</formula>
    </cfRule>
  </conditionalFormatting>
  <conditionalFormatting sqref="AX16:AY16">
    <cfRule type="cellIs" dxfId="15018" priority="14163" stopIfTrue="1" operator="equal">
      <formula>"f"</formula>
    </cfRule>
  </conditionalFormatting>
  <conditionalFormatting sqref="AX16:AY16">
    <cfRule type="cellIs" dxfId="15017" priority="14161" stopIfTrue="1" operator="equal">
      <formula>"h"</formula>
    </cfRule>
    <cfRule type="cellIs" dxfId="15016" priority="14162" stopIfTrue="1" operator="equal">
      <formula>"g"</formula>
    </cfRule>
  </conditionalFormatting>
  <conditionalFormatting sqref="AX16:AY16">
    <cfRule type="cellIs" dxfId="15015" priority="14151" stopIfTrue="1" operator="equal">
      <formula>"f"</formula>
    </cfRule>
  </conditionalFormatting>
  <conditionalFormatting sqref="AX16:AY16">
    <cfRule type="cellIs" dxfId="15014" priority="14149" stopIfTrue="1" operator="equal">
      <formula>"h"</formula>
    </cfRule>
    <cfRule type="cellIs" dxfId="15013" priority="14150" stopIfTrue="1" operator="equal">
      <formula>"g"</formula>
    </cfRule>
  </conditionalFormatting>
  <conditionalFormatting sqref="AX16:AY16">
    <cfRule type="cellIs" dxfId="15012" priority="14148" stopIfTrue="1" operator="equal">
      <formula>"f"</formula>
    </cfRule>
  </conditionalFormatting>
  <conditionalFormatting sqref="AX16:AY16">
    <cfRule type="cellIs" dxfId="15011" priority="14146" stopIfTrue="1" operator="equal">
      <formula>"h"</formula>
    </cfRule>
    <cfRule type="cellIs" dxfId="15010" priority="14147" stopIfTrue="1" operator="equal">
      <formula>"g"</formula>
    </cfRule>
  </conditionalFormatting>
  <conditionalFormatting sqref="AZ16:BA16">
    <cfRule type="cellIs" dxfId="15009" priority="14070" stopIfTrue="1" operator="equal">
      <formula>"f"</formula>
    </cfRule>
  </conditionalFormatting>
  <conditionalFormatting sqref="AZ16:BA16">
    <cfRule type="cellIs" dxfId="15008" priority="14068" stopIfTrue="1" operator="equal">
      <formula>"h"</formula>
    </cfRule>
    <cfRule type="cellIs" dxfId="15007" priority="14069" stopIfTrue="1" operator="equal">
      <formula>"g"</formula>
    </cfRule>
  </conditionalFormatting>
  <conditionalFormatting sqref="AZ16:BA16">
    <cfRule type="cellIs" dxfId="15006" priority="14139" stopIfTrue="1" operator="equal">
      <formula>"f"</formula>
    </cfRule>
  </conditionalFormatting>
  <conditionalFormatting sqref="AZ16:BA16">
    <cfRule type="cellIs" dxfId="15005" priority="14137" stopIfTrue="1" operator="equal">
      <formula>"h"</formula>
    </cfRule>
    <cfRule type="cellIs" dxfId="15004" priority="14138" stopIfTrue="1" operator="equal">
      <formula>"g"</formula>
    </cfRule>
  </conditionalFormatting>
  <conditionalFormatting sqref="AZ16:BA16">
    <cfRule type="cellIs" dxfId="15003" priority="14136" stopIfTrue="1" operator="equal">
      <formula>"f"</formula>
    </cfRule>
  </conditionalFormatting>
  <conditionalFormatting sqref="AZ16:BA16">
    <cfRule type="cellIs" dxfId="15002" priority="14134" stopIfTrue="1" operator="equal">
      <formula>"h"</formula>
    </cfRule>
    <cfRule type="cellIs" dxfId="15001" priority="14135" stopIfTrue="1" operator="equal">
      <formula>"g"</formula>
    </cfRule>
  </conditionalFormatting>
  <conditionalFormatting sqref="AZ16:BA16">
    <cfRule type="cellIs" dxfId="15000" priority="14133" stopIfTrue="1" operator="equal">
      <formula>"f"</formula>
    </cfRule>
  </conditionalFormatting>
  <conditionalFormatting sqref="AZ16:BA16">
    <cfRule type="cellIs" dxfId="14999" priority="14131" stopIfTrue="1" operator="equal">
      <formula>"h"</formula>
    </cfRule>
    <cfRule type="cellIs" dxfId="14998" priority="14132" stopIfTrue="1" operator="equal">
      <formula>"g"</formula>
    </cfRule>
  </conditionalFormatting>
  <conditionalFormatting sqref="AZ16:BA16">
    <cfRule type="cellIs" dxfId="14997" priority="14130" stopIfTrue="1" operator="equal">
      <formula>"f"</formula>
    </cfRule>
  </conditionalFormatting>
  <conditionalFormatting sqref="AZ16:BA16">
    <cfRule type="cellIs" dxfId="14996" priority="14128" stopIfTrue="1" operator="equal">
      <formula>"h"</formula>
    </cfRule>
    <cfRule type="cellIs" dxfId="14995" priority="14129" stopIfTrue="1" operator="equal">
      <formula>"g"</formula>
    </cfRule>
  </conditionalFormatting>
  <conditionalFormatting sqref="AZ16:BA16">
    <cfRule type="cellIs" dxfId="14994" priority="14127" stopIfTrue="1" operator="equal">
      <formula>"f"</formula>
    </cfRule>
  </conditionalFormatting>
  <conditionalFormatting sqref="AZ16:BA16">
    <cfRule type="cellIs" dxfId="14993" priority="14125" stopIfTrue="1" operator="equal">
      <formula>"h"</formula>
    </cfRule>
    <cfRule type="cellIs" dxfId="14992" priority="14126" stopIfTrue="1" operator="equal">
      <formula>"g"</formula>
    </cfRule>
  </conditionalFormatting>
  <conditionalFormatting sqref="AZ16:BA16">
    <cfRule type="cellIs" dxfId="14991" priority="14124" stopIfTrue="1" operator="equal">
      <formula>"f"</formula>
    </cfRule>
  </conditionalFormatting>
  <conditionalFormatting sqref="AZ16:BA16">
    <cfRule type="cellIs" dxfId="14990" priority="14122" stopIfTrue="1" operator="equal">
      <formula>"h"</formula>
    </cfRule>
    <cfRule type="cellIs" dxfId="14989" priority="14123" stopIfTrue="1" operator="equal">
      <formula>"g"</formula>
    </cfRule>
  </conditionalFormatting>
  <conditionalFormatting sqref="AZ16:BA16">
    <cfRule type="cellIs" dxfId="14988" priority="14121" stopIfTrue="1" operator="equal">
      <formula>"f"</formula>
    </cfRule>
  </conditionalFormatting>
  <conditionalFormatting sqref="AZ16:BA16">
    <cfRule type="cellIs" dxfId="14987" priority="14119" stopIfTrue="1" operator="equal">
      <formula>"h"</formula>
    </cfRule>
    <cfRule type="cellIs" dxfId="14986" priority="14120" stopIfTrue="1" operator="equal">
      <formula>"g"</formula>
    </cfRule>
  </conditionalFormatting>
  <conditionalFormatting sqref="AZ16:BA16">
    <cfRule type="cellIs" dxfId="14985" priority="14118" stopIfTrue="1" operator="equal">
      <formula>"f"</formula>
    </cfRule>
  </conditionalFormatting>
  <conditionalFormatting sqref="AZ16:BA16">
    <cfRule type="cellIs" dxfId="14984" priority="14116" stopIfTrue="1" operator="equal">
      <formula>"h"</formula>
    </cfRule>
    <cfRule type="cellIs" dxfId="14983" priority="14117" stopIfTrue="1" operator="equal">
      <formula>"g"</formula>
    </cfRule>
  </conditionalFormatting>
  <conditionalFormatting sqref="AZ16:BA16">
    <cfRule type="cellIs" dxfId="14982" priority="14115" stopIfTrue="1" operator="equal">
      <formula>"f"</formula>
    </cfRule>
  </conditionalFormatting>
  <conditionalFormatting sqref="AZ16:BA16">
    <cfRule type="cellIs" dxfId="14981" priority="14113" stopIfTrue="1" operator="equal">
      <formula>"h"</formula>
    </cfRule>
    <cfRule type="cellIs" dxfId="14980" priority="14114" stopIfTrue="1" operator="equal">
      <formula>"g"</formula>
    </cfRule>
  </conditionalFormatting>
  <conditionalFormatting sqref="AZ16:BA16">
    <cfRule type="cellIs" dxfId="14979" priority="14112" stopIfTrue="1" operator="equal">
      <formula>"f"</formula>
    </cfRule>
  </conditionalFormatting>
  <conditionalFormatting sqref="AZ16:BA16">
    <cfRule type="cellIs" dxfId="14978" priority="14110" stopIfTrue="1" operator="equal">
      <formula>"h"</formula>
    </cfRule>
    <cfRule type="cellIs" dxfId="14977" priority="14111" stopIfTrue="1" operator="equal">
      <formula>"g"</formula>
    </cfRule>
  </conditionalFormatting>
  <conditionalFormatting sqref="AZ16:BA16">
    <cfRule type="cellIs" dxfId="14976" priority="14109" stopIfTrue="1" operator="equal">
      <formula>"f"</formula>
    </cfRule>
  </conditionalFormatting>
  <conditionalFormatting sqref="AZ16:BA16">
    <cfRule type="cellIs" dxfId="14975" priority="14107" stopIfTrue="1" operator="equal">
      <formula>"h"</formula>
    </cfRule>
    <cfRule type="cellIs" dxfId="14974" priority="14108" stopIfTrue="1" operator="equal">
      <formula>"g"</formula>
    </cfRule>
  </conditionalFormatting>
  <conditionalFormatting sqref="AZ16:BA16">
    <cfRule type="cellIs" dxfId="14973" priority="14106" stopIfTrue="1" operator="equal">
      <formula>"f"</formula>
    </cfRule>
  </conditionalFormatting>
  <conditionalFormatting sqref="AZ16:BA16">
    <cfRule type="cellIs" dxfId="14972" priority="14104" stopIfTrue="1" operator="equal">
      <formula>"h"</formula>
    </cfRule>
    <cfRule type="cellIs" dxfId="14971" priority="14105" stopIfTrue="1" operator="equal">
      <formula>"g"</formula>
    </cfRule>
  </conditionalFormatting>
  <conditionalFormatting sqref="AZ16:BA16">
    <cfRule type="cellIs" dxfId="14970" priority="14103" stopIfTrue="1" operator="equal">
      <formula>"f"</formula>
    </cfRule>
  </conditionalFormatting>
  <conditionalFormatting sqref="AZ16:BA16">
    <cfRule type="cellIs" dxfId="14969" priority="14101" stopIfTrue="1" operator="equal">
      <formula>"h"</formula>
    </cfRule>
    <cfRule type="cellIs" dxfId="14968" priority="14102" stopIfTrue="1" operator="equal">
      <formula>"g"</formula>
    </cfRule>
  </conditionalFormatting>
  <conditionalFormatting sqref="AZ16:BA16">
    <cfRule type="cellIs" dxfId="14967" priority="14100" stopIfTrue="1" operator="equal">
      <formula>"f"</formula>
    </cfRule>
  </conditionalFormatting>
  <conditionalFormatting sqref="AZ16:BA16">
    <cfRule type="cellIs" dxfId="14966" priority="14098" stopIfTrue="1" operator="equal">
      <formula>"h"</formula>
    </cfRule>
    <cfRule type="cellIs" dxfId="14965" priority="14099" stopIfTrue="1" operator="equal">
      <formula>"g"</formula>
    </cfRule>
  </conditionalFormatting>
  <conditionalFormatting sqref="AZ16:BA16">
    <cfRule type="cellIs" dxfId="14964" priority="14097" stopIfTrue="1" operator="equal">
      <formula>"f"</formula>
    </cfRule>
  </conditionalFormatting>
  <conditionalFormatting sqref="AZ16:BA16">
    <cfRule type="cellIs" dxfId="14963" priority="14095" stopIfTrue="1" operator="equal">
      <formula>"h"</formula>
    </cfRule>
    <cfRule type="cellIs" dxfId="14962" priority="14096" stopIfTrue="1" operator="equal">
      <formula>"g"</formula>
    </cfRule>
  </conditionalFormatting>
  <conditionalFormatting sqref="AZ16:BA16">
    <cfRule type="cellIs" dxfId="14961" priority="14094" stopIfTrue="1" operator="equal">
      <formula>"f"</formula>
    </cfRule>
  </conditionalFormatting>
  <conditionalFormatting sqref="AZ16:BA16">
    <cfRule type="cellIs" dxfId="14960" priority="14092" stopIfTrue="1" operator="equal">
      <formula>"h"</formula>
    </cfRule>
    <cfRule type="cellIs" dxfId="14959" priority="14093" stopIfTrue="1" operator="equal">
      <formula>"g"</formula>
    </cfRule>
  </conditionalFormatting>
  <conditionalFormatting sqref="AZ16:BA16">
    <cfRule type="cellIs" dxfId="14958" priority="14091" stopIfTrue="1" operator="equal">
      <formula>"f"</formula>
    </cfRule>
  </conditionalFormatting>
  <conditionalFormatting sqref="AZ16:BA16">
    <cfRule type="cellIs" dxfId="14957" priority="14089" stopIfTrue="1" operator="equal">
      <formula>"h"</formula>
    </cfRule>
    <cfRule type="cellIs" dxfId="14956" priority="14090" stopIfTrue="1" operator="equal">
      <formula>"g"</formula>
    </cfRule>
  </conditionalFormatting>
  <conditionalFormatting sqref="AZ16:BA16">
    <cfRule type="cellIs" dxfId="14955" priority="14088" stopIfTrue="1" operator="equal">
      <formula>"f"</formula>
    </cfRule>
  </conditionalFormatting>
  <conditionalFormatting sqref="AZ16:BA16">
    <cfRule type="cellIs" dxfId="14954" priority="14086" stopIfTrue="1" operator="equal">
      <formula>"h"</formula>
    </cfRule>
    <cfRule type="cellIs" dxfId="14953" priority="14087" stopIfTrue="1" operator="equal">
      <formula>"g"</formula>
    </cfRule>
  </conditionalFormatting>
  <conditionalFormatting sqref="AZ16:BA16">
    <cfRule type="cellIs" dxfId="14952" priority="14082" stopIfTrue="1" operator="equal">
      <formula>"f"</formula>
    </cfRule>
  </conditionalFormatting>
  <conditionalFormatting sqref="AZ16:BA16">
    <cfRule type="cellIs" dxfId="14951" priority="14080" stopIfTrue="1" operator="equal">
      <formula>"h"</formula>
    </cfRule>
    <cfRule type="cellIs" dxfId="14950" priority="14081" stopIfTrue="1" operator="equal">
      <formula>"g"</formula>
    </cfRule>
  </conditionalFormatting>
  <conditionalFormatting sqref="AZ16:BA16">
    <cfRule type="cellIs" dxfId="14949" priority="14085" stopIfTrue="1" operator="equal">
      <formula>"f"</formula>
    </cfRule>
  </conditionalFormatting>
  <conditionalFormatting sqref="AZ16:BA16">
    <cfRule type="cellIs" dxfId="14948" priority="14083" stopIfTrue="1" operator="equal">
      <formula>"h"</formula>
    </cfRule>
    <cfRule type="cellIs" dxfId="14947" priority="14084" stopIfTrue="1" operator="equal">
      <formula>"g"</formula>
    </cfRule>
  </conditionalFormatting>
  <conditionalFormatting sqref="AZ16:BA16">
    <cfRule type="cellIs" dxfId="14946" priority="14079" stopIfTrue="1" operator="equal">
      <formula>"f"</formula>
    </cfRule>
  </conditionalFormatting>
  <conditionalFormatting sqref="AZ16:BA16">
    <cfRule type="cellIs" dxfId="14945" priority="14077" stopIfTrue="1" operator="equal">
      <formula>"h"</formula>
    </cfRule>
    <cfRule type="cellIs" dxfId="14944" priority="14078" stopIfTrue="1" operator="equal">
      <formula>"g"</formula>
    </cfRule>
  </conditionalFormatting>
  <conditionalFormatting sqref="AZ16:BA16">
    <cfRule type="cellIs" dxfId="14943" priority="14076" stopIfTrue="1" operator="equal">
      <formula>"f"</formula>
    </cfRule>
  </conditionalFormatting>
  <conditionalFormatting sqref="AZ16:BA16">
    <cfRule type="cellIs" dxfId="14942" priority="14074" stopIfTrue="1" operator="equal">
      <formula>"h"</formula>
    </cfRule>
    <cfRule type="cellIs" dxfId="14941" priority="14075" stopIfTrue="1" operator="equal">
      <formula>"g"</formula>
    </cfRule>
  </conditionalFormatting>
  <conditionalFormatting sqref="AZ16:BA16">
    <cfRule type="cellIs" dxfId="14940" priority="14073" stopIfTrue="1" operator="equal">
      <formula>"f"</formula>
    </cfRule>
  </conditionalFormatting>
  <conditionalFormatting sqref="AZ16:BA16">
    <cfRule type="cellIs" dxfId="14939" priority="14071" stopIfTrue="1" operator="equal">
      <formula>"h"</formula>
    </cfRule>
    <cfRule type="cellIs" dxfId="14938" priority="14072" stopIfTrue="1" operator="equal">
      <formula>"g"</formula>
    </cfRule>
  </conditionalFormatting>
  <conditionalFormatting sqref="AZ16">
    <cfRule type="cellIs" dxfId="14937" priority="14061" stopIfTrue="1" operator="equal">
      <formula>"f"</formula>
    </cfRule>
  </conditionalFormatting>
  <conditionalFormatting sqref="AZ16">
    <cfRule type="cellIs" dxfId="14936" priority="14059" stopIfTrue="1" operator="equal">
      <formula>"h"</formula>
    </cfRule>
    <cfRule type="cellIs" dxfId="14935" priority="14060" stopIfTrue="1" operator="equal">
      <formula>"g"</formula>
    </cfRule>
  </conditionalFormatting>
  <conditionalFormatting sqref="AZ16">
    <cfRule type="cellIs" dxfId="14934" priority="14058" stopIfTrue="1" operator="equal">
      <formula>"f"</formula>
    </cfRule>
  </conditionalFormatting>
  <conditionalFormatting sqref="AZ16">
    <cfRule type="cellIs" dxfId="14933" priority="14056" stopIfTrue="1" operator="equal">
      <formula>"h"</formula>
    </cfRule>
    <cfRule type="cellIs" dxfId="14932" priority="14057" stopIfTrue="1" operator="equal">
      <formula>"g"</formula>
    </cfRule>
  </conditionalFormatting>
  <conditionalFormatting sqref="BA16">
    <cfRule type="cellIs" dxfId="14931" priority="14037" stopIfTrue="1" operator="equal">
      <formula>"f"</formula>
    </cfRule>
  </conditionalFormatting>
  <conditionalFormatting sqref="BA16">
    <cfRule type="cellIs" dxfId="14930" priority="14035" stopIfTrue="1" operator="equal">
      <formula>"h"</formula>
    </cfRule>
    <cfRule type="cellIs" dxfId="14929" priority="14036" stopIfTrue="1" operator="equal">
      <formula>"g"</formula>
    </cfRule>
  </conditionalFormatting>
  <conditionalFormatting sqref="BA16">
    <cfRule type="cellIs" dxfId="14928" priority="14034" stopIfTrue="1" operator="equal">
      <formula>"f"</formula>
    </cfRule>
  </conditionalFormatting>
  <conditionalFormatting sqref="BA16">
    <cfRule type="cellIs" dxfId="14927" priority="14032" stopIfTrue="1" operator="equal">
      <formula>"h"</formula>
    </cfRule>
    <cfRule type="cellIs" dxfId="14926" priority="14033" stopIfTrue="1" operator="equal">
      <formula>"g"</formula>
    </cfRule>
  </conditionalFormatting>
  <conditionalFormatting sqref="BA16">
    <cfRule type="cellIs" dxfId="14925" priority="14031" stopIfTrue="1" operator="equal">
      <formula>"f"</formula>
    </cfRule>
  </conditionalFormatting>
  <conditionalFormatting sqref="BA16">
    <cfRule type="cellIs" dxfId="14924" priority="14029" stopIfTrue="1" operator="equal">
      <formula>"h"</formula>
    </cfRule>
    <cfRule type="cellIs" dxfId="14923" priority="14030" stopIfTrue="1" operator="equal">
      <formula>"g"</formula>
    </cfRule>
  </conditionalFormatting>
  <conditionalFormatting sqref="BA16">
    <cfRule type="cellIs" dxfId="14922" priority="14025" stopIfTrue="1" operator="equal">
      <formula>"f"</formula>
    </cfRule>
  </conditionalFormatting>
  <conditionalFormatting sqref="BA16">
    <cfRule type="cellIs" dxfId="14921" priority="14023" stopIfTrue="1" operator="equal">
      <formula>"h"</formula>
    </cfRule>
    <cfRule type="cellIs" dxfId="14920" priority="14024" stopIfTrue="1" operator="equal">
      <formula>"g"</formula>
    </cfRule>
  </conditionalFormatting>
  <conditionalFormatting sqref="BA16">
    <cfRule type="cellIs" dxfId="14919" priority="14022" stopIfTrue="1" operator="equal">
      <formula>"f"</formula>
    </cfRule>
  </conditionalFormatting>
  <conditionalFormatting sqref="BA16">
    <cfRule type="cellIs" dxfId="14918" priority="14020" stopIfTrue="1" operator="equal">
      <formula>"h"</formula>
    </cfRule>
    <cfRule type="cellIs" dxfId="14917" priority="14021" stopIfTrue="1" operator="equal">
      <formula>"g"</formula>
    </cfRule>
  </conditionalFormatting>
  <conditionalFormatting sqref="AZ16:BA16">
    <cfRule type="cellIs" dxfId="14916" priority="14019" stopIfTrue="1" operator="equal">
      <formula>"f"</formula>
    </cfRule>
  </conditionalFormatting>
  <conditionalFormatting sqref="AZ16:BA16">
    <cfRule type="cellIs" dxfId="14915" priority="14017" stopIfTrue="1" operator="equal">
      <formula>"h"</formula>
    </cfRule>
    <cfRule type="cellIs" dxfId="14914" priority="14018" stopIfTrue="1" operator="equal">
      <formula>"g"</formula>
    </cfRule>
  </conditionalFormatting>
  <conditionalFormatting sqref="AZ16:BA16">
    <cfRule type="cellIs" dxfId="14913" priority="14016" stopIfTrue="1" operator="equal">
      <formula>"f"</formula>
    </cfRule>
  </conditionalFormatting>
  <conditionalFormatting sqref="AZ16:BA16">
    <cfRule type="cellIs" dxfId="14912" priority="14014" stopIfTrue="1" operator="equal">
      <formula>"h"</formula>
    </cfRule>
    <cfRule type="cellIs" dxfId="14911" priority="14015" stopIfTrue="1" operator="equal">
      <formula>"g"</formula>
    </cfRule>
  </conditionalFormatting>
  <conditionalFormatting sqref="AZ16">
    <cfRule type="cellIs" dxfId="14910" priority="14067" stopIfTrue="1" operator="equal">
      <formula>"f"</formula>
    </cfRule>
  </conditionalFormatting>
  <conditionalFormatting sqref="AZ16">
    <cfRule type="cellIs" dxfId="14909" priority="14065" stopIfTrue="1" operator="equal">
      <formula>"h"</formula>
    </cfRule>
    <cfRule type="cellIs" dxfId="14908" priority="14066" stopIfTrue="1" operator="equal">
      <formula>"g"</formula>
    </cfRule>
  </conditionalFormatting>
  <conditionalFormatting sqref="AZ16">
    <cfRule type="cellIs" dxfId="14907" priority="14064" stopIfTrue="1" operator="equal">
      <formula>"f"</formula>
    </cfRule>
  </conditionalFormatting>
  <conditionalFormatting sqref="AZ16">
    <cfRule type="cellIs" dxfId="14906" priority="14062" stopIfTrue="1" operator="equal">
      <formula>"h"</formula>
    </cfRule>
    <cfRule type="cellIs" dxfId="14905" priority="14063" stopIfTrue="1" operator="equal">
      <formula>"g"</formula>
    </cfRule>
  </conditionalFormatting>
  <conditionalFormatting sqref="AZ16">
    <cfRule type="cellIs" dxfId="14904" priority="14055" stopIfTrue="1" operator="equal">
      <formula>"f"</formula>
    </cfRule>
  </conditionalFormatting>
  <conditionalFormatting sqref="AZ16">
    <cfRule type="cellIs" dxfId="14903" priority="14053" stopIfTrue="1" operator="equal">
      <formula>"h"</formula>
    </cfRule>
    <cfRule type="cellIs" dxfId="14902" priority="14054" stopIfTrue="1" operator="equal">
      <formula>"g"</formula>
    </cfRule>
  </conditionalFormatting>
  <conditionalFormatting sqref="AZ16">
    <cfRule type="cellIs" dxfId="14901" priority="14052" stopIfTrue="1" operator="equal">
      <formula>"f"</formula>
    </cfRule>
  </conditionalFormatting>
  <conditionalFormatting sqref="AZ16">
    <cfRule type="cellIs" dxfId="14900" priority="14050" stopIfTrue="1" operator="equal">
      <formula>"h"</formula>
    </cfRule>
    <cfRule type="cellIs" dxfId="14899" priority="14051" stopIfTrue="1" operator="equal">
      <formula>"g"</formula>
    </cfRule>
  </conditionalFormatting>
  <conditionalFormatting sqref="AZ16">
    <cfRule type="cellIs" dxfId="14898" priority="14049" stopIfTrue="1" operator="equal">
      <formula>"f"</formula>
    </cfRule>
  </conditionalFormatting>
  <conditionalFormatting sqref="AZ16">
    <cfRule type="cellIs" dxfId="14897" priority="14047" stopIfTrue="1" operator="equal">
      <formula>"h"</formula>
    </cfRule>
    <cfRule type="cellIs" dxfId="14896" priority="14048" stopIfTrue="1" operator="equal">
      <formula>"g"</formula>
    </cfRule>
  </conditionalFormatting>
  <conditionalFormatting sqref="AZ16">
    <cfRule type="cellIs" dxfId="14895" priority="14046" stopIfTrue="1" operator="equal">
      <formula>"f"</formula>
    </cfRule>
  </conditionalFormatting>
  <conditionalFormatting sqref="AZ16">
    <cfRule type="cellIs" dxfId="14894" priority="14044" stopIfTrue="1" operator="equal">
      <formula>"h"</formula>
    </cfRule>
    <cfRule type="cellIs" dxfId="14893" priority="14045" stopIfTrue="1" operator="equal">
      <formula>"g"</formula>
    </cfRule>
  </conditionalFormatting>
  <conditionalFormatting sqref="BA16">
    <cfRule type="cellIs" dxfId="14892" priority="14040" stopIfTrue="1" operator="equal">
      <formula>"f"</formula>
    </cfRule>
  </conditionalFormatting>
  <conditionalFormatting sqref="BA16">
    <cfRule type="cellIs" dxfId="14891" priority="14038" stopIfTrue="1" operator="equal">
      <formula>"h"</formula>
    </cfRule>
    <cfRule type="cellIs" dxfId="14890" priority="14039" stopIfTrue="1" operator="equal">
      <formula>"g"</formula>
    </cfRule>
  </conditionalFormatting>
  <conditionalFormatting sqref="BA16">
    <cfRule type="cellIs" dxfId="14889" priority="14043" stopIfTrue="1" operator="equal">
      <formula>"f"</formula>
    </cfRule>
  </conditionalFormatting>
  <conditionalFormatting sqref="BA16">
    <cfRule type="cellIs" dxfId="14888" priority="14041" stopIfTrue="1" operator="equal">
      <formula>"h"</formula>
    </cfRule>
    <cfRule type="cellIs" dxfId="14887" priority="14042" stopIfTrue="1" operator="equal">
      <formula>"g"</formula>
    </cfRule>
  </conditionalFormatting>
  <conditionalFormatting sqref="AZ16:BA16">
    <cfRule type="cellIs" dxfId="14886" priority="13998" stopIfTrue="1" operator="equal">
      <formula>"f"</formula>
    </cfRule>
  </conditionalFormatting>
  <conditionalFormatting sqref="AZ16:BA16">
    <cfRule type="cellIs" dxfId="14885" priority="13996" stopIfTrue="1" operator="equal">
      <formula>"h"</formula>
    </cfRule>
    <cfRule type="cellIs" dxfId="14884" priority="13997" stopIfTrue="1" operator="equal">
      <formula>"g"</formula>
    </cfRule>
  </conditionalFormatting>
  <conditionalFormatting sqref="AZ16">
    <cfRule type="cellIs" dxfId="14883" priority="13992" stopIfTrue="1" operator="equal">
      <formula>"f"</formula>
    </cfRule>
  </conditionalFormatting>
  <conditionalFormatting sqref="AZ16">
    <cfRule type="cellIs" dxfId="14882" priority="13990" stopIfTrue="1" operator="equal">
      <formula>"h"</formula>
    </cfRule>
    <cfRule type="cellIs" dxfId="14881" priority="13991" stopIfTrue="1" operator="equal">
      <formula>"g"</formula>
    </cfRule>
  </conditionalFormatting>
  <conditionalFormatting sqref="AZ16">
    <cfRule type="cellIs" dxfId="14880" priority="13995" stopIfTrue="1" operator="equal">
      <formula>"f"</formula>
    </cfRule>
  </conditionalFormatting>
  <conditionalFormatting sqref="AZ16">
    <cfRule type="cellIs" dxfId="14879" priority="13993" stopIfTrue="1" operator="equal">
      <formula>"h"</formula>
    </cfRule>
    <cfRule type="cellIs" dxfId="14878" priority="13994" stopIfTrue="1" operator="equal">
      <formula>"g"</formula>
    </cfRule>
  </conditionalFormatting>
  <conditionalFormatting sqref="AZ16">
    <cfRule type="cellIs" dxfId="14877" priority="13989" stopIfTrue="1" operator="equal">
      <formula>"f"</formula>
    </cfRule>
  </conditionalFormatting>
  <conditionalFormatting sqref="AZ16">
    <cfRule type="cellIs" dxfId="14876" priority="13987" stopIfTrue="1" operator="equal">
      <formula>"h"</formula>
    </cfRule>
    <cfRule type="cellIs" dxfId="14875" priority="13988" stopIfTrue="1" operator="equal">
      <formula>"g"</formula>
    </cfRule>
  </conditionalFormatting>
  <conditionalFormatting sqref="AZ16">
    <cfRule type="cellIs" dxfId="14874" priority="13986" stopIfTrue="1" operator="equal">
      <formula>"f"</formula>
    </cfRule>
  </conditionalFormatting>
  <conditionalFormatting sqref="AZ16">
    <cfRule type="cellIs" dxfId="14873" priority="13984" stopIfTrue="1" operator="equal">
      <formula>"h"</formula>
    </cfRule>
    <cfRule type="cellIs" dxfId="14872" priority="13985" stopIfTrue="1" operator="equal">
      <formula>"g"</formula>
    </cfRule>
  </conditionalFormatting>
  <conditionalFormatting sqref="AZ16">
    <cfRule type="cellIs" dxfId="14871" priority="13980" stopIfTrue="1" operator="equal">
      <formula>"f"</formula>
    </cfRule>
  </conditionalFormatting>
  <conditionalFormatting sqref="AZ16">
    <cfRule type="cellIs" dxfId="14870" priority="13978" stopIfTrue="1" operator="equal">
      <formula>"h"</formula>
    </cfRule>
    <cfRule type="cellIs" dxfId="14869" priority="13979" stopIfTrue="1" operator="equal">
      <formula>"g"</formula>
    </cfRule>
  </conditionalFormatting>
  <conditionalFormatting sqref="AZ16">
    <cfRule type="cellIs" dxfId="14868" priority="13983" stopIfTrue="1" operator="equal">
      <formula>"f"</formula>
    </cfRule>
  </conditionalFormatting>
  <conditionalFormatting sqref="AZ16">
    <cfRule type="cellIs" dxfId="14867" priority="13981" stopIfTrue="1" operator="equal">
      <formula>"h"</formula>
    </cfRule>
    <cfRule type="cellIs" dxfId="14866" priority="13982" stopIfTrue="1" operator="equal">
      <formula>"g"</formula>
    </cfRule>
  </conditionalFormatting>
  <conditionalFormatting sqref="AZ16">
    <cfRule type="cellIs" dxfId="14865" priority="13974" stopIfTrue="1" operator="equal">
      <formula>"f"</formula>
    </cfRule>
  </conditionalFormatting>
  <conditionalFormatting sqref="AZ16">
    <cfRule type="cellIs" dxfId="14864" priority="13972" stopIfTrue="1" operator="equal">
      <formula>"h"</formula>
    </cfRule>
    <cfRule type="cellIs" dxfId="14863" priority="13973" stopIfTrue="1" operator="equal">
      <formula>"g"</formula>
    </cfRule>
  </conditionalFormatting>
  <conditionalFormatting sqref="AZ16">
    <cfRule type="cellIs" dxfId="14862" priority="13977" stopIfTrue="1" operator="equal">
      <formula>"f"</formula>
    </cfRule>
  </conditionalFormatting>
  <conditionalFormatting sqref="AZ16">
    <cfRule type="cellIs" dxfId="14861" priority="13975" stopIfTrue="1" operator="equal">
      <formula>"h"</formula>
    </cfRule>
    <cfRule type="cellIs" dxfId="14860" priority="13976" stopIfTrue="1" operator="equal">
      <formula>"g"</formula>
    </cfRule>
  </conditionalFormatting>
  <conditionalFormatting sqref="BA16">
    <cfRule type="cellIs" dxfId="14859" priority="14028" stopIfTrue="1" operator="equal">
      <formula>"f"</formula>
    </cfRule>
  </conditionalFormatting>
  <conditionalFormatting sqref="BA16">
    <cfRule type="cellIs" dxfId="14858" priority="14026" stopIfTrue="1" operator="equal">
      <formula>"h"</formula>
    </cfRule>
    <cfRule type="cellIs" dxfId="14857" priority="14027" stopIfTrue="1" operator="equal">
      <formula>"g"</formula>
    </cfRule>
  </conditionalFormatting>
  <conditionalFormatting sqref="AZ16:BA16">
    <cfRule type="cellIs" dxfId="14856" priority="14013" stopIfTrue="1" operator="equal">
      <formula>"f"</formula>
    </cfRule>
  </conditionalFormatting>
  <conditionalFormatting sqref="AZ16:BA16">
    <cfRule type="cellIs" dxfId="14855" priority="14011" stopIfTrue="1" operator="equal">
      <formula>"h"</formula>
    </cfRule>
    <cfRule type="cellIs" dxfId="14854" priority="14012" stopIfTrue="1" operator="equal">
      <formula>"g"</formula>
    </cfRule>
  </conditionalFormatting>
  <conditionalFormatting sqref="AZ16:BA16">
    <cfRule type="cellIs" dxfId="14853" priority="14010" stopIfTrue="1" operator="equal">
      <formula>"f"</formula>
    </cfRule>
  </conditionalFormatting>
  <conditionalFormatting sqref="AZ16:BA16">
    <cfRule type="cellIs" dxfId="14852" priority="14008" stopIfTrue="1" operator="equal">
      <formula>"h"</formula>
    </cfRule>
    <cfRule type="cellIs" dxfId="14851" priority="14009" stopIfTrue="1" operator="equal">
      <formula>"g"</formula>
    </cfRule>
  </conditionalFormatting>
  <conditionalFormatting sqref="AZ16:BA16">
    <cfRule type="cellIs" dxfId="14850" priority="14007" stopIfTrue="1" operator="equal">
      <formula>"f"</formula>
    </cfRule>
  </conditionalFormatting>
  <conditionalFormatting sqref="AZ16:BA16">
    <cfRule type="cellIs" dxfId="14849" priority="14005" stopIfTrue="1" operator="equal">
      <formula>"h"</formula>
    </cfRule>
    <cfRule type="cellIs" dxfId="14848" priority="14006" stopIfTrue="1" operator="equal">
      <formula>"g"</formula>
    </cfRule>
  </conditionalFormatting>
  <conditionalFormatting sqref="AZ16:BA16">
    <cfRule type="cellIs" dxfId="14847" priority="14004" stopIfTrue="1" operator="equal">
      <formula>"f"</formula>
    </cfRule>
  </conditionalFormatting>
  <conditionalFormatting sqref="AZ16:BA16">
    <cfRule type="cellIs" dxfId="14846" priority="14002" stopIfTrue="1" operator="equal">
      <formula>"h"</formula>
    </cfRule>
    <cfRule type="cellIs" dxfId="14845" priority="14003" stopIfTrue="1" operator="equal">
      <formula>"g"</formula>
    </cfRule>
  </conditionalFormatting>
  <conditionalFormatting sqref="AZ16:BA16">
    <cfRule type="cellIs" dxfId="14844" priority="14001" stopIfTrue="1" operator="equal">
      <formula>"f"</formula>
    </cfRule>
  </conditionalFormatting>
  <conditionalFormatting sqref="AZ16:BA16">
    <cfRule type="cellIs" dxfId="14843" priority="13999" stopIfTrue="1" operator="equal">
      <formula>"h"</formula>
    </cfRule>
    <cfRule type="cellIs" dxfId="14842" priority="14000" stopIfTrue="1" operator="equal">
      <formula>"g"</formula>
    </cfRule>
  </conditionalFormatting>
  <conditionalFormatting sqref="AU16:AV16">
    <cfRule type="cellIs" dxfId="14841" priority="13968" stopIfTrue="1" operator="equal">
      <formula>"f"</formula>
    </cfRule>
  </conditionalFormatting>
  <conditionalFormatting sqref="AU16:AV16">
    <cfRule type="cellIs" dxfId="14840" priority="13966" stopIfTrue="1" operator="equal">
      <formula>"h"</formula>
    </cfRule>
    <cfRule type="cellIs" dxfId="14839" priority="13967" stopIfTrue="1" operator="equal">
      <formula>"g"</formula>
    </cfRule>
  </conditionalFormatting>
  <conditionalFormatting sqref="AU16:AV16">
    <cfRule type="cellIs" dxfId="14838" priority="13965" stopIfTrue="1" operator="equal">
      <formula>"f"</formula>
    </cfRule>
  </conditionalFormatting>
  <conditionalFormatting sqref="AU16:AV16">
    <cfRule type="cellIs" dxfId="14837" priority="13963" stopIfTrue="1" operator="equal">
      <formula>"h"</formula>
    </cfRule>
    <cfRule type="cellIs" dxfId="14836" priority="13964" stopIfTrue="1" operator="equal">
      <formula>"g"</formula>
    </cfRule>
  </conditionalFormatting>
  <conditionalFormatting sqref="AU16:AV16">
    <cfRule type="cellIs" dxfId="14835" priority="13953" stopIfTrue="1" operator="equal">
      <formula>"f"</formula>
    </cfRule>
  </conditionalFormatting>
  <conditionalFormatting sqref="AU16:AV16">
    <cfRule type="cellIs" dxfId="14834" priority="13951" stopIfTrue="1" operator="equal">
      <formula>"h"</formula>
    </cfRule>
    <cfRule type="cellIs" dxfId="14833" priority="13952" stopIfTrue="1" operator="equal">
      <formula>"g"</formula>
    </cfRule>
  </conditionalFormatting>
  <conditionalFormatting sqref="AU16:AV16">
    <cfRule type="cellIs" dxfId="14832" priority="13950" stopIfTrue="1" operator="equal">
      <formula>"f"</formula>
    </cfRule>
  </conditionalFormatting>
  <conditionalFormatting sqref="AU16:AV16">
    <cfRule type="cellIs" dxfId="14831" priority="13948" stopIfTrue="1" operator="equal">
      <formula>"h"</formula>
    </cfRule>
    <cfRule type="cellIs" dxfId="14830" priority="13949" stopIfTrue="1" operator="equal">
      <formula>"g"</formula>
    </cfRule>
  </conditionalFormatting>
  <conditionalFormatting sqref="AU16:AV16">
    <cfRule type="cellIs" dxfId="14829" priority="13962" stopIfTrue="1" operator="equal">
      <formula>"f"</formula>
    </cfRule>
  </conditionalFormatting>
  <conditionalFormatting sqref="AU16:AV16">
    <cfRule type="cellIs" dxfId="14828" priority="13960" stopIfTrue="1" operator="equal">
      <formula>"h"</formula>
    </cfRule>
    <cfRule type="cellIs" dxfId="14827" priority="13961" stopIfTrue="1" operator="equal">
      <formula>"g"</formula>
    </cfRule>
  </conditionalFormatting>
  <conditionalFormatting sqref="AU16:AV16">
    <cfRule type="cellIs" dxfId="14826" priority="13971" stopIfTrue="1" operator="equal">
      <formula>"f"</formula>
    </cfRule>
  </conditionalFormatting>
  <conditionalFormatting sqref="AU16:AV16">
    <cfRule type="cellIs" dxfId="14825" priority="13969" stopIfTrue="1" operator="equal">
      <formula>"h"</formula>
    </cfRule>
    <cfRule type="cellIs" dxfId="14824" priority="13970" stopIfTrue="1" operator="equal">
      <formula>"g"</formula>
    </cfRule>
  </conditionalFormatting>
  <conditionalFormatting sqref="AU16:AV16">
    <cfRule type="cellIs" dxfId="14823" priority="13959" stopIfTrue="1" operator="equal">
      <formula>"f"</formula>
    </cfRule>
  </conditionalFormatting>
  <conditionalFormatting sqref="AU16:AV16">
    <cfRule type="cellIs" dxfId="14822" priority="13957" stopIfTrue="1" operator="equal">
      <formula>"h"</formula>
    </cfRule>
    <cfRule type="cellIs" dxfId="14821" priority="13958" stopIfTrue="1" operator="equal">
      <formula>"g"</formula>
    </cfRule>
  </conditionalFormatting>
  <conditionalFormatting sqref="AU16:AV16">
    <cfRule type="cellIs" dxfId="14820" priority="13956" stopIfTrue="1" operator="equal">
      <formula>"f"</formula>
    </cfRule>
  </conditionalFormatting>
  <conditionalFormatting sqref="AU16:AV16">
    <cfRule type="cellIs" dxfId="14819" priority="13954" stopIfTrue="1" operator="equal">
      <formula>"h"</formula>
    </cfRule>
    <cfRule type="cellIs" dxfId="14818" priority="13955" stopIfTrue="1" operator="equal">
      <formula>"g"</formula>
    </cfRule>
  </conditionalFormatting>
  <conditionalFormatting sqref="AW16:AY16">
    <cfRule type="cellIs" dxfId="14817" priority="13878" stopIfTrue="1" operator="equal">
      <formula>"f"</formula>
    </cfRule>
  </conditionalFormatting>
  <conditionalFormatting sqref="AW16:AY16">
    <cfRule type="cellIs" dxfId="14816" priority="13876" stopIfTrue="1" operator="equal">
      <formula>"h"</formula>
    </cfRule>
    <cfRule type="cellIs" dxfId="14815" priority="13877" stopIfTrue="1" operator="equal">
      <formula>"g"</formula>
    </cfRule>
  </conditionalFormatting>
  <conditionalFormatting sqref="AW16:AY16">
    <cfRule type="cellIs" dxfId="14814" priority="13947" stopIfTrue="1" operator="equal">
      <formula>"f"</formula>
    </cfRule>
  </conditionalFormatting>
  <conditionalFormatting sqref="AW16:AY16">
    <cfRule type="cellIs" dxfId="14813" priority="13945" stopIfTrue="1" operator="equal">
      <formula>"h"</formula>
    </cfRule>
    <cfRule type="cellIs" dxfId="14812" priority="13946" stopIfTrue="1" operator="equal">
      <formula>"g"</formula>
    </cfRule>
  </conditionalFormatting>
  <conditionalFormatting sqref="AW16:AY16">
    <cfRule type="cellIs" dxfId="14811" priority="13944" stopIfTrue="1" operator="equal">
      <formula>"f"</formula>
    </cfRule>
  </conditionalFormatting>
  <conditionalFormatting sqref="AW16:AY16">
    <cfRule type="cellIs" dxfId="14810" priority="13942" stopIfTrue="1" operator="equal">
      <formula>"h"</formula>
    </cfRule>
    <cfRule type="cellIs" dxfId="14809" priority="13943" stopIfTrue="1" operator="equal">
      <formula>"g"</formula>
    </cfRule>
  </conditionalFormatting>
  <conditionalFormatting sqref="AW16:AY16">
    <cfRule type="cellIs" dxfId="14808" priority="13941" stopIfTrue="1" operator="equal">
      <formula>"f"</formula>
    </cfRule>
  </conditionalFormatting>
  <conditionalFormatting sqref="AW16:AY16">
    <cfRule type="cellIs" dxfId="14807" priority="13939" stopIfTrue="1" operator="equal">
      <formula>"h"</formula>
    </cfRule>
    <cfRule type="cellIs" dxfId="14806" priority="13940" stopIfTrue="1" operator="equal">
      <formula>"g"</formula>
    </cfRule>
  </conditionalFormatting>
  <conditionalFormatting sqref="AW16:AY16">
    <cfRule type="cellIs" dxfId="14805" priority="13938" stopIfTrue="1" operator="equal">
      <formula>"f"</formula>
    </cfRule>
  </conditionalFormatting>
  <conditionalFormatting sqref="AW16:AY16">
    <cfRule type="cellIs" dxfId="14804" priority="13936" stopIfTrue="1" operator="equal">
      <formula>"h"</formula>
    </cfRule>
    <cfRule type="cellIs" dxfId="14803" priority="13937" stopIfTrue="1" operator="equal">
      <formula>"g"</formula>
    </cfRule>
  </conditionalFormatting>
  <conditionalFormatting sqref="AW16:AY16">
    <cfRule type="cellIs" dxfId="14802" priority="13935" stopIfTrue="1" operator="equal">
      <formula>"f"</formula>
    </cfRule>
  </conditionalFormatting>
  <conditionalFormatting sqref="AW16:AY16">
    <cfRule type="cellIs" dxfId="14801" priority="13933" stopIfTrue="1" operator="equal">
      <formula>"h"</formula>
    </cfRule>
    <cfRule type="cellIs" dxfId="14800" priority="13934" stopIfTrue="1" operator="equal">
      <formula>"g"</formula>
    </cfRule>
  </conditionalFormatting>
  <conditionalFormatting sqref="AW16:AY16">
    <cfRule type="cellIs" dxfId="14799" priority="13932" stopIfTrue="1" operator="equal">
      <formula>"f"</formula>
    </cfRule>
  </conditionalFormatting>
  <conditionalFormatting sqref="AW16:AY16">
    <cfRule type="cellIs" dxfId="14798" priority="13930" stopIfTrue="1" operator="equal">
      <formula>"h"</formula>
    </cfRule>
    <cfRule type="cellIs" dxfId="14797" priority="13931" stopIfTrue="1" operator="equal">
      <formula>"g"</formula>
    </cfRule>
  </conditionalFormatting>
  <conditionalFormatting sqref="AW16:AY16">
    <cfRule type="cellIs" dxfId="14796" priority="13929" stopIfTrue="1" operator="equal">
      <formula>"f"</formula>
    </cfRule>
  </conditionalFormatting>
  <conditionalFormatting sqref="AW16:AY16">
    <cfRule type="cellIs" dxfId="14795" priority="13927" stopIfTrue="1" operator="equal">
      <formula>"h"</formula>
    </cfRule>
    <cfRule type="cellIs" dxfId="14794" priority="13928" stopIfTrue="1" operator="equal">
      <formula>"g"</formula>
    </cfRule>
  </conditionalFormatting>
  <conditionalFormatting sqref="AW16:AY16">
    <cfRule type="cellIs" dxfId="14793" priority="13926" stopIfTrue="1" operator="equal">
      <formula>"f"</formula>
    </cfRule>
  </conditionalFormatting>
  <conditionalFormatting sqref="AW16:AY16">
    <cfRule type="cellIs" dxfId="14792" priority="13924" stopIfTrue="1" operator="equal">
      <formula>"h"</formula>
    </cfRule>
    <cfRule type="cellIs" dxfId="14791" priority="13925" stopIfTrue="1" operator="equal">
      <formula>"g"</formula>
    </cfRule>
  </conditionalFormatting>
  <conditionalFormatting sqref="AW16:AY16">
    <cfRule type="cellIs" dxfId="14790" priority="13923" stopIfTrue="1" operator="equal">
      <formula>"f"</formula>
    </cfRule>
  </conditionalFormatting>
  <conditionalFormatting sqref="AW16:AY16">
    <cfRule type="cellIs" dxfId="14789" priority="13921" stopIfTrue="1" operator="equal">
      <formula>"h"</formula>
    </cfRule>
    <cfRule type="cellIs" dxfId="14788" priority="13922" stopIfTrue="1" operator="equal">
      <formula>"g"</formula>
    </cfRule>
  </conditionalFormatting>
  <conditionalFormatting sqref="AW16:AY16">
    <cfRule type="cellIs" dxfId="14787" priority="13920" stopIfTrue="1" operator="equal">
      <formula>"f"</formula>
    </cfRule>
  </conditionalFormatting>
  <conditionalFormatting sqref="AW16:AY16">
    <cfRule type="cellIs" dxfId="14786" priority="13918" stopIfTrue="1" operator="equal">
      <formula>"h"</formula>
    </cfRule>
    <cfRule type="cellIs" dxfId="14785" priority="13919" stopIfTrue="1" operator="equal">
      <formula>"g"</formula>
    </cfRule>
  </conditionalFormatting>
  <conditionalFormatting sqref="AW16:AY16">
    <cfRule type="cellIs" dxfId="14784" priority="13917" stopIfTrue="1" operator="equal">
      <formula>"f"</formula>
    </cfRule>
  </conditionalFormatting>
  <conditionalFormatting sqref="AW16:AY16">
    <cfRule type="cellIs" dxfId="14783" priority="13915" stopIfTrue="1" operator="equal">
      <formula>"h"</formula>
    </cfRule>
    <cfRule type="cellIs" dxfId="14782" priority="13916" stopIfTrue="1" operator="equal">
      <formula>"g"</formula>
    </cfRule>
  </conditionalFormatting>
  <conditionalFormatting sqref="AW16:AY16">
    <cfRule type="cellIs" dxfId="14781" priority="13914" stopIfTrue="1" operator="equal">
      <formula>"f"</formula>
    </cfRule>
  </conditionalFormatting>
  <conditionalFormatting sqref="AW16:AY16">
    <cfRule type="cellIs" dxfId="14780" priority="13912" stopIfTrue="1" operator="equal">
      <formula>"h"</formula>
    </cfRule>
    <cfRule type="cellIs" dxfId="14779" priority="13913" stopIfTrue="1" operator="equal">
      <formula>"g"</formula>
    </cfRule>
  </conditionalFormatting>
  <conditionalFormatting sqref="AW16:AY16">
    <cfRule type="cellIs" dxfId="14778" priority="13911" stopIfTrue="1" operator="equal">
      <formula>"f"</formula>
    </cfRule>
  </conditionalFormatting>
  <conditionalFormatting sqref="AW16:AY16">
    <cfRule type="cellIs" dxfId="14777" priority="13909" stopIfTrue="1" operator="equal">
      <formula>"h"</formula>
    </cfRule>
    <cfRule type="cellIs" dxfId="14776" priority="13910" stopIfTrue="1" operator="equal">
      <formula>"g"</formula>
    </cfRule>
  </conditionalFormatting>
  <conditionalFormatting sqref="AW16:AY16">
    <cfRule type="cellIs" dxfId="14775" priority="13908" stopIfTrue="1" operator="equal">
      <formula>"f"</formula>
    </cfRule>
  </conditionalFormatting>
  <conditionalFormatting sqref="AW16:AY16">
    <cfRule type="cellIs" dxfId="14774" priority="13906" stopIfTrue="1" operator="equal">
      <formula>"h"</formula>
    </cfRule>
    <cfRule type="cellIs" dxfId="14773" priority="13907" stopIfTrue="1" operator="equal">
      <formula>"g"</formula>
    </cfRule>
  </conditionalFormatting>
  <conditionalFormatting sqref="AW16:AY16">
    <cfRule type="cellIs" dxfId="14772" priority="13905" stopIfTrue="1" operator="equal">
      <formula>"f"</formula>
    </cfRule>
  </conditionalFormatting>
  <conditionalFormatting sqref="AW16:AY16">
    <cfRule type="cellIs" dxfId="14771" priority="13903" stopIfTrue="1" operator="equal">
      <formula>"h"</formula>
    </cfRule>
    <cfRule type="cellIs" dxfId="14770" priority="13904" stopIfTrue="1" operator="equal">
      <formula>"g"</formula>
    </cfRule>
  </conditionalFormatting>
  <conditionalFormatting sqref="AW16:AY16">
    <cfRule type="cellIs" dxfId="14769" priority="13902" stopIfTrue="1" operator="equal">
      <formula>"f"</formula>
    </cfRule>
  </conditionalFormatting>
  <conditionalFormatting sqref="AW16:AY16">
    <cfRule type="cellIs" dxfId="14768" priority="13900" stopIfTrue="1" operator="equal">
      <formula>"h"</formula>
    </cfRule>
    <cfRule type="cellIs" dxfId="14767" priority="13901" stopIfTrue="1" operator="equal">
      <formula>"g"</formula>
    </cfRule>
  </conditionalFormatting>
  <conditionalFormatting sqref="AW16:AY16">
    <cfRule type="cellIs" dxfId="14766" priority="13899" stopIfTrue="1" operator="equal">
      <formula>"f"</formula>
    </cfRule>
  </conditionalFormatting>
  <conditionalFormatting sqref="AW16:AY16">
    <cfRule type="cellIs" dxfId="14765" priority="13897" stopIfTrue="1" operator="equal">
      <formula>"h"</formula>
    </cfRule>
    <cfRule type="cellIs" dxfId="14764" priority="13898" stopIfTrue="1" operator="equal">
      <formula>"g"</formula>
    </cfRule>
  </conditionalFormatting>
  <conditionalFormatting sqref="AW16:AY16">
    <cfRule type="cellIs" dxfId="14763" priority="13896" stopIfTrue="1" operator="equal">
      <formula>"f"</formula>
    </cfRule>
  </conditionalFormatting>
  <conditionalFormatting sqref="AW16:AY16">
    <cfRule type="cellIs" dxfId="14762" priority="13894" stopIfTrue="1" operator="equal">
      <formula>"h"</formula>
    </cfRule>
    <cfRule type="cellIs" dxfId="14761" priority="13895" stopIfTrue="1" operator="equal">
      <formula>"g"</formula>
    </cfRule>
  </conditionalFormatting>
  <conditionalFormatting sqref="AW16:AY16">
    <cfRule type="cellIs" dxfId="14760" priority="13890" stopIfTrue="1" operator="equal">
      <formula>"f"</formula>
    </cfRule>
  </conditionalFormatting>
  <conditionalFormatting sqref="AW16:AY16">
    <cfRule type="cellIs" dxfId="14759" priority="13888" stopIfTrue="1" operator="equal">
      <formula>"h"</formula>
    </cfRule>
    <cfRule type="cellIs" dxfId="14758" priority="13889" stopIfTrue="1" operator="equal">
      <formula>"g"</formula>
    </cfRule>
  </conditionalFormatting>
  <conditionalFormatting sqref="AW16:AY16">
    <cfRule type="cellIs" dxfId="14757" priority="13893" stopIfTrue="1" operator="equal">
      <formula>"f"</formula>
    </cfRule>
  </conditionalFormatting>
  <conditionalFormatting sqref="AW16:AY16">
    <cfRule type="cellIs" dxfId="14756" priority="13891" stopIfTrue="1" operator="equal">
      <formula>"h"</formula>
    </cfRule>
    <cfRule type="cellIs" dxfId="14755" priority="13892" stopIfTrue="1" operator="equal">
      <formula>"g"</formula>
    </cfRule>
  </conditionalFormatting>
  <conditionalFormatting sqref="AW16:AY16">
    <cfRule type="cellIs" dxfId="14754" priority="13887" stopIfTrue="1" operator="equal">
      <formula>"f"</formula>
    </cfRule>
  </conditionalFormatting>
  <conditionalFormatting sqref="AW16:AY16">
    <cfRule type="cellIs" dxfId="14753" priority="13885" stopIfTrue="1" operator="equal">
      <formula>"h"</formula>
    </cfRule>
    <cfRule type="cellIs" dxfId="14752" priority="13886" stopIfTrue="1" operator="equal">
      <formula>"g"</formula>
    </cfRule>
  </conditionalFormatting>
  <conditionalFormatting sqref="AW16:AY16">
    <cfRule type="cellIs" dxfId="14751" priority="13884" stopIfTrue="1" operator="equal">
      <formula>"f"</formula>
    </cfRule>
  </conditionalFormatting>
  <conditionalFormatting sqref="AW16:AY16">
    <cfRule type="cellIs" dxfId="14750" priority="13882" stopIfTrue="1" operator="equal">
      <formula>"h"</formula>
    </cfRule>
    <cfRule type="cellIs" dxfId="14749" priority="13883" stopIfTrue="1" operator="equal">
      <formula>"g"</formula>
    </cfRule>
  </conditionalFormatting>
  <conditionalFormatting sqref="AW16:AY16">
    <cfRule type="cellIs" dxfId="14748" priority="13881" stopIfTrue="1" operator="equal">
      <formula>"f"</formula>
    </cfRule>
  </conditionalFormatting>
  <conditionalFormatting sqref="AW16:AY16">
    <cfRule type="cellIs" dxfId="14747" priority="13879" stopIfTrue="1" operator="equal">
      <formula>"h"</formula>
    </cfRule>
    <cfRule type="cellIs" dxfId="14746" priority="13880" stopIfTrue="1" operator="equal">
      <formula>"g"</formula>
    </cfRule>
  </conditionalFormatting>
  <conditionalFormatting sqref="BC16:BD16">
    <cfRule type="cellIs" dxfId="14745" priority="13806" stopIfTrue="1" operator="equal">
      <formula>"f"</formula>
    </cfRule>
  </conditionalFormatting>
  <conditionalFormatting sqref="BC16:BD16">
    <cfRule type="cellIs" dxfId="14744" priority="13804" stopIfTrue="1" operator="equal">
      <formula>"h"</formula>
    </cfRule>
    <cfRule type="cellIs" dxfId="14743" priority="13805" stopIfTrue="1" operator="equal">
      <formula>"g"</formula>
    </cfRule>
  </conditionalFormatting>
  <conditionalFormatting sqref="BC16:BD16">
    <cfRule type="cellIs" dxfId="14742" priority="13875" stopIfTrue="1" operator="equal">
      <formula>"f"</formula>
    </cfRule>
  </conditionalFormatting>
  <conditionalFormatting sqref="BC16:BD16">
    <cfRule type="cellIs" dxfId="14741" priority="13873" stopIfTrue="1" operator="equal">
      <formula>"h"</formula>
    </cfRule>
    <cfRule type="cellIs" dxfId="14740" priority="13874" stopIfTrue="1" operator="equal">
      <formula>"g"</formula>
    </cfRule>
  </conditionalFormatting>
  <conditionalFormatting sqref="BC16:BD16">
    <cfRule type="cellIs" dxfId="14739" priority="13872" stopIfTrue="1" operator="equal">
      <formula>"f"</formula>
    </cfRule>
  </conditionalFormatting>
  <conditionalFormatting sqref="BC16:BD16">
    <cfRule type="cellIs" dxfId="14738" priority="13870" stopIfTrue="1" operator="equal">
      <formula>"h"</formula>
    </cfRule>
    <cfRule type="cellIs" dxfId="14737" priority="13871" stopIfTrue="1" operator="equal">
      <formula>"g"</formula>
    </cfRule>
  </conditionalFormatting>
  <conditionalFormatting sqref="BC16:BD16">
    <cfRule type="cellIs" dxfId="14736" priority="13869" stopIfTrue="1" operator="equal">
      <formula>"f"</formula>
    </cfRule>
  </conditionalFormatting>
  <conditionalFormatting sqref="BC16:BD16">
    <cfRule type="cellIs" dxfId="14735" priority="13867" stopIfTrue="1" operator="equal">
      <formula>"h"</formula>
    </cfRule>
    <cfRule type="cellIs" dxfId="14734" priority="13868" stopIfTrue="1" operator="equal">
      <formula>"g"</formula>
    </cfRule>
  </conditionalFormatting>
  <conditionalFormatting sqref="BC16:BD16">
    <cfRule type="cellIs" dxfId="14733" priority="13866" stopIfTrue="1" operator="equal">
      <formula>"f"</formula>
    </cfRule>
  </conditionalFormatting>
  <conditionalFormatting sqref="BC16:BD16">
    <cfRule type="cellIs" dxfId="14732" priority="13864" stopIfTrue="1" operator="equal">
      <formula>"h"</formula>
    </cfRule>
    <cfRule type="cellIs" dxfId="14731" priority="13865" stopIfTrue="1" operator="equal">
      <formula>"g"</formula>
    </cfRule>
  </conditionalFormatting>
  <conditionalFormatting sqref="BC16:BD16">
    <cfRule type="cellIs" dxfId="14730" priority="13863" stopIfTrue="1" operator="equal">
      <formula>"f"</formula>
    </cfRule>
  </conditionalFormatting>
  <conditionalFormatting sqref="BC16:BD16">
    <cfRule type="cellIs" dxfId="14729" priority="13861" stopIfTrue="1" operator="equal">
      <formula>"h"</formula>
    </cfRule>
    <cfRule type="cellIs" dxfId="14728" priority="13862" stopIfTrue="1" operator="equal">
      <formula>"g"</formula>
    </cfRule>
  </conditionalFormatting>
  <conditionalFormatting sqref="BC16:BD16">
    <cfRule type="cellIs" dxfId="14727" priority="13860" stopIfTrue="1" operator="equal">
      <formula>"f"</formula>
    </cfRule>
  </conditionalFormatting>
  <conditionalFormatting sqref="BC16:BD16">
    <cfRule type="cellIs" dxfId="14726" priority="13858" stopIfTrue="1" operator="equal">
      <formula>"h"</formula>
    </cfRule>
    <cfRule type="cellIs" dxfId="14725" priority="13859" stopIfTrue="1" operator="equal">
      <formula>"g"</formula>
    </cfRule>
  </conditionalFormatting>
  <conditionalFormatting sqref="BC16:BD16">
    <cfRule type="cellIs" dxfId="14724" priority="13857" stopIfTrue="1" operator="equal">
      <formula>"f"</formula>
    </cfRule>
  </conditionalFormatting>
  <conditionalFormatting sqref="BC16:BD16">
    <cfRule type="cellIs" dxfId="14723" priority="13855" stopIfTrue="1" operator="equal">
      <formula>"h"</formula>
    </cfRule>
    <cfRule type="cellIs" dxfId="14722" priority="13856" stopIfTrue="1" operator="equal">
      <formula>"g"</formula>
    </cfRule>
  </conditionalFormatting>
  <conditionalFormatting sqref="BC16:BD16">
    <cfRule type="cellIs" dxfId="14721" priority="13854" stopIfTrue="1" operator="equal">
      <formula>"f"</formula>
    </cfRule>
  </conditionalFormatting>
  <conditionalFormatting sqref="BC16:BD16">
    <cfRule type="cellIs" dxfId="14720" priority="13852" stopIfTrue="1" operator="equal">
      <formula>"h"</formula>
    </cfRule>
    <cfRule type="cellIs" dxfId="14719" priority="13853" stopIfTrue="1" operator="equal">
      <formula>"g"</formula>
    </cfRule>
  </conditionalFormatting>
  <conditionalFormatting sqref="BC16:BD16">
    <cfRule type="cellIs" dxfId="14718" priority="13851" stopIfTrue="1" operator="equal">
      <formula>"f"</formula>
    </cfRule>
  </conditionalFormatting>
  <conditionalFormatting sqref="BC16:BD16">
    <cfRule type="cellIs" dxfId="14717" priority="13849" stopIfTrue="1" operator="equal">
      <formula>"h"</formula>
    </cfRule>
    <cfRule type="cellIs" dxfId="14716" priority="13850" stopIfTrue="1" operator="equal">
      <formula>"g"</formula>
    </cfRule>
  </conditionalFormatting>
  <conditionalFormatting sqref="BC16:BD16">
    <cfRule type="cellIs" dxfId="14715" priority="13848" stopIfTrue="1" operator="equal">
      <formula>"f"</formula>
    </cfRule>
  </conditionalFormatting>
  <conditionalFormatting sqref="BC16:BD16">
    <cfRule type="cellIs" dxfId="14714" priority="13846" stopIfTrue="1" operator="equal">
      <formula>"h"</formula>
    </cfRule>
    <cfRule type="cellIs" dxfId="14713" priority="13847" stopIfTrue="1" operator="equal">
      <formula>"g"</formula>
    </cfRule>
  </conditionalFormatting>
  <conditionalFormatting sqref="BC16:BD16">
    <cfRule type="cellIs" dxfId="14712" priority="13845" stopIfTrue="1" operator="equal">
      <formula>"f"</formula>
    </cfRule>
  </conditionalFormatting>
  <conditionalFormatting sqref="BC16:BD16">
    <cfRule type="cellIs" dxfId="14711" priority="13843" stopIfTrue="1" operator="equal">
      <formula>"h"</formula>
    </cfRule>
    <cfRule type="cellIs" dxfId="14710" priority="13844" stopIfTrue="1" operator="equal">
      <formula>"g"</formula>
    </cfRule>
  </conditionalFormatting>
  <conditionalFormatting sqref="BC16:BD16">
    <cfRule type="cellIs" dxfId="14709" priority="13842" stopIfTrue="1" operator="equal">
      <formula>"f"</formula>
    </cfRule>
  </conditionalFormatting>
  <conditionalFormatting sqref="BC16:BD16">
    <cfRule type="cellIs" dxfId="14708" priority="13840" stopIfTrue="1" operator="equal">
      <formula>"h"</formula>
    </cfRule>
    <cfRule type="cellIs" dxfId="14707" priority="13841" stopIfTrue="1" operator="equal">
      <formula>"g"</formula>
    </cfRule>
  </conditionalFormatting>
  <conditionalFormatting sqref="BC16:BD16">
    <cfRule type="cellIs" dxfId="14706" priority="13839" stopIfTrue="1" operator="equal">
      <formula>"f"</formula>
    </cfRule>
  </conditionalFormatting>
  <conditionalFormatting sqref="BC16:BD16">
    <cfRule type="cellIs" dxfId="14705" priority="13837" stopIfTrue="1" operator="equal">
      <formula>"h"</formula>
    </cfRule>
    <cfRule type="cellIs" dxfId="14704" priority="13838" stopIfTrue="1" operator="equal">
      <formula>"g"</formula>
    </cfRule>
  </conditionalFormatting>
  <conditionalFormatting sqref="BC16:BD16">
    <cfRule type="cellIs" dxfId="14703" priority="13836" stopIfTrue="1" operator="equal">
      <formula>"f"</formula>
    </cfRule>
  </conditionalFormatting>
  <conditionalFormatting sqref="BC16:BD16">
    <cfRule type="cellIs" dxfId="14702" priority="13834" stopIfTrue="1" operator="equal">
      <formula>"h"</formula>
    </cfRule>
    <cfRule type="cellIs" dxfId="14701" priority="13835" stopIfTrue="1" operator="equal">
      <formula>"g"</formula>
    </cfRule>
  </conditionalFormatting>
  <conditionalFormatting sqref="BC16:BD16">
    <cfRule type="cellIs" dxfId="14700" priority="13833" stopIfTrue="1" operator="equal">
      <formula>"f"</formula>
    </cfRule>
  </conditionalFormatting>
  <conditionalFormatting sqref="BC16:BD16">
    <cfRule type="cellIs" dxfId="14699" priority="13831" stopIfTrue="1" operator="equal">
      <formula>"h"</formula>
    </cfRule>
    <cfRule type="cellIs" dxfId="14698" priority="13832" stopIfTrue="1" operator="equal">
      <formula>"g"</formula>
    </cfRule>
  </conditionalFormatting>
  <conditionalFormatting sqref="BC16:BD16">
    <cfRule type="cellIs" dxfId="14697" priority="13830" stopIfTrue="1" operator="equal">
      <formula>"f"</formula>
    </cfRule>
  </conditionalFormatting>
  <conditionalFormatting sqref="BC16:BD16">
    <cfRule type="cellIs" dxfId="14696" priority="13828" stopIfTrue="1" operator="equal">
      <formula>"h"</formula>
    </cfRule>
    <cfRule type="cellIs" dxfId="14695" priority="13829" stopIfTrue="1" operator="equal">
      <formula>"g"</formula>
    </cfRule>
  </conditionalFormatting>
  <conditionalFormatting sqref="BC16:BD16">
    <cfRule type="cellIs" dxfId="14694" priority="13827" stopIfTrue="1" operator="equal">
      <formula>"f"</formula>
    </cfRule>
  </conditionalFormatting>
  <conditionalFormatting sqref="BC16:BD16">
    <cfRule type="cellIs" dxfId="14693" priority="13825" stopIfTrue="1" operator="equal">
      <formula>"h"</formula>
    </cfRule>
    <cfRule type="cellIs" dxfId="14692" priority="13826" stopIfTrue="1" operator="equal">
      <formula>"g"</formula>
    </cfRule>
  </conditionalFormatting>
  <conditionalFormatting sqref="BC16:BD16">
    <cfRule type="cellIs" dxfId="14691" priority="13824" stopIfTrue="1" operator="equal">
      <formula>"f"</formula>
    </cfRule>
  </conditionalFormatting>
  <conditionalFormatting sqref="BC16:BD16">
    <cfRule type="cellIs" dxfId="14690" priority="13822" stopIfTrue="1" operator="equal">
      <formula>"h"</formula>
    </cfRule>
    <cfRule type="cellIs" dxfId="14689" priority="13823" stopIfTrue="1" operator="equal">
      <formula>"g"</formula>
    </cfRule>
  </conditionalFormatting>
  <conditionalFormatting sqref="BC16:BD16">
    <cfRule type="cellIs" dxfId="14688" priority="13818" stopIfTrue="1" operator="equal">
      <formula>"f"</formula>
    </cfRule>
  </conditionalFormatting>
  <conditionalFormatting sqref="BC16:BD16">
    <cfRule type="cellIs" dxfId="14687" priority="13816" stopIfTrue="1" operator="equal">
      <formula>"h"</formula>
    </cfRule>
    <cfRule type="cellIs" dxfId="14686" priority="13817" stopIfTrue="1" operator="equal">
      <formula>"g"</formula>
    </cfRule>
  </conditionalFormatting>
  <conditionalFormatting sqref="BC16:BD16">
    <cfRule type="cellIs" dxfId="14685" priority="13821" stopIfTrue="1" operator="equal">
      <formula>"f"</formula>
    </cfRule>
  </conditionalFormatting>
  <conditionalFormatting sqref="BC16:BD16">
    <cfRule type="cellIs" dxfId="14684" priority="13819" stopIfTrue="1" operator="equal">
      <formula>"h"</formula>
    </cfRule>
    <cfRule type="cellIs" dxfId="14683" priority="13820" stopIfTrue="1" operator="equal">
      <formula>"g"</formula>
    </cfRule>
  </conditionalFormatting>
  <conditionalFormatting sqref="BC16:BD16">
    <cfRule type="cellIs" dxfId="14682" priority="13815" stopIfTrue="1" operator="equal">
      <formula>"f"</formula>
    </cfRule>
  </conditionalFormatting>
  <conditionalFormatting sqref="BC16:BD16">
    <cfRule type="cellIs" dxfId="14681" priority="13813" stopIfTrue="1" operator="equal">
      <formula>"h"</formula>
    </cfRule>
    <cfRule type="cellIs" dxfId="14680" priority="13814" stopIfTrue="1" operator="equal">
      <formula>"g"</formula>
    </cfRule>
  </conditionalFormatting>
  <conditionalFormatting sqref="BC16:BD16">
    <cfRule type="cellIs" dxfId="14679" priority="13812" stopIfTrue="1" operator="equal">
      <formula>"f"</formula>
    </cfRule>
  </conditionalFormatting>
  <conditionalFormatting sqref="BC16:BD16">
    <cfRule type="cellIs" dxfId="14678" priority="13810" stopIfTrue="1" operator="equal">
      <formula>"h"</formula>
    </cfRule>
    <cfRule type="cellIs" dxfId="14677" priority="13811" stopIfTrue="1" operator="equal">
      <formula>"g"</formula>
    </cfRule>
  </conditionalFormatting>
  <conditionalFormatting sqref="BC16:BD16">
    <cfRule type="cellIs" dxfId="14676" priority="13809" stopIfTrue="1" operator="equal">
      <formula>"f"</formula>
    </cfRule>
  </conditionalFormatting>
  <conditionalFormatting sqref="BC16:BD16">
    <cfRule type="cellIs" dxfId="14675" priority="13807" stopIfTrue="1" operator="equal">
      <formula>"h"</formula>
    </cfRule>
    <cfRule type="cellIs" dxfId="14674" priority="13808" stopIfTrue="1" operator="equal">
      <formula>"g"</formula>
    </cfRule>
  </conditionalFormatting>
  <conditionalFormatting sqref="BB16">
    <cfRule type="cellIs" dxfId="14673" priority="13734" stopIfTrue="1" operator="equal">
      <formula>"f"</formula>
    </cfRule>
  </conditionalFormatting>
  <conditionalFormatting sqref="BB16">
    <cfRule type="cellIs" dxfId="14672" priority="13732" stopIfTrue="1" operator="equal">
      <formula>"h"</formula>
    </cfRule>
    <cfRule type="cellIs" dxfId="14671" priority="13733" stopIfTrue="1" operator="equal">
      <formula>"g"</formula>
    </cfRule>
  </conditionalFormatting>
  <conditionalFormatting sqref="BB16">
    <cfRule type="cellIs" dxfId="14670" priority="13803" stopIfTrue="1" operator="equal">
      <formula>"f"</formula>
    </cfRule>
  </conditionalFormatting>
  <conditionalFormatting sqref="BB16">
    <cfRule type="cellIs" dxfId="14669" priority="13801" stopIfTrue="1" operator="equal">
      <formula>"h"</formula>
    </cfRule>
    <cfRule type="cellIs" dxfId="14668" priority="13802" stopIfTrue="1" operator="equal">
      <formula>"g"</formula>
    </cfRule>
  </conditionalFormatting>
  <conditionalFormatting sqref="BB16">
    <cfRule type="cellIs" dxfId="14667" priority="13800" stopIfTrue="1" operator="equal">
      <formula>"f"</formula>
    </cfRule>
  </conditionalFormatting>
  <conditionalFormatting sqref="BB16">
    <cfRule type="cellIs" dxfId="14666" priority="13798" stopIfTrue="1" operator="equal">
      <formula>"h"</formula>
    </cfRule>
    <cfRule type="cellIs" dxfId="14665" priority="13799" stopIfTrue="1" operator="equal">
      <formula>"g"</formula>
    </cfRule>
  </conditionalFormatting>
  <conditionalFormatting sqref="BB16">
    <cfRule type="cellIs" dxfId="14664" priority="13797" stopIfTrue="1" operator="equal">
      <formula>"f"</formula>
    </cfRule>
  </conditionalFormatting>
  <conditionalFormatting sqref="BB16">
    <cfRule type="cellIs" dxfId="14663" priority="13795" stopIfTrue="1" operator="equal">
      <formula>"h"</formula>
    </cfRule>
    <cfRule type="cellIs" dxfId="14662" priority="13796" stopIfTrue="1" operator="equal">
      <formula>"g"</formula>
    </cfRule>
  </conditionalFormatting>
  <conditionalFormatting sqref="BB16">
    <cfRule type="cellIs" dxfId="14661" priority="13794" stopIfTrue="1" operator="equal">
      <formula>"f"</formula>
    </cfRule>
  </conditionalFormatting>
  <conditionalFormatting sqref="BB16">
    <cfRule type="cellIs" dxfId="14660" priority="13792" stopIfTrue="1" operator="equal">
      <formula>"h"</formula>
    </cfRule>
    <cfRule type="cellIs" dxfId="14659" priority="13793" stopIfTrue="1" operator="equal">
      <formula>"g"</formula>
    </cfRule>
  </conditionalFormatting>
  <conditionalFormatting sqref="BB16">
    <cfRule type="cellIs" dxfId="14658" priority="13791" stopIfTrue="1" operator="equal">
      <formula>"f"</formula>
    </cfRule>
  </conditionalFormatting>
  <conditionalFormatting sqref="BB16">
    <cfRule type="cellIs" dxfId="14657" priority="13789" stopIfTrue="1" operator="equal">
      <formula>"h"</formula>
    </cfRule>
    <cfRule type="cellIs" dxfId="14656" priority="13790" stopIfTrue="1" operator="equal">
      <formula>"g"</formula>
    </cfRule>
  </conditionalFormatting>
  <conditionalFormatting sqref="BB16">
    <cfRule type="cellIs" dxfId="14655" priority="13788" stopIfTrue="1" operator="equal">
      <formula>"f"</formula>
    </cfRule>
  </conditionalFormatting>
  <conditionalFormatting sqref="BB16">
    <cfRule type="cellIs" dxfId="14654" priority="13786" stopIfTrue="1" operator="equal">
      <formula>"h"</formula>
    </cfRule>
    <cfRule type="cellIs" dxfId="14653" priority="13787" stopIfTrue="1" operator="equal">
      <formula>"g"</formula>
    </cfRule>
  </conditionalFormatting>
  <conditionalFormatting sqref="BB16">
    <cfRule type="cellIs" dxfId="14652" priority="13785" stopIfTrue="1" operator="equal">
      <formula>"f"</formula>
    </cfRule>
  </conditionalFormatting>
  <conditionalFormatting sqref="BB16">
    <cfRule type="cellIs" dxfId="14651" priority="13783" stopIfTrue="1" operator="equal">
      <formula>"h"</formula>
    </cfRule>
    <cfRule type="cellIs" dxfId="14650" priority="13784" stopIfTrue="1" operator="equal">
      <formula>"g"</formula>
    </cfRule>
  </conditionalFormatting>
  <conditionalFormatting sqref="BB16">
    <cfRule type="cellIs" dxfId="14649" priority="13782" stopIfTrue="1" operator="equal">
      <formula>"f"</formula>
    </cfRule>
  </conditionalFormatting>
  <conditionalFormatting sqref="BB16">
    <cfRule type="cellIs" dxfId="14648" priority="13780" stopIfTrue="1" operator="equal">
      <formula>"h"</formula>
    </cfRule>
    <cfRule type="cellIs" dxfId="14647" priority="13781" stopIfTrue="1" operator="equal">
      <formula>"g"</formula>
    </cfRule>
  </conditionalFormatting>
  <conditionalFormatting sqref="BB16">
    <cfRule type="cellIs" dxfId="14646" priority="13779" stopIfTrue="1" operator="equal">
      <formula>"f"</formula>
    </cfRule>
  </conditionalFormatting>
  <conditionalFormatting sqref="BB16">
    <cfRule type="cellIs" dxfId="14645" priority="13777" stopIfTrue="1" operator="equal">
      <formula>"h"</formula>
    </cfRule>
    <cfRule type="cellIs" dxfId="14644" priority="13778" stopIfTrue="1" operator="equal">
      <formula>"g"</formula>
    </cfRule>
  </conditionalFormatting>
  <conditionalFormatting sqref="BB16">
    <cfRule type="cellIs" dxfId="14643" priority="13776" stopIfTrue="1" operator="equal">
      <formula>"f"</formula>
    </cfRule>
  </conditionalFormatting>
  <conditionalFormatting sqref="BB16">
    <cfRule type="cellIs" dxfId="14642" priority="13774" stopIfTrue="1" operator="equal">
      <formula>"h"</formula>
    </cfRule>
    <cfRule type="cellIs" dxfId="14641" priority="13775" stopIfTrue="1" operator="equal">
      <formula>"g"</formula>
    </cfRule>
  </conditionalFormatting>
  <conditionalFormatting sqref="BB16">
    <cfRule type="cellIs" dxfId="14640" priority="13773" stopIfTrue="1" operator="equal">
      <formula>"f"</formula>
    </cfRule>
  </conditionalFormatting>
  <conditionalFormatting sqref="BB16">
    <cfRule type="cellIs" dxfId="14639" priority="13771" stopIfTrue="1" operator="equal">
      <formula>"h"</formula>
    </cfRule>
    <cfRule type="cellIs" dxfId="14638" priority="13772" stopIfTrue="1" operator="equal">
      <formula>"g"</formula>
    </cfRule>
  </conditionalFormatting>
  <conditionalFormatting sqref="BB16">
    <cfRule type="cellIs" dxfId="14637" priority="13770" stopIfTrue="1" operator="equal">
      <formula>"f"</formula>
    </cfRule>
  </conditionalFormatting>
  <conditionalFormatting sqref="BB16">
    <cfRule type="cellIs" dxfId="14636" priority="13768" stopIfTrue="1" operator="equal">
      <formula>"h"</formula>
    </cfRule>
    <cfRule type="cellIs" dxfId="14635" priority="13769" stopIfTrue="1" operator="equal">
      <formula>"g"</formula>
    </cfRule>
  </conditionalFormatting>
  <conditionalFormatting sqref="BB16">
    <cfRule type="cellIs" dxfId="14634" priority="13767" stopIfTrue="1" operator="equal">
      <formula>"f"</formula>
    </cfRule>
  </conditionalFormatting>
  <conditionalFormatting sqref="BB16">
    <cfRule type="cellIs" dxfId="14633" priority="13765" stopIfTrue="1" operator="equal">
      <formula>"h"</formula>
    </cfRule>
    <cfRule type="cellIs" dxfId="14632" priority="13766" stopIfTrue="1" operator="equal">
      <formula>"g"</formula>
    </cfRule>
  </conditionalFormatting>
  <conditionalFormatting sqref="BB16">
    <cfRule type="cellIs" dxfId="14631" priority="13764" stopIfTrue="1" operator="equal">
      <formula>"f"</formula>
    </cfRule>
  </conditionalFormatting>
  <conditionalFormatting sqref="BB16">
    <cfRule type="cellIs" dxfId="14630" priority="13762" stopIfTrue="1" operator="equal">
      <formula>"h"</formula>
    </cfRule>
    <cfRule type="cellIs" dxfId="14629" priority="13763" stopIfTrue="1" operator="equal">
      <formula>"g"</formula>
    </cfRule>
  </conditionalFormatting>
  <conditionalFormatting sqref="BB16">
    <cfRule type="cellIs" dxfId="14628" priority="13761" stopIfTrue="1" operator="equal">
      <formula>"f"</formula>
    </cfRule>
  </conditionalFormatting>
  <conditionalFormatting sqref="BB16">
    <cfRule type="cellIs" dxfId="14627" priority="13759" stopIfTrue="1" operator="equal">
      <formula>"h"</formula>
    </cfRule>
    <cfRule type="cellIs" dxfId="14626" priority="13760" stopIfTrue="1" operator="equal">
      <formula>"g"</formula>
    </cfRule>
  </conditionalFormatting>
  <conditionalFormatting sqref="BB16">
    <cfRule type="cellIs" dxfId="14625" priority="13758" stopIfTrue="1" operator="equal">
      <formula>"f"</formula>
    </cfRule>
  </conditionalFormatting>
  <conditionalFormatting sqref="BB16">
    <cfRule type="cellIs" dxfId="14624" priority="13756" stopIfTrue="1" operator="equal">
      <formula>"h"</formula>
    </cfRule>
    <cfRule type="cellIs" dxfId="14623" priority="13757" stopIfTrue="1" operator="equal">
      <formula>"g"</formula>
    </cfRule>
  </conditionalFormatting>
  <conditionalFormatting sqref="BB16">
    <cfRule type="cellIs" dxfId="14622" priority="13755" stopIfTrue="1" operator="equal">
      <formula>"f"</formula>
    </cfRule>
  </conditionalFormatting>
  <conditionalFormatting sqref="BB16">
    <cfRule type="cellIs" dxfId="14621" priority="13753" stopIfTrue="1" operator="equal">
      <formula>"h"</formula>
    </cfRule>
    <cfRule type="cellIs" dxfId="14620" priority="13754" stopIfTrue="1" operator="equal">
      <formula>"g"</formula>
    </cfRule>
  </conditionalFormatting>
  <conditionalFormatting sqref="BB16">
    <cfRule type="cellIs" dxfId="14619" priority="13752" stopIfTrue="1" operator="equal">
      <formula>"f"</formula>
    </cfRule>
  </conditionalFormatting>
  <conditionalFormatting sqref="BB16">
    <cfRule type="cellIs" dxfId="14618" priority="13750" stopIfTrue="1" operator="equal">
      <formula>"h"</formula>
    </cfRule>
    <cfRule type="cellIs" dxfId="14617" priority="13751" stopIfTrue="1" operator="equal">
      <formula>"g"</formula>
    </cfRule>
  </conditionalFormatting>
  <conditionalFormatting sqref="BB16">
    <cfRule type="cellIs" dxfId="14616" priority="13746" stopIfTrue="1" operator="equal">
      <formula>"f"</formula>
    </cfRule>
  </conditionalFormatting>
  <conditionalFormatting sqref="BB16">
    <cfRule type="cellIs" dxfId="14615" priority="13744" stopIfTrue="1" operator="equal">
      <formula>"h"</formula>
    </cfRule>
    <cfRule type="cellIs" dxfId="14614" priority="13745" stopIfTrue="1" operator="equal">
      <formula>"g"</formula>
    </cfRule>
  </conditionalFormatting>
  <conditionalFormatting sqref="BB16">
    <cfRule type="cellIs" dxfId="14613" priority="13749" stopIfTrue="1" operator="equal">
      <formula>"f"</formula>
    </cfRule>
  </conditionalFormatting>
  <conditionalFormatting sqref="BB16">
    <cfRule type="cellIs" dxfId="14612" priority="13747" stopIfTrue="1" operator="equal">
      <formula>"h"</formula>
    </cfRule>
    <cfRule type="cellIs" dxfId="14611" priority="13748" stopIfTrue="1" operator="equal">
      <formula>"g"</formula>
    </cfRule>
  </conditionalFormatting>
  <conditionalFormatting sqref="BB16">
    <cfRule type="cellIs" dxfId="14610" priority="13743" stopIfTrue="1" operator="equal">
      <formula>"f"</formula>
    </cfRule>
  </conditionalFormatting>
  <conditionalFormatting sqref="BB16">
    <cfRule type="cellIs" dxfId="14609" priority="13741" stopIfTrue="1" operator="equal">
      <formula>"h"</formula>
    </cfRule>
    <cfRule type="cellIs" dxfId="14608" priority="13742" stopIfTrue="1" operator="equal">
      <formula>"g"</formula>
    </cfRule>
  </conditionalFormatting>
  <conditionalFormatting sqref="BB16">
    <cfRule type="cellIs" dxfId="14607" priority="13740" stopIfTrue="1" operator="equal">
      <formula>"f"</formula>
    </cfRule>
  </conditionalFormatting>
  <conditionalFormatting sqref="BB16">
    <cfRule type="cellIs" dxfId="14606" priority="13738" stopIfTrue="1" operator="equal">
      <formula>"h"</formula>
    </cfRule>
    <cfRule type="cellIs" dxfId="14605" priority="13739" stopIfTrue="1" operator="equal">
      <formula>"g"</formula>
    </cfRule>
  </conditionalFormatting>
  <conditionalFormatting sqref="BB16">
    <cfRule type="cellIs" dxfId="14604" priority="13737" stopIfTrue="1" operator="equal">
      <formula>"f"</formula>
    </cfRule>
  </conditionalFormatting>
  <conditionalFormatting sqref="BB16">
    <cfRule type="cellIs" dxfId="14603" priority="13735" stopIfTrue="1" operator="equal">
      <formula>"h"</formula>
    </cfRule>
    <cfRule type="cellIs" dxfId="14602" priority="13736" stopIfTrue="1" operator="equal">
      <formula>"g"</formula>
    </cfRule>
  </conditionalFormatting>
  <conditionalFormatting sqref="BE16:BF16">
    <cfRule type="cellIs" dxfId="14601" priority="13728" stopIfTrue="1" operator="equal">
      <formula>"f"</formula>
    </cfRule>
  </conditionalFormatting>
  <conditionalFormatting sqref="BE16:BF16">
    <cfRule type="cellIs" dxfId="14600" priority="13726" stopIfTrue="1" operator="equal">
      <formula>"h"</formula>
    </cfRule>
    <cfRule type="cellIs" dxfId="14599" priority="13727" stopIfTrue="1" operator="equal">
      <formula>"g"</formula>
    </cfRule>
  </conditionalFormatting>
  <conditionalFormatting sqref="BE16:BF16">
    <cfRule type="cellIs" dxfId="14598" priority="13725" stopIfTrue="1" operator="equal">
      <formula>"f"</formula>
    </cfRule>
  </conditionalFormatting>
  <conditionalFormatting sqref="BE16:BF16">
    <cfRule type="cellIs" dxfId="14597" priority="13723" stopIfTrue="1" operator="equal">
      <formula>"h"</formula>
    </cfRule>
    <cfRule type="cellIs" dxfId="14596" priority="13724" stopIfTrue="1" operator="equal">
      <formula>"g"</formula>
    </cfRule>
  </conditionalFormatting>
  <conditionalFormatting sqref="BE16:BF16">
    <cfRule type="cellIs" dxfId="14595" priority="13713" stopIfTrue="1" operator="equal">
      <formula>"f"</formula>
    </cfRule>
  </conditionalFormatting>
  <conditionalFormatting sqref="BE16:BF16">
    <cfRule type="cellIs" dxfId="14594" priority="13711" stopIfTrue="1" operator="equal">
      <formula>"h"</formula>
    </cfRule>
    <cfRule type="cellIs" dxfId="14593" priority="13712" stopIfTrue="1" operator="equal">
      <formula>"g"</formula>
    </cfRule>
  </conditionalFormatting>
  <conditionalFormatting sqref="BE16:BF16">
    <cfRule type="cellIs" dxfId="14592" priority="13710" stopIfTrue="1" operator="equal">
      <formula>"f"</formula>
    </cfRule>
  </conditionalFormatting>
  <conditionalFormatting sqref="BE16:BF16">
    <cfRule type="cellIs" dxfId="14591" priority="13708" stopIfTrue="1" operator="equal">
      <formula>"h"</formula>
    </cfRule>
    <cfRule type="cellIs" dxfId="14590" priority="13709" stopIfTrue="1" operator="equal">
      <formula>"g"</formula>
    </cfRule>
  </conditionalFormatting>
  <conditionalFormatting sqref="BE16:BF16">
    <cfRule type="cellIs" dxfId="14589" priority="13722" stopIfTrue="1" operator="equal">
      <formula>"f"</formula>
    </cfRule>
  </conditionalFormatting>
  <conditionalFormatting sqref="BE16:BF16">
    <cfRule type="cellIs" dxfId="14588" priority="13720" stopIfTrue="1" operator="equal">
      <formula>"h"</formula>
    </cfRule>
    <cfRule type="cellIs" dxfId="14587" priority="13721" stopIfTrue="1" operator="equal">
      <formula>"g"</formula>
    </cfRule>
  </conditionalFormatting>
  <conditionalFormatting sqref="BE16:BF16">
    <cfRule type="cellIs" dxfId="14586" priority="13731" stopIfTrue="1" operator="equal">
      <formula>"f"</formula>
    </cfRule>
  </conditionalFormatting>
  <conditionalFormatting sqref="BE16:BF16">
    <cfRule type="cellIs" dxfId="14585" priority="13729" stopIfTrue="1" operator="equal">
      <formula>"h"</formula>
    </cfRule>
    <cfRule type="cellIs" dxfId="14584" priority="13730" stopIfTrue="1" operator="equal">
      <formula>"g"</formula>
    </cfRule>
  </conditionalFormatting>
  <conditionalFormatting sqref="BE16:BF16">
    <cfRule type="cellIs" dxfId="14583" priority="13719" stopIfTrue="1" operator="equal">
      <formula>"f"</formula>
    </cfRule>
  </conditionalFormatting>
  <conditionalFormatting sqref="BE16:BF16">
    <cfRule type="cellIs" dxfId="14582" priority="13717" stopIfTrue="1" operator="equal">
      <formula>"h"</formula>
    </cfRule>
    <cfRule type="cellIs" dxfId="14581" priority="13718" stopIfTrue="1" operator="equal">
      <formula>"g"</formula>
    </cfRule>
  </conditionalFormatting>
  <conditionalFormatting sqref="BE16:BF16">
    <cfRule type="cellIs" dxfId="14580" priority="13716" stopIfTrue="1" operator="equal">
      <formula>"f"</formula>
    </cfRule>
  </conditionalFormatting>
  <conditionalFormatting sqref="BE16:BF16">
    <cfRule type="cellIs" dxfId="14579" priority="13714" stopIfTrue="1" operator="equal">
      <formula>"h"</formula>
    </cfRule>
    <cfRule type="cellIs" dxfId="14578" priority="13715" stopIfTrue="1" operator="equal">
      <formula>"g"</formula>
    </cfRule>
  </conditionalFormatting>
  <conditionalFormatting sqref="BG16:BH16">
    <cfRule type="cellIs" dxfId="14577" priority="13638" stopIfTrue="1" operator="equal">
      <formula>"f"</formula>
    </cfRule>
  </conditionalFormatting>
  <conditionalFormatting sqref="BG16:BH16">
    <cfRule type="cellIs" dxfId="14576" priority="13636" stopIfTrue="1" operator="equal">
      <formula>"h"</formula>
    </cfRule>
    <cfRule type="cellIs" dxfId="14575" priority="13637" stopIfTrue="1" operator="equal">
      <formula>"g"</formula>
    </cfRule>
  </conditionalFormatting>
  <conditionalFormatting sqref="BG16:BH16">
    <cfRule type="cellIs" dxfId="14574" priority="13707" stopIfTrue="1" operator="equal">
      <formula>"f"</formula>
    </cfRule>
  </conditionalFormatting>
  <conditionalFormatting sqref="BG16:BH16">
    <cfRule type="cellIs" dxfId="14573" priority="13705" stopIfTrue="1" operator="equal">
      <formula>"h"</formula>
    </cfRule>
    <cfRule type="cellIs" dxfId="14572" priority="13706" stopIfTrue="1" operator="equal">
      <formula>"g"</formula>
    </cfRule>
  </conditionalFormatting>
  <conditionalFormatting sqref="BG16:BH16">
    <cfRule type="cellIs" dxfId="14571" priority="13704" stopIfTrue="1" operator="equal">
      <formula>"f"</formula>
    </cfRule>
  </conditionalFormatting>
  <conditionalFormatting sqref="BG16:BH16">
    <cfRule type="cellIs" dxfId="14570" priority="13702" stopIfTrue="1" operator="equal">
      <formula>"h"</formula>
    </cfRule>
    <cfRule type="cellIs" dxfId="14569" priority="13703" stopIfTrue="1" operator="equal">
      <formula>"g"</formula>
    </cfRule>
  </conditionalFormatting>
  <conditionalFormatting sqref="BG16:BH16">
    <cfRule type="cellIs" dxfId="14568" priority="13701" stopIfTrue="1" operator="equal">
      <formula>"f"</formula>
    </cfRule>
  </conditionalFormatting>
  <conditionalFormatting sqref="BG16:BH16">
    <cfRule type="cellIs" dxfId="14567" priority="13699" stopIfTrue="1" operator="equal">
      <formula>"h"</formula>
    </cfRule>
    <cfRule type="cellIs" dxfId="14566" priority="13700" stopIfTrue="1" operator="equal">
      <formula>"g"</formula>
    </cfRule>
  </conditionalFormatting>
  <conditionalFormatting sqref="BG16:BH16">
    <cfRule type="cellIs" dxfId="14565" priority="13698" stopIfTrue="1" operator="equal">
      <formula>"f"</formula>
    </cfRule>
  </conditionalFormatting>
  <conditionalFormatting sqref="BG16:BH16">
    <cfRule type="cellIs" dxfId="14564" priority="13696" stopIfTrue="1" operator="equal">
      <formula>"h"</formula>
    </cfRule>
    <cfRule type="cellIs" dxfId="14563" priority="13697" stopIfTrue="1" operator="equal">
      <formula>"g"</formula>
    </cfRule>
  </conditionalFormatting>
  <conditionalFormatting sqref="BG16:BH16">
    <cfRule type="cellIs" dxfId="14562" priority="13695" stopIfTrue="1" operator="equal">
      <formula>"f"</formula>
    </cfRule>
  </conditionalFormatting>
  <conditionalFormatting sqref="BG16:BH16">
    <cfRule type="cellIs" dxfId="14561" priority="13693" stopIfTrue="1" operator="equal">
      <formula>"h"</formula>
    </cfRule>
    <cfRule type="cellIs" dxfId="14560" priority="13694" stopIfTrue="1" operator="equal">
      <formula>"g"</formula>
    </cfRule>
  </conditionalFormatting>
  <conditionalFormatting sqref="BG16:BH16">
    <cfRule type="cellIs" dxfId="14559" priority="13692" stopIfTrue="1" operator="equal">
      <formula>"f"</formula>
    </cfRule>
  </conditionalFormatting>
  <conditionalFormatting sqref="BG16:BH16">
    <cfRule type="cellIs" dxfId="14558" priority="13690" stopIfTrue="1" operator="equal">
      <formula>"h"</formula>
    </cfRule>
    <cfRule type="cellIs" dxfId="14557" priority="13691" stopIfTrue="1" operator="equal">
      <formula>"g"</formula>
    </cfRule>
  </conditionalFormatting>
  <conditionalFormatting sqref="BG16:BH16">
    <cfRule type="cellIs" dxfId="14556" priority="13689" stopIfTrue="1" operator="equal">
      <formula>"f"</formula>
    </cfRule>
  </conditionalFormatting>
  <conditionalFormatting sqref="BG16:BH16">
    <cfRule type="cellIs" dxfId="14555" priority="13687" stopIfTrue="1" operator="equal">
      <formula>"h"</formula>
    </cfRule>
    <cfRule type="cellIs" dxfId="14554" priority="13688" stopIfTrue="1" operator="equal">
      <formula>"g"</formula>
    </cfRule>
  </conditionalFormatting>
  <conditionalFormatting sqref="BG16:BH16">
    <cfRule type="cellIs" dxfId="14553" priority="13686" stopIfTrue="1" operator="equal">
      <formula>"f"</formula>
    </cfRule>
  </conditionalFormatting>
  <conditionalFormatting sqref="BG16:BH16">
    <cfRule type="cellIs" dxfId="14552" priority="13684" stopIfTrue="1" operator="equal">
      <formula>"h"</formula>
    </cfRule>
    <cfRule type="cellIs" dxfId="14551" priority="13685" stopIfTrue="1" operator="equal">
      <formula>"g"</formula>
    </cfRule>
  </conditionalFormatting>
  <conditionalFormatting sqref="BG16:BH16">
    <cfRule type="cellIs" dxfId="14550" priority="13683" stopIfTrue="1" operator="equal">
      <formula>"f"</formula>
    </cfRule>
  </conditionalFormatting>
  <conditionalFormatting sqref="BG16:BH16">
    <cfRule type="cellIs" dxfId="14549" priority="13681" stopIfTrue="1" operator="equal">
      <formula>"h"</formula>
    </cfRule>
    <cfRule type="cellIs" dxfId="14548" priority="13682" stopIfTrue="1" operator="equal">
      <formula>"g"</formula>
    </cfRule>
  </conditionalFormatting>
  <conditionalFormatting sqref="BG16:BH16">
    <cfRule type="cellIs" dxfId="14547" priority="13680" stopIfTrue="1" operator="equal">
      <formula>"f"</formula>
    </cfRule>
  </conditionalFormatting>
  <conditionalFormatting sqref="BG16:BH16">
    <cfRule type="cellIs" dxfId="14546" priority="13678" stopIfTrue="1" operator="equal">
      <formula>"h"</formula>
    </cfRule>
    <cfRule type="cellIs" dxfId="14545" priority="13679" stopIfTrue="1" operator="equal">
      <formula>"g"</formula>
    </cfRule>
  </conditionalFormatting>
  <conditionalFormatting sqref="BG16:BH16">
    <cfRule type="cellIs" dxfId="14544" priority="13677" stopIfTrue="1" operator="equal">
      <formula>"f"</formula>
    </cfRule>
  </conditionalFormatting>
  <conditionalFormatting sqref="BG16:BH16">
    <cfRule type="cellIs" dxfId="14543" priority="13675" stopIfTrue="1" operator="equal">
      <formula>"h"</formula>
    </cfRule>
    <cfRule type="cellIs" dxfId="14542" priority="13676" stopIfTrue="1" operator="equal">
      <formula>"g"</formula>
    </cfRule>
  </conditionalFormatting>
  <conditionalFormatting sqref="BG16:BH16">
    <cfRule type="cellIs" dxfId="14541" priority="13674" stopIfTrue="1" operator="equal">
      <formula>"f"</formula>
    </cfRule>
  </conditionalFormatting>
  <conditionalFormatting sqref="BG16:BH16">
    <cfRule type="cellIs" dxfId="14540" priority="13672" stopIfTrue="1" operator="equal">
      <formula>"h"</formula>
    </cfRule>
    <cfRule type="cellIs" dxfId="14539" priority="13673" stopIfTrue="1" operator="equal">
      <formula>"g"</formula>
    </cfRule>
  </conditionalFormatting>
  <conditionalFormatting sqref="BG16:BH16">
    <cfRule type="cellIs" dxfId="14538" priority="13671" stopIfTrue="1" operator="equal">
      <formula>"f"</formula>
    </cfRule>
  </conditionalFormatting>
  <conditionalFormatting sqref="BG16:BH16">
    <cfRule type="cellIs" dxfId="14537" priority="13669" stopIfTrue="1" operator="equal">
      <formula>"h"</formula>
    </cfRule>
    <cfRule type="cellIs" dxfId="14536" priority="13670" stopIfTrue="1" operator="equal">
      <formula>"g"</formula>
    </cfRule>
  </conditionalFormatting>
  <conditionalFormatting sqref="BG16:BH16">
    <cfRule type="cellIs" dxfId="14535" priority="13668" stopIfTrue="1" operator="equal">
      <formula>"f"</formula>
    </cfRule>
  </conditionalFormatting>
  <conditionalFormatting sqref="BG16:BH16">
    <cfRule type="cellIs" dxfId="14534" priority="13666" stopIfTrue="1" operator="equal">
      <formula>"h"</formula>
    </cfRule>
    <cfRule type="cellIs" dxfId="14533" priority="13667" stopIfTrue="1" operator="equal">
      <formula>"g"</formula>
    </cfRule>
  </conditionalFormatting>
  <conditionalFormatting sqref="BG16:BH16">
    <cfRule type="cellIs" dxfId="14532" priority="13665" stopIfTrue="1" operator="equal">
      <formula>"f"</formula>
    </cfRule>
  </conditionalFormatting>
  <conditionalFormatting sqref="BG16:BH16">
    <cfRule type="cellIs" dxfId="14531" priority="13663" stopIfTrue="1" operator="equal">
      <formula>"h"</formula>
    </cfRule>
    <cfRule type="cellIs" dxfId="14530" priority="13664" stopIfTrue="1" operator="equal">
      <formula>"g"</formula>
    </cfRule>
  </conditionalFormatting>
  <conditionalFormatting sqref="BG16:BH16">
    <cfRule type="cellIs" dxfId="14529" priority="13662" stopIfTrue="1" operator="equal">
      <formula>"f"</formula>
    </cfRule>
  </conditionalFormatting>
  <conditionalFormatting sqref="BG16:BH16">
    <cfRule type="cellIs" dxfId="14528" priority="13660" stopIfTrue="1" operator="equal">
      <formula>"h"</formula>
    </cfRule>
    <cfRule type="cellIs" dxfId="14527" priority="13661" stopIfTrue="1" operator="equal">
      <formula>"g"</formula>
    </cfRule>
  </conditionalFormatting>
  <conditionalFormatting sqref="BG16:BH16">
    <cfRule type="cellIs" dxfId="14526" priority="13659" stopIfTrue="1" operator="equal">
      <formula>"f"</formula>
    </cfRule>
  </conditionalFormatting>
  <conditionalFormatting sqref="BG16:BH16">
    <cfRule type="cellIs" dxfId="14525" priority="13657" stopIfTrue="1" operator="equal">
      <formula>"h"</formula>
    </cfRule>
    <cfRule type="cellIs" dxfId="14524" priority="13658" stopIfTrue="1" operator="equal">
      <formula>"g"</formula>
    </cfRule>
  </conditionalFormatting>
  <conditionalFormatting sqref="BG16:BH16">
    <cfRule type="cellIs" dxfId="14523" priority="13656" stopIfTrue="1" operator="equal">
      <formula>"f"</formula>
    </cfRule>
  </conditionalFormatting>
  <conditionalFormatting sqref="BG16:BH16">
    <cfRule type="cellIs" dxfId="14522" priority="13654" stopIfTrue="1" operator="equal">
      <formula>"h"</formula>
    </cfRule>
    <cfRule type="cellIs" dxfId="14521" priority="13655" stopIfTrue="1" operator="equal">
      <formula>"g"</formula>
    </cfRule>
  </conditionalFormatting>
  <conditionalFormatting sqref="BG16:BH16">
    <cfRule type="cellIs" dxfId="14520" priority="13650" stopIfTrue="1" operator="equal">
      <formula>"f"</formula>
    </cfRule>
  </conditionalFormatting>
  <conditionalFormatting sqref="BG16:BH16">
    <cfRule type="cellIs" dxfId="14519" priority="13648" stopIfTrue="1" operator="equal">
      <formula>"h"</formula>
    </cfRule>
    <cfRule type="cellIs" dxfId="14518" priority="13649" stopIfTrue="1" operator="equal">
      <formula>"g"</formula>
    </cfRule>
  </conditionalFormatting>
  <conditionalFormatting sqref="BG16:BH16">
    <cfRule type="cellIs" dxfId="14517" priority="13653" stopIfTrue="1" operator="equal">
      <formula>"f"</formula>
    </cfRule>
  </conditionalFormatting>
  <conditionalFormatting sqref="BG16:BH16">
    <cfRule type="cellIs" dxfId="14516" priority="13651" stopIfTrue="1" operator="equal">
      <formula>"h"</formula>
    </cfRule>
    <cfRule type="cellIs" dxfId="14515" priority="13652" stopIfTrue="1" operator="equal">
      <formula>"g"</formula>
    </cfRule>
  </conditionalFormatting>
  <conditionalFormatting sqref="BG16:BH16">
    <cfRule type="cellIs" dxfId="14514" priority="13647" stopIfTrue="1" operator="equal">
      <formula>"f"</formula>
    </cfRule>
  </conditionalFormatting>
  <conditionalFormatting sqref="BG16:BH16">
    <cfRule type="cellIs" dxfId="14513" priority="13645" stopIfTrue="1" operator="equal">
      <formula>"h"</formula>
    </cfRule>
    <cfRule type="cellIs" dxfId="14512" priority="13646" stopIfTrue="1" operator="equal">
      <formula>"g"</formula>
    </cfRule>
  </conditionalFormatting>
  <conditionalFormatting sqref="BG16:BH16">
    <cfRule type="cellIs" dxfId="14511" priority="13644" stopIfTrue="1" operator="equal">
      <formula>"f"</formula>
    </cfRule>
  </conditionalFormatting>
  <conditionalFormatting sqref="BG16:BH16">
    <cfRule type="cellIs" dxfId="14510" priority="13642" stopIfTrue="1" operator="equal">
      <formula>"h"</formula>
    </cfRule>
    <cfRule type="cellIs" dxfId="14509" priority="13643" stopIfTrue="1" operator="equal">
      <formula>"g"</formula>
    </cfRule>
  </conditionalFormatting>
  <conditionalFormatting sqref="BG16:BH16">
    <cfRule type="cellIs" dxfId="14508" priority="13641" stopIfTrue="1" operator="equal">
      <formula>"f"</formula>
    </cfRule>
  </conditionalFormatting>
  <conditionalFormatting sqref="BG16:BH16">
    <cfRule type="cellIs" dxfId="14507" priority="13639" stopIfTrue="1" operator="equal">
      <formula>"h"</formula>
    </cfRule>
    <cfRule type="cellIs" dxfId="14506" priority="13640" stopIfTrue="1" operator="equal">
      <formula>"g"</formula>
    </cfRule>
  </conditionalFormatting>
  <conditionalFormatting sqref="BG16">
    <cfRule type="cellIs" dxfId="14505" priority="13629" stopIfTrue="1" operator="equal">
      <formula>"f"</formula>
    </cfRule>
  </conditionalFormatting>
  <conditionalFormatting sqref="BG16">
    <cfRule type="cellIs" dxfId="14504" priority="13627" stopIfTrue="1" operator="equal">
      <formula>"h"</formula>
    </cfRule>
    <cfRule type="cellIs" dxfId="14503" priority="13628" stopIfTrue="1" operator="equal">
      <formula>"g"</formula>
    </cfRule>
  </conditionalFormatting>
  <conditionalFormatting sqref="BG16">
    <cfRule type="cellIs" dxfId="14502" priority="13626" stopIfTrue="1" operator="equal">
      <formula>"f"</formula>
    </cfRule>
  </conditionalFormatting>
  <conditionalFormatting sqref="BG16">
    <cfRule type="cellIs" dxfId="14501" priority="13624" stopIfTrue="1" operator="equal">
      <formula>"h"</formula>
    </cfRule>
    <cfRule type="cellIs" dxfId="14500" priority="13625" stopIfTrue="1" operator="equal">
      <formula>"g"</formula>
    </cfRule>
  </conditionalFormatting>
  <conditionalFormatting sqref="BH16">
    <cfRule type="cellIs" dxfId="14499" priority="13605" stopIfTrue="1" operator="equal">
      <formula>"f"</formula>
    </cfRule>
  </conditionalFormatting>
  <conditionalFormatting sqref="BH16">
    <cfRule type="cellIs" dxfId="14498" priority="13603" stopIfTrue="1" operator="equal">
      <formula>"h"</formula>
    </cfRule>
    <cfRule type="cellIs" dxfId="14497" priority="13604" stopIfTrue="1" operator="equal">
      <formula>"g"</formula>
    </cfRule>
  </conditionalFormatting>
  <conditionalFormatting sqref="BH16">
    <cfRule type="cellIs" dxfId="14496" priority="13602" stopIfTrue="1" operator="equal">
      <formula>"f"</formula>
    </cfRule>
  </conditionalFormatting>
  <conditionalFormatting sqref="BH16">
    <cfRule type="cellIs" dxfId="14495" priority="13600" stopIfTrue="1" operator="equal">
      <formula>"h"</formula>
    </cfRule>
    <cfRule type="cellIs" dxfId="14494" priority="13601" stopIfTrue="1" operator="equal">
      <formula>"g"</formula>
    </cfRule>
  </conditionalFormatting>
  <conditionalFormatting sqref="BH16">
    <cfRule type="cellIs" dxfId="14493" priority="13599" stopIfTrue="1" operator="equal">
      <formula>"f"</formula>
    </cfRule>
  </conditionalFormatting>
  <conditionalFormatting sqref="BH16">
    <cfRule type="cellIs" dxfId="14492" priority="13597" stopIfTrue="1" operator="equal">
      <formula>"h"</formula>
    </cfRule>
    <cfRule type="cellIs" dxfId="14491" priority="13598" stopIfTrue="1" operator="equal">
      <formula>"g"</formula>
    </cfRule>
  </conditionalFormatting>
  <conditionalFormatting sqref="BH16">
    <cfRule type="cellIs" dxfId="14490" priority="13593" stopIfTrue="1" operator="equal">
      <formula>"f"</formula>
    </cfRule>
  </conditionalFormatting>
  <conditionalFormatting sqref="BH16">
    <cfRule type="cellIs" dxfId="14489" priority="13591" stopIfTrue="1" operator="equal">
      <formula>"h"</formula>
    </cfRule>
    <cfRule type="cellIs" dxfId="14488" priority="13592" stopIfTrue="1" operator="equal">
      <formula>"g"</formula>
    </cfRule>
  </conditionalFormatting>
  <conditionalFormatting sqref="BH16">
    <cfRule type="cellIs" dxfId="14487" priority="13590" stopIfTrue="1" operator="equal">
      <formula>"f"</formula>
    </cfRule>
  </conditionalFormatting>
  <conditionalFormatting sqref="BH16">
    <cfRule type="cellIs" dxfId="14486" priority="13588" stopIfTrue="1" operator="equal">
      <formula>"h"</formula>
    </cfRule>
    <cfRule type="cellIs" dxfId="14485" priority="13589" stopIfTrue="1" operator="equal">
      <formula>"g"</formula>
    </cfRule>
  </conditionalFormatting>
  <conditionalFormatting sqref="BG16:BH16">
    <cfRule type="cellIs" dxfId="14484" priority="13587" stopIfTrue="1" operator="equal">
      <formula>"f"</formula>
    </cfRule>
  </conditionalFormatting>
  <conditionalFormatting sqref="BG16:BH16">
    <cfRule type="cellIs" dxfId="14483" priority="13585" stopIfTrue="1" operator="equal">
      <formula>"h"</formula>
    </cfRule>
    <cfRule type="cellIs" dxfId="14482" priority="13586" stopIfTrue="1" operator="equal">
      <formula>"g"</formula>
    </cfRule>
  </conditionalFormatting>
  <conditionalFormatting sqref="BG16:BH16">
    <cfRule type="cellIs" dxfId="14481" priority="13584" stopIfTrue="1" operator="equal">
      <formula>"f"</formula>
    </cfRule>
  </conditionalFormatting>
  <conditionalFormatting sqref="BG16:BH16">
    <cfRule type="cellIs" dxfId="14480" priority="13582" stopIfTrue="1" operator="equal">
      <formula>"h"</formula>
    </cfRule>
    <cfRule type="cellIs" dxfId="14479" priority="13583" stopIfTrue="1" operator="equal">
      <formula>"g"</formula>
    </cfRule>
  </conditionalFormatting>
  <conditionalFormatting sqref="BG16">
    <cfRule type="cellIs" dxfId="14478" priority="13635" stopIfTrue="1" operator="equal">
      <formula>"f"</formula>
    </cfRule>
  </conditionalFormatting>
  <conditionalFormatting sqref="BG16">
    <cfRule type="cellIs" dxfId="14477" priority="13633" stopIfTrue="1" operator="equal">
      <formula>"h"</formula>
    </cfRule>
    <cfRule type="cellIs" dxfId="14476" priority="13634" stopIfTrue="1" operator="equal">
      <formula>"g"</formula>
    </cfRule>
  </conditionalFormatting>
  <conditionalFormatting sqref="BG16">
    <cfRule type="cellIs" dxfId="14475" priority="13632" stopIfTrue="1" operator="equal">
      <formula>"f"</formula>
    </cfRule>
  </conditionalFormatting>
  <conditionalFormatting sqref="BG16">
    <cfRule type="cellIs" dxfId="14474" priority="13630" stopIfTrue="1" operator="equal">
      <formula>"h"</formula>
    </cfRule>
    <cfRule type="cellIs" dxfId="14473" priority="13631" stopIfTrue="1" operator="equal">
      <formula>"g"</formula>
    </cfRule>
  </conditionalFormatting>
  <conditionalFormatting sqref="BG16">
    <cfRule type="cellIs" dxfId="14472" priority="13623" stopIfTrue="1" operator="equal">
      <formula>"f"</formula>
    </cfRule>
  </conditionalFormatting>
  <conditionalFormatting sqref="BG16">
    <cfRule type="cellIs" dxfId="14471" priority="13621" stopIfTrue="1" operator="equal">
      <formula>"h"</formula>
    </cfRule>
    <cfRule type="cellIs" dxfId="14470" priority="13622" stopIfTrue="1" operator="equal">
      <formula>"g"</formula>
    </cfRule>
  </conditionalFormatting>
  <conditionalFormatting sqref="BG16">
    <cfRule type="cellIs" dxfId="14469" priority="13620" stopIfTrue="1" operator="equal">
      <formula>"f"</formula>
    </cfRule>
  </conditionalFormatting>
  <conditionalFormatting sqref="BG16">
    <cfRule type="cellIs" dxfId="14468" priority="13618" stopIfTrue="1" operator="equal">
      <formula>"h"</formula>
    </cfRule>
    <cfRule type="cellIs" dxfId="14467" priority="13619" stopIfTrue="1" operator="equal">
      <formula>"g"</formula>
    </cfRule>
  </conditionalFormatting>
  <conditionalFormatting sqref="BG16">
    <cfRule type="cellIs" dxfId="14466" priority="13617" stopIfTrue="1" operator="equal">
      <formula>"f"</formula>
    </cfRule>
  </conditionalFormatting>
  <conditionalFormatting sqref="BG16">
    <cfRule type="cellIs" dxfId="14465" priority="13615" stopIfTrue="1" operator="equal">
      <formula>"h"</formula>
    </cfRule>
    <cfRule type="cellIs" dxfId="14464" priority="13616" stopIfTrue="1" operator="equal">
      <formula>"g"</formula>
    </cfRule>
  </conditionalFormatting>
  <conditionalFormatting sqref="BG16">
    <cfRule type="cellIs" dxfId="14463" priority="13614" stopIfTrue="1" operator="equal">
      <formula>"f"</formula>
    </cfRule>
  </conditionalFormatting>
  <conditionalFormatting sqref="BG16">
    <cfRule type="cellIs" dxfId="14462" priority="13612" stopIfTrue="1" operator="equal">
      <formula>"h"</formula>
    </cfRule>
    <cfRule type="cellIs" dxfId="14461" priority="13613" stopIfTrue="1" operator="equal">
      <formula>"g"</formula>
    </cfRule>
  </conditionalFormatting>
  <conditionalFormatting sqref="BH16">
    <cfRule type="cellIs" dxfId="14460" priority="13608" stopIfTrue="1" operator="equal">
      <formula>"f"</formula>
    </cfRule>
  </conditionalFormatting>
  <conditionalFormatting sqref="BH16">
    <cfRule type="cellIs" dxfId="14459" priority="13606" stopIfTrue="1" operator="equal">
      <formula>"h"</formula>
    </cfRule>
    <cfRule type="cellIs" dxfId="14458" priority="13607" stopIfTrue="1" operator="equal">
      <formula>"g"</formula>
    </cfRule>
  </conditionalFormatting>
  <conditionalFormatting sqref="BH16">
    <cfRule type="cellIs" dxfId="14457" priority="13611" stopIfTrue="1" operator="equal">
      <formula>"f"</formula>
    </cfRule>
  </conditionalFormatting>
  <conditionalFormatting sqref="BH16">
    <cfRule type="cellIs" dxfId="14456" priority="13609" stopIfTrue="1" operator="equal">
      <formula>"h"</formula>
    </cfRule>
    <cfRule type="cellIs" dxfId="14455" priority="13610" stopIfTrue="1" operator="equal">
      <formula>"g"</formula>
    </cfRule>
  </conditionalFormatting>
  <conditionalFormatting sqref="BG16:BH16">
    <cfRule type="cellIs" dxfId="14454" priority="13566" stopIfTrue="1" operator="equal">
      <formula>"f"</formula>
    </cfRule>
  </conditionalFormatting>
  <conditionalFormatting sqref="BG16:BH16">
    <cfRule type="cellIs" dxfId="14453" priority="13564" stopIfTrue="1" operator="equal">
      <formula>"h"</formula>
    </cfRule>
    <cfRule type="cellIs" dxfId="14452" priority="13565" stopIfTrue="1" operator="equal">
      <formula>"g"</formula>
    </cfRule>
  </conditionalFormatting>
  <conditionalFormatting sqref="BG16">
    <cfRule type="cellIs" dxfId="14451" priority="13560" stopIfTrue="1" operator="equal">
      <formula>"f"</formula>
    </cfRule>
  </conditionalFormatting>
  <conditionalFormatting sqref="BG16">
    <cfRule type="cellIs" dxfId="14450" priority="13558" stopIfTrue="1" operator="equal">
      <formula>"h"</formula>
    </cfRule>
    <cfRule type="cellIs" dxfId="14449" priority="13559" stopIfTrue="1" operator="equal">
      <formula>"g"</formula>
    </cfRule>
  </conditionalFormatting>
  <conditionalFormatting sqref="BG16">
    <cfRule type="cellIs" dxfId="14448" priority="13563" stopIfTrue="1" operator="equal">
      <formula>"f"</formula>
    </cfRule>
  </conditionalFormatting>
  <conditionalFormatting sqref="BG16">
    <cfRule type="cellIs" dxfId="14447" priority="13561" stopIfTrue="1" operator="equal">
      <formula>"h"</formula>
    </cfRule>
    <cfRule type="cellIs" dxfId="14446" priority="13562" stopIfTrue="1" operator="equal">
      <formula>"g"</formula>
    </cfRule>
  </conditionalFormatting>
  <conditionalFormatting sqref="BG16">
    <cfRule type="cellIs" dxfId="14445" priority="13557" stopIfTrue="1" operator="equal">
      <formula>"f"</formula>
    </cfRule>
  </conditionalFormatting>
  <conditionalFormatting sqref="BG16">
    <cfRule type="cellIs" dxfId="14444" priority="13555" stopIfTrue="1" operator="equal">
      <formula>"h"</formula>
    </cfRule>
    <cfRule type="cellIs" dxfId="14443" priority="13556" stopIfTrue="1" operator="equal">
      <formula>"g"</formula>
    </cfRule>
  </conditionalFormatting>
  <conditionalFormatting sqref="BG16">
    <cfRule type="cellIs" dxfId="14442" priority="13554" stopIfTrue="1" operator="equal">
      <formula>"f"</formula>
    </cfRule>
  </conditionalFormatting>
  <conditionalFormatting sqref="BG16">
    <cfRule type="cellIs" dxfId="14441" priority="13552" stopIfTrue="1" operator="equal">
      <formula>"h"</formula>
    </cfRule>
    <cfRule type="cellIs" dxfId="14440" priority="13553" stopIfTrue="1" operator="equal">
      <formula>"g"</formula>
    </cfRule>
  </conditionalFormatting>
  <conditionalFormatting sqref="BG16">
    <cfRule type="cellIs" dxfId="14439" priority="13548" stopIfTrue="1" operator="equal">
      <formula>"f"</formula>
    </cfRule>
  </conditionalFormatting>
  <conditionalFormatting sqref="BG16">
    <cfRule type="cellIs" dxfId="14438" priority="13546" stopIfTrue="1" operator="equal">
      <formula>"h"</formula>
    </cfRule>
    <cfRule type="cellIs" dxfId="14437" priority="13547" stopIfTrue="1" operator="equal">
      <formula>"g"</formula>
    </cfRule>
  </conditionalFormatting>
  <conditionalFormatting sqref="BG16">
    <cfRule type="cellIs" dxfId="14436" priority="13551" stopIfTrue="1" operator="equal">
      <formula>"f"</formula>
    </cfRule>
  </conditionalFormatting>
  <conditionalFormatting sqref="BG16">
    <cfRule type="cellIs" dxfId="14435" priority="13549" stopIfTrue="1" operator="equal">
      <formula>"h"</formula>
    </cfRule>
    <cfRule type="cellIs" dxfId="14434" priority="13550" stopIfTrue="1" operator="equal">
      <formula>"g"</formula>
    </cfRule>
  </conditionalFormatting>
  <conditionalFormatting sqref="BG16">
    <cfRule type="cellIs" dxfId="14433" priority="13542" stopIfTrue="1" operator="equal">
      <formula>"f"</formula>
    </cfRule>
  </conditionalFormatting>
  <conditionalFormatting sqref="BG16">
    <cfRule type="cellIs" dxfId="14432" priority="13540" stopIfTrue="1" operator="equal">
      <formula>"h"</formula>
    </cfRule>
    <cfRule type="cellIs" dxfId="14431" priority="13541" stopIfTrue="1" operator="equal">
      <formula>"g"</formula>
    </cfRule>
  </conditionalFormatting>
  <conditionalFormatting sqref="BG16">
    <cfRule type="cellIs" dxfId="14430" priority="13545" stopIfTrue="1" operator="equal">
      <formula>"f"</formula>
    </cfRule>
  </conditionalFormatting>
  <conditionalFormatting sqref="BG16">
    <cfRule type="cellIs" dxfId="14429" priority="13543" stopIfTrue="1" operator="equal">
      <formula>"h"</formula>
    </cfRule>
    <cfRule type="cellIs" dxfId="14428" priority="13544" stopIfTrue="1" operator="equal">
      <formula>"g"</formula>
    </cfRule>
  </conditionalFormatting>
  <conditionalFormatting sqref="BH16">
    <cfRule type="cellIs" dxfId="14427" priority="13596" stopIfTrue="1" operator="equal">
      <formula>"f"</formula>
    </cfRule>
  </conditionalFormatting>
  <conditionalFormatting sqref="BH16">
    <cfRule type="cellIs" dxfId="14426" priority="13594" stopIfTrue="1" operator="equal">
      <formula>"h"</formula>
    </cfRule>
    <cfRule type="cellIs" dxfId="14425" priority="13595" stopIfTrue="1" operator="equal">
      <formula>"g"</formula>
    </cfRule>
  </conditionalFormatting>
  <conditionalFormatting sqref="BG16:BH16">
    <cfRule type="cellIs" dxfId="14424" priority="13581" stopIfTrue="1" operator="equal">
      <formula>"f"</formula>
    </cfRule>
  </conditionalFormatting>
  <conditionalFormatting sqref="BG16:BH16">
    <cfRule type="cellIs" dxfId="14423" priority="13579" stopIfTrue="1" operator="equal">
      <formula>"h"</formula>
    </cfRule>
    <cfRule type="cellIs" dxfId="14422" priority="13580" stopIfTrue="1" operator="equal">
      <formula>"g"</formula>
    </cfRule>
  </conditionalFormatting>
  <conditionalFormatting sqref="BG16:BH16">
    <cfRule type="cellIs" dxfId="14421" priority="13578" stopIfTrue="1" operator="equal">
      <formula>"f"</formula>
    </cfRule>
  </conditionalFormatting>
  <conditionalFormatting sqref="BG16:BH16">
    <cfRule type="cellIs" dxfId="14420" priority="13576" stopIfTrue="1" operator="equal">
      <formula>"h"</formula>
    </cfRule>
    <cfRule type="cellIs" dxfId="14419" priority="13577" stopIfTrue="1" operator="equal">
      <formula>"g"</formula>
    </cfRule>
  </conditionalFormatting>
  <conditionalFormatting sqref="BG16:BH16">
    <cfRule type="cellIs" dxfId="14418" priority="13575" stopIfTrue="1" operator="equal">
      <formula>"f"</formula>
    </cfRule>
  </conditionalFormatting>
  <conditionalFormatting sqref="BG16:BH16">
    <cfRule type="cellIs" dxfId="14417" priority="13573" stopIfTrue="1" operator="equal">
      <formula>"h"</formula>
    </cfRule>
    <cfRule type="cellIs" dxfId="14416" priority="13574" stopIfTrue="1" operator="equal">
      <formula>"g"</formula>
    </cfRule>
  </conditionalFormatting>
  <conditionalFormatting sqref="BG16:BH16">
    <cfRule type="cellIs" dxfId="14415" priority="13572" stopIfTrue="1" operator="equal">
      <formula>"f"</formula>
    </cfRule>
  </conditionalFormatting>
  <conditionalFormatting sqref="BG16:BH16">
    <cfRule type="cellIs" dxfId="14414" priority="13570" stopIfTrue="1" operator="equal">
      <formula>"h"</formula>
    </cfRule>
    <cfRule type="cellIs" dxfId="14413" priority="13571" stopIfTrue="1" operator="equal">
      <formula>"g"</formula>
    </cfRule>
  </conditionalFormatting>
  <conditionalFormatting sqref="BG16:BH16">
    <cfRule type="cellIs" dxfId="14412" priority="13569" stopIfTrue="1" operator="equal">
      <formula>"f"</formula>
    </cfRule>
  </conditionalFormatting>
  <conditionalFormatting sqref="BG16:BH16">
    <cfRule type="cellIs" dxfId="14411" priority="13567" stopIfTrue="1" operator="equal">
      <formula>"h"</formula>
    </cfRule>
    <cfRule type="cellIs" dxfId="14410" priority="13568" stopIfTrue="1" operator="equal">
      <formula>"g"</formula>
    </cfRule>
  </conditionalFormatting>
  <conditionalFormatting sqref="BB16:BC16">
    <cfRule type="cellIs" dxfId="14409" priority="13536" stopIfTrue="1" operator="equal">
      <formula>"f"</formula>
    </cfRule>
  </conditionalFormatting>
  <conditionalFormatting sqref="BB16:BC16">
    <cfRule type="cellIs" dxfId="14408" priority="13534" stopIfTrue="1" operator="equal">
      <formula>"h"</formula>
    </cfRule>
    <cfRule type="cellIs" dxfId="14407" priority="13535" stopIfTrue="1" operator="equal">
      <formula>"g"</formula>
    </cfRule>
  </conditionalFormatting>
  <conditionalFormatting sqref="BB16:BC16">
    <cfRule type="cellIs" dxfId="14406" priority="13533" stopIfTrue="1" operator="equal">
      <formula>"f"</formula>
    </cfRule>
  </conditionalFormatting>
  <conditionalFormatting sqref="BB16:BC16">
    <cfRule type="cellIs" dxfId="14405" priority="13531" stopIfTrue="1" operator="equal">
      <formula>"h"</formula>
    </cfRule>
    <cfRule type="cellIs" dxfId="14404" priority="13532" stopIfTrue="1" operator="equal">
      <formula>"g"</formula>
    </cfRule>
  </conditionalFormatting>
  <conditionalFormatting sqref="BB16:BC16">
    <cfRule type="cellIs" dxfId="14403" priority="13521" stopIfTrue="1" operator="equal">
      <formula>"f"</formula>
    </cfRule>
  </conditionalFormatting>
  <conditionalFormatting sqref="BB16:BC16">
    <cfRule type="cellIs" dxfId="14402" priority="13519" stopIfTrue="1" operator="equal">
      <formula>"h"</formula>
    </cfRule>
    <cfRule type="cellIs" dxfId="14401" priority="13520" stopIfTrue="1" operator="equal">
      <formula>"g"</formula>
    </cfRule>
  </conditionalFormatting>
  <conditionalFormatting sqref="BB16:BC16">
    <cfRule type="cellIs" dxfId="14400" priority="13518" stopIfTrue="1" operator="equal">
      <formula>"f"</formula>
    </cfRule>
  </conditionalFormatting>
  <conditionalFormatting sqref="BB16:BC16">
    <cfRule type="cellIs" dxfId="14399" priority="13516" stopIfTrue="1" operator="equal">
      <formula>"h"</formula>
    </cfRule>
    <cfRule type="cellIs" dxfId="14398" priority="13517" stopIfTrue="1" operator="equal">
      <formula>"g"</formula>
    </cfRule>
  </conditionalFormatting>
  <conditionalFormatting sqref="BB16:BC16">
    <cfRule type="cellIs" dxfId="14397" priority="13530" stopIfTrue="1" operator="equal">
      <formula>"f"</formula>
    </cfRule>
  </conditionalFormatting>
  <conditionalFormatting sqref="BB16:BC16">
    <cfRule type="cellIs" dxfId="14396" priority="13528" stopIfTrue="1" operator="equal">
      <formula>"h"</formula>
    </cfRule>
    <cfRule type="cellIs" dxfId="14395" priority="13529" stopIfTrue="1" operator="equal">
      <formula>"g"</formula>
    </cfRule>
  </conditionalFormatting>
  <conditionalFormatting sqref="BB16:BC16">
    <cfRule type="cellIs" dxfId="14394" priority="13539" stopIfTrue="1" operator="equal">
      <formula>"f"</formula>
    </cfRule>
  </conditionalFormatting>
  <conditionalFormatting sqref="BB16:BC16">
    <cfRule type="cellIs" dxfId="14393" priority="13537" stopIfTrue="1" operator="equal">
      <formula>"h"</formula>
    </cfRule>
    <cfRule type="cellIs" dxfId="14392" priority="13538" stopIfTrue="1" operator="equal">
      <formula>"g"</formula>
    </cfRule>
  </conditionalFormatting>
  <conditionalFormatting sqref="BB16:BC16">
    <cfRule type="cellIs" dxfId="14391" priority="13527" stopIfTrue="1" operator="equal">
      <formula>"f"</formula>
    </cfRule>
  </conditionalFormatting>
  <conditionalFormatting sqref="BB16:BC16">
    <cfRule type="cellIs" dxfId="14390" priority="13525" stopIfTrue="1" operator="equal">
      <formula>"h"</formula>
    </cfRule>
    <cfRule type="cellIs" dxfId="14389" priority="13526" stopIfTrue="1" operator="equal">
      <formula>"g"</formula>
    </cfRule>
  </conditionalFormatting>
  <conditionalFormatting sqref="BB16:BC16">
    <cfRule type="cellIs" dxfId="14388" priority="13524" stopIfTrue="1" operator="equal">
      <formula>"f"</formula>
    </cfRule>
  </conditionalFormatting>
  <conditionalFormatting sqref="BB16:BC16">
    <cfRule type="cellIs" dxfId="14387" priority="13522" stopIfTrue="1" operator="equal">
      <formula>"h"</formula>
    </cfRule>
    <cfRule type="cellIs" dxfId="14386" priority="13523" stopIfTrue="1" operator="equal">
      <formula>"g"</formula>
    </cfRule>
  </conditionalFormatting>
  <conditionalFormatting sqref="BD16:BF16">
    <cfRule type="cellIs" dxfId="14385" priority="13515" stopIfTrue="1" operator="equal">
      <formula>"f"</formula>
    </cfRule>
  </conditionalFormatting>
  <conditionalFormatting sqref="BD16:BF16">
    <cfRule type="cellIs" dxfId="14384" priority="13513" stopIfTrue="1" operator="equal">
      <formula>"h"</formula>
    </cfRule>
    <cfRule type="cellIs" dxfId="14383" priority="13514" stopIfTrue="1" operator="equal">
      <formula>"g"</formula>
    </cfRule>
  </conditionalFormatting>
  <conditionalFormatting sqref="BD16:BF16">
    <cfRule type="cellIs" dxfId="14382" priority="13512" stopIfTrue="1" operator="equal">
      <formula>"f"</formula>
    </cfRule>
  </conditionalFormatting>
  <conditionalFormatting sqref="BD16:BF16">
    <cfRule type="cellIs" dxfId="14381" priority="13510" stopIfTrue="1" operator="equal">
      <formula>"h"</formula>
    </cfRule>
    <cfRule type="cellIs" dxfId="14380" priority="13511" stopIfTrue="1" operator="equal">
      <formula>"g"</formula>
    </cfRule>
  </conditionalFormatting>
  <conditionalFormatting sqref="BK16:BM16">
    <cfRule type="cellIs" dxfId="14379" priority="13014" stopIfTrue="1" operator="equal">
      <formula>"f"</formula>
    </cfRule>
  </conditionalFormatting>
  <conditionalFormatting sqref="BK16:BM16">
    <cfRule type="cellIs" dxfId="14378" priority="13012" stopIfTrue="1" operator="equal">
      <formula>"h"</formula>
    </cfRule>
    <cfRule type="cellIs" dxfId="14377" priority="13013" stopIfTrue="1" operator="equal">
      <formula>"g"</formula>
    </cfRule>
  </conditionalFormatting>
  <conditionalFormatting sqref="BK16:BM16">
    <cfRule type="cellIs" dxfId="14376" priority="13077" stopIfTrue="1" operator="equal">
      <formula>"f"</formula>
    </cfRule>
  </conditionalFormatting>
  <conditionalFormatting sqref="BK16:BM16">
    <cfRule type="cellIs" dxfId="14375" priority="13075" stopIfTrue="1" operator="equal">
      <formula>"h"</formula>
    </cfRule>
    <cfRule type="cellIs" dxfId="14374" priority="13076" stopIfTrue="1" operator="equal">
      <formula>"g"</formula>
    </cfRule>
  </conditionalFormatting>
  <conditionalFormatting sqref="BK16:BM16">
    <cfRule type="cellIs" dxfId="14373" priority="13074" stopIfTrue="1" operator="equal">
      <formula>"f"</formula>
    </cfRule>
  </conditionalFormatting>
  <conditionalFormatting sqref="BK16:BM16">
    <cfRule type="cellIs" dxfId="14372" priority="13072" stopIfTrue="1" operator="equal">
      <formula>"h"</formula>
    </cfRule>
    <cfRule type="cellIs" dxfId="14371" priority="13073" stopIfTrue="1" operator="equal">
      <formula>"g"</formula>
    </cfRule>
  </conditionalFormatting>
  <conditionalFormatting sqref="BK16:BM16">
    <cfRule type="cellIs" dxfId="14370" priority="13071" stopIfTrue="1" operator="equal">
      <formula>"f"</formula>
    </cfRule>
  </conditionalFormatting>
  <conditionalFormatting sqref="BK16:BM16">
    <cfRule type="cellIs" dxfId="14369" priority="13069" stopIfTrue="1" operator="equal">
      <formula>"h"</formula>
    </cfRule>
    <cfRule type="cellIs" dxfId="14368" priority="13070" stopIfTrue="1" operator="equal">
      <formula>"g"</formula>
    </cfRule>
  </conditionalFormatting>
  <conditionalFormatting sqref="BK16:BM16">
    <cfRule type="cellIs" dxfId="14367" priority="13068" stopIfTrue="1" operator="equal">
      <formula>"f"</formula>
    </cfRule>
  </conditionalFormatting>
  <conditionalFormatting sqref="BK16:BM16">
    <cfRule type="cellIs" dxfId="14366" priority="13066" stopIfTrue="1" operator="equal">
      <formula>"h"</formula>
    </cfRule>
    <cfRule type="cellIs" dxfId="14365" priority="13067" stopIfTrue="1" operator="equal">
      <formula>"g"</formula>
    </cfRule>
  </conditionalFormatting>
  <conditionalFormatting sqref="BK16:BM16">
    <cfRule type="cellIs" dxfId="14364" priority="13065" stopIfTrue="1" operator="equal">
      <formula>"f"</formula>
    </cfRule>
  </conditionalFormatting>
  <conditionalFormatting sqref="BK16:BM16">
    <cfRule type="cellIs" dxfId="14363" priority="13063" stopIfTrue="1" operator="equal">
      <formula>"h"</formula>
    </cfRule>
    <cfRule type="cellIs" dxfId="14362" priority="13064" stopIfTrue="1" operator="equal">
      <formula>"g"</formula>
    </cfRule>
  </conditionalFormatting>
  <conditionalFormatting sqref="BK16:BM16">
    <cfRule type="cellIs" dxfId="14361" priority="13062" stopIfTrue="1" operator="equal">
      <formula>"f"</formula>
    </cfRule>
  </conditionalFormatting>
  <conditionalFormatting sqref="BK16:BM16">
    <cfRule type="cellIs" dxfId="14360" priority="13060" stopIfTrue="1" operator="equal">
      <formula>"h"</formula>
    </cfRule>
    <cfRule type="cellIs" dxfId="14359" priority="13061" stopIfTrue="1" operator="equal">
      <formula>"g"</formula>
    </cfRule>
  </conditionalFormatting>
  <conditionalFormatting sqref="BK16:BM16">
    <cfRule type="cellIs" dxfId="14358" priority="13059" stopIfTrue="1" operator="equal">
      <formula>"f"</formula>
    </cfRule>
  </conditionalFormatting>
  <conditionalFormatting sqref="BK16:BM16">
    <cfRule type="cellIs" dxfId="14357" priority="13057" stopIfTrue="1" operator="equal">
      <formula>"h"</formula>
    </cfRule>
    <cfRule type="cellIs" dxfId="14356" priority="13058" stopIfTrue="1" operator="equal">
      <formula>"g"</formula>
    </cfRule>
  </conditionalFormatting>
  <conditionalFormatting sqref="BK16:BM16">
    <cfRule type="cellIs" dxfId="14355" priority="13056" stopIfTrue="1" operator="equal">
      <formula>"f"</formula>
    </cfRule>
  </conditionalFormatting>
  <conditionalFormatting sqref="BK16:BM16">
    <cfRule type="cellIs" dxfId="14354" priority="13054" stopIfTrue="1" operator="equal">
      <formula>"h"</formula>
    </cfRule>
    <cfRule type="cellIs" dxfId="14353" priority="13055" stopIfTrue="1" operator="equal">
      <formula>"g"</formula>
    </cfRule>
  </conditionalFormatting>
  <conditionalFormatting sqref="BK16:BM16">
    <cfRule type="cellIs" dxfId="14352" priority="13053" stopIfTrue="1" operator="equal">
      <formula>"f"</formula>
    </cfRule>
  </conditionalFormatting>
  <conditionalFormatting sqref="BK16:BM16">
    <cfRule type="cellIs" dxfId="14351" priority="13051" stopIfTrue="1" operator="equal">
      <formula>"h"</formula>
    </cfRule>
    <cfRule type="cellIs" dxfId="14350" priority="13052" stopIfTrue="1" operator="equal">
      <formula>"g"</formula>
    </cfRule>
  </conditionalFormatting>
  <conditionalFormatting sqref="BK16:BM16">
    <cfRule type="cellIs" dxfId="14349" priority="13050" stopIfTrue="1" operator="equal">
      <formula>"f"</formula>
    </cfRule>
  </conditionalFormatting>
  <conditionalFormatting sqref="BK16:BM16">
    <cfRule type="cellIs" dxfId="14348" priority="13048" stopIfTrue="1" operator="equal">
      <formula>"h"</formula>
    </cfRule>
    <cfRule type="cellIs" dxfId="14347" priority="13049" stopIfTrue="1" operator="equal">
      <formula>"g"</formula>
    </cfRule>
  </conditionalFormatting>
  <conditionalFormatting sqref="BK16:BM16">
    <cfRule type="cellIs" dxfId="14346" priority="13047" stopIfTrue="1" operator="equal">
      <formula>"f"</formula>
    </cfRule>
  </conditionalFormatting>
  <conditionalFormatting sqref="BK16:BM16">
    <cfRule type="cellIs" dxfId="14345" priority="13045" stopIfTrue="1" operator="equal">
      <formula>"h"</formula>
    </cfRule>
    <cfRule type="cellIs" dxfId="14344" priority="13046" stopIfTrue="1" operator="equal">
      <formula>"g"</formula>
    </cfRule>
  </conditionalFormatting>
  <conditionalFormatting sqref="BK16:BM16">
    <cfRule type="cellIs" dxfId="14343" priority="13044" stopIfTrue="1" operator="equal">
      <formula>"f"</formula>
    </cfRule>
  </conditionalFormatting>
  <conditionalFormatting sqref="BK16:BM16">
    <cfRule type="cellIs" dxfId="14342" priority="13042" stopIfTrue="1" operator="equal">
      <formula>"h"</formula>
    </cfRule>
    <cfRule type="cellIs" dxfId="14341" priority="13043" stopIfTrue="1" operator="equal">
      <formula>"g"</formula>
    </cfRule>
  </conditionalFormatting>
  <conditionalFormatting sqref="BK16:BM16">
    <cfRule type="cellIs" dxfId="14340" priority="13041" stopIfTrue="1" operator="equal">
      <formula>"f"</formula>
    </cfRule>
  </conditionalFormatting>
  <conditionalFormatting sqref="BK16:BM16">
    <cfRule type="cellIs" dxfId="14339" priority="13039" stopIfTrue="1" operator="equal">
      <formula>"h"</formula>
    </cfRule>
    <cfRule type="cellIs" dxfId="14338" priority="13040" stopIfTrue="1" operator="equal">
      <formula>"g"</formula>
    </cfRule>
  </conditionalFormatting>
  <conditionalFormatting sqref="BK16:BM16">
    <cfRule type="cellIs" dxfId="14337" priority="13038" stopIfTrue="1" operator="equal">
      <formula>"f"</formula>
    </cfRule>
  </conditionalFormatting>
  <conditionalFormatting sqref="BK16:BM16">
    <cfRule type="cellIs" dxfId="14336" priority="13036" stopIfTrue="1" operator="equal">
      <formula>"h"</formula>
    </cfRule>
    <cfRule type="cellIs" dxfId="14335" priority="13037" stopIfTrue="1" operator="equal">
      <formula>"g"</formula>
    </cfRule>
  </conditionalFormatting>
  <conditionalFormatting sqref="BK16:BM16">
    <cfRule type="cellIs" dxfId="14334" priority="13035" stopIfTrue="1" operator="equal">
      <formula>"f"</formula>
    </cfRule>
  </conditionalFormatting>
  <conditionalFormatting sqref="BK16:BM16">
    <cfRule type="cellIs" dxfId="14333" priority="13033" stopIfTrue="1" operator="equal">
      <formula>"h"</formula>
    </cfRule>
    <cfRule type="cellIs" dxfId="14332" priority="13034" stopIfTrue="1" operator="equal">
      <formula>"g"</formula>
    </cfRule>
  </conditionalFormatting>
  <conditionalFormatting sqref="BK16:BM16">
    <cfRule type="cellIs" dxfId="14331" priority="13032" stopIfTrue="1" operator="equal">
      <formula>"f"</formula>
    </cfRule>
  </conditionalFormatting>
  <conditionalFormatting sqref="BK16:BM16">
    <cfRule type="cellIs" dxfId="14330" priority="13030" stopIfTrue="1" operator="equal">
      <formula>"h"</formula>
    </cfRule>
    <cfRule type="cellIs" dxfId="14329" priority="13031" stopIfTrue="1" operator="equal">
      <formula>"g"</formula>
    </cfRule>
  </conditionalFormatting>
  <conditionalFormatting sqref="BK16:BM16">
    <cfRule type="cellIs" dxfId="14328" priority="13026" stopIfTrue="1" operator="equal">
      <formula>"f"</formula>
    </cfRule>
  </conditionalFormatting>
  <conditionalFormatting sqref="BK16:BM16">
    <cfRule type="cellIs" dxfId="14327" priority="13024" stopIfTrue="1" operator="equal">
      <formula>"h"</formula>
    </cfRule>
    <cfRule type="cellIs" dxfId="14326" priority="13025" stopIfTrue="1" operator="equal">
      <formula>"g"</formula>
    </cfRule>
  </conditionalFormatting>
  <conditionalFormatting sqref="BK16:BM16">
    <cfRule type="cellIs" dxfId="14325" priority="13029" stopIfTrue="1" operator="equal">
      <formula>"f"</formula>
    </cfRule>
  </conditionalFormatting>
  <conditionalFormatting sqref="BK16:BM16">
    <cfRule type="cellIs" dxfId="14324" priority="13027" stopIfTrue="1" operator="equal">
      <formula>"h"</formula>
    </cfRule>
    <cfRule type="cellIs" dxfId="14323" priority="13028" stopIfTrue="1" operator="equal">
      <formula>"g"</formula>
    </cfRule>
  </conditionalFormatting>
  <conditionalFormatting sqref="BK16:BM16">
    <cfRule type="cellIs" dxfId="14322" priority="13023" stopIfTrue="1" operator="equal">
      <formula>"f"</formula>
    </cfRule>
  </conditionalFormatting>
  <conditionalFormatting sqref="BK16:BM16">
    <cfRule type="cellIs" dxfId="14321" priority="13021" stopIfTrue="1" operator="equal">
      <formula>"h"</formula>
    </cfRule>
    <cfRule type="cellIs" dxfId="14320" priority="13022" stopIfTrue="1" operator="equal">
      <formula>"g"</formula>
    </cfRule>
  </conditionalFormatting>
  <conditionalFormatting sqref="BK16:BM16">
    <cfRule type="cellIs" dxfId="14319" priority="13020" stopIfTrue="1" operator="equal">
      <formula>"f"</formula>
    </cfRule>
  </conditionalFormatting>
  <conditionalFormatting sqref="BK16:BM16">
    <cfRule type="cellIs" dxfId="14318" priority="13018" stopIfTrue="1" operator="equal">
      <formula>"h"</formula>
    </cfRule>
    <cfRule type="cellIs" dxfId="14317" priority="13019" stopIfTrue="1" operator="equal">
      <formula>"g"</formula>
    </cfRule>
  </conditionalFormatting>
  <conditionalFormatting sqref="BK16:BM16">
    <cfRule type="cellIs" dxfId="14316" priority="13017" stopIfTrue="1" operator="equal">
      <formula>"f"</formula>
    </cfRule>
  </conditionalFormatting>
  <conditionalFormatting sqref="BK16:BM16">
    <cfRule type="cellIs" dxfId="14315" priority="13015" stopIfTrue="1" operator="equal">
      <formula>"h"</formula>
    </cfRule>
    <cfRule type="cellIs" dxfId="14314" priority="13016" stopIfTrue="1" operator="equal">
      <formula>"g"</formula>
    </cfRule>
  </conditionalFormatting>
  <conditionalFormatting sqref="BQ16">
    <cfRule type="cellIs" dxfId="14313" priority="12942" stopIfTrue="1" operator="equal">
      <formula>"f"</formula>
    </cfRule>
  </conditionalFormatting>
  <conditionalFormatting sqref="BQ16">
    <cfRule type="cellIs" dxfId="14312" priority="12940" stopIfTrue="1" operator="equal">
      <formula>"h"</formula>
    </cfRule>
    <cfRule type="cellIs" dxfId="14311" priority="12941" stopIfTrue="1" operator="equal">
      <formula>"g"</formula>
    </cfRule>
  </conditionalFormatting>
  <conditionalFormatting sqref="BQ16">
    <cfRule type="cellIs" dxfId="14310" priority="13011" stopIfTrue="1" operator="equal">
      <formula>"f"</formula>
    </cfRule>
  </conditionalFormatting>
  <conditionalFormatting sqref="BQ16">
    <cfRule type="cellIs" dxfId="14309" priority="13009" stopIfTrue="1" operator="equal">
      <formula>"h"</formula>
    </cfRule>
    <cfRule type="cellIs" dxfId="14308" priority="13010" stopIfTrue="1" operator="equal">
      <formula>"g"</formula>
    </cfRule>
  </conditionalFormatting>
  <conditionalFormatting sqref="BQ16">
    <cfRule type="cellIs" dxfId="14307" priority="13008" stopIfTrue="1" operator="equal">
      <formula>"f"</formula>
    </cfRule>
  </conditionalFormatting>
  <conditionalFormatting sqref="BQ16">
    <cfRule type="cellIs" dxfId="14306" priority="13006" stopIfTrue="1" operator="equal">
      <formula>"h"</formula>
    </cfRule>
    <cfRule type="cellIs" dxfId="14305" priority="13007" stopIfTrue="1" operator="equal">
      <formula>"g"</formula>
    </cfRule>
  </conditionalFormatting>
  <conditionalFormatting sqref="BQ16">
    <cfRule type="cellIs" dxfId="14304" priority="13005" stopIfTrue="1" operator="equal">
      <formula>"f"</formula>
    </cfRule>
  </conditionalFormatting>
  <conditionalFormatting sqref="BQ16">
    <cfRule type="cellIs" dxfId="14303" priority="13003" stopIfTrue="1" operator="equal">
      <formula>"h"</formula>
    </cfRule>
    <cfRule type="cellIs" dxfId="14302" priority="13004" stopIfTrue="1" operator="equal">
      <formula>"g"</formula>
    </cfRule>
  </conditionalFormatting>
  <conditionalFormatting sqref="BQ16">
    <cfRule type="cellIs" dxfId="14301" priority="13002" stopIfTrue="1" operator="equal">
      <formula>"f"</formula>
    </cfRule>
  </conditionalFormatting>
  <conditionalFormatting sqref="BQ16">
    <cfRule type="cellIs" dxfId="14300" priority="13000" stopIfTrue="1" operator="equal">
      <formula>"h"</formula>
    </cfRule>
    <cfRule type="cellIs" dxfId="14299" priority="13001" stopIfTrue="1" operator="equal">
      <formula>"g"</formula>
    </cfRule>
  </conditionalFormatting>
  <conditionalFormatting sqref="BQ16">
    <cfRule type="cellIs" dxfId="14298" priority="12999" stopIfTrue="1" operator="equal">
      <formula>"f"</formula>
    </cfRule>
  </conditionalFormatting>
  <conditionalFormatting sqref="BQ16">
    <cfRule type="cellIs" dxfId="14297" priority="12997" stopIfTrue="1" operator="equal">
      <formula>"h"</formula>
    </cfRule>
    <cfRule type="cellIs" dxfId="14296" priority="12998" stopIfTrue="1" operator="equal">
      <formula>"g"</formula>
    </cfRule>
  </conditionalFormatting>
  <conditionalFormatting sqref="BQ16">
    <cfRule type="cellIs" dxfId="14295" priority="12996" stopIfTrue="1" operator="equal">
      <formula>"f"</formula>
    </cfRule>
  </conditionalFormatting>
  <conditionalFormatting sqref="BQ16">
    <cfRule type="cellIs" dxfId="14294" priority="12994" stopIfTrue="1" operator="equal">
      <formula>"h"</formula>
    </cfRule>
    <cfRule type="cellIs" dxfId="14293" priority="12995" stopIfTrue="1" operator="equal">
      <formula>"g"</formula>
    </cfRule>
  </conditionalFormatting>
  <conditionalFormatting sqref="BQ16">
    <cfRule type="cellIs" dxfId="14292" priority="12993" stopIfTrue="1" operator="equal">
      <formula>"f"</formula>
    </cfRule>
  </conditionalFormatting>
  <conditionalFormatting sqref="BQ16">
    <cfRule type="cellIs" dxfId="14291" priority="12991" stopIfTrue="1" operator="equal">
      <formula>"h"</formula>
    </cfRule>
    <cfRule type="cellIs" dxfId="14290" priority="12992" stopIfTrue="1" operator="equal">
      <formula>"g"</formula>
    </cfRule>
  </conditionalFormatting>
  <conditionalFormatting sqref="BQ16">
    <cfRule type="cellIs" dxfId="14289" priority="12990" stopIfTrue="1" operator="equal">
      <formula>"f"</formula>
    </cfRule>
  </conditionalFormatting>
  <conditionalFormatting sqref="BQ16">
    <cfRule type="cellIs" dxfId="14288" priority="12988" stopIfTrue="1" operator="equal">
      <formula>"h"</formula>
    </cfRule>
    <cfRule type="cellIs" dxfId="14287" priority="12989" stopIfTrue="1" operator="equal">
      <formula>"g"</formula>
    </cfRule>
  </conditionalFormatting>
  <conditionalFormatting sqref="BQ16">
    <cfRule type="cellIs" dxfId="14286" priority="12987" stopIfTrue="1" operator="equal">
      <formula>"f"</formula>
    </cfRule>
  </conditionalFormatting>
  <conditionalFormatting sqref="BQ16">
    <cfRule type="cellIs" dxfId="14285" priority="12985" stopIfTrue="1" operator="equal">
      <formula>"h"</formula>
    </cfRule>
    <cfRule type="cellIs" dxfId="14284" priority="12986" stopIfTrue="1" operator="equal">
      <formula>"g"</formula>
    </cfRule>
  </conditionalFormatting>
  <conditionalFormatting sqref="BQ16">
    <cfRule type="cellIs" dxfId="14283" priority="12984" stopIfTrue="1" operator="equal">
      <formula>"f"</formula>
    </cfRule>
  </conditionalFormatting>
  <conditionalFormatting sqref="BQ16">
    <cfRule type="cellIs" dxfId="14282" priority="12982" stopIfTrue="1" operator="equal">
      <formula>"h"</formula>
    </cfRule>
    <cfRule type="cellIs" dxfId="14281" priority="12983" stopIfTrue="1" operator="equal">
      <formula>"g"</formula>
    </cfRule>
  </conditionalFormatting>
  <conditionalFormatting sqref="BQ16">
    <cfRule type="cellIs" dxfId="14280" priority="12981" stopIfTrue="1" operator="equal">
      <formula>"f"</formula>
    </cfRule>
  </conditionalFormatting>
  <conditionalFormatting sqref="BQ16">
    <cfRule type="cellIs" dxfId="14279" priority="12979" stopIfTrue="1" operator="equal">
      <formula>"h"</formula>
    </cfRule>
    <cfRule type="cellIs" dxfId="14278" priority="12980" stopIfTrue="1" operator="equal">
      <formula>"g"</formula>
    </cfRule>
  </conditionalFormatting>
  <conditionalFormatting sqref="BQ16">
    <cfRule type="cellIs" dxfId="14277" priority="12978" stopIfTrue="1" operator="equal">
      <formula>"f"</formula>
    </cfRule>
  </conditionalFormatting>
  <conditionalFormatting sqref="BQ16">
    <cfRule type="cellIs" dxfId="14276" priority="12976" stopIfTrue="1" operator="equal">
      <formula>"h"</formula>
    </cfRule>
    <cfRule type="cellIs" dxfId="14275" priority="12977" stopIfTrue="1" operator="equal">
      <formula>"g"</formula>
    </cfRule>
  </conditionalFormatting>
  <conditionalFormatting sqref="BQ16">
    <cfRule type="cellIs" dxfId="14274" priority="12975" stopIfTrue="1" operator="equal">
      <formula>"f"</formula>
    </cfRule>
  </conditionalFormatting>
  <conditionalFormatting sqref="BQ16">
    <cfRule type="cellIs" dxfId="14273" priority="12973" stopIfTrue="1" operator="equal">
      <formula>"h"</formula>
    </cfRule>
    <cfRule type="cellIs" dxfId="14272" priority="12974" stopIfTrue="1" operator="equal">
      <formula>"g"</formula>
    </cfRule>
  </conditionalFormatting>
  <conditionalFormatting sqref="BQ16">
    <cfRule type="cellIs" dxfId="14271" priority="12972" stopIfTrue="1" operator="equal">
      <formula>"f"</formula>
    </cfRule>
  </conditionalFormatting>
  <conditionalFormatting sqref="BQ16">
    <cfRule type="cellIs" dxfId="14270" priority="12970" stopIfTrue="1" operator="equal">
      <formula>"h"</formula>
    </cfRule>
    <cfRule type="cellIs" dxfId="14269" priority="12971" stopIfTrue="1" operator="equal">
      <formula>"g"</formula>
    </cfRule>
  </conditionalFormatting>
  <conditionalFormatting sqref="BQ16">
    <cfRule type="cellIs" dxfId="14268" priority="12969" stopIfTrue="1" operator="equal">
      <formula>"f"</formula>
    </cfRule>
  </conditionalFormatting>
  <conditionalFormatting sqref="BQ16">
    <cfRule type="cellIs" dxfId="14267" priority="12967" stopIfTrue="1" operator="equal">
      <formula>"h"</formula>
    </cfRule>
    <cfRule type="cellIs" dxfId="14266" priority="12968" stopIfTrue="1" operator="equal">
      <formula>"g"</formula>
    </cfRule>
  </conditionalFormatting>
  <conditionalFormatting sqref="BQ16">
    <cfRule type="cellIs" dxfId="14265" priority="12966" stopIfTrue="1" operator="equal">
      <formula>"f"</formula>
    </cfRule>
  </conditionalFormatting>
  <conditionalFormatting sqref="BQ16">
    <cfRule type="cellIs" dxfId="14264" priority="12964" stopIfTrue="1" operator="equal">
      <formula>"h"</formula>
    </cfRule>
    <cfRule type="cellIs" dxfId="14263" priority="12965" stopIfTrue="1" operator="equal">
      <formula>"g"</formula>
    </cfRule>
  </conditionalFormatting>
  <conditionalFormatting sqref="BQ16">
    <cfRule type="cellIs" dxfId="14262" priority="12963" stopIfTrue="1" operator="equal">
      <formula>"f"</formula>
    </cfRule>
  </conditionalFormatting>
  <conditionalFormatting sqref="BQ16">
    <cfRule type="cellIs" dxfId="14261" priority="12961" stopIfTrue="1" operator="equal">
      <formula>"h"</formula>
    </cfRule>
    <cfRule type="cellIs" dxfId="14260" priority="12962" stopIfTrue="1" operator="equal">
      <formula>"g"</formula>
    </cfRule>
  </conditionalFormatting>
  <conditionalFormatting sqref="BQ16">
    <cfRule type="cellIs" dxfId="14259" priority="12960" stopIfTrue="1" operator="equal">
      <formula>"f"</formula>
    </cfRule>
  </conditionalFormatting>
  <conditionalFormatting sqref="BQ16">
    <cfRule type="cellIs" dxfId="14258" priority="12958" stopIfTrue="1" operator="equal">
      <formula>"h"</formula>
    </cfRule>
    <cfRule type="cellIs" dxfId="14257" priority="12959" stopIfTrue="1" operator="equal">
      <formula>"g"</formula>
    </cfRule>
  </conditionalFormatting>
  <conditionalFormatting sqref="BQ16">
    <cfRule type="cellIs" dxfId="14256" priority="12954" stopIfTrue="1" operator="equal">
      <formula>"f"</formula>
    </cfRule>
  </conditionalFormatting>
  <conditionalFormatting sqref="BQ16">
    <cfRule type="cellIs" dxfId="14255" priority="12952" stopIfTrue="1" operator="equal">
      <formula>"h"</formula>
    </cfRule>
    <cfRule type="cellIs" dxfId="14254" priority="12953" stopIfTrue="1" operator="equal">
      <formula>"g"</formula>
    </cfRule>
  </conditionalFormatting>
  <conditionalFormatting sqref="BQ16">
    <cfRule type="cellIs" dxfId="14253" priority="12957" stopIfTrue="1" operator="equal">
      <formula>"f"</formula>
    </cfRule>
  </conditionalFormatting>
  <conditionalFormatting sqref="BQ16">
    <cfRule type="cellIs" dxfId="14252" priority="12955" stopIfTrue="1" operator="equal">
      <formula>"h"</formula>
    </cfRule>
    <cfRule type="cellIs" dxfId="14251" priority="12956" stopIfTrue="1" operator="equal">
      <formula>"g"</formula>
    </cfRule>
  </conditionalFormatting>
  <conditionalFormatting sqref="BQ16">
    <cfRule type="cellIs" dxfId="14250" priority="12951" stopIfTrue="1" operator="equal">
      <formula>"f"</formula>
    </cfRule>
  </conditionalFormatting>
  <conditionalFormatting sqref="BQ16">
    <cfRule type="cellIs" dxfId="14249" priority="12949" stopIfTrue="1" operator="equal">
      <formula>"h"</formula>
    </cfRule>
    <cfRule type="cellIs" dxfId="14248" priority="12950" stopIfTrue="1" operator="equal">
      <formula>"g"</formula>
    </cfRule>
  </conditionalFormatting>
  <conditionalFormatting sqref="BQ16">
    <cfRule type="cellIs" dxfId="14247" priority="12948" stopIfTrue="1" operator="equal">
      <formula>"f"</formula>
    </cfRule>
  </conditionalFormatting>
  <conditionalFormatting sqref="BQ16">
    <cfRule type="cellIs" dxfId="14246" priority="12946" stopIfTrue="1" operator="equal">
      <formula>"h"</formula>
    </cfRule>
    <cfRule type="cellIs" dxfId="14245" priority="12947" stopIfTrue="1" operator="equal">
      <formula>"g"</formula>
    </cfRule>
  </conditionalFormatting>
  <conditionalFormatting sqref="BQ16">
    <cfRule type="cellIs" dxfId="14244" priority="12945" stopIfTrue="1" operator="equal">
      <formula>"f"</formula>
    </cfRule>
  </conditionalFormatting>
  <conditionalFormatting sqref="BQ16">
    <cfRule type="cellIs" dxfId="14243" priority="12943" stopIfTrue="1" operator="equal">
      <formula>"h"</formula>
    </cfRule>
    <cfRule type="cellIs" dxfId="14242" priority="12944" stopIfTrue="1" operator="equal">
      <formula>"g"</formula>
    </cfRule>
  </conditionalFormatting>
  <conditionalFormatting sqref="BP16">
    <cfRule type="cellIs" dxfId="14241" priority="12870" stopIfTrue="1" operator="equal">
      <formula>"f"</formula>
    </cfRule>
  </conditionalFormatting>
  <conditionalFormatting sqref="BP16">
    <cfRule type="cellIs" dxfId="14240" priority="12868" stopIfTrue="1" operator="equal">
      <formula>"h"</formula>
    </cfRule>
    <cfRule type="cellIs" dxfId="14239" priority="12869" stopIfTrue="1" operator="equal">
      <formula>"g"</formula>
    </cfRule>
  </conditionalFormatting>
  <conditionalFormatting sqref="BP16">
    <cfRule type="cellIs" dxfId="14238" priority="12939" stopIfTrue="1" operator="equal">
      <formula>"f"</formula>
    </cfRule>
  </conditionalFormatting>
  <conditionalFormatting sqref="BP16">
    <cfRule type="cellIs" dxfId="14237" priority="12937" stopIfTrue="1" operator="equal">
      <formula>"h"</formula>
    </cfRule>
    <cfRule type="cellIs" dxfId="14236" priority="12938" stopIfTrue="1" operator="equal">
      <formula>"g"</formula>
    </cfRule>
  </conditionalFormatting>
  <conditionalFormatting sqref="BP16">
    <cfRule type="cellIs" dxfId="14235" priority="12936" stopIfTrue="1" operator="equal">
      <formula>"f"</formula>
    </cfRule>
  </conditionalFormatting>
  <conditionalFormatting sqref="BP16">
    <cfRule type="cellIs" dxfId="14234" priority="12934" stopIfTrue="1" operator="equal">
      <formula>"h"</formula>
    </cfRule>
    <cfRule type="cellIs" dxfId="14233" priority="12935" stopIfTrue="1" operator="equal">
      <formula>"g"</formula>
    </cfRule>
  </conditionalFormatting>
  <conditionalFormatting sqref="BP16">
    <cfRule type="cellIs" dxfId="14232" priority="12933" stopIfTrue="1" operator="equal">
      <formula>"f"</formula>
    </cfRule>
  </conditionalFormatting>
  <conditionalFormatting sqref="BP16">
    <cfRule type="cellIs" dxfId="14231" priority="12931" stopIfTrue="1" operator="equal">
      <formula>"h"</formula>
    </cfRule>
    <cfRule type="cellIs" dxfId="14230" priority="12932" stopIfTrue="1" operator="equal">
      <formula>"g"</formula>
    </cfRule>
  </conditionalFormatting>
  <conditionalFormatting sqref="BP16">
    <cfRule type="cellIs" dxfId="14229" priority="12930" stopIfTrue="1" operator="equal">
      <formula>"f"</formula>
    </cfRule>
  </conditionalFormatting>
  <conditionalFormatting sqref="BP16">
    <cfRule type="cellIs" dxfId="14228" priority="12928" stopIfTrue="1" operator="equal">
      <formula>"h"</formula>
    </cfRule>
    <cfRule type="cellIs" dxfId="14227" priority="12929" stopIfTrue="1" operator="equal">
      <formula>"g"</formula>
    </cfRule>
  </conditionalFormatting>
  <conditionalFormatting sqref="BP16">
    <cfRule type="cellIs" dxfId="14226" priority="12927" stopIfTrue="1" operator="equal">
      <formula>"f"</formula>
    </cfRule>
  </conditionalFormatting>
  <conditionalFormatting sqref="BP16">
    <cfRule type="cellIs" dxfId="14225" priority="12925" stopIfTrue="1" operator="equal">
      <formula>"h"</formula>
    </cfRule>
    <cfRule type="cellIs" dxfId="14224" priority="12926" stopIfTrue="1" operator="equal">
      <formula>"g"</formula>
    </cfRule>
  </conditionalFormatting>
  <conditionalFormatting sqref="BP16">
    <cfRule type="cellIs" dxfId="14223" priority="12924" stopIfTrue="1" operator="equal">
      <formula>"f"</formula>
    </cfRule>
  </conditionalFormatting>
  <conditionalFormatting sqref="BP16">
    <cfRule type="cellIs" dxfId="14222" priority="12922" stopIfTrue="1" operator="equal">
      <formula>"h"</formula>
    </cfRule>
    <cfRule type="cellIs" dxfId="14221" priority="12923" stopIfTrue="1" operator="equal">
      <formula>"g"</formula>
    </cfRule>
  </conditionalFormatting>
  <conditionalFormatting sqref="BP16">
    <cfRule type="cellIs" dxfId="14220" priority="12921" stopIfTrue="1" operator="equal">
      <formula>"f"</formula>
    </cfRule>
  </conditionalFormatting>
  <conditionalFormatting sqref="BP16">
    <cfRule type="cellIs" dxfId="14219" priority="12919" stopIfTrue="1" operator="equal">
      <formula>"h"</formula>
    </cfRule>
    <cfRule type="cellIs" dxfId="14218" priority="12920" stopIfTrue="1" operator="equal">
      <formula>"g"</formula>
    </cfRule>
  </conditionalFormatting>
  <conditionalFormatting sqref="BP16">
    <cfRule type="cellIs" dxfId="14217" priority="12918" stopIfTrue="1" operator="equal">
      <formula>"f"</formula>
    </cfRule>
  </conditionalFormatting>
  <conditionalFormatting sqref="BP16">
    <cfRule type="cellIs" dxfId="14216" priority="12916" stopIfTrue="1" operator="equal">
      <formula>"h"</formula>
    </cfRule>
    <cfRule type="cellIs" dxfId="14215" priority="12917" stopIfTrue="1" operator="equal">
      <formula>"g"</formula>
    </cfRule>
  </conditionalFormatting>
  <conditionalFormatting sqref="BP16">
    <cfRule type="cellIs" dxfId="14214" priority="12915" stopIfTrue="1" operator="equal">
      <formula>"f"</formula>
    </cfRule>
  </conditionalFormatting>
  <conditionalFormatting sqref="BP16">
    <cfRule type="cellIs" dxfId="14213" priority="12913" stopIfTrue="1" operator="equal">
      <formula>"h"</formula>
    </cfRule>
    <cfRule type="cellIs" dxfId="14212" priority="12914" stopIfTrue="1" operator="equal">
      <formula>"g"</formula>
    </cfRule>
  </conditionalFormatting>
  <conditionalFormatting sqref="BP16">
    <cfRule type="cellIs" dxfId="14211" priority="12912" stopIfTrue="1" operator="equal">
      <formula>"f"</formula>
    </cfRule>
  </conditionalFormatting>
  <conditionalFormatting sqref="BP16">
    <cfRule type="cellIs" dxfId="14210" priority="12910" stopIfTrue="1" operator="equal">
      <formula>"h"</formula>
    </cfRule>
    <cfRule type="cellIs" dxfId="14209" priority="12911" stopIfTrue="1" operator="equal">
      <formula>"g"</formula>
    </cfRule>
  </conditionalFormatting>
  <conditionalFormatting sqref="BP16">
    <cfRule type="cellIs" dxfId="14208" priority="12909" stopIfTrue="1" operator="equal">
      <formula>"f"</formula>
    </cfRule>
  </conditionalFormatting>
  <conditionalFormatting sqref="BP16">
    <cfRule type="cellIs" dxfId="14207" priority="12907" stopIfTrue="1" operator="equal">
      <formula>"h"</formula>
    </cfRule>
    <cfRule type="cellIs" dxfId="14206" priority="12908" stopIfTrue="1" operator="equal">
      <formula>"g"</formula>
    </cfRule>
  </conditionalFormatting>
  <conditionalFormatting sqref="BP16">
    <cfRule type="cellIs" dxfId="14205" priority="12906" stopIfTrue="1" operator="equal">
      <formula>"f"</formula>
    </cfRule>
  </conditionalFormatting>
  <conditionalFormatting sqref="BP16">
    <cfRule type="cellIs" dxfId="14204" priority="12904" stopIfTrue="1" operator="equal">
      <formula>"h"</formula>
    </cfRule>
    <cfRule type="cellIs" dxfId="14203" priority="12905" stopIfTrue="1" operator="equal">
      <formula>"g"</formula>
    </cfRule>
  </conditionalFormatting>
  <conditionalFormatting sqref="BP16">
    <cfRule type="cellIs" dxfId="14202" priority="12903" stopIfTrue="1" operator="equal">
      <formula>"f"</formula>
    </cfRule>
  </conditionalFormatting>
  <conditionalFormatting sqref="BP16">
    <cfRule type="cellIs" dxfId="14201" priority="12901" stopIfTrue="1" operator="equal">
      <formula>"h"</formula>
    </cfRule>
    <cfRule type="cellIs" dxfId="14200" priority="12902" stopIfTrue="1" operator="equal">
      <formula>"g"</formula>
    </cfRule>
  </conditionalFormatting>
  <conditionalFormatting sqref="BP16">
    <cfRule type="cellIs" dxfId="14199" priority="12900" stopIfTrue="1" operator="equal">
      <formula>"f"</formula>
    </cfRule>
  </conditionalFormatting>
  <conditionalFormatting sqref="BP16">
    <cfRule type="cellIs" dxfId="14198" priority="12898" stopIfTrue="1" operator="equal">
      <formula>"h"</formula>
    </cfRule>
    <cfRule type="cellIs" dxfId="14197" priority="12899" stopIfTrue="1" operator="equal">
      <formula>"g"</formula>
    </cfRule>
  </conditionalFormatting>
  <conditionalFormatting sqref="BP16">
    <cfRule type="cellIs" dxfId="14196" priority="12897" stopIfTrue="1" operator="equal">
      <formula>"f"</formula>
    </cfRule>
  </conditionalFormatting>
  <conditionalFormatting sqref="BP16">
    <cfRule type="cellIs" dxfId="14195" priority="12895" stopIfTrue="1" operator="equal">
      <formula>"h"</formula>
    </cfRule>
    <cfRule type="cellIs" dxfId="14194" priority="12896" stopIfTrue="1" operator="equal">
      <formula>"g"</formula>
    </cfRule>
  </conditionalFormatting>
  <conditionalFormatting sqref="BP16">
    <cfRule type="cellIs" dxfId="14193" priority="12894" stopIfTrue="1" operator="equal">
      <formula>"f"</formula>
    </cfRule>
  </conditionalFormatting>
  <conditionalFormatting sqref="BP16">
    <cfRule type="cellIs" dxfId="14192" priority="12892" stopIfTrue="1" operator="equal">
      <formula>"h"</formula>
    </cfRule>
    <cfRule type="cellIs" dxfId="14191" priority="12893" stopIfTrue="1" operator="equal">
      <formula>"g"</formula>
    </cfRule>
  </conditionalFormatting>
  <conditionalFormatting sqref="BP16">
    <cfRule type="cellIs" dxfId="14190" priority="12891" stopIfTrue="1" operator="equal">
      <formula>"f"</formula>
    </cfRule>
  </conditionalFormatting>
  <conditionalFormatting sqref="BP16">
    <cfRule type="cellIs" dxfId="14189" priority="12889" stopIfTrue="1" operator="equal">
      <formula>"h"</formula>
    </cfRule>
    <cfRule type="cellIs" dxfId="14188" priority="12890" stopIfTrue="1" operator="equal">
      <formula>"g"</formula>
    </cfRule>
  </conditionalFormatting>
  <conditionalFormatting sqref="BP16">
    <cfRule type="cellIs" dxfId="14187" priority="12888" stopIfTrue="1" operator="equal">
      <formula>"f"</formula>
    </cfRule>
  </conditionalFormatting>
  <conditionalFormatting sqref="BP16">
    <cfRule type="cellIs" dxfId="14186" priority="12886" stopIfTrue="1" operator="equal">
      <formula>"h"</formula>
    </cfRule>
    <cfRule type="cellIs" dxfId="14185" priority="12887" stopIfTrue="1" operator="equal">
      <formula>"g"</formula>
    </cfRule>
  </conditionalFormatting>
  <conditionalFormatting sqref="BP16">
    <cfRule type="cellIs" dxfId="14184" priority="12882" stopIfTrue="1" operator="equal">
      <formula>"f"</formula>
    </cfRule>
  </conditionalFormatting>
  <conditionalFormatting sqref="BP16">
    <cfRule type="cellIs" dxfId="14183" priority="12880" stopIfTrue="1" operator="equal">
      <formula>"h"</formula>
    </cfRule>
    <cfRule type="cellIs" dxfId="14182" priority="12881" stopIfTrue="1" operator="equal">
      <formula>"g"</formula>
    </cfRule>
  </conditionalFormatting>
  <conditionalFormatting sqref="BP16">
    <cfRule type="cellIs" dxfId="14181" priority="12885" stopIfTrue="1" operator="equal">
      <formula>"f"</formula>
    </cfRule>
  </conditionalFormatting>
  <conditionalFormatting sqref="BP16">
    <cfRule type="cellIs" dxfId="14180" priority="12883" stopIfTrue="1" operator="equal">
      <formula>"h"</formula>
    </cfRule>
    <cfRule type="cellIs" dxfId="14179" priority="12884" stopIfTrue="1" operator="equal">
      <formula>"g"</formula>
    </cfRule>
  </conditionalFormatting>
  <conditionalFormatting sqref="BP16">
    <cfRule type="cellIs" dxfId="14178" priority="12879" stopIfTrue="1" operator="equal">
      <formula>"f"</formula>
    </cfRule>
  </conditionalFormatting>
  <conditionalFormatting sqref="BP16">
    <cfRule type="cellIs" dxfId="14177" priority="12877" stopIfTrue="1" operator="equal">
      <formula>"h"</formula>
    </cfRule>
    <cfRule type="cellIs" dxfId="14176" priority="12878" stopIfTrue="1" operator="equal">
      <formula>"g"</formula>
    </cfRule>
  </conditionalFormatting>
  <conditionalFormatting sqref="BP16">
    <cfRule type="cellIs" dxfId="14175" priority="12876" stopIfTrue="1" operator="equal">
      <formula>"f"</formula>
    </cfRule>
  </conditionalFormatting>
  <conditionalFormatting sqref="BP16">
    <cfRule type="cellIs" dxfId="14174" priority="12874" stopIfTrue="1" operator="equal">
      <formula>"h"</formula>
    </cfRule>
    <cfRule type="cellIs" dxfId="14173" priority="12875" stopIfTrue="1" operator="equal">
      <formula>"g"</formula>
    </cfRule>
  </conditionalFormatting>
  <conditionalFormatting sqref="BP16">
    <cfRule type="cellIs" dxfId="14172" priority="12873" stopIfTrue="1" operator="equal">
      <formula>"f"</formula>
    </cfRule>
  </conditionalFormatting>
  <conditionalFormatting sqref="BP16">
    <cfRule type="cellIs" dxfId="14171" priority="12871" stopIfTrue="1" operator="equal">
      <formula>"h"</formula>
    </cfRule>
    <cfRule type="cellIs" dxfId="14170" priority="12872" stopIfTrue="1" operator="equal">
      <formula>"g"</formula>
    </cfRule>
  </conditionalFormatting>
  <conditionalFormatting sqref="BP16:BQ16">
    <cfRule type="cellIs" dxfId="14169" priority="12864" stopIfTrue="1" operator="equal">
      <formula>"f"</formula>
    </cfRule>
  </conditionalFormatting>
  <conditionalFormatting sqref="BP16:BQ16">
    <cfRule type="cellIs" dxfId="14168" priority="12862" stopIfTrue="1" operator="equal">
      <formula>"h"</formula>
    </cfRule>
    <cfRule type="cellIs" dxfId="14167" priority="12863" stopIfTrue="1" operator="equal">
      <formula>"g"</formula>
    </cfRule>
  </conditionalFormatting>
  <conditionalFormatting sqref="BP16:BQ16">
    <cfRule type="cellIs" dxfId="14166" priority="12867" stopIfTrue="1" operator="equal">
      <formula>"f"</formula>
    </cfRule>
  </conditionalFormatting>
  <conditionalFormatting sqref="BP16:BQ16">
    <cfRule type="cellIs" dxfId="14165" priority="12865" stopIfTrue="1" operator="equal">
      <formula>"h"</formula>
    </cfRule>
    <cfRule type="cellIs" dxfId="14164" priority="12866" stopIfTrue="1" operator="equal">
      <formula>"g"</formula>
    </cfRule>
  </conditionalFormatting>
  <conditionalFormatting sqref="BR17:BR37">
    <cfRule type="cellIs" dxfId="14163" priority="12843" stopIfTrue="1" operator="equal">
      <formula>"f"</formula>
    </cfRule>
  </conditionalFormatting>
  <conditionalFormatting sqref="BR17:BR37">
    <cfRule type="cellIs" dxfId="14162" priority="12841" stopIfTrue="1" operator="equal">
      <formula>"h"</formula>
    </cfRule>
    <cfRule type="cellIs" dxfId="14161" priority="12842" stopIfTrue="1" operator="equal">
      <formula>"g"</formula>
    </cfRule>
  </conditionalFormatting>
  <conditionalFormatting sqref="AO17:AP37">
    <cfRule type="cellIs" dxfId="14160" priority="12771" stopIfTrue="1" operator="equal">
      <formula>"f"</formula>
    </cfRule>
  </conditionalFormatting>
  <conditionalFormatting sqref="AO17:AP37">
    <cfRule type="cellIs" dxfId="14159" priority="12769" stopIfTrue="1" operator="equal">
      <formula>"h"</formula>
    </cfRule>
    <cfRule type="cellIs" dxfId="14158" priority="12770" stopIfTrue="1" operator="equal">
      <formula>"g"</formula>
    </cfRule>
  </conditionalFormatting>
  <conditionalFormatting sqref="AO17:AP37">
    <cfRule type="cellIs" dxfId="14157" priority="12840" stopIfTrue="1" operator="equal">
      <formula>"f"</formula>
    </cfRule>
  </conditionalFormatting>
  <conditionalFormatting sqref="AO17:AP37">
    <cfRule type="cellIs" dxfId="14156" priority="12838" stopIfTrue="1" operator="equal">
      <formula>"h"</formula>
    </cfRule>
    <cfRule type="cellIs" dxfId="14155" priority="12839" stopIfTrue="1" operator="equal">
      <formula>"g"</formula>
    </cfRule>
  </conditionalFormatting>
  <conditionalFormatting sqref="AO17:AP37">
    <cfRule type="cellIs" dxfId="14154" priority="12837" stopIfTrue="1" operator="equal">
      <formula>"f"</formula>
    </cfRule>
  </conditionalFormatting>
  <conditionalFormatting sqref="AO17:AP37">
    <cfRule type="cellIs" dxfId="14153" priority="12835" stopIfTrue="1" operator="equal">
      <formula>"h"</formula>
    </cfRule>
    <cfRule type="cellIs" dxfId="14152" priority="12836" stopIfTrue="1" operator="equal">
      <formula>"g"</formula>
    </cfRule>
  </conditionalFormatting>
  <conditionalFormatting sqref="AO17:AP37">
    <cfRule type="cellIs" dxfId="14151" priority="12834" stopIfTrue="1" operator="equal">
      <formula>"f"</formula>
    </cfRule>
  </conditionalFormatting>
  <conditionalFormatting sqref="AO17:AP37">
    <cfRule type="cellIs" dxfId="14150" priority="12832" stopIfTrue="1" operator="equal">
      <formula>"h"</formula>
    </cfRule>
    <cfRule type="cellIs" dxfId="14149" priority="12833" stopIfTrue="1" operator="equal">
      <formula>"g"</formula>
    </cfRule>
  </conditionalFormatting>
  <conditionalFormatting sqref="AO17:AP37">
    <cfRule type="cellIs" dxfId="14148" priority="12831" stopIfTrue="1" operator="equal">
      <formula>"f"</formula>
    </cfRule>
  </conditionalFormatting>
  <conditionalFormatting sqref="AO17:AP37">
    <cfRule type="cellIs" dxfId="14147" priority="12829" stopIfTrue="1" operator="equal">
      <formula>"h"</formula>
    </cfRule>
    <cfRule type="cellIs" dxfId="14146" priority="12830" stopIfTrue="1" operator="equal">
      <formula>"g"</formula>
    </cfRule>
  </conditionalFormatting>
  <conditionalFormatting sqref="AO17:AP37">
    <cfRule type="cellIs" dxfId="14145" priority="12828" stopIfTrue="1" operator="equal">
      <formula>"f"</formula>
    </cfRule>
  </conditionalFormatting>
  <conditionalFormatting sqref="AO17:AP37">
    <cfRule type="cellIs" dxfId="14144" priority="12826" stopIfTrue="1" operator="equal">
      <formula>"h"</formula>
    </cfRule>
    <cfRule type="cellIs" dxfId="14143" priority="12827" stopIfTrue="1" operator="equal">
      <formula>"g"</formula>
    </cfRule>
  </conditionalFormatting>
  <conditionalFormatting sqref="AO17:AP37">
    <cfRule type="cellIs" dxfId="14142" priority="12825" stopIfTrue="1" operator="equal">
      <formula>"f"</formula>
    </cfRule>
  </conditionalFormatting>
  <conditionalFormatting sqref="AO17:AP37">
    <cfRule type="cellIs" dxfId="14141" priority="12823" stopIfTrue="1" operator="equal">
      <formula>"h"</formula>
    </cfRule>
    <cfRule type="cellIs" dxfId="14140" priority="12824" stopIfTrue="1" operator="equal">
      <formula>"g"</formula>
    </cfRule>
  </conditionalFormatting>
  <conditionalFormatting sqref="AO17:AP37">
    <cfRule type="cellIs" dxfId="14139" priority="12822" stopIfTrue="1" operator="equal">
      <formula>"f"</formula>
    </cfRule>
  </conditionalFormatting>
  <conditionalFormatting sqref="AO17:AP37">
    <cfRule type="cellIs" dxfId="14138" priority="12820" stopIfTrue="1" operator="equal">
      <formula>"h"</formula>
    </cfRule>
    <cfRule type="cellIs" dxfId="14137" priority="12821" stopIfTrue="1" operator="equal">
      <formula>"g"</formula>
    </cfRule>
  </conditionalFormatting>
  <conditionalFormatting sqref="AO17:AP37">
    <cfRule type="cellIs" dxfId="14136" priority="12819" stopIfTrue="1" operator="equal">
      <formula>"f"</formula>
    </cfRule>
  </conditionalFormatting>
  <conditionalFormatting sqref="AO17:AP37">
    <cfRule type="cellIs" dxfId="14135" priority="12817" stopIfTrue="1" operator="equal">
      <formula>"h"</formula>
    </cfRule>
    <cfRule type="cellIs" dxfId="14134" priority="12818" stopIfTrue="1" operator="equal">
      <formula>"g"</formula>
    </cfRule>
  </conditionalFormatting>
  <conditionalFormatting sqref="AO17:AP37">
    <cfRule type="cellIs" dxfId="14133" priority="12816" stopIfTrue="1" operator="equal">
      <formula>"f"</formula>
    </cfRule>
  </conditionalFormatting>
  <conditionalFormatting sqref="AO17:AP37">
    <cfRule type="cellIs" dxfId="14132" priority="12814" stopIfTrue="1" operator="equal">
      <formula>"h"</formula>
    </cfRule>
    <cfRule type="cellIs" dxfId="14131" priority="12815" stopIfTrue="1" operator="equal">
      <formula>"g"</formula>
    </cfRule>
  </conditionalFormatting>
  <conditionalFormatting sqref="AO17:AP37">
    <cfRule type="cellIs" dxfId="14130" priority="12813" stopIfTrue="1" operator="equal">
      <formula>"f"</formula>
    </cfRule>
  </conditionalFormatting>
  <conditionalFormatting sqref="AO17:AP37">
    <cfRule type="cellIs" dxfId="14129" priority="12811" stopIfTrue="1" operator="equal">
      <formula>"h"</formula>
    </cfRule>
    <cfRule type="cellIs" dxfId="14128" priority="12812" stopIfTrue="1" operator="equal">
      <formula>"g"</formula>
    </cfRule>
  </conditionalFormatting>
  <conditionalFormatting sqref="AO17:AP37">
    <cfRule type="cellIs" dxfId="14127" priority="12810" stopIfTrue="1" operator="equal">
      <formula>"f"</formula>
    </cfRule>
  </conditionalFormatting>
  <conditionalFormatting sqref="AO17:AP37">
    <cfRule type="cellIs" dxfId="14126" priority="12808" stopIfTrue="1" operator="equal">
      <formula>"h"</formula>
    </cfRule>
    <cfRule type="cellIs" dxfId="14125" priority="12809" stopIfTrue="1" operator="equal">
      <formula>"g"</formula>
    </cfRule>
  </conditionalFormatting>
  <conditionalFormatting sqref="AO17:AP37">
    <cfRule type="cellIs" dxfId="14124" priority="12807" stopIfTrue="1" operator="equal">
      <formula>"f"</formula>
    </cfRule>
  </conditionalFormatting>
  <conditionalFormatting sqref="AO17:AP37">
    <cfRule type="cellIs" dxfId="14123" priority="12805" stopIfTrue="1" operator="equal">
      <formula>"h"</formula>
    </cfRule>
    <cfRule type="cellIs" dxfId="14122" priority="12806" stopIfTrue="1" operator="equal">
      <formula>"g"</formula>
    </cfRule>
  </conditionalFormatting>
  <conditionalFormatting sqref="AO17:AP37">
    <cfRule type="cellIs" dxfId="14121" priority="12804" stopIfTrue="1" operator="equal">
      <formula>"f"</formula>
    </cfRule>
  </conditionalFormatting>
  <conditionalFormatting sqref="AO17:AP37">
    <cfRule type="cellIs" dxfId="14120" priority="12802" stopIfTrue="1" operator="equal">
      <formula>"h"</formula>
    </cfRule>
    <cfRule type="cellIs" dxfId="14119" priority="12803" stopIfTrue="1" operator="equal">
      <formula>"g"</formula>
    </cfRule>
  </conditionalFormatting>
  <conditionalFormatting sqref="AO17:AP37">
    <cfRule type="cellIs" dxfId="14118" priority="12801" stopIfTrue="1" operator="equal">
      <formula>"f"</formula>
    </cfRule>
  </conditionalFormatting>
  <conditionalFormatting sqref="AO17:AP37">
    <cfRule type="cellIs" dxfId="14117" priority="12799" stopIfTrue="1" operator="equal">
      <formula>"h"</formula>
    </cfRule>
    <cfRule type="cellIs" dxfId="14116" priority="12800" stopIfTrue="1" operator="equal">
      <formula>"g"</formula>
    </cfRule>
  </conditionalFormatting>
  <conditionalFormatting sqref="AO17:AP37">
    <cfRule type="cellIs" dxfId="14115" priority="12798" stopIfTrue="1" operator="equal">
      <formula>"f"</formula>
    </cfRule>
  </conditionalFormatting>
  <conditionalFormatting sqref="AO17:AP37">
    <cfRule type="cellIs" dxfId="14114" priority="12796" stopIfTrue="1" operator="equal">
      <formula>"h"</formula>
    </cfRule>
    <cfRule type="cellIs" dxfId="14113" priority="12797" stopIfTrue="1" operator="equal">
      <formula>"g"</formula>
    </cfRule>
  </conditionalFormatting>
  <conditionalFormatting sqref="AO17:AP37">
    <cfRule type="cellIs" dxfId="14112" priority="12795" stopIfTrue="1" operator="equal">
      <formula>"f"</formula>
    </cfRule>
  </conditionalFormatting>
  <conditionalFormatting sqref="AO17:AP37">
    <cfRule type="cellIs" dxfId="14111" priority="12793" stopIfTrue="1" operator="equal">
      <formula>"h"</formula>
    </cfRule>
    <cfRule type="cellIs" dxfId="14110" priority="12794" stopIfTrue="1" operator="equal">
      <formula>"g"</formula>
    </cfRule>
  </conditionalFormatting>
  <conditionalFormatting sqref="AO17:AP37">
    <cfRule type="cellIs" dxfId="14109" priority="12792" stopIfTrue="1" operator="equal">
      <formula>"f"</formula>
    </cfRule>
  </conditionalFormatting>
  <conditionalFormatting sqref="AO17:AP37">
    <cfRule type="cellIs" dxfId="14108" priority="12790" stopIfTrue="1" operator="equal">
      <formula>"h"</formula>
    </cfRule>
    <cfRule type="cellIs" dxfId="14107" priority="12791" stopIfTrue="1" operator="equal">
      <formula>"g"</formula>
    </cfRule>
  </conditionalFormatting>
  <conditionalFormatting sqref="AO17:AP37">
    <cfRule type="cellIs" dxfId="14106" priority="12789" stopIfTrue="1" operator="equal">
      <formula>"f"</formula>
    </cfRule>
  </conditionalFormatting>
  <conditionalFormatting sqref="AO17:AP37">
    <cfRule type="cellIs" dxfId="14105" priority="12787" stopIfTrue="1" operator="equal">
      <formula>"h"</formula>
    </cfRule>
    <cfRule type="cellIs" dxfId="14104" priority="12788" stopIfTrue="1" operator="equal">
      <formula>"g"</formula>
    </cfRule>
  </conditionalFormatting>
  <conditionalFormatting sqref="AO17:AP37">
    <cfRule type="cellIs" dxfId="14103" priority="12783" stopIfTrue="1" operator="equal">
      <formula>"f"</formula>
    </cfRule>
  </conditionalFormatting>
  <conditionalFormatting sqref="AO17:AP37">
    <cfRule type="cellIs" dxfId="14102" priority="12781" stopIfTrue="1" operator="equal">
      <formula>"h"</formula>
    </cfRule>
    <cfRule type="cellIs" dxfId="14101" priority="12782" stopIfTrue="1" operator="equal">
      <formula>"g"</formula>
    </cfRule>
  </conditionalFormatting>
  <conditionalFormatting sqref="AO17:AP37">
    <cfRule type="cellIs" dxfId="14100" priority="12786" stopIfTrue="1" operator="equal">
      <formula>"f"</formula>
    </cfRule>
  </conditionalFormatting>
  <conditionalFormatting sqref="AO17:AP37">
    <cfRule type="cellIs" dxfId="14099" priority="12784" stopIfTrue="1" operator="equal">
      <formula>"h"</formula>
    </cfRule>
    <cfRule type="cellIs" dxfId="14098" priority="12785" stopIfTrue="1" operator="equal">
      <formula>"g"</formula>
    </cfRule>
  </conditionalFormatting>
  <conditionalFormatting sqref="AO17:AP37">
    <cfRule type="cellIs" dxfId="14097" priority="12780" stopIfTrue="1" operator="equal">
      <formula>"f"</formula>
    </cfRule>
  </conditionalFormatting>
  <conditionalFormatting sqref="AO17:AP37">
    <cfRule type="cellIs" dxfId="14096" priority="12778" stopIfTrue="1" operator="equal">
      <formula>"h"</formula>
    </cfRule>
    <cfRule type="cellIs" dxfId="14095" priority="12779" stopIfTrue="1" operator="equal">
      <formula>"g"</formula>
    </cfRule>
  </conditionalFormatting>
  <conditionalFormatting sqref="AO17:AP37">
    <cfRule type="cellIs" dxfId="14094" priority="12777" stopIfTrue="1" operator="equal">
      <formula>"f"</formula>
    </cfRule>
  </conditionalFormatting>
  <conditionalFormatting sqref="AO17:AP37">
    <cfRule type="cellIs" dxfId="14093" priority="12775" stopIfTrue="1" operator="equal">
      <formula>"h"</formula>
    </cfRule>
    <cfRule type="cellIs" dxfId="14092" priority="12776" stopIfTrue="1" operator="equal">
      <formula>"g"</formula>
    </cfRule>
  </conditionalFormatting>
  <conditionalFormatting sqref="AO17:AP37">
    <cfRule type="cellIs" dxfId="14091" priority="12774" stopIfTrue="1" operator="equal">
      <formula>"f"</formula>
    </cfRule>
  </conditionalFormatting>
  <conditionalFormatting sqref="AO17:AP37">
    <cfRule type="cellIs" dxfId="14090" priority="12772" stopIfTrue="1" operator="equal">
      <formula>"h"</formula>
    </cfRule>
    <cfRule type="cellIs" dxfId="14089" priority="12773" stopIfTrue="1" operator="equal">
      <formula>"g"</formula>
    </cfRule>
  </conditionalFormatting>
  <conditionalFormatting sqref="AN17:AN37">
    <cfRule type="cellIs" dxfId="14088" priority="12699" stopIfTrue="1" operator="equal">
      <formula>"f"</formula>
    </cfRule>
  </conditionalFormatting>
  <conditionalFormatting sqref="AN17:AN37">
    <cfRule type="cellIs" dxfId="14087" priority="12697" stopIfTrue="1" operator="equal">
      <formula>"h"</formula>
    </cfRule>
    <cfRule type="cellIs" dxfId="14086" priority="12698" stopIfTrue="1" operator="equal">
      <formula>"g"</formula>
    </cfRule>
  </conditionalFormatting>
  <conditionalFormatting sqref="AN17:AN37">
    <cfRule type="cellIs" dxfId="14085" priority="12768" stopIfTrue="1" operator="equal">
      <formula>"f"</formula>
    </cfRule>
  </conditionalFormatting>
  <conditionalFormatting sqref="AN17:AN37">
    <cfRule type="cellIs" dxfId="14084" priority="12766" stopIfTrue="1" operator="equal">
      <formula>"h"</formula>
    </cfRule>
    <cfRule type="cellIs" dxfId="14083" priority="12767" stopIfTrue="1" operator="equal">
      <formula>"g"</formula>
    </cfRule>
  </conditionalFormatting>
  <conditionalFormatting sqref="AN17:AN37">
    <cfRule type="cellIs" dxfId="14082" priority="12765" stopIfTrue="1" operator="equal">
      <formula>"f"</formula>
    </cfRule>
  </conditionalFormatting>
  <conditionalFormatting sqref="AN17:AN37">
    <cfRule type="cellIs" dxfId="14081" priority="12763" stopIfTrue="1" operator="equal">
      <formula>"h"</formula>
    </cfRule>
    <cfRule type="cellIs" dxfId="14080" priority="12764" stopIfTrue="1" operator="equal">
      <formula>"g"</formula>
    </cfRule>
  </conditionalFormatting>
  <conditionalFormatting sqref="AN17:AN37">
    <cfRule type="cellIs" dxfId="14079" priority="12762" stopIfTrue="1" operator="equal">
      <formula>"f"</formula>
    </cfRule>
  </conditionalFormatting>
  <conditionalFormatting sqref="AN17:AN37">
    <cfRule type="cellIs" dxfId="14078" priority="12760" stopIfTrue="1" operator="equal">
      <formula>"h"</formula>
    </cfRule>
    <cfRule type="cellIs" dxfId="14077" priority="12761" stopIfTrue="1" operator="equal">
      <formula>"g"</formula>
    </cfRule>
  </conditionalFormatting>
  <conditionalFormatting sqref="AN17:AN37">
    <cfRule type="cellIs" dxfId="14076" priority="12759" stopIfTrue="1" operator="equal">
      <formula>"f"</formula>
    </cfRule>
  </conditionalFormatting>
  <conditionalFormatting sqref="AN17:AN37">
    <cfRule type="cellIs" dxfId="14075" priority="12757" stopIfTrue="1" operator="equal">
      <formula>"h"</formula>
    </cfRule>
    <cfRule type="cellIs" dxfId="14074" priority="12758" stopIfTrue="1" operator="equal">
      <formula>"g"</formula>
    </cfRule>
  </conditionalFormatting>
  <conditionalFormatting sqref="AN17:AN37">
    <cfRule type="cellIs" dxfId="14073" priority="12756" stopIfTrue="1" operator="equal">
      <formula>"f"</formula>
    </cfRule>
  </conditionalFormatting>
  <conditionalFormatting sqref="AN17:AN37">
    <cfRule type="cellIs" dxfId="14072" priority="12754" stopIfTrue="1" operator="equal">
      <formula>"h"</formula>
    </cfRule>
    <cfRule type="cellIs" dxfId="14071" priority="12755" stopIfTrue="1" operator="equal">
      <formula>"g"</formula>
    </cfRule>
  </conditionalFormatting>
  <conditionalFormatting sqref="AN17:AN37">
    <cfRule type="cellIs" dxfId="14070" priority="12753" stopIfTrue="1" operator="equal">
      <formula>"f"</formula>
    </cfRule>
  </conditionalFormatting>
  <conditionalFormatting sqref="AN17:AN37">
    <cfRule type="cellIs" dxfId="14069" priority="12751" stopIfTrue="1" operator="equal">
      <formula>"h"</formula>
    </cfRule>
    <cfRule type="cellIs" dxfId="14068" priority="12752" stopIfTrue="1" operator="equal">
      <formula>"g"</formula>
    </cfRule>
  </conditionalFormatting>
  <conditionalFormatting sqref="AN17:AN37">
    <cfRule type="cellIs" dxfId="14067" priority="12750" stopIfTrue="1" operator="equal">
      <formula>"f"</formula>
    </cfRule>
  </conditionalFormatting>
  <conditionalFormatting sqref="AN17:AN37">
    <cfRule type="cellIs" dxfId="14066" priority="12748" stopIfTrue="1" operator="equal">
      <formula>"h"</formula>
    </cfRule>
    <cfRule type="cellIs" dxfId="14065" priority="12749" stopIfTrue="1" operator="equal">
      <formula>"g"</formula>
    </cfRule>
  </conditionalFormatting>
  <conditionalFormatting sqref="AN17:AN37">
    <cfRule type="cellIs" dxfId="14064" priority="12747" stopIfTrue="1" operator="equal">
      <formula>"f"</formula>
    </cfRule>
  </conditionalFormatting>
  <conditionalFormatting sqref="AN17:AN37">
    <cfRule type="cellIs" dxfId="14063" priority="12745" stopIfTrue="1" operator="equal">
      <formula>"h"</formula>
    </cfRule>
    <cfRule type="cellIs" dxfId="14062" priority="12746" stopIfTrue="1" operator="equal">
      <formula>"g"</formula>
    </cfRule>
  </conditionalFormatting>
  <conditionalFormatting sqref="AN17:AN37">
    <cfRule type="cellIs" dxfId="14061" priority="12744" stopIfTrue="1" operator="equal">
      <formula>"f"</formula>
    </cfRule>
  </conditionalFormatting>
  <conditionalFormatting sqref="AN17:AN37">
    <cfRule type="cellIs" dxfId="14060" priority="12742" stopIfTrue="1" operator="equal">
      <formula>"h"</formula>
    </cfRule>
    <cfRule type="cellIs" dxfId="14059" priority="12743" stopIfTrue="1" operator="equal">
      <formula>"g"</formula>
    </cfRule>
  </conditionalFormatting>
  <conditionalFormatting sqref="AN17:AN37">
    <cfRule type="cellIs" dxfId="14058" priority="12741" stopIfTrue="1" operator="equal">
      <formula>"f"</formula>
    </cfRule>
  </conditionalFormatting>
  <conditionalFormatting sqref="AN17:AN37">
    <cfRule type="cellIs" dxfId="14057" priority="12739" stopIfTrue="1" operator="equal">
      <formula>"h"</formula>
    </cfRule>
    <cfRule type="cellIs" dxfId="14056" priority="12740" stopIfTrue="1" operator="equal">
      <formula>"g"</formula>
    </cfRule>
  </conditionalFormatting>
  <conditionalFormatting sqref="AN17:AN37">
    <cfRule type="cellIs" dxfId="14055" priority="12738" stopIfTrue="1" operator="equal">
      <formula>"f"</formula>
    </cfRule>
  </conditionalFormatting>
  <conditionalFormatting sqref="AN17:AN37">
    <cfRule type="cellIs" dxfId="14054" priority="12736" stopIfTrue="1" operator="equal">
      <formula>"h"</formula>
    </cfRule>
    <cfRule type="cellIs" dxfId="14053" priority="12737" stopIfTrue="1" operator="equal">
      <formula>"g"</formula>
    </cfRule>
  </conditionalFormatting>
  <conditionalFormatting sqref="AN17:AN37">
    <cfRule type="cellIs" dxfId="14052" priority="12735" stopIfTrue="1" operator="equal">
      <formula>"f"</formula>
    </cfRule>
  </conditionalFormatting>
  <conditionalFormatting sqref="AN17:AN37">
    <cfRule type="cellIs" dxfId="14051" priority="12733" stopIfTrue="1" operator="equal">
      <formula>"h"</formula>
    </cfRule>
    <cfRule type="cellIs" dxfId="14050" priority="12734" stopIfTrue="1" operator="equal">
      <formula>"g"</formula>
    </cfRule>
  </conditionalFormatting>
  <conditionalFormatting sqref="AN17:AN37">
    <cfRule type="cellIs" dxfId="14049" priority="12732" stopIfTrue="1" operator="equal">
      <formula>"f"</formula>
    </cfRule>
  </conditionalFormatting>
  <conditionalFormatting sqref="AN17:AN37">
    <cfRule type="cellIs" dxfId="14048" priority="12730" stopIfTrue="1" operator="equal">
      <formula>"h"</formula>
    </cfRule>
    <cfRule type="cellIs" dxfId="14047" priority="12731" stopIfTrue="1" operator="equal">
      <formula>"g"</formula>
    </cfRule>
  </conditionalFormatting>
  <conditionalFormatting sqref="AN17:AN37">
    <cfRule type="cellIs" dxfId="14046" priority="12729" stopIfTrue="1" operator="equal">
      <formula>"f"</formula>
    </cfRule>
  </conditionalFormatting>
  <conditionalFormatting sqref="AN17:AN37">
    <cfRule type="cellIs" dxfId="14045" priority="12727" stopIfTrue="1" operator="equal">
      <formula>"h"</formula>
    </cfRule>
    <cfRule type="cellIs" dxfId="14044" priority="12728" stopIfTrue="1" operator="equal">
      <formula>"g"</formula>
    </cfRule>
  </conditionalFormatting>
  <conditionalFormatting sqref="AN17:AN37">
    <cfRule type="cellIs" dxfId="14043" priority="12726" stopIfTrue="1" operator="equal">
      <formula>"f"</formula>
    </cfRule>
  </conditionalFormatting>
  <conditionalFormatting sqref="AN17:AN37">
    <cfRule type="cellIs" dxfId="14042" priority="12724" stopIfTrue="1" operator="equal">
      <formula>"h"</formula>
    </cfRule>
    <cfRule type="cellIs" dxfId="14041" priority="12725" stopIfTrue="1" operator="equal">
      <formula>"g"</formula>
    </cfRule>
  </conditionalFormatting>
  <conditionalFormatting sqref="AN17:AN37">
    <cfRule type="cellIs" dxfId="14040" priority="12723" stopIfTrue="1" operator="equal">
      <formula>"f"</formula>
    </cfRule>
  </conditionalFormatting>
  <conditionalFormatting sqref="AN17:AN37">
    <cfRule type="cellIs" dxfId="14039" priority="12721" stopIfTrue="1" operator="equal">
      <formula>"h"</formula>
    </cfRule>
    <cfRule type="cellIs" dxfId="14038" priority="12722" stopIfTrue="1" operator="equal">
      <formula>"g"</formula>
    </cfRule>
  </conditionalFormatting>
  <conditionalFormatting sqref="AN17:AN37">
    <cfRule type="cellIs" dxfId="14037" priority="12720" stopIfTrue="1" operator="equal">
      <formula>"f"</formula>
    </cfRule>
  </conditionalFormatting>
  <conditionalFormatting sqref="AN17:AN37">
    <cfRule type="cellIs" dxfId="14036" priority="12718" stopIfTrue="1" operator="equal">
      <formula>"h"</formula>
    </cfRule>
    <cfRule type="cellIs" dxfId="14035" priority="12719" stopIfTrue="1" operator="equal">
      <formula>"g"</formula>
    </cfRule>
  </conditionalFormatting>
  <conditionalFormatting sqref="AN17:AN37">
    <cfRule type="cellIs" dxfId="14034" priority="12717" stopIfTrue="1" operator="equal">
      <formula>"f"</formula>
    </cfRule>
  </conditionalFormatting>
  <conditionalFormatting sqref="AN17:AN37">
    <cfRule type="cellIs" dxfId="14033" priority="12715" stopIfTrue="1" operator="equal">
      <formula>"h"</formula>
    </cfRule>
    <cfRule type="cellIs" dxfId="14032" priority="12716" stopIfTrue="1" operator="equal">
      <formula>"g"</formula>
    </cfRule>
  </conditionalFormatting>
  <conditionalFormatting sqref="AN17:AN37">
    <cfRule type="cellIs" dxfId="14031" priority="12711" stopIfTrue="1" operator="equal">
      <formula>"f"</formula>
    </cfRule>
  </conditionalFormatting>
  <conditionalFormatting sqref="AN17:AN37">
    <cfRule type="cellIs" dxfId="14030" priority="12709" stopIfTrue="1" operator="equal">
      <formula>"h"</formula>
    </cfRule>
    <cfRule type="cellIs" dxfId="14029" priority="12710" stopIfTrue="1" operator="equal">
      <formula>"g"</formula>
    </cfRule>
  </conditionalFormatting>
  <conditionalFormatting sqref="AN17:AN37">
    <cfRule type="cellIs" dxfId="14028" priority="12714" stopIfTrue="1" operator="equal">
      <formula>"f"</formula>
    </cfRule>
  </conditionalFormatting>
  <conditionalFormatting sqref="AN17:AN37">
    <cfRule type="cellIs" dxfId="14027" priority="12712" stopIfTrue="1" operator="equal">
      <formula>"h"</formula>
    </cfRule>
    <cfRule type="cellIs" dxfId="14026" priority="12713" stopIfTrue="1" operator="equal">
      <formula>"g"</formula>
    </cfRule>
  </conditionalFormatting>
  <conditionalFormatting sqref="AN17:AN37">
    <cfRule type="cellIs" dxfId="14025" priority="12708" stopIfTrue="1" operator="equal">
      <formula>"f"</formula>
    </cfRule>
  </conditionalFormatting>
  <conditionalFormatting sqref="AN17:AN37">
    <cfRule type="cellIs" dxfId="14024" priority="12706" stopIfTrue="1" operator="equal">
      <formula>"h"</formula>
    </cfRule>
    <cfRule type="cellIs" dxfId="14023" priority="12707" stopIfTrue="1" operator="equal">
      <formula>"g"</formula>
    </cfRule>
  </conditionalFormatting>
  <conditionalFormatting sqref="AN17:AN37">
    <cfRule type="cellIs" dxfId="14022" priority="12705" stopIfTrue="1" operator="equal">
      <formula>"f"</formula>
    </cfRule>
  </conditionalFormatting>
  <conditionalFormatting sqref="AN17:AN37">
    <cfRule type="cellIs" dxfId="14021" priority="12703" stopIfTrue="1" operator="equal">
      <formula>"h"</formula>
    </cfRule>
    <cfRule type="cellIs" dxfId="14020" priority="12704" stopIfTrue="1" operator="equal">
      <formula>"g"</formula>
    </cfRule>
  </conditionalFormatting>
  <conditionalFormatting sqref="AN17:AN37">
    <cfRule type="cellIs" dxfId="14019" priority="12702" stopIfTrue="1" operator="equal">
      <formula>"f"</formula>
    </cfRule>
  </conditionalFormatting>
  <conditionalFormatting sqref="AN17:AN37">
    <cfRule type="cellIs" dxfId="14018" priority="12700" stopIfTrue="1" operator="equal">
      <formula>"h"</formula>
    </cfRule>
    <cfRule type="cellIs" dxfId="14017" priority="12701" stopIfTrue="1" operator="equal">
      <formula>"g"</formula>
    </cfRule>
  </conditionalFormatting>
  <conditionalFormatting sqref="AQ17:AR37">
    <cfRule type="cellIs" dxfId="14016" priority="12693" stopIfTrue="1" operator="equal">
      <formula>"f"</formula>
    </cfRule>
  </conditionalFormatting>
  <conditionalFormatting sqref="AQ17:AR37">
    <cfRule type="cellIs" dxfId="14015" priority="12691" stopIfTrue="1" operator="equal">
      <formula>"h"</formula>
    </cfRule>
    <cfRule type="cellIs" dxfId="14014" priority="12692" stopIfTrue="1" operator="equal">
      <formula>"g"</formula>
    </cfRule>
  </conditionalFormatting>
  <conditionalFormatting sqref="AQ17:AR37">
    <cfRule type="cellIs" dxfId="14013" priority="12690" stopIfTrue="1" operator="equal">
      <formula>"f"</formula>
    </cfRule>
  </conditionalFormatting>
  <conditionalFormatting sqref="AQ17:AR37">
    <cfRule type="cellIs" dxfId="14012" priority="12688" stopIfTrue="1" operator="equal">
      <formula>"h"</formula>
    </cfRule>
    <cfRule type="cellIs" dxfId="14011" priority="12689" stopIfTrue="1" operator="equal">
      <formula>"g"</formula>
    </cfRule>
  </conditionalFormatting>
  <conditionalFormatting sqref="AQ17:AR37">
    <cfRule type="cellIs" dxfId="14010" priority="12678" stopIfTrue="1" operator="equal">
      <formula>"f"</formula>
    </cfRule>
  </conditionalFormatting>
  <conditionalFormatting sqref="AQ17:AR37">
    <cfRule type="cellIs" dxfId="14009" priority="12676" stopIfTrue="1" operator="equal">
      <formula>"h"</formula>
    </cfRule>
    <cfRule type="cellIs" dxfId="14008" priority="12677" stopIfTrue="1" operator="equal">
      <formula>"g"</formula>
    </cfRule>
  </conditionalFormatting>
  <conditionalFormatting sqref="AQ17:AR37">
    <cfRule type="cellIs" dxfId="14007" priority="12675" stopIfTrue="1" operator="equal">
      <formula>"f"</formula>
    </cfRule>
  </conditionalFormatting>
  <conditionalFormatting sqref="AQ17:AR37">
    <cfRule type="cellIs" dxfId="14006" priority="12673" stopIfTrue="1" operator="equal">
      <formula>"h"</formula>
    </cfRule>
    <cfRule type="cellIs" dxfId="14005" priority="12674" stopIfTrue="1" operator="equal">
      <formula>"g"</formula>
    </cfRule>
  </conditionalFormatting>
  <conditionalFormatting sqref="AQ17:AR37">
    <cfRule type="cellIs" dxfId="14004" priority="12687" stopIfTrue="1" operator="equal">
      <formula>"f"</formula>
    </cfRule>
  </conditionalFormatting>
  <conditionalFormatting sqref="AQ17:AR37">
    <cfRule type="cellIs" dxfId="14003" priority="12685" stopIfTrue="1" operator="equal">
      <formula>"h"</formula>
    </cfRule>
    <cfRule type="cellIs" dxfId="14002" priority="12686" stopIfTrue="1" operator="equal">
      <formula>"g"</formula>
    </cfRule>
  </conditionalFormatting>
  <conditionalFormatting sqref="AQ17:AR37">
    <cfRule type="cellIs" dxfId="14001" priority="12696" stopIfTrue="1" operator="equal">
      <formula>"f"</formula>
    </cfRule>
  </conditionalFormatting>
  <conditionalFormatting sqref="AQ17:AR37">
    <cfRule type="cellIs" dxfId="14000" priority="12694" stopIfTrue="1" operator="equal">
      <formula>"h"</formula>
    </cfRule>
    <cfRule type="cellIs" dxfId="13999" priority="12695" stopIfTrue="1" operator="equal">
      <formula>"g"</formula>
    </cfRule>
  </conditionalFormatting>
  <conditionalFormatting sqref="AQ17:AR37">
    <cfRule type="cellIs" dxfId="13998" priority="12684" stopIfTrue="1" operator="equal">
      <formula>"f"</formula>
    </cfRule>
  </conditionalFormatting>
  <conditionalFormatting sqref="AQ17:AR37">
    <cfRule type="cellIs" dxfId="13997" priority="12682" stopIfTrue="1" operator="equal">
      <formula>"h"</formula>
    </cfRule>
    <cfRule type="cellIs" dxfId="13996" priority="12683" stopIfTrue="1" operator="equal">
      <formula>"g"</formula>
    </cfRule>
  </conditionalFormatting>
  <conditionalFormatting sqref="AQ17:AR37">
    <cfRule type="cellIs" dxfId="13995" priority="12681" stopIfTrue="1" operator="equal">
      <formula>"f"</formula>
    </cfRule>
  </conditionalFormatting>
  <conditionalFormatting sqref="AQ17:AR37">
    <cfRule type="cellIs" dxfId="13994" priority="12679" stopIfTrue="1" operator="equal">
      <formula>"h"</formula>
    </cfRule>
    <cfRule type="cellIs" dxfId="13993" priority="12680" stopIfTrue="1" operator="equal">
      <formula>"g"</formula>
    </cfRule>
  </conditionalFormatting>
  <conditionalFormatting sqref="AS17:AT37">
    <cfRule type="cellIs" dxfId="13992" priority="12603" stopIfTrue="1" operator="equal">
      <formula>"f"</formula>
    </cfRule>
  </conditionalFormatting>
  <conditionalFormatting sqref="AS17:AT37">
    <cfRule type="cellIs" dxfId="13991" priority="12601" stopIfTrue="1" operator="equal">
      <formula>"h"</formula>
    </cfRule>
    <cfRule type="cellIs" dxfId="13990" priority="12602" stopIfTrue="1" operator="equal">
      <formula>"g"</formula>
    </cfRule>
  </conditionalFormatting>
  <conditionalFormatting sqref="AS17:AT37">
    <cfRule type="cellIs" dxfId="13989" priority="12672" stopIfTrue="1" operator="equal">
      <formula>"f"</formula>
    </cfRule>
  </conditionalFormatting>
  <conditionalFormatting sqref="AS17:AT37">
    <cfRule type="cellIs" dxfId="13988" priority="12670" stopIfTrue="1" operator="equal">
      <formula>"h"</formula>
    </cfRule>
    <cfRule type="cellIs" dxfId="13987" priority="12671" stopIfTrue="1" operator="equal">
      <formula>"g"</formula>
    </cfRule>
  </conditionalFormatting>
  <conditionalFormatting sqref="AS17:AT37">
    <cfRule type="cellIs" dxfId="13986" priority="12669" stopIfTrue="1" operator="equal">
      <formula>"f"</formula>
    </cfRule>
  </conditionalFormatting>
  <conditionalFormatting sqref="AS17:AT37">
    <cfRule type="cellIs" dxfId="13985" priority="12667" stopIfTrue="1" operator="equal">
      <formula>"h"</formula>
    </cfRule>
    <cfRule type="cellIs" dxfId="13984" priority="12668" stopIfTrue="1" operator="equal">
      <formula>"g"</formula>
    </cfRule>
  </conditionalFormatting>
  <conditionalFormatting sqref="AS17:AT37">
    <cfRule type="cellIs" dxfId="13983" priority="12666" stopIfTrue="1" operator="equal">
      <formula>"f"</formula>
    </cfRule>
  </conditionalFormatting>
  <conditionalFormatting sqref="AS17:AT37">
    <cfRule type="cellIs" dxfId="13982" priority="12664" stopIfTrue="1" operator="equal">
      <formula>"h"</formula>
    </cfRule>
    <cfRule type="cellIs" dxfId="13981" priority="12665" stopIfTrue="1" operator="equal">
      <formula>"g"</formula>
    </cfRule>
  </conditionalFormatting>
  <conditionalFormatting sqref="AS17:AT37">
    <cfRule type="cellIs" dxfId="13980" priority="12663" stopIfTrue="1" operator="equal">
      <formula>"f"</formula>
    </cfRule>
  </conditionalFormatting>
  <conditionalFormatting sqref="AS17:AT37">
    <cfRule type="cellIs" dxfId="13979" priority="12661" stopIfTrue="1" operator="equal">
      <formula>"h"</formula>
    </cfRule>
    <cfRule type="cellIs" dxfId="13978" priority="12662" stopIfTrue="1" operator="equal">
      <formula>"g"</formula>
    </cfRule>
  </conditionalFormatting>
  <conditionalFormatting sqref="AS17:AT37">
    <cfRule type="cellIs" dxfId="13977" priority="12660" stopIfTrue="1" operator="equal">
      <formula>"f"</formula>
    </cfRule>
  </conditionalFormatting>
  <conditionalFormatting sqref="AS17:AT37">
    <cfRule type="cellIs" dxfId="13976" priority="12658" stopIfTrue="1" operator="equal">
      <formula>"h"</formula>
    </cfRule>
    <cfRule type="cellIs" dxfId="13975" priority="12659" stopIfTrue="1" operator="equal">
      <formula>"g"</formula>
    </cfRule>
  </conditionalFormatting>
  <conditionalFormatting sqref="AS17:AT37">
    <cfRule type="cellIs" dxfId="13974" priority="12657" stopIfTrue="1" operator="equal">
      <formula>"f"</formula>
    </cfRule>
  </conditionalFormatting>
  <conditionalFormatting sqref="AS17:AT37">
    <cfRule type="cellIs" dxfId="13973" priority="12655" stopIfTrue="1" operator="equal">
      <formula>"h"</formula>
    </cfRule>
    <cfRule type="cellIs" dxfId="13972" priority="12656" stopIfTrue="1" operator="equal">
      <formula>"g"</formula>
    </cfRule>
  </conditionalFormatting>
  <conditionalFormatting sqref="AS17:AT37">
    <cfRule type="cellIs" dxfId="13971" priority="12654" stopIfTrue="1" operator="equal">
      <formula>"f"</formula>
    </cfRule>
  </conditionalFormatting>
  <conditionalFormatting sqref="AS17:AT37">
    <cfRule type="cellIs" dxfId="13970" priority="12652" stopIfTrue="1" operator="equal">
      <formula>"h"</formula>
    </cfRule>
    <cfRule type="cellIs" dxfId="13969" priority="12653" stopIfTrue="1" operator="equal">
      <formula>"g"</formula>
    </cfRule>
  </conditionalFormatting>
  <conditionalFormatting sqref="AS17:AT37">
    <cfRule type="cellIs" dxfId="13968" priority="12651" stopIfTrue="1" operator="equal">
      <formula>"f"</formula>
    </cfRule>
  </conditionalFormatting>
  <conditionalFormatting sqref="AS17:AT37">
    <cfRule type="cellIs" dxfId="13967" priority="12649" stopIfTrue="1" operator="equal">
      <formula>"h"</formula>
    </cfRule>
    <cfRule type="cellIs" dxfId="13966" priority="12650" stopIfTrue="1" operator="equal">
      <formula>"g"</formula>
    </cfRule>
  </conditionalFormatting>
  <conditionalFormatting sqref="AS17:AT37">
    <cfRule type="cellIs" dxfId="13965" priority="12648" stopIfTrue="1" operator="equal">
      <formula>"f"</formula>
    </cfRule>
  </conditionalFormatting>
  <conditionalFormatting sqref="AS17:AT37">
    <cfRule type="cellIs" dxfId="13964" priority="12646" stopIfTrue="1" operator="equal">
      <formula>"h"</formula>
    </cfRule>
    <cfRule type="cellIs" dxfId="13963" priority="12647" stopIfTrue="1" operator="equal">
      <formula>"g"</formula>
    </cfRule>
  </conditionalFormatting>
  <conditionalFormatting sqref="AS17:AT37">
    <cfRule type="cellIs" dxfId="13962" priority="12645" stopIfTrue="1" operator="equal">
      <formula>"f"</formula>
    </cfRule>
  </conditionalFormatting>
  <conditionalFormatting sqref="AS17:AT37">
    <cfRule type="cellIs" dxfId="13961" priority="12643" stopIfTrue="1" operator="equal">
      <formula>"h"</formula>
    </cfRule>
    <cfRule type="cellIs" dxfId="13960" priority="12644" stopIfTrue="1" operator="equal">
      <formula>"g"</formula>
    </cfRule>
  </conditionalFormatting>
  <conditionalFormatting sqref="AS17:AT37">
    <cfRule type="cellIs" dxfId="13959" priority="12642" stopIfTrue="1" operator="equal">
      <formula>"f"</formula>
    </cfRule>
  </conditionalFormatting>
  <conditionalFormatting sqref="AS17:AT37">
    <cfRule type="cellIs" dxfId="13958" priority="12640" stopIfTrue="1" operator="equal">
      <formula>"h"</formula>
    </cfRule>
    <cfRule type="cellIs" dxfId="13957" priority="12641" stopIfTrue="1" operator="equal">
      <formula>"g"</formula>
    </cfRule>
  </conditionalFormatting>
  <conditionalFormatting sqref="AS17:AT37">
    <cfRule type="cellIs" dxfId="13956" priority="12639" stopIfTrue="1" operator="equal">
      <formula>"f"</formula>
    </cfRule>
  </conditionalFormatting>
  <conditionalFormatting sqref="AS17:AT37">
    <cfRule type="cellIs" dxfId="13955" priority="12637" stopIfTrue="1" operator="equal">
      <formula>"h"</formula>
    </cfRule>
    <cfRule type="cellIs" dxfId="13954" priority="12638" stopIfTrue="1" operator="equal">
      <formula>"g"</formula>
    </cfRule>
  </conditionalFormatting>
  <conditionalFormatting sqref="AS17:AT37">
    <cfRule type="cellIs" dxfId="13953" priority="12636" stopIfTrue="1" operator="equal">
      <formula>"f"</formula>
    </cfRule>
  </conditionalFormatting>
  <conditionalFormatting sqref="AS17:AT37">
    <cfRule type="cellIs" dxfId="13952" priority="12634" stopIfTrue="1" operator="equal">
      <formula>"h"</formula>
    </cfRule>
    <cfRule type="cellIs" dxfId="13951" priority="12635" stopIfTrue="1" operator="equal">
      <formula>"g"</formula>
    </cfRule>
  </conditionalFormatting>
  <conditionalFormatting sqref="AS17:AT37">
    <cfRule type="cellIs" dxfId="13950" priority="12633" stopIfTrue="1" operator="equal">
      <formula>"f"</formula>
    </cfRule>
  </conditionalFormatting>
  <conditionalFormatting sqref="AS17:AT37">
    <cfRule type="cellIs" dxfId="13949" priority="12631" stopIfTrue="1" operator="equal">
      <formula>"h"</formula>
    </cfRule>
    <cfRule type="cellIs" dxfId="13948" priority="12632" stopIfTrue="1" operator="equal">
      <formula>"g"</formula>
    </cfRule>
  </conditionalFormatting>
  <conditionalFormatting sqref="AS17:AT37">
    <cfRule type="cellIs" dxfId="13947" priority="12630" stopIfTrue="1" operator="equal">
      <formula>"f"</formula>
    </cfRule>
  </conditionalFormatting>
  <conditionalFormatting sqref="AS17:AT37">
    <cfRule type="cellIs" dxfId="13946" priority="12628" stopIfTrue="1" operator="equal">
      <formula>"h"</formula>
    </cfRule>
    <cfRule type="cellIs" dxfId="13945" priority="12629" stopIfTrue="1" operator="equal">
      <formula>"g"</formula>
    </cfRule>
  </conditionalFormatting>
  <conditionalFormatting sqref="AS17:AT37">
    <cfRule type="cellIs" dxfId="13944" priority="12627" stopIfTrue="1" operator="equal">
      <formula>"f"</formula>
    </cfRule>
  </conditionalFormatting>
  <conditionalFormatting sqref="AS17:AT37">
    <cfRule type="cellIs" dxfId="13943" priority="12625" stopIfTrue="1" operator="equal">
      <formula>"h"</formula>
    </cfRule>
    <cfRule type="cellIs" dxfId="13942" priority="12626" stopIfTrue="1" operator="equal">
      <formula>"g"</formula>
    </cfRule>
  </conditionalFormatting>
  <conditionalFormatting sqref="AS17:AT37">
    <cfRule type="cellIs" dxfId="13941" priority="12624" stopIfTrue="1" operator="equal">
      <formula>"f"</formula>
    </cfRule>
  </conditionalFormatting>
  <conditionalFormatting sqref="AS17:AT37">
    <cfRule type="cellIs" dxfId="13940" priority="12622" stopIfTrue="1" operator="equal">
      <formula>"h"</formula>
    </cfRule>
    <cfRule type="cellIs" dxfId="13939" priority="12623" stopIfTrue="1" operator="equal">
      <formula>"g"</formula>
    </cfRule>
  </conditionalFormatting>
  <conditionalFormatting sqref="AS17:AT37">
    <cfRule type="cellIs" dxfId="13938" priority="12621" stopIfTrue="1" operator="equal">
      <formula>"f"</formula>
    </cfRule>
  </conditionalFormatting>
  <conditionalFormatting sqref="AS17:AT37">
    <cfRule type="cellIs" dxfId="13937" priority="12619" stopIfTrue="1" operator="equal">
      <formula>"h"</formula>
    </cfRule>
    <cfRule type="cellIs" dxfId="13936" priority="12620" stopIfTrue="1" operator="equal">
      <formula>"g"</formula>
    </cfRule>
  </conditionalFormatting>
  <conditionalFormatting sqref="AS17:AT37">
    <cfRule type="cellIs" dxfId="13935" priority="12615" stopIfTrue="1" operator="equal">
      <formula>"f"</formula>
    </cfRule>
  </conditionalFormatting>
  <conditionalFormatting sqref="AS17:AT37">
    <cfRule type="cellIs" dxfId="13934" priority="12613" stopIfTrue="1" operator="equal">
      <formula>"h"</formula>
    </cfRule>
    <cfRule type="cellIs" dxfId="13933" priority="12614" stopIfTrue="1" operator="equal">
      <formula>"g"</formula>
    </cfRule>
  </conditionalFormatting>
  <conditionalFormatting sqref="AS17:AT37">
    <cfRule type="cellIs" dxfId="13932" priority="12618" stopIfTrue="1" operator="equal">
      <formula>"f"</formula>
    </cfRule>
  </conditionalFormatting>
  <conditionalFormatting sqref="AS17:AT37">
    <cfRule type="cellIs" dxfId="13931" priority="12616" stopIfTrue="1" operator="equal">
      <formula>"h"</formula>
    </cfRule>
    <cfRule type="cellIs" dxfId="13930" priority="12617" stopIfTrue="1" operator="equal">
      <formula>"g"</formula>
    </cfRule>
  </conditionalFormatting>
  <conditionalFormatting sqref="AS17:AT37">
    <cfRule type="cellIs" dxfId="13929" priority="12612" stopIfTrue="1" operator="equal">
      <formula>"f"</formula>
    </cfRule>
  </conditionalFormatting>
  <conditionalFormatting sqref="AS17:AT37">
    <cfRule type="cellIs" dxfId="13928" priority="12610" stopIfTrue="1" operator="equal">
      <formula>"h"</formula>
    </cfRule>
    <cfRule type="cellIs" dxfId="13927" priority="12611" stopIfTrue="1" operator="equal">
      <formula>"g"</formula>
    </cfRule>
  </conditionalFormatting>
  <conditionalFormatting sqref="AS17:AT37">
    <cfRule type="cellIs" dxfId="13926" priority="12609" stopIfTrue="1" operator="equal">
      <formula>"f"</formula>
    </cfRule>
  </conditionalFormatting>
  <conditionalFormatting sqref="AS17:AT37">
    <cfRule type="cellIs" dxfId="13925" priority="12607" stopIfTrue="1" operator="equal">
      <formula>"h"</formula>
    </cfRule>
    <cfRule type="cellIs" dxfId="13924" priority="12608" stopIfTrue="1" operator="equal">
      <formula>"g"</formula>
    </cfRule>
  </conditionalFormatting>
  <conditionalFormatting sqref="AS17:AT37">
    <cfRule type="cellIs" dxfId="13923" priority="12606" stopIfTrue="1" operator="equal">
      <formula>"f"</formula>
    </cfRule>
  </conditionalFormatting>
  <conditionalFormatting sqref="AS17:AT37">
    <cfRule type="cellIs" dxfId="13922" priority="12604" stopIfTrue="1" operator="equal">
      <formula>"h"</formula>
    </cfRule>
    <cfRule type="cellIs" dxfId="13921" priority="12605" stopIfTrue="1" operator="equal">
      <formula>"g"</formula>
    </cfRule>
  </conditionalFormatting>
  <conditionalFormatting sqref="BP17:BQ37">
    <cfRule type="cellIs" dxfId="13920" priority="10959" stopIfTrue="1" operator="equal">
      <formula>"f"</formula>
    </cfRule>
  </conditionalFormatting>
  <conditionalFormatting sqref="BP17:BQ37">
    <cfRule type="cellIs" dxfId="13919" priority="10957" stopIfTrue="1" operator="equal">
      <formula>"h"</formula>
    </cfRule>
    <cfRule type="cellIs" dxfId="13918" priority="10958" stopIfTrue="1" operator="equal">
      <formula>"g"</formula>
    </cfRule>
  </conditionalFormatting>
  <conditionalFormatting sqref="BP17:BQ37">
    <cfRule type="cellIs" dxfId="13917" priority="10956" stopIfTrue="1" operator="equal">
      <formula>"f"</formula>
    </cfRule>
  </conditionalFormatting>
  <conditionalFormatting sqref="BP17:BQ37">
    <cfRule type="cellIs" dxfId="13916" priority="10954" stopIfTrue="1" operator="equal">
      <formula>"h"</formula>
    </cfRule>
    <cfRule type="cellIs" dxfId="13915" priority="10955" stopIfTrue="1" operator="equal">
      <formula>"g"</formula>
    </cfRule>
  </conditionalFormatting>
  <conditionalFormatting sqref="BP17:BQ37">
    <cfRule type="cellIs" dxfId="13914" priority="10953" stopIfTrue="1" operator="equal">
      <formula>"f"</formula>
    </cfRule>
  </conditionalFormatting>
  <conditionalFormatting sqref="BP17:BQ37">
    <cfRule type="cellIs" dxfId="13913" priority="10951" stopIfTrue="1" operator="equal">
      <formula>"h"</formula>
    </cfRule>
    <cfRule type="cellIs" dxfId="13912" priority="10952" stopIfTrue="1" operator="equal">
      <formula>"g"</formula>
    </cfRule>
  </conditionalFormatting>
  <conditionalFormatting sqref="BP17:BQ37">
    <cfRule type="cellIs" dxfId="13911" priority="10962" stopIfTrue="1" operator="equal">
      <formula>"f"</formula>
    </cfRule>
  </conditionalFormatting>
  <conditionalFormatting sqref="BP17:BQ37">
    <cfRule type="cellIs" dxfId="13910" priority="10960" stopIfTrue="1" operator="equal">
      <formula>"h"</formula>
    </cfRule>
    <cfRule type="cellIs" dxfId="13909" priority="10961" stopIfTrue="1" operator="equal">
      <formula>"g"</formula>
    </cfRule>
  </conditionalFormatting>
  <conditionalFormatting sqref="BP17:BQ37">
    <cfRule type="cellIs" dxfId="13908" priority="10950" stopIfTrue="1" operator="equal">
      <formula>"f"</formula>
    </cfRule>
  </conditionalFormatting>
  <conditionalFormatting sqref="BP17:BQ37">
    <cfRule type="cellIs" dxfId="13907" priority="10948" stopIfTrue="1" operator="equal">
      <formula>"h"</formula>
    </cfRule>
    <cfRule type="cellIs" dxfId="13906" priority="10949" stopIfTrue="1" operator="equal">
      <formula>"g"</formula>
    </cfRule>
  </conditionalFormatting>
  <conditionalFormatting sqref="BP17:BQ37">
    <cfRule type="cellIs" dxfId="13905" priority="10947" stopIfTrue="1" operator="equal">
      <formula>"f"</formula>
    </cfRule>
  </conditionalFormatting>
  <conditionalFormatting sqref="BP17:BQ37">
    <cfRule type="cellIs" dxfId="13904" priority="10945" stopIfTrue="1" operator="equal">
      <formula>"h"</formula>
    </cfRule>
    <cfRule type="cellIs" dxfId="13903" priority="10946" stopIfTrue="1" operator="equal">
      <formula>"g"</formula>
    </cfRule>
  </conditionalFormatting>
  <conditionalFormatting sqref="BN17:BO37">
    <cfRule type="cellIs" dxfId="13902" priority="11364" stopIfTrue="1" operator="equal">
      <formula>"f"</formula>
    </cfRule>
  </conditionalFormatting>
  <conditionalFormatting sqref="BN17:BO37">
    <cfRule type="cellIs" dxfId="13901" priority="11362" stopIfTrue="1" operator="equal">
      <formula>"h"</formula>
    </cfRule>
    <cfRule type="cellIs" dxfId="13900" priority="11363" stopIfTrue="1" operator="equal">
      <formula>"g"</formula>
    </cfRule>
  </conditionalFormatting>
  <conditionalFormatting sqref="BN17:BO37">
    <cfRule type="cellIs" dxfId="13899" priority="11361" stopIfTrue="1" operator="equal">
      <formula>"f"</formula>
    </cfRule>
  </conditionalFormatting>
  <conditionalFormatting sqref="BN17:BO37">
    <cfRule type="cellIs" dxfId="13898" priority="11359" stopIfTrue="1" operator="equal">
      <formula>"h"</formula>
    </cfRule>
    <cfRule type="cellIs" dxfId="13897" priority="11360" stopIfTrue="1" operator="equal">
      <formula>"g"</formula>
    </cfRule>
  </conditionalFormatting>
  <conditionalFormatting sqref="BN17:BO37">
    <cfRule type="cellIs" dxfId="13896" priority="11340" stopIfTrue="1" operator="equal">
      <formula>"f"</formula>
    </cfRule>
  </conditionalFormatting>
  <conditionalFormatting sqref="BN17:BO37">
    <cfRule type="cellIs" dxfId="13895" priority="11338" stopIfTrue="1" operator="equal">
      <formula>"h"</formula>
    </cfRule>
    <cfRule type="cellIs" dxfId="13894" priority="11339" stopIfTrue="1" operator="equal">
      <formula>"g"</formula>
    </cfRule>
  </conditionalFormatting>
  <conditionalFormatting sqref="BN17:BO37">
    <cfRule type="cellIs" dxfId="13893" priority="11337" stopIfTrue="1" operator="equal">
      <formula>"f"</formula>
    </cfRule>
  </conditionalFormatting>
  <conditionalFormatting sqref="BN17:BO37">
    <cfRule type="cellIs" dxfId="13892" priority="11335" stopIfTrue="1" operator="equal">
      <formula>"h"</formula>
    </cfRule>
    <cfRule type="cellIs" dxfId="13891" priority="11336" stopIfTrue="1" operator="equal">
      <formula>"g"</formula>
    </cfRule>
  </conditionalFormatting>
  <conditionalFormatting sqref="BN17:BO37">
    <cfRule type="cellIs" dxfId="13890" priority="11334" stopIfTrue="1" operator="equal">
      <formula>"f"</formula>
    </cfRule>
  </conditionalFormatting>
  <conditionalFormatting sqref="BN17:BO37">
    <cfRule type="cellIs" dxfId="13889" priority="11332" stopIfTrue="1" operator="equal">
      <formula>"h"</formula>
    </cfRule>
    <cfRule type="cellIs" dxfId="13888" priority="11333" stopIfTrue="1" operator="equal">
      <formula>"g"</formula>
    </cfRule>
  </conditionalFormatting>
  <conditionalFormatting sqref="BN17:BO37">
    <cfRule type="cellIs" dxfId="13887" priority="11328" stopIfTrue="1" operator="equal">
      <formula>"f"</formula>
    </cfRule>
  </conditionalFormatting>
  <conditionalFormatting sqref="BN17:BO37">
    <cfRule type="cellIs" dxfId="13886" priority="11326" stopIfTrue="1" operator="equal">
      <formula>"h"</formula>
    </cfRule>
    <cfRule type="cellIs" dxfId="13885" priority="11327" stopIfTrue="1" operator="equal">
      <formula>"g"</formula>
    </cfRule>
  </conditionalFormatting>
  <conditionalFormatting sqref="BN17:BO37">
    <cfRule type="cellIs" dxfId="13884" priority="11325" stopIfTrue="1" operator="equal">
      <formula>"f"</formula>
    </cfRule>
  </conditionalFormatting>
  <conditionalFormatting sqref="BN17:BO37">
    <cfRule type="cellIs" dxfId="13883" priority="11323" stopIfTrue="1" operator="equal">
      <formula>"h"</formula>
    </cfRule>
    <cfRule type="cellIs" dxfId="13882" priority="11324" stopIfTrue="1" operator="equal">
      <formula>"g"</formula>
    </cfRule>
  </conditionalFormatting>
  <conditionalFormatting sqref="BN17:BO37">
    <cfRule type="cellIs" dxfId="13881" priority="11322" stopIfTrue="1" operator="equal">
      <formula>"f"</formula>
    </cfRule>
  </conditionalFormatting>
  <conditionalFormatting sqref="BN17:BO37">
    <cfRule type="cellIs" dxfId="13880" priority="11320" stopIfTrue="1" operator="equal">
      <formula>"h"</formula>
    </cfRule>
    <cfRule type="cellIs" dxfId="13879" priority="11321" stopIfTrue="1" operator="equal">
      <formula>"g"</formula>
    </cfRule>
  </conditionalFormatting>
  <conditionalFormatting sqref="BN17:BO37">
    <cfRule type="cellIs" dxfId="13878" priority="11319" stopIfTrue="1" operator="equal">
      <formula>"f"</formula>
    </cfRule>
  </conditionalFormatting>
  <conditionalFormatting sqref="BN17:BO37">
    <cfRule type="cellIs" dxfId="13877" priority="11317" stopIfTrue="1" operator="equal">
      <formula>"h"</formula>
    </cfRule>
    <cfRule type="cellIs" dxfId="13876" priority="11318" stopIfTrue="1" operator="equal">
      <formula>"g"</formula>
    </cfRule>
  </conditionalFormatting>
  <conditionalFormatting sqref="BN17:BO37">
    <cfRule type="cellIs" dxfId="13875" priority="11370" stopIfTrue="1" operator="equal">
      <formula>"f"</formula>
    </cfRule>
  </conditionalFormatting>
  <conditionalFormatting sqref="BN17:BO37">
    <cfRule type="cellIs" dxfId="13874" priority="11368" stopIfTrue="1" operator="equal">
      <formula>"h"</formula>
    </cfRule>
    <cfRule type="cellIs" dxfId="13873" priority="11369" stopIfTrue="1" operator="equal">
      <formula>"g"</formula>
    </cfRule>
  </conditionalFormatting>
  <conditionalFormatting sqref="BN17:BO37">
    <cfRule type="cellIs" dxfId="13872" priority="11367" stopIfTrue="1" operator="equal">
      <formula>"f"</formula>
    </cfRule>
  </conditionalFormatting>
  <conditionalFormatting sqref="BN17:BO37">
    <cfRule type="cellIs" dxfId="13871" priority="11365" stopIfTrue="1" operator="equal">
      <formula>"h"</formula>
    </cfRule>
    <cfRule type="cellIs" dxfId="13870" priority="11366" stopIfTrue="1" operator="equal">
      <formula>"g"</formula>
    </cfRule>
  </conditionalFormatting>
  <conditionalFormatting sqref="BN17:BO37">
    <cfRule type="cellIs" dxfId="13869" priority="11358" stopIfTrue="1" operator="equal">
      <formula>"f"</formula>
    </cfRule>
  </conditionalFormatting>
  <conditionalFormatting sqref="BN17:BO37">
    <cfRule type="cellIs" dxfId="13868" priority="11356" stopIfTrue="1" operator="equal">
      <formula>"h"</formula>
    </cfRule>
    <cfRule type="cellIs" dxfId="13867" priority="11357" stopIfTrue="1" operator="equal">
      <formula>"g"</formula>
    </cfRule>
  </conditionalFormatting>
  <conditionalFormatting sqref="BN17:BO37">
    <cfRule type="cellIs" dxfId="13866" priority="11355" stopIfTrue="1" operator="equal">
      <formula>"f"</formula>
    </cfRule>
  </conditionalFormatting>
  <conditionalFormatting sqref="BN17:BO37">
    <cfRule type="cellIs" dxfId="13865" priority="11353" stopIfTrue="1" operator="equal">
      <formula>"h"</formula>
    </cfRule>
    <cfRule type="cellIs" dxfId="13864" priority="11354" stopIfTrue="1" operator="equal">
      <formula>"g"</formula>
    </cfRule>
  </conditionalFormatting>
  <conditionalFormatting sqref="BN17:BO37">
    <cfRule type="cellIs" dxfId="13863" priority="11352" stopIfTrue="1" operator="equal">
      <formula>"f"</formula>
    </cfRule>
  </conditionalFormatting>
  <conditionalFormatting sqref="BN17:BO37">
    <cfRule type="cellIs" dxfId="13862" priority="11350" stopIfTrue="1" operator="equal">
      <formula>"h"</formula>
    </cfRule>
    <cfRule type="cellIs" dxfId="13861" priority="11351" stopIfTrue="1" operator="equal">
      <formula>"g"</formula>
    </cfRule>
  </conditionalFormatting>
  <conditionalFormatting sqref="BN17:BO37">
    <cfRule type="cellIs" dxfId="13860" priority="11349" stopIfTrue="1" operator="equal">
      <formula>"f"</formula>
    </cfRule>
  </conditionalFormatting>
  <conditionalFormatting sqref="BN17:BO37">
    <cfRule type="cellIs" dxfId="13859" priority="11347" stopIfTrue="1" operator="equal">
      <formula>"h"</formula>
    </cfRule>
    <cfRule type="cellIs" dxfId="13858" priority="11348" stopIfTrue="1" operator="equal">
      <formula>"g"</formula>
    </cfRule>
  </conditionalFormatting>
  <conditionalFormatting sqref="BN17:BO37">
    <cfRule type="cellIs" dxfId="13857" priority="11343" stopIfTrue="1" operator="equal">
      <formula>"f"</formula>
    </cfRule>
  </conditionalFormatting>
  <conditionalFormatting sqref="BN17:BO37">
    <cfRule type="cellIs" dxfId="13856" priority="11341" stopIfTrue="1" operator="equal">
      <formula>"h"</formula>
    </cfRule>
    <cfRule type="cellIs" dxfId="13855" priority="11342" stopIfTrue="1" operator="equal">
      <formula>"g"</formula>
    </cfRule>
  </conditionalFormatting>
  <conditionalFormatting sqref="BN17:BO37">
    <cfRule type="cellIs" dxfId="13854" priority="11346" stopIfTrue="1" operator="equal">
      <formula>"f"</formula>
    </cfRule>
  </conditionalFormatting>
  <conditionalFormatting sqref="BN17:BO37">
    <cfRule type="cellIs" dxfId="13853" priority="11344" stopIfTrue="1" operator="equal">
      <formula>"h"</formula>
    </cfRule>
    <cfRule type="cellIs" dxfId="13852" priority="11345" stopIfTrue="1" operator="equal">
      <formula>"g"</formula>
    </cfRule>
  </conditionalFormatting>
  <conditionalFormatting sqref="BN17:BN37">
    <cfRule type="cellIs" dxfId="13851" priority="11301" stopIfTrue="1" operator="equal">
      <formula>"f"</formula>
    </cfRule>
  </conditionalFormatting>
  <conditionalFormatting sqref="BN17:BN37">
    <cfRule type="cellIs" dxfId="13850" priority="11299" stopIfTrue="1" operator="equal">
      <formula>"h"</formula>
    </cfRule>
    <cfRule type="cellIs" dxfId="13849" priority="11300" stopIfTrue="1" operator="equal">
      <formula>"g"</formula>
    </cfRule>
  </conditionalFormatting>
  <conditionalFormatting sqref="BN17:BN37">
    <cfRule type="cellIs" dxfId="13848" priority="11295" stopIfTrue="1" operator="equal">
      <formula>"f"</formula>
    </cfRule>
  </conditionalFormatting>
  <conditionalFormatting sqref="BN17:BN37">
    <cfRule type="cellIs" dxfId="13847" priority="11293" stopIfTrue="1" operator="equal">
      <formula>"h"</formula>
    </cfRule>
    <cfRule type="cellIs" dxfId="13846" priority="11294" stopIfTrue="1" operator="equal">
      <formula>"g"</formula>
    </cfRule>
  </conditionalFormatting>
  <conditionalFormatting sqref="BN17:BN37">
    <cfRule type="cellIs" dxfId="13845" priority="11298" stopIfTrue="1" operator="equal">
      <formula>"f"</formula>
    </cfRule>
  </conditionalFormatting>
  <conditionalFormatting sqref="BN17:BN37">
    <cfRule type="cellIs" dxfId="13844" priority="11296" stopIfTrue="1" operator="equal">
      <formula>"h"</formula>
    </cfRule>
    <cfRule type="cellIs" dxfId="13843" priority="11297" stopIfTrue="1" operator="equal">
      <formula>"g"</formula>
    </cfRule>
  </conditionalFormatting>
  <conditionalFormatting sqref="BN17:BN37">
    <cfRule type="cellIs" dxfId="13842" priority="11292" stopIfTrue="1" operator="equal">
      <formula>"f"</formula>
    </cfRule>
  </conditionalFormatting>
  <conditionalFormatting sqref="BN17:BN37">
    <cfRule type="cellIs" dxfId="13841" priority="11290" stopIfTrue="1" operator="equal">
      <formula>"h"</formula>
    </cfRule>
    <cfRule type="cellIs" dxfId="13840" priority="11291" stopIfTrue="1" operator="equal">
      <formula>"g"</formula>
    </cfRule>
  </conditionalFormatting>
  <conditionalFormatting sqref="BN17:BN37">
    <cfRule type="cellIs" dxfId="13839" priority="11289" stopIfTrue="1" operator="equal">
      <formula>"f"</formula>
    </cfRule>
  </conditionalFormatting>
  <conditionalFormatting sqref="BN17:BN37">
    <cfRule type="cellIs" dxfId="13838" priority="11287" stopIfTrue="1" operator="equal">
      <formula>"h"</formula>
    </cfRule>
    <cfRule type="cellIs" dxfId="13837" priority="11288" stopIfTrue="1" operator="equal">
      <formula>"g"</formula>
    </cfRule>
  </conditionalFormatting>
  <conditionalFormatting sqref="BN17:BN37">
    <cfRule type="cellIs" dxfId="13836" priority="11283" stopIfTrue="1" operator="equal">
      <formula>"f"</formula>
    </cfRule>
  </conditionalFormatting>
  <conditionalFormatting sqref="BN17:BN37">
    <cfRule type="cellIs" dxfId="13835" priority="11281" stopIfTrue="1" operator="equal">
      <formula>"h"</formula>
    </cfRule>
    <cfRule type="cellIs" dxfId="13834" priority="11282" stopIfTrue="1" operator="equal">
      <formula>"g"</formula>
    </cfRule>
  </conditionalFormatting>
  <conditionalFormatting sqref="BN17:BN37">
    <cfRule type="cellIs" dxfId="13833" priority="11286" stopIfTrue="1" operator="equal">
      <formula>"f"</formula>
    </cfRule>
  </conditionalFormatting>
  <conditionalFormatting sqref="BN17:BN37">
    <cfRule type="cellIs" dxfId="13832" priority="11284" stopIfTrue="1" operator="equal">
      <formula>"h"</formula>
    </cfRule>
    <cfRule type="cellIs" dxfId="13831" priority="11285" stopIfTrue="1" operator="equal">
      <formula>"g"</formula>
    </cfRule>
  </conditionalFormatting>
  <conditionalFormatting sqref="BO17:BO37">
    <cfRule type="cellIs" dxfId="13830" priority="11277" stopIfTrue="1" operator="equal">
      <formula>"f"</formula>
    </cfRule>
  </conditionalFormatting>
  <conditionalFormatting sqref="BO17:BO37">
    <cfRule type="cellIs" dxfId="13829" priority="11275" stopIfTrue="1" operator="equal">
      <formula>"h"</formula>
    </cfRule>
    <cfRule type="cellIs" dxfId="13828" priority="11276" stopIfTrue="1" operator="equal">
      <formula>"g"</formula>
    </cfRule>
  </conditionalFormatting>
  <conditionalFormatting sqref="BO17:BO37">
    <cfRule type="cellIs" dxfId="13827" priority="11280" stopIfTrue="1" operator="equal">
      <formula>"f"</formula>
    </cfRule>
  </conditionalFormatting>
  <conditionalFormatting sqref="BO17:BO37">
    <cfRule type="cellIs" dxfId="13826" priority="11278" stopIfTrue="1" operator="equal">
      <formula>"h"</formula>
    </cfRule>
    <cfRule type="cellIs" dxfId="13825" priority="11279" stopIfTrue="1" operator="equal">
      <formula>"g"</formula>
    </cfRule>
  </conditionalFormatting>
  <conditionalFormatting sqref="BN17:BO37">
    <cfRule type="cellIs" dxfId="13824" priority="11331" stopIfTrue="1" operator="equal">
      <formula>"f"</formula>
    </cfRule>
  </conditionalFormatting>
  <conditionalFormatting sqref="BN17:BO37">
    <cfRule type="cellIs" dxfId="13823" priority="11329" stopIfTrue="1" operator="equal">
      <formula>"h"</formula>
    </cfRule>
    <cfRule type="cellIs" dxfId="13822" priority="11330" stopIfTrue="1" operator="equal">
      <formula>"g"</formula>
    </cfRule>
  </conditionalFormatting>
  <conditionalFormatting sqref="BN17:BO37">
    <cfRule type="cellIs" dxfId="13821" priority="11316" stopIfTrue="1" operator="equal">
      <formula>"f"</formula>
    </cfRule>
  </conditionalFormatting>
  <conditionalFormatting sqref="BN17:BO37">
    <cfRule type="cellIs" dxfId="13820" priority="11314" stopIfTrue="1" operator="equal">
      <formula>"h"</formula>
    </cfRule>
    <cfRule type="cellIs" dxfId="13819" priority="11315" stopIfTrue="1" operator="equal">
      <formula>"g"</formula>
    </cfRule>
  </conditionalFormatting>
  <conditionalFormatting sqref="BN17:BO37">
    <cfRule type="cellIs" dxfId="13818" priority="11313" stopIfTrue="1" operator="equal">
      <formula>"f"</formula>
    </cfRule>
  </conditionalFormatting>
  <conditionalFormatting sqref="BN17:BO37">
    <cfRule type="cellIs" dxfId="13817" priority="11311" stopIfTrue="1" operator="equal">
      <formula>"h"</formula>
    </cfRule>
    <cfRule type="cellIs" dxfId="13816" priority="11312" stopIfTrue="1" operator="equal">
      <formula>"g"</formula>
    </cfRule>
  </conditionalFormatting>
  <conditionalFormatting sqref="BN17:BO37">
    <cfRule type="cellIs" dxfId="13815" priority="11310" stopIfTrue="1" operator="equal">
      <formula>"f"</formula>
    </cfRule>
  </conditionalFormatting>
  <conditionalFormatting sqref="BN17:BO37">
    <cfRule type="cellIs" dxfId="13814" priority="11308" stopIfTrue="1" operator="equal">
      <formula>"h"</formula>
    </cfRule>
    <cfRule type="cellIs" dxfId="13813" priority="11309" stopIfTrue="1" operator="equal">
      <formula>"g"</formula>
    </cfRule>
  </conditionalFormatting>
  <conditionalFormatting sqref="BN17:BO37">
    <cfRule type="cellIs" dxfId="13812" priority="11307" stopIfTrue="1" operator="equal">
      <formula>"f"</formula>
    </cfRule>
  </conditionalFormatting>
  <conditionalFormatting sqref="BN17:BO37">
    <cfRule type="cellIs" dxfId="13811" priority="11305" stopIfTrue="1" operator="equal">
      <formula>"h"</formula>
    </cfRule>
    <cfRule type="cellIs" dxfId="13810" priority="11306" stopIfTrue="1" operator="equal">
      <formula>"g"</formula>
    </cfRule>
  </conditionalFormatting>
  <conditionalFormatting sqref="BN17:BN37">
    <cfRule type="cellIs" dxfId="13809" priority="11304" stopIfTrue="1" operator="equal">
      <formula>"f"</formula>
    </cfRule>
  </conditionalFormatting>
  <conditionalFormatting sqref="BN17:BN37">
    <cfRule type="cellIs" dxfId="13808" priority="11302" stopIfTrue="1" operator="equal">
      <formula>"h"</formula>
    </cfRule>
    <cfRule type="cellIs" dxfId="13807" priority="11303" stopIfTrue="1" operator="equal">
      <formula>"g"</formula>
    </cfRule>
  </conditionalFormatting>
  <conditionalFormatting sqref="BI17:BJ37">
    <cfRule type="cellIs" dxfId="13806" priority="11205" stopIfTrue="1" operator="equal">
      <formula>"f"</formula>
    </cfRule>
  </conditionalFormatting>
  <conditionalFormatting sqref="BI17:BJ37">
    <cfRule type="cellIs" dxfId="13805" priority="11203" stopIfTrue="1" operator="equal">
      <formula>"h"</formula>
    </cfRule>
    <cfRule type="cellIs" dxfId="13804" priority="11204" stopIfTrue="1" operator="equal">
      <formula>"g"</formula>
    </cfRule>
  </conditionalFormatting>
  <conditionalFormatting sqref="BO17:BO37">
    <cfRule type="cellIs" dxfId="13803" priority="11274" stopIfTrue="1" operator="equal">
      <formula>"f"</formula>
    </cfRule>
  </conditionalFormatting>
  <conditionalFormatting sqref="BO17:BO37">
    <cfRule type="cellIs" dxfId="13802" priority="11272" stopIfTrue="1" operator="equal">
      <formula>"h"</formula>
    </cfRule>
    <cfRule type="cellIs" dxfId="13801" priority="11273" stopIfTrue="1" operator="equal">
      <formula>"g"</formula>
    </cfRule>
  </conditionalFormatting>
  <conditionalFormatting sqref="BO17:BO37">
    <cfRule type="cellIs" dxfId="13800" priority="11271" stopIfTrue="1" operator="equal">
      <formula>"f"</formula>
    </cfRule>
  </conditionalFormatting>
  <conditionalFormatting sqref="BO17:BO37">
    <cfRule type="cellIs" dxfId="13799" priority="11269" stopIfTrue="1" operator="equal">
      <formula>"h"</formula>
    </cfRule>
    <cfRule type="cellIs" dxfId="13798" priority="11270" stopIfTrue="1" operator="equal">
      <formula>"g"</formula>
    </cfRule>
  </conditionalFormatting>
  <conditionalFormatting sqref="BO17:BO37">
    <cfRule type="cellIs" dxfId="13797" priority="11268" stopIfTrue="1" operator="equal">
      <formula>"f"</formula>
    </cfRule>
  </conditionalFormatting>
  <conditionalFormatting sqref="BO17:BO37">
    <cfRule type="cellIs" dxfId="13796" priority="11266" stopIfTrue="1" operator="equal">
      <formula>"h"</formula>
    </cfRule>
    <cfRule type="cellIs" dxfId="13795" priority="11267" stopIfTrue="1" operator="equal">
      <formula>"g"</formula>
    </cfRule>
  </conditionalFormatting>
  <conditionalFormatting sqref="BO17:BO37">
    <cfRule type="cellIs" dxfId="13794" priority="11265" stopIfTrue="1" operator="equal">
      <formula>"f"</formula>
    </cfRule>
  </conditionalFormatting>
  <conditionalFormatting sqref="BO17:BO37">
    <cfRule type="cellIs" dxfId="13793" priority="11263" stopIfTrue="1" operator="equal">
      <formula>"h"</formula>
    </cfRule>
    <cfRule type="cellIs" dxfId="13792" priority="11264" stopIfTrue="1" operator="equal">
      <formula>"g"</formula>
    </cfRule>
  </conditionalFormatting>
  <conditionalFormatting sqref="BO17:BO37">
    <cfRule type="cellIs" dxfId="13791" priority="11262" stopIfTrue="1" operator="equal">
      <formula>"f"</formula>
    </cfRule>
  </conditionalFormatting>
  <conditionalFormatting sqref="BO17:BO37">
    <cfRule type="cellIs" dxfId="13790" priority="11260" stopIfTrue="1" operator="equal">
      <formula>"h"</formula>
    </cfRule>
    <cfRule type="cellIs" dxfId="13789" priority="11261" stopIfTrue="1" operator="equal">
      <formula>"g"</formula>
    </cfRule>
  </conditionalFormatting>
  <conditionalFormatting sqref="BO17:BO37">
    <cfRule type="cellIs" dxfId="13788" priority="11259" stopIfTrue="1" operator="equal">
      <formula>"f"</formula>
    </cfRule>
  </conditionalFormatting>
  <conditionalFormatting sqref="BO17:BO37">
    <cfRule type="cellIs" dxfId="13787" priority="11257" stopIfTrue="1" operator="equal">
      <formula>"h"</formula>
    </cfRule>
    <cfRule type="cellIs" dxfId="13786" priority="11258" stopIfTrue="1" operator="equal">
      <formula>"g"</formula>
    </cfRule>
  </conditionalFormatting>
  <conditionalFormatting sqref="BN17:BO37">
    <cfRule type="cellIs" dxfId="13785" priority="11256" stopIfTrue="1" operator="equal">
      <formula>"f"</formula>
    </cfRule>
  </conditionalFormatting>
  <conditionalFormatting sqref="BN17:BO37">
    <cfRule type="cellIs" dxfId="13784" priority="11254" stopIfTrue="1" operator="equal">
      <formula>"h"</formula>
    </cfRule>
    <cfRule type="cellIs" dxfId="13783" priority="11255" stopIfTrue="1" operator="equal">
      <formula>"g"</formula>
    </cfRule>
  </conditionalFormatting>
  <conditionalFormatting sqref="BN17:BO37">
    <cfRule type="cellIs" dxfId="13782" priority="11253" stopIfTrue="1" operator="equal">
      <formula>"f"</formula>
    </cfRule>
  </conditionalFormatting>
  <conditionalFormatting sqref="BN17:BO37">
    <cfRule type="cellIs" dxfId="13781" priority="11251" stopIfTrue="1" operator="equal">
      <formula>"h"</formula>
    </cfRule>
    <cfRule type="cellIs" dxfId="13780" priority="11252" stopIfTrue="1" operator="equal">
      <formula>"g"</formula>
    </cfRule>
  </conditionalFormatting>
  <conditionalFormatting sqref="BN17:BO37">
    <cfRule type="cellIs" dxfId="13779" priority="11250" stopIfTrue="1" operator="equal">
      <formula>"f"</formula>
    </cfRule>
  </conditionalFormatting>
  <conditionalFormatting sqref="BN17:BO37">
    <cfRule type="cellIs" dxfId="13778" priority="11248" stopIfTrue="1" operator="equal">
      <formula>"h"</formula>
    </cfRule>
    <cfRule type="cellIs" dxfId="13777" priority="11249" stopIfTrue="1" operator="equal">
      <formula>"g"</formula>
    </cfRule>
  </conditionalFormatting>
  <conditionalFormatting sqref="BN17:BO37">
    <cfRule type="cellIs" dxfId="13776" priority="11247" stopIfTrue="1" operator="equal">
      <formula>"f"</formula>
    </cfRule>
  </conditionalFormatting>
  <conditionalFormatting sqref="BN17:BO37">
    <cfRule type="cellIs" dxfId="13775" priority="11245" stopIfTrue="1" operator="equal">
      <formula>"h"</formula>
    </cfRule>
    <cfRule type="cellIs" dxfId="13774" priority="11246" stopIfTrue="1" operator="equal">
      <formula>"g"</formula>
    </cfRule>
  </conditionalFormatting>
  <conditionalFormatting sqref="BN17:BO37">
    <cfRule type="cellIs" dxfId="13773" priority="11244" stopIfTrue="1" operator="equal">
      <formula>"f"</formula>
    </cfRule>
  </conditionalFormatting>
  <conditionalFormatting sqref="BN17:BO37">
    <cfRule type="cellIs" dxfId="13772" priority="11242" stopIfTrue="1" operator="equal">
      <formula>"h"</formula>
    </cfRule>
    <cfRule type="cellIs" dxfId="13771" priority="11243" stopIfTrue="1" operator="equal">
      <formula>"g"</formula>
    </cfRule>
  </conditionalFormatting>
  <conditionalFormatting sqref="BN17:BO37">
    <cfRule type="cellIs" dxfId="13770" priority="11241" stopIfTrue="1" operator="equal">
      <formula>"f"</formula>
    </cfRule>
  </conditionalFormatting>
  <conditionalFormatting sqref="BN17:BO37">
    <cfRule type="cellIs" dxfId="13769" priority="11239" stopIfTrue="1" operator="equal">
      <formula>"h"</formula>
    </cfRule>
    <cfRule type="cellIs" dxfId="13768" priority="11240" stopIfTrue="1" operator="equal">
      <formula>"g"</formula>
    </cfRule>
  </conditionalFormatting>
  <conditionalFormatting sqref="BN17:BO37">
    <cfRule type="cellIs" dxfId="13767" priority="11238" stopIfTrue="1" operator="equal">
      <formula>"f"</formula>
    </cfRule>
  </conditionalFormatting>
  <conditionalFormatting sqref="BN17:BO37">
    <cfRule type="cellIs" dxfId="13766" priority="11236" stopIfTrue="1" operator="equal">
      <formula>"h"</formula>
    </cfRule>
    <cfRule type="cellIs" dxfId="13765" priority="11237" stopIfTrue="1" operator="equal">
      <formula>"g"</formula>
    </cfRule>
  </conditionalFormatting>
  <conditionalFormatting sqref="BN17:BO37">
    <cfRule type="cellIs" dxfId="13764" priority="11235" stopIfTrue="1" operator="equal">
      <formula>"f"</formula>
    </cfRule>
  </conditionalFormatting>
  <conditionalFormatting sqref="BN17:BO37">
    <cfRule type="cellIs" dxfId="13763" priority="11233" stopIfTrue="1" operator="equal">
      <formula>"h"</formula>
    </cfRule>
    <cfRule type="cellIs" dxfId="13762" priority="11234" stopIfTrue="1" operator="equal">
      <formula>"g"</formula>
    </cfRule>
  </conditionalFormatting>
  <conditionalFormatting sqref="BN17:BN37">
    <cfRule type="cellIs" dxfId="13761" priority="11232" stopIfTrue="1" operator="equal">
      <formula>"f"</formula>
    </cfRule>
  </conditionalFormatting>
  <conditionalFormatting sqref="BN17:BN37">
    <cfRule type="cellIs" dxfId="13760" priority="11230" stopIfTrue="1" operator="equal">
      <formula>"h"</formula>
    </cfRule>
    <cfRule type="cellIs" dxfId="13759" priority="11231" stopIfTrue="1" operator="equal">
      <formula>"g"</formula>
    </cfRule>
  </conditionalFormatting>
  <conditionalFormatting sqref="BN17:BN37">
    <cfRule type="cellIs" dxfId="13758" priority="11229" stopIfTrue="1" operator="equal">
      <formula>"f"</formula>
    </cfRule>
  </conditionalFormatting>
  <conditionalFormatting sqref="BN17:BN37">
    <cfRule type="cellIs" dxfId="13757" priority="11227" stopIfTrue="1" operator="equal">
      <formula>"h"</formula>
    </cfRule>
    <cfRule type="cellIs" dxfId="13756" priority="11228" stopIfTrue="1" operator="equal">
      <formula>"g"</formula>
    </cfRule>
  </conditionalFormatting>
  <conditionalFormatting sqref="BN17:BN37">
    <cfRule type="cellIs" dxfId="13755" priority="11226" stopIfTrue="1" operator="equal">
      <formula>"f"</formula>
    </cfRule>
  </conditionalFormatting>
  <conditionalFormatting sqref="BN17:BN37">
    <cfRule type="cellIs" dxfId="13754" priority="11224" stopIfTrue="1" operator="equal">
      <formula>"h"</formula>
    </cfRule>
    <cfRule type="cellIs" dxfId="13753" priority="11225" stopIfTrue="1" operator="equal">
      <formula>"g"</formula>
    </cfRule>
  </conditionalFormatting>
  <conditionalFormatting sqref="BN17:BN37">
    <cfRule type="cellIs" dxfId="13752" priority="11223" stopIfTrue="1" operator="equal">
      <formula>"f"</formula>
    </cfRule>
  </conditionalFormatting>
  <conditionalFormatting sqref="BN17:BN37">
    <cfRule type="cellIs" dxfId="13751" priority="11221" stopIfTrue="1" operator="equal">
      <formula>"h"</formula>
    </cfRule>
    <cfRule type="cellIs" dxfId="13750" priority="11222" stopIfTrue="1" operator="equal">
      <formula>"g"</formula>
    </cfRule>
  </conditionalFormatting>
  <conditionalFormatting sqref="BN17:BN37">
    <cfRule type="cellIs" dxfId="13749" priority="11217" stopIfTrue="1" operator="equal">
      <formula>"f"</formula>
    </cfRule>
  </conditionalFormatting>
  <conditionalFormatting sqref="BN17:BN37">
    <cfRule type="cellIs" dxfId="13748" priority="11215" stopIfTrue="1" operator="equal">
      <formula>"h"</formula>
    </cfRule>
    <cfRule type="cellIs" dxfId="13747" priority="11216" stopIfTrue="1" operator="equal">
      <formula>"g"</formula>
    </cfRule>
  </conditionalFormatting>
  <conditionalFormatting sqref="BN17:BN37">
    <cfRule type="cellIs" dxfId="13746" priority="11220" stopIfTrue="1" operator="equal">
      <formula>"f"</formula>
    </cfRule>
  </conditionalFormatting>
  <conditionalFormatting sqref="BN17:BN37">
    <cfRule type="cellIs" dxfId="13745" priority="11218" stopIfTrue="1" operator="equal">
      <formula>"h"</formula>
    </cfRule>
    <cfRule type="cellIs" dxfId="13744" priority="11219" stopIfTrue="1" operator="equal">
      <formula>"g"</formula>
    </cfRule>
  </conditionalFormatting>
  <conditionalFormatting sqref="BN17:BN37">
    <cfRule type="cellIs" dxfId="13743" priority="11214" stopIfTrue="1" operator="equal">
      <formula>"f"</formula>
    </cfRule>
  </conditionalFormatting>
  <conditionalFormatting sqref="BN17:BN37">
    <cfRule type="cellIs" dxfId="13742" priority="11212" stopIfTrue="1" operator="equal">
      <formula>"h"</formula>
    </cfRule>
    <cfRule type="cellIs" dxfId="13741" priority="11213" stopIfTrue="1" operator="equal">
      <formula>"g"</formula>
    </cfRule>
  </conditionalFormatting>
  <conditionalFormatting sqref="BN17:BN37">
    <cfRule type="cellIs" dxfId="13740" priority="11211" stopIfTrue="1" operator="equal">
      <formula>"f"</formula>
    </cfRule>
  </conditionalFormatting>
  <conditionalFormatting sqref="BN17:BN37">
    <cfRule type="cellIs" dxfId="13739" priority="11209" stopIfTrue="1" operator="equal">
      <formula>"h"</formula>
    </cfRule>
    <cfRule type="cellIs" dxfId="13738" priority="11210" stopIfTrue="1" operator="equal">
      <formula>"g"</formula>
    </cfRule>
  </conditionalFormatting>
  <conditionalFormatting sqref="BI17:BJ37">
    <cfRule type="cellIs" dxfId="13737" priority="11208" stopIfTrue="1" operator="equal">
      <formula>"f"</formula>
    </cfRule>
  </conditionalFormatting>
  <conditionalFormatting sqref="BI17:BJ37">
    <cfRule type="cellIs" dxfId="13736" priority="11206" stopIfTrue="1" operator="equal">
      <formula>"h"</formula>
    </cfRule>
    <cfRule type="cellIs" dxfId="13735" priority="11207" stopIfTrue="1" operator="equal">
      <formula>"g"</formula>
    </cfRule>
  </conditionalFormatting>
  <conditionalFormatting sqref="BI17:BJ37">
    <cfRule type="cellIs" dxfId="13734" priority="11199" stopIfTrue="1" operator="equal">
      <formula>"f"</formula>
    </cfRule>
  </conditionalFormatting>
  <conditionalFormatting sqref="BI17:BJ37">
    <cfRule type="cellIs" dxfId="13733" priority="11197" stopIfTrue="1" operator="equal">
      <formula>"h"</formula>
    </cfRule>
    <cfRule type="cellIs" dxfId="13732" priority="11198" stopIfTrue="1" operator="equal">
      <formula>"g"</formula>
    </cfRule>
  </conditionalFormatting>
  <conditionalFormatting sqref="BI17:BJ37">
    <cfRule type="cellIs" dxfId="13731" priority="11196" stopIfTrue="1" operator="equal">
      <formula>"f"</formula>
    </cfRule>
  </conditionalFormatting>
  <conditionalFormatting sqref="BI17:BJ37">
    <cfRule type="cellIs" dxfId="13730" priority="11194" stopIfTrue="1" operator="equal">
      <formula>"h"</formula>
    </cfRule>
    <cfRule type="cellIs" dxfId="13729" priority="11195" stopIfTrue="1" operator="equal">
      <formula>"g"</formula>
    </cfRule>
  </conditionalFormatting>
  <conditionalFormatting sqref="BK17:BM37">
    <cfRule type="cellIs" dxfId="13728" priority="11184" stopIfTrue="1" operator="equal">
      <formula>"f"</formula>
    </cfRule>
  </conditionalFormatting>
  <conditionalFormatting sqref="BK17:BM37">
    <cfRule type="cellIs" dxfId="13727" priority="11182" stopIfTrue="1" operator="equal">
      <formula>"h"</formula>
    </cfRule>
    <cfRule type="cellIs" dxfId="13726" priority="11183" stopIfTrue="1" operator="equal">
      <formula>"g"</formula>
    </cfRule>
  </conditionalFormatting>
  <conditionalFormatting sqref="BK17:BM37">
    <cfRule type="cellIs" dxfId="13725" priority="11181" stopIfTrue="1" operator="equal">
      <formula>"f"</formula>
    </cfRule>
  </conditionalFormatting>
  <conditionalFormatting sqref="BK17:BM37">
    <cfRule type="cellIs" dxfId="13724" priority="11179" stopIfTrue="1" operator="equal">
      <formula>"h"</formula>
    </cfRule>
    <cfRule type="cellIs" dxfId="13723" priority="11180" stopIfTrue="1" operator="equal">
      <formula>"g"</formula>
    </cfRule>
  </conditionalFormatting>
  <conditionalFormatting sqref="BI17:BJ37">
    <cfRule type="cellIs" dxfId="13722" priority="11193" stopIfTrue="1" operator="equal">
      <formula>"f"</formula>
    </cfRule>
  </conditionalFormatting>
  <conditionalFormatting sqref="BI17:BJ37">
    <cfRule type="cellIs" dxfId="13721" priority="11191" stopIfTrue="1" operator="equal">
      <formula>"h"</formula>
    </cfRule>
    <cfRule type="cellIs" dxfId="13720" priority="11192" stopIfTrue="1" operator="equal">
      <formula>"g"</formula>
    </cfRule>
  </conditionalFormatting>
  <conditionalFormatting sqref="BI17:BJ37">
    <cfRule type="cellIs" dxfId="13719" priority="11202" stopIfTrue="1" operator="equal">
      <formula>"f"</formula>
    </cfRule>
  </conditionalFormatting>
  <conditionalFormatting sqref="BI17:BJ37">
    <cfRule type="cellIs" dxfId="13718" priority="11200" stopIfTrue="1" operator="equal">
      <formula>"h"</formula>
    </cfRule>
    <cfRule type="cellIs" dxfId="13717" priority="11201" stopIfTrue="1" operator="equal">
      <formula>"g"</formula>
    </cfRule>
  </conditionalFormatting>
  <conditionalFormatting sqref="BI17:BJ37">
    <cfRule type="cellIs" dxfId="13716" priority="11190" stopIfTrue="1" operator="equal">
      <formula>"f"</formula>
    </cfRule>
  </conditionalFormatting>
  <conditionalFormatting sqref="BI17:BJ37">
    <cfRule type="cellIs" dxfId="13715" priority="11188" stopIfTrue="1" operator="equal">
      <formula>"h"</formula>
    </cfRule>
    <cfRule type="cellIs" dxfId="13714" priority="11189" stopIfTrue="1" operator="equal">
      <formula>"g"</formula>
    </cfRule>
  </conditionalFormatting>
  <conditionalFormatting sqref="BI17:BJ37">
    <cfRule type="cellIs" dxfId="13713" priority="11187" stopIfTrue="1" operator="equal">
      <formula>"f"</formula>
    </cfRule>
  </conditionalFormatting>
  <conditionalFormatting sqref="BI17:BJ37">
    <cfRule type="cellIs" dxfId="13712" priority="11185" stopIfTrue="1" operator="equal">
      <formula>"h"</formula>
    </cfRule>
    <cfRule type="cellIs" dxfId="13711" priority="11186" stopIfTrue="1" operator="equal">
      <formula>"g"</formula>
    </cfRule>
  </conditionalFormatting>
  <conditionalFormatting sqref="BD17:BF37">
    <cfRule type="cellIs" dxfId="13710" priority="11604" stopIfTrue="1" operator="equal">
      <formula>"f"</formula>
    </cfRule>
  </conditionalFormatting>
  <conditionalFormatting sqref="BD17:BF37">
    <cfRule type="cellIs" dxfId="13709" priority="11602" stopIfTrue="1" operator="equal">
      <formula>"h"</formula>
    </cfRule>
    <cfRule type="cellIs" dxfId="13708" priority="11603" stopIfTrue="1" operator="equal">
      <formula>"g"</formula>
    </cfRule>
  </conditionalFormatting>
  <conditionalFormatting sqref="BD17:BF37">
    <cfRule type="cellIs" dxfId="13707" priority="11601" stopIfTrue="1" operator="equal">
      <formula>"f"</formula>
    </cfRule>
  </conditionalFormatting>
  <conditionalFormatting sqref="BD17:BF37">
    <cfRule type="cellIs" dxfId="13706" priority="11599" stopIfTrue="1" operator="equal">
      <formula>"h"</formula>
    </cfRule>
    <cfRule type="cellIs" dxfId="13705" priority="11600" stopIfTrue="1" operator="equal">
      <formula>"g"</formula>
    </cfRule>
  </conditionalFormatting>
  <conditionalFormatting sqref="BD17:BF37">
    <cfRule type="cellIs" dxfId="13704" priority="11580" stopIfTrue="1" operator="equal">
      <formula>"f"</formula>
    </cfRule>
  </conditionalFormatting>
  <conditionalFormatting sqref="BD17:BF37">
    <cfRule type="cellIs" dxfId="13703" priority="11578" stopIfTrue="1" operator="equal">
      <formula>"h"</formula>
    </cfRule>
    <cfRule type="cellIs" dxfId="13702" priority="11579" stopIfTrue="1" operator="equal">
      <formula>"g"</formula>
    </cfRule>
  </conditionalFormatting>
  <conditionalFormatting sqref="BD17:BF37">
    <cfRule type="cellIs" dxfId="13701" priority="11577" stopIfTrue="1" operator="equal">
      <formula>"f"</formula>
    </cfRule>
  </conditionalFormatting>
  <conditionalFormatting sqref="BD17:BF37">
    <cfRule type="cellIs" dxfId="13700" priority="11575" stopIfTrue="1" operator="equal">
      <formula>"h"</formula>
    </cfRule>
    <cfRule type="cellIs" dxfId="13699" priority="11576" stopIfTrue="1" operator="equal">
      <formula>"g"</formula>
    </cfRule>
  </conditionalFormatting>
  <conditionalFormatting sqref="BD17:BF37">
    <cfRule type="cellIs" dxfId="13698" priority="11574" stopIfTrue="1" operator="equal">
      <formula>"f"</formula>
    </cfRule>
  </conditionalFormatting>
  <conditionalFormatting sqref="BD17:BF37">
    <cfRule type="cellIs" dxfId="13697" priority="11572" stopIfTrue="1" operator="equal">
      <formula>"h"</formula>
    </cfRule>
    <cfRule type="cellIs" dxfId="13696" priority="11573" stopIfTrue="1" operator="equal">
      <formula>"g"</formula>
    </cfRule>
  </conditionalFormatting>
  <conditionalFormatting sqref="BD17:BF37">
    <cfRule type="cellIs" dxfId="13695" priority="11568" stopIfTrue="1" operator="equal">
      <formula>"f"</formula>
    </cfRule>
  </conditionalFormatting>
  <conditionalFormatting sqref="BD17:BF37">
    <cfRule type="cellIs" dxfId="13694" priority="11566" stopIfTrue="1" operator="equal">
      <formula>"h"</formula>
    </cfRule>
    <cfRule type="cellIs" dxfId="13693" priority="11567" stopIfTrue="1" operator="equal">
      <formula>"g"</formula>
    </cfRule>
  </conditionalFormatting>
  <conditionalFormatting sqref="BD17:BF37">
    <cfRule type="cellIs" dxfId="13692" priority="11565" stopIfTrue="1" operator="equal">
      <formula>"f"</formula>
    </cfRule>
  </conditionalFormatting>
  <conditionalFormatting sqref="BD17:BF37">
    <cfRule type="cellIs" dxfId="13691" priority="11563" stopIfTrue="1" operator="equal">
      <formula>"h"</formula>
    </cfRule>
    <cfRule type="cellIs" dxfId="13690" priority="11564" stopIfTrue="1" operator="equal">
      <formula>"g"</formula>
    </cfRule>
  </conditionalFormatting>
  <conditionalFormatting sqref="BD17:BF37">
    <cfRule type="cellIs" dxfId="13689" priority="11562" stopIfTrue="1" operator="equal">
      <formula>"f"</formula>
    </cfRule>
  </conditionalFormatting>
  <conditionalFormatting sqref="BD17:BF37">
    <cfRule type="cellIs" dxfId="13688" priority="11560" stopIfTrue="1" operator="equal">
      <formula>"h"</formula>
    </cfRule>
    <cfRule type="cellIs" dxfId="13687" priority="11561" stopIfTrue="1" operator="equal">
      <formula>"g"</formula>
    </cfRule>
  </conditionalFormatting>
  <conditionalFormatting sqref="BD17:BF37">
    <cfRule type="cellIs" dxfId="13686" priority="11559" stopIfTrue="1" operator="equal">
      <formula>"f"</formula>
    </cfRule>
  </conditionalFormatting>
  <conditionalFormatting sqref="BD17:BF37">
    <cfRule type="cellIs" dxfId="13685" priority="11557" stopIfTrue="1" operator="equal">
      <formula>"h"</formula>
    </cfRule>
    <cfRule type="cellIs" dxfId="13684" priority="11558" stopIfTrue="1" operator="equal">
      <formula>"g"</formula>
    </cfRule>
  </conditionalFormatting>
  <conditionalFormatting sqref="BD17:BF37">
    <cfRule type="cellIs" dxfId="13683" priority="11610" stopIfTrue="1" operator="equal">
      <formula>"f"</formula>
    </cfRule>
  </conditionalFormatting>
  <conditionalFormatting sqref="BD17:BF37">
    <cfRule type="cellIs" dxfId="13682" priority="11608" stopIfTrue="1" operator="equal">
      <formula>"h"</formula>
    </cfRule>
    <cfRule type="cellIs" dxfId="13681" priority="11609" stopIfTrue="1" operator="equal">
      <formula>"g"</formula>
    </cfRule>
  </conditionalFormatting>
  <conditionalFormatting sqref="BD17:BF37">
    <cfRule type="cellIs" dxfId="13680" priority="11607" stopIfTrue="1" operator="equal">
      <formula>"f"</formula>
    </cfRule>
  </conditionalFormatting>
  <conditionalFormatting sqref="BD17:BF37">
    <cfRule type="cellIs" dxfId="13679" priority="11605" stopIfTrue="1" operator="equal">
      <formula>"h"</formula>
    </cfRule>
    <cfRule type="cellIs" dxfId="13678" priority="11606" stopIfTrue="1" operator="equal">
      <formula>"g"</formula>
    </cfRule>
  </conditionalFormatting>
  <conditionalFormatting sqref="BD17:BF37">
    <cfRule type="cellIs" dxfId="13677" priority="11598" stopIfTrue="1" operator="equal">
      <formula>"f"</formula>
    </cfRule>
  </conditionalFormatting>
  <conditionalFormatting sqref="BD17:BF37">
    <cfRule type="cellIs" dxfId="13676" priority="11596" stopIfTrue="1" operator="equal">
      <formula>"h"</formula>
    </cfRule>
    <cfRule type="cellIs" dxfId="13675" priority="11597" stopIfTrue="1" operator="equal">
      <formula>"g"</formula>
    </cfRule>
  </conditionalFormatting>
  <conditionalFormatting sqref="BD17:BF37">
    <cfRule type="cellIs" dxfId="13674" priority="11595" stopIfTrue="1" operator="equal">
      <formula>"f"</formula>
    </cfRule>
  </conditionalFormatting>
  <conditionalFormatting sqref="BD17:BF37">
    <cfRule type="cellIs" dxfId="13673" priority="11593" stopIfTrue="1" operator="equal">
      <formula>"h"</formula>
    </cfRule>
    <cfRule type="cellIs" dxfId="13672" priority="11594" stopIfTrue="1" operator="equal">
      <formula>"g"</formula>
    </cfRule>
  </conditionalFormatting>
  <conditionalFormatting sqref="BD17:BF37">
    <cfRule type="cellIs" dxfId="13671" priority="11592" stopIfTrue="1" operator="equal">
      <formula>"f"</formula>
    </cfRule>
  </conditionalFormatting>
  <conditionalFormatting sqref="BD17:BF37">
    <cfRule type="cellIs" dxfId="13670" priority="11590" stopIfTrue="1" operator="equal">
      <formula>"h"</formula>
    </cfRule>
    <cfRule type="cellIs" dxfId="13669" priority="11591" stopIfTrue="1" operator="equal">
      <formula>"g"</formula>
    </cfRule>
  </conditionalFormatting>
  <conditionalFormatting sqref="BD17:BF37">
    <cfRule type="cellIs" dxfId="13668" priority="11589" stopIfTrue="1" operator="equal">
      <formula>"f"</formula>
    </cfRule>
  </conditionalFormatting>
  <conditionalFormatting sqref="BD17:BF37">
    <cfRule type="cellIs" dxfId="13667" priority="11587" stopIfTrue="1" operator="equal">
      <formula>"h"</formula>
    </cfRule>
    <cfRule type="cellIs" dxfId="13666" priority="11588" stopIfTrue="1" operator="equal">
      <formula>"g"</formula>
    </cfRule>
  </conditionalFormatting>
  <conditionalFormatting sqref="BD17:BF37">
    <cfRule type="cellIs" dxfId="13665" priority="11583" stopIfTrue="1" operator="equal">
      <formula>"f"</formula>
    </cfRule>
  </conditionalFormatting>
  <conditionalFormatting sqref="BD17:BF37">
    <cfRule type="cellIs" dxfId="13664" priority="11581" stopIfTrue="1" operator="equal">
      <formula>"h"</formula>
    </cfRule>
    <cfRule type="cellIs" dxfId="13663" priority="11582" stopIfTrue="1" operator="equal">
      <formula>"g"</formula>
    </cfRule>
  </conditionalFormatting>
  <conditionalFormatting sqref="BD17:BF37">
    <cfRule type="cellIs" dxfId="13662" priority="11586" stopIfTrue="1" operator="equal">
      <formula>"f"</formula>
    </cfRule>
  </conditionalFormatting>
  <conditionalFormatting sqref="BD17:BF37">
    <cfRule type="cellIs" dxfId="13661" priority="11584" stopIfTrue="1" operator="equal">
      <formula>"h"</formula>
    </cfRule>
    <cfRule type="cellIs" dxfId="13660" priority="11585" stopIfTrue="1" operator="equal">
      <formula>"g"</formula>
    </cfRule>
  </conditionalFormatting>
  <conditionalFormatting sqref="BJ17:BK37">
    <cfRule type="cellIs" dxfId="13659" priority="11541" stopIfTrue="1" operator="equal">
      <formula>"f"</formula>
    </cfRule>
  </conditionalFormatting>
  <conditionalFormatting sqref="BJ17:BK37">
    <cfRule type="cellIs" dxfId="13658" priority="11539" stopIfTrue="1" operator="equal">
      <formula>"h"</formula>
    </cfRule>
    <cfRule type="cellIs" dxfId="13657" priority="11540" stopIfTrue="1" operator="equal">
      <formula>"g"</formula>
    </cfRule>
  </conditionalFormatting>
  <conditionalFormatting sqref="BJ17:BK37">
    <cfRule type="cellIs" dxfId="13656" priority="11535" stopIfTrue="1" operator="equal">
      <formula>"f"</formula>
    </cfRule>
  </conditionalFormatting>
  <conditionalFormatting sqref="BJ17:BK37">
    <cfRule type="cellIs" dxfId="13655" priority="11533" stopIfTrue="1" operator="equal">
      <formula>"h"</formula>
    </cfRule>
    <cfRule type="cellIs" dxfId="13654" priority="11534" stopIfTrue="1" operator="equal">
      <formula>"g"</formula>
    </cfRule>
  </conditionalFormatting>
  <conditionalFormatting sqref="BJ17:BK37">
    <cfRule type="cellIs" dxfId="13653" priority="11538" stopIfTrue="1" operator="equal">
      <formula>"f"</formula>
    </cfRule>
  </conditionalFormatting>
  <conditionalFormatting sqref="BJ17:BK37">
    <cfRule type="cellIs" dxfId="13652" priority="11536" stopIfTrue="1" operator="equal">
      <formula>"h"</formula>
    </cfRule>
    <cfRule type="cellIs" dxfId="13651" priority="11537" stopIfTrue="1" operator="equal">
      <formula>"g"</formula>
    </cfRule>
  </conditionalFormatting>
  <conditionalFormatting sqref="BJ17:BK37">
    <cfRule type="cellIs" dxfId="13650" priority="11532" stopIfTrue="1" operator="equal">
      <formula>"f"</formula>
    </cfRule>
  </conditionalFormatting>
  <conditionalFormatting sqref="BJ17:BK37">
    <cfRule type="cellIs" dxfId="13649" priority="11530" stopIfTrue="1" operator="equal">
      <formula>"h"</formula>
    </cfRule>
    <cfRule type="cellIs" dxfId="13648" priority="11531" stopIfTrue="1" operator="equal">
      <formula>"g"</formula>
    </cfRule>
  </conditionalFormatting>
  <conditionalFormatting sqref="BJ17:BK37">
    <cfRule type="cellIs" dxfId="13647" priority="11529" stopIfTrue="1" operator="equal">
      <formula>"f"</formula>
    </cfRule>
  </conditionalFormatting>
  <conditionalFormatting sqref="BJ17:BK37">
    <cfRule type="cellIs" dxfId="13646" priority="11527" stopIfTrue="1" operator="equal">
      <formula>"h"</formula>
    </cfRule>
    <cfRule type="cellIs" dxfId="13645" priority="11528" stopIfTrue="1" operator="equal">
      <formula>"g"</formula>
    </cfRule>
  </conditionalFormatting>
  <conditionalFormatting sqref="BJ17:BK37">
    <cfRule type="cellIs" dxfId="13644" priority="11523" stopIfTrue="1" operator="equal">
      <formula>"f"</formula>
    </cfRule>
  </conditionalFormatting>
  <conditionalFormatting sqref="BJ17:BK37">
    <cfRule type="cellIs" dxfId="13643" priority="11521" stopIfTrue="1" operator="equal">
      <formula>"h"</formula>
    </cfRule>
    <cfRule type="cellIs" dxfId="13642" priority="11522" stopIfTrue="1" operator="equal">
      <formula>"g"</formula>
    </cfRule>
  </conditionalFormatting>
  <conditionalFormatting sqref="BJ17:BK37">
    <cfRule type="cellIs" dxfId="13641" priority="11526" stopIfTrue="1" operator="equal">
      <formula>"f"</formula>
    </cfRule>
  </conditionalFormatting>
  <conditionalFormatting sqref="BJ17:BK37">
    <cfRule type="cellIs" dxfId="13640" priority="11524" stopIfTrue="1" operator="equal">
      <formula>"h"</formula>
    </cfRule>
    <cfRule type="cellIs" dxfId="13639" priority="11525" stopIfTrue="1" operator="equal">
      <formula>"g"</formula>
    </cfRule>
  </conditionalFormatting>
  <conditionalFormatting sqref="BJ17:BK37">
    <cfRule type="cellIs" dxfId="13638" priority="11517" stopIfTrue="1" operator="equal">
      <formula>"f"</formula>
    </cfRule>
  </conditionalFormatting>
  <conditionalFormatting sqref="BJ17:BK37">
    <cfRule type="cellIs" dxfId="13637" priority="11515" stopIfTrue="1" operator="equal">
      <formula>"h"</formula>
    </cfRule>
    <cfRule type="cellIs" dxfId="13636" priority="11516" stopIfTrue="1" operator="equal">
      <formula>"g"</formula>
    </cfRule>
  </conditionalFormatting>
  <conditionalFormatting sqref="BJ17:BK37">
    <cfRule type="cellIs" dxfId="13635" priority="11520" stopIfTrue="1" operator="equal">
      <formula>"f"</formula>
    </cfRule>
  </conditionalFormatting>
  <conditionalFormatting sqref="BJ17:BK37">
    <cfRule type="cellIs" dxfId="13634" priority="11518" stopIfTrue="1" operator="equal">
      <formula>"h"</formula>
    </cfRule>
    <cfRule type="cellIs" dxfId="13633" priority="11519" stopIfTrue="1" operator="equal">
      <formula>"g"</formula>
    </cfRule>
  </conditionalFormatting>
  <conditionalFormatting sqref="BD17:BF37">
    <cfRule type="cellIs" dxfId="13632" priority="11571" stopIfTrue="1" operator="equal">
      <formula>"f"</formula>
    </cfRule>
  </conditionalFormatting>
  <conditionalFormatting sqref="BD17:BF37">
    <cfRule type="cellIs" dxfId="13631" priority="11569" stopIfTrue="1" operator="equal">
      <formula>"h"</formula>
    </cfRule>
    <cfRule type="cellIs" dxfId="13630" priority="11570" stopIfTrue="1" operator="equal">
      <formula>"g"</formula>
    </cfRule>
  </conditionalFormatting>
  <conditionalFormatting sqref="BD17:BF37">
    <cfRule type="cellIs" dxfId="13629" priority="11556" stopIfTrue="1" operator="equal">
      <formula>"f"</formula>
    </cfRule>
  </conditionalFormatting>
  <conditionalFormatting sqref="BD17:BF37">
    <cfRule type="cellIs" dxfId="13628" priority="11554" stopIfTrue="1" operator="equal">
      <formula>"h"</formula>
    </cfRule>
    <cfRule type="cellIs" dxfId="13627" priority="11555" stopIfTrue="1" operator="equal">
      <formula>"g"</formula>
    </cfRule>
  </conditionalFormatting>
  <conditionalFormatting sqref="BD17:BF37">
    <cfRule type="cellIs" dxfId="13626" priority="11553" stopIfTrue="1" operator="equal">
      <formula>"f"</formula>
    </cfRule>
  </conditionalFormatting>
  <conditionalFormatting sqref="BD17:BF37">
    <cfRule type="cellIs" dxfId="13625" priority="11551" stopIfTrue="1" operator="equal">
      <formula>"h"</formula>
    </cfRule>
    <cfRule type="cellIs" dxfId="13624" priority="11552" stopIfTrue="1" operator="equal">
      <formula>"g"</formula>
    </cfRule>
  </conditionalFormatting>
  <conditionalFormatting sqref="BD17:BF37">
    <cfRule type="cellIs" dxfId="13623" priority="11550" stopIfTrue="1" operator="equal">
      <formula>"f"</formula>
    </cfRule>
  </conditionalFormatting>
  <conditionalFormatting sqref="BD17:BF37">
    <cfRule type="cellIs" dxfId="13622" priority="11548" stopIfTrue="1" operator="equal">
      <formula>"h"</formula>
    </cfRule>
    <cfRule type="cellIs" dxfId="13621" priority="11549" stopIfTrue="1" operator="equal">
      <formula>"g"</formula>
    </cfRule>
  </conditionalFormatting>
  <conditionalFormatting sqref="BD17:BF37">
    <cfRule type="cellIs" dxfId="13620" priority="11547" stopIfTrue="1" operator="equal">
      <formula>"f"</formula>
    </cfRule>
  </conditionalFormatting>
  <conditionalFormatting sqref="BD17:BF37">
    <cfRule type="cellIs" dxfId="13619" priority="11545" stopIfTrue="1" operator="equal">
      <formula>"h"</formula>
    </cfRule>
    <cfRule type="cellIs" dxfId="13618" priority="11546" stopIfTrue="1" operator="equal">
      <formula>"g"</formula>
    </cfRule>
  </conditionalFormatting>
  <conditionalFormatting sqref="BJ17:BK37">
    <cfRule type="cellIs" dxfId="13617" priority="11544" stopIfTrue="1" operator="equal">
      <formula>"f"</formula>
    </cfRule>
  </conditionalFormatting>
  <conditionalFormatting sqref="BJ17:BK37">
    <cfRule type="cellIs" dxfId="13616" priority="11542" stopIfTrue="1" operator="equal">
      <formula>"h"</formula>
    </cfRule>
    <cfRule type="cellIs" dxfId="13615" priority="11543" stopIfTrue="1" operator="equal">
      <formula>"g"</formula>
    </cfRule>
  </conditionalFormatting>
  <conditionalFormatting sqref="BI17:BI37">
    <cfRule type="cellIs" dxfId="13614" priority="11445" stopIfTrue="1" operator="equal">
      <formula>"f"</formula>
    </cfRule>
  </conditionalFormatting>
  <conditionalFormatting sqref="BI17:BI37">
    <cfRule type="cellIs" dxfId="13613" priority="11443" stopIfTrue="1" operator="equal">
      <formula>"h"</formula>
    </cfRule>
    <cfRule type="cellIs" dxfId="13612" priority="11444" stopIfTrue="1" operator="equal">
      <formula>"g"</formula>
    </cfRule>
  </conditionalFormatting>
  <conditionalFormatting sqref="BJ17:BK37">
    <cfRule type="cellIs" dxfId="13611" priority="11514" stopIfTrue="1" operator="equal">
      <formula>"f"</formula>
    </cfRule>
  </conditionalFormatting>
  <conditionalFormatting sqref="BJ17:BK37">
    <cfRule type="cellIs" dxfId="13610" priority="11512" stopIfTrue="1" operator="equal">
      <formula>"h"</formula>
    </cfRule>
    <cfRule type="cellIs" dxfId="13609" priority="11513" stopIfTrue="1" operator="equal">
      <formula>"g"</formula>
    </cfRule>
  </conditionalFormatting>
  <conditionalFormatting sqref="BJ17:BK37">
    <cfRule type="cellIs" dxfId="13608" priority="11511" stopIfTrue="1" operator="equal">
      <formula>"f"</formula>
    </cfRule>
  </conditionalFormatting>
  <conditionalFormatting sqref="BJ17:BK37">
    <cfRule type="cellIs" dxfId="13607" priority="11509" stopIfTrue="1" operator="equal">
      <formula>"h"</formula>
    </cfRule>
    <cfRule type="cellIs" dxfId="13606" priority="11510" stopIfTrue="1" operator="equal">
      <formula>"g"</formula>
    </cfRule>
  </conditionalFormatting>
  <conditionalFormatting sqref="BJ17:BK37">
    <cfRule type="cellIs" dxfId="13605" priority="11508" stopIfTrue="1" operator="equal">
      <formula>"f"</formula>
    </cfRule>
  </conditionalFormatting>
  <conditionalFormatting sqref="BJ17:BK37">
    <cfRule type="cellIs" dxfId="13604" priority="11506" stopIfTrue="1" operator="equal">
      <formula>"h"</formula>
    </cfRule>
    <cfRule type="cellIs" dxfId="13603" priority="11507" stopIfTrue="1" operator="equal">
      <formula>"g"</formula>
    </cfRule>
  </conditionalFormatting>
  <conditionalFormatting sqref="BJ17:BK37">
    <cfRule type="cellIs" dxfId="13602" priority="11505" stopIfTrue="1" operator="equal">
      <formula>"f"</formula>
    </cfRule>
  </conditionalFormatting>
  <conditionalFormatting sqref="BJ17:BK37">
    <cfRule type="cellIs" dxfId="13601" priority="11503" stopIfTrue="1" operator="equal">
      <formula>"h"</formula>
    </cfRule>
    <cfRule type="cellIs" dxfId="13600" priority="11504" stopIfTrue="1" operator="equal">
      <formula>"g"</formula>
    </cfRule>
  </conditionalFormatting>
  <conditionalFormatting sqref="BJ17:BK37">
    <cfRule type="cellIs" dxfId="13599" priority="11502" stopIfTrue="1" operator="equal">
      <formula>"f"</formula>
    </cfRule>
  </conditionalFormatting>
  <conditionalFormatting sqref="BJ17:BK37">
    <cfRule type="cellIs" dxfId="13598" priority="11500" stopIfTrue="1" operator="equal">
      <formula>"h"</formula>
    </cfRule>
    <cfRule type="cellIs" dxfId="13597" priority="11501" stopIfTrue="1" operator="equal">
      <formula>"g"</formula>
    </cfRule>
  </conditionalFormatting>
  <conditionalFormatting sqref="BJ17:BK37">
    <cfRule type="cellIs" dxfId="13596" priority="11499" stopIfTrue="1" operator="equal">
      <formula>"f"</formula>
    </cfRule>
  </conditionalFormatting>
  <conditionalFormatting sqref="BJ17:BK37">
    <cfRule type="cellIs" dxfId="13595" priority="11497" stopIfTrue="1" operator="equal">
      <formula>"h"</formula>
    </cfRule>
    <cfRule type="cellIs" dxfId="13594" priority="11498" stopIfTrue="1" operator="equal">
      <formula>"g"</formula>
    </cfRule>
  </conditionalFormatting>
  <conditionalFormatting sqref="BJ17:BK37">
    <cfRule type="cellIs" dxfId="13593" priority="11496" stopIfTrue="1" operator="equal">
      <formula>"f"</formula>
    </cfRule>
  </conditionalFormatting>
  <conditionalFormatting sqref="BJ17:BK37">
    <cfRule type="cellIs" dxfId="13592" priority="11494" stopIfTrue="1" operator="equal">
      <formula>"h"</formula>
    </cfRule>
    <cfRule type="cellIs" dxfId="13591" priority="11495" stopIfTrue="1" operator="equal">
      <formula>"g"</formula>
    </cfRule>
  </conditionalFormatting>
  <conditionalFormatting sqref="BJ17:BK37">
    <cfRule type="cellIs" dxfId="13590" priority="11493" stopIfTrue="1" operator="equal">
      <formula>"f"</formula>
    </cfRule>
  </conditionalFormatting>
  <conditionalFormatting sqref="BJ17:BK37">
    <cfRule type="cellIs" dxfId="13589" priority="11491" stopIfTrue="1" operator="equal">
      <formula>"h"</formula>
    </cfRule>
    <cfRule type="cellIs" dxfId="13588" priority="11492" stopIfTrue="1" operator="equal">
      <formula>"g"</formula>
    </cfRule>
  </conditionalFormatting>
  <conditionalFormatting sqref="BJ17:BK37">
    <cfRule type="cellIs" dxfId="13587" priority="11490" stopIfTrue="1" operator="equal">
      <formula>"f"</formula>
    </cfRule>
  </conditionalFormatting>
  <conditionalFormatting sqref="BJ17:BK37">
    <cfRule type="cellIs" dxfId="13586" priority="11488" stopIfTrue="1" operator="equal">
      <formula>"h"</formula>
    </cfRule>
    <cfRule type="cellIs" dxfId="13585" priority="11489" stopIfTrue="1" operator="equal">
      <formula>"g"</formula>
    </cfRule>
  </conditionalFormatting>
  <conditionalFormatting sqref="BJ17:BK37">
    <cfRule type="cellIs" dxfId="13584" priority="11487" stopIfTrue="1" operator="equal">
      <formula>"f"</formula>
    </cfRule>
  </conditionalFormatting>
  <conditionalFormatting sqref="BJ17:BK37">
    <cfRule type="cellIs" dxfId="13583" priority="11485" stopIfTrue="1" operator="equal">
      <formula>"h"</formula>
    </cfRule>
    <cfRule type="cellIs" dxfId="13582" priority="11486" stopIfTrue="1" operator="equal">
      <formula>"g"</formula>
    </cfRule>
  </conditionalFormatting>
  <conditionalFormatting sqref="BJ17:BK37">
    <cfRule type="cellIs" dxfId="13581" priority="11484" stopIfTrue="1" operator="equal">
      <formula>"f"</formula>
    </cfRule>
  </conditionalFormatting>
  <conditionalFormatting sqref="BJ17:BK37">
    <cfRule type="cellIs" dxfId="13580" priority="11482" stopIfTrue="1" operator="equal">
      <formula>"h"</formula>
    </cfRule>
    <cfRule type="cellIs" dxfId="13579" priority="11483" stopIfTrue="1" operator="equal">
      <formula>"g"</formula>
    </cfRule>
  </conditionalFormatting>
  <conditionalFormatting sqref="BJ17:BK37">
    <cfRule type="cellIs" dxfId="13578" priority="11481" stopIfTrue="1" operator="equal">
      <formula>"f"</formula>
    </cfRule>
  </conditionalFormatting>
  <conditionalFormatting sqref="BJ17:BK37">
    <cfRule type="cellIs" dxfId="13577" priority="11479" stopIfTrue="1" operator="equal">
      <formula>"h"</formula>
    </cfRule>
    <cfRule type="cellIs" dxfId="13576" priority="11480" stopIfTrue="1" operator="equal">
      <formula>"g"</formula>
    </cfRule>
  </conditionalFormatting>
  <conditionalFormatting sqref="BJ17:BK37">
    <cfRule type="cellIs" dxfId="13575" priority="11478" stopIfTrue="1" operator="equal">
      <formula>"f"</formula>
    </cfRule>
  </conditionalFormatting>
  <conditionalFormatting sqref="BJ17:BK37">
    <cfRule type="cellIs" dxfId="13574" priority="11476" stopIfTrue="1" operator="equal">
      <formula>"h"</formula>
    </cfRule>
    <cfRule type="cellIs" dxfId="13573" priority="11477" stopIfTrue="1" operator="equal">
      <formula>"g"</formula>
    </cfRule>
  </conditionalFormatting>
  <conditionalFormatting sqref="BJ17:BK37">
    <cfRule type="cellIs" dxfId="13572" priority="11475" stopIfTrue="1" operator="equal">
      <formula>"f"</formula>
    </cfRule>
  </conditionalFormatting>
  <conditionalFormatting sqref="BJ17:BK37">
    <cfRule type="cellIs" dxfId="13571" priority="11473" stopIfTrue="1" operator="equal">
      <formula>"h"</formula>
    </cfRule>
    <cfRule type="cellIs" dxfId="13570" priority="11474" stopIfTrue="1" operator="equal">
      <formula>"g"</formula>
    </cfRule>
  </conditionalFormatting>
  <conditionalFormatting sqref="BI17:BI37">
    <cfRule type="cellIs" dxfId="13569" priority="11472" stopIfTrue="1" operator="equal">
      <formula>"f"</formula>
    </cfRule>
  </conditionalFormatting>
  <conditionalFormatting sqref="BI17:BI37">
    <cfRule type="cellIs" dxfId="13568" priority="11470" stopIfTrue="1" operator="equal">
      <formula>"h"</formula>
    </cfRule>
    <cfRule type="cellIs" dxfId="13567" priority="11471" stopIfTrue="1" operator="equal">
      <formula>"g"</formula>
    </cfRule>
  </conditionalFormatting>
  <conditionalFormatting sqref="BI17:BI37">
    <cfRule type="cellIs" dxfId="13566" priority="11469" stopIfTrue="1" operator="equal">
      <formula>"f"</formula>
    </cfRule>
  </conditionalFormatting>
  <conditionalFormatting sqref="BI17:BI37">
    <cfRule type="cellIs" dxfId="13565" priority="11467" stopIfTrue="1" operator="equal">
      <formula>"h"</formula>
    </cfRule>
    <cfRule type="cellIs" dxfId="13564" priority="11468" stopIfTrue="1" operator="equal">
      <formula>"g"</formula>
    </cfRule>
  </conditionalFormatting>
  <conditionalFormatting sqref="BI17:BI37">
    <cfRule type="cellIs" dxfId="13563" priority="11466" stopIfTrue="1" operator="equal">
      <formula>"f"</formula>
    </cfRule>
  </conditionalFormatting>
  <conditionalFormatting sqref="BI17:BI37">
    <cfRule type="cellIs" dxfId="13562" priority="11464" stopIfTrue="1" operator="equal">
      <formula>"h"</formula>
    </cfRule>
    <cfRule type="cellIs" dxfId="13561" priority="11465" stopIfTrue="1" operator="equal">
      <formula>"g"</formula>
    </cfRule>
  </conditionalFormatting>
  <conditionalFormatting sqref="BI17:BI37">
    <cfRule type="cellIs" dxfId="13560" priority="11463" stopIfTrue="1" operator="equal">
      <formula>"f"</formula>
    </cfRule>
  </conditionalFormatting>
  <conditionalFormatting sqref="BI17:BI37">
    <cfRule type="cellIs" dxfId="13559" priority="11461" stopIfTrue="1" operator="equal">
      <formula>"h"</formula>
    </cfRule>
    <cfRule type="cellIs" dxfId="13558" priority="11462" stopIfTrue="1" operator="equal">
      <formula>"g"</formula>
    </cfRule>
  </conditionalFormatting>
  <conditionalFormatting sqref="BI17:BI37">
    <cfRule type="cellIs" dxfId="13557" priority="11457" stopIfTrue="1" operator="equal">
      <formula>"f"</formula>
    </cfRule>
  </conditionalFormatting>
  <conditionalFormatting sqref="BI17:BI37">
    <cfRule type="cellIs" dxfId="13556" priority="11455" stopIfTrue="1" operator="equal">
      <formula>"h"</formula>
    </cfRule>
    <cfRule type="cellIs" dxfId="13555" priority="11456" stopIfTrue="1" operator="equal">
      <formula>"g"</formula>
    </cfRule>
  </conditionalFormatting>
  <conditionalFormatting sqref="BI17:BI37">
    <cfRule type="cellIs" dxfId="13554" priority="11460" stopIfTrue="1" operator="equal">
      <formula>"f"</formula>
    </cfRule>
  </conditionalFormatting>
  <conditionalFormatting sqref="BI17:BI37">
    <cfRule type="cellIs" dxfId="13553" priority="11458" stopIfTrue="1" operator="equal">
      <formula>"h"</formula>
    </cfRule>
    <cfRule type="cellIs" dxfId="13552" priority="11459" stopIfTrue="1" operator="equal">
      <formula>"g"</formula>
    </cfRule>
  </conditionalFormatting>
  <conditionalFormatting sqref="BI17:BI37">
    <cfRule type="cellIs" dxfId="13551" priority="11454" stopIfTrue="1" operator="equal">
      <formula>"f"</formula>
    </cfRule>
  </conditionalFormatting>
  <conditionalFormatting sqref="BI17:BI37">
    <cfRule type="cellIs" dxfId="13550" priority="11452" stopIfTrue="1" operator="equal">
      <formula>"h"</formula>
    </cfRule>
    <cfRule type="cellIs" dxfId="13549" priority="11453" stopIfTrue="1" operator="equal">
      <formula>"g"</formula>
    </cfRule>
  </conditionalFormatting>
  <conditionalFormatting sqref="BI17:BI37">
    <cfRule type="cellIs" dxfId="13548" priority="11451" stopIfTrue="1" operator="equal">
      <formula>"f"</formula>
    </cfRule>
  </conditionalFormatting>
  <conditionalFormatting sqref="BI17:BI37">
    <cfRule type="cellIs" dxfId="13547" priority="11449" stopIfTrue="1" operator="equal">
      <formula>"h"</formula>
    </cfRule>
    <cfRule type="cellIs" dxfId="13546" priority="11450" stopIfTrue="1" operator="equal">
      <formula>"g"</formula>
    </cfRule>
  </conditionalFormatting>
  <conditionalFormatting sqref="BI17:BI37">
    <cfRule type="cellIs" dxfId="13545" priority="11448" stopIfTrue="1" operator="equal">
      <formula>"f"</formula>
    </cfRule>
  </conditionalFormatting>
  <conditionalFormatting sqref="BI17:BI37">
    <cfRule type="cellIs" dxfId="13544" priority="11446" stopIfTrue="1" operator="equal">
      <formula>"h"</formula>
    </cfRule>
    <cfRule type="cellIs" dxfId="13543" priority="11447" stopIfTrue="1" operator="equal">
      <formula>"g"</formula>
    </cfRule>
  </conditionalFormatting>
  <conditionalFormatting sqref="BI17:BI37">
    <cfRule type="cellIs" dxfId="13542" priority="11439" stopIfTrue="1" operator="equal">
      <formula>"f"</formula>
    </cfRule>
  </conditionalFormatting>
  <conditionalFormatting sqref="BI17:BI37">
    <cfRule type="cellIs" dxfId="13541" priority="11437" stopIfTrue="1" operator="equal">
      <formula>"h"</formula>
    </cfRule>
    <cfRule type="cellIs" dxfId="13540" priority="11438" stopIfTrue="1" operator="equal">
      <formula>"g"</formula>
    </cfRule>
  </conditionalFormatting>
  <conditionalFormatting sqref="BI17:BI37">
    <cfRule type="cellIs" dxfId="13539" priority="11436" stopIfTrue="1" operator="equal">
      <formula>"f"</formula>
    </cfRule>
  </conditionalFormatting>
  <conditionalFormatting sqref="BI17:BI37">
    <cfRule type="cellIs" dxfId="13538" priority="11434" stopIfTrue="1" operator="equal">
      <formula>"h"</formula>
    </cfRule>
    <cfRule type="cellIs" dxfId="13537" priority="11435" stopIfTrue="1" operator="equal">
      <formula>"g"</formula>
    </cfRule>
  </conditionalFormatting>
  <conditionalFormatting sqref="BI17:BI37">
    <cfRule type="cellIs" dxfId="13536" priority="11424" stopIfTrue="1" operator="equal">
      <formula>"f"</formula>
    </cfRule>
  </conditionalFormatting>
  <conditionalFormatting sqref="BI17:BI37">
    <cfRule type="cellIs" dxfId="13535" priority="11422" stopIfTrue="1" operator="equal">
      <formula>"h"</formula>
    </cfRule>
    <cfRule type="cellIs" dxfId="13534" priority="11423" stopIfTrue="1" operator="equal">
      <formula>"g"</formula>
    </cfRule>
  </conditionalFormatting>
  <conditionalFormatting sqref="BI17:BI37">
    <cfRule type="cellIs" dxfId="13533" priority="11421" stopIfTrue="1" operator="equal">
      <formula>"f"</formula>
    </cfRule>
  </conditionalFormatting>
  <conditionalFormatting sqref="BI17:BI37">
    <cfRule type="cellIs" dxfId="13532" priority="11419" stopIfTrue="1" operator="equal">
      <formula>"h"</formula>
    </cfRule>
    <cfRule type="cellIs" dxfId="13531" priority="11420" stopIfTrue="1" operator="equal">
      <formula>"g"</formula>
    </cfRule>
  </conditionalFormatting>
  <conditionalFormatting sqref="BI17:BI37">
    <cfRule type="cellIs" dxfId="13530" priority="11433" stopIfTrue="1" operator="equal">
      <formula>"f"</formula>
    </cfRule>
  </conditionalFormatting>
  <conditionalFormatting sqref="BI17:BI37">
    <cfRule type="cellIs" dxfId="13529" priority="11431" stopIfTrue="1" operator="equal">
      <formula>"h"</formula>
    </cfRule>
    <cfRule type="cellIs" dxfId="13528" priority="11432" stopIfTrue="1" operator="equal">
      <formula>"g"</formula>
    </cfRule>
  </conditionalFormatting>
  <conditionalFormatting sqref="BI17:BI37">
    <cfRule type="cellIs" dxfId="13527" priority="11442" stopIfTrue="1" operator="equal">
      <formula>"f"</formula>
    </cfRule>
  </conditionalFormatting>
  <conditionalFormatting sqref="BI17:BI37">
    <cfRule type="cellIs" dxfId="13526" priority="11440" stopIfTrue="1" operator="equal">
      <formula>"h"</formula>
    </cfRule>
    <cfRule type="cellIs" dxfId="13525" priority="11441" stopIfTrue="1" operator="equal">
      <formula>"g"</formula>
    </cfRule>
  </conditionalFormatting>
  <conditionalFormatting sqref="BI17:BI37">
    <cfRule type="cellIs" dxfId="13524" priority="11430" stopIfTrue="1" operator="equal">
      <formula>"f"</formula>
    </cfRule>
  </conditionalFormatting>
  <conditionalFormatting sqref="BI17:BI37">
    <cfRule type="cellIs" dxfId="13523" priority="11428" stopIfTrue="1" operator="equal">
      <formula>"h"</formula>
    </cfRule>
    <cfRule type="cellIs" dxfId="13522" priority="11429" stopIfTrue="1" operator="equal">
      <formula>"g"</formula>
    </cfRule>
  </conditionalFormatting>
  <conditionalFormatting sqref="BI17:BI37">
    <cfRule type="cellIs" dxfId="13521" priority="11427" stopIfTrue="1" operator="equal">
      <formula>"f"</formula>
    </cfRule>
  </conditionalFormatting>
  <conditionalFormatting sqref="BI17:BI37">
    <cfRule type="cellIs" dxfId="13520" priority="11425" stopIfTrue="1" operator="equal">
      <formula>"h"</formula>
    </cfRule>
    <cfRule type="cellIs" dxfId="13519" priority="11426" stopIfTrue="1" operator="equal">
      <formula>"g"</formula>
    </cfRule>
  </conditionalFormatting>
  <conditionalFormatting sqref="BI17:BI37">
    <cfRule type="cellIs" dxfId="13518" priority="11409" stopIfTrue="1" operator="equal">
      <formula>"f"</formula>
    </cfRule>
  </conditionalFormatting>
  <conditionalFormatting sqref="BI17:BI37">
    <cfRule type="cellIs" dxfId="13517" priority="11407" stopIfTrue="1" operator="equal">
      <formula>"h"</formula>
    </cfRule>
    <cfRule type="cellIs" dxfId="13516" priority="11408" stopIfTrue="1" operator="equal">
      <formula>"g"</formula>
    </cfRule>
  </conditionalFormatting>
  <conditionalFormatting sqref="BI17:BI37">
    <cfRule type="cellIs" dxfId="13515" priority="11406" stopIfTrue="1" operator="equal">
      <formula>"f"</formula>
    </cfRule>
  </conditionalFormatting>
  <conditionalFormatting sqref="BI17:BI37">
    <cfRule type="cellIs" dxfId="13514" priority="11404" stopIfTrue="1" operator="equal">
      <formula>"h"</formula>
    </cfRule>
    <cfRule type="cellIs" dxfId="13513" priority="11405" stopIfTrue="1" operator="equal">
      <formula>"g"</formula>
    </cfRule>
  </conditionalFormatting>
  <conditionalFormatting sqref="BL17:BM37">
    <cfRule type="cellIs" dxfId="13512" priority="11400" stopIfTrue="1" operator="equal">
      <formula>"f"</formula>
    </cfRule>
  </conditionalFormatting>
  <conditionalFormatting sqref="BL17:BM37">
    <cfRule type="cellIs" dxfId="13511" priority="11398" stopIfTrue="1" operator="equal">
      <formula>"h"</formula>
    </cfRule>
    <cfRule type="cellIs" dxfId="13510" priority="11399" stopIfTrue="1" operator="equal">
      <formula>"g"</formula>
    </cfRule>
  </conditionalFormatting>
  <conditionalFormatting sqref="BI17:BI37">
    <cfRule type="cellIs" dxfId="13509" priority="11403" stopIfTrue="1" operator="equal">
      <formula>"f"</formula>
    </cfRule>
  </conditionalFormatting>
  <conditionalFormatting sqref="BI17:BI37">
    <cfRule type="cellIs" dxfId="13508" priority="11401" stopIfTrue="1" operator="equal">
      <formula>"h"</formula>
    </cfRule>
    <cfRule type="cellIs" dxfId="13507" priority="11402" stopIfTrue="1" operator="equal">
      <formula>"g"</formula>
    </cfRule>
  </conditionalFormatting>
  <conditionalFormatting sqref="BI17:BI37">
    <cfRule type="cellIs" dxfId="13506" priority="11418" stopIfTrue="1" operator="equal">
      <formula>"f"</formula>
    </cfRule>
  </conditionalFormatting>
  <conditionalFormatting sqref="BI17:BI37">
    <cfRule type="cellIs" dxfId="13505" priority="11416" stopIfTrue="1" operator="equal">
      <formula>"h"</formula>
    </cfRule>
    <cfRule type="cellIs" dxfId="13504" priority="11417" stopIfTrue="1" operator="equal">
      <formula>"g"</formula>
    </cfRule>
  </conditionalFormatting>
  <conditionalFormatting sqref="BI17:BI37">
    <cfRule type="cellIs" dxfId="13503" priority="11412" stopIfTrue="1" operator="equal">
      <formula>"f"</formula>
    </cfRule>
  </conditionalFormatting>
  <conditionalFormatting sqref="BI17:BI37">
    <cfRule type="cellIs" dxfId="13502" priority="11410" stopIfTrue="1" operator="equal">
      <formula>"h"</formula>
    </cfRule>
    <cfRule type="cellIs" dxfId="13501" priority="11411" stopIfTrue="1" operator="equal">
      <formula>"g"</formula>
    </cfRule>
  </conditionalFormatting>
  <conditionalFormatting sqref="BI17:BI37">
    <cfRule type="cellIs" dxfId="13500" priority="11415" stopIfTrue="1" operator="equal">
      <formula>"f"</formula>
    </cfRule>
  </conditionalFormatting>
  <conditionalFormatting sqref="BI17:BI37">
    <cfRule type="cellIs" dxfId="13499" priority="11413" stopIfTrue="1" operator="equal">
      <formula>"h"</formula>
    </cfRule>
    <cfRule type="cellIs" dxfId="13498" priority="11414" stopIfTrue="1" operator="equal">
      <formula>"g"</formula>
    </cfRule>
  </conditionalFormatting>
  <conditionalFormatting sqref="BL17:BM37">
    <cfRule type="cellIs" dxfId="13497" priority="11382" stopIfTrue="1" operator="equal">
      <formula>"f"</formula>
    </cfRule>
  </conditionalFormatting>
  <conditionalFormatting sqref="BL17:BM37">
    <cfRule type="cellIs" dxfId="13496" priority="11380" stopIfTrue="1" operator="equal">
      <formula>"h"</formula>
    </cfRule>
    <cfRule type="cellIs" dxfId="13495" priority="11381" stopIfTrue="1" operator="equal">
      <formula>"g"</formula>
    </cfRule>
  </conditionalFormatting>
  <conditionalFormatting sqref="BL17:BM37">
    <cfRule type="cellIs" dxfId="13494" priority="11379" stopIfTrue="1" operator="equal">
      <formula>"f"</formula>
    </cfRule>
  </conditionalFormatting>
  <conditionalFormatting sqref="BL17:BM37">
    <cfRule type="cellIs" dxfId="13493" priority="11377" stopIfTrue="1" operator="equal">
      <formula>"h"</formula>
    </cfRule>
    <cfRule type="cellIs" dxfId="13492" priority="11378" stopIfTrue="1" operator="equal">
      <formula>"g"</formula>
    </cfRule>
  </conditionalFormatting>
  <conditionalFormatting sqref="BN17:BO37">
    <cfRule type="cellIs" dxfId="13491" priority="11376" stopIfTrue="1" operator="equal">
      <formula>"f"</formula>
    </cfRule>
  </conditionalFormatting>
  <conditionalFormatting sqref="BN17:BO37">
    <cfRule type="cellIs" dxfId="13490" priority="11374" stopIfTrue="1" operator="equal">
      <formula>"h"</formula>
    </cfRule>
    <cfRule type="cellIs" dxfId="13489" priority="11375" stopIfTrue="1" operator="equal">
      <formula>"g"</formula>
    </cfRule>
  </conditionalFormatting>
  <conditionalFormatting sqref="BL17:BM37">
    <cfRule type="cellIs" dxfId="13488" priority="11394" stopIfTrue="1" operator="equal">
      <formula>"f"</formula>
    </cfRule>
  </conditionalFormatting>
  <conditionalFormatting sqref="BL17:BM37">
    <cfRule type="cellIs" dxfId="13487" priority="11392" stopIfTrue="1" operator="equal">
      <formula>"h"</formula>
    </cfRule>
    <cfRule type="cellIs" dxfId="13486" priority="11393" stopIfTrue="1" operator="equal">
      <formula>"g"</formula>
    </cfRule>
  </conditionalFormatting>
  <conditionalFormatting sqref="BL17:BM37">
    <cfRule type="cellIs" dxfId="13485" priority="11397" stopIfTrue="1" operator="equal">
      <formula>"f"</formula>
    </cfRule>
  </conditionalFormatting>
  <conditionalFormatting sqref="BL17:BM37">
    <cfRule type="cellIs" dxfId="13484" priority="11395" stopIfTrue="1" operator="equal">
      <formula>"h"</formula>
    </cfRule>
    <cfRule type="cellIs" dxfId="13483" priority="11396" stopIfTrue="1" operator="equal">
      <formula>"g"</formula>
    </cfRule>
  </conditionalFormatting>
  <conditionalFormatting sqref="BL17:BM37">
    <cfRule type="cellIs" dxfId="13482" priority="11388" stopIfTrue="1" operator="equal">
      <formula>"f"</formula>
    </cfRule>
  </conditionalFormatting>
  <conditionalFormatting sqref="BL17:BM37">
    <cfRule type="cellIs" dxfId="13481" priority="11386" stopIfTrue="1" operator="equal">
      <formula>"h"</formula>
    </cfRule>
    <cfRule type="cellIs" dxfId="13480" priority="11387" stopIfTrue="1" operator="equal">
      <formula>"g"</formula>
    </cfRule>
  </conditionalFormatting>
  <conditionalFormatting sqref="BL17:BM37">
    <cfRule type="cellIs" dxfId="13479" priority="11391" stopIfTrue="1" operator="equal">
      <formula>"f"</formula>
    </cfRule>
  </conditionalFormatting>
  <conditionalFormatting sqref="BL17:BM37">
    <cfRule type="cellIs" dxfId="13478" priority="11389" stopIfTrue="1" operator="equal">
      <formula>"h"</formula>
    </cfRule>
    <cfRule type="cellIs" dxfId="13477" priority="11390" stopIfTrue="1" operator="equal">
      <formula>"g"</formula>
    </cfRule>
  </conditionalFormatting>
  <conditionalFormatting sqref="BL17:BM37">
    <cfRule type="cellIs" dxfId="13476" priority="11385" stopIfTrue="1" operator="equal">
      <formula>"f"</formula>
    </cfRule>
  </conditionalFormatting>
  <conditionalFormatting sqref="BL17:BM37">
    <cfRule type="cellIs" dxfId="13475" priority="11383" stopIfTrue="1" operator="equal">
      <formula>"h"</formula>
    </cfRule>
    <cfRule type="cellIs" dxfId="13474" priority="11384" stopIfTrue="1" operator="equal">
      <formula>"g"</formula>
    </cfRule>
  </conditionalFormatting>
  <conditionalFormatting sqref="BN17:BO37">
    <cfRule type="cellIs" dxfId="13473" priority="11373" stopIfTrue="1" operator="equal">
      <formula>"f"</formula>
    </cfRule>
  </conditionalFormatting>
  <conditionalFormatting sqref="BN17:BO37">
    <cfRule type="cellIs" dxfId="13472" priority="11371" stopIfTrue="1" operator="equal">
      <formula>"h"</formula>
    </cfRule>
    <cfRule type="cellIs" dxfId="13471" priority="11372" stopIfTrue="1" operator="equal">
      <formula>"g"</formula>
    </cfRule>
  </conditionalFormatting>
  <conditionalFormatting sqref="AS17:AS37">
    <cfRule type="cellIs" dxfId="13470" priority="12594" stopIfTrue="1" operator="equal">
      <formula>"f"</formula>
    </cfRule>
  </conditionalFormatting>
  <conditionalFormatting sqref="AS17:AS37">
    <cfRule type="cellIs" dxfId="13469" priority="12592" stopIfTrue="1" operator="equal">
      <formula>"h"</formula>
    </cfRule>
    <cfRule type="cellIs" dxfId="13468" priority="12593" stopIfTrue="1" operator="equal">
      <formula>"g"</formula>
    </cfRule>
  </conditionalFormatting>
  <conditionalFormatting sqref="AS17:AS37">
    <cfRule type="cellIs" dxfId="13467" priority="12591" stopIfTrue="1" operator="equal">
      <formula>"f"</formula>
    </cfRule>
  </conditionalFormatting>
  <conditionalFormatting sqref="AS17:AS37">
    <cfRule type="cellIs" dxfId="13466" priority="12589" stopIfTrue="1" operator="equal">
      <formula>"h"</formula>
    </cfRule>
    <cfRule type="cellIs" dxfId="13465" priority="12590" stopIfTrue="1" operator="equal">
      <formula>"g"</formula>
    </cfRule>
  </conditionalFormatting>
  <conditionalFormatting sqref="AT17:AT37">
    <cfRule type="cellIs" dxfId="13464" priority="12570" stopIfTrue="1" operator="equal">
      <formula>"f"</formula>
    </cfRule>
  </conditionalFormatting>
  <conditionalFormatting sqref="AT17:AT37">
    <cfRule type="cellIs" dxfId="13463" priority="12568" stopIfTrue="1" operator="equal">
      <formula>"h"</formula>
    </cfRule>
    <cfRule type="cellIs" dxfId="13462" priority="12569" stopIfTrue="1" operator="equal">
      <formula>"g"</formula>
    </cfRule>
  </conditionalFormatting>
  <conditionalFormatting sqref="AT17:AT37">
    <cfRule type="cellIs" dxfId="13461" priority="12567" stopIfTrue="1" operator="equal">
      <formula>"f"</formula>
    </cfRule>
  </conditionalFormatting>
  <conditionalFormatting sqref="AT17:AT37">
    <cfRule type="cellIs" dxfId="13460" priority="12565" stopIfTrue="1" operator="equal">
      <formula>"h"</formula>
    </cfRule>
    <cfRule type="cellIs" dxfId="13459" priority="12566" stopIfTrue="1" operator="equal">
      <formula>"g"</formula>
    </cfRule>
  </conditionalFormatting>
  <conditionalFormatting sqref="AT17:AT37">
    <cfRule type="cellIs" dxfId="13458" priority="12564" stopIfTrue="1" operator="equal">
      <formula>"f"</formula>
    </cfRule>
  </conditionalFormatting>
  <conditionalFormatting sqref="AT17:AT37">
    <cfRule type="cellIs" dxfId="13457" priority="12562" stopIfTrue="1" operator="equal">
      <formula>"h"</formula>
    </cfRule>
    <cfRule type="cellIs" dxfId="13456" priority="12563" stopIfTrue="1" operator="equal">
      <formula>"g"</formula>
    </cfRule>
  </conditionalFormatting>
  <conditionalFormatting sqref="AT17:AT37">
    <cfRule type="cellIs" dxfId="13455" priority="12558" stopIfTrue="1" operator="equal">
      <formula>"f"</formula>
    </cfRule>
  </conditionalFormatting>
  <conditionalFormatting sqref="AT17:AT37">
    <cfRule type="cellIs" dxfId="13454" priority="12556" stopIfTrue="1" operator="equal">
      <formula>"h"</formula>
    </cfRule>
    <cfRule type="cellIs" dxfId="13453" priority="12557" stopIfTrue="1" operator="equal">
      <formula>"g"</formula>
    </cfRule>
  </conditionalFormatting>
  <conditionalFormatting sqref="AT17:AT37">
    <cfRule type="cellIs" dxfId="13452" priority="12555" stopIfTrue="1" operator="equal">
      <formula>"f"</formula>
    </cfRule>
  </conditionalFormatting>
  <conditionalFormatting sqref="AT17:AT37">
    <cfRule type="cellIs" dxfId="13451" priority="12553" stopIfTrue="1" operator="equal">
      <formula>"h"</formula>
    </cfRule>
    <cfRule type="cellIs" dxfId="13450" priority="12554" stopIfTrue="1" operator="equal">
      <formula>"g"</formula>
    </cfRule>
  </conditionalFormatting>
  <conditionalFormatting sqref="AS17:AT37">
    <cfRule type="cellIs" dxfId="13449" priority="12552" stopIfTrue="1" operator="equal">
      <formula>"f"</formula>
    </cfRule>
  </conditionalFormatting>
  <conditionalFormatting sqref="AS17:AT37">
    <cfRule type="cellIs" dxfId="13448" priority="12550" stopIfTrue="1" operator="equal">
      <formula>"h"</formula>
    </cfRule>
    <cfRule type="cellIs" dxfId="13447" priority="12551" stopIfTrue="1" operator="equal">
      <formula>"g"</formula>
    </cfRule>
  </conditionalFormatting>
  <conditionalFormatting sqref="AS17:AT37">
    <cfRule type="cellIs" dxfId="13446" priority="12549" stopIfTrue="1" operator="equal">
      <formula>"f"</formula>
    </cfRule>
  </conditionalFormatting>
  <conditionalFormatting sqref="AS17:AT37">
    <cfRule type="cellIs" dxfId="13445" priority="12547" stopIfTrue="1" operator="equal">
      <formula>"h"</formula>
    </cfRule>
    <cfRule type="cellIs" dxfId="13444" priority="12548" stopIfTrue="1" operator="equal">
      <formula>"g"</formula>
    </cfRule>
  </conditionalFormatting>
  <conditionalFormatting sqref="AS17:AS37">
    <cfRule type="cellIs" dxfId="13443" priority="12600" stopIfTrue="1" operator="equal">
      <formula>"f"</formula>
    </cfRule>
  </conditionalFormatting>
  <conditionalFormatting sqref="AS17:AS37">
    <cfRule type="cellIs" dxfId="13442" priority="12598" stopIfTrue="1" operator="equal">
      <formula>"h"</formula>
    </cfRule>
    <cfRule type="cellIs" dxfId="13441" priority="12599" stopIfTrue="1" operator="equal">
      <formula>"g"</formula>
    </cfRule>
  </conditionalFormatting>
  <conditionalFormatting sqref="AS17:AS37">
    <cfRule type="cellIs" dxfId="13440" priority="12597" stopIfTrue="1" operator="equal">
      <formula>"f"</formula>
    </cfRule>
  </conditionalFormatting>
  <conditionalFormatting sqref="AS17:AS37">
    <cfRule type="cellIs" dxfId="13439" priority="12595" stopIfTrue="1" operator="equal">
      <formula>"h"</formula>
    </cfRule>
    <cfRule type="cellIs" dxfId="13438" priority="12596" stopIfTrue="1" operator="equal">
      <formula>"g"</formula>
    </cfRule>
  </conditionalFormatting>
  <conditionalFormatting sqref="AS17:AS37">
    <cfRule type="cellIs" dxfId="13437" priority="12588" stopIfTrue="1" operator="equal">
      <formula>"f"</formula>
    </cfRule>
  </conditionalFormatting>
  <conditionalFormatting sqref="AS17:AS37">
    <cfRule type="cellIs" dxfId="13436" priority="12586" stopIfTrue="1" operator="equal">
      <formula>"h"</formula>
    </cfRule>
    <cfRule type="cellIs" dxfId="13435" priority="12587" stopIfTrue="1" operator="equal">
      <formula>"g"</formula>
    </cfRule>
  </conditionalFormatting>
  <conditionalFormatting sqref="AS17:AS37">
    <cfRule type="cellIs" dxfId="13434" priority="12585" stopIfTrue="1" operator="equal">
      <formula>"f"</formula>
    </cfRule>
  </conditionalFormatting>
  <conditionalFormatting sqref="AS17:AS37">
    <cfRule type="cellIs" dxfId="13433" priority="12583" stopIfTrue="1" operator="equal">
      <formula>"h"</formula>
    </cfRule>
    <cfRule type="cellIs" dxfId="13432" priority="12584" stopIfTrue="1" operator="equal">
      <formula>"g"</formula>
    </cfRule>
  </conditionalFormatting>
  <conditionalFormatting sqref="AS17:AS37">
    <cfRule type="cellIs" dxfId="13431" priority="12582" stopIfTrue="1" operator="equal">
      <formula>"f"</formula>
    </cfRule>
  </conditionalFormatting>
  <conditionalFormatting sqref="AS17:AS37">
    <cfRule type="cellIs" dxfId="13430" priority="12580" stopIfTrue="1" operator="equal">
      <formula>"h"</formula>
    </cfRule>
    <cfRule type="cellIs" dxfId="13429" priority="12581" stopIfTrue="1" operator="equal">
      <formula>"g"</formula>
    </cfRule>
  </conditionalFormatting>
  <conditionalFormatting sqref="AS17:AS37">
    <cfRule type="cellIs" dxfId="13428" priority="12579" stopIfTrue="1" operator="equal">
      <formula>"f"</formula>
    </cfRule>
  </conditionalFormatting>
  <conditionalFormatting sqref="AS17:AS37">
    <cfRule type="cellIs" dxfId="13427" priority="12577" stopIfTrue="1" operator="equal">
      <formula>"h"</formula>
    </cfRule>
    <cfRule type="cellIs" dxfId="13426" priority="12578" stopIfTrue="1" operator="equal">
      <formula>"g"</formula>
    </cfRule>
  </conditionalFormatting>
  <conditionalFormatting sqref="AT17:AT37">
    <cfRule type="cellIs" dxfId="13425" priority="12573" stopIfTrue="1" operator="equal">
      <formula>"f"</formula>
    </cfRule>
  </conditionalFormatting>
  <conditionalFormatting sqref="AT17:AT37">
    <cfRule type="cellIs" dxfId="13424" priority="12571" stopIfTrue="1" operator="equal">
      <formula>"h"</formula>
    </cfRule>
    <cfRule type="cellIs" dxfId="13423" priority="12572" stopIfTrue="1" operator="equal">
      <formula>"g"</formula>
    </cfRule>
  </conditionalFormatting>
  <conditionalFormatting sqref="AT17:AT37">
    <cfRule type="cellIs" dxfId="13422" priority="12576" stopIfTrue="1" operator="equal">
      <formula>"f"</formula>
    </cfRule>
  </conditionalFormatting>
  <conditionalFormatting sqref="AT17:AT37">
    <cfRule type="cellIs" dxfId="13421" priority="12574" stopIfTrue="1" operator="equal">
      <formula>"h"</formula>
    </cfRule>
    <cfRule type="cellIs" dxfId="13420" priority="12575" stopIfTrue="1" operator="equal">
      <formula>"g"</formula>
    </cfRule>
  </conditionalFormatting>
  <conditionalFormatting sqref="AS17:AT37">
    <cfRule type="cellIs" dxfId="13419" priority="12531" stopIfTrue="1" operator="equal">
      <formula>"f"</formula>
    </cfRule>
  </conditionalFormatting>
  <conditionalFormatting sqref="AS17:AT37">
    <cfRule type="cellIs" dxfId="13418" priority="12529" stopIfTrue="1" operator="equal">
      <formula>"h"</formula>
    </cfRule>
    <cfRule type="cellIs" dxfId="13417" priority="12530" stopIfTrue="1" operator="equal">
      <formula>"g"</formula>
    </cfRule>
  </conditionalFormatting>
  <conditionalFormatting sqref="AS17:AS37">
    <cfRule type="cellIs" dxfId="13416" priority="12525" stopIfTrue="1" operator="equal">
      <formula>"f"</formula>
    </cfRule>
  </conditionalFormatting>
  <conditionalFormatting sqref="AS17:AS37">
    <cfRule type="cellIs" dxfId="13415" priority="12523" stopIfTrue="1" operator="equal">
      <formula>"h"</formula>
    </cfRule>
    <cfRule type="cellIs" dxfId="13414" priority="12524" stopIfTrue="1" operator="equal">
      <formula>"g"</formula>
    </cfRule>
  </conditionalFormatting>
  <conditionalFormatting sqref="AS17:AS37">
    <cfRule type="cellIs" dxfId="13413" priority="12528" stopIfTrue="1" operator="equal">
      <formula>"f"</formula>
    </cfRule>
  </conditionalFormatting>
  <conditionalFormatting sqref="AS17:AS37">
    <cfRule type="cellIs" dxfId="13412" priority="12526" stopIfTrue="1" operator="equal">
      <formula>"h"</formula>
    </cfRule>
    <cfRule type="cellIs" dxfId="13411" priority="12527" stopIfTrue="1" operator="equal">
      <formula>"g"</formula>
    </cfRule>
  </conditionalFormatting>
  <conditionalFormatting sqref="AS17:AS37">
    <cfRule type="cellIs" dxfId="13410" priority="12522" stopIfTrue="1" operator="equal">
      <formula>"f"</formula>
    </cfRule>
  </conditionalFormatting>
  <conditionalFormatting sqref="AS17:AS37">
    <cfRule type="cellIs" dxfId="13409" priority="12520" stopIfTrue="1" operator="equal">
      <formula>"h"</formula>
    </cfRule>
    <cfRule type="cellIs" dxfId="13408" priority="12521" stopIfTrue="1" operator="equal">
      <formula>"g"</formula>
    </cfRule>
  </conditionalFormatting>
  <conditionalFormatting sqref="AS17:AS37">
    <cfRule type="cellIs" dxfId="13407" priority="12519" stopIfTrue="1" operator="equal">
      <formula>"f"</formula>
    </cfRule>
  </conditionalFormatting>
  <conditionalFormatting sqref="AS17:AS37">
    <cfRule type="cellIs" dxfId="13406" priority="12517" stopIfTrue="1" operator="equal">
      <formula>"h"</formula>
    </cfRule>
    <cfRule type="cellIs" dxfId="13405" priority="12518" stopIfTrue="1" operator="equal">
      <formula>"g"</formula>
    </cfRule>
  </conditionalFormatting>
  <conditionalFormatting sqref="AS17:AS37">
    <cfRule type="cellIs" dxfId="13404" priority="12513" stopIfTrue="1" operator="equal">
      <formula>"f"</formula>
    </cfRule>
  </conditionalFormatting>
  <conditionalFormatting sqref="AS17:AS37">
    <cfRule type="cellIs" dxfId="13403" priority="12511" stopIfTrue="1" operator="equal">
      <formula>"h"</formula>
    </cfRule>
    <cfRule type="cellIs" dxfId="13402" priority="12512" stopIfTrue="1" operator="equal">
      <formula>"g"</formula>
    </cfRule>
  </conditionalFormatting>
  <conditionalFormatting sqref="AS17:AS37">
    <cfRule type="cellIs" dxfId="13401" priority="12516" stopIfTrue="1" operator="equal">
      <formula>"f"</formula>
    </cfRule>
  </conditionalFormatting>
  <conditionalFormatting sqref="AS17:AS37">
    <cfRule type="cellIs" dxfId="13400" priority="12514" stopIfTrue="1" operator="equal">
      <formula>"h"</formula>
    </cfRule>
    <cfRule type="cellIs" dxfId="13399" priority="12515" stopIfTrue="1" operator="equal">
      <formula>"g"</formula>
    </cfRule>
  </conditionalFormatting>
  <conditionalFormatting sqref="AS17:AS37">
    <cfRule type="cellIs" dxfId="13398" priority="12507" stopIfTrue="1" operator="equal">
      <formula>"f"</formula>
    </cfRule>
  </conditionalFormatting>
  <conditionalFormatting sqref="AS17:AS37">
    <cfRule type="cellIs" dxfId="13397" priority="12505" stopIfTrue="1" operator="equal">
      <formula>"h"</formula>
    </cfRule>
    <cfRule type="cellIs" dxfId="13396" priority="12506" stopIfTrue="1" operator="equal">
      <formula>"g"</formula>
    </cfRule>
  </conditionalFormatting>
  <conditionalFormatting sqref="AS17:AS37">
    <cfRule type="cellIs" dxfId="13395" priority="12510" stopIfTrue="1" operator="equal">
      <formula>"f"</formula>
    </cfRule>
  </conditionalFormatting>
  <conditionalFormatting sqref="AS17:AS37">
    <cfRule type="cellIs" dxfId="13394" priority="12508" stopIfTrue="1" operator="equal">
      <formula>"h"</formula>
    </cfRule>
    <cfRule type="cellIs" dxfId="13393" priority="12509" stopIfTrue="1" operator="equal">
      <formula>"g"</formula>
    </cfRule>
  </conditionalFormatting>
  <conditionalFormatting sqref="AT17:AT37">
    <cfRule type="cellIs" dxfId="13392" priority="12561" stopIfTrue="1" operator="equal">
      <formula>"f"</formula>
    </cfRule>
  </conditionalFormatting>
  <conditionalFormatting sqref="AT17:AT37">
    <cfRule type="cellIs" dxfId="13391" priority="12559" stopIfTrue="1" operator="equal">
      <formula>"h"</formula>
    </cfRule>
    <cfRule type="cellIs" dxfId="13390" priority="12560" stopIfTrue="1" operator="equal">
      <formula>"g"</formula>
    </cfRule>
  </conditionalFormatting>
  <conditionalFormatting sqref="AS17:AT37">
    <cfRule type="cellIs" dxfId="13389" priority="12546" stopIfTrue="1" operator="equal">
      <formula>"f"</formula>
    </cfRule>
  </conditionalFormatting>
  <conditionalFormatting sqref="AS17:AT37">
    <cfRule type="cellIs" dxfId="13388" priority="12544" stopIfTrue="1" operator="equal">
      <formula>"h"</formula>
    </cfRule>
    <cfRule type="cellIs" dxfId="13387" priority="12545" stopIfTrue="1" operator="equal">
      <formula>"g"</formula>
    </cfRule>
  </conditionalFormatting>
  <conditionalFormatting sqref="AS17:AT37">
    <cfRule type="cellIs" dxfId="13386" priority="12543" stopIfTrue="1" operator="equal">
      <formula>"f"</formula>
    </cfRule>
  </conditionalFormatting>
  <conditionalFormatting sqref="AS17:AT37">
    <cfRule type="cellIs" dxfId="13385" priority="12541" stopIfTrue="1" operator="equal">
      <formula>"h"</formula>
    </cfRule>
    <cfRule type="cellIs" dxfId="13384" priority="12542" stopIfTrue="1" operator="equal">
      <formula>"g"</formula>
    </cfRule>
  </conditionalFormatting>
  <conditionalFormatting sqref="AS17:AT37">
    <cfRule type="cellIs" dxfId="13383" priority="12540" stopIfTrue="1" operator="equal">
      <formula>"f"</formula>
    </cfRule>
  </conditionalFormatting>
  <conditionalFormatting sqref="AS17:AT37">
    <cfRule type="cellIs" dxfId="13382" priority="12538" stopIfTrue="1" operator="equal">
      <formula>"h"</formula>
    </cfRule>
    <cfRule type="cellIs" dxfId="13381" priority="12539" stopIfTrue="1" operator="equal">
      <formula>"g"</formula>
    </cfRule>
  </conditionalFormatting>
  <conditionalFormatting sqref="AS17:AT37">
    <cfRule type="cellIs" dxfId="13380" priority="12537" stopIfTrue="1" operator="equal">
      <formula>"f"</formula>
    </cfRule>
  </conditionalFormatting>
  <conditionalFormatting sqref="AS17:AT37">
    <cfRule type="cellIs" dxfId="13379" priority="12535" stopIfTrue="1" operator="equal">
      <formula>"h"</formula>
    </cfRule>
    <cfRule type="cellIs" dxfId="13378" priority="12536" stopIfTrue="1" operator="equal">
      <formula>"g"</formula>
    </cfRule>
  </conditionalFormatting>
  <conditionalFormatting sqref="AS17:AT37">
    <cfRule type="cellIs" dxfId="13377" priority="12534" stopIfTrue="1" operator="equal">
      <formula>"f"</formula>
    </cfRule>
  </conditionalFormatting>
  <conditionalFormatting sqref="AS17:AT37">
    <cfRule type="cellIs" dxfId="13376" priority="12532" stopIfTrue="1" operator="equal">
      <formula>"h"</formula>
    </cfRule>
    <cfRule type="cellIs" dxfId="13375" priority="12533" stopIfTrue="1" operator="equal">
      <formula>"g"</formula>
    </cfRule>
  </conditionalFormatting>
  <conditionalFormatting sqref="AN17:AO37">
    <cfRule type="cellIs" dxfId="13374" priority="12501" stopIfTrue="1" operator="equal">
      <formula>"f"</formula>
    </cfRule>
  </conditionalFormatting>
  <conditionalFormatting sqref="AN17:AO37">
    <cfRule type="cellIs" dxfId="13373" priority="12499" stopIfTrue="1" operator="equal">
      <formula>"h"</formula>
    </cfRule>
    <cfRule type="cellIs" dxfId="13372" priority="12500" stopIfTrue="1" operator="equal">
      <formula>"g"</formula>
    </cfRule>
  </conditionalFormatting>
  <conditionalFormatting sqref="AN17:AO37">
    <cfRule type="cellIs" dxfId="13371" priority="12498" stopIfTrue="1" operator="equal">
      <formula>"f"</formula>
    </cfRule>
  </conditionalFormatting>
  <conditionalFormatting sqref="AN17:AO37">
    <cfRule type="cellIs" dxfId="13370" priority="12496" stopIfTrue="1" operator="equal">
      <formula>"h"</formula>
    </cfRule>
    <cfRule type="cellIs" dxfId="13369" priority="12497" stopIfTrue="1" operator="equal">
      <formula>"g"</formula>
    </cfRule>
  </conditionalFormatting>
  <conditionalFormatting sqref="AN17:AO37">
    <cfRule type="cellIs" dxfId="13368" priority="12486" stopIfTrue="1" operator="equal">
      <formula>"f"</formula>
    </cfRule>
  </conditionalFormatting>
  <conditionalFormatting sqref="AN17:AO37">
    <cfRule type="cellIs" dxfId="13367" priority="12484" stopIfTrue="1" operator="equal">
      <formula>"h"</formula>
    </cfRule>
    <cfRule type="cellIs" dxfId="13366" priority="12485" stopIfTrue="1" operator="equal">
      <formula>"g"</formula>
    </cfRule>
  </conditionalFormatting>
  <conditionalFormatting sqref="AN17:AO37">
    <cfRule type="cellIs" dxfId="13365" priority="12483" stopIfTrue="1" operator="equal">
      <formula>"f"</formula>
    </cfRule>
  </conditionalFormatting>
  <conditionalFormatting sqref="AN17:AO37">
    <cfRule type="cellIs" dxfId="13364" priority="12481" stopIfTrue="1" operator="equal">
      <formula>"h"</formula>
    </cfRule>
    <cfRule type="cellIs" dxfId="13363" priority="12482" stopIfTrue="1" operator="equal">
      <formula>"g"</formula>
    </cfRule>
  </conditionalFormatting>
  <conditionalFormatting sqref="AN17:AO37">
    <cfRule type="cellIs" dxfId="13362" priority="12495" stopIfTrue="1" operator="equal">
      <formula>"f"</formula>
    </cfRule>
  </conditionalFormatting>
  <conditionalFormatting sqref="AN17:AO37">
    <cfRule type="cellIs" dxfId="13361" priority="12493" stopIfTrue="1" operator="equal">
      <formula>"h"</formula>
    </cfRule>
    <cfRule type="cellIs" dxfId="13360" priority="12494" stopIfTrue="1" operator="equal">
      <formula>"g"</formula>
    </cfRule>
  </conditionalFormatting>
  <conditionalFormatting sqref="AN17:AO37">
    <cfRule type="cellIs" dxfId="13359" priority="12504" stopIfTrue="1" operator="equal">
      <formula>"f"</formula>
    </cfRule>
  </conditionalFormatting>
  <conditionalFormatting sqref="AN17:AO37">
    <cfRule type="cellIs" dxfId="13358" priority="12502" stopIfTrue="1" operator="equal">
      <formula>"h"</formula>
    </cfRule>
    <cfRule type="cellIs" dxfId="13357" priority="12503" stopIfTrue="1" operator="equal">
      <formula>"g"</formula>
    </cfRule>
  </conditionalFormatting>
  <conditionalFormatting sqref="AN17:AO37">
    <cfRule type="cellIs" dxfId="13356" priority="12492" stopIfTrue="1" operator="equal">
      <formula>"f"</formula>
    </cfRule>
  </conditionalFormatting>
  <conditionalFormatting sqref="AN17:AO37">
    <cfRule type="cellIs" dxfId="13355" priority="12490" stopIfTrue="1" operator="equal">
      <formula>"h"</formula>
    </cfRule>
    <cfRule type="cellIs" dxfId="13354" priority="12491" stopIfTrue="1" operator="equal">
      <formula>"g"</formula>
    </cfRule>
  </conditionalFormatting>
  <conditionalFormatting sqref="AN17:AO37">
    <cfRule type="cellIs" dxfId="13353" priority="12489" stopIfTrue="1" operator="equal">
      <formula>"f"</formula>
    </cfRule>
  </conditionalFormatting>
  <conditionalFormatting sqref="AN17:AO37">
    <cfRule type="cellIs" dxfId="13352" priority="12487" stopIfTrue="1" operator="equal">
      <formula>"h"</formula>
    </cfRule>
    <cfRule type="cellIs" dxfId="13351" priority="12488" stopIfTrue="1" operator="equal">
      <formula>"g"</formula>
    </cfRule>
  </conditionalFormatting>
  <conditionalFormatting sqref="AP17:AR37">
    <cfRule type="cellIs" dxfId="13350" priority="12411" stopIfTrue="1" operator="equal">
      <formula>"f"</formula>
    </cfRule>
  </conditionalFormatting>
  <conditionalFormatting sqref="AP17:AR37">
    <cfRule type="cellIs" dxfId="13349" priority="12409" stopIfTrue="1" operator="equal">
      <formula>"h"</formula>
    </cfRule>
    <cfRule type="cellIs" dxfId="13348" priority="12410" stopIfTrue="1" operator="equal">
      <formula>"g"</formula>
    </cfRule>
  </conditionalFormatting>
  <conditionalFormatting sqref="AP17:AR37">
    <cfRule type="cellIs" dxfId="13347" priority="12480" stopIfTrue="1" operator="equal">
      <formula>"f"</formula>
    </cfRule>
  </conditionalFormatting>
  <conditionalFormatting sqref="AP17:AR37">
    <cfRule type="cellIs" dxfId="13346" priority="12478" stopIfTrue="1" operator="equal">
      <formula>"h"</formula>
    </cfRule>
    <cfRule type="cellIs" dxfId="13345" priority="12479" stopIfTrue="1" operator="equal">
      <formula>"g"</formula>
    </cfRule>
  </conditionalFormatting>
  <conditionalFormatting sqref="AP17:AR37">
    <cfRule type="cellIs" dxfId="13344" priority="12477" stopIfTrue="1" operator="equal">
      <formula>"f"</formula>
    </cfRule>
  </conditionalFormatting>
  <conditionalFormatting sqref="AP17:AR37">
    <cfRule type="cellIs" dxfId="13343" priority="12475" stopIfTrue="1" operator="equal">
      <formula>"h"</formula>
    </cfRule>
    <cfRule type="cellIs" dxfId="13342" priority="12476" stopIfTrue="1" operator="equal">
      <formula>"g"</formula>
    </cfRule>
  </conditionalFormatting>
  <conditionalFormatting sqref="AP17:AR37">
    <cfRule type="cellIs" dxfId="13341" priority="12474" stopIfTrue="1" operator="equal">
      <formula>"f"</formula>
    </cfRule>
  </conditionalFormatting>
  <conditionalFormatting sqref="AP17:AR37">
    <cfRule type="cellIs" dxfId="13340" priority="12472" stopIfTrue="1" operator="equal">
      <formula>"h"</formula>
    </cfRule>
    <cfRule type="cellIs" dxfId="13339" priority="12473" stopIfTrue="1" operator="equal">
      <formula>"g"</formula>
    </cfRule>
  </conditionalFormatting>
  <conditionalFormatting sqref="AP17:AR37">
    <cfRule type="cellIs" dxfId="13338" priority="12471" stopIfTrue="1" operator="equal">
      <formula>"f"</formula>
    </cfRule>
  </conditionalFormatting>
  <conditionalFormatting sqref="AP17:AR37">
    <cfRule type="cellIs" dxfId="13337" priority="12469" stopIfTrue="1" operator="equal">
      <formula>"h"</formula>
    </cfRule>
    <cfRule type="cellIs" dxfId="13336" priority="12470" stopIfTrue="1" operator="equal">
      <formula>"g"</formula>
    </cfRule>
  </conditionalFormatting>
  <conditionalFormatting sqref="AP17:AR37">
    <cfRule type="cellIs" dxfId="13335" priority="12468" stopIfTrue="1" operator="equal">
      <formula>"f"</formula>
    </cfRule>
  </conditionalFormatting>
  <conditionalFormatting sqref="AP17:AR37">
    <cfRule type="cellIs" dxfId="13334" priority="12466" stopIfTrue="1" operator="equal">
      <formula>"h"</formula>
    </cfRule>
    <cfRule type="cellIs" dxfId="13333" priority="12467" stopIfTrue="1" operator="equal">
      <formula>"g"</formula>
    </cfRule>
  </conditionalFormatting>
  <conditionalFormatting sqref="AP17:AR37">
    <cfRule type="cellIs" dxfId="13332" priority="12465" stopIfTrue="1" operator="equal">
      <formula>"f"</formula>
    </cfRule>
  </conditionalFormatting>
  <conditionalFormatting sqref="AP17:AR37">
    <cfRule type="cellIs" dxfId="13331" priority="12463" stopIfTrue="1" operator="equal">
      <formula>"h"</formula>
    </cfRule>
    <cfRule type="cellIs" dxfId="13330" priority="12464" stopIfTrue="1" operator="equal">
      <formula>"g"</formula>
    </cfRule>
  </conditionalFormatting>
  <conditionalFormatting sqref="AP17:AR37">
    <cfRule type="cellIs" dxfId="13329" priority="12462" stopIfTrue="1" operator="equal">
      <formula>"f"</formula>
    </cfRule>
  </conditionalFormatting>
  <conditionalFormatting sqref="AP17:AR37">
    <cfRule type="cellIs" dxfId="13328" priority="12460" stopIfTrue="1" operator="equal">
      <formula>"h"</formula>
    </cfRule>
    <cfRule type="cellIs" dxfId="13327" priority="12461" stopIfTrue="1" operator="equal">
      <formula>"g"</formula>
    </cfRule>
  </conditionalFormatting>
  <conditionalFormatting sqref="AP17:AR37">
    <cfRule type="cellIs" dxfId="13326" priority="12459" stopIfTrue="1" operator="equal">
      <formula>"f"</formula>
    </cfRule>
  </conditionalFormatting>
  <conditionalFormatting sqref="AP17:AR37">
    <cfRule type="cellIs" dxfId="13325" priority="12457" stopIfTrue="1" operator="equal">
      <formula>"h"</formula>
    </cfRule>
    <cfRule type="cellIs" dxfId="13324" priority="12458" stopIfTrue="1" operator="equal">
      <formula>"g"</formula>
    </cfRule>
  </conditionalFormatting>
  <conditionalFormatting sqref="AP17:AR37">
    <cfRule type="cellIs" dxfId="13323" priority="12456" stopIfTrue="1" operator="equal">
      <formula>"f"</formula>
    </cfRule>
  </conditionalFormatting>
  <conditionalFormatting sqref="AP17:AR37">
    <cfRule type="cellIs" dxfId="13322" priority="12454" stopIfTrue="1" operator="equal">
      <formula>"h"</formula>
    </cfRule>
    <cfRule type="cellIs" dxfId="13321" priority="12455" stopIfTrue="1" operator="equal">
      <formula>"g"</formula>
    </cfRule>
  </conditionalFormatting>
  <conditionalFormatting sqref="AP17:AR37">
    <cfRule type="cellIs" dxfId="13320" priority="12453" stopIfTrue="1" operator="equal">
      <formula>"f"</formula>
    </cfRule>
  </conditionalFormatting>
  <conditionalFormatting sqref="AP17:AR37">
    <cfRule type="cellIs" dxfId="13319" priority="12451" stopIfTrue="1" operator="equal">
      <formula>"h"</formula>
    </cfRule>
    <cfRule type="cellIs" dxfId="13318" priority="12452" stopIfTrue="1" operator="equal">
      <formula>"g"</formula>
    </cfRule>
  </conditionalFormatting>
  <conditionalFormatting sqref="AP17:AR37">
    <cfRule type="cellIs" dxfId="13317" priority="12450" stopIfTrue="1" operator="equal">
      <formula>"f"</formula>
    </cfRule>
  </conditionalFormatting>
  <conditionalFormatting sqref="AP17:AR37">
    <cfRule type="cellIs" dxfId="13316" priority="12448" stopIfTrue="1" operator="equal">
      <formula>"h"</formula>
    </cfRule>
    <cfRule type="cellIs" dxfId="13315" priority="12449" stopIfTrue="1" operator="equal">
      <formula>"g"</formula>
    </cfRule>
  </conditionalFormatting>
  <conditionalFormatting sqref="AP17:AR37">
    <cfRule type="cellIs" dxfId="13314" priority="12447" stopIfTrue="1" operator="equal">
      <formula>"f"</formula>
    </cfRule>
  </conditionalFormatting>
  <conditionalFormatting sqref="AP17:AR37">
    <cfRule type="cellIs" dxfId="13313" priority="12445" stopIfTrue="1" operator="equal">
      <formula>"h"</formula>
    </cfRule>
    <cfRule type="cellIs" dxfId="13312" priority="12446" stopIfTrue="1" operator="equal">
      <formula>"g"</formula>
    </cfRule>
  </conditionalFormatting>
  <conditionalFormatting sqref="AP17:AR37">
    <cfRule type="cellIs" dxfId="13311" priority="12444" stopIfTrue="1" operator="equal">
      <formula>"f"</formula>
    </cfRule>
  </conditionalFormatting>
  <conditionalFormatting sqref="AP17:AR37">
    <cfRule type="cellIs" dxfId="13310" priority="12442" stopIfTrue="1" operator="equal">
      <formula>"h"</formula>
    </cfRule>
    <cfRule type="cellIs" dxfId="13309" priority="12443" stopIfTrue="1" operator="equal">
      <formula>"g"</formula>
    </cfRule>
  </conditionalFormatting>
  <conditionalFormatting sqref="AP17:AR37">
    <cfRule type="cellIs" dxfId="13308" priority="12441" stopIfTrue="1" operator="equal">
      <formula>"f"</formula>
    </cfRule>
  </conditionalFormatting>
  <conditionalFormatting sqref="AP17:AR37">
    <cfRule type="cellIs" dxfId="13307" priority="12439" stopIfTrue="1" operator="equal">
      <formula>"h"</formula>
    </cfRule>
    <cfRule type="cellIs" dxfId="13306" priority="12440" stopIfTrue="1" operator="equal">
      <formula>"g"</formula>
    </cfRule>
  </conditionalFormatting>
  <conditionalFormatting sqref="AP17:AR37">
    <cfRule type="cellIs" dxfId="13305" priority="12438" stopIfTrue="1" operator="equal">
      <formula>"f"</formula>
    </cfRule>
  </conditionalFormatting>
  <conditionalFormatting sqref="AP17:AR37">
    <cfRule type="cellIs" dxfId="13304" priority="12436" stopIfTrue="1" operator="equal">
      <formula>"h"</formula>
    </cfRule>
    <cfRule type="cellIs" dxfId="13303" priority="12437" stopIfTrue="1" operator="equal">
      <formula>"g"</formula>
    </cfRule>
  </conditionalFormatting>
  <conditionalFormatting sqref="AP17:AR37">
    <cfRule type="cellIs" dxfId="13302" priority="12435" stopIfTrue="1" operator="equal">
      <formula>"f"</formula>
    </cfRule>
  </conditionalFormatting>
  <conditionalFormatting sqref="AP17:AR37">
    <cfRule type="cellIs" dxfId="13301" priority="12433" stopIfTrue="1" operator="equal">
      <formula>"h"</formula>
    </cfRule>
    <cfRule type="cellIs" dxfId="13300" priority="12434" stopIfTrue="1" operator="equal">
      <formula>"g"</formula>
    </cfRule>
  </conditionalFormatting>
  <conditionalFormatting sqref="AP17:AR37">
    <cfRule type="cellIs" dxfId="13299" priority="12432" stopIfTrue="1" operator="equal">
      <formula>"f"</formula>
    </cfRule>
  </conditionalFormatting>
  <conditionalFormatting sqref="AP17:AR37">
    <cfRule type="cellIs" dxfId="13298" priority="12430" stopIfTrue="1" operator="equal">
      <formula>"h"</formula>
    </cfRule>
    <cfRule type="cellIs" dxfId="13297" priority="12431" stopIfTrue="1" operator="equal">
      <formula>"g"</formula>
    </cfRule>
  </conditionalFormatting>
  <conditionalFormatting sqref="AP17:AR37">
    <cfRule type="cellIs" dxfId="13296" priority="12429" stopIfTrue="1" operator="equal">
      <formula>"f"</formula>
    </cfRule>
  </conditionalFormatting>
  <conditionalFormatting sqref="AP17:AR37">
    <cfRule type="cellIs" dxfId="13295" priority="12427" stopIfTrue="1" operator="equal">
      <formula>"h"</formula>
    </cfRule>
    <cfRule type="cellIs" dxfId="13294" priority="12428" stopIfTrue="1" operator="equal">
      <formula>"g"</formula>
    </cfRule>
  </conditionalFormatting>
  <conditionalFormatting sqref="AP17:AR37">
    <cfRule type="cellIs" dxfId="13293" priority="12423" stopIfTrue="1" operator="equal">
      <formula>"f"</formula>
    </cfRule>
  </conditionalFormatting>
  <conditionalFormatting sqref="AP17:AR37">
    <cfRule type="cellIs" dxfId="13292" priority="12421" stopIfTrue="1" operator="equal">
      <formula>"h"</formula>
    </cfRule>
    <cfRule type="cellIs" dxfId="13291" priority="12422" stopIfTrue="1" operator="equal">
      <formula>"g"</formula>
    </cfRule>
  </conditionalFormatting>
  <conditionalFormatting sqref="AP17:AR37">
    <cfRule type="cellIs" dxfId="13290" priority="12426" stopIfTrue="1" operator="equal">
      <formula>"f"</formula>
    </cfRule>
  </conditionalFormatting>
  <conditionalFormatting sqref="AP17:AR37">
    <cfRule type="cellIs" dxfId="13289" priority="12424" stopIfTrue="1" operator="equal">
      <formula>"h"</formula>
    </cfRule>
    <cfRule type="cellIs" dxfId="13288" priority="12425" stopIfTrue="1" operator="equal">
      <formula>"g"</formula>
    </cfRule>
  </conditionalFormatting>
  <conditionalFormatting sqref="AP17:AR37">
    <cfRule type="cellIs" dxfId="13287" priority="12420" stopIfTrue="1" operator="equal">
      <formula>"f"</formula>
    </cfRule>
  </conditionalFormatting>
  <conditionalFormatting sqref="AP17:AR37">
    <cfRule type="cellIs" dxfId="13286" priority="12418" stopIfTrue="1" operator="equal">
      <formula>"h"</formula>
    </cfRule>
    <cfRule type="cellIs" dxfId="13285" priority="12419" stopIfTrue="1" operator="equal">
      <formula>"g"</formula>
    </cfRule>
  </conditionalFormatting>
  <conditionalFormatting sqref="AP17:AR37">
    <cfRule type="cellIs" dxfId="13284" priority="12417" stopIfTrue="1" operator="equal">
      <formula>"f"</formula>
    </cfRule>
  </conditionalFormatting>
  <conditionalFormatting sqref="AP17:AR37">
    <cfRule type="cellIs" dxfId="13283" priority="12415" stopIfTrue="1" operator="equal">
      <formula>"h"</formula>
    </cfRule>
    <cfRule type="cellIs" dxfId="13282" priority="12416" stopIfTrue="1" operator="equal">
      <formula>"g"</formula>
    </cfRule>
  </conditionalFormatting>
  <conditionalFormatting sqref="AP17:AR37">
    <cfRule type="cellIs" dxfId="13281" priority="12414" stopIfTrue="1" operator="equal">
      <formula>"f"</formula>
    </cfRule>
  </conditionalFormatting>
  <conditionalFormatting sqref="AP17:AR37">
    <cfRule type="cellIs" dxfId="13280" priority="12412" stopIfTrue="1" operator="equal">
      <formula>"h"</formula>
    </cfRule>
    <cfRule type="cellIs" dxfId="13279" priority="12413" stopIfTrue="1" operator="equal">
      <formula>"g"</formula>
    </cfRule>
  </conditionalFormatting>
  <conditionalFormatting sqref="AV17:AW37">
    <cfRule type="cellIs" dxfId="13278" priority="12339" stopIfTrue="1" operator="equal">
      <formula>"f"</formula>
    </cfRule>
  </conditionalFormatting>
  <conditionalFormatting sqref="AV17:AW37">
    <cfRule type="cellIs" dxfId="13277" priority="12337" stopIfTrue="1" operator="equal">
      <formula>"h"</formula>
    </cfRule>
    <cfRule type="cellIs" dxfId="13276" priority="12338" stopIfTrue="1" operator="equal">
      <formula>"g"</formula>
    </cfRule>
  </conditionalFormatting>
  <conditionalFormatting sqref="AV17:AW37">
    <cfRule type="cellIs" dxfId="13275" priority="12408" stopIfTrue="1" operator="equal">
      <formula>"f"</formula>
    </cfRule>
  </conditionalFormatting>
  <conditionalFormatting sqref="AV17:AW37">
    <cfRule type="cellIs" dxfId="13274" priority="12406" stopIfTrue="1" operator="equal">
      <formula>"h"</formula>
    </cfRule>
    <cfRule type="cellIs" dxfId="13273" priority="12407" stopIfTrue="1" operator="equal">
      <formula>"g"</formula>
    </cfRule>
  </conditionalFormatting>
  <conditionalFormatting sqref="AV17:AW37">
    <cfRule type="cellIs" dxfId="13272" priority="12405" stopIfTrue="1" operator="equal">
      <formula>"f"</formula>
    </cfRule>
  </conditionalFormatting>
  <conditionalFormatting sqref="AV17:AW37">
    <cfRule type="cellIs" dxfId="13271" priority="12403" stopIfTrue="1" operator="equal">
      <formula>"h"</formula>
    </cfRule>
    <cfRule type="cellIs" dxfId="13270" priority="12404" stopIfTrue="1" operator="equal">
      <formula>"g"</formula>
    </cfRule>
  </conditionalFormatting>
  <conditionalFormatting sqref="AV17:AW37">
    <cfRule type="cellIs" dxfId="13269" priority="12402" stopIfTrue="1" operator="equal">
      <formula>"f"</formula>
    </cfRule>
  </conditionalFormatting>
  <conditionalFormatting sqref="AV17:AW37">
    <cfRule type="cellIs" dxfId="13268" priority="12400" stopIfTrue="1" operator="equal">
      <formula>"h"</formula>
    </cfRule>
    <cfRule type="cellIs" dxfId="13267" priority="12401" stopIfTrue="1" operator="equal">
      <formula>"g"</formula>
    </cfRule>
  </conditionalFormatting>
  <conditionalFormatting sqref="AV17:AW37">
    <cfRule type="cellIs" dxfId="13266" priority="12399" stopIfTrue="1" operator="equal">
      <formula>"f"</formula>
    </cfRule>
  </conditionalFormatting>
  <conditionalFormatting sqref="AV17:AW37">
    <cfRule type="cellIs" dxfId="13265" priority="12397" stopIfTrue="1" operator="equal">
      <formula>"h"</formula>
    </cfRule>
    <cfRule type="cellIs" dxfId="13264" priority="12398" stopIfTrue="1" operator="equal">
      <formula>"g"</formula>
    </cfRule>
  </conditionalFormatting>
  <conditionalFormatting sqref="AV17:AW37">
    <cfRule type="cellIs" dxfId="13263" priority="12396" stopIfTrue="1" operator="equal">
      <formula>"f"</formula>
    </cfRule>
  </conditionalFormatting>
  <conditionalFormatting sqref="AV17:AW37">
    <cfRule type="cellIs" dxfId="13262" priority="12394" stopIfTrue="1" operator="equal">
      <formula>"h"</formula>
    </cfRule>
    <cfRule type="cellIs" dxfId="13261" priority="12395" stopIfTrue="1" operator="equal">
      <formula>"g"</formula>
    </cfRule>
  </conditionalFormatting>
  <conditionalFormatting sqref="AV17:AW37">
    <cfRule type="cellIs" dxfId="13260" priority="12393" stopIfTrue="1" operator="equal">
      <formula>"f"</formula>
    </cfRule>
  </conditionalFormatting>
  <conditionalFormatting sqref="AV17:AW37">
    <cfRule type="cellIs" dxfId="13259" priority="12391" stopIfTrue="1" operator="equal">
      <formula>"h"</formula>
    </cfRule>
    <cfRule type="cellIs" dxfId="13258" priority="12392" stopIfTrue="1" operator="equal">
      <formula>"g"</formula>
    </cfRule>
  </conditionalFormatting>
  <conditionalFormatting sqref="AV17:AW37">
    <cfRule type="cellIs" dxfId="13257" priority="12390" stopIfTrue="1" operator="equal">
      <formula>"f"</formula>
    </cfRule>
  </conditionalFormatting>
  <conditionalFormatting sqref="AV17:AW37">
    <cfRule type="cellIs" dxfId="13256" priority="12388" stopIfTrue="1" operator="equal">
      <formula>"h"</formula>
    </cfRule>
    <cfRule type="cellIs" dxfId="13255" priority="12389" stopIfTrue="1" operator="equal">
      <formula>"g"</formula>
    </cfRule>
  </conditionalFormatting>
  <conditionalFormatting sqref="AV17:AW37">
    <cfRule type="cellIs" dxfId="13254" priority="12387" stopIfTrue="1" operator="equal">
      <formula>"f"</formula>
    </cfRule>
  </conditionalFormatting>
  <conditionalFormatting sqref="AV17:AW37">
    <cfRule type="cellIs" dxfId="13253" priority="12385" stopIfTrue="1" operator="equal">
      <formula>"h"</formula>
    </cfRule>
    <cfRule type="cellIs" dxfId="13252" priority="12386" stopIfTrue="1" operator="equal">
      <formula>"g"</formula>
    </cfRule>
  </conditionalFormatting>
  <conditionalFormatting sqref="AV17:AW37">
    <cfRule type="cellIs" dxfId="13251" priority="12384" stopIfTrue="1" operator="equal">
      <formula>"f"</formula>
    </cfRule>
  </conditionalFormatting>
  <conditionalFormatting sqref="AV17:AW37">
    <cfRule type="cellIs" dxfId="13250" priority="12382" stopIfTrue="1" operator="equal">
      <formula>"h"</formula>
    </cfRule>
    <cfRule type="cellIs" dxfId="13249" priority="12383" stopIfTrue="1" operator="equal">
      <formula>"g"</formula>
    </cfRule>
  </conditionalFormatting>
  <conditionalFormatting sqref="AV17:AW37">
    <cfRule type="cellIs" dxfId="13248" priority="12381" stopIfTrue="1" operator="equal">
      <formula>"f"</formula>
    </cfRule>
  </conditionalFormatting>
  <conditionalFormatting sqref="AV17:AW37">
    <cfRule type="cellIs" dxfId="13247" priority="12379" stopIfTrue="1" operator="equal">
      <formula>"h"</formula>
    </cfRule>
    <cfRule type="cellIs" dxfId="13246" priority="12380" stopIfTrue="1" operator="equal">
      <formula>"g"</formula>
    </cfRule>
  </conditionalFormatting>
  <conditionalFormatting sqref="AV17:AW37">
    <cfRule type="cellIs" dxfId="13245" priority="12378" stopIfTrue="1" operator="equal">
      <formula>"f"</formula>
    </cfRule>
  </conditionalFormatting>
  <conditionalFormatting sqref="AV17:AW37">
    <cfRule type="cellIs" dxfId="13244" priority="12376" stopIfTrue="1" operator="equal">
      <formula>"h"</formula>
    </cfRule>
    <cfRule type="cellIs" dxfId="13243" priority="12377" stopIfTrue="1" operator="equal">
      <formula>"g"</formula>
    </cfRule>
  </conditionalFormatting>
  <conditionalFormatting sqref="AV17:AW37">
    <cfRule type="cellIs" dxfId="13242" priority="12375" stopIfTrue="1" operator="equal">
      <formula>"f"</formula>
    </cfRule>
  </conditionalFormatting>
  <conditionalFormatting sqref="AV17:AW37">
    <cfRule type="cellIs" dxfId="13241" priority="12373" stopIfTrue="1" operator="equal">
      <formula>"h"</formula>
    </cfRule>
    <cfRule type="cellIs" dxfId="13240" priority="12374" stopIfTrue="1" operator="equal">
      <formula>"g"</formula>
    </cfRule>
  </conditionalFormatting>
  <conditionalFormatting sqref="AV17:AW37">
    <cfRule type="cellIs" dxfId="13239" priority="12372" stopIfTrue="1" operator="equal">
      <formula>"f"</formula>
    </cfRule>
  </conditionalFormatting>
  <conditionalFormatting sqref="AV17:AW37">
    <cfRule type="cellIs" dxfId="13238" priority="12370" stopIfTrue="1" operator="equal">
      <formula>"h"</formula>
    </cfRule>
    <cfRule type="cellIs" dxfId="13237" priority="12371" stopIfTrue="1" operator="equal">
      <formula>"g"</formula>
    </cfRule>
  </conditionalFormatting>
  <conditionalFormatting sqref="AV17:AW37">
    <cfRule type="cellIs" dxfId="13236" priority="12369" stopIfTrue="1" operator="equal">
      <formula>"f"</formula>
    </cfRule>
  </conditionalFormatting>
  <conditionalFormatting sqref="AV17:AW37">
    <cfRule type="cellIs" dxfId="13235" priority="12367" stopIfTrue="1" operator="equal">
      <formula>"h"</formula>
    </cfRule>
    <cfRule type="cellIs" dxfId="13234" priority="12368" stopIfTrue="1" operator="equal">
      <formula>"g"</formula>
    </cfRule>
  </conditionalFormatting>
  <conditionalFormatting sqref="AV17:AW37">
    <cfRule type="cellIs" dxfId="13233" priority="12366" stopIfTrue="1" operator="equal">
      <formula>"f"</formula>
    </cfRule>
  </conditionalFormatting>
  <conditionalFormatting sqref="AV17:AW37">
    <cfRule type="cellIs" dxfId="13232" priority="12364" stopIfTrue="1" operator="equal">
      <formula>"h"</formula>
    </cfRule>
    <cfRule type="cellIs" dxfId="13231" priority="12365" stopIfTrue="1" operator="equal">
      <formula>"g"</formula>
    </cfRule>
  </conditionalFormatting>
  <conditionalFormatting sqref="AV17:AW37">
    <cfRule type="cellIs" dxfId="13230" priority="12363" stopIfTrue="1" operator="equal">
      <formula>"f"</formula>
    </cfRule>
  </conditionalFormatting>
  <conditionalFormatting sqref="AV17:AW37">
    <cfRule type="cellIs" dxfId="13229" priority="12361" stopIfTrue="1" operator="equal">
      <formula>"h"</formula>
    </cfRule>
    <cfRule type="cellIs" dxfId="13228" priority="12362" stopIfTrue="1" operator="equal">
      <formula>"g"</formula>
    </cfRule>
  </conditionalFormatting>
  <conditionalFormatting sqref="AV17:AW37">
    <cfRule type="cellIs" dxfId="13227" priority="12360" stopIfTrue="1" operator="equal">
      <formula>"f"</formula>
    </cfRule>
  </conditionalFormatting>
  <conditionalFormatting sqref="AV17:AW37">
    <cfRule type="cellIs" dxfId="13226" priority="12358" stopIfTrue="1" operator="equal">
      <formula>"h"</formula>
    </cfRule>
    <cfRule type="cellIs" dxfId="13225" priority="12359" stopIfTrue="1" operator="equal">
      <formula>"g"</formula>
    </cfRule>
  </conditionalFormatting>
  <conditionalFormatting sqref="AV17:AW37">
    <cfRule type="cellIs" dxfId="13224" priority="12357" stopIfTrue="1" operator="equal">
      <formula>"f"</formula>
    </cfRule>
  </conditionalFormatting>
  <conditionalFormatting sqref="AV17:AW37">
    <cfRule type="cellIs" dxfId="13223" priority="12355" stopIfTrue="1" operator="equal">
      <formula>"h"</formula>
    </cfRule>
    <cfRule type="cellIs" dxfId="13222" priority="12356" stopIfTrue="1" operator="equal">
      <formula>"g"</formula>
    </cfRule>
  </conditionalFormatting>
  <conditionalFormatting sqref="AV17:AW37">
    <cfRule type="cellIs" dxfId="13221" priority="12351" stopIfTrue="1" operator="equal">
      <formula>"f"</formula>
    </cfRule>
  </conditionalFormatting>
  <conditionalFormatting sqref="AV17:AW37">
    <cfRule type="cellIs" dxfId="13220" priority="12349" stopIfTrue="1" operator="equal">
      <formula>"h"</formula>
    </cfRule>
    <cfRule type="cellIs" dxfId="13219" priority="12350" stopIfTrue="1" operator="equal">
      <formula>"g"</formula>
    </cfRule>
  </conditionalFormatting>
  <conditionalFormatting sqref="AV17:AW37">
    <cfRule type="cellIs" dxfId="13218" priority="12354" stopIfTrue="1" operator="equal">
      <formula>"f"</formula>
    </cfRule>
  </conditionalFormatting>
  <conditionalFormatting sqref="AV17:AW37">
    <cfRule type="cellIs" dxfId="13217" priority="12352" stopIfTrue="1" operator="equal">
      <formula>"h"</formula>
    </cfRule>
    <cfRule type="cellIs" dxfId="13216" priority="12353" stopIfTrue="1" operator="equal">
      <formula>"g"</formula>
    </cfRule>
  </conditionalFormatting>
  <conditionalFormatting sqref="AV17:AW37">
    <cfRule type="cellIs" dxfId="13215" priority="12348" stopIfTrue="1" operator="equal">
      <formula>"f"</formula>
    </cfRule>
  </conditionalFormatting>
  <conditionalFormatting sqref="AV17:AW37">
    <cfRule type="cellIs" dxfId="13214" priority="12346" stopIfTrue="1" operator="equal">
      <formula>"h"</formula>
    </cfRule>
    <cfRule type="cellIs" dxfId="13213" priority="12347" stopIfTrue="1" operator="equal">
      <formula>"g"</formula>
    </cfRule>
  </conditionalFormatting>
  <conditionalFormatting sqref="AV17:AW37">
    <cfRule type="cellIs" dxfId="13212" priority="12345" stopIfTrue="1" operator="equal">
      <formula>"f"</formula>
    </cfRule>
  </conditionalFormatting>
  <conditionalFormatting sqref="AV17:AW37">
    <cfRule type="cellIs" dxfId="13211" priority="12343" stopIfTrue="1" operator="equal">
      <formula>"h"</formula>
    </cfRule>
    <cfRule type="cellIs" dxfId="13210" priority="12344" stopIfTrue="1" operator="equal">
      <formula>"g"</formula>
    </cfRule>
  </conditionalFormatting>
  <conditionalFormatting sqref="AV17:AW37">
    <cfRule type="cellIs" dxfId="13209" priority="12342" stopIfTrue="1" operator="equal">
      <formula>"f"</formula>
    </cfRule>
  </conditionalFormatting>
  <conditionalFormatting sqref="AV17:AW37">
    <cfRule type="cellIs" dxfId="13208" priority="12340" stopIfTrue="1" operator="equal">
      <formula>"h"</formula>
    </cfRule>
    <cfRule type="cellIs" dxfId="13207" priority="12341" stopIfTrue="1" operator="equal">
      <formula>"g"</formula>
    </cfRule>
  </conditionalFormatting>
  <conditionalFormatting sqref="AU17:AU37">
    <cfRule type="cellIs" dxfId="13206" priority="12267" stopIfTrue="1" operator="equal">
      <formula>"f"</formula>
    </cfRule>
  </conditionalFormatting>
  <conditionalFormatting sqref="AU17:AU37">
    <cfRule type="cellIs" dxfId="13205" priority="12265" stopIfTrue="1" operator="equal">
      <formula>"h"</formula>
    </cfRule>
    <cfRule type="cellIs" dxfId="13204" priority="12266" stopIfTrue="1" operator="equal">
      <formula>"g"</formula>
    </cfRule>
  </conditionalFormatting>
  <conditionalFormatting sqref="AU17:AU37">
    <cfRule type="cellIs" dxfId="13203" priority="12336" stopIfTrue="1" operator="equal">
      <formula>"f"</formula>
    </cfRule>
  </conditionalFormatting>
  <conditionalFormatting sqref="AU17:AU37">
    <cfRule type="cellIs" dxfId="13202" priority="12334" stopIfTrue="1" operator="equal">
      <formula>"h"</formula>
    </cfRule>
    <cfRule type="cellIs" dxfId="13201" priority="12335" stopIfTrue="1" operator="equal">
      <formula>"g"</formula>
    </cfRule>
  </conditionalFormatting>
  <conditionalFormatting sqref="AU17:AU37">
    <cfRule type="cellIs" dxfId="13200" priority="12333" stopIfTrue="1" operator="equal">
      <formula>"f"</formula>
    </cfRule>
  </conditionalFormatting>
  <conditionalFormatting sqref="AU17:AU37">
    <cfRule type="cellIs" dxfId="13199" priority="12331" stopIfTrue="1" operator="equal">
      <formula>"h"</formula>
    </cfRule>
    <cfRule type="cellIs" dxfId="13198" priority="12332" stopIfTrue="1" operator="equal">
      <formula>"g"</formula>
    </cfRule>
  </conditionalFormatting>
  <conditionalFormatting sqref="AU17:AU37">
    <cfRule type="cellIs" dxfId="13197" priority="12330" stopIfTrue="1" operator="equal">
      <formula>"f"</formula>
    </cfRule>
  </conditionalFormatting>
  <conditionalFormatting sqref="AU17:AU37">
    <cfRule type="cellIs" dxfId="13196" priority="12328" stopIfTrue="1" operator="equal">
      <formula>"h"</formula>
    </cfRule>
    <cfRule type="cellIs" dxfId="13195" priority="12329" stopIfTrue="1" operator="equal">
      <formula>"g"</formula>
    </cfRule>
  </conditionalFormatting>
  <conditionalFormatting sqref="AU17:AU37">
    <cfRule type="cellIs" dxfId="13194" priority="12327" stopIfTrue="1" operator="equal">
      <formula>"f"</formula>
    </cfRule>
  </conditionalFormatting>
  <conditionalFormatting sqref="AU17:AU37">
    <cfRule type="cellIs" dxfId="13193" priority="12325" stopIfTrue="1" operator="equal">
      <formula>"h"</formula>
    </cfRule>
    <cfRule type="cellIs" dxfId="13192" priority="12326" stopIfTrue="1" operator="equal">
      <formula>"g"</formula>
    </cfRule>
  </conditionalFormatting>
  <conditionalFormatting sqref="AU17:AU37">
    <cfRule type="cellIs" dxfId="13191" priority="12324" stopIfTrue="1" operator="equal">
      <formula>"f"</formula>
    </cfRule>
  </conditionalFormatting>
  <conditionalFormatting sqref="AU17:AU37">
    <cfRule type="cellIs" dxfId="13190" priority="12322" stopIfTrue="1" operator="equal">
      <formula>"h"</formula>
    </cfRule>
    <cfRule type="cellIs" dxfId="13189" priority="12323" stopIfTrue="1" operator="equal">
      <formula>"g"</formula>
    </cfRule>
  </conditionalFormatting>
  <conditionalFormatting sqref="AU17:AU37">
    <cfRule type="cellIs" dxfId="13188" priority="12321" stopIfTrue="1" operator="equal">
      <formula>"f"</formula>
    </cfRule>
  </conditionalFormatting>
  <conditionalFormatting sqref="AU17:AU37">
    <cfRule type="cellIs" dxfId="13187" priority="12319" stopIfTrue="1" operator="equal">
      <formula>"h"</formula>
    </cfRule>
    <cfRule type="cellIs" dxfId="13186" priority="12320" stopIfTrue="1" operator="equal">
      <formula>"g"</formula>
    </cfRule>
  </conditionalFormatting>
  <conditionalFormatting sqref="AU17:AU37">
    <cfRule type="cellIs" dxfId="13185" priority="12318" stopIfTrue="1" operator="equal">
      <formula>"f"</formula>
    </cfRule>
  </conditionalFormatting>
  <conditionalFormatting sqref="AU17:AU37">
    <cfRule type="cellIs" dxfId="13184" priority="12316" stopIfTrue="1" operator="equal">
      <formula>"h"</formula>
    </cfRule>
    <cfRule type="cellIs" dxfId="13183" priority="12317" stopIfTrue="1" operator="equal">
      <formula>"g"</formula>
    </cfRule>
  </conditionalFormatting>
  <conditionalFormatting sqref="AU17:AU37">
    <cfRule type="cellIs" dxfId="13182" priority="12315" stopIfTrue="1" operator="equal">
      <formula>"f"</formula>
    </cfRule>
  </conditionalFormatting>
  <conditionalFormatting sqref="AU17:AU37">
    <cfRule type="cellIs" dxfId="13181" priority="12313" stopIfTrue="1" operator="equal">
      <formula>"h"</formula>
    </cfRule>
    <cfRule type="cellIs" dxfId="13180" priority="12314" stopIfTrue="1" operator="equal">
      <formula>"g"</formula>
    </cfRule>
  </conditionalFormatting>
  <conditionalFormatting sqref="AU17:AU37">
    <cfRule type="cellIs" dxfId="13179" priority="12312" stopIfTrue="1" operator="equal">
      <formula>"f"</formula>
    </cfRule>
  </conditionalFormatting>
  <conditionalFormatting sqref="AU17:AU37">
    <cfRule type="cellIs" dxfId="13178" priority="12310" stopIfTrue="1" operator="equal">
      <formula>"h"</formula>
    </cfRule>
    <cfRule type="cellIs" dxfId="13177" priority="12311" stopIfTrue="1" operator="equal">
      <formula>"g"</formula>
    </cfRule>
  </conditionalFormatting>
  <conditionalFormatting sqref="AU17:AU37">
    <cfRule type="cellIs" dxfId="13176" priority="12309" stopIfTrue="1" operator="equal">
      <formula>"f"</formula>
    </cfRule>
  </conditionalFormatting>
  <conditionalFormatting sqref="AU17:AU37">
    <cfRule type="cellIs" dxfId="13175" priority="12307" stopIfTrue="1" operator="equal">
      <formula>"h"</formula>
    </cfRule>
    <cfRule type="cellIs" dxfId="13174" priority="12308" stopIfTrue="1" operator="equal">
      <formula>"g"</formula>
    </cfRule>
  </conditionalFormatting>
  <conditionalFormatting sqref="AU17:AU37">
    <cfRule type="cellIs" dxfId="13173" priority="12306" stopIfTrue="1" operator="equal">
      <formula>"f"</formula>
    </cfRule>
  </conditionalFormatting>
  <conditionalFormatting sqref="AU17:AU37">
    <cfRule type="cellIs" dxfId="13172" priority="12304" stopIfTrue="1" operator="equal">
      <formula>"h"</formula>
    </cfRule>
    <cfRule type="cellIs" dxfId="13171" priority="12305" stopIfTrue="1" operator="equal">
      <formula>"g"</formula>
    </cfRule>
  </conditionalFormatting>
  <conditionalFormatting sqref="AU17:AU37">
    <cfRule type="cellIs" dxfId="13170" priority="12303" stopIfTrue="1" operator="equal">
      <formula>"f"</formula>
    </cfRule>
  </conditionalFormatting>
  <conditionalFormatting sqref="AU17:AU37">
    <cfRule type="cellIs" dxfId="13169" priority="12301" stopIfTrue="1" operator="equal">
      <formula>"h"</formula>
    </cfRule>
    <cfRule type="cellIs" dxfId="13168" priority="12302" stopIfTrue="1" operator="equal">
      <formula>"g"</formula>
    </cfRule>
  </conditionalFormatting>
  <conditionalFormatting sqref="AU17:AU37">
    <cfRule type="cellIs" dxfId="13167" priority="12300" stopIfTrue="1" operator="equal">
      <formula>"f"</formula>
    </cfRule>
  </conditionalFormatting>
  <conditionalFormatting sqref="AU17:AU37">
    <cfRule type="cellIs" dxfId="13166" priority="12298" stopIfTrue="1" operator="equal">
      <formula>"h"</formula>
    </cfRule>
    <cfRule type="cellIs" dxfId="13165" priority="12299" stopIfTrue="1" operator="equal">
      <formula>"g"</formula>
    </cfRule>
  </conditionalFormatting>
  <conditionalFormatting sqref="AU17:AU37">
    <cfRule type="cellIs" dxfId="13164" priority="12297" stopIfTrue="1" operator="equal">
      <formula>"f"</formula>
    </cfRule>
  </conditionalFormatting>
  <conditionalFormatting sqref="AU17:AU37">
    <cfRule type="cellIs" dxfId="13163" priority="12295" stopIfTrue="1" operator="equal">
      <formula>"h"</formula>
    </cfRule>
    <cfRule type="cellIs" dxfId="13162" priority="12296" stopIfTrue="1" operator="equal">
      <formula>"g"</formula>
    </cfRule>
  </conditionalFormatting>
  <conditionalFormatting sqref="AU17:AU37">
    <cfRule type="cellIs" dxfId="13161" priority="12294" stopIfTrue="1" operator="equal">
      <formula>"f"</formula>
    </cfRule>
  </conditionalFormatting>
  <conditionalFormatting sqref="AU17:AU37">
    <cfRule type="cellIs" dxfId="13160" priority="12292" stopIfTrue="1" operator="equal">
      <formula>"h"</formula>
    </cfRule>
    <cfRule type="cellIs" dxfId="13159" priority="12293" stopIfTrue="1" operator="equal">
      <formula>"g"</formula>
    </cfRule>
  </conditionalFormatting>
  <conditionalFormatting sqref="AU17:AU37">
    <cfRule type="cellIs" dxfId="13158" priority="12291" stopIfTrue="1" operator="equal">
      <formula>"f"</formula>
    </cfRule>
  </conditionalFormatting>
  <conditionalFormatting sqref="AU17:AU37">
    <cfRule type="cellIs" dxfId="13157" priority="12289" stopIfTrue="1" operator="equal">
      <formula>"h"</formula>
    </cfRule>
    <cfRule type="cellIs" dxfId="13156" priority="12290" stopIfTrue="1" operator="equal">
      <formula>"g"</formula>
    </cfRule>
  </conditionalFormatting>
  <conditionalFormatting sqref="AU17:AU37">
    <cfRule type="cellIs" dxfId="13155" priority="12288" stopIfTrue="1" operator="equal">
      <formula>"f"</formula>
    </cfRule>
  </conditionalFormatting>
  <conditionalFormatting sqref="AU17:AU37">
    <cfRule type="cellIs" dxfId="13154" priority="12286" stopIfTrue="1" operator="equal">
      <formula>"h"</formula>
    </cfRule>
    <cfRule type="cellIs" dxfId="13153" priority="12287" stopIfTrue="1" operator="equal">
      <formula>"g"</formula>
    </cfRule>
  </conditionalFormatting>
  <conditionalFormatting sqref="AU17:AU37">
    <cfRule type="cellIs" dxfId="13152" priority="12285" stopIfTrue="1" operator="equal">
      <formula>"f"</formula>
    </cfRule>
  </conditionalFormatting>
  <conditionalFormatting sqref="AU17:AU37">
    <cfRule type="cellIs" dxfId="13151" priority="12283" stopIfTrue="1" operator="equal">
      <formula>"h"</formula>
    </cfRule>
    <cfRule type="cellIs" dxfId="13150" priority="12284" stopIfTrue="1" operator="equal">
      <formula>"g"</formula>
    </cfRule>
  </conditionalFormatting>
  <conditionalFormatting sqref="AU17:AU37">
    <cfRule type="cellIs" dxfId="13149" priority="12279" stopIfTrue="1" operator="equal">
      <formula>"f"</formula>
    </cfRule>
  </conditionalFormatting>
  <conditionalFormatting sqref="AU17:AU37">
    <cfRule type="cellIs" dxfId="13148" priority="12277" stopIfTrue="1" operator="equal">
      <formula>"h"</formula>
    </cfRule>
    <cfRule type="cellIs" dxfId="13147" priority="12278" stopIfTrue="1" operator="equal">
      <formula>"g"</formula>
    </cfRule>
  </conditionalFormatting>
  <conditionalFormatting sqref="AU17:AU37">
    <cfRule type="cellIs" dxfId="13146" priority="12282" stopIfTrue="1" operator="equal">
      <formula>"f"</formula>
    </cfRule>
  </conditionalFormatting>
  <conditionalFormatting sqref="AU17:AU37">
    <cfRule type="cellIs" dxfId="13145" priority="12280" stopIfTrue="1" operator="equal">
      <formula>"h"</formula>
    </cfRule>
    <cfRule type="cellIs" dxfId="13144" priority="12281" stopIfTrue="1" operator="equal">
      <formula>"g"</formula>
    </cfRule>
  </conditionalFormatting>
  <conditionalFormatting sqref="AU17:AU37">
    <cfRule type="cellIs" dxfId="13143" priority="12276" stopIfTrue="1" operator="equal">
      <formula>"f"</formula>
    </cfRule>
  </conditionalFormatting>
  <conditionalFormatting sqref="AU17:AU37">
    <cfRule type="cellIs" dxfId="13142" priority="12274" stopIfTrue="1" operator="equal">
      <formula>"h"</formula>
    </cfRule>
    <cfRule type="cellIs" dxfId="13141" priority="12275" stopIfTrue="1" operator="equal">
      <formula>"g"</formula>
    </cfRule>
  </conditionalFormatting>
  <conditionalFormatting sqref="AU17:AU37">
    <cfRule type="cellIs" dxfId="13140" priority="12273" stopIfTrue="1" operator="equal">
      <formula>"f"</formula>
    </cfRule>
  </conditionalFormatting>
  <conditionalFormatting sqref="AU17:AU37">
    <cfRule type="cellIs" dxfId="13139" priority="12271" stopIfTrue="1" operator="equal">
      <formula>"h"</formula>
    </cfRule>
    <cfRule type="cellIs" dxfId="13138" priority="12272" stopIfTrue="1" operator="equal">
      <formula>"g"</formula>
    </cfRule>
  </conditionalFormatting>
  <conditionalFormatting sqref="AU17:AU37">
    <cfRule type="cellIs" dxfId="13137" priority="12270" stopIfTrue="1" operator="equal">
      <formula>"f"</formula>
    </cfRule>
  </conditionalFormatting>
  <conditionalFormatting sqref="AU17:AU37">
    <cfRule type="cellIs" dxfId="13136" priority="12268" stopIfTrue="1" operator="equal">
      <formula>"h"</formula>
    </cfRule>
    <cfRule type="cellIs" dxfId="13135" priority="12269" stopIfTrue="1" operator="equal">
      <formula>"g"</formula>
    </cfRule>
  </conditionalFormatting>
  <conditionalFormatting sqref="AX17:AY37">
    <cfRule type="cellIs" dxfId="13134" priority="12261" stopIfTrue="1" operator="equal">
      <formula>"f"</formula>
    </cfRule>
  </conditionalFormatting>
  <conditionalFormatting sqref="AX17:AY37">
    <cfRule type="cellIs" dxfId="13133" priority="12259" stopIfTrue="1" operator="equal">
      <formula>"h"</formula>
    </cfRule>
    <cfRule type="cellIs" dxfId="13132" priority="12260" stopIfTrue="1" operator="equal">
      <formula>"g"</formula>
    </cfRule>
  </conditionalFormatting>
  <conditionalFormatting sqref="AX17:AY37">
    <cfRule type="cellIs" dxfId="13131" priority="12258" stopIfTrue="1" operator="equal">
      <formula>"f"</formula>
    </cfRule>
  </conditionalFormatting>
  <conditionalFormatting sqref="AX17:AY37">
    <cfRule type="cellIs" dxfId="13130" priority="12256" stopIfTrue="1" operator="equal">
      <formula>"h"</formula>
    </cfRule>
    <cfRule type="cellIs" dxfId="13129" priority="12257" stopIfTrue="1" operator="equal">
      <formula>"g"</formula>
    </cfRule>
  </conditionalFormatting>
  <conditionalFormatting sqref="AX17:AY37">
    <cfRule type="cellIs" dxfId="13128" priority="12246" stopIfTrue="1" operator="equal">
      <formula>"f"</formula>
    </cfRule>
  </conditionalFormatting>
  <conditionalFormatting sqref="AX17:AY37">
    <cfRule type="cellIs" dxfId="13127" priority="12244" stopIfTrue="1" operator="equal">
      <formula>"h"</formula>
    </cfRule>
    <cfRule type="cellIs" dxfId="13126" priority="12245" stopIfTrue="1" operator="equal">
      <formula>"g"</formula>
    </cfRule>
  </conditionalFormatting>
  <conditionalFormatting sqref="AX17:AY37">
    <cfRule type="cellIs" dxfId="13125" priority="12243" stopIfTrue="1" operator="equal">
      <formula>"f"</formula>
    </cfRule>
  </conditionalFormatting>
  <conditionalFormatting sqref="AX17:AY37">
    <cfRule type="cellIs" dxfId="13124" priority="12241" stopIfTrue="1" operator="equal">
      <formula>"h"</formula>
    </cfRule>
    <cfRule type="cellIs" dxfId="13123" priority="12242" stopIfTrue="1" operator="equal">
      <formula>"g"</formula>
    </cfRule>
  </conditionalFormatting>
  <conditionalFormatting sqref="AX17:AY37">
    <cfRule type="cellIs" dxfId="13122" priority="12255" stopIfTrue="1" operator="equal">
      <formula>"f"</formula>
    </cfRule>
  </conditionalFormatting>
  <conditionalFormatting sqref="AX17:AY37">
    <cfRule type="cellIs" dxfId="13121" priority="12253" stopIfTrue="1" operator="equal">
      <formula>"h"</formula>
    </cfRule>
    <cfRule type="cellIs" dxfId="13120" priority="12254" stopIfTrue="1" operator="equal">
      <formula>"g"</formula>
    </cfRule>
  </conditionalFormatting>
  <conditionalFormatting sqref="AX17:AY37">
    <cfRule type="cellIs" dxfId="13119" priority="12264" stopIfTrue="1" operator="equal">
      <formula>"f"</formula>
    </cfRule>
  </conditionalFormatting>
  <conditionalFormatting sqref="AX17:AY37">
    <cfRule type="cellIs" dxfId="13118" priority="12262" stopIfTrue="1" operator="equal">
      <formula>"h"</formula>
    </cfRule>
    <cfRule type="cellIs" dxfId="13117" priority="12263" stopIfTrue="1" operator="equal">
      <formula>"g"</formula>
    </cfRule>
  </conditionalFormatting>
  <conditionalFormatting sqref="AX17:AY37">
    <cfRule type="cellIs" dxfId="13116" priority="12252" stopIfTrue="1" operator="equal">
      <formula>"f"</formula>
    </cfRule>
  </conditionalFormatting>
  <conditionalFormatting sqref="AX17:AY37">
    <cfRule type="cellIs" dxfId="13115" priority="12250" stopIfTrue="1" operator="equal">
      <formula>"h"</formula>
    </cfRule>
    <cfRule type="cellIs" dxfId="13114" priority="12251" stopIfTrue="1" operator="equal">
      <formula>"g"</formula>
    </cfRule>
  </conditionalFormatting>
  <conditionalFormatting sqref="AX17:AY37">
    <cfRule type="cellIs" dxfId="13113" priority="12249" stopIfTrue="1" operator="equal">
      <formula>"f"</formula>
    </cfRule>
  </conditionalFormatting>
  <conditionalFormatting sqref="AX17:AY37">
    <cfRule type="cellIs" dxfId="13112" priority="12247" stopIfTrue="1" operator="equal">
      <formula>"h"</formula>
    </cfRule>
    <cfRule type="cellIs" dxfId="13111" priority="12248" stopIfTrue="1" operator="equal">
      <formula>"g"</formula>
    </cfRule>
  </conditionalFormatting>
  <conditionalFormatting sqref="AZ17:BA37">
    <cfRule type="cellIs" dxfId="13110" priority="12171" stopIfTrue="1" operator="equal">
      <formula>"f"</formula>
    </cfRule>
  </conditionalFormatting>
  <conditionalFormatting sqref="AZ17:BA37">
    <cfRule type="cellIs" dxfId="13109" priority="12169" stopIfTrue="1" operator="equal">
      <formula>"h"</formula>
    </cfRule>
    <cfRule type="cellIs" dxfId="13108" priority="12170" stopIfTrue="1" operator="equal">
      <formula>"g"</formula>
    </cfRule>
  </conditionalFormatting>
  <conditionalFormatting sqref="AZ17:BA37">
    <cfRule type="cellIs" dxfId="13107" priority="12240" stopIfTrue="1" operator="equal">
      <formula>"f"</formula>
    </cfRule>
  </conditionalFormatting>
  <conditionalFormatting sqref="AZ17:BA37">
    <cfRule type="cellIs" dxfId="13106" priority="12238" stopIfTrue="1" operator="equal">
      <formula>"h"</formula>
    </cfRule>
    <cfRule type="cellIs" dxfId="13105" priority="12239" stopIfTrue="1" operator="equal">
      <formula>"g"</formula>
    </cfRule>
  </conditionalFormatting>
  <conditionalFormatting sqref="AZ17:BA37">
    <cfRule type="cellIs" dxfId="13104" priority="12237" stopIfTrue="1" operator="equal">
      <formula>"f"</formula>
    </cfRule>
  </conditionalFormatting>
  <conditionalFormatting sqref="AZ17:BA37">
    <cfRule type="cellIs" dxfId="13103" priority="12235" stopIfTrue="1" operator="equal">
      <formula>"h"</formula>
    </cfRule>
    <cfRule type="cellIs" dxfId="13102" priority="12236" stopIfTrue="1" operator="equal">
      <formula>"g"</formula>
    </cfRule>
  </conditionalFormatting>
  <conditionalFormatting sqref="AZ17:BA37">
    <cfRule type="cellIs" dxfId="13101" priority="12234" stopIfTrue="1" operator="equal">
      <formula>"f"</formula>
    </cfRule>
  </conditionalFormatting>
  <conditionalFormatting sqref="AZ17:BA37">
    <cfRule type="cellIs" dxfId="13100" priority="12232" stopIfTrue="1" operator="equal">
      <formula>"h"</formula>
    </cfRule>
    <cfRule type="cellIs" dxfId="13099" priority="12233" stopIfTrue="1" operator="equal">
      <formula>"g"</formula>
    </cfRule>
  </conditionalFormatting>
  <conditionalFormatting sqref="AZ17:BA37">
    <cfRule type="cellIs" dxfId="13098" priority="12231" stopIfTrue="1" operator="equal">
      <formula>"f"</formula>
    </cfRule>
  </conditionalFormatting>
  <conditionalFormatting sqref="AZ17:BA37">
    <cfRule type="cellIs" dxfId="13097" priority="12229" stopIfTrue="1" operator="equal">
      <formula>"h"</formula>
    </cfRule>
    <cfRule type="cellIs" dxfId="13096" priority="12230" stopIfTrue="1" operator="equal">
      <formula>"g"</formula>
    </cfRule>
  </conditionalFormatting>
  <conditionalFormatting sqref="AZ17:BA37">
    <cfRule type="cellIs" dxfId="13095" priority="12228" stopIfTrue="1" operator="equal">
      <formula>"f"</formula>
    </cfRule>
  </conditionalFormatting>
  <conditionalFormatting sqref="AZ17:BA37">
    <cfRule type="cellIs" dxfId="13094" priority="12226" stopIfTrue="1" operator="equal">
      <formula>"h"</formula>
    </cfRule>
    <cfRule type="cellIs" dxfId="13093" priority="12227" stopIfTrue="1" operator="equal">
      <formula>"g"</formula>
    </cfRule>
  </conditionalFormatting>
  <conditionalFormatting sqref="AZ17:BA37">
    <cfRule type="cellIs" dxfId="13092" priority="12225" stopIfTrue="1" operator="equal">
      <formula>"f"</formula>
    </cfRule>
  </conditionalFormatting>
  <conditionalFormatting sqref="AZ17:BA37">
    <cfRule type="cellIs" dxfId="13091" priority="12223" stopIfTrue="1" operator="equal">
      <formula>"h"</formula>
    </cfRule>
    <cfRule type="cellIs" dxfId="13090" priority="12224" stopIfTrue="1" operator="equal">
      <formula>"g"</formula>
    </cfRule>
  </conditionalFormatting>
  <conditionalFormatting sqref="AZ17:BA37">
    <cfRule type="cellIs" dxfId="13089" priority="12222" stopIfTrue="1" operator="equal">
      <formula>"f"</formula>
    </cfRule>
  </conditionalFormatting>
  <conditionalFormatting sqref="AZ17:BA37">
    <cfRule type="cellIs" dxfId="13088" priority="12220" stopIfTrue="1" operator="equal">
      <formula>"h"</formula>
    </cfRule>
    <cfRule type="cellIs" dxfId="13087" priority="12221" stopIfTrue="1" operator="equal">
      <formula>"g"</formula>
    </cfRule>
  </conditionalFormatting>
  <conditionalFormatting sqref="AZ17:BA37">
    <cfRule type="cellIs" dxfId="13086" priority="12219" stopIfTrue="1" operator="equal">
      <formula>"f"</formula>
    </cfRule>
  </conditionalFormatting>
  <conditionalFormatting sqref="AZ17:BA37">
    <cfRule type="cellIs" dxfId="13085" priority="12217" stopIfTrue="1" operator="equal">
      <formula>"h"</formula>
    </cfRule>
    <cfRule type="cellIs" dxfId="13084" priority="12218" stopIfTrue="1" operator="equal">
      <formula>"g"</formula>
    </cfRule>
  </conditionalFormatting>
  <conditionalFormatting sqref="AZ17:BA37">
    <cfRule type="cellIs" dxfId="13083" priority="12216" stopIfTrue="1" operator="equal">
      <formula>"f"</formula>
    </cfRule>
  </conditionalFormatting>
  <conditionalFormatting sqref="AZ17:BA37">
    <cfRule type="cellIs" dxfId="13082" priority="12214" stopIfTrue="1" operator="equal">
      <formula>"h"</formula>
    </cfRule>
    <cfRule type="cellIs" dxfId="13081" priority="12215" stopIfTrue="1" operator="equal">
      <formula>"g"</formula>
    </cfRule>
  </conditionalFormatting>
  <conditionalFormatting sqref="AZ17:BA37">
    <cfRule type="cellIs" dxfId="13080" priority="12213" stopIfTrue="1" operator="equal">
      <formula>"f"</formula>
    </cfRule>
  </conditionalFormatting>
  <conditionalFormatting sqref="AZ17:BA37">
    <cfRule type="cellIs" dxfId="13079" priority="12211" stopIfTrue="1" operator="equal">
      <formula>"h"</formula>
    </cfRule>
    <cfRule type="cellIs" dxfId="13078" priority="12212" stopIfTrue="1" operator="equal">
      <formula>"g"</formula>
    </cfRule>
  </conditionalFormatting>
  <conditionalFormatting sqref="AZ17:BA37">
    <cfRule type="cellIs" dxfId="13077" priority="12210" stopIfTrue="1" operator="equal">
      <formula>"f"</formula>
    </cfRule>
  </conditionalFormatting>
  <conditionalFormatting sqref="AZ17:BA37">
    <cfRule type="cellIs" dxfId="13076" priority="12208" stopIfTrue="1" operator="equal">
      <formula>"h"</formula>
    </cfRule>
    <cfRule type="cellIs" dxfId="13075" priority="12209" stopIfTrue="1" operator="equal">
      <formula>"g"</formula>
    </cfRule>
  </conditionalFormatting>
  <conditionalFormatting sqref="AZ17:BA37">
    <cfRule type="cellIs" dxfId="13074" priority="12207" stopIfTrue="1" operator="equal">
      <formula>"f"</formula>
    </cfRule>
  </conditionalFormatting>
  <conditionalFormatting sqref="AZ17:BA37">
    <cfRule type="cellIs" dxfId="13073" priority="12205" stopIfTrue="1" operator="equal">
      <formula>"h"</formula>
    </cfRule>
    <cfRule type="cellIs" dxfId="13072" priority="12206" stopIfTrue="1" operator="equal">
      <formula>"g"</formula>
    </cfRule>
  </conditionalFormatting>
  <conditionalFormatting sqref="AZ17:BA37">
    <cfRule type="cellIs" dxfId="13071" priority="12204" stopIfTrue="1" operator="equal">
      <formula>"f"</formula>
    </cfRule>
  </conditionalFormatting>
  <conditionalFormatting sqref="AZ17:BA37">
    <cfRule type="cellIs" dxfId="13070" priority="12202" stopIfTrue="1" operator="equal">
      <formula>"h"</formula>
    </cfRule>
    <cfRule type="cellIs" dxfId="13069" priority="12203" stopIfTrue="1" operator="equal">
      <formula>"g"</formula>
    </cfRule>
  </conditionalFormatting>
  <conditionalFormatting sqref="AZ17:BA37">
    <cfRule type="cellIs" dxfId="13068" priority="12201" stopIfTrue="1" operator="equal">
      <formula>"f"</formula>
    </cfRule>
  </conditionalFormatting>
  <conditionalFormatting sqref="AZ17:BA37">
    <cfRule type="cellIs" dxfId="13067" priority="12199" stopIfTrue="1" operator="equal">
      <formula>"h"</formula>
    </cfRule>
    <cfRule type="cellIs" dxfId="13066" priority="12200" stopIfTrue="1" operator="equal">
      <formula>"g"</formula>
    </cfRule>
  </conditionalFormatting>
  <conditionalFormatting sqref="AZ17:BA37">
    <cfRule type="cellIs" dxfId="13065" priority="12198" stopIfTrue="1" operator="equal">
      <formula>"f"</formula>
    </cfRule>
  </conditionalFormatting>
  <conditionalFormatting sqref="AZ17:BA37">
    <cfRule type="cellIs" dxfId="13064" priority="12196" stopIfTrue="1" operator="equal">
      <formula>"h"</formula>
    </cfRule>
    <cfRule type="cellIs" dxfId="13063" priority="12197" stopIfTrue="1" operator="equal">
      <formula>"g"</formula>
    </cfRule>
  </conditionalFormatting>
  <conditionalFormatting sqref="AZ17:BA37">
    <cfRule type="cellIs" dxfId="13062" priority="12195" stopIfTrue="1" operator="equal">
      <formula>"f"</formula>
    </cfRule>
  </conditionalFormatting>
  <conditionalFormatting sqref="AZ17:BA37">
    <cfRule type="cellIs" dxfId="13061" priority="12193" stopIfTrue="1" operator="equal">
      <formula>"h"</formula>
    </cfRule>
    <cfRule type="cellIs" dxfId="13060" priority="12194" stopIfTrue="1" operator="equal">
      <formula>"g"</formula>
    </cfRule>
  </conditionalFormatting>
  <conditionalFormatting sqref="AZ17:BA37">
    <cfRule type="cellIs" dxfId="13059" priority="12192" stopIfTrue="1" operator="equal">
      <formula>"f"</formula>
    </cfRule>
  </conditionalFormatting>
  <conditionalFormatting sqref="AZ17:BA37">
    <cfRule type="cellIs" dxfId="13058" priority="12190" stopIfTrue="1" operator="equal">
      <formula>"h"</formula>
    </cfRule>
    <cfRule type="cellIs" dxfId="13057" priority="12191" stopIfTrue="1" operator="equal">
      <formula>"g"</formula>
    </cfRule>
  </conditionalFormatting>
  <conditionalFormatting sqref="AZ17:BA37">
    <cfRule type="cellIs" dxfId="13056" priority="12189" stopIfTrue="1" operator="equal">
      <formula>"f"</formula>
    </cfRule>
  </conditionalFormatting>
  <conditionalFormatting sqref="AZ17:BA37">
    <cfRule type="cellIs" dxfId="13055" priority="12187" stopIfTrue="1" operator="equal">
      <formula>"h"</formula>
    </cfRule>
    <cfRule type="cellIs" dxfId="13054" priority="12188" stopIfTrue="1" operator="equal">
      <formula>"g"</formula>
    </cfRule>
  </conditionalFormatting>
  <conditionalFormatting sqref="AZ17:BA37">
    <cfRule type="cellIs" dxfId="13053" priority="12183" stopIfTrue="1" operator="equal">
      <formula>"f"</formula>
    </cfRule>
  </conditionalFormatting>
  <conditionalFormatting sqref="AZ17:BA37">
    <cfRule type="cellIs" dxfId="13052" priority="12181" stopIfTrue="1" operator="equal">
      <formula>"h"</formula>
    </cfRule>
    <cfRule type="cellIs" dxfId="13051" priority="12182" stopIfTrue="1" operator="equal">
      <formula>"g"</formula>
    </cfRule>
  </conditionalFormatting>
  <conditionalFormatting sqref="AZ17:BA37">
    <cfRule type="cellIs" dxfId="13050" priority="12186" stopIfTrue="1" operator="equal">
      <formula>"f"</formula>
    </cfRule>
  </conditionalFormatting>
  <conditionalFormatting sqref="AZ17:BA37">
    <cfRule type="cellIs" dxfId="13049" priority="12184" stopIfTrue="1" operator="equal">
      <formula>"h"</formula>
    </cfRule>
    <cfRule type="cellIs" dxfId="13048" priority="12185" stopIfTrue="1" operator="equal">
      <formula>"g"</formula>
    </cfRule>
  </conditionalFormatting>
  <conditionalFormatting sqref="AZ17:BA37">
    <cfRule type="cellIs" dxfId="13047" priority="12180" stopIfTrue="1" operator="equal">
      <formula>"f"</formula>
    </cfRule>
  </conditionalFormatting>
  <conditionalFormatting sqref="AZ17:BA37">
    <cfRule type="cellIs" dxfId="13046" priority="12178" stopIfTrue="1" operator="equal">
      <formula>"h"</formula>
    </cfRule>
    <cfRule type="cellIs" dxfId="13045" priority="12179" stopIfTrue="1" operator="equal">
      <formula>"g"</formula>
    </cfRule>
  </conditionalFormatting>
  <conditionalFormatting sqref="AZ17:BA37">
    <cfRule type="cellIs" dxfId="13044" priority="12177" stopIfTrue="1" operator="equal">
      <formula>"f"</formula>
    </cfRule>
  </conditionalFormatting>
  <conditionalFormatting sqref="AZ17:BA37">
    <cfRule type="cellIs" dxfId="13043" priority="12175" stopIfTrue="1" operator="equal">
      <formula>"h"</formula>
    </cfRule>
    <cfRule type="cellIs" dxfId="13042" priority="12176" stopIfTrue="1" operator="equal">
      <formula>"g"</formula>
    </cfRule>
  </conditionalFormatting>
  <conditionalFormatting sqref="AZ17:BA37">
    <cfRule type="cellIs" dxfId="13041" priority="12174" stopIfTrue="1" operator="equal">
      <formula>"f"</formula>
    </cfRule>
  </conditionalFormatting>
  <conditionalFormatting sqref="AZ17:BA37">
    <cfRule type="cellIs" dxfId="13040" priority="12172" stopIfTrue="1" operator="equal">
      <formula>"h"</formula>
    </cfRule>
    <cfRule type="cellIs" dxfId="13039" priority="12173" stopIfTrue="1" operator="equal">
      <formula>"g"</formula>
    </cfRule>
  </conditionalFormatting>
  <conditionalFormatting sqref="AZ17:AZ37">
    <cfRule type="cellIs" dxfId="13038" priority="12162" stopIfTrue="1" operator="equal">
      <formula>"f"</formula>
    </cfRule>
  </conditionalFormatting>
  <conditionalFormatting sqref="AZ17:AZ37">
    <cfRule type="cellIs" dxfId="13037" priority="12160" stopIfTrue="1" operator="equal">
      <formula>"h"</formula>
    </cfRule>
    <cfRule type="cellIs" dxfId="13036" priority="12161" stopIfTrue="1" operator="equal">
      <formula>"g"</formula>
    </cfRule>
  </conditionalFormatting>
  <conditionalFormatting sqref="AZ17:AZ37">
    <cfRule type="cellIs" dxfId="13035" priority="12159" stopIfTrue="1" operator="equal">
      <formula>"f"</formula>
    </cfRule>
  </conditionalFormatting>
  <conditionalFormatting sqref="AZ17:AZ37">
    <cfRule type="cellIs" dxfId="13034" priority="12157" stopIfTrue="1" operator="equal">
      <formula>"h"</formula>
    </cfRule>
    <cfRule type="cellIs" dxfId="13033" priority="12158" stopIfTrue="1" operator="equal">
      <formula>"g"</formula>
    </cfRule>
  </conditionalFormatting>
  <conditionalFormatting sqref="BA17:BA37">
    <cfRule type="cellIs" dxfId="13032" priority="12138" stopIfTrue="1" operator="equal">
      <formula>"f"</formula>
    </cfRule>
  </conditionalFormatting>
  <conditionalFormatting sqref="BA17:BA37">
    <cfRule type="cellIs" dxfId="13031" priority="12136" stopIfTrue="1" operator="equal">
      <formula>"h"</formula>
    </cfRule>
    <cfRule type="cellIs" dxfId="13030" priority="12137" stopIfTrue="1" operator="equal">
      <formula>"g"</formula>
    </cfRule>
  </conditionalFormatting>
  <conditionalFormatting sqref="BA17:BA37">
    <cfRule type="cellIs" dxfId="13029" priority="12135" stopIfTrue="1" operator="equal">
      <formula>"f"</formula>
    </cfRule>
  </conditionalFormatting>
  <conditionalFormatting sqref="BA17:BA37">
    <cfRule type="cellIs" dxfId="13028" priority="12133" stopIfTrue="1" operator="equal">
      <formula>"h"</formula>
    </cfRule>
    <cfRule type="cellIs" dxfId="13027" priority="12134" stopIfTrue="1" operator="equal">
      <formula>"g"</formula>
    </cfRule>
  </conditionalFormatting>
  <conditionalFormatting sqref="BA17:BA37">
    <cfRule type="cellIs" dxfId="13026" priority="12132" stopIfTrue="1" operator="equal">
      <formula>"f"</formula>
    </cfRule>
  </conditionalFormatting>
  <conditionalFormatting sqref="BA17:BA37">
    <cfRule type="cellIs" dxfId="13025" priority="12130" stopIfTrue="1" operator="equal">
      <formula>"h"</formula>
    </cfRule>
    <cfRule type="cellIs" dxfId="13024" priority="12131" stopIfTrue="1" operator="equal">
      <formula>"g"</formula>
    </cfRule>
  </conditionalFormatting>
  <conditionalFormatting sqref="BA17:BA37">
    <cfRule type="cellIs" dxfId="13023" priority="12126" stopIfTrue="1" operator="equal">
      <formula>"f"</formula>
    </cfRule>
  </conditionalFormatting>
  <conditionalFormatting sqref="BA17:BA37">
    <cfRule type="cellIs" dxfId="13022" priority="12124" stopIfTrue="1" operator="equal">
      <formula>"h"</formula>
    </cfRule>
    <cfRule type="cellIs" dxfId="13021" priority="12125" stopIfTrue="1" operator="equal">
      <formula>"g"</formula>
    </cfRule>
  </conditionalFormatting>
  <conditionalFormatting sqref="BA17:BA37">
    <cfRule type="cellIs" dxfId="13020" priority="12123" stopIfTrue="1" operator="equal">
      <formula>"f"</formula>
    </cfRule>
  </conditionalFormatting>
  <conditionalFormatting sqref="BA17:BA37">
    <cfRule type="cellIs" dxfId="13019" priority="12121" stopIfTrue="1" operator="equal">
      <formula>"h"</formula>
    </cfRule>
    <cfRule type="cellIs" dxfId="13018" priority="12122" stopIfTrue="1" operator="equal">
      <formula>"g"</formula>
    </cfRule>
  </conditionalFormatting>
  <conditionalFormatting sqref="AZ17:BA37">
    <cfRule type="cellIs" dxfId="13017" priority="12120" stopIfTrue="1" operator="equal">
      <formula>"f"</formula>
    </cfRule>
  </conditionalFormatting>
  <conditionalFormatting sqref="AZ17:BA37">
    <cfRule type="cellIs" dxfId="13016" priority="12118" stopIfTrue="1" operator="equal">
      <formula>"h"</formula>
    </cfRule>
    <cfRule type="cellIs" dxfId="13015" priority="12119" stopIfTrue="1" operator="equal">
      <formula>"g"</formula>
    </cfRule>
  </conditionalFormatting>
  <conditionalFormatting sqref="AZ17:BA37">
    <cfRule type="cellIs" dxfId="13014" priority="12117" stopIfTrue="1" operator="equal">
      <formula>"f"</formula>
    </cfRule>
  </conditionalFormatting>
  <conditionalFormatting sqref="AZ17:BA37">
    <cfRule type="cellIs" dxfId="13013" priority="12115" stopIfTrue="1" operator="equal">
      <formula>"h"</formula>
    </cfRule>
    <cfRule type="cellIs" dxfId="13012" priority="12116" stopIfTrue="1" operator="equal">
      <formula>"g"</formula>
    </cfRule>
  </conditionalFormatting>
  <conditionalFormatting sqref="AZ17:AZ37">
    <cfRule type="cellIs" dxfId="13011" priority="12168" stopIfTrue="1" operator="equal">
      <formula>"f"</formula>
    </cfRule>
  </conditionalFormatting>
  <conditionalFormatting sqref="AZ17:AZ37">
    <cfRule type="cellIs" dxfId="13010" priority="12166" stopIfTrue="1" operator="equal">
      <formula>"h"</formula>
    </cfRule>
    <cfRule type="cellIs" dxfId="13009" priority="12167" stopIfTrue="1" operator="equal">
      <formula>"g"</formula>
    </cfRule>
  </conditionalFormatting>
  <conditionalFormatting sqref="AZ17:AZ37">
    <cfRule type="cellIs" dxfId="13008" priority="12165" stopIfTrue="1" operator="equal">
      <formula>"f"</formula>
    </cfRule>
  </conditionalFormatting>
  <conditionalFormatting sqref="AZ17:AZ37">
    <cfRule type="cellIs" dxfId="13007" priority="12163" stopIfTrue="1" operator="equal">
      <formula>"h"</formula>
    </cfRule>
    <cfRule type="cellIs" dxfId="13006" priority="12164" stopIfTrue="1" operator="equal">
      <formula>"g"</formula>
    </cfRule>
  </conditionalFormatting>
  <conditionalFormatting sqref="AZ17:AZ37">
    <cfRule type="cellIs" dxfId="13005" priority="12156" stopIfTrue="1" operator="equal">
      <formula>"f"</formula>
    </cfRule>
  </conditionalFormatting>
  <conditionalFormatting sqref="AZ17:AZ37">
    <cfRule type="cellIs" dxfId="13004" priority="12154" stopIfTrue="1" operator="equal">
      <formula>"h"</formula>
    </cfRule>
    <cfRule type="cellIs" dxfId="13003" priority="12155" stopIfTrue="1" operator="equal">
      <formula>"g"</formula>
    </cfRule>
  </conditionalFormatting>
  <conditionalFormatting sqref="AZ17:AZ37">
    <cfRule type="cellIs" dxfId="13002" priority="12153" stopIfTrue="1" operator="equal">
      <formula>"f"</formula>
    </cfRule>
  </conditionalFormatting>
  <conditionalFormatting sqref="AZ17:AZ37">
    <cfRule type="cellIs" dxfId="13001" priority="12151" stopIfTrue="1" operator="equal">
      <formula>"h"</formula>
    </cfRule>
    <cfRule type="cellIs" dxfId="13000" priority="12152" stopIfTrue="1" operator="equal">
      <formula>"g"</formula>
    </cfRule>
  </conditionalFormatting>
  <conditionalFormatting sqref="AZ17:AZ37">
    <cfRule type="cellIs" dxfId="12999" priority="12150" stopIfTrue="1" operator="equal">
      <formula>"f"</formula>
    </cfRule>
  </conditionalFormatting>
  <conditionalFormatting sqref="AZ17:AZ37">
    <cfRule type="cellIs" dxfId="12998" priority="12148" stopIfTrue="1" operator="equal">
      <formula>"h"</formula>
    </cfRule>
    <cfRule type="cellIs" dxfId="12997" priority="12149" stopIfTrue="1" operator="equal">
      <formula>"g"</formula>
    </cfRule>
  </conditionalFormatting>
  <conditionalFormatting sqref="AZ17:AZ37">
    <cfRule type="cellIs" dxfId="12996" priority="12147" stopIfTrue="1" operator="equal">
      <formula>"f"</formula>
    </cfRule>
  </conditionalFormatting>
  <conditionalFormatting sqref="AZ17:AZ37">
    <cfRule type="cellIs" dxfId="12995" priority="12145" stopIfTrue="1" operator="equal">
      <formula>"h"</formula>
    </cfRule>
    <cfRule type="cellIs" dxfId="12994" priority="12146" stopIfTrue="1" operator="equal">
      <formula>"g"</formula>
    </cfRule>
  </conditionalFormatting>
  <conditionalFormatting sqref="BA17:BA37">
    <cfRule type="cellIs" dxfId="12993" priority="12141" stopIfTrue="1" operator="equal">
      <formula>"f"</formula>
    </cfRule>
  </conditionalFormatting>
  <conditionalFormatting sqref="BA17:BA37">
    <cfRule type="cellIs" dxfId="12992" priority="12139" stopIfTrue="1" operator="equal">
      <formula>"h"</formula>
    </cfRule>
    <cfRule type="cellIs" dxfId="12991" priority="12140" stopIfTrue="1" operator="equal">
      <formula>"g"</formula>
    </cfRule>
  </conditionalFormatting>
  <conditionalFormatting sqref="BA17:BA37">
    <cfRule type="cellIs" dxfId="12990" priority="12144" stopIfTrue="1" operator="equal">
      <formula>"f"</formula>
    </cfRule>
  </conditionalFormatting>
  <conditionalFormatting sqref="BA17:BA37">
    <cfRule type="cellIs" dxfId="12989" priority="12142" stopIfTrue="1" operator="equal">
      <formula>"h"</formula>
    </cfRule>
    <cfRule type="cellIs" dxfId="12988" priority="12143" stopIfTrue="1" operator="equal">
      <formula>"g"</formula>
    </cfRule>
  </conditionalFormatting>
  <conditionalFormatting sqref="AZ17:BA37">
    <cfRule type="cellIs" dxfId="12987" priority="12099" stopIfTrue="1" operator="equal">
      <formula>"f"</formula>
    </cfRule>
  </conditionalFormatting>
  <conditionalFormatting sqref="AZ17:BA37">
    <cfRule type="cellIs" dxfId="12986" priority="12097" stopIfTrue="1" operator="equal">
      <formula>"h"</formula>
    </cfRule>
    <cfRule type="cellIs" dxfId="12985" priority="12098" stopIfTrue="1" operator="equal">
      <formula>"g"</formula>
    </cfRule>
  </conditionalFormatting>
  <conditionalFormatting sqref="AZ17:AZ37">
    <cfRule type="cellIs" dxfId="12984" priority="12093" stopIfTrue="1" operator="equal">
      <formula>"f"</formula>
    </cfRule>
  </conditionalFormatting>
  <conditionalFormatting sqref="AZ17:AZ37">
    <cfRule type="cellIs" dxfId="12983" priority="12091" stopIfTrue="1" operator="equal">
      <formula>"h"</formula>
    </cfRule>
    <cfRule type="cellIs" dxfId="12982" priority="12092" stopIfTrue="1" operator="equal">
      <formula>"g"</formula>
    </cfRule>
  </conditionalFormatting>
  <conditionalFormatting sqref="AZ17:AZ37">
    <cfRule type="cellIs" dxfId="12981" priority="12096" stopIfTrue="1" operator="equal">
      <formula>"f"</formula>
    </cfRule>
  </conditionalFormatting>
  <conditionalFormatting sqref="AZ17:AZ37">
    <cfRule type="cellIs" dxfId="12980" priority="12094" stopIfTrue="1" operator="equal">
      <formula>"h"</formula>
    </cfRule>
    <cfRule type="cellIs" dxfId="12979" priority="12095" stopIfTrue="1" operator="equal">
      <formula>"g"</formula>
    </cfRule>
  </conditionalFormatting>
  <conditionalFormatting sqref="AZ17:AZ37">
    <cfRule type="cellIs" dxfId="12978" priority="12090" stopIfTrue="1" operator="equal">
      <formula>"f"</formula>
    </cfRule>
  </conditionalFormatting>
  <conditionalFormatting sqref="AZ17:AZ37">
    <cfRule type="cellIs" dxfId="12977" priority="12088" stopIfTrue="1" operator="equal">
      <formula>"h"</formula>
    </cfRule>
    <cfRule type="cellIs" dxfId="12976" priority="12089" stopIfTrue="1" operator="equal">
      <formula>"g"</formula>
    </cfRule>
  </conditionalFormatting>
  <conditionalFormatting sqref="AZ17:AZ37">
    <cfRule type="cellIs" dxfId="12975" priority="12087" stopIfTrue="1" operator="equal">
      <formula>"f"</formula>
    </cfRule>
  </conditionalFormatting>
  <conditionalFormatting sqref="AZ17:AZ37">
    <cfRule type="cellIs" dxfId="12974" priority="12085" stopIfTrue="1" operator="equal">
      <formula>"h"</formula>
    </cfRule>
    <cfRule type="cellIs" dxfId="12973" priority="12086" stopIfTrue="1" operator="equal">
      <formula>"g"</formula>
    </cfRule>
  </conditionalFormatting>
  <conditionalFormatting sqref="AZ17:AZ37">
    <cfRule type="cellIs" dxfId="12972" priority="12081" stopIfTrue="1" operator="equal">
      <formula>"f"</formula>
    </cfRule>
  </conditionalFormatting>
  <conditionalFormatting sqref="AZ17:AZ37">
    <cfRule type="cellIs" dxfId="12971" priority="12079" stopIfTrue="1" operator="equal">
      <formula>"h"</formula>
    </cfRule>
    <cfRule type="cellIs" dxfId="12970" priority="12080" stopIfTrue="1" operator="equal">
      <formula>"g"</formula>
    </cfRule>
  </conditionalFormatting>
  <conditionalFormatting sqref="AZ17:AZ37">
    <cfRule type="cellIs" dxfId="12969" priority="12084" stopIfTrue="1" operator="equal">
      <formula>"f"</formula>
    </cfRule>
  </conditionalFormatting>
  <conditionalFormatting sqref="AZ17:AZ37">
    <cfRule type="cellIs" dxfId="12968" priority="12082" stopIfTrue="1" operator="equal">
      <formula>"h"</formula>
    </cfRule>
    <cfRule type="cellIs" dxfId="12967" priority="12083" stopIfTrue="1" operator="equal">
      <formula>"g"</formula>
    </cfRule>
  </conditionalFormatting>
  <conditionalFormatting sqref="AZ17:AZ37">
    <cfRule type="cellIs" dxfId="12966" priority="12075" stopIfTrue="1" operator="equal">
      <formula>"f"</formula>
    </cfRule>
  </conditionalFormatting>
  <conditionalFormatting sqref="AZ17:AZ37">
    <cfRule type="cellIs" dxfId="12965" priority="12073" stopIfTrue="1" operator="equal">
      <formula>"h"</formula>
    </cfRule>
    <cfRule type="cellIs" dxfId="12964" priority="12074" stopIfTrue="1" operator="equal">
      <formula>"g"</formula>
    </cfRule>
  </conditionalFormatting>
  <conditionalFormatting sqref="AZ17:AZ37">
    <cfRule type="cellIs" dxfId="12963" priority="12078" stopIfTrue="1" operator="equal">
      <formula>"f"</formula>
    </cfRule>
  </conditionalFormatting>
  <conditionalFormatting sqref="AZ17:AZ37">
    <cfRule type="cellIs" dxfId="12962" priority="12076" stopIfTrue="1" operator="equal">
      <formula>"h"</formula>
    </cfRule>
    <cfRule type="cellIs" dxfId="12961" priority="12077" stopIfTrue="1" operator="equal">
      <formula>"g"</formula>
    </cfRule>
  </conditionalFormatting>
  <conditionalFormatting sqref="BA17:BA37">
    <cfRule type="cellIs" dxfId="12960" priority="12129" stopIfTrue="1" operator="equal">
      <formula>"f"</formula>
    </cfRule>
  </conditionalFormatting>
  <conditionalFormatting sqref="BA17:BA37">
    <cfRule type="cellIs" dxfId="12959" priority="12127" stopIfTrue="1" operator="equal">
      <formula>"h"</formula>
    </cfRule>
    <cfRule type="cellIs" dxfId="12958" priority="12128" stopIfTrue="1" operator="equal">
      <formula>"g"</formula>
    </cfRule>
  </conditionalFormatting>
  <conditionalFormatting sqref="AZ17:BA37">
    <cfRule type="cellIs" dxfId="12957" priority="12114" stopIfTrue="1" operator="equal">
      <formula>"f"</formula>
    </cfRule>
  </conditionalFormatting>
  <conditionalFormatting sqref="AZ17:BA37">
    <cfRule type="cellIs" dxfId="12956" priority="12112" stopIfTrue="1" operator="equal">
      <formula>"h"</formula>
    </cfRule>
    <cfRule type="cellIs" dxfId="12955" priority="12113" stopIfTrue="1" operator="equal">
      <formula>"g"</formula>
    </cfRule>
  </conditionalFormatting>
  <conditionalFormatting sqref="AZ17:BA37">
    <cfRule type="cellIs" dxfId="12954" priority="12111" stopIfTrue="1" operator="equal">
      <formula>"f"</formula>
    </cfRule>
  </conditionalFormatting>
  <conditionalFormatting sqref="AZ17:BA37">
    <cfRule type="cellIs" dxfId="12953" priority="12109" stopIfTrue="1" operator="equal">
      <formula>"h"</formula>
    </cfRule>
    <cfRule type="cellIs" dxfId="12952" priority="12110" stopIfTrue="1" operator="equal">
      <formula>"g"</formula>
    </cfRule>
  </conditionalFormatting>
  <conditionalFormatting sqref="AZ17:BA37">
    <cfRule type="cellIs" dxfId="12951" priority="12108" stopIfTrue="1" operator="equal">
      <formula>"f"</formula>
    </cfRule>
  </conditionalFormatting>
  <conditionalFormatting sqref="AZ17:BA37">
    <cfRule type="cellIs" dxfId="12950" priority="12106" stopIfTrue="1" operator="equal">
      <formula>"h"</formula>
    </cfRule>
    <cfRule type="cellIs" dxfId="12949" priority="12107" stopIfTrue="1" operator="equal">
      <formula>"g"</formula>
    </cfRule>
  </conditionalFormatting>
  <conditionalFormatting sqref="AZ17:BA37">
    <cfRule type="cellIs" dxfId="12948" priority="12105" stopIfTrue="1" operator="equal">
      <formula>"f"</formula>
    </cfRule>
  </conditionalFormatting>
  <conditionalFormatting sqref="AZ17:BA37">
    <cfRule type="cellIs" dxfId="12947" priority="12103" stopIfTrue="1" operator="equal">
      <formula>"h"</formula>
    </cfRule>
    <cfRule type="cellIs" dxfId="12946" priority="12104" stopIfTrue="1" operator="equal">
      <formula>"g"</formula>
    </cfRule>
  </conditionalFormatting>
  <conditionalFormatting sqref="AZ17:BA37">
    <cfRule type="cellIs" dxfId="12945" priority="12102" stopIfTrue="1" operator="equal">
      <formula>"f"</formula>
    </cfRule>
  </conditionalFormatting>
  <conditionalFormatting sqref="AZ17:BA37">
    <cfRule type="cellIs" dxfId="12944" priority="12100" stopIfTrue="1" operator="equal">
      <formula>"h"</formula>
    </cfRule>
    <cfRule type="cellIs" dxfId="12943" priority="12101" stopIfTrue="1" operator="equal">
      <formula>"g"</formula>
    </cfRule>
  </conditionalFormatting>
  <conditionalFormatting sqref="AU17:AV37">
    <cfRule type="cellIs" dxfId="12942" priority="12069" stopIfTrue="1" operator="equal">
      <formula>"f"</formula>
    </cfRule>
  </conditionalFormatting>
  <conditionalFormatting sqref="AU17:AV37">
    <cfRule type="cellIs" dxfId="12941" priority="12067" stopIfTrue="1" operator="equal">
      <formula>"h"</formula>
    </cfRule>
    <cfRule type="cellIs" dxfId="12940" priority="12068" stopIfTrue="1" operator="equal">
      <formula>"g"</formula>
    </cfRule>
  </conditionalFormatting>
  <conditionalFormatting sqref="AU17:AV37">
    <cfRule type="cellIs" dxfId="12939" priority="12066" stopIfTrue="1" operator="equal">
      <formula>"f"</formula>
    </cfRule>
  </conditionalFormatting>
  <conditionalFormatting sqref="AU17:AV37">
    <cfRule type="cellIs" dxfId="12938" priority="12064" stopIfTrue="1" operator="equal">
      <formula>"h"</formula>
    </cfRule>
    <cfRule type="cellIs" dxfId="12937" priority="12065" stopIfTrue="1" operator="equal">
      <formula>"g"</formula>
    </cfRule>
  </conditionalFormatting>
  <conditionalFormatting sqref="AU17:AV37">
    <cfRule type="cellIs" dxfId="12936" priority="12054" stopIfTrue="1" operator="equal">
      <formula>"f"</formula>
    </cfRule>
  </conditionalFormatting>
  <conditionalFormatting sqref="AU17:AV37">
    <cfRule type="cellIs" dxfId="12935" priority="12052" stopIfTrue="1" operator="equal">
      <formula>"h"</formula>
    </cfRule>
    <cfRule type="cellIs" dxfId="12934" priority="12053" stopIfTrue="1" operator="equal">
      <formula>"g"</formula>
    </cfRule>
  </conditionalFormatting>
  <conditionalFormatting sqref="AU17:AV37">
    <cfRule type="cellIs" dxfId="12933" priority="12051" stopIfTrue="1" operator="equal">
      <formula>"f"</formula>
    </cfRule>
  </conditionalFormatting>
  <conditionalFormatting sqref="AU17:AV37">
    <cfRule type="cellIs" dxfId="12932" priority="12049" stopIfTrue="1" operator="equal">
      <formula>"h"</formula>
    </cfRule>
    <cfRule type="cellIs" dxfId="12931" priority="12050" stopIfTrue="1" operator="equal">
      <formula>"g"</formula>
    </cfRule>
  </conditionalFormatting>
  <conditionalFormatting sqref="AU17:AV37">
    <cfRule type="cellIs" dxfId="12930" priority="12063" stopIfTrue="1" operator="equal">
      <formula>"f"</formula>
    </cfRule>
  </conditionalFormatting>
  <conditionalFormatting sqref="AU17:AV37">
    <cfRule type="cellIs" dxfId="12929" priority="12061" stopIfTrue="1" operator="equal">
      <formula>"h"</formula>
    </cfRule>
    <cfRule type="cellIs" dxfId="12928" priority="12062" stopIfTrue="1" operator="equal">
      <formula>"g"</formula>
    </cfRule>
  </conditionalFormatting>
  <conditionalFormatting sqref="AU17:AV37">
    <cfRule type="cellIs" dxfId="12927" priority="12072" stopIfTrue="1" operator="equal">
      <formula>"f"</formula>
    </cfRule>
  </conditionalFormatting>
  <conditionalFormatting sqref="AU17:AV37">
    <cfRule type="cellIs" dxfId="12926" priority="12070" stopIfTrue="1" operator="equal">
      <formula>"h"</formula>
    </cfRule>
    <cfRule type="cellIs" dxfId="12925" priority="12071" stopIfTrue="1" operator="equal">
      <formula>"g"</formula>
    </cfRule>
  </conditionalFormatting>
  <conditionalFormatting sqref="AU17:AV37">
    <cfRule type="cellIs" dxfId="12924" priority="12060" stopIfTrue="1" operator="equal">
      <formula>"f"</formula>
    </cfRule>
  </conditionalFormatting>
  <conditionalFormatting sqref="AU17:AV37">
    <cfRule type="cellIs" dxfId="12923" priority="12058" stopIfTrue="1" operator="equal">
      <formula>"h"</formula>
    </cfRule>
    <cfRule type="cellIs" dxfId="12922" priority="12059" stopIfTrue="1" operator="equal">
      <formula>"g"</formula>
    </cfRule>
  </conditionalFormatting>
  <conditionalFormatting sqref="AU17:AV37">
    <cfRule type="cellIs" dxfId="12921" priority="12057" stopIfTrue="1" operator="equal">
      <formula>"f"</formula>
    </cfRule>
  </conditionalFormatting>
  <conditionalFormatting sqref="AU17:AV37">
    <cfRule type="cellIs" dxfId="12920" priority="12055" stopIfTrue="1" operator="equal">
      <formula>"h"</formula>
    </cfRule>
    <cfRule type="cellIs" dxfId="12919" priority="12056" stopIfTrue="1" operator="equal">
      <formula>"g"</formula>
    </cfRule>
  </conditionalFormatting>
  <conditionalFormatting sqref="AW17:AY37">
    <cfRule type="cellIs" dxfId="12918" priority="11979" stopIfTrue="1" operator="equal">
      <formula>"f"</formula>
    </cfRule>
  </conditionalFormatting>
  <conditionalFormatting sqref="AW17:AY37">
    <cfRule type="cellIs" dxfId="12917" priority="11977" stopIfTrue="1" operator="equal">
      <formula>"h"</formula>
    </cfRule>
    <cfRule type="cellIs" dxfId="12916" priority="11978" stopIfTrue="1" operator="equal">
      <formula>"g"</formula>
    </cfRule>
  </conditionalFormatting>
  <conditionalFormatting sqref="AW17:AY37">
    <cfRule type="cellIs" dxfId="12915" priority="12048" stopIfTrue="1" operator="equal">
      <formula>"f"</formula>
    </cfRule>
  </conditionalFormatting>
  <conditionalFormatting sqref="AW17:AY37">
    <cfRule type="cellIs" dxfId="12914" priority="12046" stopIfTrue="1" operator="equal">
      <formula>"h"</formula>
    </cfRule>
    <cfRule type="cellIs" dxfId="12913" priority="12047" stopIfTrue="1" operator="equal">
      <formula>"g"</formula>
    </cfRule>
  </conditionalFormatting>
  <conditionalFormatting sqref="AW17:AY37">
    <cfRule type="cellIs" dxfId="12912" priority="12045" stopIfTrue="1" operator="equal">
      <formula>"f"</formula>
    </cfRule>
  </conditionalFormatting>
  <conditionalFormatting sqref="AW17:AY37">
    <cfRule type="cellIs" dxfId="12911" priority="12043" stopIfTrue="1" operator="equal">
      <formula>"h"</formula>
    </cfRule>
    <cfRule type="cellIs" dxfId="12910" priority="12044" stopIfTrue="1" operator="equal">
      <formula>"g"</formula>
    </cfRule>
  </conditionalFormatting>
  <conditionalFormatting sqref="AW17:AY37">
    <cfRule type="cellIs" dxfId="12909" priority="12042" stopIfTrue="1" operator="equal">
      <formula>"f"</formula>
    </cfRule>
  </conditionalFormatting>
  <conditionalFormatting sqref="AW17:AY37">
    <cfRule type="cellIs" dxfId="12908" priority="12040" stopIfTrue="1" operator="equal">
      <formula>"h"</formula>
    </cfRule>
    <cfRule type="cellIs" dxfId="12907" priority="12041" stopIfTrue="1" operator="equal">
      <formula>"g"</formula>
    </cfRule>
  </conditionalFormatting>
  <conditionalFormatting sqref="AW17:AY37">
    <cfRule type="cellIs" dxfId="12906" priority="12039" stopIfTrue="1" operator="equal">
      <formula>"f"</formula>
    </cfRule>
  </conditionalFormatting>
  <conditionalFormatting sqref="AW17:AY37">
    <cfRule type="cellIs" dxfId="12905" priority="12037" stopIfTrue="1" operator="equal">
      <formula>"h"</formula>
    </cfRule>
    <cfRule type="cellIs" dxfId="12904" priority="12038" stopIfTrue="1" operator="equal">
      <formula>"g"</formula>
    </cfRule>
  </conditionalFormatting>
  <conditionalFormatting sqref="AW17:AY37">
    <cfRule type="cellIs" dxfId="12903" priority="12036" stopIfTrue="1" operator="equal">
      <formula>"f"</formula>
    </cfRule>
  </conditionalFormatting>
  <conditionalFormatting sqref="AW17:AY37">
    <cfRule type="cellIs" dxfId="12902" priority="12034" stopIfTrue="1" operator="equal">
      <formula>"h"</formula>
    </cfRule>
    <cfRule type="cellIs" dxfId="12901" priority="12035" stopIfTrue="1" operator="equal">
      <formula>"g"</formula>
    </cfRule>
  </conditionalFormatting>
  <conditionalFormatting sqref="AW17:AY37">
    <cfRule type="cellIs" dxfId="12900" priority="12033" stopIfTrue="1" operator="equal">
      <formula>"f"</formula>
    </cfRule>
  </conditionalFormatting>
  <conditionalFormatting sqref="AW17:AY37">
    <cfRule type="cellIs" dxfId="12899" priority="12031" stopIfTrue="1" operator="equal">
      <formula>"h"</formula>
    </cfRule>
    <cfRule type="cellIs" dxfId="12898" priority="12032" stopIfTrue="1" operator="equal">
      <formula>"g"</formula>
    </cfRule>
  </conditionalFormatting>
  <conditionalFormatting sqref="AW17:AY37">
    <cfRule type="cellIs" dxfId="12897" priority="12030" stopIfTrue="1" operator="equal">
      <formula>"f"</formula>
    </cfRule>
  </conditionalFormatting>
  <conditionalFormatting sqref="AW17:AY37">
    <cfRule type="cellIs" dxfId="12896" priority="12028" stopIfTrue="1" operator="equal">
      <formula>"h"</formula>
    </cfRule>
    <cfRule type="cellIs" dxfId="12895" priority="12029" stopIfTrue="1" operator="equal">
      <formula>"g"</formula>
    </cfRule>
  </conditionalFormatting>
  <conditionalFormatting sqref="AW17:AY37">
    <cfRule type="cellIs" dxfId="12894" priority="12027" stopIfTrue="1" operator="equal">
      <formula>"f"</formula>
    </cfRule>
  </conditionalFormatting>
  <conditionalFormatting sqref="AW17:AY37">
    <cfRule type="cellIs" dxfId="12893" priority="12025" stopIfTrue="1" operator="equal">
      <formula>"h"</formula>
    </cfRule>
    <cfRule type="cellIs" dxfId="12892" priority="12026" stopIfTrue="1" operator="equal">
      <formula>"g"</formula>
    </cfRule>
  </conditionalFormatting>
  <conditionalFormatting sqref="AW17:AY37">
    <cfRule type="cellIs" dxfId="12891" priority="12024" stopIfTrue="1" operator="equal">
      <formula>"f"</formula>
    </cfRule>
  </conditionalFormatting>
  <conditionalFormatting sqref="AW17:AY37">
    <cfRule type="cellIs" dxfId="12890" priority="12022" stopIfTrue="1" operator="equal">
      <formula>"h"</formula>
    </cfRule>
    <cfRule type="cellIs" dxfId="12889" priority="12023" stopIfTrue="1" operator="equal">
      <formula>"g"</formula>
    </cfRule>
  </conditionalFormatting>
  <conditionalFormatting sqref="AW17:AY37">
    <cfRule type="cellIs" dxfId="12888" priority="12021" stopIfTrue="1" operator="equal">
      <formula>"f"</formula>
    </cfRule>
  </conditionalFormatting>
  <conditionalFormatting sqref="AW17:AY37">
    <cfRule type="cellIs" dxfId="12887" priority="12019" stopIfTrue="1" operator="equal">
      <formula>"h"</formula>
    </cfRule>
    <cfRule type="cellIs" dxfId="12886" priority="12020" stopIfTrue="1" operator="equal">
      <formula>"g"</formula>
    </cfRule>
  </conditionalFormatting>
  <conditionalFormatting sqref="AW17:AY37">
    <cfRule type="cellIs" dxfId="12885" priority="12018" stopIfTrue="1" operator="equal">
      <formula>"f"</formula>
    </cfRule>
  </conditionalFormatting>
  <conditionalFormatting sqref="AW17:AY37">
    <cfRule type="cellIs" dxfId="12884" priority="12016" stopIfTrue="1" operator="equal">
      <formula>"h"</formula>
    </cfRule>
    <cfRule type="cellIs" dxfId="12883" priority="12017" stopIfTrue="1" operator="equal">
      <formula>"g"</formula>
    </cfRule>
  </conditionalFormatting>
  <conditionalFormatting sqref="AW17:AY37">
    <cfRule type="cellIs" dxfId="12882" priority="12015" stopIfTrue="1" operator="equal">
      <formula>"f"</formula>
    </cfRule>
  </conditionalFormatting>
  <conditionalFormatting sqref="AW17:AY37">
    <cfRule type="cellIs" dxfId="12881" priority="12013" stopIfTrue="1" operator="equal">
      <formula>"h"</formula>
    </cfRule>
    <cfRule type="cellIs" dxfId="12880" priority="12014" stopIfTrue="1" operator="equal">
      <formula>"g"</formula>
    </cfRule>
  </conditionalFormatting>
  <conditionalFormatting sqref="AW17:AY37">
    <cfRule type="cellIs" dxfId="12879" priority="12012" stopIfTrue="1" operator="equal">
      <formula>"f"</formula>
    </cfRule>
  </conditionalFormatting>
  <conditionalFormatting sqref="AW17:AY37">
    <cfRule type="cellIs" dxfId="12878" priority="12010" stopIfTrue="1" operator="equal">
      <formula>"h"</formula>
    </cfRule>
    <cfRule type="cellIs" dxfId="12877" priority="12011" stopIfTrue="1" operator="equal">
      <formula>"g"</formula>
    </cfRule>
  </conditionalFormatting>
  <conditionalFormatting sqref="AW17:AY37">
    <cfRule type="cellIs" dxfId="12876" priority="12009" stopIfTrue="1" operator="equal">
      <formula>"f"</formula>
    </cfRule>
  </conditionalFormatting>
  <conditionalFormatting sqref="AW17:AY37">
    <cfRule type="cellIs" dxfId="12875" priority="12007" stopIfTrue="1" operator="equal">
      <formula>"h"</formula>
    </cfRule>
    <cfRule type="cellIs" dxfId="12874" priority="12008" stopIfTrue="1" operator="equal">
      <formula>"g"</formula>
    </cfRule>
  </conditionalFormatting>
  <conditionalFormatting sqref="AW17:AY37">
    <cfRule type="cellIs" dxfId="12873" priority="12006" stopIfTrue="1" operator="equal">
      <formula>"f"</formula>
    </cfRule>
  </conditionalFormatting>
  <conditionalFormatting sqref="AW17:AY37">
    <cfRule type="cellIs" dxfId="12872" priority="12004" stopIfTrue="1" operator="equal">
      <formula>"h"</formula>
    </cfRule>
    <cfRule type="cellIs" dxfId="12871" priority="12005" stopIfTrue="1" operator="equal">
      <formula>"g"</formula>
    </cfRule>
  </conditionalFormatting>
  <conditionalFormatting sqref="AW17:AY37">
    <cfRule type="cellIs" dxfId="12870" priority="12003" stopIfTrue="1" operator="equal">
      <formula>"f"</formula>
    </cfRule>
  </conditionalFormatting>
  <conditionalFormatting sqref="AW17:AY37">
    <cfRule type="cellIs" dxfId="12869" priority="12001" stopIfTrue="1" operator="equal">
      <formula>"h"</formula>
    </cfRule>
    <cfRule type="cellIs" dxfId="12868" priority="12002" stopIfTrue="1" operator="equal">
      <formula>"g"</formula>
    </cfRule>
  </conditionalFormatting>
  <conditionalFormatting sqref="AW17:AY37">
    <cfRule type="cellIs" dxfId="12867" priority="12000" stopIfTrue="1" operator="equal">
      <formula>"f"</formula>
    </cfRule>
  </conditionalFormatting>
  <conditionalFormatting sqref="AW17:AY37">
    <cfRule type="cellIs" dxfId="12866" priority="11998" stopIfTrue="1" operator="equal">
      <formula>"h"</formula>
    </cfRule>
    <cfRule type="cellIs" dxfId="12865" priority="11999" stopIfTrue="1" operator="equal">
      <formula>"g"</formula>
    </cfRule>
  </conditionalFormatting>
  <conditionalFormatting sqref="AW17:AY37">
    <cfRule type="cellIs" dxfId="12864" priority="11997" stopIfTrue="1" operator="equal">
      <formula>"f"</formula>
    </cfRule>
  </conditionalFormatting>
  <conditionalFormatting sqref="AW17:AY37">
    <cfRule type="cellIs" dxfId="12863" priority="11995" stopIfTrue="1" operator="equal">
      <formula>"h"</formula>
    </cfRule>
    <cfRule type="cellIs" dxfId="12862" priority="11996" stopIfTrue="1" operator="equal">
      <formula>"g"</formula>
    </cfRule>
  </conditionalFormatting>
  <conditionalFormatting sqref="AW17:AY37">
    <cfRule type="cellIs" dxfId="12861" priority="11991" stopIfTrue="1" operator="equal">
      <formula>"f"</formula>
    </cfRule>
  </conditionalFormatting>
  <conditionalFormatting sqref="AW17:AY37">
    <cfRule type="cellIs" dxfId="12860" priority="11989" stopIfTrue="1" operator="equal">
      <formula>"h"</formula>
    </cfRule>
    <cfRule type="cellIs" dxfId="12859" priority="11990" stopIfTrue="1" operator="equal">
      <formula>"g"</formula>
    </cfRule>
  </conditionalFormatting>
  <conditionalFormatting sqref="AW17:AY37">
    <cfRule type="cellIs" dxfId="12858" priority="11994" stopIfTrue="1" operator="equal">
      <formula>"f"</formula>
    </cfRule>
  </conditionalFormatting>
  <conditionalFormatting sqref="AW17:AY37">
    <cfRule type="cellIs" dxfId="12857" priority="11992" stopIfTrue="1" operator="equal">
      <formula>"h"</formula>
    </cfRule>
    <cfRule type="cellIs" dxfId="12856" priority="11993" stopIfTrue="1" operator="equal">
      <formula>"g"</formula>
    </cfRule>
  </conditionalFormatting>
  <conditionalFormatting sqref="AW17:AY37">
    <cfRule type="cellIs" dxfId="12855" priority="11988" stopIfTrue="1" operator="equal">
      <formula>"f"</formula>
    </cfRule>
  </conditionalFormatting>
  <conditionalFormatting sqref="AW17:AY37">
    <cfRule type="cellIs" dxfId="12854" priority="11986" stopIfTrue="1" operator="equal">
      <formula>"h"</formula>
    </cfRule>
    <cfRule type="cellIs" dxfId="12853" priority="11987" stopIfTrue="1" operator="equal">
      <formula>"g"</formula>
    </cfRule>
  </conditionalFormatting>
  <conditionalFormatting sqref="AW17:AY37">
    <cfRule type="cellIs" dxfId="12852" priority="11985" stopIfTrue="1" operator="equal">
      <formula>"f"</formula>
    </cfRule>
  </conditionalFormatting>
  <conditionalFormatting sqref="AW17:AY37">
    <cfRule type="cellIs" dxfId="12851" priority="11983" stopIfTrue="1" operator="equal">
      <formula>"h"</formula>
    </cfRule>
    <cfRule type="cellIs" dxfId="12850" priority="11984" stopIfTrue="1" operator="equal">
      <formula>"g"</formula>
    </cfRule>
  </conditionalFormatting>
  <conditionalFormatting sqref="AW17:AY37">
    <cfRule type="cellIs" dxfId="12849" priority="11982" stopIfTrue="1" operator="equal">
      <formula>"f"</formula>
    </cfRule>
  </conditionalFormatting>
  <conditionalFormatting sqref="AW17:AY37">
    <cfRule type="cellIs" dxfId="12848" priority="11980" stopIfTrue="1" operator="equal">
      <formula>"h"</formula>
    </cfRule>
    <cfRule type="cellIs" dxfId="12847" priority="11981" stopIfTrue="1" operator="equal">
      <formula>"g"</formula>
    </cfRule>
  </conditionalFormatting>
  <conditionalFormatting sqref="BC17:BD37">
    <cfRule type="cellIs" dxfId="12846" priority="11907" stopIfTrue="1" operator="equal">
      <formula>"f"</formula>
    </cfRule>
  </conditionalFormatting>
  <conditionalFormatting sqref="BC17:BD37">
    <cfRule type="cellIs" dxfId="12845" priority="11905" stopIfTrue="1" operator="equal">
      <formula>"h"</formula>
    </cfRule>
    <cfRule type="cellIs" dxfId="12844" priority="11906" stopIfTrue="1" operator="equal">
      <formula>"g"</formula>
    </cfRule>
  </conditionalFormatting>
  <conditionalFormatting sqref="BC17:BD37">
    <cfRule type="cellIs" dxfId="12843" priority="11976" stopIfTrue="1" operator="equal">
      <formula>"f"</formula>
    </cfRule>
  </conditionalFormatting>
  <conditionalFormatting sqref="BC17:BD37">
    <cfRule type="cellIs" dxfId="12842" priority="11974" stopIfTrue="1" operator="equal">
      <formula>"h"</formula>
    </cfRule>
    <cfRule type="cellIs" dxfId="12841" priority="11975" stopIfTrue="1" operator="equal">
      <formula>"g"</formula>
    </cfRule>
  </conditionalFormatting>
  <conditionalFormatting sqref="BC17:BD37">
    <cfRule type="cellIs" dxfId="12840" priority="11973" stopIfTrue="1" operator="equal">
      <formula>"f"</formula>
    </cfRule>
  </conditionalFormatting>
  <conditionalFormatting sqref="BC17:BD37">
    <cfRule type="cellIs" dxfId="12839" priority="11971" stopIfTrue="1" operator="equal">
      <formula>"h"</formula>
    </cfRule>
    <cfRule type="cellIs" dxfId="12838" priority="11972" stopIfTrue="1" operator="equal">
      <formula>"g"</formula>
    </cfRule>
  </conditionalFormatting>
  <conditionalFormatting sqref="BC17:BD37">
    <cfRule type="cellIs" dxfId="12837" priority="11970" stopIfTrue="1" operator="equal">
      <formula>"f"</formula>
    </cfRule>
  </conditionalFormatting>
  <conditionalFormatting sqref="BC17:BD37">
    <cfRule type="cellIs" dxfId="12836" priority="11968" stopIfTrue="1" operator="equal">
      <formula>"h"</formula>
    </cfRule>
    <cfRule type="cellIs" dxfId="12835" priority="11969" stopIfTrue="1" operator="equal">
      <formula>"g"</formula>
    </cfRule>
  </conditionalFormatting>
  <conditionalFormatting sqref="BC17:BD37">
    <cfRule type="cellIs" dxfId="12834" priority="11967" stopIfTrue="1" operator="equal">
      <formula>"f"</formula>
    </cfRule>
  </conditionalFormatting>
  <conditionalFormatting sqref="BC17:BD37">
    <cfRule type="cellIs" dxfId="12833" priority="11965" stopIfTrue="1" operator="equal">
      <formula>"h"</formula>
    </cfRule>
    <cfRule type="cellIs" dxfId="12832" priority="11966" stopIfTrue="1" operator="equal">
      <formula>"g"</formula>
    </cfRule>
  </conditionalFormatting>
  <conditionalFormatting sqref="BC17:BD37">
    <cfRule type="cellIs" dxfId="12831" priority="11964" stopIfTrue="1" operator="equal">
      <formula>"f"</formula>
    </cfRule>
  </conditionalFormatting>
  <conditionalFormatting sqref="BC17:BD37">
    <cfRule type="cellIs" dxfId="12830" priority="11962" stopIfTrue="1" operator="equal">
      <formula>"h"</formula>
    </cfRule>
    <cfRule type="cellIs" dxfId="12829" priority="11963" stopIfTrue="1" operator="equal">
      <formula>"g"</formula>
    </cfRule>
  </conditionalFormatting>
  <conditionalFormatting sqref="BC17:BD37">
    <cfRule type="cellIs" dxfId="12828" priority="11961" stopIfTrue="1" operator="equal">
      <formula>"f"</formula>
    </cfRule>
  </conditionalFormatting>
  <conditionalFormatting sqref="BC17:BD37">
    <cfRule type="cellIs" dxfId="12827" priority="11959" stopIfTrue="1" operator="equal">
      <formula>"h"</formula>
    </cfRule>
    <cfRule type="cellIs" dxfId="12826" priority="11960" stopIfTrue="1" operator="equal">
      <formula>"g"</formula>
    </cfRule>
  </conditionalFormatting>
  <conditionalFormatting sqref="BC17:BD37">
    <cfRule type="cellIs" dxfId="12825" priority="11958" stopIfTrue="1" operator="equal">
      <formula>"f"</formula>
    </cfRule>
  </conditionalFormatting>
  <conditionalFormatting sqref="BC17:BD37">
    <cfRule type="cellIs" dxfId="12824" priority="11956" stopIfTrue="1" operator="equal">
      <formula>"h"</formula>
    </cfRule>
    <cfRule type="cellIs" dxfId="12823" priority="11957" stopIfTrue="1" operator="equal">
      <formula>"g"</formula>
    </cfRule>
  </conditionalFormatting>
  <conditionalFormatting sqref="BC17:BD37">
    <cfRule type="cellIs" dxfId="12822" priority="11955" stopIfTrue="1" operator="equal">
      <formula>"f"</formula>
    </cfRule>
  </conditionalFormatting>
  <conditionalFormatting sqref="BC17:BD37">
    <cfRule type="cellIs" dxfId="12821" priority="11953" stopIfTrue="1" operator="equal">
      <formula>"h"</formula>
    </cfRule>
    <cfRule type="cellIs" dxfId="12820" priority="11954" stopIfTrue="1" operator="equal">
      <formula>"g"</formula>
    </cfRule>
  </conditionalFormatting>
  <conditionalFormatting sqref="BC17:BD37">
    <cfRule type="cellIs" dxfId="12819" priority="11952" stopIfTrue="1" operator="equal">
      <formula>"f"</formula>
    </cfRule>
  </conditionalFormatting>
  <conditionalFormatting sqref="BC17:BD37">
    <cfRule type="cellIs" dxfId="12818" priority="11950" stopIfTrue="1" operator="equal">
      <formula>"h"</formula>
    </cfRule>
    <cfRule type="cellIs" dxfId="12817" priority="11951" stopIfTrue="1" operator="equal">
      <formula>"g"</formula>
    </cfRule>
  </conditionalFormatting>
  <conditionalFormatting sqref="BC17:BD37">
    <cfRule type="cellIs" dxfId="12816" priority="11949" stopIfTrue="1" operator="equal">
      <formula>"f"</formula>
    </cfRule>
  </conditionalFormatting>
  <conditionalFormatting sqref="BC17:BD37">
    <cfRule type="cellIs" dxfId="12815" priority="11947" stopIfTrue="1" operator="equal">
      <formula>"h"</formula>
    </cfRule>
    <cfRule type="cellIs" dxfId="12814" priority="11948" stopIfTrue="1" operator="equal">
      <formula>"g"</formula>
    </cfRule>
  </conditionalFormatting>
  <conditionalFormatting sqref="BC17:BD37">
    <cfRule type="cellIs" dxfId="12813" priority="11946" stopIfTrue="1" operator="equal">
      <formula>"f"</formula>
    </cfRule>
  </conditionalFormatting>
  <conditionalFormatting sqref="BC17:BD37">
    <cfRule type="cellIs" dxfId="12812" priority="11944" stopIfTrue="1" operator="equal">
      <formula>"h"</formula>
    </cfRule>
    <cfRule type="cellIs" dxfId="12811" priority="11945" stopIfTrue="1" operator="equal">
      <formula>"g"</formula>
    </cfRule>
  </conditionalFormatting>
  <conditionalFormatting sqref="BC17:BD37">
    <cfRule type="cellIs" dxfId="12810" priority="11943" stopIfTrue="1" operator="equal">
      <formula>"f"</formula>
    </cfRule>
  </conditionalFormatting>
  <conditionalFormatting sqref="BC17:BD37">
    <cfRule type="cellIs" dxfId="12809" priority="11941" stopIfTrue="1" operator="equal">
      <formula>"h"</formula>
    </cfRule>
    <cfRule type="cellIs" dxfId="12808" priority="11942" stopIfTrue="1" operator="equal">
      <formula>"g"</formula>
    </cfRule>
  </conditionalFormatting>
  <conditionalFormatting sqref="BC17:BD37">
    <cfRule type="cellIs" dxfId="12807" priority="11940" stopIfTrue="1" operator="equal">
      <formula>"f"</formula>
    </cfRule>
  </conditionalFormatting>
  <conditionalFormatting sqref="BC17:BD37">
    <cfRule type="cellIs" dxfId="12806" priority="11938" stopIfTrue="1" operator="equal">
      <formula>"h"</formula>
    </cfRule>
    <cfRule type="cellIs" dxfId="12805" priority="11939" stopIfTrue="1" operator="equal">
      <formula>"g"</formula>
    </cfRule>
  </conditionalFormatting>
  <conditionalFormatting sqref="BC17:BD37">
    <cfRule type="cellIs" dxfId="12804" priority="11937" stopIfTrue="1" operator="equal">
      <formula>"f"</formula>
    </cfRule>
  </conditionalFormatting>
  <conditionalFormatting sqref="BC17:BD37">
    <cfRule type="cellIs" dxfId="12803" priority="11935" stopIfTrue="1" operator="equal">
      <formula>"h"</formula>
    </cfRule>
    <cfRule type="cellIs" dxfId="12802" priority="11936" stopIfTrue="1" operator="equal">
      <formula>"g"</formula>
    </cfRule>
  </conditionalFormatting>
  <conditionalFormatting sqref="BC17:BD37">
    <cfRule type="cellIs" dxfId="12801" priority="11934" stopIfTrue="1" operator="equal">
      <formula>"f"</formula>
    </cfRule>
  </conditionalFormatting>
  <conditionalFormatting sqref="BC17:BD37">
    <cfRule type="cellIs" dxfId="12800" priority="11932" stopIfTrue="1" operator="equal">
      <formula>"h"</formula>
    </cfRule>
    <cfRule type="cellIs" dxfId="12799" priority="11933" stopIfTrue="1" operator="equal">
      <formula>"g"</formula>
    </cfRule>
  </conditionalFormatting>
  <conditionalFormatting sqref="BC17:BD37">
    <cfRule type="cellIs" dxfId="12798" priority="11931" stopIfTrue="1" operator="equal">
      <formula>"f"</formula>
    </cfRule>
  </conditionalFormatting>
  <conditionalFormatting sqref="BC17:BD37">
    <cfRule type="cellIs" dxfId="12797" priority="11929" stopIfTrue="1" operator="equal">
      <formula>"h"</formula>
    </cfRule>
    <cfRule type="cellIs" dxfId="12796" priority="11930" stopIfTrue="1" operator="equal">
      <formula>"g"</formula>
    </cfRule>
  </conditionalFormatting>
  <conditionalFormatting sqref="BC17:BD37">
    <cfRule type="cellIs" dxfId="12795" priority="11928" stopIfTrue="1" operator="equal">
      <formula>"f"</formula>
    </cfRule>
  </conditionalFormatting>
  <conditionalFormatting sqref="BC17:BD37">
    <cfRule type="cellIs" dxfId="12794" priority="11926" stopIfTrue="1" operator="equal">
      <formula>"h"</formula>
    </cfRule>
    <cfRule type="cellIs" dxfId="12793" priority="11927" stopIfTrue="1" operator="equal">
      <formula>"g"</formula>
    </cfRule>
  </conditionalFormatting>
  <conditionalFormatting sqref="BC17:BD37">
    <cfRule type="cellIs" dxfId="12792" priority="11925" stopIfTrue="1" operator="equal">
      <formula>"f"</formula>
    </cfRule>
  </conditionalFormatting>
  <conditionalFormatting sqref="BC17:BD37">
    <cfRule type="cellIs" dxfId="12791" priority="11923" stopIfTrue="1" operator="equal">
      <formula>"h"</formula>
    </cfRule>
    <cfRule type="cellIs" dxfId="12790" priority="11924" stopIfTrue="1" operator="equal">
      <formula>"g"</formula>
    </cfRule>
  </conditionalFormatting>
  <conditionalFormatting sqref="BC17:BD37">
    <cfRule type="cellIs" dxfId="12789" priority="11919" stopIfTrue="1" operator="equal">
      <formula>"f"</formula>
    </cfRule>
  </conditionalFormatting>
  <conditionalFormatting sqref="BC17:BD37">
    <cfRule type="cellIs" dxfId="12788" priority="11917" stopIfTrue="1" operator="equal">
      <formula>"h"</formula>
    </cfRule>
    <cfRule type="cellIs" dxfId="12787" priority="11918" stopIfTrue="1" operator="equal">
      <formula>"g"</formula>
    </cfRule>
  </conditionalFormatting>
  <conditionalFormatting sqref="BC17:BD37">
    <cfRule type="cellIs" dxfId="12786" priority="11922" stopIfTrue="1" operator="equal">
      <formula>"f"</formula>
    </cfRule>
  </conditionalFormatting>
  <conditionalFormatting sqref="BC17:BD37">
    <cfRule type="cellIs" dxfId="12785" priority="11920" stopIfTrue="1" operator="equal">
      <formula>"h"</formula>
    </cfRule>
    <cfRule type="cellIs" dxfId="12784" priority="11921" stopIfTrue="1" operator="equal">
      <formula>"g"</formula>
    </cfRule>
  </conditionalFormatting>
  <conditionalFormatting sqref="BC17:BD37">
    <cfRule type="cellIs" dxfId="12783" priority="11916" stopIfTrue="1" operator="equal">
      <formula>"f"</formula>
    </cfRule>
  </conditionalFormatting>
  <conditionalFormatting sqref="BC17:BD37">
    <cfRule type="cellIs" dxfId="12782" priority="11914" stopIfTrue="1" operator="equal">
      <formula>"h"</formula>
    </cfRule>
    <cfRule type="cellIs" dxfId="12781" priority="11915" stopIfTrue="1" operator="equal">
      <formula>"g"</formula>
    </cfRule>
  </conditionalFormatting>
  <conditionalFormatting sqref="BC17:BD37">
    <cfRule type="cellIs" dxfId="12780" priority="11913" stopIfTrue="1" operator="equal">
      <formula>"f"</formula>
    </cfRule>
  </conditionalFormatting>
  <conditionalFormatting sqref="BC17:BD37">
    <cfRule type="cellIs" dxfId="12779" priority="11911" stopIfTrue="1" operator="equal">
      <formula>"h"</formula>
    </cfRule>
    <cfRule type="cellIs" dxfId="12778" priority="11912" stopIfTrue="1" operator="equal">
      <formula>"g"</formula>
    </cfRule>
  </conditionalFormatting>
  <conditionalFormatting sqref="BC17:BD37">
    <cfRule type="cellIs" dxfId="12777" priority="11910" stopIfTrue="1" operator="equal">
      <formula>"f"</formula>
    </cfRule>
  </conditionalFormatting>
  <conditionalFormatting sqref="BC17:BD37">
    <cfRule type="cellIs" dxfId="12776" priority="11908" stopIfTrue="1" operator="equal">
      <formula>"h"</formula>
    </cfRule>
    <cfRule type="cellIs" dxfId="12775" priority="11909" stopIfTrue="1" operator="equal">
      <formula>"g"</formula>
    </cfRule>
  </conditionalFormatting>
  <conditionalFormatting sqref="BB17:BB37">
    <cfRule type="cellIs" dxfId="12774" priority="11835" stopIfTrue="1" operator="equal">
      <formula>"f"</formula>
    </cfRule>
  </conditionalFormatting>
  <conditionalFormatting sqref="BB17:BB37">
    <cfRule type="cellIs" dxfId="12773" priority="11833" stopIfTrue="1" operator="equal">
      <formula>"h"</formula>
    </cfRule>
    <cfRule type="cellIs" dxfId="12772" priority="11834" stopIfTrue="1" operator="equal">
      <formula>"g"</formula>
    </cfRule>
  </conditionalFormatting>
  <conditionalFormatting sqref="BB17:BB37">
    <cfRule type="cellIs" dxfId="12771" priority="11904" stopIfTrue="1" operator="equal">
      <formula>"f"</formula>
    </cfRule>
  </conditionalFormatting>
  <conditionalFormatting sqref="BB17:BB37">
    <cfRule type="cellIs" dxfId="12770" priority="11902" stopIfTrue="1" operator="equal">
      <formula>"h"</formula>
    </cfRule>
    <cfRule type="cellIs" dxfId="12769" priority="11903" stopIfTrue="1" operator="equal">
      <formula>"g"</formula>
    </cfRule>
  </conditionalFormatting>
  <conditionalFormatting sqref="BB17:BB37">
    <cfRule type="cellIs" dxfId="12768" priority="11901" stopIfTrue="1" operator="equal">
      <formula>"f"</formula>
    </cfRule>
  </conditionalFormatting>
  <conditionalFormatting sqref="BB17:BB37">
    <cfRule type="cellIs" dxfId="12767" priority="11899" stopIfTrue="1" operator="equal">
      <formula>"h"</formula>
    </cfRule>
    <cfRule type="cellIs" dxfId="12766" priority="11900" stopIfTrue="1" operator="equal">
      <formula>"g"</formula>
    </cfRule>
  </conditionalFormatting>
  <conditionalFormatting sqref="BB17:BB37">
    <cfRule type="cellIs" dxfId="12765" priority="11898" stopIfTrue="1" operator="equal">
      <formula>"f"</formula>
    </cfRule>
  </conditionalFormatting>
  <conditionalFormatting sqref="BB17:BB37">
    <cfRule type="cellIs" dxfId="12764" priority="11896" stopIfTrue="1" operator="equal">
      <formula>"h"</formula>
    </cfRule>
    <cfRule type="cellIs" dxfId="12763" priority="11897" stopIfTrue="1" operator="equal">
      <formula>"g"</formula>
    </cfRule>
  </conditionalFormatting>
  <conditionalFormatting sqref="BB17:BB37">
    <cfRule type="cellIs" dxfId="12762" priority="11895" stopIfTrue="1" operator="equal">
      <formula>"f"</formula>
    </cfRule>
  </conditionalFormatting>
  <conditionalFormatting sqref="BB17:BB37">
    <cfRule type="cellIs" dxfId="12761" priority="11893" stopIfTrue="1" operator="equal">
      <formula>"h"</formula>
    </cfRule>
    <cfRule type="cellIs" dxfId="12760" priority="11894" stopIfTrue="1" operator="equal">
      <formula>"g"</formula>
    </cfRule>
  </conditionalFormatting>
  <conditionalFormatting sqref="BB17:BB37">
    <cfRule type="cellIs" dxfId="12759" priority="11892" stopIfTrue="1" operator="equal">
      <formula>"f"</formula>
    </cfRule>
  </conditionalFormatting>
  <conditionalFormatting sqref="BB17:BB37">
    <cfRule type="cellIs" dxfId="12758" priority="11890" stopIfTrue="1" operator="equal">
      <formula>"h"</formula>
    </cfRule>
    <cfRule type="cellIs" dxfId="12757" priority="11891" stopIfTrue="1" operator="equal">
      <formula>"g"</formula>
    </cfRule>
  </conditionalFormatting>
  <conditionalFormatting sqref="BB17:BB37">
    <cfRule type="cellIs" dxfId="12756" priority="11889" stopIfTrue="1" operator="equal">
      <formula>"f"</formula>
    </cfRule>
  </conditionalFormatting>
  <conditionalFormatting sqref="BB17:BB37">
    <cfRule type="cellIs" dxfId="12755" priority="11887" stopIfTrue="1" operator="equal">
      <formula>"h"</formula>
    </cfRule>
    <cfRule type="cellIs" dxfId="12754" priority="11888" stopIfTrue="1" operator="equal">
      <formula>"g"</formula>
    </cfRule>
  </conditionalFormatting>
  <conditionalFormatting sqref="BB17:BB37">
    <cfRule type="cellIs" dxfId="12753" priority="11886" stopIfTrue="1" operator="equal">
      <formula>"f"</formula>
    </cfRule>
  </conditionalFormatting>
  <conditionalFormatting sqref="BB17:BB37">
    <cfRule type="cellIs" dxfId="12752" priority="11884" stopIfTrue="1" operator="equal">
      <formula>"h"</formula>
    </cfRule>
    <cfRule type="cellIs" dxfId="12751" priority="11885" stopIfTrue="1" operator="equal">
      <formula>"g"</formula>
    </cfRule>
  </conditionalFormatting>
  <conditionalFormatting sqref="BB17:BB37">
    <cfRule type="cellIs" dxfId="12750" priority="11883" stopIfTrue="1" operator="equal">
      <formula>"f"</formula>
    </cfRule>
  </conditionalFormatting>
  <conditionalFormatting sqref="BB17:BB37">
    <cfRule type="cellIs" dxfId="12749" priority="11881" stopIfTrue="1" operator="equal">
      <formula>"h"</formula>
    </cfRule>
    <cfRule type="cellIs" dxfId="12748" priority="11882" stopIfTrue="1" operator="equal">
      <formula>"g"</formula>
    </cfRule>
  </conditionalFormatting>
  <conditionalFormatting sqref="BB17:BB37">
    <cfRule type="cellIs" dxfId="12747" priority="11880" stopIfTrue="1" operator="equal">
      <formula>"f"</formula>
    </cfRule>
  </conditionalFormatting>
  <conditionalFormatting sqref="BB17:BB37">
    <cfRule type="cellIs" dxfId="12746" priority="11878" stopIfTrue="1" operator="equal">
      <formula>"h"</formula>
    </cfRule>
    <cfRule type="cellIs" dxfId="12745" priority="11879" stopIfTrue="1" operator="equal">
      <formula>"g"</formula>
    </cfRule>
  </conditionalFormatting>
  <conditionalFormatting sqref="BB17:BB37">
    <cfRule type="cellIs" dxfId="12744" priority="11877" stopIfTrue="1" operator="equal">
      <formula>"f"</formula>
    </cfRule>
  </conditionalFormatting>
  <conditionalFormatting sqref="BB17:BB37">
    <cfRule type="cellIs" dxfId="12743" priority="11875" stopIfTrue="1" operator="equal">
      <formula>"h"</formula>
    </cfRule>
    <cfRule type="cellIs" dxfId="12742" priority="11876" stopIfTrue="1" operator="equal">
      <formula>"g"</formula>
    </cfRule>
  </conditionalFormatting>
  <conditionalFormatting sqref="BB17:BB37">
    <cfRule type="cellIs" dxfId="12741" priority="11874" stopIfTrue="1" operator="equal">
      <formula>"f"</formula>
    </cfRule>
  </conditionalFormatting>
  <conditionalFormatting sqref="BB17:BB37">
    <cfRule type="cellIs" dxfId="12740" priority="11872" stopIfTrue="1" operator="equal">
      <formula>"h"</formula>
    </cfRule>
    <cfRule type="cellIs" dxfId="12739" priority="11873" stopIfTrue="1" operator="equal">
      <formula>"g"</formula>
    </cfRule>
  </conditionalFormatting>
  <conditionalFormatting sqref="BB17:BB37">
    <cfRule type="cellIs" dxfId="12738" priority="11871" stopIfTrue="1" operator="equal">
      <formula>"f"</formula>
    </cfRule>
  </conditionalFormatting>
  <conditionalFormatting sqref="BB17:BB37">
    <cfRule type="cellIs" dxfId="12737" priority="11869" stopIfTrue="1" operator="equal">
      <formula>"h"</formula>
    </cfRule>
    <cfRule type="cellIs" dxfId="12736" priority="11870" stopIfTrue="1" operator="equal">
      <formula>"g"</formula>
    </cfRule>
  </conditionalFormatting>
  <conditionalFormatting sqref="BB17:BB37">
    <cfRule type="cellIs" dxfId="12735" priority="11868" stopIfTrue="1" operator="equal">
      <formula>"f"</formula>
    </cfRule>
  </conditionalFormatting>
  <conditionalFormatting sqref="BB17:BB37">
    <cfRule type="cellIs" dxfId="12734" priority="11866" stopIfTrue="1" operator="equal">
      <formula>"h"</formula>
    </cfRule>
    <cfRule type="cellIs" dxfId="12733" priority="11867" stopIfTrue="1" operator="equal">
      <formula>"g"</formula>
    </cfRule>
  </conditionalFormatting>
  <conditionalFormatting sqref="BB17:BB37">
    <cfRule type="cellIs" dxfId="12732" priority="11865" stopIfTrue="1" operator="equal">
      <formula>"f"</formula>
    </cfRule>
  </conditionalFormatting>
  <conditionalFormatting sqref="BB17:BB37">
    <cfRule type="cellIs" dxfId="12731" priority="11863" stopIfTrue="1" operator="equal">
      <formula>"h"</formula>
    </cfRule>
    <cfRule type="cellIs" dxfId="12730" priority="11864" stopIfTrue="1" operator="equal">
      <formula>"g"</formula>
    </cfRule>
  </conditionalFormatting>
  <conditionalFormatting sqref="BB17:BB37">
    <cfRule type="cellIs" dxfId="12729" priority="11862" stopIfTrue="1" operator="equal">
      <formula>"f"</formula>
    </cfRule>
  </conditionalFormatting>
  <conditionalFormatting sqref="BB17:BB37">
    <cfRule type="cellIs" dxfId="12728" priority="11860" stopIfTrue="1" operator="equal">
      <formula>"h"</formula>
    </cfRule>
    <cfRule type="cellIs" dxfId="12727" priority="11861" stopIfTrue="1" operator="equal">
      <formula>"g"</formula>
    </cfRule>
  </conditionalFormatting>
  <conditionalFormatting sqref="BB17:BB37">
    <cfRule type="cellIs" dxfId="12726" priority="11859" stopIfTrue="1" operator="equal">
      <formula>"f"</formula>
    </cfRule>
  </conditionalFormatting>
  <conditionalFormatting sqref="BB17:BB37">
    <cfRule type="cellIs" dxfId="12725" priority="11857" stopIfTrue="1" operator="equal">
      <formula>"h"</formula>
    </cfRule>
    <cfRule type="cellIs" dxfId="12724" priority="11858" stopIfTrue="1" operator="equal">
      <formula>"g"</formula>
    </cfRule>
  </conditionalFormatting>
  <conditionalFormatting sqref="BB17:BB37">
    <cfRule type="cellIs" dxfId="12723" priority="11856" stopIfTrue="1" operator="equal">
      <formula>"f"</formula>
    </cfRule>
  </conditionalFormatting>
  <conditionalFormatting sqref="BB17:BB37">
    <cfRule type="cellIs" dxfId="12722" priority="11854" stopIfTrue="1" operator="equal">
      <formula>"h"</formula>
    </cfRule>
    <cfRule type="cellIs" dxfId="12721" priority="11855" stopIfTrue="1" operator="equal">
      <formula>"g"</formula>
    </cfRule>
  </conditionalFormatting>
  <conditionalFormatting sqref="BB17:BB37">
    <cfRule type="cellIs" dxfId="12720" priority="11853" stopIfTrue="1" operator="equal">
      <formula>"f"</formula>
    </cfRule>
  </conditionalFormatting>
  <conditionalFormatting sqref="BB17:BB37">
    <cfRule type="cellIs" dxfId="12719" priority="11851" stopIfTrue="1" operator="equal">
      <formula>"h"</formula>
    </cfRule>
    <cfRule type="cellIs" dxfId="12718" priority="11852" stopIfTrue="1" operator="equal">
      <formula>"g"</formula>
    </cfRule>
  </conditionalFormatting>
  <conditionalFormatting sqref="BB17:BB37">
    <cfRule type="cellIs" dxfId="12717" priority="11847" stopIfTrue="1" operator="equal">
      <formula>"f"</formula>
    </cfRule>
  </conditionalFormatting>
  <conditionalFormatting sqref="BB17:BB37">
    <cfRule type="cellIs" dxfId="12716" priority="11845" stopIfTrue="1" operator="equal">
      <formula>"h"</formula>
    </cfRule>
    <cfRule type="cellIs" dxfId="12715" priority="11846" stopIfTrue="1" operator="equal">
      <formula>"g"</formula>
    </cfRule>
  </conditionalFormatting>
  <conditionalFormatting sqref="BB17:BB37">
    <cfRule type="cellIs" dxfId="12714" priority="11850" stopIfTrue="1" operator="equal">
      <formula>"f"</formula>
    </cfRule>
  </conditionalFormatting>
  <conditionalFormatting sqref="BB17:BB37">
    <cfRule type="cellIs" dxfId="12713" priority="11848" stopIfTrue="1" operator="equal">
      <formula>"h"</formula>
    </cfRule>
    <cfRule type="cellIs" dxfId="12712" priority="11849" stopIfTrue="1" operator="equal">
      <formula>"g"</formula>
    </cfRule>
  </conditionalFormatting>
  <conditionalFormatting sqref="BB17:BB37">
    <cfRule type="cellIs" dxfId="12711" priority="11844" stopIfTrue="1" operator="equal">
      <formula>"f"</formula>
    </cfRule>
  </conditionalFormatting>
  <conditionalFormatting sqref="BB17:BB37">
    <cfRule type="cellIs" dxfId="12710" priority="11842" stopIfTrue="1" operator="equal">
      <formula>"h"</formula>
    </cfRule>
    <cfRule type="cellIs" dxfId="12709" priority="11843" stopIfTrue="1" operator="equal">
      <formula>"g"</formula>
    </cfRule>
  </conditionalFormatting>
  <conditionalFormatting sqref="BB17:BB37">
    <cfRule type="cellIs" dxfId="12708" priority="11841" stopIfTrue="1" operator="equal">
      <formula>"f"</formula>
    </cfRule>
  </conditionalFormatting>
  <conditionalFormatting sqref="BB17:BB37">
    <cfRule type="cellIs" dxfId="12707" priority="11839" stopIfTrue="1" operator="equal">
      <formula>"h"</formula>
    </cfRule>
    <cfRule type="cellIs" dxfId="12706" priority="11840" stopIfTrue="1" operator="equal">
      <formula>"g"</formula>
    </cfRule>
  </conditionalFormatting>
  <conditionalFormatting sqref="BB17:BB37">
    <cfRule type="cellIs" dxfId="12705" priority="11838" stopIfTrue="1" operator="equal">
      <formula>"f"</formula>
    </cfRule>
  </conditionalFormatting>
  <conditionalFormatting sqref="BB17:BB37">
    <cfRule type="cellIs" dxfId="12704" priority="11836" stopIfTrue="1" operator="equal">
      <formula>"h"</formula>
    </cfRule>
    <cfRule type="cellIs" dxfId="12703" priority="11837" stopIfTrue="1" operator="equal">
      <formula>"g"</formula>
    </cfRule>
  </conditionalFormatting>
  <conditionalFormatting sqref="BE17:BF37">
    <cfRule type="cellIs" dxfId="12702" priority="11829" stopIfTrue="1" operator="equal">
      <formula>"f"</formula>
    </cfRule>
  </conditionalFormatting>
  <conditionalFormatting sqref="BE17:BF37">
    <cfRule type="cellIs" dxfId="12701" priority="11827" stopIfTrue="1" operator="equal">
      <formula>"h"</formula>
    </cfRule>
    <cfRule type="cellIs" dxfId="12700" priority="11828" stopIfTrue="1" operator="equal">
      <formula>"g"</formula>
    </cfRule>
  </conditionalFormatting>
  <conditionalFormatting sqref="BE17:BF37">
    <cfRule type="cellIs" dxfId="12699" priority="11826" stopIfTrue="1" operator="equal">
      <formula>"f"</formula>
    </cfRule>
  </conditionalFormatting>
  <conditionalFormatting sqref="BE17:BF37">
    <cfRule type="cellIs" dxfId="12698" priority="11824" stopIfTrue="1" operator="equal">
      <formula>"h"</formula>
    </cfRule>
    <cfRule type="cellIs" dxfId="12697" priority="11825" stopIfTrue="1" operator="equal">
      <formula>"g"</formula>
    </cfRule>
  </conditionalFormatting>
  <conditionalFormatting sqref="BE17:BF37">
    <cfRule type="cellIs" dxfId="12696" priority="11814" stopIfTrue="1" operator="equal">
      <formula>"f"</formula>
    </cfRule>
  </conditionalFormatting>
  <conditionalFormatting sqref="BE17:BF37">
    <cfRule type="cellIs" dxfId="12695" priority="11812" stopIfTrue="1" operator="equal">
      <formula>"h"</formula>
    </cfRule>
    <cfRule type="cellIs" dxfId="12694" priority="11813" stopIfTrue="1" operator="equal">
      <formula>"g"</formula>
    </cfRule>
  </conditionalFormatting>
  <conditionalFormatting sqref="BE17:BF37">
    <cfRule type="cellIs" dxfId="12693" priority="11811" stopIfTrue="1" operator="equal">
      <formula>"f"</formula>
    </cfRule>
  </conditionalFormatting>
  <conditionalFormatting sqref="BE17:BF37">
    <cfRule type="cellIs" dxfId="12692" priority="11809" stopIfTrue="1" operator="equal">
      <formula>"h"</formula>
    </cfRule>
    <cfRule type="cellIs" dxfId="12691" priority="11810" stopIfTrue="1" operator="equal">
      <formula>"g"</formula>
    </cfRule>
  </conditionalFormatting>
  <conditionalFormatting sqref="BE17:BF37">
    <cfRule type="cellIs" dxfId="12690" priority="11823" stopIfTrue="1" operator="equal">
      <formula>"f"</formula>
    </cfRule>
  </conditionalFormatting>
  <conditionalFormatting sqref="BE17:BF37">
    <cfRule type="cellIs" dxfId="12689" priority="11821" stopIfTrue="1" operator="equal">
      <formula>"h"</formula>
    </cfRule>
    <cfRule type="cellIs" dxfId="12688" priority="11822" stopIfTrue="1" operator="equal">
      <formula>"g"</formula>
    </cfRule>
  </conditionalFormatting>
  <conditionalFormatting sqref="BE17:BF37">
    <cfRule type="cellIs" dxfId="12687" priority="11832" stopIfTrue="1" operator="equal">
      <formula>"f"</formula>
    </cfRule>
  </conditionalFormatting>
  <conditionalFormatting sqref="BE17:BF37">
    <cfRule type="cellIs" dxfId="12686" priority="11830" stopIfTrue="1" operator="equal">
      <formula>"h"</formula>
    </cfRule>
    <cfRule type="cellIs" dxfId="12685" priority="11831" stopIfTrue="1" operator="equal">
      <formula>"g"</formula>
    </cfRule>
  </conditionalFormatting>
  <conditionalFormatting sqref="BE17:BF37">
    <cfRule type="cellIs" dxfId="12684" priority="11820" stopIfTrue="1" operator="equal">
      <formula>"f"</formula>
    </cfRule>
  </conditionalFormatting>
  <conditionalFormatting sqref="BE17:BF37">
    <cfRule type="cellIs" dxfId="12683" priority="11818" stopIfTrue="1" operator="equal">
      <formula>"h"</formula>
    </cfRule>
    <cfRule type="cellIs" dxfId="12682" priority="11819" stopIfTrue="1" operator="equal">
      <formula>"g"</formula>
    </cfRule>
  </conditionalFormatting>
  <conditionalFormatting sqref="BE17:BF37">
    <cfRule type="cellIs" dxfId="12681" priority="11817" stopIfTrue="1" operator="equal">
      <formula>"f"</formula>
    </cfRule>
  </conditionalFormatting>
  <conditionalFormatting sqref="BE17:BF37">
    <cfRule type="cellIs" dxfId="12680" priority="11815" stopIfTrue="1" operator="equal">
      <formula>"h"</formula>
    </cfRule>
    <cfRule type="cellIs" dxfId="12679" priority="11816" stopIfTrue="1" operator="equal">
      <formula>"g"</formula>
    </cfRule>
  </conditionalFormatting>
  <conditionalFormatting sqref="BG17:BH37">
    <cfRule type="cellIs" dxfId="12678" priority="11739" stopIfTrue="1" operator="equal">
      <formula>"f"</formula>
    </cfRule>
  </conditionalFormatting>
  <conditionalFormatting sqref="BG17:BH37">
    <cfRule type="cellIs" dxfId="12677" priority="11737" stopIfTrue="1" operator="equal">
      <formula>"h"</formula>
    </cfRule>
    <cfRule type="cellIs" dxfId="12676" priority="11738" stopIfTrue="1" operator="equal">
      <formula>"g"</formula>
    </cfRule>
  </conditionalFormatting>
  <conditionalFormatting sqref="BG17:BH37">
    <cfRule type="cellIs" dxfId="12675" priority="11808" stopIfTrue="1" operator="equal">
      <formula>"f"</formula>
    </cfRule>
  </conditionalFormatting>
  <conditionalFormatting sqref="BG17:BH37">
    <cfRule type="cellIs" dxfId="12674" priority="11806" stopIfTrue="1" operator="equal">
      <formula>"h"</formula>
    </cfRule>
    <cfRule type="cellIs" dxfId="12673" priority="11807" stopIfTrue="1" operator="equal">
      <formula>"g"</formula>
    </cfRule>
  </conditionalFormatting>
  <conditionalFormatting sqref="BG17:BH37">
    <cfRule type="cellIs" dxfId="12672" priority="11805" stopIfTrue="1" operator="equal">
      <formula>"f"</formula>
    </cfRule>
  </conditionalFormatting>
  <conditionalFormatting sqref="BG17:BH37">
    <cfRule type="cellIs" dxfId="12671" priority="11803" stopIfTrue="1" operator="equal">
      <formula>"h"</formula>
    </cfRule>
    <cfRule type="cellIs" dxfId="12670" priority="11804" stopIfTrue="1" operator="equal">
      <formula>"g"</formula>
    </cfRule>
  </conditionalFormatting>
  <conditionalFormatting sqref="BG17:BH37">
    <cfRule type="cellIs" dxfId="12669" priority="11802" stopIfTrue="1" operator="equal">
      <formula>"f"</formula>
    </cfRule>
  </conditionalFormatting>
  <conditionalFormatting sqref="BG17:BH37">
    <cfRule type="cellIs" dxfId="12668" priority="11800" stopIfTrue="1" operator="equal">
      <formula>"h"</formula>
    </cfRule>
    <cfRule type="cellIs" dxfId="12667" priority="11801" stopIfTrue="1" operator="equal">
      <formula>"g"</formula>
    </cfRule>
  </conditionalFormatting>
  <conditionalFormatting sqref="BG17:BH37">
    <cfRule type="cellIs" dxfId="12666" priority="11799" stopIfTrue="1" operator="equal">
      <formula>"f"</formula>
    </cfRule>
  </conditionalFormatting>
  <conditionalFormatting sqref="BG17:BH37">
    <cfRule type="cellIs" dxfId="12665" priority="11797" stopIfTrue="1" operator="equal">
      <formula>"h"</formula>
    </cfRule>
    <cfRule type="cellIs" dxfId="12664" priority="11798" stopIfTrue="1" operator="equal">
      <formula>"g"</formula>
    </cfRule>
  </conditionalFormatting>
  <conditionalFormatting sqref="BG17:BH37">
    <cfRule type="cellIs" dxfId="12663" priority="11796" stopIfTrue="1" operator="equal">
      <formula>"f"</formula>
    </cfRule>
  </conditionalFormatting>
  <conditionalFormatting sqref="BG17:BH37">
    <cfRule type="cellIs" dxfId="12662" priority="11794" stopIfTrue="1" operator="equal">
      <formula>"h"</formula>
    </cfRule>
    <cfRule type="cellIs" dxfId="12661" priority="11795" stopIfTrue="1" operator="equal">
      <formula>"g"</formula>
    </cfRule>
  </conditionalFormatting>
  <conditionalFormatting sqref="BG17:BH37">
    <cfRule type="cellIs" dxfId="12660" priority="11793" stopIfTrue="1" operator="equal">
      <formula>"f"</formula>
    </cfRule>
  </conditionalFormatting>
  <conditionalFormatting sqref="BG17:BH37">
    <cfRule type="cellIs" dxfId="12659" priority="11791" stopIfTrue="1" operator="equal">
      <formula>"h"</formula>
    </cfRule>
    <cfRule type="cellIs" dxfId="12658" priority="11792" stopIfTrue="1" operator="equal">
      <formula>"g"</formula>
    </cfRule>
  </conditionalFormatting>
  <conditionalFormatting sqref="BG17:BH37">
    <cfRule type="cellIs" dxfId="12657" priority="11790" stopIfTrue="1" operator="equal">
      <formula>"f"</formula>
    </cfRule>
  </conditionalFormatting>
  <conditionalFormatting sqref="BG17:BH37">
    <cfRule type="cellIs" dxfId="12656" priority="11788" stopIfTrue="1" operator="equal">
      <formula>"h"</formula>
    </cfRule>
    <cfRule type="cellIs" dxfId="12655" priority="11789" stopIfTrue="1" operator="equal">
      <formula>"g"</formula>
    </cfRule>
  </conditionalFormatting>
  <conditionalFormatting sqref="BG17:BH37">
    <cfRule type="cellIs" dxfId="12654" priority="11787" stopIfTrue="1" operator="equal">
      <formula>"f"</formula>
    </cfRule>
  </conditionalFormatting>
  <conditionalFormatting sqref="BG17:BH37">
    <cfRule type="cellIs" dxfId="12653" priority="11785" stopIfTrue="1" operator="equal">
      <formula>"h"</formula>
    </cfRule>
    <cfRule type="cellIs" dxfId="12652" priority="11786" stopIfTrue="1" operator="equal">
      <formula>"g"</formula>
    </cfRule>
  </conditionalFormatting>
  <conditionalFormatting sqref="BG17:BH37">
    <cfRule type="cellIs" dxfId="12651" priority="11784" stopIfTrue="1" operator="equal">
      <formula>"f"</formula>
    </cfRule>
  </conditionalFormatting>
  <conditionalFormatting sqref="BG17:BH37">
    <cfRule type="cellIs" dxfId="12650" priority="11782" stopIfTrue="1" operator="equal">
      <formula>"h"</formula>
    </cfRule>
    <cfRule type="cellIs" dxfId="12649" priority="11783" stopIfTrue="1" operator="equal">
      <formula>"g"</formula>
    </cfRule>
  </conditionalFormatting>
  <conditionalFormatting sqref="BG17:BH37">
    <cfRule type="cellIs" dxfId="12648" priority="11781" stopIfTrue="1" operator="equal">
      <formula>"f"</formula>
    </cfRule>
  </conditionalFormatting>
  <conditionalFormatting sqref="BG17:BH37">
    <cfRule type="cellIs" dxfId="12647" priority="11779" stopIfTrue="1" operator="equal">
      <formula>"h"</formula>
    </cfRule>
    <cfRule type="cellIs" dxfId="12646" priority="11780" stopIfTrue="1" operator="equal">
      <formula>"g"</formula>
    </cfRule>
  </conditionalFormatting>
  <conditionalFormatting sqref="BG17:BH37">
    <cfRule type="cellIs" dxfId="12645" priority="11778" stopIfTrue="1" operator="equal">
      <formula>"f"</formula>
    </cfRule>
  </conditionalFormatting>
  <conditionalFormatting sqref="BG17:BH37">
    <cfRule type="cellIs" dxfId="12644" priority="11776" stopIfTrue="1" operator="equal">
      <formula>"h"</formula>
    </cfRule>
    <cfRule type="cellIs" dxfId="12643" priority="11777" stopIfTrue="1" operator="equal">
      <formula>"g"</formula>
    </cfRule>
  </conditionalFormatting>
  <conditionalFormatting sqref="BG17:BH37">
    <cfRule type="cellIs" dxfId="12642" priority="11775" stopIfTrue="1" operator="equal">
      <formula>"f"</formula>
    </cfRule>
  </conditionalFormatting>
  <conditionalFormatting sqref="BG17:BH37">
    <cfRule type="cellIs" dxfId="12641" priority="11773" stopIfTrue="1" operator="equal">
      <formula>"h"</formula>
    </cfRule>
    <cfRule type="cellIs" dxfId="12640" priority="11774" stopIfTrue="1" operator="equal">
      <formula>"g"</formula>
    </cfRule>
  </conditionalFormatting>
  <conditionalFormatting sqref="BG17:BH37">
    <cfRule type="cellIs" dxfId="12639" priority="11772" stopIfTrue="1" operator="equal">
      <formula>"f"</formula>
    </cfRule>
  </conditionalFormatting>
  <conditionalFormatting sqref="BG17:BH37">
    <cfRule type="cellIs" dxfId="12638" priority="11770" stopIfTrue="1" operator="equal">
      <formula>"h"</formula>
    </cfRule>
    <cfRule type="cellIs" dxfId="12637" priority="11771" stopIfTrue="1" operator="equal">
      <formula>"g"</formula>
    </cfRule>
  </conditionalFormatting>
  <conditionalFormatting sqref="BG17:BH37">
    <cfRule type="cellIs" dxfId="12636" priority="11769" stopIfTrue="1" operator="equal">
      <formula>"f"</formula>
    </cfRule>
  </conditionalFormatting>
  <conditionalFormatting sqref="BG17:BH37">
    <cfRule type="cellIs" dxfId="12635" priority="11767" stopIfTrue="1" operator="equal">
      <formula>"h"</formula>
    </cfRule>
    <cfRule type="cellIs" dxfId="12634" priority="11768" stopIfTrue="1" operator="equal">
      <formula>"g"</formula>
    </cfRule>
  </conditionalFormatting>
  <conditionalFormatting sqref="BG17:BH37">
    <cfRule type="cellIs" dxfId="12633" priority="11766" stopIfTrue="1" operator="equal">
      <formula>"f"</formula>
    </cfRule>
  </conditionalFormatting>
  <conditionalFormatting sqref="BG17:BH37">
    <cfRule type="cellIs" dxfId="12632" priority="11764" stopIfTrue="1" operator="equal">
      <formula>"h"</formula>
    </cfRule>
    <cfRule type="cellIs" dxfId="12631" priority="11765" stopIfTrue="1" operator="equal">
      <formula>"g"</formula>
    </cfRule>
  </conditionalFormatting>
  <conditionalFormatting sqref="BG17:BH37">
    <cfRule type="cellIs" dxfId="12630" priority="11763" stopIfTrue="1" operator="equal">
      <formula>"f"</formula>
    </cfRule>
  </conditionalFormatting>
  <conditionalFormatting sqref="BG17:BH37">
    <cfRule type="cellIs" dxfId="12629" priority="11761" stopIfTrue="1" operator="equal">
      <formula>"h"</formula>
    </cfRule>
    <cfRule type="cellIs" dxfId="12628" priority="11762" stopIfTrue="1" operator="equal">
      <formula>"g"</formula>
    </cfRule>
  </conditionalFormatting>
  <conditionalFormatting sqref="BG17:BH37">
    <cfRule type="cellIs" dxfId="12627" priority="11760" stopIfTrue="1" operator="equal">
      <formula>"f"</formula>
    </cfRule>
  </conditionalFormatting>
  <conditionalFormatting sqref="BG17:BH37">
    <cfRule type="cellIs" dxfId="12626" priority="11758" stopIfTrue="1" operator="equal">
      <formula>"h"</formula>
    </cfRule>
    <cfRule type="cellIs" dxfId="12625" priority="11759" stopIfTrue="1" operator="equal">
      <formula>"g"</formula>
    </cfRule>
  </conditionalFormatting>
  <conditionalFormatting sqref="BG17:BH37">
    <cfRule type="cellIs" dxfId="12624" priority="11757" stopIfTrue="1" operator="equal">
      <formula>"f"</formula>
    </cfRule>
  </conditionalFormatting>
  <conditionalFormatting sqref="BG17:BH37">
    <cfRule type="cellIs" dxfId="12623" priority="11755" stopIfTrue="1" operator="equal">
      <formula>"h"</formula>
    </cfRule>
    <cfRule type="cellIs" dxfId="12622" priority="11756" stopIfTrue="1" operator="equal">
      <formula>"g"</formula>
    </cfRule>
  </conditionalFormatting>
  <conditionalFormatting sqref="BG17:BH37">
    <cfRule type="cellIs" dxfId="12621" priority="11751" stopIfTrue="1" operator="equal">
      <formula>"f"</formula>
    </cfRule>
  </conditionalFormatting>
  <conditionalFormatting sqref="BG17:BH37">
    <cfRule type="cellIs" dxfId="12620" priority="11749" stopIfTrue="1" operator="equal">
      <formula>"h"</formula>
    </cfRule>
    <cfRule type="cellIs" dxfId="12619" priority="11750" stopIfTrue="1" operator="equal">
      <formula>"g"</formula>
    </cfRule>
  </conditionalFormatting>
  <conditionalFormatting sqref="BG17:BH37">
    <cfRule type="cellIs" dxfId="12618" priority="11754" stopIfTrue="1" operator="equal">
      <formula>"f"</formula>
    </cfRule>
  </conditionalFormatting>
  <conditionalFormatting sqref="BG17:BH37">
    <cfRule type="cellIs" dxfId="12617" priority="11752" stopIfTrue="1" operator="equal">
      <formula>"h"</formula>
    </cfRule>
    <cfRule type="cellIs" dxfId="12616" priority="11753" stopIfTrue="1" operator="equal">
      <formula>"g"</formula>
    </cfRule>
  </conditionalFormatting>
  <conditionalFormatting sqref="BG17:BH37">
    <cfRule type="cellIs" dxfId="12615" priority="11748" stopIfTrue="1" operator="equal">
      <formula>"f"</formula>
    </cfRule>
  </conditionalFormatting>
  <conditionalFormatting sqref="BG17:BH37">
    <cfRule type="cellIs" dxfId="12614" priority="11746" stopIfTrue="1" operator="equal">
      <formula>"h"</formula>
    </cfRule>
    <cfRule type="cellIs" dxfId="12613" priority="11747" stopIfTrue="1" operator="equal">
      <formula>"g"</formula>
    </cfRule>
  </conditionalFormatting>
  <conditionalFormatting sqref="BG17:BH37">
    <cfRule type="cellIs" dxfId="12612" priority="11745" stopIfTrue="1" operator="equal">
      <formula>"f"</formula>
    </cfRule>
  </conditionalFormatting>
  <conditionalFormatting sqref="BG17:BH37">
    <cfRule type="cellIs" dxfId="12611" priority="11743" stopIfTrue="1" operator="equal">
      <formula>"h"</formula>
    </cfRule>
    <cfRule type="cellIs" dxfId="12610" priority="11744" stopIfTrue="1" operator="equal">
      <formula>"g"</formula>
    </cfRule>
  </conditionalFormatting>
  <conditionalFormatting sqref="BG17:BH37">
    <cfRule type="cellIs" dxfId="12609" priority="11742" stopIfTrue="1" operator="equal">
      <formula>"f"</formula>
    </cfRule>
  </conditionalFormatting>
  <conditionalFormatting sqref="BG17:BH37">
    <cfRule type="cellIs" dxfId="12608" priority="11740" stopIfTrue="1" operator="equal">
      <formula>"h"</formula>
    </cfRule>
    <cfRule type="cellIs" dxfId="12607" priority="11741" stopIfTrue="1" operator="equal">
      <formula>"g"</formula>
    </cfRule>
  </conditionalFormatting>
  <conditionalFormatting sqref="BG17:BG37">
    <cfRule type="cellIs" dxfId="12606" priority="11730" stopIfTrue="1" operator="equal">
      <formula>"f"</formula>
    </cfRule>
  </conditionalFormatting>
  <conditionalFormatting sqref="BG17:BG37">
    <cfRule type="cellIs" dxfId="12605" priority="11728" stopIfTrue="1" operator="equal">
      <formula>"h"</formula>
    </cfRule>
    <cfRule type="cellIs" dxfId="12604" priority="11729" stopIfTrue="1" operator="equal">
      <formula>"g"</formula>
    </cfRule>
  </conditionalFormatting>
  <conditionalFormatting sqref="BG17:BG37">
    <cfRule type="cellIs" dxfId="12603" priority="11727" stopIfTrue="1" operator="equal">
      <formula>"f"</formula>
    </cfRule>
  </conditionalFormatting>
  <conditionalFormatting sqref="BG17:BG37">
    <cfRule type="cellIs" dxfId="12602" priority="11725" stopIfTrue="1" operator="equal">
      <formula>"h"</formula>
    </cfRule>
    <cfRule type="cellIs" dxfId="12601" priority="11726" stopIfTrue="1" operator="equal">
      <formula>"g"</formula>
    </cfRule>
  </conditionalFormatting>
  <conditionalFormatting sqref="BH17:BH37">
    <cfRule type="cellIs" dxfId="12600" priority="11706" stopIfTrue="1" operator="equal">
      <formula>"f"</formula>
    </cfRule>
  </conditionalFormatting>
  <conditionalFormatting sqref="BH17:BH37">
    <cfRule type="cellIs" dxfId="12599" priority="11704" stopIfTrue="1" operator="equal">
      <formula>"h"</formula>
    </cfRule>
    <cfRule type="cellIs" dxfId="12598" priority="11705" stopIfTrue="1" operator="equal">
      <formula>"g"</formula>
    </cfRule>
  </conditionalFormatting>
  <conditionalFormatting sqref="BH17:BH37">
    <cfRule type="cellIs" dxfId="12597" priority="11703" stopIfTrue="1" operator="equal">
      <formula>"f"</formula>
    </cfRule>
  </conditionalFormatting>
  <conditionalFormatting sqref="BH17:BH37">
    <cfRule type="cellIs" dxfId="12596" priority="11701" stopIfTrue="1" operator="equal">
      <formula>"h"</formula>
    </cfRule>
    <cfRule type="cellIs" dxfId="12595" priority="11702" stopIfTrue="1" operator="equal">
      <formula>"g"</formula>
    </cfRule>
  </conditionalFormatting>
  <conditionalFormatting sqref="BH17:BH37">
    <cfRule type="cellIs" dxfId="12594" priority="11700" stopIfTrue="1" operator="equal">
      <formula>"f"</formula>
    </cfRule>
  </conditionalFormatting>
  <conditionalFormatting sqref="BH17:BH37">
    <cfRule type="cellIs" dxfId="12593" priority="11698" stopIfTrue="1" operator="equal">
      <formula>"h"</formula>
    </cfRule>
    <cfRule type="cellIs" dxfId="12592" priority="11699" stopIfTrue="1" operator="equal">
      <formula>"g"</formula>
    </cfRule>
  </conditionalFormatting>
  <conditionalFormatting sqref="BH17:BH37">
    <cfRule type="cellIs" dxfId="12591" priority="11694" stopIfTrue="1" operator="equal">
      <formula>"f"</formula>
    </cfRule>
  </conditionalFormatting>
  <conditionalFormatting sqref="BH17:BH37">
    <cfRule type="cellIs" dxfId="12590" priority="11692" stopIfTrue="1" operator="equal">
      <formula>"h"</formula>
    </cfRule>
    <cfRule type="cellIs" dxfId="12589" priority="11693" stopIfTrue="1" operator="equal">
      <formula>"g"</formula>
    </cfRule>
  </conditionalFormatting>
  <conditionalFormatting sqref="BH17:BH37">
    <cfRule type="cellIs" dxfId="12588" priority="11691" stopIfTrue="1" operator="equal">
      <formula>"f"</formula>
    </cfRule>
  </conditionalFormatting>
  <conditionalFormatting sqref="BH17:BH37">
    <cfRule type="cellIs" dxfId="12587" priority="11689" stopIfTrue="1" operator="equal">
      <formula>"h"</formula>
    </cfRule>
    <cfRule type="cellIs" dxfId="12586" priority="11690" stopIfTrue="1" operator="equal">
      <formula>"g"</formula>
    </cfRule>
  </conditionalFormatting>
  <conditionalFormatting sqref="BG17:BH37">
    <cfRule type="cellIs" dxfId="12585" priority="11688" stopIfTrue="1" operator="equal">
      <formula>"f"</formula>
    </cfRule>
  </conditionalFormatting>
  <conditionalFormatting sqref="BG17:BH37">
    <cfRule type="cellIs" dxfId="12584" priority="11686" stopIfTrue="1" operator="equal">
      <formula>"h"</formula>
    </cfRule>
    <cfRule type="cellIs" dxfId="12583" priority="11687" stopIfTrue="1" operator="equal">
      <formula>"g"</formula>
    </cfRule>
  </conditionalFormatting>
  <conditionalFormatting sqref="BG17:BH37">
    <cfRule type="cellIs" dxfId="12582" priority="11685" stopIfTrue="1" operator="equal">
      <formula>"f"</formula>
    </cfRule>
  </conditionalFormatting>
  <conditionalFormatting sqref="BG17:BH37">
    <cfRule type="cellIs" dxfId="12581" priority="11683" stopIfTrue="1" operator="equal">
      <formula>"h"</formula>
    </cfRule>
    <cfRule type="cellIs" dxfId="12580" priority="11684" stopIfTrue="1" operator="equal">
      <formula>"g"</formula>
    </cfRule>
  </conditionalFormatting>
  <conditionalFormatting sqref="BG17:BG37">
    <cfRule type="cellIs" dxfId="12579" priority="11736" stopIfTrue="1" operator="equal">
      <formula>"f"</formula>
    </cfRule>
  </conditionalFormatting>
  <conditionalFormatting sqref="BG17:BG37">
    <cfRule type="cellIs" dxfId="12578" priority="11734" stopIfTrue="1" operator="equal">
      <formula>"h"</formula>
    </cfRule>
    <cfRule type="cellIs" dxfId="12577" priority="11735" stopIfTrue="1" operator="equal">
      <formula>"g"</formula>
    </cfRule>
  </conditionalFormatting>
  <conditionalFormatting sqref="BG17:BG37">
    <cfRule type="cellIs" dxfId="12576" priority="11733" stopIfTrue="1" operator="equal">
      <formula>"f"</formula>
    </cfRule>
  </conditionalFormatting>
  <conditionalFormatting sqref="BG17:BG37">
    <cfRule type="cellIs" dxfId="12575" priority="11731" stopIfTrue="1" operator="equal">
      <formula>"h"</formula>
    </cfRule>
    <cfRule type="cellIs" dxfId="12574" priority="11732" stopIfTrue="1" operator="equal">
      <formula>"g"</formula>
    </cfRule>
  </conditionalFormatting>
  <conditionalFormatting sqref="BG17:BG37">
    <cfRule type="cellIs" dxfId="12573" priority="11724" stopIfTrue="1" operator="equal">
      <formula>"f"</formula>
    </cfRule>
  </conditionalFormatting>
  <conditionalFormatting sqref="BG17:BG37">
    <cfRule type="cellIs" dxfId="12572" priority="11722" stopIfTrue="1" operator="equal">
      <formula>"h"</formula>
    </cfRule>
    <cfRule type="cellIs" dxfId="12571" priority="11723" stopIfTrue="1" operator="equal">
      <formula>"g"</formula>
    </cfRule>
  </conditionalFormatting>
  <conditionalFormatting sqref="BG17:BG37">
    <cfRule type="cellIs" dxfId="12570" priority="11721" stopIfTrue="1" operator="equal">
      <formula>"f"</formula>
    </cfRule>
  </conditionalFormatting>
  <conditionalFormatting sqref="BG17:BG37">
    <cfRule type="cellIs" dxfId="12569" priority="11719" stopIfTrue="1" operator="equal">
      <formula>"h"</formula>
    </cfRule>
    <cfRule type="cellIs" dxfId="12568" priority="11720" stopIfTrue="1" operator="equal">
      <formula>"g"</formula>
    </cfRule>
  </conditionalFormatting>
  <conditionalFormatting sqref="BG17:BG37">
    <cfRule type="cellIs" dxfId="12567" priority="11718" stopIfTrue="1" operator="equal">
      <formula>"f"</formula>
    </cfRule>
  </conditionalFormatting>
  <conditionalFormatting sqref="BG17:BG37">
    <cfRule type="cellIs" dxfId="12566" priority="11716" stopIfTrue="1" operator="equal">
      <formula>"h"</formula>
    </cfRule>
    <cfRule type="cellIs" dxfId="12565" priority="11717" stopIfTrue="1" operator="equal">
      <formula>"g"</formula>
    </cfRule>
  </conditionalFormatting>
  <conditionalFormatting sqref="BG17:BG37">
    <cfRule type="cellIs" dxfId="12564" priority="11715" stopIfTrue="1" operator="equal">
      <formula>"f"</formula>
    </cfRule>
  </conditionalFormatting>
  <conditionalFormatting sqref="BG17:BG37">
    <cfRule type="cellIs" dxfId="12563" priority="11713" stopIfTrue="1" operator="equal">
      <formula>"h"</formula>
    </cfRule>
    <cfRule type="cellIs" dxfId="12562" priority="11714" stopIfTrue="1" operator="equal">
      <formula>"g"</formula>
    </cfRule>
  </conditionalFormatting>
  <conditionalFormatting sqref="BH17:BH37">
    <cfRule type="cellIs" dxfId="12561" priority="11709" stopIfTrue="1" operator="equal">
      <formula>"f"</formula>
    </cfRule>
  </conditionalFormatting>
  <conditionalFormatting sqref="BH17:BH37">
    <cfRule type="cellIs" dxfId="12560" priority="11707" stopIfTrue="1" operator="equal">
      <formula>"h"</formula>
    </cfRule>
    <cfRule type="cellIs" dxfId="12559" priority="11708" stopIfTrue="1" operator="equal">
      <formula>"g"</formula>
    </cfRule>
  </conditionalFormatting>
  <conditionalFormatting sqref="BH17:BH37">
    <cfRule type="cellIs" dxfId="12558" priority="11712" stopIfTrue="1" operator="equal">
      <formula>"f"</formula>
    </cfRule>
  </conditionalFormatting>
  <conditionalFormatting sqref="BH17:BH37">
    <cfRule type="cellIs" dxfId="12557" priority="11710" stopIfTrue="1" operator="equal">
      <formula>"h"</formula>
    </cfRule>
    <cfRule type="cellIs" dxfId="12556" priority="11711" stopIfTrue="1" operator="equal">
      <formula>"g"</formula>
    </cfRule>
  </conditionalFormatting>
  <conditionalFormatting sqref="BG17:BH37">
    <cfRule type="cellIs" dxfId="12555" priority="11667" stopIfTrue="1" operator="equal">
      <formula>"f"</formula>
    </cfRule>
  </conditionalFormatting>
  <conditionalFormatting sqref="BG17:BH37">
    <cfRule type="cellIs" dxfId="12554" priority="11665" stopIfTrue="1" operator="equal">
      <formula>"h"</formula>
    </cfRule>
    <cfRule type="cellIs" dxfId="12553" priority="11666" stopIfTrue="1" operator="equal">
      <formula>"g"</formula>
    </cfRule>
  </conditionalFormatting>
  <conditionalFormatting sqref="BG17:BG37">
    <cfRule type="cellIs" dxfId="12552" priority="11661" stopIfTrue="1" operator="equal">
      <formula>"f"</formula>
    </cfRule>
  </conditionalFormatting>
  <conditionalFormatting sqref="BG17:BG37">
    <cfRule type="cellIs" dxfId="12551" priority="11659" stopIfTrue="1" operator="equal">
      <formula>"h"</formula>
    </cfRule>
    <cfRule type="cellIs" dxfId="12550" priority="11660" stopIfTrue="1" operator="equal">
      <formula>"g"</formula>
    </cfRule>
  </conditionalFormatting>
  <conditionalFormatting sqref="BG17:BG37">
    <cfRule type="cellIs" dxfId="12549" priority="11664" stopIfTrue="1" operator="equal">
      <formula>"f"</formula>
    </cfRule>
  </conditionalFormatting>
  <conditionalFormatting sqref="BG17:BG37">
    <cfRule type="cellIs" dxfId="12548" priority="11662" stopIfTrue="1" operator="equal">
      <formula>"h"</formula>
    </cfRule>
    <cfRule type="cellIs" dxfId="12547" priority="11663" stopIfTrue="1" operator="equal">
      <formula>"g"</formula>
    </cfRule>
  </conditionalFormatting>
  <conditionalFormatting sqref="BG17:BG37">
    <cfRule type="cellIs" dxfId="12546" priority="11658" stopIfTrue="1" operator="equal">
      <formula>"f"</formula>
    </cfRule>
  </conditionalFormatting>
  <conditionalFormatting sqref="BG17:BG37">
    <cfRule type="cellIs" dxfId="12545" priority="11656" stopIfTrue="1" operator="equal">
      <formula>"h"</formula>
    </cfRule>
    <cfRule type="cellIs" dxfId="12544" priority="11657" stopIfTrue="1" operator="equal">
      <formula>"g"</formula>
    </cfRule>
  </conditionalFormatting>
  <conditionalFormatting sqref="BG17:BG37">
    <cfRule type="cellIs" dxfId="12543" priority="11655" stopIfTrue="1" operator="equal">
      <formula>"f"</formula>
    </cfRule>
  </conditionalFormatting>
  <conditionalFormatting sqref="BG17:BG37">
    <cfRule type="cellIs" dxfId="12542" priority="11653" stopIfTrue="1" operator="equal">
      <formula>"h"</formula>
    </cfRule>
    <cfRule type="cellIs" dxfId="12541" priority="11654" stopIfTrue="1" operator="equal">
      <formula>"g"</formula>
    </cfRule>
  </conditionalFormatting>
  <conditionalFormatting sqref="BG17:BG37">
    <cfRule type="cellIs" dxfId="12540" priority="11649" stopIfTrue="1" operator="equal">
      <formula>"f"</formula>
    </cfRule>
  </conditionalFormatting>
  <conditionalFormatting sqref="BG17:BG37">
    <cfRule type="cellIs" dxfId="12539" priority="11647" stopIfTrue="1" operator="equal">
      <formula>"h"</formula>
    </cfRule>
    <cfRule type="cellIs" dxfId="12538" priority="11648" stopIfTrue="1" operator="equal">
      <formula>"g"</formula>
    </cfRule>
  </conditionalFormatting>
  <conditionalFormatting sqref="BG17:BG37">
    <cfRule type="cellIs" dxfId="12537" priority="11652" stopIfTrue="1" operator="equal">
      <formula>"f"</formula>
    </cfRule>
  </conditionalFormatting>
  <conditionalFormatting sqref="BG17:BG37">
    <cfRule type="cellIs" dxfId="12536" priority="11650" stopIfTrue="1" operator="equal">
      <formula>"h"</formula>
    </cfRule>
    <cfRule type="cellIs" dxfId="12535" priority="11651" stopIfTrue="1" operator="equal">
      <formula>"g"</formula>
    </cfRule>
  </conditionalFormatting>
  <conditionalFormatting sqref="BG17:BG37">
    <cfRule type="cellIs" dxfId="12534" priority="11643" stopIfTrue="1" operator="equal">
      <formula>"f"</formula>
    </cfRule>
  </conditionalFormatting>
  <conditionalFormatting sqref="BG17:BG37">
    <cfRule type="cellIs" dxfId="12533" priority="11641" stopIfTrue="1" operator="equal">
      <formula>"h"</formula>
    </cfRule>
    <cfRule type="cellIs" dxfId="12532" priority="11642" stopIfTrue="1" operator="equal">
      <formula>"g"</formula>
    </cfRule>
  </conditionalFormatting>
  <conditionalFormatting sqref="BG17:BG37">
    <cfRule type="cellIs" dxfId="12531" priority="11646" stopIfTrue="1" operator="equal">
      <formula>"f"</formula>
    </cfRule>
  </conditionalFormatting>
  <conditionalFormatting sqref="BG17:BG37">
    <cfRule type="cellIs" dxfId="12530" priority="11644" stopIfTrue="1" operator="equal">
      <formula>"h"</formula>
    </cfRule>
    <cfRule type="cellIs" dxfId="12529" priority="11645" stopIfTrue="1" operator="equal">
      <formula>"g"</formula>
    </cfRule>
  </conditionalFormatting>
  <conditionalFormatting sqref="BH17:BH37">
    <cfRule type="cellIs" dxfId="12528" priority="11697" stopIfTrue="1" operator="equal">
      <formula>"f"</formula>
    </cfRule>
  </conditionalFormatting>
  <conditionalFormatting sqref="BH17:BH37">
    <cfRule type="cellIs" dxfId="12527" priority="11695" stopIfTrue="1" operator="equal">
      <formula>"h"</formula>
    </cfRule>
    <cfRule type="cellIs" dxfId="12526" priority="11696" stopIfTrue="1" operator="equal">
      <formula>"g"</formula>
    </cfRule>
  </conditionalFormatting>
  <conditionalFormatting sqref="BG17:BH37">
    <cfRule type="cellIs" dxfId="12525" priority="11682" stopIfTrue="1" operator="equal">
      <formula>"f"</formula>
    </cfRule>
  </conditionalFormatting>
  <conditionalFormatting sqref="BG17:BH37">
    <cfRule type="cellIs" dxfId="12524" priority="11680" stopIfTrue="1" operator="equal">
      <formula>"h"</formula>
    </cfRule>
    <cfRule type="cellIs" dxfId="12523" priority="11681" stopIfTrue="1" operator="equal">
      <formula>"g"</formula>
    </cfRule>
  </conditionalFormatting>
  <conditionalFormatting sqref="BG17:BH37">
    <cfRule type="cellIs" dxfId="12522" priority="11679" stopIfTrue="1" operator="equal">
      <formula>"f"</formula>
    </cfRule>
  </conditionalFormatting>
  <conditionalFormatting sqref="BG17:BH37">
    <cfRule type="cellIs" dxfId="12521" priority="11677" stopIfTrue="1" operator="equal">
      <formula>"h"</formula>
    </cfRule>
    <cfRule type="cellIs" dxfId="12520" priority="11678" stopIfTrue="1" operator="equal">
      <formula>"g"</formula>
    </cfRule>
  </conditionalFormatting>
  <conditionalFormatting sqref="BG17:BH37">
    <cfRule type="cellIs" dxfId="12519" priority="11676" stopIfTrue="1" operator="equal">
      <formula>"f"</formula>
    </cfRule>
  </conditionalFormatting>
  <conditionalFormatting sqref="BG17:BH37">
    <cfRule type="cellIs" dxfId="12518" priority="11674" stopIfTrue="1" operator="equal">
      <formula>"h"</formula>
    </cfRule>
    <cfRule type="cellIs" dxfId="12517" priority="11675" stopIfTrue="1" operator="equal">
      <formula>"g"</formula>
    </cfRule>
  </conditionalFormatting>
  <conditionalFormatting sqref="BG17:BH37">
    <cfRule type="cellIs" dxfId="12516" priority="11673" stopIfTrue="1" operator="equal">
      <formula>"f"</formula>
    </cfRule>
  </conditionalFormatting>
  <conditionalFormatting sqref="BG17:BH37">
    <cfRule type="cellIs" dxfId="12515" priority="11671" stopIfTrue="1" operator="equal">
      <formula>"h"</formula>
    </cfRule>
    <cfRule type="cellIs" dxfId="12514" priority="11672" stopIfTrue="1" operator="equal">
      <formula>"g"</formula>
    </cfRule>
  </conditionalFormatting>
  <conditionalFormatting sqref="BG17:BH37">
    <cfRule type="cellIs" dxfId="12513" priority="11670" stopIfTrue="1" operator="equal">
      <formula>"f"</formula>
    </cfRule>
  </conditionalFormatting>
  <conditionalFormatting sqref="BG17:BH37">
    <cfRule type="cellIs" dxfId="12512" priority="11668" stopIfTrue="1" operator="equal">
      <formula>"h"</formula>
    </cfRule>
    <cfRule type="cellIs" dxfId="12511" priority="11669" stopIfTrue="1" operator="equal">
      <formula>"g"</formula>
    </cfRule>
  </conditionalFormatting>
  <conditionalFormatting sqref="BB17:BC37">
    <cfRule type="cellIs" dxfId="12510" priority="11637" stopIfTrue="1" operator="equal">
      <formula>"f"</formula>
    </cfRule>
  </conditionalFormatting>
  <conditionalFormatting sqref="BB17:BC37">
    <cfRule type="cellIs" dxfId="12509" priority="11635" stopIfTrue="1" operator="equal">
      <formula>"h"</formula>
    </cfRule>
    <cfRule type="cellIs" dxfId="12508" priority="11636" stopIfTrue="1" operator="equal">
      <formula>"g"</formula>
    </cfRule>
  </conditionalFormatting>
  <conditionalFormatting sqref="BB17:BC37">
    <cfRule type="cellIs" dxfId="12507" priority="11634" stopIfTrue="1" operator="equal">
      <formula>"f"</formula>
    </cfRule>
  </conditionalFormatting>
  <conditionalFormatting sqref="BB17:BC37">
    <cfRule type="cellIs" dxfId="12506" priority="11632" stopIfTrue="1" operator="equal">
      <formula>"h"</formula>
    </cfRule>
    <cfRule type="cellIs" dxfId="12505" priority="11633" stopIfTrue="1" operator="equal">
      <formula>"g"</formula>
    </cfRule>
  </conditionalFormatting>
  <conditionalFormatting sqref="BB17:BC37">
    <cfRule type="cellIs" dxfId="12504" priority="11622" stopIfTrue="1" operator="equal">
      <formula>"f"</formula>
    </cfRule>
  </conditionalFormatting>
  <conditionalFormatting sqref="BB17:BC37">
    <cfRule type="cellIs" dxfId="12503" priority="11620" stopIfTrue="1" operator="equal">
      <formula>"h"</formula>
    </cfRule>
    <cfRule type="cellIs" dxfId="12502" priority="11621" stopIfTrue="1" operator="equal">
      <formula>"g"</formula>
    </cfRule>
  </conditionalFormatting>
  <conditionalFormatting sqref="BB17:BC37">
    <cfRule type="cellIs" dxfId="12501" priority="11619" stopIfTrue="1" operator="equal">
      <formula>"f"</formula>
    </cfRule>
  </conditionalFormatting>
  <conditionalFormatting sqref="BB17:BC37">
    <cfRule type="cellIs" dxfId="12500" priority="11617" stopIfTrue="1" operator="equal">
      <formula>"h"</formula>
    </cfRule>
    <cfRule type="cellIs" dxfId="12499" priority="11618" stopIfTrue="1" operator="equal">
      <formula>"g"</formula>
    </cfRule>
  </conditionalFormatting>
  <conditionalFormatting sqref="BB17:BC37">
    <cfRule type="cellIs" dxfId="12498" priority="11631" stopIfTrue="1" operator="equal">
      <formula>"f"</formula>
    </cfRule>
  </conditionalFormatting>
  <conditionalFormatting sqref="BB17:BC37">
    <cfRule type="cellIs" dxfId="12497" priority="11629" stopIfTrue="1" operator="equal">
      <formula>"h"</formula>
    </cfRule>
    <cfRule type="cellIs" dxfId="12496" priority="11630" stopIfTrue="1" operator="equal">
      <formula>"g"</formula>
    </cfRule>
  </conditionalFormatting>
  <conditionalFormatting sqref="BB17:BC37">
    <cfRule type="cellIs" dxfId="12495" priority="11640" stopIfTrue="1" operator="equal">
      <formula>"f"</formula>
    </cfRule>
  </conditionalFormatting>
  <conditionalFormatting sqref="BB17:BC37">
    <cfRule type="cellIs" dxfId="12494" priority="11638" stopIfTrue="1" operator="equal">
      <formula>"h"</formula>
    </cfRule>
    <cfRule type="cellIs" dxfId="12493" priority="11639" stopIfTrue="1" operator="equal">
      <formula>"g"</formula>
    </cfRule>
  </conditionalFormatting>
  <conditionalFormatting sqref="BB17:BC37">
    <cfRule type="cellIs" dxfId="12492" priority="11628" stopIfTrue="1" operator="equal">
      <formula>"f"</formula>
    </cfRule>
  </conditionalFormatting>
  <conditionalFormatting sqref="BB17:BC37">
    <cfRule type="cellIs" dxfId="12491" priority="11626" stopIfTrue="1" operator="equal">
      <formula>"h"</formula>
    </cfRule>
    <cfRule type="cellIs" dxfId="12490" priority="11627" stopIfTrue="1" operator="equal">
      <formula>"g"</formula>
    </cfRule>
  </conditionalFormatting>
  <conditionalFormatting sqref="BB17:BC37">
    <cfRule type="cellIs" dxfId="12489" priority="11625" stopIfTrue="1" operator="equal">
      <formula>"f"</formula>
    </cfRule>
  </conditionalFormatting>
  <conditionalFormatting sqref="BB17:BC37">
    <cfRule type="cellIs" dxfId="12488" priority="11623" stopIfTrue="1" operator="equal">
      <formula>"h"</formula>
    </cfRule>
    <cfRule type="cellIs" dxfId="12487" priority="11624" stopIfTrue="1" operator="equal">
      <formula>"g"</formula>
    </cfRule>
  </conditionalFormatting>
  <conditionalFormatting sqref="BD17:BF37">
    <cfRule type="cellIs" dxfId="12486" priority="11616" stopIfTrue="1" operator="equal">
      <formula>"f"</formula>
    </cfRule>
  </conditionalFormatting>
  <conditionalFormatting sqref="BD17:BF37">
    <cfRule type="cellIs" dxfId="12485" priority="11614" stopIfTrue="1" operator="equal">
      <formula>"h"</formula>
    </cfRule>
    <cfRule type="cellIs" dxfId="12484" priority="11615" stopIfTrue="1" operator="equal">
      <formula>"g"</formula>
    </cfRule>
  </conditionalFormatting>
  <conditionalFormatting sqref="BD17:BF37">
    <cfRule type="cellIs" dxfId="12483" priority="11613" stopIfTrue="1" operator="equal">
      <formula>"f"</formula>
    </cfRule>
  </conditionalFormatting>
  <conditionalFormatting sqref="BD17:BF37">
    <cfRule type="cellIs" dxfId="12482" priority="11611" stopIfTrue="1" operator="equal">
      <formula>"h"</formula>
    </cfRule>
    <cfRule type="cellIs" dxfId="12481" priority="11612" stopIfTrue="1" operator="equal">
      <formula>"g"</formula>
    </cfRule>
  </conditionalFormatting>
  <conditionalFormatting sqref="BK17:BM37">
    <cfRule type="cellIs" dxfId="12480" priority="11115" stopIfTrue="1" operator="equal">
      <formula>"f"</formula>
    </cfRule>
  </conditionalFormatting>
  <conditionalFormatting sqref="BK17:BM37">
    <cfRule type="cellIs" dxfId="12479" priority="11113" stopIfTrue="1" operator="equal">
      <formula>"h"</formula>
    </cfRule>
    <cfRule type="cellIs" dxfId="12478" priority="11114" stopIfTrue="1" operator="equal">
      <formula>"g"</formula>
    </cfRule>
  </conditionalFormatting>
  <conditionalFormatting sqref="BK17:BM37">
    <cfRule type="cellIs" dxfId="12477" priority="11178" stopIfTrue="1" operator="equal">
      <formula>"f"</formula>
    </cfRule>
  </conditionalFormatting>
  <conditionalFormatting sqref="BK17:BM37">
    <cfRule type="cellIs" dxfId="12476" priority="11176" stopIfTrue="1" operator="equal">
      <formula>"h"</formula>
    </cfRule>
    <cfRule type="cellIs" dxfId="12475" priority="11177" stopIfTrue="1" operator="equal">
      <formula>"g"</formula>
    </cfRule>
  </conditionalFormatting>
  <conditionalFormatting sqref="BK17:BM37">
    <cfRule type="cellIs" dxfId="12474" priority="11175" stopIfTrue="1" operator="equal">
      <formula>"f"</formula>
    </cfRule>
  </conditionalFormatting>
  <conditionalFormatting sqref="BK17:BM37">
    <cfRule type="cellIs" dxfId="12473" priority="11173" stopIfTrue="1" operator="equal">
      <formula>"h"</formula>
    </cfRule>
    <cfRule type="cellIs" dxfId="12472" priority="11174" stopIfTrue="1" operator="equal">
      <formula>"g"</formula>
    </cfRule>
  </conditionalFormatting>
  <conditionalFormatting sqref="BK17:BM37">
    <cfRule type="cellIs" dxfId="12471" priority="11172" stopIfTrue="1" operator="equal">
      <formula>"f"</formula>
    </cfRule>
  </conditionalFormatting>
  <conditionalFormatting sqref="BK17:BM37">
    <cfRule type="cellIs" dxfId="12470" priority="11170" stopIfTrue="1" operator="equal">
      <formula>"h"</formula>
    </cfRule>
    <cfRule type="cellIs" dxfId="12469" priority="11171" stopIfTrue="1" operator="equal">
      <formula>"g"</formula>
    </cfRule>
  </conditionalFormatting>
  <conditionalFormatting sqref="BK17:BM37">
    <cfRule type="cellIs" dxfId="12468" priority="11169" stopIfTrue="1" operator="equal">
      <formula>"f"</formula>
    </cfRule>
  </conditionalFormatting>
  <conditionalFormatting sqref="BK17:BM37">
    <cfRule type="cellIs" dxfId="12467" priority="11167" stopIfTrue="1" operator="equal">
      <formula>"h"</formula>
    </cfRule>
    <cfRule type="cellIs" dxfId="12466" priority="11168" stopIfTrue="1" operator="equal">
      <formula>"g"</formula>
    </cfRule>
  </conditionalFormatting>
  <conditionalFormatting sqref="BK17:BM37">
    <cfRule type="cellIs" dxfId="12465" priority="11166" stopIfTrue="1" operator="equal">
      <formula>"f"</formula>
    </cfRule>
  </conditionalFormatting>
  <conditionalFormatting sqref="BK17:BM37">
    <cfRule type="cellIs" dxfId="12464" priority="11164" stopIfTrue="1" operator="equal">
      <formula>"h"</formula>
    </cfRule>
    <cfRule type="cellIs" dxfId="12463" priority="11165" stopIfTrue="1" operator="equal">
      <formula>"g"</formula>
    </cfRule>
  </conditionalFormatting>
  <conditionalFormatting sqref="BK17:BM37">
    <cfRule type="cellIs" dxfId="12462" priority="11163" stopIfTrue="1" operator="equal">
      <formula>"f"</formula>
    </cfRule>
  </conditionalFormatting>
  <conditionalFormatting sqref="BK17:BM37">
    <cfRule type="cellIs" dxfId="12461" priority="11161" stopIfTrue="1" operator="equal">
      <formula>"h"</formula>
    </cfRule>
    <cfRule type="cellIs" dxfId="12460" priority="11162" stopIfTrue="1" operator="equal">
      <formula>"g"</formula>
    </cfRule>
  </conditionalFormatting>
  <conditionalFormatting sqref="BK17:BM37">
    <cfRule type="cellIs" dxfId="12459" priority="11160" stopIfTrue="1" operator="equal">
      <formula>"f"</formula>
    </cfRule>
  </conditionalFormatting>
  <conditionalFormatting sqref="BK17:BM37">
    <cfRule type="cellIs" dxfId="12458" priority="11158" stopIfTrue="1" operator="equal">
      <formula>"h"</formula>
    </cfRule>
    <cfRule type="cellIs" dxfId="12457" priority="11159" stopIfTrue="1" operator="equal">
      <formula>"g"</formula>
    </cfRule>
  </conditionalFormatting>
  <conditionalFormatting sqref="BK17:BM37">
    <cfRule type="cellIs" dxfId="12456" priority="11157" stopIfTrue="1" operator="equal">
      <formula>"f"</formula>
    </cfRule>
  </conditionalFormatting>
  <conditionalFormatting sqref="BK17:BM37">
    <cfRule type="cellIs" dxfId="12455" priority="11155" stopIfTrue="1" operator="equal">
      <formula>"h"</formula>
    </cfRule>
    <cfRule type="cellIs" dxfId="12454" priority="11156" stopIfTrue="1" operator="equal">
      <formula>"g"</formula>
    </cfRule>
  </conditionalFormatting>
  <conditionalFormatting sqref="BK17:BM37">
    <cfRule type="cellIs" dxfId="12453" priority="11154" stopIfTrue="1" operator="equal">
      <formula>"f"</formula>
    </cfRule>
  </conditionalFormatting>
  <conditionalFormatting sqref="BK17:BM37">
    <cfRule type="cellIs" dxfId="12452" priority="11152" stopIfTrue="1" operator="equal">
      <formula>"h"</formula>
    </cfRule>
    <cfRule type="cellIs" dxfId="12451" priority="11153" stopIfTrue="1" operator="equal">
      <formula>"g"</formula>
    </cfRule>
  </conditionalFormatting>
  <conditionalFormatting sqref="BK17:BM37">
    <cfRule type="cellIs" dxfId="12450" priority="11151" stopIfTrue="1" operator="equal">
      <formula>"f"</formula>
    </cfRule>
  </conditionalFormatting>
  <conditionalFormatting sqref="BK17:BM37">
    <cfRule type="cellIs" dxfId="12449" priority="11149" stopIfTrue="1" operator="equal">
      <formula>"h"</formula>
    </cfRule>
    <cfRule type="cellIs" dxfId="12448" priority="11150" stopIfTrue="1" operator="equal">
      <formula>"g"</formula>
    </cfRule>
  </conditionalFormatting>
  <conditionalFormatting sqref="BK17:BM37">
    <cfRule type="cellIs" dxfId="12447" priority="11148" stopIfTrue="1" operator="equal">
      <formula>"f"</formula>
    </cfRule>
  </conditionalFormatting>
  <conditionalFormatting sqref="BK17:BM37">
    <cfRule type="cellIs" dxfId="12446" priority="11146" stopIfTrue="1" operator="equal">
      <formula>"h"</formula>
    </cfRule>
    <cfRule type="cellIs" dxfId="12445" priority="11147" stopIfTrue="1" operator="equal">
      <formula>"g"</formula>
    </cfRule>
  </conditionalFormatting>
  <conditionalFormatting sqref="BK17:BM37">
    <cfRule type="cellIs" dxfId="12444" priority="11145" stopIfTrue="1" operator="equal">
      <formula>"f"</formula>
    </cfRule>
  </conditionalFormatting>
  <conditionalFormatting sqref="BK17:BM37">
    <cfRule type="cellIs" dxfId="12443" priority="11143" stopIfTrue="1" operator="equal">
      <formula>"h"</formula>
    </cfRule>
    <cfRule type="cellIs" dxfId="12442" priority="11144" stopIfTrue="1" operator="equal">
      <formula>"g"</formula>
    </cfRule>
  </conditionalFormatting>
  <conditionalFormatting sqref="BK17:BM37">
    <cfRule type="cellIs" dxfId="12441" priority="11142" stopIfTrue="1" operator="equal">
      <formula>"f"</formula>
    </cfRule>
  </conditionalFormatting>
  <conditionalFormatting sqref="BK17:BM37">
    <cfRule type="cellIs" dxfId="12440" priority="11140" stopIfTrue="1" operator="equal">
      <formula>"h"</formula>
    </cfRule>
    <cfRule type="cellIs" dxfId="12439" priority="11141" stopIfTrue="1" operator="equal">
      <formula>"g"</formula>
    </cfRule>
  </conditionalFormatting>
  <conditionalFormatting sqref="BK17:BM37">
    <cfRule type="cellIs" dxfId="12438" priority="11139" stopIfTrue="1" operator="equal">
      <formula>"f"</formula>
    </cfRule>
  </conditionalFormatting>
  <conditionalFormatting sqref="BK17:BM37">
    <cfRule type="cellIs" dxfId="12437" priority="11137" stopIfTrue="1" operator="equal">
      <formula>"h"</formula>
    </cfRule>
    <cfRule type="cellIs" dxfId="12436" priority="11138" stopIfTrue="1" operator="equal">
      <formula>"g"</formula>
    </cfRule>
  </conditionalFormatting>
  <conditionalFormatting sqref="BK17:BM37">
    <cfRule type="cellIs" dxfId="12435" priority="11136" stopIfTrue="1" operator="equal">
      <formula>"f"</formula>
    </cfRule>
  </conditionalFormatting>
  <conditionalFormatting sqref="BK17:BM37">
    <cfRule type="cellIs" dxfId="12434" priority="11134" stopIfTrue="1" operator="equal">
      <formula>"h"</formula>
    </cfRule>
    <cfRule type="cellIs" dxfId="12433" priority="11135" stopIfTrue="1" operator="equal">
      <formula>"g"</formula>
    </cfRule>
  </conditionalFormatting>
  <conditionalFormatting sqref="BK17:BM37">
    <cfRule type="cellIs" dxfId="12432" priority="11133" stopIfTrue="1" operator="equal">
      <formula>"f"</formula>
    </cfRule>
  </conditionalFormatting>
  <conditionalFormatting sqref="BK17:BM37">
    <cfRule type="cellIs" dxfId="12431" priority="11131" stopIfTrue="1" operator="equal">
      <formula>"h"</formula>
    </cfRule>
    <cfRule type="cellIs" dxfId="12430" priority="11132" stopIfTrue="1" operator="equal">
      <formula>"g"</formula>
    </cfRule>
  </conditionalFormatting>
  <conditionalFormatting sqref="BK17:BM37">
    <cfRule type="cellIs" dxfId="12429" priority="11127" stopIfTrue="1" operator="equal">
      <formula>"f"</formula>
    </cfRule>
  </conditionalFormatting>
  <conditionalFormatting sqref="BK17:BM37">
    <cfRule type="cellIs" dxfId="12428" priority="11125" stopIfTrue="1" operator="equal">
      <formula>"h"</formula>
    </cfRule>
    <cfRule type="cellIs" dxfId="12427" priority="11126" stopIfTrue="1" operator="equal">
      <formula>"g"</formula>
    </cfRule>
  </conditionalFormatting>
  <conditionalFormatting sqref="BK17:BM37">
    <cfRule type="cellIs" dxfId="12426" priority="11130" stopIfTrue="1" operator="equal">
      <formula>"f"</formula>
    </cfRule>
  </conditionalFormatting>
  <conditionalFormatting sqref="BK17:BM37">
    <cfRule type="cellIs" dxfId="12425" priority="11128" stopIfTrue="1" operator="equal">
      <formula>"h"</formula>
    </cfRule>
    <cfRule type="cellIs" dxfId="12424" priority="11129" stopIfTrue="1" operator="equal">
      <formula>"g"</formula>
    </cfRule>
  </conditionalFormatting>
  <conditionalFormatting sqref="BK17:BM37">
    <cfRule type="cellIs" dxfId="12423" priority="11124" stopIfTrue="1" operator="equal">
      <formula>"f"</formula>
    </cfRule>
  </conditionalFormatting>
  <conditionalFormatting sqref="BK17:BM37">
    <cfRule type="cellIs" dxfId="12422" priority="11122" stopIfTrue="1" operator="equal">
      <formula>"h"</formula>
    </cfRule>
    <cfRule type="cellIs" dxfId="12421" priority="11123" stopIfTrue="1" operator="equal">
      <formula>"g"</formula>
    </cfRule>
  </conditionalFormatting>
  <conditionalFormatting sqref="BK17:BM37">
    <cfRule type="cellIs" dxfId="12420" priority="11121" stopIfTrue="1" operator="equal">
      <formula>"f"</formula>
    </cfRule>
  </conditionalFormatting>
  <conditionalFormatting sqref="BK17:BM37">
    <cfRule type="cellIs" dxfId="12419" priority="11119" stopIfTrue="1" operator="equal">
      <formula>"h"</formula>
    </cfRule>
    <cfRule type="cellIs" dxfId="12418" priority="11120" stopIfTrue="1" operator="equal">
      <formula>"g"</formula>
    </cfRule>
  </conditionalFormatting>
  <conditionalFormatting sqref="BK17:BM37">
    <cfRule type="cellIs" dxfId="12417" priority="11118" stopIfTrue="1" operator="equal">
      <formula>"f"</formula>
    </cfRule>
  </conditionalFormatting>
  <conditionalFormatting sqref="BK17:BM37">
    <cfRule type="cellIs" dxfId="12416" priority="11116" stopIfTrue="1" operator="equal">
      <formula>"h"</formula>
    </cfRule>
    <cfRule type="cellIs" dxfId="12415" priority="11117" stopIfTrue="1" operator="equal">
      <formula>"g"</formula>
    </cfRule>
  </conditionalFormatting>
  <conditionalFormatting sqref="BQ17:BQ37">
    <cfRule type="cellIs" dxfId="12414" priority="11043" stopIfTrue="1" operator="equal">
      <formula>"f"</formula>
    </cfRule>
  </conditionalFormatting>
  <conditionalFormatting sqref="BQ17:BQ37">
    <cfRule type="cellIs" dxfId="12413" priority="11041" stopIfTrue="1" operator="equal">
      <formula>"h"</formula>
    </cfRule>
    <cfRule type="cellIs" dxfId="12412" priority="11042" stopIfTrue="1" operator="equal">
      <formula>"g"</formula>
    </cfRule>
  </conditionalFormatting>
  <conditionalFormatting sqref="BQ17:BQ37">
    <cfRule type="cellIs" dxfId="12411" priority="11112" stopIfTrue="1" operator="equal">
      <formula>"f"</formula>
    </cfRule>
  </conditionalFormatting>
  <conditionalFormatting sqref="BQ17:BQ37">
    <cfRule type="cellIs" dxfId="12410" priority="11110" stopIfTrue="1" operator="equal">
      <formula>"h"</formula>
    </cfRule>
    <cfRule type="cellIs" dxfId="12409" priority="11111" stopIfTrue="1" operator="equal">
      <formula>"g"</formula>
    </cfRule>
  </conditionalFormatting>
  <conditionalFormatting sqref="BQ17:BQ37">
    <cfRule type="cellIs" dxfId="12408" priority="11109" stopIfTrue="1" operator="equal">
      <formula>"f"</formula>
    </cfRule>
  </conditionalFormatting>
  <conditionalFormatting sqref="BQ17:BQ37">
    <cfRule type="cellIs" dxfId="12407" priority="11107" stopIfTrue="1" operator="equal">
      <formula>"h"</formula>
    </cfRule>
    <cfRule type="cellIs" dxfId="12406" priority="11108" stopIfTrue="1" operator="equal">
      <formula>"g"</formula>
    </cfRule>
  </conditionalFormatting>
  <conditionalFormatting sqref="BQ17:BQ37">
    <cfRule type="cellIs" dxfId="12405" priority="11106" stopIfTrue="1" operator="equal">
      <formula>"f"</formula>
    </cfRule>
  </conditionalFormatting>
  <conditionalFormatting sqref="BQ17:BQ37">
    <cfRule type="cellIs" dxfId="12404" priority="11104" stopIfTrue="1" operator="equal">
      <formula>"h"</formula>
    </cfRule>
    <cfRule type="cellIs" dxfId="12403" priority="11105" stopIfTrue="1" operator="equal">
      <formula>"g"</formula>
    </cfRule>
  </conditionalFormatting>
  <conditionalFormatting sqref="BQ17:BQ37">
    <cfRule type="cellIs" dxfId="12402" priority="11103" stopIfTrue="1" operator="equal">
      <formula>"f"</formula>
    </cfRule>
  </conditionalFormatting>
  <conditionalFormatting sqref="BQ17:BQ37">
    <cfRule type="cellIs" dxfId="12401" priority="11101" stopIfTrue="1" operator="equal">
      <formula>"h"</formula>
    </cfRule>
    <cfRule type="cellIs" dxfId="12400" priority="11102" stopIfTrue="1" operator="equal">
      <formula>"g"</formula>
    </cfRule>
  </conditionalFormatting>
  <conditionalFormatting sqref="BQ17:BQ37">
    <cfRule type="cellIs" dxfId="12399" priority="11100" stopIfTrue="1" operator="equal">
      <formula>"f"</formula>
    </cfRule>
  </conditionalFormatting>
  <conditionalFormatting sqref="BQ17:BQ37">
    <cfRule type="cellIs" dxfId="12398" priority="11098" stopIfTrue="1" operator="equal">
      <formula>"h"</formula>
    </cfRule>
    <cfRule type="cellIs" dxfId="12397" priority="11099" stopIfTrue="1" operator="equal">
      <formula>"g"</formula>
    </cfRule>
  </conditionalFormatting>
  <conditionalFormatting sqref="BQ17:BQ37">
    <cfRule type="cellIs" dxfId="12396" priority="11097" stopIfTrue="1" operator="equal">
      <formula>"f"</formula>
    </cfRule>
  </conditionalFormatting>
  <conditionalFormatting sqref="BQ17:BQ37">
    <cfRule type="cellIs" dxfId="12395" priority="11095" stopIfTrue="1" operator="equal">
      <formula>"h"</formula>
    </cfRule>
    <cfRule type="cellIs" dxfId="12394" priority="11096" stopIfTrue="1" operator="equal">
      <formula>"g"</formula>
    </cfRule>
  </conditionalFormatting>
  <conditionalFormatting sqref="BQ17:BQ37">
    <cfRule type="cellIs" dxfId="12393" priority="11094" stopIfTrue="1" operator="equal">
      <formula>"f"</formula>
    </cfRule>
  </conditionalFormatting>
  <conditionalFormatting sqref="BQ17:BQ37">
    <cfRule type="cellIs" dxfId="12392" priority="11092" stopIfTrue="1" operator="equal">
      <formula>"h"</formula>
    </cfRule>
    <cfRule type="cellIs" dxfId="12391" priority="11093" stopIfTrue="1" operator="equal">
      <formula>"g"</formula>
    </cfRule>
  </conditionalFormatting>
  <conditionalFormatting sqref="BQ17:BQ37">
    <cfRule type="cellIs" dxfId="12390" priority="11091" stopIfTrue="1" operator="equal">
      <formula>"f"</formula>
    </cfRule>
  </conditionalFormatting>
  <conditionalFormatting sqref="BQ17:BQ37">
    <cfRule type="cellIs" dxfId="12389" priority="11089" stopIfTrue="1" operator="equal">
      <formula>"h"</formula>
    </cfRule>
    <cfRule type="cellIs" dxfId="12388" priority="11090" stopIfTrue="1" operator="equal">
      <formula>"g"</formula>
    </cfRule>
  </conditionalFormatting>
  <conditionalFormatting sqref="BQ17:BQ37">
    <cfRule type="cellIs" dxfId="12387" priority="11088" stopIfTrue="1" operator="equal">
      <formula>"f"</formula>
    </cfRule>
  </conditionalFormatting>
  <conditionalFormatting sqref="BQ17:BQ37">
    <cfRule type="cellIs" dxfId="12386" priority="11086" stopIfTrue="1" operator="equal">
      <formula>"h"</formula>
    </cfRule>
    <cfRule type="cellIs" dxfId="12385" priority="11087" stopIfTrue="1" operator="equal">
      <formula>"g"</formula>
    </cfRule>
  </conditionalFormatting>
  <conditionalFormatting sqref="BQ17:BQ37">
    <cfRule type="cellIs" dxfId="12384" priority="11085" stopIfTrue="1" operator="equal">
      <formula>"f"</formula>
    </cfRule>
  </conditionalFormatting>
  <conditionalFormatting sqref="BQ17:BQ37">
    <cfRule type="cellIs" dxfId="12383" priority="11083" stopIfTrue="1" operator="equal">
      <formula>"h"</formula>
    </cfRule>
    <cfRule type="cellIs" dxfId="12382" priority="11084" stopIfTrue="1" operator="equal">
      <formula>"g"</formula>
    </cfRule>
  </conditionalFormatting>
  <conditionalFormatting sqref="BQ17:BQ37">
    <cfRule type="cellIs" dxfId="12381" priority="11082" stopIfTrue="1" operator="equal">
      <formula>"f"</formula>
    </cfRule>
  </conditionalFormatting>
  <conditionalFormatting sqref="BQ17:BQ37">
    <cfRule type="cellIs" dxfId="12380" priority="11080" stopIfTrue="1" operator="equal">
      <formula>"h"</formula>
    </cfRule>
    <cfRule type="cellIs" dxfId="12379" priority="11081" stopIfTrue="1" operator="equal">
      <formula>"g"</formula>
    </cfRule>
  </conditionalFormatting>
  <conditionalFormatting sqref="BQ17:BQ37">
    <cfRule type="cellIs" dxfId="12378" priority="11079" stopIfTrue="1" operator="equal">
      <formula>"f"</formula>
    </cfRule>
  </conditionalFormatting>
  <conditionalFormatting sqref="BQ17:BQ37">
    <cfRule type="cellIs" dxfId="12377" priority="11077" stopIfTrue="1" operator="equal">
      <formula>"h"</formula>
    </cfRule>
    <cfRule type="cellIs" dxfId="12376" priority="11078" stopIfTrue="1" operator="equal">
      <formula>"g"</formula>
    </cfRule>
  </conditionalFormatting>
  <conditionalFormatting sqref="BQ17:BQ37">
    <cfRule type="cellIs" dxfId="12375" priority="11076" stopIfTrue="1" operator="equal">
      <formula>"f"</formula>
    </cfRule>
  </conditionalFormatting>
  <conditionalFormatting sqref="BQ17:BQ37">
    <cfRule type="cellIs" dxfId="12374" priority="11074" stopIfTrue="1" operator="equal">
      <formula>"h"</formula>
    </cfRule>
    <cfRule type="cellIs" dxfId="12373" priority="11075" stopIfTrue="1" operator="equal">
      <formula>"g"</formula>
    </cfRule>
  </conditionalFormatting>
  <conditionalFormatting sqref="BQ17:BQ37">
    <cfRule type="cellIs" dxfId="12372" priority="11073" stopIfTrue="1" operator="equal">
      <formula>"f"</formula>
    </cfRule>
  </conditionalFormatting>
  <conditionalFormatting sqref="BQ17:BQ37">
    <cfRule type="cellIs" dxfId="12371" priority="11071" stopIfTrue="1" operator="equal">
      <formula>"h"</formula>
    </cfRule>
    <cfRule type="cellIs" dxfId="12370" priority="11072" stopIfTrue="1" operator="equal">
      <formula>"g"</formula>
    </cfRule>
  </conditionalFormatting>
  <conditionalFormatting sqref="BQ17:BQ37">
    <cfRule type="cellIs" dxfId="12369" priority="11070" stopIfTrue="1" operator="equal">
      <formula>"f"</formula>
    </cfRule>
  </conditionalFormatting>
  <conditionalFormatting sqref="BQ17:BQ37">
    <cfRule type="cellIs" dxfId="12368" priority="11068" stopIfTrue="1" operator="equal">
      <formula>"h"</formula>
    </cfRule>
    <cfRule type="cellIs" dxfId="12367" priority="11069" stopIfTrue="1" operator="equal">
      <formula>"g"</formula>
    </cfRule>
  </conditionalFormatting>
  <conditionalFormatting sqref="BQ17:BQ37">
    <cfRule type="cellIs" dxfId="12366" priority="11067" stopIfTrue="1" operator="equal">
      <formula>"f"</formula>
    </cfRule>
  </conditionalFormatting>
  <conditionalFormatting sqref="BQ17:BQ37">
    <cfRule type="cellIs" dxfId="12365" priority="11065" stopIfTrue="1" operator="equal">
      <formula>"h"</formula>
    </cfRule>
    <cfRule type="cellIs" dxfId="12364" priority="11066" stopIfTrue="1" operator="equal">
      <formula>"g"</formula>
    </cfRule>
  </conditionalFormatting>
  <conditionalFormatting sqref="BQ17:BQ37">
    <cfRule type="cellIs" dxfId="12363" priority="11064" stopIfTrue="1" operator="equal">
      <formula>"f"</formula>
    </cfRule>
  </conditionalFormatting>
  <conditionalFormatting sqref="BQ17:BQ37">
    <cfRule type="cellIs" dxfId="12362" priority="11062" stopIfTrue="1" operator="equal">
      <formula>"h"</formula>
    </cfRule>
    <cfRule type="cellIs" dxfId="12361" priority="11063" stopIfTrue="1" operator="equal">
      <formula>"g"</formula>
    </cfRule>
  </conditionalFormatting>
  <conditionalFormatting sqref="BQ17:BQ37">
    <cfRule type="cellIs" dxfId="12360" priority="11061" stopIfTrue="1" operator="equal">
      <formula>"f"</formula>
    </cfRule>
  </conditionalFormatting>
  <conditionalFormatting sqref="BQ17:BQ37">
    <cfRule type="cellIs" dxfId="12359" priority="11059" stopIfTrue="1" operator="equal">
      <formula>"h"</formula>
    </cfRule>
    <cfRule type="cellIs" dxfId="12358" priority="11060" stopIfTrue="1" operator="equal">
      <formula>"g"</formula>
    </cfRule>
  </conditionalFormatting>
  <conditionalFormatting sqref="BQ17:BQ37">
    <cfRule type="cellIs" dxfId="12357" priority="11055" stopIfTrue="1" operator="equal">
      <formula>"f"</formula>
    </cfRule>
  </conditionalFormatting>
  <conditionalFormatting sqref="BQ17:BQ37">
    <cfRule type="cellIs" dxfId="12356" priority="11053" stopIfTrue="1" operator="equal">
      <formula>"h"</formula>
    </cfRule>
    <cfRule type="cellIs" dxfId="12355" priority="11054" stopIfTrue="1" operator="equal">
      <formula>"g"</formula>
    </cfRule>
  </conditionalFormatting>
  <conditionalFormatting sqref="BQ17:BQ37">
    <cfRule type="cellIs" dxfId="12354" priority="11058" stopIfTrue="1" operator="equal">
      <formula>"f"</formula>
    </cfRule>
  </conditionalFormatting>
  <conditionalFormatting sqref="BQ17:BQ37">
    <cfRule type="cellIs" dxfId="12353" priority="11056" stopIfTrue="1" operator="equal">
      <formula>"h"</formula>
    </cfRule>
    <cfRule type="cellIs" dxfId="12352" priority="11057" stopIfTrue="1" operator="equal">
      <formula>"g"</formula>
    </cfRule>
  </conditionalFormatting>
  <conditionalFormatting sqref="BQ17:BQ37">
    <cfRule type="cellIs" dxfId="12351" priority="11052" stopIfTrue="1" operator="equal">
      <formula>"f"</formula>
    </cfRule>
  </conditionalFormatting>
  <conditionalFormatting sqref="BQ17:BQ37">
    <cfRule type="cellIs" dxfId="12350" priority="11050" stopIfTrue="1" operator="equal">
      <formula>"h"</formula>
    </cfRule>
    <cfRule type="cellIs" dxfId="12349" priority="11051" stopIfTrue="1" operator="equal">
      <formula>"g"</formula>
    </cfRule>
  </conditionalFormatting>
  <conditionalFormatting sqref="BQ17:BQ37">
    <cfRule type="cellIs" dxfId="12348" priority="11049" stopIfTrue="1" operator="equal">
      <formula>"f"</formula>
    </cfRule>
  </conditionalFormatting>
  <conditionalFormatting sqref="BQ17:BQ37">
    <cfRule type="cellIs" dxfId="12347" priority="11047" stopIfTrue="1" operator="equal">
      <formula>"h"</formula>
    </cfRule>
    <cfRule type="cellIs" dxfId="12346" priority="11048" stopIfTrue="1" operator="equal">
      <formula>"g"</formula>
    </cfRule>
  </conditionalFormatting>
  <conditionalFormatting sqref="BQ17:BQ37">
    <cfRule type="cellIs" dxfId="12345" priority="11046" stopIfTrue="1" operator="equal">
      <formula>"f"</formula>
    </cfRule>
  </conditionalFormatting>
  <conditionalFormatting sqref="BQ17:BQ37">
    <cfRule type="cellIs" dxfId="12344" priority="11044" stopIfTrue="1" operator="equal">
      <formula>"h"</formula>
    </cfRule>
    <cfRule type="cellIs" dxfId="12343" priority="11045" stopIfTrue="1" operator="equal">
      <formula>"g"</formula>
    </cfRule>
  </conditionalFormatting>
  <conditionalFormatting sqref="BP17:BP37">
    <cfRule type="cellIs" dxfId="12342" priority="10971" stopIfTrue="1" operator="equal">
      <formula>"f"</formula>
    </cfRule>
  </conditionalFormatting>
  <conditionalFormatting sqref="BP17:BP37">
    <cfRule type="cellIs" dxfId="12341" priority="10969" stopIfTrue="1" operator="equal">
      <formula>"h"</formula>
    </cfRule>
    <cfRule type="cellIs" dxfId="12340" priority="10970" stopIfTrue="1" operator="equal">
      <formula>"g"</formula>
    </cfRule>
  </conditionalFormatting>
  <conditionalFormatting sqref="BP17:BP37">
    <cfRule type="cellIs" dxfId="12339" priority="11040" stopIfTrue="1" operator="equal">
      <formula>"f"</formula>
    </cfRule>
  </conditionalFormatting>
  <conditionalFormatting sqref="BP17:BP37">
    <cfRule type="cellIs" dxfId="12338" priority="11038" stopIfTrue="1" operator="equal">
      <formula>"h"</formula>
    </cfRule>
    <cfRule type="cellIs" dxfId="12337" priority="11039" stopIfTrue="1" operator="equal">
      <formula>"g"</formula>
    </cfRule>
  </conditionalFormatting>
  <conditionalFormatting sqref="BP17:BP37">
    <cfRule type="cellIs" dxfId="12336" priority="11037" stopIfTrue="1" operator="equal">
      <formula>"f"</formula>
    </cfRule>
  </conditionalFormatting>
  <conditionalFormatting sqref="BP17:BP37">
    <cfRule type="cellIs" dxfId="12335" priority="11035" stopIfTrue="1" operator="equal">
      <formula>"h"</formula>
    </cfRule>
    <cfRule type="cellIs" dxfId="12334" priority="11036" stopIfTrue="1" operator="equal">
      <formula>"g"</formula>
    </cfRule>
  </conditionalFormatting>
  <conditionalFormatting sqref="BP17:BP37">
    <cfRule type="cellIs" dxfId="12333" priority="11034" stopIfTrue="1" operator="equal">
      <formula>"f"</formula>
    </cfRule>
  </conditionalFormatting>
  <conditionalFormatting sqref="BP17:BP37">
    <cfRule type="cellIs" dxfId="12332" priority="11032" stopIfTrue="1" operator="equal">
      <formula>"h"</formula>
    </cfRule>
    <cfRule type="cellIs" dxfId="12331" priority="11033" stopIfTrue="1" operator="equal">
      <formula>"g"</formula>
    </cfRule>
  </conditionalFormatting>
  <conditionalFormatting sqref="BP17:BP37">
    <cfRule type="cellIs" dxfId="12330" priority="11031" stopIfTrue="1" operator="equal">
      <formula>"f"</formula>
    </cfRule>
  </conditionalFormatting>
  <conditionalFormatting sqref="BP17:BP37">
    <cfRule type="cellIs" dxfId="12329" priority="11029" stopIfTrue="1" operator="equal">
      <formula>"h"</formula>
    </cfRule>
    <cfRule type="cellIs" dxfId="12328" priority="11030" stopIfTrue="1" operator="equal">
      <formula>"g"</formula>
    </cfRule>
  </conditionalFormatting>
  <conditionalFormatting sqref="BP17:BP37">
    <cfRule type="cellIs" dxfId="12327" priority="11028" stopIfTrue="1" operator="equal">
      <formula>"f"</formula>
    </cfRule>
  </conditionalFormatting>
  <conditionalFormatting sqref="BP17:BP37">
    <cfRule type="cellIs" dxfId="12326" priority="11026" stopIfTrue="1" operator="equal">
      <formula>"h"</formula>
    </cfRule>
    <cfRule type="cellIs" dxfId="12325" priority="11027" stopIfTrue="1" operator="equal">
      <formula>"g"</formula>
    </cfRule>
  </conditionalFormatting>
  <conditionalFormatting sqref="BP17:BP37">
    <cfRule type="cellIs" dxfId="12324" priority="11025" stopIfTrue="1" operator="equal">
      <formula>"f"</formula>
    </cfRule>
  </conditionalFormatting>
  <conditionalFormatting sqref="BP17:BP37">
    <cfRule type="cellIs" dxfId="12323" priority="11023" stopIfTrue="1" operator="equal">
      <formula>"h"</formula>
    </cfRule>
    <cfRule type="cellIs" dxfId="12322" priority="11024" stopIfTrue="1" operator="equal">
      <formula>"g"</formula>
    </cfRule>
  </conditionalFormatting>
  <conditionalFormatting sqref="BP17:BP37">
    <cfRule type="cellIs" dxfId="12321" priority="11022" stopIfTrue="1" operator="equal">
      <formula>"f"</formula>
    </cfRule>
  </conditionalFormatting>
  <conditionalFormatting sqref="BP17:BP37">
    <cfRule type="cellIs" dxfId="12320" priority="11020" stopIfTrue="1" operator="equal">
      <formula>"h"</formula>
    </cfRule>
    <cfRule type="cellIs" dxfId="12319" priority="11021" stopIfTrue="1" operator="equal">
      <formula>"g"</formula>
    </cfRule>
  </conditionalFormatting>
  <conditionalFormatting sqref="BP17:BP37">
    <cfRule type="cellIs" dxfId="12318" priority="11019" stopIfTrue="1" operator="equal">
      <formula>"f"</formula>
    </cfRule>
  </conditionalFormatting>
  <conditionalFormatting sqref="BP17:BP37">
    <cfRule type="cellIs" dxfId="12317" priority="11017" stopIfTrue="1" operator="equal">
      <formula>"h"</formula>
    </cfRule>
    <cfRule type="cellIs" dxfId="12316" priority="11018" stopIfTrue="1" operator="equal">
      <formula>"g"</formula>
    </cfRule>
  </conditionalFormatting>
  <conditionalFormatting sqref="BP17:BP37">
    <cfRule type="cellIs" dxfId="12315" priority="11016" stopIfTrue="1" operator="equal">
      <formula>"f"</formula>
    </cfRule>
  </conditionalFormatting>
  <conditionalFormatting sqref="BP17:BP37">
    <cfRule type="cellIs" dxfId="12314" priority="11014" stopIfTrue="1" operator="equal">
      <formula>"h"</formula>
    </cfRule>
    <cfRule type="cellIs" dxfId="12313" priority="11015" stopIfTrue="1" operator="equal">
      <formula>"g"</formula>
    </cfRule>
  </conditionalFormatting>
  <conditionalFormatting sqref="BP17:BP37">
    <cfRule type="cellIs" dxfId="12312" priority="11013" stopIfTrue="1" operator="equal">
      <formula>"f"</formula>
    </cfRule>
  </conditionalFormatting>
  <conditionalFormatting sqref="BP17:BP37">
    <cfRule type="cellIs" dxfId="12311" priority="11011" stopIfTrue="1" operator="equal">
      <formula>"h"</formula>
    </cfRule>
    <cfRule type="cellIs" dxfId="12310" priority="11012" stopIfTrue="1" operator="equal">
      <formula>"g"</formula>
    </cfRule>
  </conditionalFormatting>
  <conditionalFormatting sqref="BP17:BP37">
    <cfRule type="cellIs" dxfId="12309" priority="11010" stopIfTrue="1" operator="equal">
      <formula>"f"</formula>
    </cfRule>
  </conditionalFormatting>
  <conditionalFormatting sqref="BP17:BP37">
    <cfRule type="cellIs" dxfId="12308" priority="11008" stopIfTrue="1" operator="equal">
      <formula>"h"</formula>
    </cfRule>
    <cfRule type="cellIs" dxfId="12307" priority="11009" stopIfTrue="1" operator="equal">
      <formula>"g"</formula>
    </cfRule>
  </conditionalFormatting>
  <conditionalFormatting sqref="BP17:BP37">
    <cfRule type="cellIs" dxfId="12306" priority="11007" stopIfTrue="1" operator="equal">
      <formula>"f"</formula>
    </cfRule>
  </conditionalFormatting>
  <conditionalFormatting sqref="BP17:BP37">
    <cfRule type="cellIs" dxfId="12305" priority="11005" stopIfTrue="1" operator="equal">
      <formula>"h"</formula>
    </cfRule>
    <cfRule type="cellIs" dxfId="12304" priority="11006" stopIfTrue="1" operator="equal">
      <formula>"g"</formula>
    </cfRule>
  </conditionalFormatting>
  <conditionalFormatting sqref="BP17:BP37">
    <cfRule type="cellIs" dxfId="12303" priority="11004" stopIfTrue="1" operator="equal">
      <formula>"f"</formula>
    </cfRule>
  </conditionalFormatting>
  <conditionalFormatting sqref="BP17:BP37">
    <cfRule type="cellIs" dxfId="12302" priority="11002" stopIfTrue="1" operator="equal">
      <formula>"h"</formula>
    </cfRule>
    <cfRule type="cellIs" dxfId="12301" priority="11003" stopIfTrue="1" operator="equal">
      <formula>"g"</formula>
    </cfRule>
  </conditionalFormatting>
  <conditionalFormatting sqref="BP17:BP37">
    <cfRule type="cellIs" dxfId="12300" priority="11001" stopIfTrue="1" operator="equal">
      <formula>"f"</formula>
    </cfRule>
  </conditionalFormatting>
  <conditionalFormatting sqref="BP17:BP37">
    <cfRule type="cellIs" dxfId="12299" priority="10999" stopIfTrue="1" operator="equal">
      <formula>"h"</formula>
    </cfRule>
    <cfRule type="cellIs" dxfId="12298" priority="11000" stopIfTrue="1" operator="equal">
      <formula>"g"</formula>
    </cfRule>
  </conditionalFormatting>
  <conditionalFormatting sqref="BP17:BP37">
    <cfRule type="cellIs" dxfId="12297" priority="10998" stopIfTrue="1" operator="equal">
      <formula>"f"</formula>
    </cfRule>
  </conditionalFormatting>
  <conditionalFormatting sqref="BP17:BP37">
    <cfRule type="cellIs" dxfId="12296" priority="10996" stopIfTrue="1" operator="equal">
      <formula>"h"</formula>
    </cfRule>
    <cfRule type="cellIs" dxfId="12295" priority="10997" stopIfTrue="1" operator="equal">
      <formula>"g"</formula>
    </cfRule>
  </conditionalFormatting>
  <conditionalFormatting sqref="BP17:BP37">
    <cfRule type="cellIs" dxfId="12294" priority="10995" stopIfTrue="1" operator="equal">
      <formula>"f"</formula>
    </cfRule>
  </conditionalFormatting>
  <conditionalFormatting sqref="BP17:BP37">
    <cfRule type="cellIs" dxfId="12293" priority="10993" stopIfTrue="1" operator="equal">
      <formula>"h"</formula>
    </cfRule>
    <cfRule type="cellIs" dxfId="12292" priority="10994" stopIfTrue="1" operator="equal">
      <formula>"g"</formula>
    </cfRule>
  </conditionalFormatting>
  <conditionalFormatting sqref="BP17:BP37">
    <cfRule type="cellIs" dxfId="12291" priority="10992" stopIfTrue="1" operator="equal">
      <formula>"f"</formula>
    </cfRule>
  </conditionalFormatting>
  <conditionalFormatting sqref="BP17:BP37">
    <cfRule type="cellIs" dxfId="12290" priority="10990" stopIfTrue="1" operator="equal">
      <formula>"h"</formula>
    </cfRule>
    <cfRule type="cellIs" dxfId="12289" priority="10991" stopIfTrue="1" operator="equal">
      <formula>"g"</formula>
    </cfRule>
  </conditionalFormatting>
  <conditionalFormatting sqref="BP17:BP37">
    <cfRule type="cellIs" dxfId="12288" priority="10989" stopIfTrue="1" operator="equal">
      <formula>"f"</formula>
    </cfRule>
  </conditionalFormatting>
  <conditionalFormatting sqref="BP17:BP37">
    <cfRule type="cellIs" dxfId="12287" priority="10987" stopIfTrue="1" operator="equal">
      <formula>"h"</formula>
    </cfRule>
    <cfRule type="cellIs" dxfId="12286" priority="10988" stopIfTrue="1" operator="equal">
      <formula>"g"</formula>
    </cfRule>
  </conditionalFormatting>
  <conditionalFormatting sqref="BP17:BP37">
    <cfRule type="cellIs" dxfId="12285" priority="10983" stopIfTrue="1" operator="equal">
      <formula>"f"</formula>
    </cfRule>
  </conditionalFormatting>
  <conditionalFormatting sqref="BP17:BP37">
    <cfRule type="cellIs" dxfId="12284" priority="10981" stopIfTrue="1" operator="equal">
      <formula>"h"</formula>
    </cfRule>
    <cfRule type="cellIs" dxfId="12283" priority="10982" stopIfTrue="1" operator="equal">
      <formula>"g"</formula>
    </cfRule>
  </conditionalFormatting>
  <conditionalFormatting sqref="BP17:BP37">
    <cfRule type="cellIs" dxfId="12282" priority="10986" stopIfTrue="1" operator="equal">
      <formula>"f"</formula>
    </cfRule>
  </conditionalFormatting>
  <conditionalFormatting sqref="BP17:BP37">
    <cfRule type="cellIs" dxfId="12281" priority="10984" stopIfTrue="1" operator="equal">
      <formula>"h"</formula>
    </cfRule>
    <cfRule type="cellIs" dxfId="12280" priority="10985" stopIfTrue="1" operator="equal">
      <formula>"g"</formula>
    </cfRule>
  </conditionalFormatting>
  <conditionalFormatting sqref="BP17:BP37">
    <cfRule type="cellIs" dxfId="12279" priority="10980" stopIfTrue="1" operator="equal">
      <formula>"f"</formula>
    </cfRule>
  </conditionalFormatting>
  <conditionalFormatting sqref="BP17:BP37">
    <cfRule type="cellIs" dxfId="12278" priority="10978" stopIfTrue="1" operator="equal">
      <formula>"h"</formula>
    </cfRule>
    <cfRule type="cellIs" dxfId="12277" priority="10979" stopIfTrue="1" operator="equal">
      <formula>"g"</formula>
    </cfRule>
  </conditionalFormatting>
  <conditionalFormatting sqref="BP17:BP37">
    <cfRule type="cellIs" dxfId="12276" priority="10977" stopIfTrue="1" operator="equal">
      <formula>"f"</formula>
    </cfRule>
  </conditionalFormatting>
  <conditionalFormatting sqref="BP17:BP37">
    <cfRule type="cellIs" dxfId="12275" priority="10975" stopIfTrue="1" operator="equal">
      <formula>"h"</formula>
    </cfRule>
    <cfRule type="cellIs" dxfId="12274" priority="10976" stopIfTrue="1" operator="equal">
      <formula>"g"</formula>
    </cfRule>
  </conditionalFormatting>
  <conditionalFormatting sqref="BP17:BP37">
    <cfRule type="cellIs" dxfId="12273" priority="10974" stopIfTrue="1" operator="equal">
      <formula>"f"</formula>
    </cfRule>
  </conditionalFormatting>
  <conditionalFormatting sqref="BP17:BP37">
    <cfRule type="cellIs" dxfId="12272" priority="10972" stopIfTrue="1" operator="equal">
      <formula>"h"</formula>
    </cfRule>
    <cfRule type="cellIs" dxfId="12271" priority="10973" stopIfTrue="1" operator="equal">
      <formula>"g"</formula>
    </cfRule>
  </conditionalFormatting>
  <conditionalFormatting sqref="BP17:BQ37">
    <cfRule type="cellIs" dxfId="12270" priority="10965" stopIfTrue="1" operator="equal">
      <formula>"f"</formula>
    </cfRule>
  </conditionalFormatting>
  <conditionalFormatting sqref="BP17:BQ37">
    <cfRule type="cellIs" dxfId="12269" priority="10963" stopIfTrue="1" operator="equal">
      <formula>"h"</formula>
    </cfRule>
    <cfRule type="cellIs" dxfId="12268" priority="10964" stopIfTrue="1" operator="equal">
      <formula>"g"</formula>
    </cfRule>
  </conditionalFormatting>
  <conditionalFormatting sqref="BP17:BQ37">
    <cfRule type="cellIs" dxfId="12267" priority="10968" stopIfTrue="1" operator="equal">
      <formula>"f"</formula>
    </cfRule>
  </conditionalFormatting>
  <conditionalFormatting sqref="BP17:BQ37">
    <cfRule type="cellIs" dxfId="12266" priority="10966" stopIfTrue="1" operator="equal">
      <formula>"h"</formula>
    </cfRule>
    <cfRule type="cellIs" dxfId="12265" priority="10967" stopIfTrue="1" operator="equal">
      <formula>"g"</formula>
    </cfRule>
  </conditionalFormatting>
  <conditionalFormatting sqref="AN97:AO118">
    <cfRule type="cellIs" dxfId="12264" priority="8997" stopIfTrue="1" operator="equal">
      <formula>"f"</formula>
    </cfRule>
  </conditionalFormatting>
  <conditionalFormatting sqref="AN97:AO118">
    <cfRule type="cellIs" dxfId="12263" priority="8995" stopIfTrue="1" operator="equal">
      <formula>"h"</formula>
    </cfRule>
    <cfRule type="cellIs" dxfId="12262" priority="8996" stopIfTrue="1" operator="equal">
      <formula>"g"</formula>
    </cfRule>
  </conditionalFormatting>
  <conditionalFormatting sqref="AN97:AO118">
    <cfRule type="cellIs" dxfId="12261" priority="8994" stopIfTrue="1" operator="equal">
      <formula>"f"</formula>
    </cfRule>
  </conditionalFormatting>
  <conditionalFormatting sqref="AN97:AO118">
    <cfRule type="cellIs" dxfId="12260" priority="8992" stopIfTrue="1" operator="equal">
      <formula>"h"</formula>
    </cfRule>
    <cfRule type="cellIs" dxfId="12259" priority="8993" stopIfTrue="1" operator="equal">
      <formula>"g"</formula>
    </cfRule>
  </conditionalFormatting>
  <conditionalFormatting sqref="AN97:AO118">
    <cfRule type="cellIs" dxfId="12258" priority="8991" stopIfTrue="1" operator="equal">
      <formula>"f"</formula>
    </cfRule>
  </conditionalFormatting>
  <conditionalFormatting sqref="AN97:AO118">
    <cfRule type="cellIs" dxfId="12257" priority="8989" stopIfTrue="1" operator="equal">
      <formula>"h"</formula>
    </cfRule>
    <cfRule type="cellIs" dxfId="12256" priority="8990" stopIfTrue="1" operator="equal">
      <formula>"g"</formula>
    </cfRule>
  </conditionalFormatting>
  <conditionalFormatting sqref="AN97:AO118">
    <cfRule type="cellIs" dxfId="12255" priority="8985" stopIfTrue="1" operator="equal">
      <formula>"f"</formula>
    </cfRule>
  </conditionalFormatting>
  <conditionalFormatting sqref="AN97:AO118">
    <cfRule type="cellIs" dxfId="12254" priority="8983" stopIfTrue="1" operator="equal">
      <formula>"h"</formula>
    </cfRule>
    <cfRule type="cellIs" dxfId="12253" priority="8984" stopIfTrue="1" operator="equal">
      <formula>"g"</formula>
    </cfRule>
  </conditionalFormatting>
  <conditionalFormatting sqref="AN97:AO118">
    <cfRule type="cellIs" dxfId="12252" priority="8982" stopIfTrue="1" operator="equal">
      <formula>"f"</formula>
    </cfRule>
  </conditionalFormatting>
  <conditionalFormatting sqref="AN97:AO118">
    <cfRule type="cellIs" dxfId="12251" priority="8980" stopIfTrue="1" operator="equal">
      <formula>"h"</formula>
    </cfRule>
    <cfRule type="cellIs" dxfId="12250" priority="8981" stopIfTrue="1" operator="equal">
      <formula>"g"</formula>
    </cfRule>
  </conditionalFormatting>
  <conditionalFormatting sqref="AN97:AO118">
    <cfRule type="cellIs" dxfId="12249" priority="8979" stopIfTrue="1" operator="equal">
      <formula>"f"</formula>
    </cfRule>
  </conditionalFormatting>
  <conditionalFormatting sqref="AN97:AO118">
    <cfRule type="cellIs" dxfId="12248" priority="8977" stopIfTrue="1" operator="equal">
      <formula>"h"</formula>
    </cfRule>
    <cfRule type="cellIs" dxfId="12247" priority="8978" stopIfTrue="1" operator="equal">
      <formula>"g"</formula>
    </cfRule>
  </conditionalFormatting>
  <conditionalFormatting sqref="AN97:AO118">
    <cfRule type="cellIs" dxfId="12246" priority="8988" stopIfTrue="1" operator="equal">
      <formula>"f"</formula>
    </cfRule>
  </conditionalFormatting>
  <conditionalFormatting sqref="AN97:AO118">
    <cfRule type="cellIs" dxfId="12245" priority="8986" stopIfTrue="1" operator="equal">
      <formula>"h"</formula>
    </cfRule>
    <cfRule type="cellIs" dxfId="12244" priority="8987" stopIfTrue="1" operator="equal">
      <formula>"g"</formula>
    </cfRule>
  </conditionalFormatting>
  <conditionalFormatting sqref="AN97:AO118">
    <cfRule type="cellIs" dxfId="12243" priority="8976" stopIfTrue="1" operator="equal">
      <formula>"f"</formula>
    </cfRule>
  </conditionalFormatting>
  <conditionalFormatting sqref="AN97:AO118">
    <cfRule type="cellIs" dxfId="12242" priority="8974" stopIfTrue="1" operator="equal">
      <formula>"h"</formula>
    </cfRule>
    <cfRule type="cellIs" dxfId="12241" priority="8975" stopIfTrue="1" operator="equal">
      <formula>"g"</formula>
    </cfRule>
  </conditionalFormatting>
  <conditionalFormatting sqref="AT16">
    <cfRule type="cellIs" dxfId="12240" priority="8904" stopIfTrue="1" operator="equal">
      <formula>"f"</formula>
    </cfRule>
  </conditionalFormatting>
  <conditionalFormatting sqref="AT16">
    <cfRule type="cellIs" dxfId="12239" priority="8902" stopIfTrue="1" operator="equal">
      <formula>"h"</formula>
    </cfRule>
    <cfRule type="cellIs" dxfId="12238" priority="8903" stopIfTrue="1" operator="equal">
      <formula>"g"</formula>
    </cfRule>
  </conditionalFormatting>
  <conditionalFormatting sqref="AT16">
    <cfRule type="cellIs" dxfId="12237" priority="8973" stopIfTrue="1" operator="equal">
      <formula>"f"</formula>
    </cfRule>
  </conditionalFormatting>
  <conditionalFormatting sqref="AT16">
    <cfRule type="cellIs" dxfId="12236" priority="8971" stopIfTrue="1" operator="equal">
      <formula>"h"</formula>
    </cfRule>
    <cfRule type="cellIs" dxfId="12235" priority="8972" stopIfTrue="1" operator="equal">
      <formula>"g"</formula>
    </cfRule>
  </conditionalFormatting>
  <conditionalFormatting sqref="AT16">
    <cfRule type="cellIs" dxfId="12234" priority="8970" stopIfTrue="1" operator="equal">
      <formula>"f"</formula>
    </cfRule>
  </conditionalFormatting>
  <conditionalFormatting sqref="AT16">
    <cfRule type="cellIs" dxfId="12233" priority="8968" stopIfTrue="1" operator="equal">
      <formula>"h"</formula>
    </cfRule>
    <cfRule type="cellIs" dxfId="12232" priority="8969" stopIfTrue="1" operator="equal">
      <formula>"g"</formula>
    </cfRule>
  </conditionalFormatting>
  <conditionalFormatting sqref="AT16">
    <cfRule type="cellIs" dxfId="12231" priority="8967" stopIfTrue="1" operator="equal">
      <formula>"f"</formula>
    </cfRule>
  </conditionalFormatting>
  <conditionalFormatting sqref="AT16">
    <cfRule type="cellIs" dxfId="12230" priority="8965" stopIfTrue="1" operator="equal">
      <formula>"h"</formula>
    </cfRule>
    <cfRule type="cellIs" dxfId="12229" priority="8966" stopIfTrue="1" operator="equal">
      <formula>"g"</formula>
    </cfRule>
  </conditionalFormatting>
  <conditionalFormatting sqref="AT16">
    <cfRule type="cellIs" dxfId="12228" priority="8964" stopIfTrue="1" operator="equal">
      <formula>"f"</formula>
    </cfRule>
  </conditionalFormatting>
  <conditionalFormatting sqref="AT16">
    <cfRule type="cellIs" dxfId="12227" priority="8962" stopIfTrue="1" operator="equal">
      <formula>"h"</formula>
    </cfRule>
    <cfRule type="cellIs" dxfId="12226" priority="8963" stopIfTrue="1" operator="equal">
      <formula>"g"</formula>
    </cfRule>
  </conditionalFormatting>
  <conditionalFormatting sqref="AT16">
    <cfRule type="cellIs" dxfId="12225" priority="8961" stopIfTrue="1" operator="equal">
      <formula>"f"</formula>
    </cfRule>
  </conditionalFormatting>
  <conditionalFormatting sqref="AT16">
    <cfRule type="cellIs" dxfId="12224" priority="8959" stopIfTrue="1" operator="equal">
      <formula>"h"</formula>
    </cfRule>
    <cfRule type="cellIs" dxfId="12223" priority="8960" stopIfTrue="1" operator="equal">
      <formula>"g"</formula>
    </cfRule>
  </conditionalFormatting>
  <conditionalFormatting sqref="AT16">
    <cfRule type="cellIs" dxfId="12222" priority="8958" stopIfTrue="1" operator="equal">
      <formula>"f"</formula>
    </cfRule>
  </conditionalFormatting>
  <conditionalFormatting sqref="AT16">
    <cfRule type="cellIs" dxfId="12221" priority="8956" stopIfTrue="1" operator="equal">
      <formula>"h"</formula>
    </cfRule>
    <cfRule type="cellIs" dxfId="12220" priority="8957" stopIfTrue="1" operator="equal">
      <formula>"g"</formula>
    </cfRule>
  </conditionalFormatting>
  <conditionalFormatting sqref="AT16">
    <cfRule type="cellIs" dxfId="12219" priority="8955" stopIfTrue="1" operator="equal">
      <formula>"f"</formula>
    </cfRule>
  </conditionalFormatting>
  <conditionalFormatting sqref="AT16">
    <cfRule type="cellIs" dxfId="12218" priority="8953" stopIfTrue="1" operator="equal">
      <formula>"h"</formula>
    </cfRule>
    <cfRule type="cellIs" dxfId="12217" priority="8954" stopIfTrue="1" operator="equal">
      <formula>"g"</formula>
    </cfRule>
  </conditionalFormatting>
  <conditionalFormatting sqref="AT16">
    <cfRule type="cellIs" dxfId="12216" priority="8952" stopIfTrue="1" operator="equal">
      <formula>"f"</formula>
    </cfRule>
  </conditionalFormatting>
  <conditionalFormatting sqref="AT16">
    <cfRule type="cellIs" dxfId="12215" priority="8950" stopIfTrue="1" operator="equal">
      <formula>"h"</formula>
    </cfRule>
    <cfRule type="cellIs" dxfId="12214" priority="8951" stopIfTrue="1" operator="equal">
      <formula>"g"</formula>
    </cfRule>
  </conditionalFormatting>
  <conditionalFormatting sqref="AT16">
    <cfRule type="cellIs" dxfId="12213" priority="8949" stopIfTrue="1" operator="equal">
      <formula>"f"</formula>
    </cfRule>
  </conditionalFormatting>
  <conditionalFormatting sqref="AT16">
    <cfRule type="cellIs" dxfId="12212" priority="8947" stopIfTrue="1" operator="equal">
      <formula>"h"</formula>
    </cfRule>
    <cfRule type="cellIs" dxfId="12211" priority="8948" stopIfTrue="1" operator="equal">
      <formula>"g"</formula>
    </cfRule>
  </conditionalFormatting>
  <conditionalFormatting sqref="AT16">
    <cfRule type="cellIs" dxfId="12210" priority="8946" stopIfTrue="1" operator="equal">
      <formula>"f"</formula>
    </cfRule>
  </conditionalFormatting>
  <conditionalFormatting sqref="AT16">
    <cfRule type="cellIs" dxfId="12209" priority="8944" stopIfTrue="1" operator="equal">
      <formula>"h"</formula>
    </cfRule>
    <cfRule type="cellIs" dxfId="12208" priority="8945" stopIfTrue="1" operator="equal">
      <formula>"g"</formula>
    </cfRule>
  </conditionalFormatting>
  <conditionalFormatting sqref="AT16">
    <cfRule type="cellIs" dxfId="12207" priority="8943" stopIfTrue="1" operator="equal">
      <formula>"f"</formula>
    </cfRule>
  </conditionalFormatting>
  <conditionalFormatting sqref="AT16">
    <cfRule type="cellIs" dxfId="12206" priority="8941" stopIfTrue="1" operator="equal">
      <formula>"h"</formula>
    </cfRule>
    <cfRule type="cellIs" dxfId="12205" priority="8942" stopIfTrue="1" operator="equal">
      <formula>"g"</formula>
    </cfRule>
  </conditionalFormatting>
  <conditionalFormatting sqref="AT16">
    <cfRule type="cellIs" dxfId="12204" priority="8940" stopIfTrue="1" operator="equal">
      <formula>"f"</formula>
    </cfRule>
  </conditionalFormatting>
  <conditionalFormatting sqref="AT16">
    <cfRule type="cellIs" dxfId="12203" priority="8938" stopIfTrue="1" operator="equal">
      <formula>"h"</formula>
    </cfRule>
    <cfRule type="cellIs" dxfId="12202" priority="8939" stopIfTrue="1" operator="equal">
      <formula>"g"</formula>
    </cfRule>
  </conditionalFormatting>
  <conditionalFormatting sqref="AT16">
    <cfRule type="cellIs" dxfId="12201" priority="8937" stopIfTrue="1" operator="equal">
      <formula>"f"</formula>
    </cfRule>
  </conditionalFormatting>
  <conditionalFormatting sqref="AT16">
    <cfRule type="cellIs" dxfId="12200" priority="8935" stopIfTrue="1" operator="equal">
      <formula>"h"</formula>
    </cfRule>
    <cfRule type="cellIs" dxfId="12199" priority="8936" stopIfTrue="1" operator="equal">
      <formula>"g"</formula>
    </cfRule>
  </conditionalFormatting>
  <conditionalFormatting sqref="AT16">
    <cfRule type="cellIs" dxfId="12198" priority="8934" stopIfTrue="1" operator="equal">
      <formula>"f"</formula>
    </cfRule>
  </conditionalFormatting>
  <conditionalFormatting sqref="AT16">
    <cfRule type="cellIs" dxfId="12197" priority="8932" stopIfTrue="1" operator="equal">
      <formula>"h"</formula>
    </cfRule>
    <cfRule type="cellIs" dxfId="12196" priority="8933" stopIfTrue="1" operator="equal">
      <formula>"g"</formula>
    </cfRule>
  </conditionalFormatting>
  <conditionalFormatting sqref="AT16">
    <cfRule type="cellIs" dxfId="12195" priority="8931" stopIfTrue="1" operator="equal">
      <formula>"f"</formula>
    </cfRule>
  </conditionalFormatting>
  <conditionalFormatting sqref="AT16">
    <cfRule type="cellIs" dxfId="12194" priority="8929" stopIfTrue="1" operator="equal">
      <formula>"h"</formula>
    </cfRule>
    <cfRule type="cellIs" dxfId="12193" priority="8930" stopIfTrue="1" operator="equal">
      <formula>"g"</formula>
    </cfRule>
  </conditionalFormatting>
  <conditionalFormatting sqref="AT16">
    <cfRule type="cellIs" dxfId="12192" priority="8928" stopIfTrue="1" operator="equal">
      <formula>"f"</formula>
    </cfRule>
  </conditionalFormatting>
  <conditionalFormatting sqref="AT16">
    <cfRule type="cellIs" dxfId="12191" priority="8926" stopIfTrue="1" operator="equal">
      <formula>"h"</formula>
    </cfRule>
    <cfRule type="cellIs" dxfId="12190" priority="8927" stopIfTrue="1" operator="equal">
      <formula>"g"</formula>
    </cfRule>
  </conditionalFormatting>
  <conditionalFormatting sqref="AT16">
    <cfRule type="cellIs" dxfId="12189" priority="8925" stopIfTrue="1" operator="equal">
      <formula>"f"</formula>
    </cfRule>
  </conditionalFormatting>
  <conditionalFormatting sqref="AT16">
    <cfRule type="cellIs" dxfId="12188" priority="8923" stopIfTrue="1" operator="equal">
      <formula>"h"</formula>
    </cfRule>
    <cfRule type="cellIs" dxfId="12187" priority="8924" stopIfTrue="1" operator="equal">
      <formula>"g"</formula>
    </cfRule>
  </conditionalFormatting>
  <conditionalFormatting sqref="AT16">
    <cfRule type="cellIs" dxfId="12186" priority="8922" stopIfTrue="1" operator="equal">
      <formula>"f"</formula>
    </cfRule>
  </conditionalFormatting>
  <conditionalFormatting sqref="AT16">
    <cfRule type="cellIs" dxfId="12185" priority="8920" stopIfTrue="1" operator="equal">
      <formula>"h"</formula>
    </cfRule>
    <cfRule type="cellIs" dxfId="12184" priority="8921" stopIfTrue="1" operator="equal">
      <formula>"g"</formula>
    </cfRule>
  </conditionalFormatting>
  <conditionalFormatting sqref="AT16">
    <cfRule type="cellIs" dxfId="12183" priority="8916" stopIfTrue="1" operator="equal">
      <formula>"f"</formula>
    </cfRule>
  </conditionalFormatting>
  <conditionalFormatting sqref="AT16">
    <cfRule type="cellIs" dxfId="12182" priority="8914" stopIfTrue="1" operator="equal">
      <formula>"h"</formula>
    </cfRule>
    <cfRule type="cellIs" dxfId="12181" priority="8915" stopIfTrue="1" operator="equal">
      <formula>"g"</formula>
    </cfRule>
  </conditionalFormatting>
  <conditionalFormatting sqref="AT16">
    <cfRule type="cellIs" dxfId="12180" priority="8919" stopIfTrue="1" operator="equal">
      <formula>"f"</formula>
    </cfRule>
  </conditionalFormatting>
  <conditionalFormatting sqref="AT16">
    <cfRule type="cellIs" dxfId="12179" priority="8917" stopIfTrue="1" operator="equal">
      <formula>"h"</formula>
    </cfRule>
    <cfRule type="cellIs" dxfId="12178" priority="8918" stopIfTrue="1" operator="equal">
      <formula>"g"</formula>
    </cfRule>
  </conditionalFormatting>
  <conditionalFormatting sqref="AT16">
    <cfRule type="cellIs" dxfId="12177" priority="8913" stopIfTrue="1" operator="equal">
      <formula>"f"</formula>
    </cfRule>
  </conditionalFormatting>
  <conditionalFormatting sqref="AT16">
    <cfRule type="cellIs" dxfId="12176" priority="8911" stopIfTrue="1" operator="equal">
      <formula>"h"</formula>
    </cfRule>
    <cfRule type="cellIs" dxfId="12175" priority="8912" stopIfTrue="1" operator="equal">
      <formula>"g"</formula>
    </cfRule>
  </conditionalFormatting>
  <conditionalFormatting sqref="AT16">
    <cfRule type="cellIs" dxfId="12174" priority="8910" stopIfTrue="1" operator="equal">
      <formula>"f"</formula>
    </cfRule>
  </conditionalFormatting>
  <conditionalFormatting sqref="AT16">
    <cfRule type="cellIs" dxfId="12173" priority="8908" stopIfTrue="1" operator="equal">
      <formula>"h"</formula>
    </cfRule>
    <cfRule type="cellIs" dxfId="12172" priority="8909" stopIfTrue="1" operator="equal">
      <formula>"g"</formula>
    </cfRule>
  </conditionalFormatting>
  <conditionalFormatting sqref="AT16">
    <cfRule type="cellIs" dxfId="12171" priority="8907" stopIfTrue="1" operator="equal">
      <formula>"f"</formula>
    </cfRule>
  </conditionalFormatting>
  <conditionalFormatting sqref="AT16">
    <cfRule type="cellIs" dxfId="12170" priority="8905" stopIfTrue="1" operator="equal">
      <formula>"h"</formula>
    </cfRule>
    <cfRule type="cellIs" dxfId="12169" priority="8906" stopIfTrue="1" operator="equal">
      <formula>"g"</formula>
    </cfRule>
  </conditionalFormatting>
  <conditionalFormatting sqref="AS16">
    <cfRule type="cellIs" dxfId="12168" priority="8832" stopIfTrue="1" operator="equal">
      <formula>"f"</formula>
    </cfRule>
  </conditionalFormatting>
  <conditionalFormatting sqref="AS16">
    <cfRule type="cellIs" dxfId="12167" priority="8830" stopIfTrue="1" operator="equal">
      <formula>"h"</formula>
    </cfRule>
    <cfRule type="cellIs" dxfId="12166" priority="8831" stopIfTrue="1" operator="equal">
      <formula>"g"</formula>
    </cfRule>
  </conditionalFormatting>
  <conditionalFormatting sqref="AS16">
    <cfRule type="cellIs" dxfId="12165" priority="8901" stopIfTrue="1" operator="equal">
      <formula>"f"</formula>
    </cfRule>
  </conditionalFormatting>
  <conditionalFormatting sqref="AS16">
    <cfRule type="cellIs" dxfId="12164" priority="8899" stopIfTrue="1" operator="equal">
      <formula>"h"</formula>
    </cfRule>
    <cfRule type="cellIs" dxfId="12163" priority="8900" stopIfTrue="1" operator="equal">
      <formula>"g"</formula>
    </cfRule>
  </conditionalFormatting>
  <conditionalFormatting sqref="AS16">
    <cfRule type="cellIs" dxfId="12162" priority="8898" stopIfTrue="1" operator="equal">
      <formula>"f"</formula>
    </cfRule>
  </conditionalFormatting>
  <conditionalFormatting sqref="AS16">
    <cfRule type="cellIs" dxfId="12161" priority="8896" stopIfTrue="1" operator="equal">
      <formula>"h"</formula>
    </cfRule>
    <cfRule type="cellIs" dxfId="12160" priority="8897" stopIfTrue="1" operator="equal">
      <formula>"g"</formula>
    </cfRule>
  </conditionalFormatting>
  <conditionalFormatting sqref="AS16">
    <cfRule type="cellIs" dxfId="12159" priority="8895" stopIfTrue="1" operator="equal">
      <formula>"f"</formula>
    </cfRule>
  </conditionalFormatting>
  <conditionalFormatting sqref="AS16">
    <cfRule type="cellIs" dxfId="12158" priority="8893" stopIfTrue="1" operator="equal">
      <formula>"h"</formula>
    </cfRule>
    <cfRule type="cellIs" dxfId="12157" priority="8894" stopIfTrue="1" operator="equal">
      <formula>"g"</formula>
    </cfRule>
  </conditionalFormatting>
  <conditionalFormatting sqref="AS16">
    <cfRule type="cellIs" dxfId="12156" priority="8892" stopIfTrue="1" operator="equal">
      <formula>"f"</formula>
    </cfRule>
  </conditionalFormatting>
  <conditionalFormatting sqref="AS16">
    <cfRule type="cellIs" dxfId="12155" priority="8890" stopIfTrue="1" operator="equal">
      <formula>"h"</formula>
    </cfRule>
    <cfRule type="cellIs" dxfId="12154" priority="8891" stopIfTrue="1" operator="equal">
      <formula>"g"</formula>
    </cfRule>
  </conditionalFormatting>
  <conditionalFormatting sqref="AS16">
    <cfRule type="cellIs" dxfId="12153" priority="8889" stopIfTrue="1" operator="equal">
      <formula>"f"</formula>
    </cfRule>
  </conditionalFormatting>
  <conditionalFormatting sqref="AS16">
    <cfRule type="cellIs" dxfId="12152" priority="8887" stopIfTrue="1" operator="equal">
      <formula>"h"</formula>
    </cfRule>
    <cfRule type="cellIs" dxfId="12151" priority="8888" stopIfTrue="1" operator="equal">
      <formula>"g"</formula>
    </cfRule>
  </conditionalFormatting>
  <conditionalFormatting sqref="AS16">
    <cfRule type="cellIs" dxfId="12150" priority="8886" stopIfTrue="1" operator="equal">
      <formula>"f"</formula>
    </cfRule>
  </conditionalFormatting>
  <conditionalFormatting sqref="AS16">
    <cfRule type="cellIs" dxfId="12149" priority="8884" stopIfTrue="1" operator="equal">
      <formula>"h"</formula>
    </cfRule>
    <cfRule type="cellIs" dxfId="12148" priority="8885" stopIfTrue="1" operator="equal">
      <formula>"g"</formula>
    </cfRule>
  </conditionalFormatting>
  <conditionalFormatting sqref="AS16">
    <cfRule type="cellIs" dxfId="12147" priority="8883" stopIfTrue="1" operator="equal">
      <formula>"f"</formula>
    </cfRule>
  </conditionalFormatting>
  <conditionalFormatting sqref="AS16">
    <cfRule type="cellIs" dxfId="12146" priority="8881" stopIfTrue="1" operator="equal">
      <formula>"h"</formula>
    </cfRule>
    <cfRule type="cellIs" dxfId="12145" priority="8882" stopIfTrue="1" operator="equal">
      <formula>"g"</formula>
    </cfRule>
  </conditionalFormatting>
  <conditionalFormatting sqref="AS16">
    <cfRule type="cellIs" dxfId="12144" priority="8880" stopIfTrue="1" operator="equal">
      <formula>"f"</formula>
    </cfRule>
  </conditionalFormatting>
  <conditionalFormatting sqref="AS16">
    <cfRule type="cellIs" dxfId="12143" priority="8878" stopIfTrue="1" operator="equal">
      <formula>"h"</formula>
    </cfRule>
    <cfRule type="cellIs" dxfId="12142" priority="8879" stopIfTrue="1" operator="equal">
      <formula>"g"</formula>
    </cfRule>
  </conditionalFormatting>
  <conditionalFormatting sqref="AS16">
    <cfRule type="cellIs" dxfId="12141" priority="8877" stopIfTrue="1" operator="equal">
      <formula>"f"</formula>
    </cfRule>
  </conditionalFormatting>
  <conditionalFormatting sqref="AS16">
    <cfRule type="cellIs" dxfId="12140" priority="8875" stopIfTrue="1" operator="equal">
      <formula>"h"</formula>
    </cfRule>
    <cfRule type="cellIs" dxfId="12139" priority="8876" stopIfTrue="1" operator="equal">
      <formula>"g"</formula>
    </cfRule>
  </conditionalFormatting>
  <conditionalFormatting sqref="AS16">
    <cfRule type="cellIs" dxfId="12138" priority="8874" stopIfTrue="1" operator="equal">
      <formula>"f"</formula>
    </cfRule>
  </conditionalFormatting>
  <conditionalFormatting sqref="AS16">
    <cfRule type="cellIs" dxfId="12137" priority="8872" stopIfTrue="1" operator="equal">
      <formula>"h"</formula>
    </cfRule>
    <cfRule type="cellIs" dxfId="12136" priority="8873" stopIfTrue="1" operator="equal">
      <formula>"g"</formula>
    </cfRule>
  </conditionalFormatting>
  <conditionalFormatting sqref="AS16">
    <cfRule type="cellIs" dxfId="12135" priority="8871" stopIfTrue="1" operator="equal">
      <formula>"f"</formula>
    </cfRule>
  </conditionalFormatting>
  <conditionalFormatting sqref="AS16">
    <cfRule type="cellIs" dxfId="12134" priority="8869" stopIfTrue="1" operator="equal">
      <formula>"h"</formula>
    </cfRule>
    <cfRule type="cellIs" dxfId="12133" priority="8870" stopIfTrue="1" operator="equal">
      <formula>"g"</formula>
    </cfRule>
  </conditionalFormatting>
  <conditionalFormatting sqref="AS16">
    <cfRule type="cellIs" dxfId="12132" priority="8868" stopIfTrue="1" operator="equal">
      <formula>"f"</formula>
    </cfRule>
  </conditionalFormatting>
  <conditionalFormatting sqref="AS16">
    <cfRule type="cellIs" dxfId="12131" priority="8866" stopIfTrue="1" operator="equal">
      <formula>"h"</formula>
    </cfRule>
    <cfRule type="cellIs" dxfId="12130" priority="8867" stopIfTrue="1" operator="equal">
      <formula>"g"</formula>
    </cfRule>
  </conditionalFormatting>
  <conditionalFormatting sqref="AS16">
    <cfRule type="cellIs" dxfId="12129" priority="8865" stopIfTrue="1" operator="equal">
      <formula>"f"</formula>
    </cfRule>
  </conditionalFormatting>
  <conditionalFormatting sqref="AS16">
    <cfRule type="cellIs" dxfId="12128" priority="8863" stopIfTrue="1" operator="equal">
      <formula>"h"</formula>
    </cfRule>
    <cfRule type="cellIs" dxfId="12127" priority="8864" stopIfTrue="1" operator="equal">
      <formula>"g"</formula>
    </cfRule>
  </conditionalFormatting>
  <conditionalFormatting sqref="AS16">
    <cfRule type="cellIs" dxfId="12126" priority="8862" stopIfTrue="1" operator="equal">
      <formula>"f"</formula>
    </cfRule>
  </conditionalFormatting>
  <conditionalFormatting sqref="AS16">
    <cfRule type="cellIs" dxfId="12125" priority="8860" stopIfTrue="1" operator="equal">
      <formula>"h"</formula>
    </cfRule>
    <cfRule type="cellIs" dxfId="12124" priority="8861" stopIfTrue="1" operator="equal">
      <formula>"g"</formula>
    </cfRule>
  </conditionalFormatting>
  <conditionalFormatting sqref="AS16">
    <cfRule type="cellIs" dxfId="12123" priority="8859" stopIfTrue="1" operator="equal">
      <formula>"f"</formula>
    </cfRule>
  </conditionalFormatting>
  <conditionalFormatting sqref="AS16">
    <cfRule type="cellIs" dxfId="12122" priority="8857" stopIfTrue="1" operator="equal">
      <formula>"h"</formula>
    </cfRule>
    <cfRule type="cellIs" dxfId="12121" priority="8858" stopIfTrue="1" operator="equal">
      <formula>"g"</formula>
    </cfRule>
  </conditionalFormatting>
  <conditionalFormatting sqref="AS16">
    <cfRule type="cellIs" dxfId="12120" priority="8856" stopIfTrue="1" operator="equal">
      <formula>"f"</formula>
    </cfRule>
  </conditionalFormatting>
  <conditionalFormatting sqref="AS16">
    <cfRule type="cellIs" dxfId="12119" priority="8854" stopIfTrue="1" operator="equal">
      <formula>"h"</formula>
    </cfRule>
    <cfRule type="cellIs" dxfId="12118" priority="8855" stopIfTrue="1" operator="equal">
      <formula>"g"</formula>
    </cfRule>
  </conditionalFormatting>
  <conditionalFormatting sqref="AS16">
    <cfRule type="cellIs" dxfId="12117" priority="8853" stopIfTrue="1" operator="equal">
      <formula>"f"</formula>
    </cfRule>
  </conditionalFormatting>
  <conditionalFormatting sqref="AS16">
    <cfRule type="cellIs" dxfId="12116" priority="8851" stopIfTrue="1" operator="equal">
      <formula>"h"</formula>
    </cfRule>
    <cfRule type="cellIs" dxfId="12115" priority="8852" stopIfTrue="1" operator="equal">
      <formula>"g"</formula>
    </cfRule>
  </conditionalFormatting>
  <conditionalFormatting sqref="AS16">
    <cfRule type="cellIs" dxfId="12114" priority="8850" stopIfTrue="1" operator="equal">
      <formula>"f"</formula>
    </cfRule>
  </conditionalFormatting>
  <conditionalFormatting sqref="AS16">
    <cfRule type="cellIs" dxfId="12113" priority="8848" stopIfTrue="1" operator="equal">
      <formula>"h"</formula>
    </cfRule>
    <cfRule type="cellIs" dxfId="12112" priority="8849" stopIfTrue="1" operator="equal">
      <formula>"g"</formula>
    </cfRule>
  </conditionalFormatting>
  <conditionalFormatting sqref="AS16">
    <cfRule type="cellIs" dxfId="12111" priority="8844" stopIfTrue="1" operator="equal">
      <formula>"f"</formula>
    </cfRule>
  </conditionalFormatting>
  <conditionalFormatting sqref="AS16">
    <cfRule type="cellIs" dxfId="12110" priority="8842" stopIfTrue="1" operator="equal">
      <formula>"h"</formula>
    </cfRule>
    <cfRule type="cellIs" dxfId="12109" priority="8843" stopIfTrue="1" operator="equal">
      <formula>"g"</formula>
    </cfRule>
  </conditionalFormatting>
  <conditionalFormatting sqref="AS16">
    <cfRule type="cellIs" dxfId="12108" priority="8847" stopIfTrue="1" operator="equal">
      <formula>"f"</formula>
    </cfRule>
  </conditionalFormatting>
  <conditionalFormatting sqref="AS16">
    <cfRule type="cellIs" dxfId="12107" priority="8845" stopIfTrue="1" operator="equal">
      <formula>"h"</formula>
    </cfRule>
    <cfRule type="cellIs" dxfId="12106" priority="8846" stopIfTrue="1" operator="equal">
      <formula>"g"</formula>
    </cfRule>
  </conditionalFormatting>
  <conditionalFormatting sqref="AS16">
    <cfRule type="cellIs" dxfId="12105" priority="8841" stopIfTrue="1" operator="equal">
      <formula>"f"</formula>
    </cfRule>
  </conditionalFormatting>
  <conditionalFormatting sqref="AS16">
    <cfRule type="cellIs" dxfId="12104" priority="8839" stopIfTrue="1" operator="equal">
      <formula>"h"</formula>
    </cfRule>
    <cfRule type="cellIs" dxfId="12103" priority="8840" stopIfTrue="1" operator="equal">
      <formula>"g"</formula>
    </cfRule>
  </conditionalFormatting>
  <conditionalFormatting sqref="AS16">
    <cfRule type="cellIs" dxfId="12102" priority="8838" stopIfTrue="1" operator="equal">
      <formula>"f"</formula>
    </cfRule>
  </conditionalFormatting>
  <conditionalFormatting sqref="AS16">
    <cfRule type="cellIs" dxfId="12101" priority="8836" stopIfTrue="1" operator="equal">
      <formula>"h"</formula>
    </cfRule>
    <cfRule type="cellIs" dxfId="12100" priority="8837" stopIfTrue="1" operator="equal">
      <formula>"g"</formula>
    </cfRule>
  </conditionalFormatting>
  <conditionalFormatting sqref="AS16">
    <cfRule type="cellIs" dxfId="12099" priority="8835" stopIfTrue="1" operator="equal">
      <formula>"f"</formula>
    </cfRule>
  </conditionalFormatting>
  <conditionalFormatting sqref="AS16">
    <cfRule type="cellIs" dxfId="12098" priority="8833" stopIfTrue="1" operator="equal">
      <formula>"h"</formula>
    </cfRule>
    <cfRule type="cellIs" dxfId="12097" priority="8834" stopIfTrue="1" operator="equal">
      <formula>"g"</formula>
    </cfRule>
  </conditionalFormatting>
  <conditionalFormatting sqref="AS16:AT16">
    <cfRule type="cellIs" dxfId="12096" priority="8826" stopIfTrue="1" operator="equal">
      <formula>"f"</formula>
    </cfRule>
  </conditionalFormatting>
  <conditionalFormatting sqref="AS16:AT16">
    <cfRule type="cellIs" dxfId="12095" priority="8824" stopIfTrue="1" operator="equal">
      <formula>"h"</formula>
    </cfRule>
    <cfRule type="cellIs" dxfId="12094" priority="8825" stopIfTrue="1" operator="equal">
      <formula>"g"</formula>
    </cfRule>
  </conditionalFormatting>
  <conditionalFormatting sqref="AS16:AT16">
    <cfRule type="cellIs" dxfId="12093" priority="8823" stopIfTrue="1" operator="equal">
      <formula>"f"</formula>
    </cfRule>
  </conditionalFormatting>
  <conditionalFormatting sqref="AS16:AT16">
    <cfRule type="cellIs" dxfId="12092" priority="8821" stopIfTrue="1" operator="equal">
      <formula>"h"</formula>
    </cfRule>
    <cfRule type="cellIs" dxfId="12091" priority="8822" stopIfTrue="1" operator="equal">
      <formula>"g"</formula>
    </cfRule>
  </conditionalFormatting>
  <conditionalFormatting sqref="AS16:AT16">
    <cfRule type="cellIs" dxfId="12090" priority="8811" stopIfTrue="1" operator="equal">
      <formula>"f"</formula>
    </cfRule>
  </conditionalFormatting>
  <conditionalFormatting sqref="AS16:AT16">
    <cfRule type="cellIs" dxfId="12089" priority="8809" stopIfTrue="1" operator="equal">
      <formula>"h"</formula>
    </cfRule>
    <cfRule type="cellIs" dxfId="12088" priority="8810" stopIfTrue="1" operator="equal">
      <formula>"g"</formula>
    </cfRule>
  </conditionalFormatting>
  <conditionalFormatting sqref="AS16:AT16">
    <cfRule type="cellIs" dxfId="12087" priority="8808" stopIfTrue="1" operator="equal">
      <formula>"f"</formula>
    </cfRule>
  </conditionalFormatting>
  <conditionalFormatting sqref="AS16:AT16">
    <cfRule type="cellIs" dxfId="12086" priority="8806" stopIfTrue="1" operator="equal">
      <formula>"h"</formula>
    </cfRule>
    <cfRule type="cellIs" dxfId="12085" priority="8807" stopIfTrue="1" operator="equal">
      <formula>"g"</formula>
    </cfRule>
  </conditionalFormatting>
  <conditionalFormatting sqref="AS16:AT16">
    <cfRule type="cellIs" dxfId="12084" priority="8820" stopIfTrue="1" operator="equal">
      <formula>"f"</formula>
    </cfRule>
  </conditionalFormatting>
  <conditionalFormatting sqref="AS16:AT16">
    <cfRule type="cellIs" dxfId="12083" priority="8818" stopIfTrue="1" operator="equal">
      <formula>"h"</formula>
    </cfRule>
    <cfRule type="cellIs" dxfId="12082" priority="8819" stopIfTrue="1" operator="equal">
      <formula>"g"</formula>
    </cfRule>
  </conditionalFormatting>
  <conditionalFormatting sqref="AS16:AT16">
    <cfRule type="cellIs" dxfId="12081" priority="8829" stopIfTrue="1" operator="equal">
      <formula>"f"</formula>
    </cfRule>
  </conditionalFormatting>
  <conditionalFormatting sqref="AS16:AT16">
    <cfRule type="cellIs" dxfId="12080" priority="8827" stopIfTrue="1" operator="equal">
      <formula>"h"</formula>
    </cfRule>
    <cfRule type="cellIs" dxfId="12079" priority="8828" stopIfTrue="1" operator="equal">
      <formula>"g"</formula>
    </cfRule>
  </conditionalFormatting>
  <conditionalFormatting sqref="AS16:AT16">
    <cfRule type="cellIs" dxfId="12078" priority="8817" stopIfTrue="1" operator="equal">
      <formula>"f"</formula>
    </cfRule>
  </conditionalFormatting>
  <conditionalFormatting sqref="AS16:AT16">
    <cfRule type="cellIs" dxfId="12077" priority="8815" stopIfTrue="1" operator="equal">
      <formula>"h"</formula>
    </cfRule>
    <cfRule type="cellIs" dxfId="12076" priority="8816" stopIfTrue="1" operator="equal">
      <formula>"g"</formula>
    </cfRule>
  </conditionalFormatting>
  <conditionalFormatting sqref="AS16:AT16">
    <cfRule type="cellIs" dxfId="12075" priority="8814" stopIfTrue="1" operator="equal">
      <formula>"f"</formula>
    </cfRule>
  </conditionalFormatting>
  <conditionalFormatting sqref="AS16:AT16">
    <cfRule type="cellIs" dxfId="12074" priority="8812" stopIfTrue="1" operator="equal">
      <formula>"h"</formula>
    </cfRule>
    <cfRule type="cellIs" dxfId="12073" priority="8813" stopIfTrue="1" operator="equal">
      <formula>"g"</formula>
    </cfRule>
  </conditionalFormatting>
  <conditionalFormatting sqref="AP124:AP145">
    <cfRule type="cellIs" dxfId="12072" priority="8574" stopIfTrue="1" operator="equal">
      <formula>"f"</formula>
    </cfRule>
  </conditionalFormatting>
  <conditionalFormatting sqref="AP124:AP145">
    <cfRule type="cellIs" dxfId="12071" priority="8572" stopIfTrue="1" operator="equal">
      <formula>"h"</formula>
    </cfRule>
    <cfRule type="cellIs" dxfId="12070" priority="8573" stopIfTrue="1" operator="equal">
      <formula>"g"</formula>
    </cfRule>
  </conditionalFormatting>
  <conditionalFormatting sqref="AV124:AV145">
    <cfRule type="cellIs" dxfId="12069" priority="8790" stopIfTrue="1" operator="equal">
      <formula>"f"</formula>
    </cfRule>
  </conditionalFormatting>
  <conditionalFormatting sqref="AV124:AV145">
    <cfRule type="cellIs" dxfId="12068" priority="8788" stopIfTrue="1" operator="equal">
      <formula>"h"</formula>
    </cfRule>
    <cfRule type="cellIs" dxfId="12067" priority="8789" stopIfTrue="1" operator="equal">
      <formula>"g"</formula>
    </cfRule>
  </conditionalFormatting>
  <conditionalFormatting sqref="AV124:AV145">
    <cfRule type="cellIs" dxfId="12066" priority="8787" stopIfTrue="1" operator="equal">
      <formula>"f"</formula>
    </cfRule>
  </conditionalFormatting>
  <conditionalFormatting sqref="AV124:AV145">
    <cfRule type="cellIs" dxfId="12065" priority="8785" stopIfTrue="1" operator="equal">
      <formula>"h"</formula>
    </cfRule>
    <cfRule type="cellIs" dxfId="12064" priority="8786" stopIfTrue="1" operator="equal">
      <formula>"g"</formula>
    </cfRule>
  </conditionalFormatting>
  <conditionalFormatting sqref="AV124:AV145">
    <cfRule type="cellIs" dxfId="12063" priority="8781" stopIfTrue="1" operator="equal">
      <formula>"f"</formula>
    </cfRule>
  </conditionalFormatting>
  <conditionalFormatting sqref="AV124:AV145">
    <cfRule type="cellIs" dxfId="12062" priority="8779" stopIfTrue="1" operator="equal">
      <formula>"h"</formula>
    </cfRule>
    <cfRule type="cellIs" dxfId="12061" priority="8780" stopIfTrue="1" operator="equal">
      <formula>"g"</formula>
    </cfRule>
  </conditionalFormatting>
  <conditionalFormatting sqref="AV124:AV145">
    <cfRule type="cellIs" dxfId="12060" priority="8784" stopIfTrue="1" operator="equal">
      <formula>"f"</formula>
    </cfRule>
  </conditionalFormatting>
  <conditionalFormatting sqref="AV124:AV145">
    <cfRule type="cellIs" dxfId="12059" priority="8782" stopIfTrue="1" operator="equal">
      <formula>"h"</formula>
    </cfRule>
    <cfRule type="cellIs" dxfId="12058" priority="8783" stopIfTrue="1" operator="equal">
      <formula>"g"</formula>
    </cfRule>
  </conditionalFormatting>
  <conditionalFormatting sqref="AW124:AW145">
    <cfRule type="cellIs" dxfId="12057" priority="8778" stopIfTrue="1" operator="equal">
      <formula>"f"</formula>
    </cfRule>
  </conditionalFormatting>
  <conditionalFormatting sqref="AW124:AW145">
    <cfRule type="cellIs" dxfId="12056" priority="8776" stopIfTrue="1" operator="equal">
      <formula>"h"</formula>
    </cfRule>
    <cfRule type="cellIs" dxfId="12055" priority="8777" stopIfTrue="1" operator="equal">
      <formula>"g"</formula>
    </cfRule>
  </conditionalFormatting>
  <conditionalFormatting sqref="AW124:AW145">
    <cfRule type="cellIs" dxfId="12054" priority="8775" stopIfTrue="1" operator="equal">
      <formula>"f"</formula>
    </cfRule>
  </conditionalFormatting>
  <conditionalFormatting sqref="AW124:AW145">
    <cfRule type="cellIs" dxfId="12053" priority="8773" stopIfTrue="1" operator="equal">
      <formula>"h"</formula>
    </cfRule>
    <cfRule type="cellIs" dxfId="12052" priority="8774" stopIfTrue="1" operator="equal">
      <formula>"g"</formula>
    </cfRule>
  </conditionalFormatting>
  <conditionalFormatting sqref="AW124:AW145">
    <cfRule type="cellIs" dxfId="12051" priority="8772" stopIfTrue="1" operator="equal">
      <formula>"f"</formula>
    </cfRule>
  </conditionalFormatting>
  <conditionalFormatting sqref="AW124:AW145">
    <cfRule type="cellIs" dxfId="12050" priority="8770" stopIfTrue="1" operator="equal">
      <formula>"h"</formula>
    </cfRule>
    <cfRule type="cellIs" dxfId="12049" priority="8771" stopIfTrue="1" operator="equal">
      <formula>"g"</formula>
    </cfRule>
  </conditionalFormatting>
  <conditionalFormatting sqref="AW124:AW145">
    <cfRule type="cellIs" dxfId="12048" priority="8769" stopIfTrue="1" operator="equal">
      <formula>"f"</formula>
    </cfRule>
  </conditionalFormatting>
  <conditionalFormatting sqref="AW124:AW145">
    <cfRule type="cellIs" dxfId="12047" priority="8767" stopIfTrue="1" operator="equal">
      <formula>"h"</formula>
    </cfRule>
    <cfRule type="cellIs" dxfId="12046" priority="8768" stopIfTrue="1" operator="equal">
      <formula>"g"</formula>
    </cfRule>
  </conditionalFormatting>
  <conditionalFormatting sqref="AW124:AW145">
    <cfRule type="cellIs" dxfId="12045" priority="8766" stopIfTrue="1" operator="equal">
      <formula>"f"</formula>
    </cfRule>
  </conditionalFormatting>
  <conditionalFormatting sqref="AW124:AW145">
    <cfRule type="cellIs" dxfId="12044" priority="8764" stopIfTrue="1" operator="equal">
      <formula>"h"</formula>
    </cfRule>
    <cfRule type="cellIs" dxfId="12043" priority="8765" stopIfTrue="1" operator="equal">
      <formula>"g"</formula>
    </cfRule>
  </conditionalFormatting>
  <conditionalFormatting sqref="AW124:AW145">
    <cfRule type="cellIs" dxfId="12042" priority="8763" stopIfTrue="1" operator="equal">
      <formula>"f"</formula>
    </cfRule>
  </conditionalFormatting>
  <conditionalFormatting sqref="AW124:AW145">
    <cfRule type="cellIs" dxfId="12041" priority="8761" stopIfTrue="1" operator="equal">
      <formula>"h"</formula>
    </cfRule>
    <cfRule type="cellIs" dxfId="12040" priority="8762" stopIfTrue="1" operator="equal">
      <formula>"g"</formula>
    </cfRule>
  </conditionalFormatting>
  <conditionalFormatting sqref="AW124:AW145">
    <cfRule type="cellIs" dxfId="12039" priority="8760" stopIfTrue="1" operator="equal">
      <formula>"f"</formula>
    </cfRule>
  </conditionalFormatting>
  <conditionalFormatting sqref="AW124:AW145">
    <cfRule type="cellIs" dxfId="12038" priority="8758" stopIfTrue="1" operator="equal">
      <formula>"h"</formula>
    </cfRule>
    <cfRule type="cellIs" dxfId="12037" priority="8759" stopIfTrue="1" operator="equal">
      <formula>"g"</formula>
    </cfRule>
  </conditionalFormatting>
  <conditionalFormatting sqref="AW124:AW145">
    <cfRule type="cellIs" dxfId="12036" priority="8757" stopIfTrue="1" operator="equal">
      <formula>"f"</formula>
    </cfRule>
  </conditionalFormatting>
  <conditionalFormatting sqref="AW124:AW145">
    <cfRule type="cellIs" dxfId="12035" priority="8755" stopIfTrue="1" operator="equal">
      <formula>"h"</formula>
    </cfRule>
    <cfRule type="cellIs" dxfId="12034" priority="8756" stopIfTrue="1" operator="equal">
      <formula>"g"</formula>
    </cfRule>
  </conditionalFormatting>
  <conditionalFormatting sqref="AV124:AW145">
    <cfRule type="cellIs" dxfId="12033" priority="8754" stopIfTrue="1" operator="equal">
      <formula>"f"</formula>
    </cfRule>
  </conditionalFormatting>
  <conditionalFormatting sqref="AV124:AW145">
    <cfRule type="cellIs" dxfId="12032" priority="8752" stopIfTrue="1" operator="equal">
      <formula>"h"</formula>
    </cfRule>
    <cfRule type="cellIs" dxfId="12031" priority="8753" stopIfTrue="1" operator="equal">
      <formula>"g"</formula>
    </cfRule>
  </conditionalFormatting>
  <conditionalFormatting sqref="AV124:AW145">
    <cfRule type="cellIs" dxfId="12030" priority="8751" stopIfTrue="1" operator="equal">
      <formula>"f"</formula>
    </cfRule>
  </conditionalFormatting>
  <conditionalFormatting sqref="AV124:AW145">
    <cfRule type="cellIs" dxfId="12029" priority="8749" stopIfTrue="1" operator="equal">
      <formula>"h"</formula>
    </cfRule>
    <cfRule type="cellIs" dxfId="12028" priority="8750" stopIfTrue="1" operator="equal">
      <formula>"g"</formula>
    </cfRule>
  </conditionalFormatting>
  <conditionalFormatting sqref="AV124:AW145">
    <cfRule type="cellIs" dxfId="12027" priority="8748" stopIfTrue="1" operator="equal">
      <formula>"f"</formula>
    </cfRule>
  </conditionalFormatting>
  <conditionalFormatting sqref="AV124:AW145">
    <cfRule type="cellIs" dxfId="12026" priority="8746" stopIfTrue="1" operator="equal">
      <formula>"h"</formula>
    </cfRule>
    <cfRule type="cellIs" dxfId="12025" priority="8747" stopIfTrue="1" operator="equal">
      <formula>"g"</formula>
    </cfRule>
  </conditionalFormatting>
  <conditionalFormatting sqref="AV124:AW145">
    <cfRule type="cellIs" dxfId="12024" priority="8745" stopIfTrue="1" operator="equal">
      <formula>"f"</formula>
    </cfRule>
  </conditionalFormatting>
  <conditionalFormatting sqref="AV124:AW145">
    <cfRule type="cellIs" dxfId="12023" priority="8743" stopIfTrue="1" operator="equal">
      <formula>"h"</formula>
    </cfRule>
    <cfRule type="cellIs" dxfId="12022" priority="8744" stopIfTrue="1" operator="equal">
      <formula>"g"</formula>
    </cfRule>
  </conditionalFormatting>
  <conditionalFormatting sqref="AV124:AW145">
    <cfRule type="cellIs" dxfId="12021" priority="8742" stopIfTrue="1" operator="equal">
      <formula>"f"</formula>
    </cfRule>
  </conditionalFormatting>
  <conditionalFormatting sqref="AV124:AW145">
    <cfRule type="cellIs" dxfId="12020" priority="8740" stopIfTrue="1" operator="equal">
      <formula>"h"</formula>
    </cfRule>
    <cfRule type="cellIs" dxfId="12019" priority="8741" stopIfTrue="1" operator="equal">
      <formula>"g"</formula>
    </cfRule>
  </conditionalFormatting>
  <conditionalFormatting sqref="AV124:AW145">
    <cfRule type="cellIs" dxfId="12018" priority="8739" stopIfTrue="1" operator="equal">
      <formula>"f"</formula>
    </cfRule>
  </conditionalFormatting>
  <conditionalFormatting sqref="AV124:AW145">
    <cfRule type="cellIs" dxfId="12017" priority="8737" stopIfTrue="1" operator="equal">
      <formula>"h"</formula>
    </cfRule>
    <cfRule type="cellIs" dxfId="12016" priority="8738" stopIfTrue="1" operator="equal">
      <formula>"g"</formula>
    </cfRule>
  </conditionalFormatting>
  <conditionalFormatting sqref="AV124:AW145">
    <cfRule type="cellIs" dxfId="12015" priority="8736" stopIfTrue="1" operator="equal">
      <formula>"f"</formula>
    </cfRule>
  </conditionalFormatting>
  <conditionalFormatting sqref="AV124:AW145">
    <cfRule type="cellIs" dxfId="12014" priority="8734" stopIfTrue="1" operator="equal">
      <formula>"h"</formula>
    </cfRule>
    <cfRule type="cellIs" dxfId="12013" priority="8735" stopIfTrue="1" operator="equal">
      <formula>"g"</formula>
    </cfRule>
  </conditionalFormatting>
  <conditionalFormatting sqref="AV124:AW145">
    <cfRule type="cellIs" dxfId="12012" priority="8733" stopIfTrue="1" operator="equal">
      <formula>"f"</formula>
    </cfRule>
  </conditionalFormatting>
  <conditionalFormatting sqref="AV124:AW145">
    <cfRule type="cellIs" dxfId="12011" priority="8731" stopIfTrue="1" operator="equal">
      <formula>"h"</formula>
    </cfRule>
    <cfRule type="cellIs" dxfId="12010" priority="8732" stopIfTrue="1" operator="equal">
      <formula>"g"</formula>
    </cfRule>
  </conditionalFormatting>
  <conditionalFormatting sqref="AV124:AV145">
    <cfRule type="cellIs" dxfId="12009" priority="8730" stopIfTrue="1" operator="equal">
      <formula>"f"</formula>
    </cfRule>
  </conditionalFormatting>
  <conditionalFormatting sqref="AV124:AV145">
    <cfRule type="cellIs" dxfId="12008" priority="8728" stopIfTrue="1" operator="equal">
      <formula>"h"</formula>
    </cfRule>
    <cfRule type="cellIs" dxfId="12007" priority="8729" stopIfTrue="1" operator="equal">
      <formula>"g"</formula>
    </cfRule>
  </conditionalFormatting>
  <conditionalFormatting sqref="AV124:AV145">
    <cfRule type="cellIs" dxfId="12006" priority="8727" stopIfTrue="1" operator="equal">
      <formula>"f"</formula>
    </cfRule>
  </conditionalFormatting>
  <conditionalFormatting sqref="AV124:AV145">
    <cfRule type="cellIs" dxfId="12005" priority="8725" stopIfTrue="1" operator="equal">
      <formula>"h"</formula>
    </cfRule>
    <cfRule type="cellIs" dxfId="12004" priority="8726" stopIfTrue="1" operator="equal">
      <formula>"g"</formula>
    </cfRule>
  </conditionalFormatting>
  <conditionalFormatting sqref="AV124:AV145">
    <cfRule type="cellIs" dxfId="12003" priority="8724" stopIfTrue="1" operator="equal">
      <formula>"f"</formula>
    </cfRule>
  </conditionalFormatting>
  <conditionalFormatting sqref="AV124:AV145">
    <cfRule type="cellIs" dxfId="12002" priority="8722" stopIfTrue="1" operator="equal">
      <formula>"h"</formula>
    </cfRule>
    <cfRule type="cellIs" dxfId="12001" priority="8723" stopIfTrue="1" operator="equal">
      <formula>"g"</formula>
    </cfRule>
  </conditionalFormatting>
  <conditionalFormatting sqref="AV124:AV145">
    <cfRule type="cellIs" dxfId="12000" priority="8721" stopIfTrue="1" operator="equal">
      <formula>"f"</formula>
    </cfRule>
  </conditionalFormatting>
  <conditionalFormatting sqref="AV124:AV145">
    <cfRule type="cellIs" dxfId="11999" priority="8719" stopIfTrue="1" operator="equal">
      <formula>"h"</formula>
    </cfRule>
    <cfRule type="cellIs" dxfId="11998" priority="8720" stopIfTrue="1" operator="equal">
      <formula>"g"</formula>
    </cfRule>
  </conditionalFormatting>
  <conditionalFormatting sqref="AV124:AV145">
    <cfRule type="cellIs" dxfId="11997" priority="8718" stopIfTrue="1" operator="equal">
      <formula>"f"</formula>
    </cfRule>
  </conditionalFormatting>
  <conditionalFormatting sqref="AV124:AV145">
    <cfRule type="cellIs" dxfId="11996" priority="8716" stopIfTrue="1" operator="equal">
      <formula>"h"</formula>
    </cfRule>
    <cfRule type="cellIs" dxfId="11995" priority="8717" stopIfTrue="1" operator="equal">
      <formula>"g"</formula>
    </cfRule>
  </conditionalFormatting>
  <conditionalFormatting sqref="AV124:AV145">
    <cfRule type="cellIs" dxfId="11994" priority="8715" stopIfTrue="1" operator="equal">
      <formula>"f"</formula>
    </cfRule>
  </conditionalFormatting>
  <conditionalFormatting sqref="AV124:AV145">
    <cfRule type="cellIs" dxfId="11993" priority="8713" stopIfTrue="1" operator="equal">
      <formula>"h"</formula>
    </cfRule>
    <cfRule type="cellIs" dxfId="11992" priority="8714" stopIfTrue="1" operator="equal">
      <formula>"g"</formula>
    </cfRule>
  </conditionalFormatting>
  <conditionalFormatting sqref="AV124:AV145">
    <cfRule type="cellIs" dxfId="11991" priority="8712" stopIfTrue="1" operator="equal">
      <formula>"f"</formula>
    </cfRule>
  </conditionalFormatting>
  <conditionalFormatting sqref="AV124:AV145">
    <cfRule type="cellIs" dxfId="11990" priority="8710" stopIfTrue="1" operator="equal">
      <formula>"h"</formula>
    </cfRule>
    <cfRule type="cellIs" dxfId="11989" priority="8711" stopIfTrue="1" operator="equal">
      <formula>"g"</formula>
    </cfRule>
  </conditionalFormatting>
  <conditionalFormatting sqref="AV124:AV145">
    <cfRule type="cellIs" dxfId="11988" priority="8709" stopIfTrue="1" operator="equal">
      <formula>"f"</formula>
    </cfRule>
  </conditionalFormatting>
  <conditionalFormatting sqref="AV124:AV145">
    <cfRule type="cellIs" dxfId="11987" priority="8707" stopIfTrue="1" operator="equal">
      <formula>"h"</formula>
    </cfRule>
    <cfRule type="cellIs" dxfId="11986" priority="8708" stopIfTrue="1" operator="equal">
      <formula>"g"</formula>
    </cfRule>
  </conditionalFormatting>
  <conditionalFormatting sqref="BN124:BN145">
    <cfRule type="cellIs" dxfId="11985" priority="8706" stopIfTrue="1" operator="equal">
      <formula>"f"</formula>
    </cfRule>
  </conditionalFormatting>
  <conditionalFormatting sqref="BN124:BN145">
    <cfRule type="cellIs" dxfId="11984" priority="8704" stopIfTrue="1" operator="equal">
      <formula>"h"</formula>
    </cfRule>
    <cfRule type="cellIs" dxfId="11983" priority="8705" stopIfTrue="1" operator="equal">
      <formula>"g"</formula>
    </cfRule>
  </conditionalFormatting>
  <conditionalFormatting sqref="BN124:BN145">
    <cfRule type="cellIs" dxfId="11982" priority="8703" stopIfTrue="1" operator="equal">
      <formula>"f"</formula>
    </cfRule>
  </conditionalFormatting>
  <conditionalFormatting sqref="BN124:BN145">
    <cfRule type="cellIs" dxfId="11981" priority="8701" stopIfTrue="1" operator="equal">
      <formula>"h"</formula>
    </cfRule>
    <cfRule type="cellIs" dxfId="11980" priority="8702" stopIfTrue="1" operator="equal">
      <formula>"g"</formula>
    </cfRule>
  </conditionalFormatting>
  <conditionalFormatting sqref="BN124:BN145">
    <cfRule type="cellIs" dxfId="11979" priority="8700" stopIfTrue="1" operator="equal">
      <formula>"f"</formula>
    </cfRule>
  </conditionalFormatting>
  <conditionalFormatting sqref="BN124:BN145">
    <cfRule type="cellIs" dxfId="11978" priority="8698" stopIfTrue="1" operator="equal">
      <formula>"h"</formula>
    </cfRule>
    <cfRule type="cellIs" dxfId="11977" priority="8699" stopIfTrue="1" operator="equal">
      <formula>"g"</formula>
    </cfRule>
  </conditionalFormatting>
  <conditionalFormatting sqref="BN124:BN145">
    <cfRule type="cellIs" dxfId="11976" priority="8697" stopIfTrue="1" operator="equal">
      <formula>"f"</formula>
    </cfRule>
  </conditionalFormatting>
  <conditionalFormatting sqref="BN124:BN145">
    <cfRule type="cellIs" dxfId="11975" priority="8695" stopIfTrue="1" operator="equal">
      <formula>"h"</formula>
    </cfRule>
    <cfRule type="cellIs" dxfId="11974" priority="8696" stopIfTrue="1" operator="equal">
      <formula>"g"</formula>
    </cfRule>
  </conditionalFormatting>
  <conditionalFormatting sqref="BN124:BN145">
    <cfRule type="cellIs" dxfId="11973" priority="8694" stopIfTrue="1" operator="equal">
      <formula>"f"</formula>
    </cfRule>
  </conditionalFormatting>
  <conditionalFormatting sqref="BN124:BN145">
    <cfRule type="cellIs" dxfId="11972" priority="8692" stopIfTrue="1" operator="equal">
      <formula>"h"</formula>
    </cfRule>
    <cfRule type="cellIs" dxfId="11971" priority="8693" stopIfTrue="1" operator="equal">
      <formula>"g"</formula>
    </cfRule>
  </conditionalFormatting>
  <conditionalFormatting sqref="BN124:BN145">
    <cfRule type="cellIs" dxfId="11970" priority="8691" stopIfTrue="1" operator="equal">
      <formula>"f"</formula>
    </cfRule>
  </conditionalFormatting>
  <conditionalFormatting sqref="BN124:BN145">
    <cfRule type="cellIs" dxfId="11969" priority="8689" stopIfTrue="1" operator="equal">
      <formula>"h"</formula>
    </cfRule>
    <cfRule type="cellIs" dxfId="11968" priority="8690" stopIfTrue="1" operator="equal">
      <formula>"g"</formula>
    </cfRule>
  </conditionalFormatting>
  <conditionalFormatting sqref="BN124:BN145">
    <cfRule type="cellIs" dxfId="11967" priority="8685" stopIfTrue="1" operator="equal">
      <formula>"f"</formula>
    </cfRule>
  </conditionalFormatting>
  <conditionalFormatting sqref="BN124:BN145">
    <cfRule type="cellIs" dxfId="11966" priority="8683" stopIfTrue="1" operator="equal">
      <formula>"h"</formula>
    </cfRule>
    <cfRule type="cellIs" dxfId="11965" priority="8684" stopIfTrue="1" operator="equal">
      <formula>"g"</formula>
    </cfRule>
  </conditionalFormatting>
  <conditionalFormatting sqref="BN124:BN145">
    <cfRule type="cellIs" dxfId="11964" priority="8688" stopIfTrue="1" operator="equal">
      <formula>"f"</formula>
    </cfRule>
  </conditionalFormatting>
  <conditionalFormatting sqref="BN124:BN145">
    <cfRule type="cellIs" dxfId="11963" priority="8686" stopIfTrue="1" operator="equal">
      <formula>"h"</formula>
    </cfRule>
    <cfRule type="cellIs" dxfId="11962" priority="8687" stopIfTrue="1" operator="equal">
      <formula>"g"</formula>
    </cfRule>
  </conditionalFormatting>
  <conditionalFormatting sqref="BN124:BN145">
    <cfRule type="cellIs" dxfId="11961" priority="8682" stopIfTrue="1" operator="equal">
      <formula>"f"</formula>
    </cfRule>
  </conditionalFormatting>
  <conditionalFormatting sqref="BN124:BN145">
    <cfRule type="cellIs" dxfId="11960" priority="8680" stopIfTrue="1" operator="equal">
      <formula>"h"</formula>
    </cfRule>
    <cfRule type="cellIs" dxfId="11959" priority="8681" stopIfTrue="1" operator="equal">
      <formula>"g"</formula>
    </cfRule>
  </conditionalFormatting>
  <conditionalFormatting sqref="BN124:BN145">
    <cfRule type="cellIs" dxfId="11958" priority="8679" stopIfTrue="1" operator="equal">
      <formula>"f"</formula>
    </cfRule>
  </conditionalFormatting>
  <conditionalFormatting sqref="BN124:BN145">
    <cfRule type="cellIs" dxfId="11957" priority="8677" stopIfTrue="1" operator="equal">
      <formula>"h"</formula>
    </cfRule>
    <cfRule type="cellIs" dxfId="11956" priority="8678" stopIfTrue="1" operator="equal">
      <formula>"g"</formula>
    </cfRule>
  </conditionalFormatting>
  <conditionalFormatting sqref="BN124:BN145">
    <cfRule type="cellIs" dxfId="11955" priority="8673" stopIfTrue="1" operator="equal">
      <formula>"f"</formula>
    </cfRule>
  </conditionalFormatting>
  <conditionalFormatting sqref="BN124:BN145">
    <cfRule type="cellIs" dxfId="11954" priority="8671" stopIfTrue="1" operator="equal">
      <formula>"h"</formula>
    </cfRule>
    <cfRule type="cellIs" dxfId="11953" priority="8672" stopIfTrue="1" operator="equal">
      <formula>"g"</formula>
    </cfRule>
  </conditionalFormatting>
  <conditionalFormatting sqref="BN124:BN145">
    <cfRule type="cellIs" dxfId="11952" priority="8676" stopIfTrue="1" operator="equal">
      <formula>"f"</formula>
    </cfRule>
  </conditionalFormatting>
  <conditionalFormatting sqref="BN124:BN145">
    <cfRule type="cellIs" dxfId="11951" priority="8674" stopIfTrue="1" operator="equal">
      <formula>"h"</formula>
    </cfRule>
    <cfRule type="cellIs" dxfId="11950" priority="8675" stopIfTrue="1" operator="equal">
      <formula>"g"</formula>
    </cfRule>
  </conditionalFormatting>
  <conditionalFormatting sqref="BN124:BN145">
    <cfRule type="cellIs" dxfId="11949" priority="8670" stopIfTrue="1" operator="equal">
      <formula>"f"</formula>
    </cfRule>
  </conditionalFormatting>
  <conditionalFormatting sqref="BN124:BN145">
    <cfRule type="cellIs" dxfId="11948" priority="8668" stopIfTrue="1" operator="equal">
      <formula>"h"</formula>
    </cfRule>
    <cfRule type="cellIs" dxfId="11947" priority="8669" stopIfTrue="1" operator="equal">
      <formula>"g"</formula>
    </cfRule>
  </conditionalFormatting>
  <conditionalFormatting sqref="BN124:BN145">
    <cfRule type="cellIs" dxfId="11946" priority="8667" stopIfTrue="1" operator="equal">
      <formula>"f"</formula>
    </cfRule>
  </conditionalFormatting>
  <conditionalFormatting sqref="BN124:BN145">
    <cfRule type="cellIs" dxfId="11945" priority="8665" stopIfTrue="1" operator="equal">
      <formula>"h"</formula>
    </cfRule>
    <cfRule type="cellIs" dxfId="11944" priority="8666" stopIfTrue="1" operator="equal">
      <formula>"g"</formula>
    </cfRule>
  </conditionalFormatting>
  <conditionalFormatting sqref="BN124:BN145">
    <cfRule type="cellIs" dxfId="11943" priority="8664" stopIfTrue="1" operator="equal">
      <formula>"f"</formula>
    </cfRule>
  </conditionalFormatting>
  <conditionalFormatting sqref="BN124:BN145">
    <cfRule type="cellIs" dxfId="11942" priority="8662" stopIfTrue="1" operator="equal">
      <formula>"h"</formula>
    </cfRule>
    <cfRule type="cellIs" dxfId="11941" priority="8663" stopIfTrue="1" operator="equal">
      <formula>"g"</formula>
    </cfRule>
  </conditionalFormatting>
  <conditionalFormatting sqref="BN124:BN145">
    <cfRule type="cellIs" dxfId="11940" priority="8661" stopIfTrue="1" operator="equal">
      <formula>"f"</formula>
    </cfRule>
  </conditionalFormatting>
  <conditionalFormatting sqref="BN124:BN145">
    <cfRule type="cellIs" dxfId="11939" priority="8659" stopIfTrue="1" operator="equal">
      <formula>"h"</formula>
    </cfRule>
    <cfRule type="cellIs" dxfId="11938" priority="8660" stopIfTrue="1" operator="equal">
      <formula>"g"</formula>
    </cfRule>
  </conditionalFormatting>
  <conditionalFormatting sqref="BP124:BP145">
    <cfRule type="cellIs" dxfId="11937" priority="8655" stopIfTrue="1" operator="equal">
      <formula>"f"</formula>
    </cfRule>
  </conditionalFormatting>
  <conditionalFormatting sqref="BP124:BP145">
    <cfRule type="cellIs" dxfId="11936" priority="8653" stopIfTrue="1" operator="equal">
      <formula>"h"</formula>
    </cfRule>
    <cfRule type="cellIs" dxfId="11935" priority="8654" stopIfTrue="1" operator="equal">
      <formula>"g"</formula>
    </cfRule>
  </conditionalFormatting>
  <conditionalFormatting sqref="BP124:BP145">
    <cfRule type="cellIs" dxfId="11934" priority="8652" stopIfTrue="1" operator="equal">
      <formula>"f"</formula>
    </cfRule>
  </conditionalFormatting>
  <conditionalFormatting sqref="BP124:BP145">
    <cfRule type="cellIs" dxfId="11933" priority="8650" stopIfTrue="1" operator="equal">
      <formula>"h"</formula>
    </cfRule>
    <cfRule type="cellIs" dxfId="11932" priority="8651" stopIfTrue="1" operator="equal">
      <formula>"g"</formula>
    </cfRule>
  </conditionalFormatting>
  <conditionalFormatting sqref="BP124:BP145">
    <cfRule type="cellIs" dxfId="11931" priority="8649" stopIfTrue="1" operator="equal">
      <formula>"f"</formula>
    </cfRule>
  </conditionalFormatting>
  <conditionalFormatting sqref="BP124:BP145">
    <cfRule type="cellIs" dxfId="11930" priority="8647" stopIfTrue="1" operator="equal">
      <formula>"h"</formula>
    </cfRule>
    <cfRule type="cellIs" dxfId="11929" priority="8648" stopIfTrue="1" operator="equal">
      <formula>"g"</formula>
    </cfRule>
  </conditionalFormatting>
  <conditionalFormatting sqref="BP124:BP145">
    <cfRule type="cellIs" dxfId="11928" priority="8658" stopIfTrue="1" operator="equal">
      <formula>"f"</formula>
    </cfRule>
  </conditionalFormatting>
  <conditionalFormatting sqref="BP124:BP145">
    <cfRule type="cellIs" dxfId="11927" priority="8656" stopIfTrue="1" operator="equal">
      <formula>"h"</formula>
    </cfRule>
    <cfRule type="cellIs" dxfId="11926" priority="8657" stopIfTrue="1" operator="equal">
      <formula>"g"</formula>
    </cfRule>
  </conditionalFormatting>
  <conditionalFormatting sqref="BP124:BP145">
    <cfRule type="cellIs" dxfId="11925" priority="8646" stopIfTrue="1" operator="equal">
      <formula>"f"</formula>
    </cfRule>
  </conditionalFormatting>
  <conditionalFormatting sqref="BP124:BP145">
    <cfRule type="cellIs" dxfId="11924" priority="8644" stopIfTrue="1" operator="equal">
      <formula>"h"</formula>
    </cfRule>
    <cfRule type="cellIs" dxfId="11923" priority="8645" stopIfTrue="1" operator="equal">
      <formula>"g"</formula>
    </cfRule>
  </conditionalFormatting>
  <conditionalFormatting sqref="BP124:BP145">
    <cfRule type="cellIs" dxfId="11922" priority="8643" stopIfTrue="1" operator="equal">
      <formula>"f"</formula>
    </cfRule>
  </conditionalFormatting>
  <conditionalFormatting sqref="BP124:BP145">
    <cfRule type="cellIs" dxfId="11921" priority="8641" stopIfTrue="1" operator="equal">
      <formula>"h"</formula>
    </cfRule>
    <cfRule type="cellIs" dxfId="11920" priority="8642" stopIfTrue="1" operator="equal">
      <formula>"g"</formula>
    </cfRule>
  </conditionalFormatting>
  <conditionalFormatting sqref="BP124:BP145">
    <cfRule type="cellIs" dxfId="11919" priority="8640" stopIfTrue="1" operator="equal">
      <formula>"f"</formula>
    </cfRule>
  </conditionalFormatting>
  <conditionalFormatting sqref="BP124:BP145">
    <cfRule type="cellIs" dxfId="11918" priority="8638" stopIfTrue="1" operator="equal">
      <formula>"h"</formula>
    </cfRule>
    <cfRule type="cellIs" dxfId="11917" priority="8639" stopIfTrue="1" operator="equal">
      <formula>"g"</formula>
    </cfRule>
  </conditionalFormatting>
  <conditionalFormatting sqref="BP124:BP145">
    <cfRule type="cellIs" dxfId="11916" priority="8637" stopIfTrue="1" operator="equal">
      <formula>"f"</formula>
    </cfRule>
  </conditionalFormatting>
  <conditionalFormatting sqref="BP124:BP145">
    <cfRule type="cellIs" dxfId="11915" priority="8635" stopIfTrue="1" operator="equal">
      <formula>"h"</formula>
    </cfRule>
    <cfRule type="cellIs" dxfId="11914" priority="8636" stopIfTrue="1" operator="equal">
      <formula>"g"</formula>
    </cfRule>
  </conditionalFormatting>
  <conditionalFormatting sqref="AP124:AP145">
    <cfRule type="cellIs" dxfId="11913" priority="8634" stopIfTrue="1" operator="equal">
      <formula>"f"</formula>
    </cfRule>
  </conditionalFormatting>
  <conditionalFormatting sqref="AP124:AP145">
    <cfRule type="cellIs" dxfId="11912" priority="8632" stopIfTrue="1" operator="equal">
      <formula>"h"</formula>
    </cfRule>
    <cfRule type="cellIs" dxfId="11911" priority="8633" stopIfTrue="1" operator="equal">
      <formula>"g"</formula>
    </cfRule>
  </conditionalFormatting>
  <conditionalFormatting sqref="AP124:AP145">
    <cfRule type="cellIs" dxfId="11910" priority="8631" stopIfTrue="1" operator="equal">
      <formula>"f"</formula>
    </cfRule>
  </conditionalFormatting>
  <conditionalFormatting sqref="AP124:AP145">
    <cfRule type="cellIs" dxfId="11909" priority="8629" stopIfTrue="1" operator="equal">
      <formula>"h"</formula>
    </cfRule>
    <cfRule type="cellIs" dxfId="11908" priority="8630" stopIfTrue="1" operator="equal">
      <formula>"g"</formula>
    </cfRule>
  </conditionalFormatting>
  <conditionalFormatting sqref="AP124:AP145">
    <cfRule type="cellIs" dxfId="11907" priority="8625" stopIfTrue="1" operator="equal">
      <formula>"f"</formula>
    </cfRule>
  </conditionalFormatting>
  <conditionalFormatting sqref="AP124:AP145">
    <cfRule type="cellIs" dxfId="11906" priority="8623" stopIfTrue="1" operator="equal">
      <formula>"h"</formula>
    </cfRule>
    <cfRule type="cellIs" dxfId="11905" priority="8624" stopIfTrue="1" operator="equal">
      <formula>"g"</formula>
    </cfRule>
  </conditionalFormatting>
  <conditionalFormatting sqref="AP124:AP145">
    <cfRule type="cellIs" dxfId="11904" priority="8628" stopIfTrue="1" operator="equal">
      <formula>"f"</formula>
    </cfRule>
  </conditionalFormatting>
  <conditionalFormatting sqref="AP124:AP145">
    <cfRule type="cellIs" dxfId="11903" priority="8626" stopIfTrue="1" operator="equal">
      <formula>"h"</formula>
    </cfRule>
    <cfRule type="cellIs" dxfId="11902" priority="8627" stopIfTrue="1" operator="equal">
      <formula>"g"</formula>
    </cfRule>
  </conditionalFormatting>
  <conditionalFormatting sqref="AP124:AP145">
    <cfRule type="cellIs" dxfId="11901" priority="8622" stopIfTrue="1" operator="equal">
      <formula>"f"</formula>
    </cfRule>
  </conditionalFormatting>
  <conditionalFormatting sqref="AP124:AP145">
    <cfRule type="cellIs" dxfId="11900" priority="8620" stopIfTrue="1" operator="equal">
      <formula>"h"</formula>
    </cfRule>
    <cfRule type="cellIs" dxfId="11899" priority="8621" stopIfTrue="1" operator="equal">
      <formula>"g"</formula>
    </cfRule>
  </conditionalFormatting>
  <conditionalFormatting sqref="AP124:AP145">
    <cfRule type="cellIs" dxfId="11898" priority="8619" stopIfTrue="1" operator="equal">
      <formula>"f"</formula>
    </cfRule>
  </conditionalFormatting>
  <conditionalFormatting sqref="AP124:AP145">
    <cfRule type="cellIs" dxfId="11897" priority="8617" stopIfTrue="1" operator="equal">
      <formula>"h"</formula>
    </cfRule>
    <cfRule type="cellIs" dxfId="11896" priority="8618" stopIfTrue="1" operator="equal">
      <formula>"g"</formula>
    </cfRule>
  </conditionalFormatting>
  <conditionalFormatting sqref="AP124:AP145">
    <cfRule type="cellIs" dxfId="11895" priority="8613" stopIfTrue="1" operator="equal">
      <formula>"f"</formula>
    </cfRule>
  </conditionalFormatting>
  <conditionalFormatting sqref="AP124:AP145">
    <cfRule type="cellIs" dxfId="11894" priority="8611" stopIfTrue="1" operator="equal">
      <formula>"h"</formula>
    </cfRule>
    <cfRule type="cellIs" dxfId="11893" priority="8612" stopIfTrue="1" operator="equal">
      <formula>"g"</formula>
    </cfRule>
  </conditionalFormatting>
  <conditionalFormatting sqref="AP124:AP145">
    <cfRule type="cellIs" dxfId="11892" priority="8616" stopIfTrue="1" operator="equal">
      <formula>"f"</formula>
    </cfRule>
  </conditionalFormatting>
  <conditionalFormatting sqref="AP124:AP145">
    <cfRule type="cellIs" dxfId="11891" priority="8614" stopIfTrue="1" operator="equal">
      <formula>"h"</formula>
    </cfRule>
    <cfRule type="cellIs" dxfId="11890" priority="8615" stopIfTrue="1" operator="equal">
      <formula>"g"</formula>
    </cfRule>
  </conditionalFormatting>
  <conditionalFormatting sqref="AP124:AP145">
    <cfRule type="cellIs" dxfId="11889" priority="8610" stopIfTrue="1" operator="equal">
      <formula>"f"</formula>
    </cfRule>
  </conditionalFormatting>
  <conditionalFormatting sqref="AP124:AP145">
    <cfRule type="cellIs" dxfId="11888" priority="8608" stopIfTrue="1" operator="equal">
      <formula>"h"</formula>
    </cfRule>
    <cfRule type="cellIs" dxfId="11887" priority="8609" stopIfTrue="1" operator="equal">
      <formula>"g"</formula>
    </cfRule>
  </conditionalFormatting>
  <conditionalFormatting sqref="AP124:AP145">
    <cfRule type="cellIs" dxfId="11886" priority="8607" stopIfTrue="1" operator="equal">
      <formula>"f"</formula>
    </cfRule>
  </conditionalFormatting>
  <conditionalFormatting sqref="AP124:AP145">
    <cfRule type="cellIs" dxfId="11885" priority="8605" stopIfTrue="1" operator="equal">
      <formula>"h"</formula>
    </cfRule>
    <cfRule type="cellIs" dxfId="11884" priority="8606" stopIfTrue="1" operator="equal">
      <formula>"g"</formula>
    </cfRule>
  </conditionalFormatting>
  <conditionalFormatting sqref="AP124:AP145">
    <cfRule type="cellIs" dxfId="11883" priority="8604" stopIfTrue="1" operator="equal">
      <formula>"f"</formula>
    </cfRule>
  </conditionalFormatting>
  <conditionalFormatting sqref="AP124:AP145">
    <cfRule type="cellIs" dxfId="11882" priority="8602" stopIfTrue="1" operator="equal">
      <formula>"h"</formula>
    </cfRule>
    <cfRule type="cellIs" dxfId="11881" priority="8603" stopIfTrue="1" operator="equal">
      <formula>"g"</formula>
    </cfRule>
  </conditionalFormatting>
  <conditionalFormatting sqref="AP124:AP145">
    <cfRule type="cellIs" dxfId="11880" priority="8601" stopIfTrue="1" operator="equal">
      <formula>"f"</formula>
    </cfRule>
  </conditionalFormatting>
  <conditionalFormatting sqref="AP124:AP145">
    <cfRule type="cellIs" dxfId="11879" priority="8599" stopIfTrue="1" operator="equal">
      <formula>"h"</formula>
    </cfRule>
    <cfRule type="cellIs" dxfId="11878" priority="8600" stopIfTrue="1" operator="equal">
      <formula>"g"</formula>
    </cfRule>
  </conditionalFormatting>
  <conditionalFormatting sqref="AP124:AP145">
    <cfRule type="cellIs" dxfId="11877" priority="8598" stopIfTrue="1" operator="equal">
      <formula>"f"</formula>
    </cfRule>
  </conditionalFormatting>
  <conditionalFormatting sqref="AP124:AP145">
    <cfRule type="cellIs" dxfId="11876" priority="8596" stopIfTrue="1" operator="equal">
      <formula>"h"</formula>
    </cfRule>
    <cfRule type="cellIs" dxfId="11875" priority="8597" stopIfTrue="1" operator="equal">
      <formula>"g"</formula>
    </cfRule>
  </conditionalFormatting>
  <conditionalFormatting sqref="AP124:AP145">
    <cfRule type="cellIs" dxfId="11874" priority="8595" stopIfTrue="1" operator="equal">
      <formula>"f"</formula>
    </cfRule>
  </conditionalFormatting>
  <conditionalFormatting sqref="AP124:AP145">
    <cfRule type="cellIs" dxfId="11873" priority="8593" stopIfTrue="1" operator="equal">
      <formula>"h"</formula>
    </cfRule>
    <cfRule type="cellIs" dxfId="11872" priority="8594" stopIfTrue="1" operator="equal">
      <formula>"g"</formula>
    </cfRule>
  </conditionalFormatting>
  <conditionalFormatting sqref="AP124:AP145">
    <cfRule type="cellIs" dxfId="11871" priority="8589" stopIfTrue="1" operator="equal">
      <formula>"f"</formula>
    </cfRule>
  </conditionalFormatting>
  <conditionalFormatting sqref="AP124:AP145">
    <cfRule type="cellIs" dxfId="11870" priority="8587" stopIfTrue="1" operator="equal">
      <formula>"h"</formula>
    </cfRule>
    <cfRule type="cellIs" dxfId="11869" priority="8588" stopIfTrue="1" operator="equal">
      <formula>"g"</formula>
    </cfRule>
  </conditionalFormatting>
  <conditionalFormatting sqref="AP124:AP145">
    <cfRule type="cellIs" dxfId="11868" priority="8592" stopIfTrue="1" operator="equal">
      <formula>"f"</formula>
    </cfRule>
  </conditionalFormatting>
  <conditionalFormatting sqref="AP124:AP145">
    <cfRule type="cellIs" dxfId="11867" priority="8590" stopIfTrue="1" operator="equal">
      <formula>"h"</formula>
    </cfRule>
    <cfRule type="cellIs" dxfId="11866" priority="8591" stopIfTrue="1" operator="equal">
      <formula>"g"</formula>
    </cfRule>
  </conditionalFormatting>
  <conditionalFormatting sqref="AP124:AP145">
    <cfRule type="cellIs" dxfId="11865" priority="8586" stopIfTrue="1" operator="equal">
      <formula>"f"</formula>
    </cfRule>
  </conditionalFormatting>
  <conditionalFormatting sqref="AP124:AP145">
    <cfRule type="cellIs" dxfId="11864" priority="8584" stopIfTrue="1" operator="equal">
      <formula>"h"</formula>
    </cfRule>
    <cfRule type="cellIs" dxfId="11863" priority="8585" stopIfTrue="1" operator="equal">
      <formula>"g"</formula>
    </cfRule>
  </conditionalFormatting>
  <conditionalFormatting sqref="AP124:AP145">
    <cfRule type="cellIs" dxfId="11862" priority="8583" stopIfTrue="1" operator="equal">
      <formula>"f"</formula>
    </cfRule>
  </conditionalFormatting>
  <conditionalFormatting sqref="AP124:AP145">
    <cfRule type="cellIs" dxfId="11861" priority="8581" stopIfTrue="1" operator="equal">
      <formula>"h"</formula>
    </cfRule>
    <cfRule type="cellIs" dxfId="11860" priority="8582" stopIfTrue="1" operator="equal">
      <formula>"g"</formula>
    </cfRule>
  </conditionalFormatting>
  <conditionalFormatting sqref="AP124:AP145">
    <cfRule type="cellIs" dxfId="11859" priority="8580" stopIfTrue="1" operator="equal">
      <formula>"f"</formula>
    </cfRule>
  </conditionalFormatting>
  <conditionalFormatting sqref="AP124:AP145">
    <cfRule type="cellIs" dxfId="11858" priority="8578" stopIfTrue="1" operator="equal">
      <formula>"h"</formula>
    </cfRule>
    <cfRule type="cellIs" dxfId="11857" priority="8579" stopIfTrue="1" operator="equal">
      <formula>"g"</formula>
    </cfRule>
  </conditionalFormatting>
  <conditionalFormatting sqref="AP124:AP145">
    <cfRule type="cellIs" dxfId="11856" priority="8577" stopIfTrue="1" operator="equal">
      <formula>"f"</formula>
    </cfRule>
  </conditionalFormatting>
  <conditionalFormatting sqref="AP124:AP145">
    <cfRule type="cellIs" dxfId="11855" priority="8575" stopIfTrue="1" operator="equal">
      <formula>"h"</formula>
    </cfRule>
    <cfRule type="cellIs" dxfId="11854" priority="8576" stopIfTrue="1" operator="equal">
      <formula>"g"</formula>
    </cfRule>
  </conditionalFormatting>
  <conditionalFormatting sqref="BQ124:BR145">
    <cfRule type="cellIs" dxfId="11853" priority="8805" stopIfTrue="1" operator="equal">
      <formula>"f"</formula>
    </cfRule>
  </conditionalFormatting>
  <conditionalFormatting sqref="BQ124:BR145">
    <cfRule type="cellIs" dxfId="11852" priority="8803" stopIfTrue="1" operator="equal">
      <formula>"h"</formula>
    </cfRule>
    <cfRule type="cellIs" dxfId="11851" priority="8804" stopIfTrue="1" operator="equal">
      <formula>"g"</formula>
    </cfRule>
  </conditionalFormatting>
  <conditionalFormatting sqref="AV124:AV145">
    <cfRule type="cellIs" dxfId="11850" priority="8802" stopIfTrue="1" operator="equal">
      <formula>"f"</formula>
    </cfRule>
  </conditionalFormatting>
  <conditionalFormatting sqref="AV124:AV145">
    <cfRule type="cellIs" dxfId="11849" priority="8800" stopIfTrue="1" operator="equal">
      <formula>"h"</formula>
    </cfRule>
    <cfRule type="cellIs" dxfId="11848" priority="8801" stopIfTrue="1" operator="equal">
      <formula>"g"</formula>
    </cfRule>
  </conditionalFormatting>
  <conditionalFormatting sqref="AV124:AV145">
    <cfRule type="cellIs" dxfId="11847" priority="8799" stopIfTrue="1" operator="equal">
      <formula>"f"</formula>
    </cfRule>
  </conditionalFormatting>
  <conditionalFormatting sqref="AV124:AV145">
    <cfRule type="cellIs" dxfId="11846" priority="8797" stopIfTrue="1" operator="equal">
      <formula>"h"</formula>
    </cfRule>
    <cfRule type="cellIs" dxfId="11845" priority="8798" stopIfTrue="1" operator="equal">
      <formula>"g"</formula>
    </cfRule>
  </conditionalFormatting>
  <conditionalFormatting sqref="AV124:AV145">
    <cfRule type="cellIs" dxfId="11844" priority="8793" stopIfTrue="1" operator="equal">
      <formula>"f"</formula>
    </cfRule>
  </conditionalFormatting>
  <conditionalFormatting sqref="AV124:AV145">
    <cfRule type="cellIs" dxfId="11843" priority="8791" stopIfTrue="1" operator="equal">
      <formula>"h"</formula>
    </cfRule>
    <cfRule type="cellIs" dxfId="11842" priority="8792" stopIfTrue="1" operator="equal">
      <formula>"g"</formula>
    </cfRule>
  </conditionalFormatting>
  <conditionalFormatting sqref="AV124:AV145">
    <cfRule type="cellIs" dxfId="11841" priority="8796" stopIfTrue="1" operator="equal">
      <formula>"f"</formula>
    </cfRule>
  </conditionalFormatting>
  <conditionalFormatting sqref="AV124:AV145">
    <cfRule type="cellIs" dxfId="11840" priority="8794" stopIfTrue="1" operator="equal">
      <formula>"h"</formula>
    </cfRule>
    <cfRule type="cellIs" dxfId="11839" priority="8795" stopIfTrue="1" operator="equal">
      <formula>"g"</formula>
    </cfRule>
  </conditionalFormatting>
  <conditionalFormatting sqref="BD124:BD145">
    <cfRule type="cellIs" dxfId="11838" priority="8337" stopIfTrue="1" operator="equal">
      <formula>"f"</formula>
    </cfRule>
  </conditionalFormatting>
  <conditionalFormatting sqref="BD124:BD145">
    <cfRule type="cellIs" dxfId="11837" priority="8335" stopIfTrue="1" operator="equal">
      <formula>"h"</formula>
    </cfRule>
    <cfRule type="cellIs" dxfId="11836" priority="8336" stopIfTrue="1" operator="equal">
      <formula>"g"</formula>
    </cfRule>
  </conditionalFormatting>
  <conditionalFormatting sqref="BD124:BD145">
    <cfRule type="cellIs" dxfId="11835" priority="8334" stopIfTrue="1" operator="equal">
      <formula>"f"</formula>
    </cfRule>
  </conditionalFormatting>
  <conditionalFormatting sqref="BD124:BD145">
    <cfRule type="cellIs" dxfId="11834" priority="8332" stopIfTrue="1" operator="equal">
      <formula>"h"</formula>
    </cfRule>
    <cfRule type="cellIs" dxfId="11833" priority="8333" stopIfTrue="1" operator="equal">
      <formula>"g"</formula>
    </cfRule>
  </conditionalFormatting>
  <conditionalFormatting sqref="BD124:BD145">
    <cfRule type="cellIs" dxfId="11832" priority="8331" stopIfTrue="1" operator="equal">
      <formula>"f"</formula>
    </cfRule>
  </conditionalFormatting>
  <conditionalFormatting sqref="BD124:BD145">
    <cfRule type="cellIs" dxfId="11831" priority="8329" stopIfTrue="1" operator="equal">
      <formula>"h"</formula>
    </cfRule>
    <cfRule type="cellIs" dxfId="11830" priority="8330" stopIfTrue="1" operator="equal">
      <formula>"g"</formula>
    </cfRule>
  </conditionalFormatting>
  <conditionalFormatting sqref="BD124:BD145">
    <cfRule type="cellIs" dxfId="11829" priority="8328" stopIfTrue="1" operator="equal">
      <formula>"f"</formula>
    </cfRule>
  </conditionalFormatting>
  <conditionalFormatting sqref="BD124:BD145">
    <cfRule type="cellIs" dxfId="11828" priority="8326" stopIfTrue="1" operator="equal">
      <formula>"h"</formula>
    </cfRule>
    <cfRule type="cellIs" dxfId="11827" priority="8327" stopIfTrue="1" operator="equal">
      <formula>"g"</formula>
    </cfRule>
  </conditionalFormatting>
  <conditionalFormatting sqref="AS124:AU145">
    <cfRule type="cellIs" dxfId="11826" priority="8421" stopIfTrue="1" operator="equal">
      <formula>"f"</formula>
    </cfRule>
  </conditionalFormatting>
  <conditionalFormatting sqref="AS124:AU145">
    <cfRule type="cellIs" dxfId="11825" priority="8419" stopIfTrue="1" operator="equal">
      <formula>"h"</formula>
    </cfRule>
    <cfRule type="cellIs" dxfId="11824" priority="8420" stopIfTrue="1" operator="equal">
      <formula>"g"</formula>
    </cfRule>
  </conditionalFormatting>
  <conditionalFormatting sqref="AS124:AU145">
    <cfRule type="cellIs" dxfId="11823" priority="8418" stopIfTrue="1" operator="equal">
      <formula>"f"</formula>
    </cfRule>
  </conditionalFormatting>
  <conditionalFormatting sqref="AS124:AU145">
    <cfRule type="cellIs" dxfId="11822" priority="8416" stopIfTrue="1" operator="equal">
      <formula>"h"</formula>
    </cfRule>
    <cfRule type="cellIs" dxfId="11821" priority="8417" stopIfTrue="1" operator="equal">
      <formula>"g"</formula>
    </cfRule>
  </conditionalFormatting>
  <conditionalFormatting sqref="AS124:AU145">
    <cfRule type="cellIs" dxfId="11820" priority="8415" stopIfTrue="1" operator="equal">
      <formula>"f"</formula>
    </cfRule>
  </conditionalFormatting>
  <conditionalFormatting sqref="AS124:AU145">
    <cfRule type="cellIs" dxfId="11819" priority="8413" stopIfTrue="1" operator="equal">
      <formula>"h"</formula>
    </cfRule>
    <cfRule type="cellIs" dxfId="11818" priority="8414" stopIfTrue="1" operator="equal">
      <formula>"g"</formula>
    </cfRule>
  </conditionalFormatting>
  <conditionalFormatting sqref="AS124:AU145">
    <cfRule type="cellIs" dxfId="11817" priority="8412" stopIfTrue="1" operator="equal">
      <formula>"f"</formula>
    </cfRule>
  </conditionalFormatting>
  <conditionalFormatting sqref="AS124:AU145">
    <cfRule type="cellIs" dxfId="11816" priority="8410" stopIfTrue="1" operator="equal">
      <formula>"h"</formula>
    </cfRule>
    <cfRule type="cellIs" dxfId="11815" priority="8411" stopIfTrue="1" operator="equal">
      <formula>"g"</formula>
    </cfRule>
  </conditionalFormatting>
  <conditionalFormatting sqref="AS124:AU145">
    <cfRule type="cellIs" dxfId="11814" priority="8406" stopIfTrue="1" operator="equal">
      <formula>"f"</formula>
    </cfRule>
  </conditionalFormatting>
  <conditionalFormatting sqref="AS124:AU145">
    <cfRule type="cellIs" dxfId="11813" priority="8404" stopIfTrue="1" operator="equal">
      <formula>"h"</formula>
    </cfRule>
    <cfRule type="cellIs" dxfId="11812" priority="8405" stopIfTrue="1" operator="equal">
      <formula>"g"</formula>
    </cfRule>
  </conditionalFormatting>
  <conditionalFormatting sqref="AS124:AU145">
    <cfRule type="cellIs" dxfId="11811" priority="8403" stopIfTrue="1" operator="equal">
      <formula>"f"</formula>
    </cfRule>
  </conditionalFormatting>
  <conditionalFormatting sqref="AS124:AU145">
    <cfRule type="cellIs" dxfId="11810" priority="8401" stopIfTrue="1" operator="equal">
      <formula>"h"</formula>
    </cfRule>
    <cfRule type="cellIs" dxfId="11809" priority="8402" stopIfTrue="1" operator="equal">
      <formula>"g"</formula>
    </cfRule>
  </conditionalFormatting>
  <conditionalFormatting sqref="AS124:AU145">
    <cfRule type="cellIs" dxfId="11808" priority="8400" stopIfTrue="1" operator="equal">
      <formula>"f"</formula>
    </cfRule>
  </conditionalFormatting>
  <conditionalFormatting sqref="AS124:AU145">
    <cfRule type="cellIs" dxfId="11807" priority="8398" stopIfTrue="1" operator="equal">
      <formula>"h"</formula>
    </cfRule>
    <cfRule type="cellIs" dxfId="11806" priority="8399" stopIfTrue="1" operator="equal">
      <formula>"g"</formula>
    </cfRule>
  </conditionalFormatting>
  <conditionalFormatting sqref="AS124:AU145">
    <cfRule type="cellIs" dxfId="11805" priority="8409" stopIfTrue="1" operator="equal">
      <formula>"f"</formula>
    </cfRule>
  </conditionalFormatting>
  <conditionalFormatting sqref="AS124:AU145">
    <cfRule type="cellIs" dxfId="11804" priority="8407" stopIfTrue="1" operator="equal">
      <formula>"h"</formula>
    </cfRule>
    <cfRule type="cellIs" dxfId="11803" priority="8408" stopIfTrue="1" operator="equal">
      <formula>"g"</formula>
    </cfRule>
  </conditionalFormatting>
  <conditionalFormatting sqref="AS124:AU145">
    <cfRule type="cellIs" dxfId="11802" priority="8397" stopIfTrue="1" operator="equal">
      <formula>"f"</formula>
    </cfRule>
  </conditionalFormatting>
  <conditionalFormatting sqref="AS124:AU145">
    <cfRule type="cellIs" dxfId="11801" priority="8395" stopIfTrue="1" operator="equal">
      <formula>"h"</formula>
    </cfRule>
    <cfRule type="cellIs" dxfId="11800" priority="8396" stopIfTrue="1" operator="equal">
      <formula>"g"</formula>
    </cfRule>
  </conditionalFormatting>
  <conditionalFormatting sqref="AX124:AY145">
    <cfRule type="cellIs" dxfId="11799" priority="8394" stopIfTrue="1" operator="equal">
      <formula>"f"</formula>
    </cfRule>
  </conditionalFormatting>
  <conditionalFormatting sqref="AX124:AY145">
    <cfRule type="cellIs" dxfId="11798" priority="8392" stopIfTrue="1" operator="equal">
      <formula>"h"</formula>
    </cfRule>
    <cfRule type="cellIs" dxfId="11797" priority="8393" stopIfTrue="1" operator="equal">
      <formula>"g"</formula>
    </cfRule>
  </conditionalFormatting>
  <conditionalFormatting sqref="AX124:AY145">
    <cfRule type="cellIs" dxfId="11796" priority="8388" stopIfTrue="1" operator="equal">
      <formula>"f"</formula>
    </cfRule>
  </conditionalFormatting>
  <conditionalFormatting sqref="AX124:AY145">
    <cfRule type="cellIs" dxfId="11795" priority="8386" stopIfTrue="1" operator="equal">
      <formula>"h"</formula>
    </cfRule>
    <cfRule type="cellIs" dxfId="11794" priority="8387" stopIfTrue="1" operator="equal">
      <formula>"g"</formula>
    </cfRule>
  </conditionalFormatting>
  <conditionalFormatting sqref="AX124:AY145">
    <cfRule type="cellIs" dxfId="11793" priority="8391" stopIfTrue="1" operator="equal">
      <formula>"f"</formula>
    </cfRule>
  </conditionalFormatting>
  <conditionalFormatting sqref="AX124:AY145">
    <cfRule type="cellIs" dxfId="11792" priority="8389" stopIfTrue="1" operator="equal">
      <formula>"h"</formula>
    </cfRule>
    <cfRule type="cellIs" dxfId="11791" priority="8390" stopIfTrue="1" operator="equal">
      <formula>"g"</formula>
    </cfRule>
  </conditionalFormatting>
  <conditionalFormatting sqref="AX124:AY145">
    <cfRule type="cellIs" dxfId="11790" priority="8385" stopIfTrue="1" operator="equal">
      <formula>"f"</formula>
    </cfRule>
  </conditionalFormatting>
  <conditionalFormatting sqref="AX124:AY145">
    <cfRule type="cellIs" dxfId="11789" priority="8383" stopIfTrue="1" operator="equal">
      <formula>"h"</formula>
    </cfRule>
    <cfRule type="cellIs" dxfId="11788" priority="8384" stopIfTrue="1" operator="equal">
      <formula>"g"</formula>
    </cfRule>
  </conditionalFormatting>
  <conditionalFormatting sqref="AX124:AY145">
    <cfRule type="cellIs" dxfId="11787" priority="8382" stopIfTrue="1" operator="equal">
      <formula>"f"</formula>
    </cfRule>
  </conditionalFormatting>
  <conditionalFormatting sqref="AX124:AY145">
    <cfRule type="cellIs" dxfId="11786" priority="8380" stopIfTrue="1" operator="equal">
      <formula>"h"</formula>
    </cfRule>
    <cfRule type="cellIs" dxfId="11785" priority="8381" stopIfTrue="1" operator="equal">
      <formula>"g"</formula>
    </cfRule>
  </conditionalFormatting>
  <conditionalFormatting sqref="AX124:AY145">
    <cfRule type="cellIs" dxfId="11784" priority="8376" stopIfTrue="1" operator="equal">
      <formula>"f"</formula>
    </cfRule>
  </conditionalFormatting>
  <conditionalFormatting sqref="AX124:AY145">
    <cfRule type="cellIs" dxfId="11783" priority="8374" stopIfTrue="1" operator="equal">
      <formula>"h"</formula>
    </cfRule>
    <cfRule type="cellIs" dxfId="11782" priority="8375" stopIfTrue="1" operator="equal">
      <formula>"g"</formula>
    </cfRule>
  </conditionalFormatting>
  <conditionalFormatting sqref="AX124:AY145">
    <cfRule type="cellIs" dxfId="11781" priority="8379" stopIfTrue="1" operator="equal">
      <formula>"f"</formula>
    </cfRule>
  </conditionalFormatting>
  <conditionalFormatting sqref="AX124:AY145">
    <cfRule type="cellIs" dxfId="11780" priority="8377" stopIfTrue="1" operator="equal">
      <formula>"h"</formula>
    </cfRule>
    <cfRule type="cellIs" dxfId="11779" priority="8378" stopIfTrue="1" operator="equal">
      <formula>"g"</formula>
    </cfRule>
  </conditionalFormatting>
  <conditionalFormatting sqref="AX124:AY145">
    <cfRule type="cellIs" dxfId="11778" priority="8373" stopIfTrue="1" operator="equal">
      <formula>"f"</formula>
    </cfRule>
  </conditionalFormatting>
  <conditionalFormatting sqref="AX124:AY145">
    <cfRule type="cellIs" dxfId="11777" priority="8371" stopIfTrue="1" operator="equal">
      <formula>"h"</formula>
    </cfRule>
    <cfRule type="cellIs" dxfId="11776" priority="8372" stopIfTrue="1" operator="equal">
      <formula>"g"</formula>
    </cfRule>
  </conditionalFormatting>
  <conditionalFormatting sqref="BC124:BC145">
    <cfRule type="cellIs" dxfId="11775" priority="8370" stopIfTrue="1" operator="equal">
      <formula>"f"</formula>
    </cfRule>
  </conditionalFormatting>
  <conditionalFormatting sqref="BC124:BC145">
    <cfRule type="cellIs" dxfId="11774" priority="8368" stopIfTrue="1" operator="equal">
      <formula>"h"</formula>
    </cfRule>
    <cfRule type="cellIs" dxfId="11773" priority="8369" stopIfTrue="1" operator="equal">
      <formula>"g"</formula>
    </cfRule>
  </conditionalFormatting>
  <conditionalFormatting sqref="BC124:BC145">
    <cfRule type="cellIs" dxfId="11772" priority="8367" stopIfTrue="1" operator="equal">
      <formula>"f"</formula>
    </cfRule>
  </conditionalFormatting>
  <conditionalFormatting sqref="BC124:BC145">
    <cfRule type="cellIs" dxfId="11771" priority="8365" stopIfTrue="1" operator="equal">
      <formula>"h"</formula>
    </cfRule>
    <cfRule type="cellIs" dxfId="11770" priority="8366" stopIfTrue="1" operator="equal">
      <formula>"g"</formula>
    </cfRule>
  </conditionalFormatting>
  <conditionalFormatting sqref="BC124:BC145">
    <cfRule type="cellIs" dxfId="11769" priority="8364" stopIfTrue="1" operator="equal">
      <formula>"f"</formula>
    </cfRule>
  </conditionalFormatting>
  <conditionalFormatting sqref="BC124:BC145">
    <cfRule type="cellIs" dxfId="11768" priority="8362" stopIfTrue="1" operator="equal">
      <formula>"h"</formula>
    </cfRule>
    <cfRule type="cellIs" dxfId="11767" priority="8363" stopIfTrue="1" operator="equal">
      <formula>"g"</formula>
    </cfRule>
  </conditionalFormatting>
  <conditionalFormatting sqref="BC124:BC145">
    <cfRule type="cellIs" dxfId="11766" priority="8358" stopIfTrue="1" operator="equal">
      <formula>"f"</formula>
    </cfRule>
  </conditionalFormatting>
  <conditionalFormatting sqref="BC124:BC145">
    <cfRule type="cellIs" dxfId="11765" priority="8356" stopIfTrue="1" operator="equal">
      <formula>"h"</formula>
    </cfRule>
    <cfRule type="cellIs" dxfId="11764" priority="8357" stopIfTrue="1" operator="equal">
      <formula>"g"</formula>
    </cfRule>
  </conditionalFormatting>
  <conditionalFormatting sqref="BC124:BC145">
    <cfRule type="cellIs" dxfId="11763" priority="8355" stopIfTrue="1" operator="equal">
      <formula>"f"</formula>
    </cfRule>
  </conditionalFormatting>
  <conditionalFormatting sqref="BC124:BC145">
    <cfRule type="cellIs" dxfId="11762" priority="8353" stopIfTrue="1" operator="equal">
      <formula>"h"</formula>
    </cfRule>
    <cfRule type="cellIs" dxfId="11761" priority="8354" stopIfTrue="1" operator="equal">
      <formula>"g"</formula>
    </cfRule>
  </conditionalFormatting>
  <conditionalFormatting sqref="BC124:BC145">
    <cfRule type="cellIs" dxfId="11760" priority="8352" stopIfTrue="1" operator="equal">
      <formula>"f"</formula>
    </cfRule>
  </conditionalFormatting>
  <conditionalFormatting sqref="BC124:BC145">
    <cfRule type="cellIs" dxfId="11759" priority="8350" stopIfTrue="1" operator="equal">
      <formula>"h"</formula>
    </cfRule>
    <cfRule type="cellIs" dxfId="11758" priority="8351" stopIfTrue="1" operator="equal">
      <formula>"g"</formula>
    </cfRule>
  </conditionalFormatting>
  <conditionalFormatting sqref="BC124:BC145">
    <cfRule type="cellIs" dxfId="11757" priority="8361" stopIfTrue="1" operator="equal">
      <formula>"f"</formula>
    </cfRule>
  </conditionalFormatting>
  <conditionalFormatting sqref="BC124:BC145">
    <cfRule type="cellIs" dxfId="11756" priority="8359" stopIfTrue="1" operator="equal">
      <formula>"h"</formula>
    </cfRule>
    <cfRule type="cellIs" dxfId="11755" priority="8360" stopIfTrue="1" operator="equal">
      <formula>"g"</formula>
    </cfRule>
  </conditionalFormatting>
  <conditionalFormatting sqref="BC124:BC145">
    <cfRule type="cellIs" dxfId="11754" priority="8349" stopIfTrue="1" operator="equal">
      <formula>"f"</formula>
    </cfRule>
  </conditionalFormatting>
  <conditionalFormatting sqref="BC124:BC145">
    <cfRule type="cellIs" dxfId="11753" priority="8347" stopIfTrue="1" operator="equal">
      <formula>"h"</formula>
    </cfRule>
    <cfRule type="cellIs" dxfId="11752" priority="8348" stopIfTrue="1" operator="equal">
      <formula>"g"</formula>
    </cfRule>
  </conditionalFormatting>
  <conditionalFormatting sqref="BD124:BD145">
    <cfRule type="cellIs" dxfId="11751" priority="8346" stopIfTrue="1" operator="equal">
      <formula>"f"</formula>
    </cfRule>
  </conditionalFormatting>
  <conditionalFormatting sqref="BD124:BD145">
    <cfRule type="cellIs" dxfId="11750" priority="8344" stopIfTrue="1" operator="equal">
      <formula>"h"</formula>
    </cfRule>
    <cfRule type="cellIs" dxfId="11749" priority="8345" stopIfTrue="1" operator="equal">
      <formula>"g"</formula>
    </cfRule>
  </conditionalFormatting>
  <conditionalFormatting sqref="BD124:BD145">
    <cfRule type="cellIs" dxfId="11748" priority="8340" stopIfTrue="1" operator="equal">
      <formula>"f"</formula>
    </cfRule>
  </conditionalFormatting>
  <conditionalFormatting sqref="BD124:BD145">
    <cfRule type="cellIs" dxfId="11747" priority="8338" stopIfTrue="1" operator="equal">
      <formula>"h"</formula>
    </cfRule>
    <cfRule type="cellIs" dxfId="11746" priority="8339" stopIfTrue="1" operator="equal">
      <formula>"g"</formula>
    </cfRule>
  </conditionalFormatting>
  <conditionalFormatting sqref="BD124:BD145">
    <cfRule type="cellIs" dxfId="11745" priority="8343" stopIfTrue="1" operator="equal">
      <formula>"f"</formula>
    </cfRule>
  </conditionalFormatting>
  <conditionalFormatting sqref="BD124:BD145">
    <cfRule type="cellIs" dxfId="11744" priority="8341" stopIfTrue="1" operator="equal">
      <formula>"h"</formula>
    </cfRule>
    <cfRule type="cellIs" dxfId="11743" priority="8342" stopIfTrue="1" operator="equal">
      <formula>"g"</formula>
    </cfRule>
  </conditionalFormatting>
  <conditionalFormatting sqref="BO124:BO145">
    <cfRule type="cellIs" dxfId="11742" priority="7941" stopIfTrue="1" operator="equal">
      <formula>"f"</formula>
    </cfRule>
  </conditionalFormatting>
  <conditionalFormatting sqref="BO124:BO145">
    <cfRule type="cellIs" dxfId="11741" priority="7939" stopIfTrue="1" operator="equal">
      <formula>"h"</formula>
    </cfRule>
    <cfRule type="cellIs" dxfId="11740" priority="7940" stopIfTrue="1" operator="equal">
      <formula>"g"</formula>
    </cfRule>
  </conditionalFormatting>
  <conditionalFormatting sqref="BC124:BD145">
    <cfRule type="cellIs" dxfId="11739" priority="8301" stopIfTrue="1" operator="equal">
      <formula>"f"</formula>
    </cfRule>
  </conditionalFormatting>
  <conditionalFormatting sqref="BC124:BD145">
    <cfRule type="cellIs" dxfId="11738" priority="8299" stopIfTrue="1" operator="equal">
      <formula>"h"</formula>
    </cfRule>
    <cfRule type="cellIs" dxfId="11737" priority="8300" stopIfTrue="1" operator="equal">
      <formula>"g"</formula>
    </cfRule>
  </conditionalFormatting>
  <conditionalFormatting sqref="BC124:BC145">
    <cfRule type="cellIs" dxfId="11736" priority="8298" stopIfTrue="1" operator="equal">
      <formula>"f"</formula>
    </cfRule>
  </conditionalFormatting>
  <conditionalFormatting sqref="BC124:BC145">
    <cfRule type="cellIs" dxfId="11735" priority="8296" stopIfTrue="1" operator="equal">
      <formula>"h"</formula>
    </cfRule>
    <cfRule type="cellIs" dxfId="11734" priority="8297" stopIfTrue="1" operator="equal">
      <formula>"g"</formula>
    </cfRule>
  </conditionalFormatting>
  <conditionalFormatting sqref="BC124:BC145">
    <cfRule type="cellIs" dxfId="11733" priority="8295" stopIfTrue="1" operator="equal">
      <formula>"f"</formula>
    </cfRule>
  </conditionalFormatting>
  <conditionalFormatting sqref="BC124:BC145">
    <cfRule type="cellIs" dxfId="11732" priority="8293" stopIfTrue="1" operator="equal">
      <formula>"h"</formula>
    </cfRule>
    <cfRule type="cellIs" dxfId="11731" priority="8294" stopIfTrue="1" operator="equal">
      <formula>"g"</formula>
    </cfRule>
  </conditionalFormatting>
  <conditionalFormatting sqref="BC124:BC145">
    <cfRule type="cellIs" dxfId="11730" priority="8292" stopIfTrue="1" operator="equal">
      <formula>"f"</formula>
    </cfRule>
  </conditionalFormatting>
  <conditionalFormatting sqref="BC124:BC145">
    <cfRule type="cellIs" dxfId="11729" priority="8290" stopIfTrue="1" operator="equal">
      <formula>"h"</formula>
    </cfRule>
    <cfRule type="cellIs" dxfId="11728" priority="8291" stopIfTrue="1" operator="equal">
      <formula>"g"</formula>
    </cfRule>
  </conditionalFormatting>
  <conditionalFormatting sqref="BC124:BC145">
    <cfRule type="cellIs" dxfId="11727" priority="8289" stopIfTrue="1" operator="equal">
      <formula>"f"</formula>
    </cfRule>
  </conditionalFormatting>
  <conditionalFormatting sqref="BC124:BC145">
    <cfRule type="cellIs" dxfId="11726" priority="8287" stopIfTrue="1" operator="equal">
      <formula>"h"</formula>
    </cfRule>
    <cfRule type="cellIs" dxfId="11725" priority="8288" stopIfTrue="1" operator="equal">
      <formula>"g"</formula>
    </cfRule>
  </conditionalFormatting>
  <conditionalFormatting sqref="BC124:BC145">
    <cfRule type="cellIs" dxfId="11724" priority="8286" stopIfTrue="1" operator="equal">
      <formula>"f"</formula>
    </cfRule>
  </conditionalFormatting>
  <conditionalFormatting sqref="BC124:BC145">
    <cfRule type="cellIs" dxfId="11723" priority="8284" stopIfTrue="1" operator="equal">
      <formula>"h"</formula>
    </cfRule>
    <cfRule type="cellIs" dxfId="11722" priority="8285" stopIfTrue="1" operator="equal">
      <formula>"g"</formula>
    </cfRule>
  </conditionalFormatting>
  <conditionalFormatting sqref="BC124:BC145">
    <cfRule type="cellIs" dxfId="11721" priority="8283" stopIfTrue="1" operator="equal">
      <formula>"f"</formula>
    </cfRule>
  </conditionalFormatting>
  <conditionalFormatting sqref="BC124:BC145">
    <cfRule type="cellIs" dxfId="11720" priority="8281" stopIfTrue="1" operator="equal">
      <formula>"h"</formula>
    </cfRule>
    <cfRule type="cellIs" dxfId="11719" priority="8282" stopIfTrue="1" operator="equal">
      <formula>"g"</formula>
    </cfRule>
  </conditionalFormatting>
  <conditionalFormatting sqref="BC124:BC145">
    <cfRule type="cellIs" dxfId="11718" priority="8280" stopIfTrue="1" operator="equal">
      <formula>"f"</formula>
    </cfRule>
  </conditionalFormatting>
  <conditionalFormatting sqref="BC124:BC145">
    <cfRule type="cellIs" dxfId="11717" priority="8278" stopIfTrue="1" operator="equal">
      <formula>"h"</formula>
    </cfRule>
    <cfRule type="cellIs" dxfId="11716" priority="8279" stopIfTrue="1" operator="equal">
      <formula>"g"</formula>
    </cfRule>
  </conditionalFormatting>
  <conditionalFormatting sqref="BC124:BC145">
    <cfRule type="cellIs" dxfId="11715" priority="8277" stopIfTrue="1" operator="equal">
      <formula>"f"</formula>
    </cfRule>
  </conditionalFormatting>
  <conditionalFormatting sqref="BC124:BC145">
    <cfRule type="cellIs" dxfId="11714" priority="8275" stopIfTrue="1" operator="equal">
      <formula>"h"</formula>
    </cfRule>
    <cfRule type="cellIs" dxfId="11713" priority="8276" stopIfTrue="1" operator="equal">
      <formula>"g"</formula>
    </cfRule>
  </conditionalFormatting>
  <conditionalFormatting sqref="AZ124:BB145">
    <cfRule type="cellIs" dxfId="11712" priority="8274" stopIfTrue="1" operator="equal">
      <formula>"f"</formula>
    </cfRule>
  </conditionalFormatting>
  <conditionalFormatting sqref="AZ124:BB145">
    <cfRule type="cellIs" dxfId="11711" priority="8272" stopIfTrue="1" operator="equal">
      <formula>"h"</formula>
    </cfRule>
    <cfRule type="cellIs" dxfId="11710" priority="8273" stopIfTrue="1" operator="equal">
      <formula>"g"</formula>
    </cfRule>
  </conditionalFormatting>
  <conditionalFormatting sqref="AZ124:BB145">
    <cfRule type="cellIs" dxfId="11709" priority="8268" stopIfTrue="1" operator="equal">
      <formula>"f"</formula>
    </cfRule>
  </conditionalFormatting>
  <conditionalFormatting sqref="AZ124:BB145">
    <cfRule type="cellIs" dxfId="11708" priority="8266" stopIfTrue="1" operator="equal">
      <formula>"h"</formula>
    </cfRule>
    <cfRule type="cellIs" dxfId="11707" priority="8267" stopIfTrue="1" operator="equal">
      <formula>"g"</formula>
    </cfRule>
  </conditionalFormatting>
  <conditionalFormatting sqref="AZ124:BB145">
    <cfRule type="cellIs" dxfId="11706" priority="8271" stopIfTrue="1" operator="equal">
      <formula>"f"</formula>
    </cfRule>
  </conditionalFormatting>
  <conditionalFormatting sqref="AZ124:BB145">
    <cfRule type="cellIs" dxfId="11705" priority="8269" stopIfTrue="1" operator="equal">
      <formula>"h"</formula>
    </cfRule>
    <cfRule type="cellIs" dxfId="11704" priority="8270" stopIfTrue="1" operator="equal">
      <formula>"g"</formula>
    </cfRule>
  </conditionalFormatting>
  <conditionalFormatting sqref="AZ124:BB145">
    <cfRule type="cellIs" dxfId="11703" priority="8265" stopIfTrue="1" operator="equal">
      <formula>"f"</formula>
    </cfRule>
  </conditionalFormatting>
  <conditionalFormatting sqref="AZ124:BB145">
    <cfRule type="cellIs" dxfId="11702" priority="8263" stopIfTrue="1" operator="equal">
      <formula>"h"</formula>
    </cfRule>
    <cfRule type="cellIs" dxfId="11701" priority="8264" stopIfTrue="1" operator="equal">
      <formula>"g"</formula>
    </cfRule>
  </conditionalFormatting>
  <conditionalFormatting sqref="AZ124:BB145">
    <cfRule type="cellIs" dxfId="11700" priority="8262" stopIfTrue="1" operator="equal">
      <formula>"f"</formula>
    </cfRule>
  </conditionalFormatting>
  <conditionalFormatting sqref="AZ124:BB145">
    <cfRule type="cellIs" dxfId="11699" priority="8260" stopIfTrue="1" operator="equal">
      <formula>"h"</formula>
    </cfRule>
    <cfRule type="cellIs" dxfId="11698" priority="8261" stopIfTrue="1" operator="equal">
      <formula>"g"</formula>
    </cfRule>
  </conditionalFormatting>
  <conditionalFormatting sqref="AZ124:BB145">
    <cfRule type="cellIs" dxfId="11697" priority="8256" stopIfTrue="1" operator="equal">
      <formula>"f"</formula>
    </cfRule>
  </conditionalFormatting>
  <conditionalFormatting sqref="AZ124:BB145">
    <cfRule type="cellIs" dxfId="11696" priority="8254" stopIfTrue="1" operator="equal">
      <formula>"h"</formula>
    </cfRule>
    <cfRule type="cellIs" dxfId="11695" priority="8255" stopIfTrue="1" operator="equal">
      <formula>"g"</formula>
    </cfRule>
  </conditionalFormatting>
  <conditionalFormatting sqref="AZ124:BB145">
    <cfRule type="cellIs" dxfId="11694" priority="8259" stopIfTrue="1" operator="equal">
      <formula>"f"</formula>
    </cfRule>
  </conditionalFormatting>
  <conditionalFormatting sqref="AZ124:BB145">
    <cfRule type="cellIs" dxfId="11693" priority="8257" stopIfTrue="1" operator="equal">
      <formula>"h"</formula>
    </cfRule>
    <cfRule type="cellIs" dxfId="11692" priority="8258" stopIfTrue="1" operator="equal">
      <formula>"g"</formula>
    </cfRule>
  </conditionalFormatting>
  <conditionalFormatting sqref="AZ124:BB145">
    <cfRule type="cellIs" dxfId="11691" priority="8253" stopIfTrue="1" operator="equal">
      <formula>"f"</formula>
    </cfRule>
  </conditionalFormatting>
  <conditionalFormatting sqref="AZ124:BB145">
    <cfRule type="cellIs" dxfId="11690" priority="8251" stopIfTrue="1" operator="equal">
      <formula>"h"</formula>
    </cfRule>
    <cfRule type="cellIs" dxfId="11689" priority="8252" stopIfTrue="1" operator="equal">
      <formula>"g"</formula>
    </cfRule>
  </conditionalFormatting>
  <conditionalFormatting sqref="AZ124:BB145">
    <cfRule type="cellIs" dxfId="11688" priority="8250" stopIfTrue="1" operator="equal">
      <formula>"f"</formula>
    </cfRule>
  </conditionalFormatting>
  <conditionalFormatting sqref="AZ124:BB145">
    <cfRule type="cellIs" dxfId="11687" priority="8248" stopIfTrue="1" operator="equal">
      <formula>"h"</formula>
    </cfRule>
    <cfRule type="cellIs" dxfId="11686" priority="8249" stopIfTrue="1" operator="equal">
      <formula>"g"</formula>
    </cfRule>
  </conditionalFormatting>
  <conditionalFormatting sqref="AZ124:BB145">
    <cfRule type="cellIs" dxfId="11685" priority="8247" stopIfTrue="1" operator="equal">
      <formula>"f"</formula>
    </cfRule>
  </conditionalFormatting>
  <conditionalFormatting sqref="AZ124:BB145">
    <cfRule type="cellIs" dxfId="11684" priority="8245" stopIfTrue="1" operator="equal">
      <formula>"h"</formula>
    </cfRule>
    <cfRule type="cellIs" dxfId="11683" priority="8246" stopIfTrue="1" operator="equal">
      <formula>"g"</formula>
    </cfRule>
  </conditionalFormatting>
  <conditionalFormatting sqref="AZ124:BB145">
    <cfRule type="cellIs" dxfId="11682" priority="8244" stopIfTrue="1" operator="equal">
      <formula>"f"</formula>
    </cfRule>
  </conditionalFormatting>
  <conditionalFormatting sqref="AZ124:BB145">
    <cfRule type="cellIs" dxfId="11681" priority="8242" stopIfTrue="1" operator="equal">
      <formula>"h"</formula>
    </cfRule>
    <cfRule type="cellIs" dxfId="11680" priority="8243" stopIfTrue="1" operator="equal">
      <formula>"g"</formula>
    </cfRule>
  </conditionalFormatting>
  <conditionalFormatting sqref="AZ124:BB145">
    <cfRule type="cellIs" dxfId="11679" priority="8238" stopIfTrue="1" operator="equal">
      <formula>"f"</formula>
    </cfRule>
  </conditionalFormatting>
  <conditionalFormatting sqref="AZ124:BB145">
    <cfRule type="cellIs" dxfId="11678" priority="8236" stopIfTrue="1" operator="equal">
      <formula>"h"</formula>
    </cfRule>
    <cfRule type="cellIs" dxfId="11677" priority="8237" stopIfTrue="1" operator="equal">
      <formula>"g"</formula>
    </cfRule>
  </conditionalFormatting>
  <conditionalFormatting sqref="AZ124:BB145">
    <cfRule type="cellIs" dxfId="11676" priority="8235" stopIfTrue="1" operator="equal">
      <formula>"f"</formula>
    </cfRule>
  </conditionalFormatting>
  <conditionalFormatting sqref="AZ124:BB145">
    <cfRule type="cellIs" dxfId="11675" priority="8233" stopIfTrue="1" operator="equal">
      <formula>"h"</formula>
    </cfRule>
    <cfRule type="cellIs" dxfId="11674" priority="8234" stopIfTrue="1" operator="equal">
      <formula>"g"</formula>
    </cfRule>
  </conditionalFormatting>
  <conditionalFormatting sqref="AZ124:BB145">
    <cfRule type="cellIs" dxfId="11673" priority="8232" stopIfTrue="1" operator="equal">
      <formula>"f"</formula>
    </cfRule>
  </conditionalFormatting>
  <conditionalFormatting sqref="AZ124:BB145">
    <cfRule type="cellIs" dxfId="11672" priority="8230" stopIfTrue="1" operator="equal">
      <formula>"h"</formula>
    </cfRule>
    <cfRule type="cellIs" dxfId="11671" priority="8231" stopIfTrue="1" operator="equal">
      <formula>"g"</formula>
    </cfRule>
  </conditionalFormatting>
  <conditionalFormatting sqref="AZ124:BB145">
    <cfRule type="cellIs" dxfId="11670" priority="8241" stopIfTrue="1" operator="equal">
      <formula>"f"</formula>
    </cfRule>
  </conditionalFormatting>
  <conditionalFormatting sqref="AZ124:BB145">
    <cfRule type="cellIs" dxfId="11669" priority="8239" stopIfTrue="1" operator="equal">
      <formula>"h"</formula>
    </cfRule>
    <cfRule type="cellIs" dxfId="11668" priority="8240" stopIfTrue="1" operator="equal">
      <formula>"g"</formula>
    </cfRule>
  </conditionalFormatting>
  <conditionalFormatting sqref="AZ124:BB145">
    <cfRule type="cellIs" dxfId="11667" priority="8226" stopIfTrue="1" operator="equal">
      <formula>"f"</formula>
    </cfRule>
  </conditionalFormatting>
  <conditionalFormatting sqref="AZ124:BB145">
    <cfRule type="cellIs" dxfId="11666" priority="8224" stopIfTrue="1" operator="equal">
      <formula>"h"</formula>
    </cfRule>
    <cfRule type="cellIs" dxfId="11665" priority="8225" stopIfTrue="1" operator="equal">
      <formula>"g"</formula>
    </cfRule>
  </conditionalFormatting>
  <conditionalFormatting sqref="AZ124:BB145">
    <cfRule type="cellIs" dxfId="11664" priority="8223" stopIfTrue="1" operator="equal">
      <formula>"f"</formula>
    </cfRule>
  </conditionalFormatting>
  <conditionalFormatting sqref="AZ124:BB145">
    <cfRule type="cellIs" dxfId="11663" priority="8221" stopIfTrue="1" operator="equal">
      <formula>"h"</formula>
    </cfRule>
    <cfRule type="cellIs" dxfId="11662" priority="8222" stopIfTrue="1" operator="equal">
      <formula>"g"</formula>
    </cfRule>
  </conditionalFormatting>
  <conditionalFormatting sqref="AZ124:BB145">
    <cfRule type="cellIs" dxfId="11661" priority="8214" stopIfTrue="1" operator="equal">
      <formula>"f"</formula>
    </cfRule>
  </conditionalFormatting>
  <conditionalFormatting sqref="AZ124:BB145">
    <cfRule type="cellIs" dxfId="11660" priority="8212" stopIfTrue="1" operator="equal">
      <formula>"h"</formula>
    </cfRule>
    <cfRule type="cellIs" dxfId="11659" priority="8213" stopIfTrue="1" operator="equal">
      <formula>"g"</formula>
    </cfRule>
  </conditionalFormatting>
  <conditionalFormatting sqref="AZ124:BB145">
    <cfRule type="cellIs" dxfId="11658" priority="8211" stopIfTrue="1" operator="equal">
      <formula>"f"</formula>
    </cfRule>
  </conditionalFormatting>
  <conditionalFormatting sqref="AZ124:BB145">
    <cfRule type="cellIs" dxfId="11657" priority="8209" stopIfTrue="1" operator="equal">
      <formula>"h"</formula>
    </cfRule>
    <cfRule type="cellIs" dxfId="11656" priority="8210" stopIfTrue="1" operator="equal">
      <formula>"g"</formula>
    </cfRule>
  </conditionalFormatting>
  <conditionalFormatting sqref="AZ124:BB145">
    <cfRule type="cellIs" dxfId="11655" priority="8205" stopIfTrue="1" operator="equal">
      <formula>"f"</formula>
    </cfRule>
  </conditionalFormatting>
  <conditionalFormatting sqref="AZ124:BB145">
    <cfRule type="cellIs" dxfId="11654" priority="8203" stopIfTrue="1" operator="equal">
      <formula>"h"</formula>
    </cfRule>
    <cfRule type="cellIs" dxfId="11653" priority="8204" stopIfTrue="1" operator="equal">
      <formula>"g"</formula>
    </cfRule>
  </conditionalFormatting>
  <conditionalFormatting sqref="BE124:BF145">
    <cfRule type="cellIs" dxfId="11652" priority="8199" stopIfTrue="1" operator="equal">
      <formula>"f"</formula>
    </cfRule>
  </conditionalFormatting>
  <conditionalFormatting sqref="BE124:BF145">
    <cfRule type="cellIs" dxfId="11651" priority="8197" stopIfTrue="1" operator="equal">
      <formula>"h"</formula>
    </cfRule>
    <cfRule type="cellIs" dxfId="11650" priority="8198" stopIfTrue="1" operator="equal">
      <formula>"g"</formula>
    </cfRule>
  </conditionalFormatting>
  <conditionalFormatting sqref="BE124:BF145">
    <cfRule type="cellIs" dxfId="11649" priority="8190" stopIfTrue="1" operator="equal">
      <formula>"f"</formula>
    </cfRule>
  </conditionalFormatting>
  <conditionalFormatting sqref="BE124:BF145">
    <cfRule type="cellIs" dxfId="11648" priority="8188" stopIfTrue="1" operator="equal">
      <formula>"h"</formula>
    </cfRule>
    <cfRule type="cellIs" dxfId="11647" priority="8189" stopIfTrue="1" operator="equal">
      <formula>"g"</formula>
    </cfRule>
  </conditionalFormatting>
  <conditionalFormatting sqref="BE124:BF145">
    <cfRule type="cellIs" dxfId="11646" priority="8184" stopIfTrue="1" operator="equal">
      <formula>"f"</formula>
    </cfRule>
  </conditionalFormatting>
  <conditionalFormatting sqref="BE124:BF145">
    <cfRule type="cellIs" dxfId="11645" priority="8182" stopIfTrue="1" operator="equal">
      <formula>"h"</formula>
    </cfRule>
    <cfRule type="cellIs" dxfId="11644" priority="8183" stopIfTrue="1" operator="equal">
      <formula>"g"</formula>
    </cfRule>
  </conditionalFormatting>
  <conditionalFormatting sqref="BJ124:BJ145">
    <cfRule type="cellIs" dxfId="11643" priority="8157" stopIfTrue="1" operator="equal">
      <formula>"f"</formula>
    </cfRule>
  </conditionalFormatting>
  <conditionalFormatting sqref="BJ124:BJ145">
    <cfRule type="cellIs" dxfId="11642" priority="8155" stopIfTrue="1" operator="equal">
      <formula>"h"</formula>
    </cfRule>
    <cfRule type="cellIs" dxfId="11641" priority="8156" stopIfTrue="1" operator="equal">
      <formula>"g"</formula>
    </cfRule>
  </conditionalFormatting>
  <conditionalFormatting sqref="BK124:BK145">
    <cfRule type="cellIs" dxfId="11640" priority="8154" stopIfTrue="1" operator="equal">
      <formula>"f"</formula>
    </cfRule>
  </conditionalFormatting>
  <conditionalFormatting sqref="BK124:BK145">
    <cfRule type="cellIs" dxfId="11639" priority="8152" stopIfTrue="1" operator="equal">
      <formula>"h"</formula>
    </cfRule>
    <cfRule type="cellIs" dxfId="11638" priority="8153" stopIfTrue="1" operator="equal">
      <formula>"g"</formula>
    </cfRule>
  </conditionalFormatting>
  <conditionalFormatting sqref="BK124:BK145">
    <cfRule type="cellIs" dxfId="11637" priority="8148" stopIfTrue="1" operator="equal">
      <formula>"f"</formula>
    </cfRule>
  </conditionalFormatting>
  <conditionalFormatting sqref="BK124:BK145">
    <cfRule type="cellIs" dxfId="11636" priority="8146" stopIfTrue="1" operator="equal">
      <formula>"h"</formula>
    </cfRule>
    <cfRule type="cellIs" dxfId="11635" priority="8147" stopIfTrue="1" operator="equal">
      <formula>"g"</formula>
    </cfRule>
  </conditionalFormatting>
  <conditionalFormatting sqref="BK124:BK145">
    <cfRule type="cellIs" dxfId="11634" priority="8151" stopIfTrue="1" operator="equal">
      <formula>"f"</formula>
    </cfRule>
  </conditionalFormatting>
  <conditionalFormatting sqref="BK124:BK145">
    <cfRule type="cellIs" dxfId="11633" priority="8149" stopIfTrue="1" operator="equal">
      <formula>"h"</formula>
    </cfRule>
    <cfRule type="cellIs" dxfId="11632" priority="8150" stopIfTrue="1" operator="equal">
      <formula>"g"</formula>
    </cfRule>
  </conditionalFormatting>
  <conditionalFormatting sqref="BK124:BK145">
    <cfRule type="cellIs" dxfId="11631" priority="8145" stopIfTrue="1" operator="equal">
      <formula>"f"</formula>
    </cfRule>
  </conditionalFormatting>
  <conditionalFormatting sqref="BK124:BK145">
    <cfRule type="cellIs" dxfId="11630" priority="8143" stopIfTrue="1" operator="equal">
      <formula>"h"</formula>
    </cfRule>
    <cfRule type="cellIs" dxfId="11629" priority="8144" stopIfTrue="1" operator="equal">
      <formula>"g"</formula>
    </cfRule>
  </conditionalFormatting>
  <conditionalFormatting sqref="BK124:BK145">
    <cfRule type="cellIs" dxfId="11628" priority="8142" stopIfTrue="1" operator="equal">
      <formula>"f"</formula>
    </cfRule>
  </conditionalFormatting>
  <conditionalFormatting sqref="BK124:BK145">
    <cfRule type="cellIs" dxfId="11627" priority="8140" stopIfTrue="1" operator="equal">
      <formula>"h"</formula>
    </cfRule>
    <cfRule type="cellIs" dxfId="11626" priority="8141" stopIfTrue="1" operator="equal">
      <formula>"g"</formula>
    </cfRule>
  </conditionalFormatting>
  <conditionalFormatting sqref="BK124:BK145">
    <cfRule type="cellIs" dxfId="11625" priority="8139" stopIfTrue="1" operator="equal">
      <formula>"f"</formula>
    </cfRule>
  </conditionalFormatting>
  <conditionalFormatting sqref="BK124:BK145">
    <cfRule type="cellIs" dxfId="11624" priority="8137" stopIfTrue="1" operator="equal">
      <formula>"h"</formula>
    </cfRule>
    <cfRule type="cellIs" dxfId="11623" priority="8138" stopIfTrue="1" operator="equal">
      <formula>"g"</formula>
    </cfRule>
  </conditionalFormatting>
  <conditionalFormatting sqref="BK124:BK145">
    <cfRule type="cellIs" dxfId="11622" priority="8136" stopIfTrue="1" operator="equal">
      <formula>"f"</formula>
    </cfRule>
  </conditionalFormatting>
  <conditionalFormatting sqref="BK124:BK145">
    <cfRule type="cellIs" dxfId="11621" priority="8134" stopIfTrue="1" operator="equal">
      <formula>"h"</formula>
    </cfRule>
    <cfRule type="cellIs" dxfId="11620" priority="8135" stopIfTrue="1" operator="equal">
      <formula>"g"</formula>
    </cfRule>
  </conditionalFormatting>
  <conditionalFormatting sqref="BK124:BK145">
    <cfRule type="cellIs" dxfId="11619" priority="8133" stopIfTrue="1" operator="equal">
      <formula>"f"</formula>
    </cfRule>
  </conditionalFormatting>
  <conditionalFormatting sqref="BK124:BK145">
    <cfRule type="cellIs" dxfId="11618" priority="8131" stopIfTrue="1" operator="equal">
      <formula>"h"</formula>
    </cfRule>
    <cfRule type="cellIs" dxfId="11617" priority="8132" stopIfTrue="1" operator="equal">
      <formula>"g"</formula>
    </cfRule>
  </conditionalFormatting>
  <conditionalFormatting sqref="BJ124:BK145">
    <cfRule type="cellIs" dxfId="11616" priority="8130" stopIfTrue="1" operator="equal">
      <formula>"f"</formula>
    </cfRule>
  </conditionalFormatting>
  <conditionalFormatting sqref="BJ124:BK145">
    <cfRule type="cellIs" dxfId="11615" priority="8128" stopIfTrue="1" operator="equal">
      <formula>"h"</formula>
    </cfRule>
    <cfRule type="cellIs" dxfId="11614" priority="8129" stopIfTrue="1" operator="equal">
      <formula>"g"</formula>
    </cfRule>
  </conditionalFormatting>
  <conditionalFormatting sqref="BJ124:BK145">
    <cfRule type="cellIs" dxfId="11613" priority="8127" stopIfTrue="1" operator="equal">
      <formula>"f"</formula>
    </cfRule>
  </conditionalFormatting>
  <conditionalFormatting sqref="BJ124:BK145">
    <cfRule type="cellIs" dxfId="11612" priority="8125" stopIfTrue="1" operator="equal">
      <formula>"h"</formula>
    </cfRule>
    <cfRule type="cellIs" dxfId="11611" priority="8126" stopIfTrue="1" operator="equal">
      <formula>"g"</formula>
    </cfRule>
  </conditionalFormatting>
  <conditionalFormatting sqref="BJ124:BK145">
    <cfRule type="cellIs" dxfId="11610" priority="8124" stopIfTrue="1" operator="equal">
      <formula>"f"</formula>
    </cfRule>
  </conditionalFormatting>
  <conditionalFormatting sqref="BJ124:BK145">
    <cfRule type="cellIs" dxfId="11609" priority="8122" stopIfTrue="1" operator="equal">
      <formula>"h"</formula>
    </cfRule>
    <cfRule type="cellIs" dxfId="11608" priority="8123" stopIfTrue="1" operator="equal">
      <formula>"g"</formula>
    </cfRule>
  </conditionalFormatting>
  <conditionalFormatting sqref="BJ124:BK145">
    <cfRule type="cellIs" dxfId="11607" priority="8121" stopIfTrue="1" operator="equal">
      <formula>"f"</formula>
    </cfRule>
  </conditionalFormatting>
  <conditionalFormatting sqref="BJ124:BK145">
    <cfRule type="cellIs" dxfId="11606" priority="8119" stopIfTrue="1" operator="equal">
      <formula>"h"</formula>
    </cfRule>
    <cfRule type="cellIs" dxfId="11605" priority="8120" stopIfTrue="1" operator="equal">
      <formula>"g"</formula>
    </cfRule>
  </conditionalFormatting>
  <conditionalFormatting sqref="BJ124:BK145">
    <cfRule type="cellIs" dxfId="11604" priority="8118" stopIfTrue="1" operator="equal">
      <formula>"f"</formula>
    </cfRule>
  </conditionalFormatting>
  <conditionalFormatting sqref="BJ124:BK145">
    <cfRule type="cellIs" dxfId="11603" priority="8116" stopIfTrue="1" operator="equal">
      <formula>"h"</formula>
    </cfRule>
    <cfRule type="cellIs" dxfId="11602" priority="8117" stopIfTrue="1" operator="equal">
      <formula>"g"</formula>
    </cfRule>
  </conditionalFormatting>
  <conditionalFormatting sqref="BJ124:BK145">
    <cfRule type="cellIs" dxfId="11601" priority="8115" stopIfTrue="1" operator="equal">
      <formula>"f"</formula>
    </cfRule>
  </conditionalFormatting>
  <conditionalFormatting sqref="BJ124:BK145">
    <cfRule type="cellIs" dxfId="11600" priority="8113" stopIfTrue="1" operator="equal">
      <formula>"h"</formula>
    </cfRule>
    <cfRule type="cellIs" dxfId="11599" priority="8114" stopIfTrue="1" operator="equal">
      <formula>"g"</formula>
    </cfRule>
  </conditionalFormatting>
  <conditionalFormatting sqref="BJ124:BK145">
    <cfRule type="cellIs" dxfId="11598" priority="8112" stopIfTrue="1" operator="equal">
      <formula>"f"</formula>
    </cfRule>
  </conditionalFormatting>
  <conditionalFormatting sqref="BJ124:BK145">
    <cfRule type="cellIs" dxfId="11597" priority="8110" stopIfTrue="1" operator="equal">
      <formula>"h"</formula>
    </cfRule>
    <cfRule type="cellIs" dxfId="11596" priority="8111" stopIfTrue="1" operator="equal">
      <formula>"g"</formula>
    </cfRule>
  </conditionalFormatting>
  <conditionalFormatting sqref="BJ124:BK145">
    <cfRule type="cellIs" dxfId="11595" priority="8109" stopIfTrue="1" operator="equal">
      <formula>"f"</formula>
    </cfRule>
  </conditionalFormatting>
  <conditionalFormatting sqref="BJ124:BK145">
    <cfRule type="cellIs" dxfId="11594" priority="8107" stopIfTrue="1" operator="equal">
      <formula>"h"</formula>
    </cfRule>
    <cfRule type="cellIs" dxfId="11593" priority="8108" stopIfTrue="1" operator="equal">
      <formula>"g"</formula>
    </cfRule>
  </conditionalFormatting>
  <conditionalFormatting sqref="BJ124:BJ145">
    <cfRule type="cellIs" dxfId="11592" priority="8106" stopIfTrue="1" operator="equal">
      <formula>"f"</formula>
    </cfRule>
  </conditionalFormatting>
  <conditionalFormatting sqref="BJ124:BJ145">
    <cfRule type="cellIs" dxfId="11591" priority="8104" stopIfTrue="1" operator="equal">
      <formula>"h"</formula>
    </cfRule>
    <cfRule type="cellIs" dxfId="11590" priority="8105" stopIfTrue="1" operator="equal">
      <formula>"g"</formula>
    </cfRule>
  </conditionalFormatting>
  <conditionalFormatting sqref="BJ124:BJ145">
    <cfRule type="cellIs" dxfId="11589" priority="8103" stopIfTrue="1" operator="equal">
      <formula>"f"</formula>
    </cfRule>
  </conditionalFormatting>
  <conditionalFormatting sqref="BJ124:BJ145">
    <cfRule type="cellIs" dxfId="11588" priority="8101" stopIfTrue="1" operator="equal">
      <formula>"h"</formula>
    </cfRule>
    <cfRule type="cellIs" dxfId="11587" priority="8102" stopIfTrue="1" operator="equal">
      <formula>"g"</formula>
    </cfRule>
  </conditionalFormatting>
  <conditionalFormatting sqref="BJ124:BJ145">
    <cfRule type="cellIs" dxfId="11586" priority="8100" stopIfTrue="1" operator="equal">
      <formula>"f"</formula>
    </cfRule>
  </conditionalFormatting>
  <conditionalFormatting sqref="BJ124:BJ145">
    <cfRule type="cellIs" dxfId="11585" priority="8098" stopIfTrue="1" operator="equal">
      <formula>"h"</formula>
    </cfRule>
    <cfRule type="cellIs" dxfId="11584" priority="8099" stopIfTrue="1" operator="equal">
      <formula>"g"</formula>
    </cfRule>
  </conditionalFormatting>
  <conditionalFormatting sqref="BJ124:BJ145">
    <cfRule type="cellIs" dxfId="11583" priority="8097" stopIfTrue="1" operator="equal">
      <formula>"f"</formula>
    </cfRule>
  </conditionalFormatting>
  <conditionalFormatting sqref="BJ124:BJ145">
    <cfRule type="cellIs" dxfId="11582" priority="8095" stopIfTrue="1" operator="equal">
      <formula>"h"</formula>
    </cfRule>
    <cfRule type="cellIs" dxfId="11581" priority="8096" stopIfTrue="1" operator="equal">
      <formula>"g"</formula>
    </cfRule>
  </conditionalFormatting>
  <conditionalFormatting sqref="BJ124:BJ145">
    <cfRule type="cellIs" dxfId="11580" priority="8094" stopIfTrue="1" operator="equal">
      <formula>"f"</formula>
    </cfRule>
  </conditionalFormatting>
  <conditionalFormatting sqref="BJ124:BJ145">
    <cfRule type="cellIs" dxfId="11579" priority="8092" stopIfTrue="1" operator="equal">
      <formula>"h"</formula>
    </cfRule>
    <cfRule type="cellIs" dxfId="11578" priority="8093" stopIfTrue="1" operator="equal">
      <formula>"g"</formula>
    </cfRule>
  </conditionalFormatting>
  <conditionalFormatting sqref="BJ124:BJ145">
    <cfRule type="cellIs" dxfId="11577" priority="8091" stopIfTrue="1" operator="equal">
      <formula>"f"</formula>
    </cfRule>
  </conditionalFormatting>
  <conditionalFormatting sqref="BJ124:BJ145">
    <cfRule type="cellIs" dxfId="11576" priority="8089" stopIfTrue="1" operator="equal">
      <formula>"h"</formula>
    </cfRule>
    <cfRule type="cellIs" dxfId="11575" priority="8090" stopIfTrue="1" operator="equal">
      <formula>"g"</formula>
    </cfRule>
  </conditionalFormatting>
  <conditionalFormatting sqref="BJ124:BJ145">
    <cfRule type="cellIs" dxfId="11574" priority="8088" stopIfTrue="1" operator="equal">
      <formula>"f"</formula>
    </cfRule>
  </conditionalFormatting>
  <conditionalFormatting sqref="BJ124:BJ145">
    <cfRule type="cellIs" dxfId="11573" priority="8086" stopIfTrue="1" operator="equal">
      <formula>"h"</formula>
    </cfRule>
    <cfRule type="cellIs" dxfId="11572" priority="8087" stopIfTrue="1" operator="equal">
      <formula>"g"</formula>
    </cfRule>
  </conditionalFormatting>
  <conditionalFormatting sqref="BJ124:BJ145">
    <cfRule type="cellIs" dxfId="11571" priority="8085" stopIfTrue="1" operator="equal">
      <formula>"f"</formula>
    </cfRule>
  </conditionalFormatting>
  <conditionalFormatting sqref="BJ124:BJ145">
    <cfRule type="cellIs" dxfId="11570" priority="8083" stopIfTrue="1" operator="equal">
      <formula>"h"</formula>
    </cfRule>
    <cfRule type="cellIs" dxfId="11569" priority="8084" stopIfTrue="1" operator="equal">
      <formula>"g"</formula>
    </cfRule>
  </conditionalFormatting>
  <conditionalFormatting sqref="BG124:BI145">
    <cfRule type="cellIs" dxfId="11568" priority="8082" stopIfTrue="1" operator="equal">
      <formula>"f"</formula>
    </cfRule>
  </conditionalFormatting>
  <conditionalFormatting sqref="BG124:BI145">
    <cfRule type="cellIs" dxfId="11567" priority="8080" stopIfTrue="1" operator="equal">
      <formula>"h"</formula>
    </cfRule>
    <cfRule type="cellIs" dxfId="11566" priority="8081" stopIfTrue="1" operator="equal">
      <formula>"g"</formula>
    </cfRule>
  </conditionalFormatting>
  <conditionalFormatting sqref="BG124:BI145">
    <cfRule type="cellIs" dxfId="11565" priority="8079" stopIfTrue="1" operator="equal">
      <formula>"f"</formula>
    </cfRule>
  </conditionalFormatting>
  <conditionalFormatting sqref="BG124:BI145">
    <cfRule type="cellIs" dxfId="11564" priority="8077" stopIfTrue="1" operator="equal">
      <formula>"h"</formula>
    </cfRule>
    <cfRule type="cellIs" dxfId="11563" priority="8078" stopIfTrue="1" operator="equal">
      <formula>"g"</formula>
    </cfRule>
  </conditionalFormatting>
  <conditionalFormatting sqref="BG124:BI145">
    <cfRule type="cellIs" dxfId="11562" priority="8076" stopIfTrue="1" operator="equal">
      <formula>"f"</formula>
    </cfRule>
  </conditionalFormatting>
  <conditionalFormatting sqref="BG124:BI145">
    <cfRule type="cellIs" dxfId="11561" priority="8074" stopIfTrue="1" operator="equal">
      <formula>"h"</formula>
    </cfRule>
    <cfRule type="cellIs" dxfId="11560" priority="8075" stopIfTrue="1" operator="equal">
      <formula>"g"</formula>
    </cfRule>
  </conditionalFormatting>
  <conditionalFormatting sqref="BG124:BI145">
    <cfRule type="cellIs" dxfId="11559" priority="8073" stopIfTrue="1" operator="equal">
      <formula>"f"</formula>
    </cfRule>
  </conditionalFormatting>
  <conditionalFormatting sqref="BG124:BI145">
    <cfRule type="cellIs" dxfId="11558" priority="8071" stopIfTrue="1" operator="equal">
      <formula>"h"</formula>
    </cfRule>
    <cfRule type="cellIs" dxfId="11557" priority="8072" stopIfTrue="1" operator="equal">
      <formula>"g"</formula>
    </cfRule>
  </conditionalFormatting>
  <conditionalFormatting sqref="BG124:BI145">
    <cfRule type="cellIs" dxfId="11556" priority="8070" stopIfTrue="1" operator="equal">
      <formula>"f"</formula>
    </cfRule>
  </conditionalFormatting>
  <conditionalFormatting sqref="BG124:BI145">
    <cfRule type="cellIs" dxfId="11555" priority="8068" stopIfTrue="1" operator="equal">
      <formula>"h"</formula>
    </cfRule>
    <cfRule type="cellIs" dxfId="11554" priority="8069" stopIfTrue="1" operator="equal">
      <formula>"g"</formula>
    </cfRule>
  </conditionalFormatting>
  <conditionalFormatting sqref="BG124:BI145">
    <cfRule type="cellIs" dxfId="11553" priority="8067" stopIfTrue="1" operator="equal">
      <formula>"f"</formula>
    </cfRule>
  </conditionalFormatting>
  <conditionalFormatting sqref="BG124:BI145">
    <cfRule type="cellIs" dxfId="11552" priority="8065" stopIfTrue="1" operator="equal">
      <formula>"h"</formula>
    </cfRule>
    <cfRule type="cellIs" dxfId="11551" priority="8066" stopIfTrue="1" operator="equal">
      <formula>"g"</formula>
    </cfRule>
  </conditionalFormatting>
  <conditionalFormatting sqref="BG124:BI145">
    <cfRule type="cellIs" dxfId="11550" priority="8064" stopIfTrue="1" operator="equal">
      <formula>"f"</formula>
    </cfRule>
  </conditionalFormatting>
  <conditionalFormatting sqref="BG124:BI145">
    <cfRule type="cellIs" dxfId="11549" priority="8062" stopIfTrue="1" operator="equal">
      <formula>"h"</formula>
    </cfRule>
    <cfRule type="cellIs" dxfId="11548" priority="8063" stopIfTrue="1" operator="equal">
      <formula>"g"</formula>
    </cfRule>
  </conditionalFormatting>
  <conditionalFormatting sqref="BG124:BI145">
    <cfRule type="cellIs" dxfId="11547" priority="8061" stopIfTrue="1" operator="equal">
      <formula>"f"</formula>
    </cfRule>
  </conditionalFormatting>
  <conditionalFormatting sqref="BG124:BI145">
    <cfRule type="cellIs" dxfId="11546" priority="8059" stopIfTrue="1" operator="equal">
      <formula>"h"</formula>
    </cfRule>
    <cfRule type="cellIs" dxfId="11545" priority="8060" stopIfTrue="1" operator="equal">
      <formula>"g"</formula>
    </cfRule>
  </conditionalFormatting>
  <conditionalFormatting sqref="BG124:BI145">
    <cfRule type="cellIs" dxfId="11544" priority="8058" stopIfTrue="1" operator="equal">
      <formula>"f"</formula>
    </cfRule>
  </conditionalFormatting>
  <conditionalFormatting sqref="BG124:BI145">
    <cfRule type="cellIs" dxfId="11543" priority="8056" stopIfTrue="1" operator="equal">
      <formula>"h"</formula>
    </cfRule>
    <cfRule type="cellIs" dxfId="11542" priority="8057" stopIfTrue="1" operator="equal">
      <formula>"g"</formula>
    </cfRule>
  </conditionalFormatting>
  <conditionalFormatting sqref="BG124:BI145">
    <cfRule type="cellIs" dxfId="11541" priority="8052" stopIfTrue="1" operator="equal">
      <formula>"f"</formula>
    </cfRule>
  </conditionalFormatting>
  <conditionalFormatting sqref="BG124:BI145">
    <cfRule type="cellIs" dxfId="11540" priority="8050" stopIfTrue="1" operator="equal">
      <formula>"h"</formula>
    </cfRule>
    <cfRule type="cellIs" dxfId="11539" priority="8051" stopIfTrue="1" operator="equal">
      <formula>"g"</formula>
    </cfRule>
  </conditionalFormatting>
  <conditionalFormatting sqref="BG124:BI145">
    <cfRule type="cellIs" dxfId="11538" priority="8055" stopIfTrue="1" operator="equal">
      <formula>"f"</formula>
    </cfRule>
  </conditionalFormatting>
  <conditionalFormatting sqref="BG124:BI145">
    <cfRule type="cellIs" dxfId="11537" priority="8053" stopIfTrue="1" operator="equal">
      <formula>"h"</formula>
    </cfRule>
    <cfRule type="cellIs" dxfId="11536" priority="8054" stopIfTrue="1" operator="equal">
      <formula>"g"</formula>
    </cfRule>
  </conditionalFormatting>
  <conditionalFormatting sqref="BG124:BI145">
    <cfRule type="cellIs" dxfId="11535" priority="8049" stopIfTrue="1" operator="equal">
      <formula>"f"</formula>
    </cfRule>
  </conditionalFormatting>
  <conditionalFormatting sqref="BG124:BI145">
    <cfRule type="cellIs" dxfId="11534" priority="8047" stopIfTrue="1" operator="equal">
      <formula>"h"</formula>
    </cfRule>
    <cfRule type="cellIs" dxfId="11533" priority="8048" stopIfTrue="1" operator="equal">
      <formula>"g"</formula>
    </cfRule>
  </conditionalFormatting>
  <conditionalFormatting sqref="BG124:BI145">
    <cfRule type="cellIs" dxfId="11532" priority="8046" stopIfTrue="1" operator="equal">
      <formula>"f"</formula>
    </cfRule>
  </conditionalFormatting>
  <conditionalFormatting sqref="BG124:BI145">
    <cfRule type="cellIs" dxfId="11531" priority="8044" stopIfTrue="1" operator="equal">
      <formula>"h"</formula>
    </cfRule>
    <cfRule type="cellIs" dxfId="11530" priority="8045" stopIfTrue="1" operator="equal">
      <formula>"g"</formula>
    </cfRule>
  </conditionalFormatting>
  <conditionalFormatting sqref="BG124:BI145">
    <cfRule type="cellIs" dxfId="11529" priority="8040" stopIfTrue="1" operator="equal">
      <formula>"f"</formula>
    </cfRule>
  </conditionalFormatting>
  <conditionalFormatting sqref="BG124:BI145">
    <cfRule type="cellIs" dxfId="11528" priority="8038" stopIfTrue="1" operator="equal">
      <formula>"h"</formula>
    </cfRule>
    <cfRule type="cellIs" dxfId="11527" priority="8039" stopIfTrue="1" operator="equal">
      <formula>"g"</formula>
    </cfRule>
  </conditionalFormatting>
  <conditionalFormatting sqref="BG124:BI145">
    <cfRule type="cellIs" dxfId="11526" priority="8043" stopIfTrue="1" operator="equal">
      <formula>"f"</formula>
    </cfRule>
  </conditionalFormatting>
  <conditionalFormatting sqref="BG124:BI145">
    <cfRule type="cellIs" dxfId="11525" priority="8041" stopIfTrue="1" operator="equal">
      <formula>"h"</formula>
    </cfRule>
    <cfRule type="cellIs" dxfId="11524" priority="8042" stopIfTrue="1" operator="equal">
      <formula>"g"</formula>
    </cfRule>
  </conditionalFormatting>
  <conditionalFormatting sqref="BG124:BI145">
    <cfRule type="cellIs" dxfId="11523" priority="8037" stopIfTrue="1" operator="equal">
      <formula>"f"</formula>
    </cfRule>
  </conditionalFormatting>
  <conditionalFormatting sqref="BG124:BI145">
    <cfRule type="cellIs" dxfId="11522" priority="8035" stopIfTrue="1" operator="equal">
      <formula>"h"</formula>
    </cfRule>
    <cfRule type="cellIs" dxfId="11521" priority="8036" stopIfTrue="1" operator="equal">
      <formula>"g"</formula>
    </cfRule>
  </conditionalFormatting>
  <conditionalFormatting sqref="BG124:BI145">
    <cfRule type="cellIs" dxfId="11520" priority="8034" stopIfTrue="1" operator="equal">
      <formula>"f"</formula>
    </cfRule>
  </conditionalFormatting>
  <conditionalFormatting sqref="BG124:BI145">
    <cfRule type="cellIs" dxfId="11519" priority="8032" stopIfTrue="1" operator="equal">
      <formula>"h"</formula>
    </cfRule>
    <cfRule type="cellIs" dxfId="11518" priority="8033" stopIfTrue="1" operator="equal">
      <formula>"g"</formula>
    </cfRule>
  </conditionalFormatting>
  <conditionalFormatting sqref="BG124:BI145">
    <cfRule type="cellIs" dxfId="11517" priority="8031" stopIfTrue="1" operator="equal">
      <formula>"f"</formula>
    </cfRule>
  </conditionalFormatting>
  <conditionalFormatting sqref="BG124:BI145">
    <cfRule type="cellIs" dxfId="11516" priority="8029" stopIfTrue="1" operator="equal">
      <formula>"h"</formula>
    </cfRule>
    <cfRule type="cellIs" dxfId="11515" priority="8030" stopIfTrue="1" operator="equal">
      <formula>"g"</formula>
    </cfRule>
  </conditionalFormatting>
  <conditionalFormatting sqref="BG124:BI145">
    <cfRule type="cellIs" dxfId="11514" priority="8028" stopIfTrue="1" operator="equal">
      <formula>"f"</formula>
    </cfRule>
  </conditionalFormatting>
  <conditionalFormatting sqref="BG124:BI145">
    <cfRule type="cellIs" dxfId="11513" priority="8026" stopIfTrue="1" operator="equal">
      <formula>"h"</formula>
    </cfRule>
    <cfRule type="cellIs" dxfId="11512" priority="8027" stopIfTrue="1" operator="equal">
      <formula>"g"</formula>
    </cfRule>
  </conditionalFormatting>
  <conditionalFormatting sqref="BG124:BI145">
    <cfRule type="cellIs" dxfId="11511" priority="8022" stopIfTrue="1" operator="equal">
      <formula>"f"</formula>
    </cfRule>
  </conditionalFormatting>
  <conditionalFormatting sqref="BG124:BI145">
    <cfRule type="cellIs" dxfId="11510" priority="8020" stopIfTrue="1" operator="equal">
      <formula>"h"</formula>
    </cfRule>
    <cfRule type="cellIs" dxfId="11509" priority="8021" stopIfTrue="1" operator="equal">
      <formula>"g"</formula>
    </cfRule>
  </conditionalFormatting>
  <conditionalFormatting sqref="BG124:BI145">
    <cfRule type="cellIs" dxfId="11508" priority="8019" stopIfTrue="1" operator="equal">
      <formula>"f"</formula>
    </cfRule>
  </conditionalFormatting>
  <conditionalFormatting sqref="BG124:BI145">
    <cfRule type="cellIs" dxfId="11507" priority="8017" stopIfTrue="1" operator="equal">
      <formula>"h"</formula>
    </cfRule>
    <cfRule type="cellIs" dxfId="11506" priority="8018" stopIfTrue="1" operator="equal">
      <formula>"g"</formula>
    </cfRule>
  </conditionalFormatting>
  <conditionalFormatting sqref="BG124:BI145">
    <cfRule type="cellIs" dxfId="11505" priority="8016" stopIfTrue="1" operator="equal">
      <formula>"f"</formula>
    </cfRule>
  </conditionalFormatting>
  <conditionalFormatting sqref="BG124:BI145">
    <cfRule type="cellIs" dxfId="11504" priority="8014" stopIfTrue="1" operator="equal">
      <formula>"h"</formula>
    </cfRule>
    <cfRule type="cellIs" dxfId="11503" priority="8015" stopIfTrue="1" operator="equal">
      <formula>"g"</formula>
    </cfRule>
  </conditionalFormatting>
  <conditionalFormatting sqref="BG124:BI145">
    <cfRule type="cellIs" dxfId="11502" priority="8025" stopIfTrue="1" operator="equal">
      <formula>"f"</formula>
    </cfRule>
  </conditionalFormatting>
  <conditionalFormatting sqref="BG124:BI145">
    <cfRule type="cellIs" dxfId="11501" priority="8023" stopIfTrue="1" operator="equal">
      <formula>"h"</formula>
    </cfRule>
    <cfRule type="cellIs" dxfId="11500" priority="8024" stopIfTrue="1" operator="equal">
      <formula>"g"</formula>
    </cfRule>
  </conditionalFormatting>
  <conditionalFormatting sqref="BG124:BI145">
    <cfRule type="cellIs" dxfId="11499" priority="8013" stopIfTrue="1" operator="equal">
      <formula>"f"</formula>
    </cfRule>
  </conditionalFormatting>
  <conditionalFormatting sqref="BG124:BI145">
    <cfRule type="cellIs" dxfId="11498" priority="8011" stopIfTrue="1" operator="equal">
      <formula>"h"</formula>
    </cfRule>
    <cfRule type="cellIs" dxfId="11497" priority="8012" stopIfTrue="1" operator="equal">
      <formula>"g"</formula>
    </cfRule>
  </conditionalFormatting>
  <conditionalFormatting sqref="BL124:BM145">
    <cfRule type="cellIs" dxfId="11496" priority="8010" stopIfTrue="1" operator="equal">
      <formula>"f"</formula>
    </cfRule>
  </conditionalFormatting>
  <conditionalFormatting sqref="BL124:BM145">
    <cfRule type="cellIs" dxfId="11495" priority="8008" stopIfTrue="1" operator="equal">
      <formula>"h"</formula>
    </cfRule>
    <cfRule type="cellIs" dxfId="11494" priority="8009" stopIfTrue="1" operator="equal">
      <formula>"g"</formula>
    </cfRule>
  </conditionalFormatting>
  <conditionalFormatting sqref="BL124:BM145">
    <cfRule type="cellIs" dxfId="11493" priority="8007" stopIfTrue="1" operator="equal">
      <formula>"f"</formula>
    </cfRule>
  </conditionalFormatting>
  <conditionalFormatting sqref="BL124:BM145">
    <cfRule type="cellIs" dxfId="11492" priority="8005" stopIfTrue="1" operator="equal">
      <formula>"h"</formula>
    </cfRule>
    <cfRule type="cellIs" dxfId="11491" priority="8006" stopIfTrue="1" operator="equal">
      <formula>"g"</formula>
    </cfRule>
  </conditionalFormatting>
  <conditionalFormatting sqref="BL124:BM145">
    <cfRule type="cellIs" dxfId="11490" priority="8004" stopIfTrue="1" operator="equal">
      <formula>"f"</formula>
    </cfRule>
  </conditionalFormatting>
  <conditionalFormatting sqref="BL124:BM145">
    <cfRule type="cellIs" dxfId="11489" priority="8002" stopIfTrue="1" operator="equal">
      <formula>"h"</formula>
    </cfRule>
    <cfRule type="cellIs" dxfId="11488" priority="8003" stopIfTrue="1" operator="equal">
      <formula>"g"</formula>
    </cfRule>
  </conditionalFormatting>
  <conditionalFormatting sqref="BL124:BM145">
    <cfRule type="cellIs" dxfId="11487" priority="8001" stopIfTrue="1" operator="equal">
      <formula>"f"</formula>
    </cfRule>
  </conditionalFormatting>
  <conditionalFormatting sqref="BL124:BM145">
    <cfRule type="cellIs" dxfId="11486" priority="7999" stopIfTrue="1" operator="equal">
      <formula>"h"</formula>
    </cfRule>
    <cfRule type="cellIs" dxfId="11485" priority="8000" stopIfTrue="1" operator="equal">
      <formula>"g"</formula>
    </cfRule>
  </conditionalFormatting>
  <conditionalFormatting sqref="BL124:BM145">
    <cfRule type="cellIs" dxfId="11484" priority="7998" stopIfTrue="1" operator="equal">
      <formula>"f"</formula>
    </cfRule>
  </conditionalFormatting>
  <conditionalFormatting sqref="BL124:BM145">
    <cfRule type="cellIs" dxfId="11483" priority="7996" stopIfTrue="1" operator="equal">
      <formula>"h"</formula>
    </cfRule>
    <cfRule type="cellIs" dxfId="11482" priority="7997" stopIfTrue="1" operator="equal">
      <formula>"g"</formula>
    </cfRule>
  </conditionalFormatting>
  <conditionalFormatting sqref="BL124:BM145">
    <cfRule type="cellIs" dxfId="11481" priority="7992" stopIfTrue="1" operator="equal">
      <formula>"f"</formula>
    </cfRule>
  </conditionalFormatting>
  <conditionalFormatting sqref="BL124:BM145">
    <cfRule type="cellIs" dxfId="11480" priority="7990" stopIfTrue="1" operator="equal">
      <formula>"h"</formula>
    </cfRule>
    <cfRule type="cellIs" dxfId="11479" priority="7991" stopIfTrue="1" operator="equal">
      <formula>"g"</formula>
    </cfRule>
  </conditionalFormatting>
  <conditionalFormatting sqref="BL124:BM145">
    <cfRule type="cellIs" dxfId="11478" priority="7995" stopIfTrue="1" operator="equal">
      <formula>"f"</formula>
    </cfRule>
  </conditionalFormatting>
  <conditionalFormatting sqref="BL124:BM145">
    <cfRule type="cellIs" dxfId="11477" priority="7993" stopIfTrue="1" operator="equal">
      <formula>"h"</formula>
    </cfRule>
    <cfRule type="cellIs" dxfId="11476" priority="7994" stopIfTrue="1" operator="equal">
      <formula>"g"</formula>
    </cfRule>
  </conditionalFormatting>
  <conditionalFormatting sqref="BL124:BM145">
    <cfRule type="cellIs" dxfId="11475" priority="7989" stopIfTrue="1" operator="equal">
      <formula>"f"</formula>
    </cfRule>
  </conditionalFormatting>
  <conditionalFormatting sqref="BL124:BM145">
    <cfRule type="cellIs" dxfId="11474" priority="7987" stopIfTrue="1" operator="equal">
      <formula>"h"</formula>
    </cfRule>
    <cfRule type="cellIs" dxfId="11473" priority="7988" stopIfTrue="1" operator="equal">
      <formula>"g"</formula>
    </cfRule>
  </conditionalFormatting>
  <conditionalFormatting sqref="BO124:BO145">
    <cfRule type="cellIs" dxfId="11472" priority="7986" stopIfTrue="1" operator="equal">
      <formula>"f"</formula>
    </cfRule>
  </conditionalFormatting>
  <conditionalFormatting sqref="BO124:BO145">
    <cfRule type="cellIs" dxfId="11471" priority="7984" stopIfTrue="1" operator="equal">
      <formula>"h"</formula>
    </cfRule>
    <cfRule type="cellIs" dxfId="11470" priority="7985" stopIfTrue="1" operator="equal">
      <formula>"g"</formula>
    </cfRule>
  </conditionalFormatting>
  <conditionalFormatting sqref="BO124:BO145">
    <cfRule type="cellIs" dxfId="11469" priority="7980" stopIfTrue="1" operator="equal">
      <formula>"f"</formula>
    </cfRule>
  </conditionalFormatting>
  <conditionalFormatting sqref="BO124:BO145">
    <cfRule type="cellIs" dxfId="11468" priority="7978" stopIfTrue="1" operator="equal">
      <formula>"h"</formula>
    </cfRule>
    <cfRule type="cellIs" dxfId="11467" priority="7979" stopIfTrue="1" operator="equal">
      <formula>"g"</formula>
    </cfRule>
  </conditionalFormatting>
  <conditionalFormatting sqref="BO124:BO145">
    <cfRule type="cellIs" dxfId="11466" priority="7983" stopIfTrue="1" operator="equal">
      <formula>"f"</formula>
    </cfRule>
  </conditionalFormatting>
  <conditionalFormatting sqref="BO124:BO145">
    <cfRule type="cellIs" dxfId="11465" priority="7981" stopIfTrue="1" operator="equal">
      <formula>"h"</formula>
    </cfRule>
    <cfRule type="cellIs" dxfId="11464" priority="7982" stopIfTrue="1" operator="equal">
      <formula>"g"</formula>
    </cfRule>
  </conditionalFormatting>
  <conditionalFormatting sqref="BO124:BO145">
    <cfRule type="cellIs" dxfId="11463" priority="7977" stopIfTrue="1" operator="equal">
      <formula>"f"</formula>
    </cfRule>
  </conditionalFormatting>
  <conditionalFormatting sqref="BO124:BO145">
    <cfRule type="cellIs" dxfId="11462" priority="7975" stopIfTrue="1" operator="equal">
      <formula>"h"</formula>
    </cfRule>
    <cfRule type="cellIs" dxfId="11461" priority="7976" stopIfTrue="1" operator="equal">
      <formula>"g"</formula>
    </cfRule>
  </conditionalFormatting>
  <conditionalFormatting sqref="BO124:BO145">
    <cfRule type="cellIs" dxfId="11460" priority="7974" stopIfTrue="1" operator="equal">
      <formula>"f"</formula>
    </cfRule>
  </conditionalFormatting>
  <conditionalFormatting sqref="BO124:BO145">
    <cfRule type="cellIs" dxfId="11459" priority="7972" stopIfTrue="1" operator="equal">
      <formula>"h"</formula>
    </cfRule>
    <cfRule type="cellIs" dxfId="11458" priority="7973" stopIfTrue="1" operator="equal">
      <formula>"g"</formula>
    </cfRule>
  </conditionalFormatting>
  <conditionalFormatting sqref="BO124:BO145">
    <cfRule type="cellIs" dxfId="11457" priority="7971" stopIfTrue="1" operator="equal">
      <formula>"f"</formula>
    </cfRule>
  </conditionalFormatting>
  <conditionalFormatting sqref="BO124:BO145">
    <cfRule type="cellIs" dxfId="11456" priority="7969" stopIfTrue="1" operator="equal">
      <formula>"h"</formula>
    </cfRule>
    <cfRule type="cellIs" dxfId="11455" priority="7970" stopIfTrue="1" operator="equal">
      <formula>"g"</formula>
    </cfRule>
  </conditionalFormatting>
  <conditionalFormatting sqref="BO124:BO145">
    <cfRule type="cellIs" dxfId="11454" priority="7968" stopIfTrue="1" operator="equal">
      <formula>"f"</formula>
    </cfRule>
  </conditionalFormatting>
  <conditionalFormatting sqref="BO124:BO145">
    <cfRule type="cellIs" dxfId="11453" priority="7966" stopIfTrue="1" operator="equal">
      <formula>"h"</formula>
    </cfRule>
    <cfRule type="cellIs" dxfId="11452" priority="7967" stopIfTrue="1" operator="equal">
      <formula>"g"</formula>
    </cfRule>
  </conditionalFormatting>
  <conditionalFormatting sqref="BO124:BO145">
    <cfRule type="cellIs" dxfId="11451" priority="7965" stopIfTrue="1" operator="equal">
      <formula>"f"</formula>
    </cfRule>
  </conditionalFormatting>
  <conditionalFormatting sqref="BO124:BO145">
    <cfRule type="cellIs" dxfId="11450" priority="7963" stopIfTrue="1" operator="equal">
      <formula>"h"</formula>
    </cfRule>
    <cfRule type="cellIs" dxfId="11449" priority="7964" stopIfTrue="1" operator="equal">
      <formula>"g"</formula>
    </cfRule>
  </conditionalFormatting>
  <conditionalFormatting sqref="BO124:BO145">
    <cfRule type="cellIs" dxfId="11448" priority="7962" stopIfTrue="1" operator="equal">
      <formula>"f"</formula>
    </cfRule>
  </conditionalFormatting>
  <conditionalFormatting sqref="BO124:BO145">
    <cfRule type="cellIs" dxfId="11447" priority="7960" stopIfTrue="1" operator="equal">
      <formula>"h"</formula>
    </cfRule>
    <cfRule type="cellIs" dxfId="11446" priority="7961" stopIfTrue="1" operator="equal">
      <formula>"g"</formula>
    </cfRule>
  </conditionalFormatting>
  <conditionalFormatting sqref="BO124:BO145">
    <cfRule type="cellIs" dxfId="11445" priority="7956" stopIfTrue="1" operator="equal">
      <formula>"f"</formula>
    </cfRule>
  </conditionalFormatting>
  <conditionalFormatting sqref="BO124:BO145">
    <cfRule type="cellIs" dxfId="11444" priority="7954" stopIfTrue="1" operator="equal">
      <formula>"h"</formula>
    </cfRule>
    <cfRule type="cellIs" dxfId="11443" priority="7955" stopIfTrue="1" operator="equal">
      <formula>"g"</formula>
    </cfRule>
  </conditionalFormatting>
  <conditionalFormatting sqref="BO124:BO145">
    <cfRule type="cellIs" dxfId="11442" priority="7959" stopIfTrue="1" operator="equal">
      <formula>"f"</formula>
    </cfRule>
  </conditionalFormatting>
  <conditionalFormatting sqref="BO124:BO145">
    <cfRule type="cellIs" dxfId="11441" priority="7957" stopIfTrue="1" operator="equal">
      <formula>"h"</formula>
    </cfRule>
    <cfRule type="cellIs" dxfId="11440" priority="7958" stopIfTrue="1" operator="equal">
      <formula>"g"</formula>
    </cfRule>
  </conditionalFormatting>
  <conditionalFormatting sqref="BO124:BO145">
    <cfRule type="cellIs" dxfId="11439" priority="7953" stopIfTrue="1" operator="equal">
      <formula>"f"</formula>
    </cfRule>
  </conditionalFormatting>
  <conditionalFormatting sqref="BO124:BO145">
    <cfRule type="cellIs" dxfId="11438" priority="7951" stopIfTrue="1" operator="equal">
      <formula>"h"</formula>
    </cfRule>
    <cfRule type="cellIs" dxfId="11437" priority="7952" stopIfTrue="1" operator="equal">
      <formula>"g"</formula>
    </cfRule>
  </conditionalFormatting>
  <conditionalFormatting sqref="BO124:BO145">
    <cfRule type="cellIs" dxfId="11436" priority="7950" stopIfTrue="1" operator="equal">
      <formula>"f"</formula>
    </cfRule>
  </conditionalFormatting>
  <conditionalFormatting sqref="BO124:BO145">
    <cfRule type="cellIs" dxfId="11435" priority="7948" stopIfTrue="1" operator="equal">
      <formula>"h"</formula>
    </cfRule>
    <cfRule type="cellIs" dxfId="11434" priority="7949" stopIfTrue="1" operator="equal">
      <formula>"g"</formula>
    </cfRule>
  </conditionalFormatting>
  <conditionalFormatting sqref="BO124:BO145">
    <cfRule type="cellIs" dxfId="11433" priority="7947" stopIfTrue="1" operator="equal">
      <formula>"f"</formula>
    </cfRule>
  </conditionalFormatting>
  <conditionalFormatting sqref="BO124:BO145">
    <cfRule type="cellIs" dxfId="11432" priority="7945" stopIfTrue="1" operator="equal">
      <formula>"h"</formula>
    </cfRule>
    <cfRule type="cellIs" dxfId="11431" priority="7946" stopIfTrue="1" operator="equal">
      <formula>"g"</formula>
    </cfRule>
  </conditionalFormatting>
  <conditionalFormatting sqref="BO124:BO145">
    <cfRule type="cellIs" dxfId="11430" priority="7944" stopIfTrue="1" operator="equal">
      <formula>"f"</formula>
    </cfRule>
  </conditionalFormatting>
  <conditionalFormatting sqref="BO124:BO145">
    <cfRule type="cellIs" dxfId="11429" priority="7942" stopIfTrue="1" operator="equal">
      <formula>"h"</formula>
    </cfRule>
    <cfRule type="cellIs" dxfId="11428" priority="7943" stopIfTrue="1" operator="equal">
      <formula>"g"</formula>
    </cfRule>
  </conditionalFormatting>
  <conditionalFormatting sqref="AP124:AP145">
    <cfRule type="cellIs" dxfId="11427" priority="8571" stopIfTrue="1" operator="equal">
      <formula>"f"</formula>
    </cfRule>
  </conditionalFormatting>
  <conditionalFormatting sqref="AP124:AP145">
    <cfRule type="cellIs" dxfId="11426" priority="8569" stopIfTrue="1" operator="equal">
      <formula>"h"</formula>
    </cfRule>
    <cfRule type="cellIs" dxfId="11425" priority="8570" stopIfTrue="1" operator="equal">
      <formula>"g"</formula>
    </cfRule>
  </conditionalFormatting>
  <conditionalFormatting sqref="AP124:AP145">
    <cfRule type="cellIs" dxfId="11424" priority="8568" stopIfTrue="1" operator="equal">
      <formula>"f"</formula>
    </cfRule>
  </conditionalFormatting>
  <conditionalFormatting sqref="AP124:AP145">
    <cfRule type="cellIs" dxfId="11423" priority="8566" stopIfTrue="1" operator="equal">
      <formula>"h"</formula>
    </cfRule>
    <cfRule type="cellIs" dxfId="11422" priority="8567" stopIfTrue="1" operator="equal">
      <formula>"g"</formula>
    </cfRule>
  </conditionalFormatting>
  <conditionalFormatting sqref="AP124:AP145">
    <cfRule type="cellIs" dxfId="11421" priority="8565" stopIfTrue="1" operator="equal">
      <formula>"f"</formula>
    </cfRule>
  </conditionalFormatting>
  <conditionalFormatting sqref="AP124:AP145">
    <cfRule type="cellIs" dxfId="11420" priority="8563" stopIfTrue="1" operator="equal">
      <formula>"h"</formula>
    </cfRule>
    <cfRule type="cellIs" dxfId="11419" priority="8564" stopIfTrue="1" operator="equal">
      <formula>"g"</formula>
    </cfRule>
  </conditionalFormatting>
  <conditionalFormatting sqref="BD124:BD145">
    <cfRule type="cellIs" dxfId="11418" priority="8325" stopIfTrue="1" operator="equal">
      <formula>"f"</formula>
    </cfRule>
  </conditionalFormatting>
  <conditionalFormatting sqref="BD124:BD145">
    <cfRule type="cellIs" dxfId="11417" priority="8323" stopIfTrue="1" operator="equal">
      <formula>"h"</formula>
    </cfRule>
    <cfRule type="cellIs" dxfId="11416" priority="8324" stopIfTrue="1" operator="equal">
      <formula>"g"</formula>
    </cfRule>
  </conditionalFormatting>
  <conditionalFormatting sqref="BC124:BD145">
    <cfRule type="cellIs" dxfId="11415" priority="8322" stopIfTrue="1" operator="equal">
      <formula>"f"</formula>
    </cfRule>
  </conditionalFormatting>
  <conditionalFormatting sqref="BC124:BD145">
    <cfRule type="cellIs" dxfId="11414" priority="8320" stopIfTrue="1" operator="equal">
      <formula>"h"</formula>
    </cfRule>
    <cfRule type="cellIs" dxfId="11413" priority="8321" stopIfTrue="1" operator="equal">
      <formula>"g"</formula>
    </cfRule>
  </conditionalFormatting>
  <conditionalFormatting sqref="BC124:BD145">
    <cfRule type="cellIs" dxfId="11412" priority="8316" stopIfTrue="1" operator="equal">
      <formula>"f"</formula>
    </cfRule>
  </conditionalFormatting>
  <conditionalFormatting sqref="BC124:BD145">
    <cfRule type="cellIs" dxfId="11411" priority="8314" stopIfTrue="1" operator="equal">
      <formula>"h"</formula>
    </cfRule>
    <cfRule type="cellIs" dxfId="11410" priority="8315" stopIfTrue="1" operator="equal">
      <formula>"g"</formula>
    </cfRule>
  </conditionalFormatting>
  <conditionalFormatting sqref="BC124:BD145">
    <cfRule type="cellIs" dxfId="11409" priority="8319" stopIfTrue="1" operator="equal">
      <formula>"f"</formula>
    </cfRule>
  </conditionalFormatting>
  <conditionalFormatting sqref="BC124:BD145">
    <cfRule type="cellIs" dxfId="11408" priority="8317" stopIfTrue="1" operator="equal">
      <formula>"h"</formula>
    </cfRule>
    <cfRule type="cellIs" dxfId="11407" priority="8318" stopIfTrue="1" operator="equal">
      <formula>"g"</formula>
    </cfRule>
  </conditionalFormatting>
  <conditionalFormatting sqref="BC124:BD145">
    <cfRule type="cellIs" dxfId="11406" priority="8313" stopIfTrue="1" operator="equal">
      <formula>"f"</formula>
    </cfRule>
  </conditionalFormatting>
  <conditionalFormatting sqref="BC124:BD145">
    <cfRule type="cellIs" dxfId="11405" priority="8311" stopIfTrue="1" operator="equal">
      <formula>"h"</formula>
    </cfRule>
    <cfRule type="cellIs" dxfId="11404" priority="8312" stopIfTrue="1" operator="equal">
      <formula>"g"</formula>
    </cfRule>
  </conditionalFormatting>
  <conditionalFormatting sqref="BC124:BD145">
    <cfRule type="cellIs" dxfId="11403" priority="8310" stopIfTrue="1" operator="equal">
      <formula>"f"</formula>
    </cfRule>
  </conditionalFormatting>
  <conditionalFormatting sqref="BC124:BD145">
    <cfRule type="cellIs" dxfId="11402" priority="8308" stopIfTrue="1" operator="equal">
      <formula>"h"</formula>
    </cfRule>
    <cfRule type="cellIs" dxfId="11401" priority="8309" stopIfTrue="1" operator="equal">
      <formula>"g"</formula>
    </cfRule>
  </conditionalFormatting>
  <conditionalFormatting sqref="BC124:BD145">
    <cfRule type="cellIs" dxfId="11400" priority="8304" stopIfTrue="1" operator="equal">
      <formula>"f"</formula>
    </cfRule>
  </conditionalFormatting>
  <conditionalFormatting sqref="BC124:BD145">
    <cfRule type="cellIs" dxfId="11399" priority="8302" stopIfTrue="1" operator="equal">
      <formula>"h"</formula>
    </cfRule>
    <cfRule type="cellIs" dxfId="11398" priority="8303" stopIfTrue="1" operator="equal">
      <formula>"g"</formula>
    </cfRule>
  </conditionalFormatting>
  <conditionalFormatting sqref="BC124:BD145">
    <cfRule type="cellIs" dxfId="11397" priority="8307" stopIfTrue="1" operator="equal">
      <formula>"f"</formula>
    </cfRule>
  </conditionalFormatting>
  <conditionalFormatting sqref="BC124:BD145">
    <cfRule type="cellIs" dxfId="11396" priority="8305" stopIfTrue="1" operator="equal">
      <formula>"h"</formula>
    </cfRule>
    <cfRule type="cellIs" dxfId="11395" priority="8306" stopIfTrue="1" operator="equal">
      <formula>"g"</formula>
    </cfRule>
  </conditionalFormatting>
  <conditionalFormatting sqref="AZ124:BB145">
    <cfRule type="cellIs" dxfId="11394" priority="8229" stopIfTrue="1" operator="equal">
      <formula>"f"</formula>
    </cfRule>
  </conditionalFormatting>
  <conditionalFormatting sqref="AZ124:BB145">
    <cfRule type="cellIs" dxfId="11393" priority="8227" stopIfTrue="1" operator="equal">
      <formula>"h"</formula>
    </cfRule>
    <cfRule type="cellIs" dxfId="11392" priority="8228" stopIfTrue="1" operator="equal">
      <formula>"g"</formula>
    </cfRule>
  </conditionalFormatting>
  <conditionalFormatting sqref="AZ124:BB145">
    <cfRule type="cellIs" dxfId="11391" priority="8220" stopIfTrue="1" operator="equal">
      <formula>"f"</formula>
    </cfRule>
  </conditionalFormatting>
  <conditionalFormatting sqref="AZ124:BB145">
    <cfRule type="cellIs" dxfId="11390" priority="8218" stopIfTrue="1" operator="equal">
      <formula>"h"</formula>
    </cfRule>
    <cfRule type="cellIs" dxfId="11389" priority="8219" stopIfTrue="1" operator="equal">
      <formula>"g"</formula>
    </cfRule>
  </conditionalFormatting>
  <conditionalFormatting sqref="AZ124:BB145">
    <cfRule type="cellIs" dxfId="11388" priority="8217" stopIfTrue="1" operator="equal">
      <formula>"f"</formula>
    </cfRule>
  </conditionalFormatting>
  <conditionalFormatting sqref="AZ124:BB145">
    <cfRule type="cellIs" dxfId="11387" priority="8215" stopIfTrue="1" operator="equal">
      <formula>"h"</formula>
    </cfRule>
    <cfRule type="cellIs" dxfId="11386" priority="8216" stopIfTrue="1" operator="equal">
      <formula>"g"</formula>
    </cfRule>
  </conditionalFormatting>
  <conditionalFormatting sqref="AZ124:BB145">
    <cfRule type="cellIs" dxfId="11385" priority="8208" stopIfTrue="1" operator="equal">
      <formula>"f"</formula>
    </cfRule>
  </conditionalFormatting>
  <conditionalFormatting sqref="AZ124:BB145">
    <cfRule type="cellIs" dxfId="11384" priority="8206" stopIfTrue="1" operator="equal">
      <formula>"h"</formula>
    </cfRule>
    <cfRule type="cellIs" dxfId="11383" priority="8207" stopIfTrue="1" operator="equal">
      <formula>"g"</formula>
    </cfRule>
  </conditionalFormatting>
  <conditionalFormatting sqref="BE124:BF145">
    <cfRule type="cellIs" dxfId="11382" priority="8202" stopIfTrue="1" operator="equal">
      <formula>"f"</formula>
    </cfRule>
  </conditionalFormatting>
  <conditionalFormatting sqref="BE124:BF145">
    <cfRule type="cellIs" dxfId="11381" priority="8200" stopIfTrue="1" operator="equal">
      <formula>"h"</formula>
    </cfRule>
    <cfRule type="cellIs" dxfId="11380" priority="8201" stopIfTrue="1" operator="equal">
      <formula>"g"</formula>
    </cfRule>
  </conditionalFormatting>
  <conditionalFormatting sqref="BE124:BF145">
    <cfRule type="cellIs" dxfId="11379" priority="8196" stopIfTrue="1" operator="equal">
      <formula>"f"</formula>
    </cfRule>
  </conditionalFormatting>
  <conditionalFormatting sqref="BE124:BF145">
    <cfRule type="cellIs" dxfId="11378" priority="8194" stopIfTrue="1" operator="equal">
      <formula>"h"</formula>
    </cfRule>
    <cfRule type="cellIs" dxfId="11377" priority="8195" stopIfTrue="1" operator="equal">
      <formula>"g"</formula>
    </cfRule>
  </conditionalFormatting>
  <conditionalFormatting sqref="BE124:BF145">
    <cfRule type="cellIs" dxfId="11376" priority="8187" stopIfTrue="1" operator="equal">
      <formula>"f"</formula>
    </cfRule>
  </conditionalFormatting>
  <conditionalFormatting sqref="BE124:BF145">
    <cfRule type="cellIs" dxfId="11375" priority="8185" stopIfTrue="1" operator="equal">
      <formula>"h"</formula>
    </cfRule>
    <cfRule type="cellIs" dxfId="11374" priority="8186" stopIfTrue="1" operator="equal">
      <formula>"g"</formula>
    </cfRule>
  </conditionalFormatting>
  <conditionalFormatting sqref="BE124:BF145">
    <cfRule type="cellIs" dxfId="11373" priority="8193" stopIfTrue="1" operator="equal">
      <formula>"f"</formula>
    </cfRule>
  </conditionalFormatting>
  <conditionalFormatting sqref="BE124:BF145">
    <cfRule type="cellIs" dxfId="11372" priority="8191" stopIfTrue="1" operator="equal">
      <formula>"h"</formula>
    </cfRule>
    <cfRule type="cellIs" dxfId="11371" priority="8192" stopIfTrue="1" operator="equal">
      <formula>"g"</formula>
    </cfRule>
  </conditionalFormatting>
  <conditionalFormatting sqref="BE124:BF145">
    <cfRule type="cellIs" dxfId="11370" priority="8181" stopIfTrue="1" operator="equal">
      <formula>"f"</formula>
    </cfRule>
  </conditionalFormatting>
  <conditionalFormatting sqref="BE124:BF145">
    <cfRule type="cellIs" dxfId="11369" priority="8179" stopIfTrue="1" operator="equal">
      <formula>"h"</formula>
    </cfRule>
    <cfRule type="cellIs" dxfId="11368" priority="8180" stopIfTrue="1" operator="equal">
      <formula>"g"</formula>
    </cfRule>
  </conditionalFormatting>
  <conditionalFormatting sqref="BJ124:BJ145">
    <cfRule type="cellIs" dxfId="11367" priority="8178" stopIfTrue="1" operator="equal">
      <formula>"f"</formula>
    </cfRule>
  </conditionalFormatting>
  <conditionalFormatting sqref="BJ124:BJ145">
    <cfRule type="cellIs" dxfId="11366" priority="8176" stopIfTrue="1" operator="equal">
      <formula>"h"</formula>
    </cfRule>
    <cfRule type="cellIs" dxfId="11365" priority="8177" stopIfTrue="1" operator="equal">
      <formula>"g"</formula>
    </cfRule>
  </conditionalFormatting>
  <conditionalFormatting sqref="BJ124:BJ145">
    <cfRule type="cellIs" dxfId="11364" priority="8172" stopIfTrue="1" operator="equal">
      <formula>"f"</formula>
    </cfRule>
  </conditionalFormatting>
  <conditionalFormatting sqref="BJ124:BJ145">
    <cfRule type="cellIs" dxfId="11363" priority="8170" stopIfTrue="1" operator="equal">
      <formula>"h"</formula>
    </cfRule>
    <cfRule type="cellIs" dxfId="11362" priority="8171" stopIfTrue="1" operator="equal">
      <formula>"g"</formula>
    </cfRule>
  </conditionalFormatting>
  <conditionalFormatting sqref="BJ124:BJ145">
    <cfRule type="cellIs" dxfId="11361" priority="8175" stopIfTrue="1" operator="equal">
      <formula>"f"</formula>
    </cfRule>
  </conditionalFormatting>
  <conditionalFormatting sqref="BJ124:BJ145">
    <cfRule type="cellIs" dxfId="11360" priority="8173" stopIfTrue="1" operator="equal">
      <formula>"h"</formula>
    </cfRule>
    <cfRule type="cellIs" dxfId="11359" priority="8174" stopIfTrue="1" operator="equal">
      <formula>"g"</formula>
    </cfRule>
  </conditionalFormatting>
  <conditionalFormatting sqref="BJ124:BJ145">
    <cfRule type="cellIs" dxfId="11358" priority="8169" stopIfTrue="1" operator="equal">
      <formula>"f"</formula>
    </cfRule>
  </conditionalFormatting>
  <conditionalFormatting sqref="BJ124:BJ145">
    <cfRule type="cellIs" dxfId="11357" priority="8167" stopIfTrue="1" operator="equal">
      <formula>"h"</formula>
    </cfRule>
    <cfRule type="cellIs" dxfId="11356" priority="8168" stopIfTrue="1" operator="equal">
      <formula>"g"</formula>
    </cfRule>
  </conditionalFormatting>
  <conditionalFormatting sqref="BJ124:BJ145">
    <cfRule type="cellIs" dxfId="11355" priority="8166" stopIfTrue="1" operator="equal">
      <formula>"f"</formula>
    </cfRule>
  </conditionalFormatting>
  <conditionalFormatting sqref="BJ124:BJ145">
    <cfRule type="cellIs" dxfId="11354" priority="8164" stopIfTrue="1" operator="equal">
      <formula>"h"</formula>
    </cfRule>
    <cfRule type="cellIs" dxfId="11353" priority="8165" stopIfTrue="1" operator="equal">
      <formula>"g"</formula>
    </cfRule>
  </conditionalFormatting>
  <conditionalFormatting sqref="BJ124:BJ145">
    <cfRule type="cellIs" dxfId="11352" priority="8160" stopIfTrue="1" operator="equal">
      <formula>"f"</formula>
    </cfRule>
  </conditionalFormatting>
  <conditionalFormatting sqref="BJ124:BJ145">
    <cfRule type="cellIs" dxfId="11351" priority="8158" stopIfTrue="1" operator="equal">
      <formula>"h"</formula>
    </cfRule>
    <cfRule type="cellIs" dxfId="11350" priority="8159" stopIfTrue="1" operator="equal">
      <formula>"g"</formula>
    </cfRule>
  </conditionalFormatting>
  <conditionalFormatting sqref="BJ124:BJ145">
    <cfRule type="cellIs" dxfId="11349" priority="8163" stopIfTrue="1" operator="equal">
      <formula>"f"</formula>
    </cfRule>
  </conditionalFormatting>
  <conditionalFormatting sqref="BJ124:BJ145">
    <cfRule type="cellIs" dxfId="11348" priority="8161" stopIfTrue="1" operator="equal">
      <formula>"h"</formula>
    </cfRule>
    <cfRule type="cellIs" dxfId="11347" priority="8162" stopIfTrue="1" operator="equal">
      <formula>"g"</formula>
    </cfRule>
  </conditionalFormatting>
  <conditionalFormatting sqref="AQ124:AR145">
    <cfRule type="cellIs" dxfId="11346" priority="8490" stopIfTrue="1" operator="equal">
      <formula>"f"</formula>
    </cfRule>
  </conditionalFormatting>
  <conditionalFormatting sqref="AQ124:AR145">
    <cfRule type="cellIs" dxfId="11345" priority="8488" stopIfTrue="1" operator="equal">
      <formula>"h"</formula>
    </cfRule>
    <cfRule type="cellIs" dxfId="11344" priority="8489" stopIfTrue="1" operator="equal">
      <formula>"g"</formula>
    </cfRule>
  </conditionalFormatting>
  <conditionalFormatting sqref="AQ124:AR145">
    <cfRule type="cellIs" dxfId="11343" priority="8487" stopIfTrue="1" operator="equal">
      <formula>"f"</formula>
    </cfRule>
  </conditionalFormatting>
  <conditionalFormatting sqref="AQ124:AR145">
    <cfRule type="cellIs" dxfId="11342" priority="8485" stopIfTrue="1" operator="equal">
      <formula>"h"</formula>
    </cfRule>
    <cfRule type="cellIs" dxfId="11341" priority="8486" stopIfTrue="1" operator="equal">
      <formula>"g"</formula>
    </cfRule>
  </conditionalFormatting>
  <conditionalFormatting sqref="AQ124:AR145">
    <cfRule type="cellIs" dxfId="11340" priority="8484" stopIfTrue="1" operator="equal">
      <formula>"f"</formula>
    </cfRule>
  </conditionalFormatting>
  <conditionalFormatting sqref="AQ124:AR145">
    <cfRule type="cellIs" dxfId="11339" priority="8482" stopIfTrue="1" operator="equal">
      <formula>"h"</formula>
    </cfRule>
    <cfRule type="cellIs" dxfId="11338" priority="8483" stopIfTrue="1" operator="equal">
      <formula>"g"</formula>
    </cfRule>
  </conditionalFormatting>
  <conditionalFormatting sqref="AQ124:AR145">
    <cfRule type="cellIs" dxfId="11337" priority="8478" stopIfTrue="1" operator="equal">
      <formula>"f"</formula>
    </cfRule>
  </conditionalFormatting>
  <conditionalFormatting sqref="AQ124:AR145">
    <cfRule type="cellIs" dxfId="11336" priority="8476" stopIfTrue="1" operator="equal">
      <formula>"h"</formula>
    </cfRule>
    <cfRule type="cellIs" dxfId="11335" priority="8477" stopIfTrue="1" operator="equal">
      <formula>"g"</formula>
    </cfRule>
  </conditionalFormatting>
  <conditionalFormatting sqref="AQ124:AR145">
    <cfRule type="cellIs" dxfId="11334" priority="8475" stopIfTrue="1" operator="equal">
      <formula>"f"</formula>
    </cfRule>
  </conditionalFormatting>
  <conditionalFormatting sqref="AQ124:AR145">
    <cfRule type="cellIs" dxfId="11333" priority="8473" stopIfTrue="1" operator="equal">
      <formula>"h"</formula>
    </cfRule>
    <cfRule type="cellIs" dxfId="11332" priority="8474" stopIfTrue="1" operator="equal">
      <formula>"g"</formula>
    </cfRule>
  </conditionalFormatting>
  <conditionalFormatting sqref="AQ124:AR145">
    <cfRule type="cellIs" dxfId="11331" priority="8472" stopIfTrue="1" operator="equal">
      <formula>"f"</formula>
    </cfRule>
  </conditionalFormatting>
  <conditionalFormatting sqref="AQ124:AR145">
    <cfRule type="cellIs" dxfId="11330" priority="8470" stopIfTrue="1" operator="equal">
      <formula>"h"</formula>
    </cfRule>
    <cfRule type="cellIs" dxfId="11329" priority="8471" stopIfTrue="1" operator="equal">
      <formula>"g"</formula>
    </cfRule>
  </conditionalFormatting>
  <conditionalFormatting sqref="AQ124:AR145">
    <cfRule type="cellIs" dxfId="11328" priority="8481" stopIfTrue="1" operator="equal">
      <formula>"f"</formula>
    </cfRule>
  </conditionalFormatting>
  <conditionalFormatting sqref="AQ124:AR145">
    <cfRule type="cellIs" dxfId="11327" priority="8479" stopIfTrue="1" operator="equal">
      <formula>"h"</formula>
    </cfRule>
    <cfRule type="cellIs" dxfId="11326" priority="8480" stopIfTrue="1" operator="equal">
      <formula>"g"</formula>
    </cfRule>
  </conditionalFormatting>
  <conditionalFormatting sqref="AQ124:AR145">
    <cfRule type="cellIs" dxfId="11325" priority="8469" stopIfTrue="1" operator="equal">
      <formula>"f"</formula>
    </cfRule>
  </conditionalFormatting>
  <conditionalFormatting sqref="AQ124:AR145">
    <cfRule type="cellIs" dxfId="11324" priority="8467" stopIfTrue="1" operator="equal">
      <formula>"h"</formula>
    </cfRule>
    <cfRule type="cellIs" dxfId="11323" priority="8468" stopIfTrue="1" operator="equal">
      <formula>"g"</formula>
    </cfRule>
  </conditionalFormatting>
  <conditionalFormatting sqref="AS124:AU145">
    <cfRule type="cellIs" dxfId="11322" priority="8466" stopIfTrue="1" operator="equal">
      <formula>"f"</formula>
    </cfRule>
  </conditionalFormatting>
  <conditionalFormatting sqref="AS124:AU145">
    <cfRule type="cellIs" dxfId="11321" priority="8464" stopIfTrue="1" operator="equal">
      <formula>"h"</formula>
    </cfRule>
    <cfRule type="cellIs" dxfId="11320" priority="8465" stopIfTrue="1" operator="equal">
      <formula>"g"</formula>
    </cfRule>
  </conditionalFormatting>
  <conditionalFormatting sqref="AS124:AU145">
    <cfRule type="cellIs" dxfId="11319" priority="8463" stopIfTrue="1" operator="equal">
      <formula>"f"</formula>
    </cfRule>
  </conditionalFormatting>
  <conditionalFormatting sqref="AS124:AU145">
    <cfRule type="cellIs" dxfId="11318" priority="8461" stopIfTrue="1" operator="equal">
      <formula>"h"</formula>
    </cfRule>
    <cfRule type="cellIs" dxfId="11317" priority="8462" stopIfTrue="1" operator="equal">
      <formula>"g"</formula>
    </cfRule>
  </conditionalFormatting>
  <conditionalFormatting sqref="AS124:AU145">
    <cfRule type="cellIs" dxfId="11316" priority="8460" stopIfTrue="1" operator="equal">
      <formula>"f"</formula>
    </cfRule>
  </conditionalFormatting>
  <conditionalFormatting sqref="AS124:AU145">
    <cfRule type="cellIs" dxfId="11315" priority="8458" stopIfTrue="1" operator="equal">
      <formula>"h"</formula>
    </cfRule>
    <cfRule type="cellIs" dxfId="11314" priority="8459" stopIfTrue="1" operator="equal">
      <formula>"g"</formula>
    </cfRule>
  </conditionalFormatting>
  <conditionalFormatting sqref="AS124:AU145">
    <cfRule type="cellIs" dxfId="11313" priority="8457" stopIfTrue="1" operator="equal">
      <formula>"f"</formula>
    </cfRule>
  </conditionalFormatting>
  <conditionalFormatting sqref="AS124:AU145">
    <cfRule type="cellIs" dxfId="11312" priority="8455" stopIfTrue="1" operator="equal">
      <formula>"h"</formula>
    </cfRule>
    <cfRule type="cellIs" dxfId="11311" priority="8456" stopIfTrue="1" operator="equal">
      <formula>"g"</formula>
    </cfRule>
  </conditionalFormatting>
  <conditionalFormatting sqref="AS124:AU145">
    <cfRule type="cellIs" dxfId="11310" priority="8454" stopIfTrue="1" operator="equal">
      <formula>"f"</formula>
    </cfRule>
  </conditionalFormatting>
  <conditionalFormatting sqref="AS124:AU145">
    <cfRule type="cellIs" dxfId="11309" priority="8452" stopIfTrue="1" operator="equal">
      <formula>"h"</formula>
    </cfRule>
    <cfRule type="cellIs" dxfId="11308" priority="8453" stopIfTrue="1" operator="equal">
      <formula>"g"</formula>
    </cfRule>
  </conditionalFormatting>
  <conditionalFormatting sqref="AS124:AU145">
    <cfRule type="cellIs" dxfId="11307" priority="8448" stopIfTrue="1" operator="equal">
      <formula>"f"</formula>
    </cfRule>
  </conditionalFormatting>
  <conditionalFormatting sqref="AS124:AU145">
    <cfRule type="cellIs" dxfId="11306" priority="8446" stopIfTrue="1" operator="equal">
      <formula>"h"</formula>
    </cfRule>
    <cfRule type="cellIs" dxfId="11305" priority="8447" stopIfTrue="1" operator="equal">
      <formula>"g"</formula>
    </cfRule>
  </conditionalFormatting>
  <conditionalFormatting sqref="AS124:AU145">
    <cfRule type="cellIs" dxfId="11304" priority="8451" stopIfTrue="1" operator="equal">
      <formula>"f"</formula>
    </cfRule>
  </conditionalFormatting>
  <conditionalFormatting sqref="AS124:AU145">
    <cfRule type="cellIs" dxfId="11303" priority="8449" stopIfTrue="1" operator="equal">
      <formula>"h"</formula>
    </cfRule>
    <cfRule type="cellIs" dxfId="11302" priority="8450" stopIfTrue="1" operator="equal">
      <formula>"g"</formula>
    </cfRule>
  </conditionalFormatting>
  <conditionalFormatting sqref="AS124:AU145">
    <cfRule type="cellIs" dxfId="11301" priority="8445" stopIfTrue="1" operator="equal">
      <formula>"f"</formula>
    </cfRule>
  </conditionalFormatting>
  <conditionalFormatting sqref="AS124:AU145">
    <cfRule type="cellIs" dxfId="11300" priority="8443" stopIfTrue="1" operator="equal">
      <formula>"h"</formula>
    </cfRule>
    <cfRule type="cellIs" dxfId="11299" priority="8444" stopIfTrue="1" operator="equal">
      <formula>"g"</formula>
    </cfRule>
  </conditionalFormatting>
  <conditionalFormatting sqref="AS124:AU145">
    <cfRule type="cellIs" dxfId="11298" priority="8442" stopIfTrue="1" operator="equal">
      <formula>"f"</formula>
    </cfRule>
  </conditionalFormatting>
  <conditionalFormatting sqref="AS124:AU145">
    <cfRule type="cellIs" dxfId="11297" priority="8440" stopIfTrue="1" operator="equal">
      <formula>"h"</formula>
    </cfRule>
    <cfRule type="cellIs" dxfId="11296" priority="8441" stopIfTrue="1" operator="equal">
      <formula>"g"</formula>
    </cfRule>
  </conditionalFormatting>
  <conditionalFormatting sqref="AS124:AU145">
    <cfRule type="cellIs" dxfId="11295" priority="8436" stopIfTrue="1" operator="equal">
      <formula>"f"</formula>
    </cfRule>
  </conditionalFormatting>
  <conditionalFormatting sqref="AS124:AU145">
    <cfRule type="cellIs" dxfId="11294" priority="8434" stopIfTrue="1" operator="equal">
      <formula>"h"</formula>
    </cfRule>
    <cfRule type="cellIs" dxfId="11293" priority="8435" stopIfTrue="1" operator="equal">
      <formula>"g"</formula>
    </cfRule>
  </conditionalFormatting>
  <conditionalFormatting sqref="AS124:AU145">
    <cfRule type="cellIs" dxfId="11292" priority="8439" stopIfTrue="1" operator="equal">
      <formula>"f"</formula>
    </cfRule>
  </conditionalFormatting>
  <conditionalFormatting sqref="AS124:AU145">
    <cfRule type="cellIs" dxfId="11291" priority="8437" stopIfTrue="1" operator="equal">
      <formula>"h"</formula>
    </cfRule>
    <cfRule type="cellIs" dxfId="11290" priority="8438" stopIfTrue="1" operator="equal">
      <formula>"g"</formula>
    </cfRule>
  </conditionalFormatting>
  <conditionalFormatting sqref="AS124:AU145">
    <cfRule type="cellIs" dxfId="11289" priority="8433" stopIfTrue="1" operator="equal">
      <formula>"f"</formula>
    </cfRule>
  </conditionalFormatting>
  <conditionalFormatting sqref="AS124:AU145">
    <cfRule type="cellIs" dxfId="11288" priority="8431" stopIfTrue="1" operator="equal">
      <formula>"h"</formula>
    </cfRule>
    <cfRule type="cellIs" dxfId="11287" priority="8432" stopIfTrue="1" operator="equal">
      <formula>"g"</formula>
    </cfRule>
  </conditionalFormatting>
  <conditionalFormatting sqref="AS124:AU145">
    <cfRule type="cellIs" dxfId="11286" priority="8430" stopIfTrue="1" operator="equal">
      <formula>"f"</formula>
    </cfRule>
  </conditionalFormatting>
  <conditionalFormatting sqref="AS124:AU145">
    <cfRule type="cellIs" dxfId="11285" priority="8428" stopIfTrue="1" operator="equal">
      <formula>"h"</formula>
    </cfRule>
    <cfRule type="cellIs" dxfId="11284" priority="8429" stopIfTrue="1" operator="equal">
      <formula>"g"</formula>
    </cfRule>
  </conditionalFormatting>
  <conditionalFormatting sqref="AS124:AU145">
    <cfRule type="cellIs" dxfId="11283" priority="8427" stopIfTrue="1" operator="equal">
      <formula>"f"</formula>
    </cfRule>
  </conditionalFormatting>
  <conditionalFormatting sqref="AS124:AU145">
    <cfRule type="cellIs" dxfId="11282" priority="8425" stopIfTrue="1" operator="equal">
      <formula>"h"</formula>
    </cfRule>
    <cfRule type="cellIs" dxfId="11281" priority="8426" stopIfTrue="1" operator="equal">
      <formula>"g"</formula>
    </cfRule>
  </conditionalFormatting>
  <conditionalFormatting sqref="AS124:AU145">
    <cfRule type="cellIs" dxfId="11280" priority="8424" stopIfTrue="1" operator="equal">
      <formula>"f"</formula>
    </cfRule>
  </conditionalFormatting>
  <conditionalFormatting sqref="AS124:AU145">
    <cfRule type="cellIs" dxfId="11279" priority="8422" stopIfTrue="1" operator="equal">
      <formula>"h"</formula>
    </cfRule>
    <cfRule type="cellIs" dxfId="11278" priority="8423" stopIfTrue="1" operator="equal">
      <formula>"g"</formula>
    </cfRule>
  </conditionalFormatting>
  <conditionalFormatting sqref="AN124:AO145">
    <cfRule type="cellIs" dxfId="11277" priority="7938" stopIfTrue="1" operator="equal">
      <formula>"f"</formula>
    </cfRule>
  </conditionalFormatting>
  <conditionalFormatting sqref="AN124:AO145">
    <cfRule type="cellIs" dxfId="11276" priority="7936" stopIfTrue="1" operator="equal">
      <formula>"h"</formula>
    </cfRule>
    <cfRule type="cellIs" dxfId="11275" priority="7937" stopIfTrue="1" operator="equal">
      <formula>"g"</formula>
    </cfRule>
  </conditionalFormatting>
  <conditionalFormatting sqref="AN124:AO145">
    <cfRule type="cellIs" dxfId="11274" priority="7935" stopIfTrue="1" operator="equal">
      <formula>"f"</formula>
    </cfRule>
  </conditionalFormatting>
  <conditionalFormatting sqref="AN124:AO145">
    <cfRule type="cellIs" dxfId="11273" priority="7933" stopIfTrue="1" operator="equal">
      <formula>"h"</formula>
    </cfRule>
    <cfRule type="cellIs" dxfId="11272" priority="7934" stopIfTrue="1" operator="equal">
      <formula>"g"</formula>
    </cfRule>
  </conditionalFormatting>
  <conditionalFormatting sqref="AN124:AO145">
    <cfRule type="cellIs" dxfId="11271" priority="7932" stopIfTrue="1" operator="equal">
      <formula>"f"</formula>
    </cfRule>
  </conditionalFormatting>
  <conditionalFormatting sqref="AN124:AO145">
    <cfRule type="cellIs" dxfId="11270" priority="7930" stopIfTrue="1" operator="equal">
      <formula>"h"</formula>
    </cfRule>
    <cfRule type="cellIs" dxfId="11269" priority="7931" stopIfTrue="1" operator="equal">
      <formula>"g"</formula>
    </cfRule>
  </conditionalFormatting>
  <conditionalFormatting sqref="AN124:AO145">
    <cfRule type="cellIs" dxfId="11268" priority="7926" stopIfTrue="1" operator="equal">
      <formula>"f"</formula>
    </cfRule>
  </conditionalFormatting>
  <conditionalFormatting sqref="AN124:AO145">
    <cfRule type="cellIs" dxfId="11267" priority="7924" stopIfTrue="1" operator="equal">
      <formula>"h"</formula>
    </cfRule>
    <cfRule type="cellIs" dxfId="11266" priority="7925" stopIfTrue="1" operator="equal">
      <formula>"g"</formula>
    </cfRule>
  </conditionalFormatting>
  <conditionalFormatting sqref="AN124:AO145">
    <cfRule type="cellIs" dxfId="11265" priority="7923" stopIfTrue="1" operator="equal">
      <formula>"f"</formula>
    </cfRule>
  </conditionalFormatting>
  <conditionalFormatting sqref="AN124:AO145">
    <cfRule type="cellIs" dxfId="11264" priority="7921" stopIfTrue="1" operator="equal">
      <formula>"h"</formula>
    </cfRule>
    <cfRule type="cellIs" dxfId="11263" priority="7922" stopIfTrue="1" operator="equal">
      <formula>"g"</formula>
    </cfRule>
  </conditionalFormatting>
  <conditionalFormatting sqref="AN124:AO145">
    <cfRule type="cellIs" dxfId="11262" priority="7920" stopIfTrue="1" operator="equal">
      <formula>"f"</formula>
    </cfRule>
  </conditionalFormatting>
  <conditionalFormatting sqref="AN124:AO145">
    <cfRule type="cellIs" dxfId="11261" priority="7918" stopIfTrue="1" operator="equal">
      <formula>"h"</formula>
    </cfRule>
    <cfRule type="cellIs" dxfId="11260" priority="7919" stopIfTrue="1" operator="equal">
      <formula>"g"</formula>
    </cfRule>
  </conditionalFormatting>
  <conditionalFormatting sqref="AN124:AO145">
    <cfRule type="cellIs" dxfId="11259" priority="7929" stopIfTrue="1" operator="equal">
      <formula>"f"</formula>
    </cfRule>
  </conditionalFormatting>
  <conditionalFormatting sqref="AN124:AO145">
    <cfRule type="cellIs" dxfId="11258" priority="7927" stopIfTrue="1" operator="equal">
      <formula>"h"</formula>
    </cfRule>
    <cfRule type="cellIs" dxfId="11257" priority="7928" stopIfTrue="1" operator="equal">
      <formula>"g"</formula>
    </cfRule>
  </conditionalFormatting>
  <conditionalFormatting sqref="AN124:AO145">
    <cfRule type="cellIs" dxfId="11256" priority="7917" stopIfTrue="1" operator="equal">
      <formula>"f"</formula>
    </cfRule>
  </conditionalFormatting>
  <conditionalFormatting sqref="AN124:AO145">
    <cfRule type="cellIs" dxfId="11255" priority="7915" stopIfTrue="1" operator="equal">
      <formula>"h"</formula>
    </cfRule>
    <cfRule type="cellIs" dxfId="11254" priority="7916" stopIfTrue="1" operator="equal">
      <formula>"g"</formula>
    </cfRule>
  </conditionalFormatting>
  <conditionalFormatting sqref="BR43:BR64">
    <cfRule type="cellIs" dxfId="11253" priority="4116" stopIfTrue="1" operator="equal">
      <formula>"f"</formula>
    </cfRule>
  </conditionalFormatting>
  <conditionalFormatting sqref="BR43:BR64">
    <cfRule type="cellIs" dxfId="11252" priority="4114" stopIfTrue="1" operator="equal">
      <formula>"h"</formula>
    </cfRule>
    <cfRule type="cellIs" dxfId="11251" priority="4115" stopIfTrue="1" operator="equal">
      <formula>"g"</formula>
    </cfRule>
  </conditionalFormatting>
  <conditionalFormatting sqref="AO43:AP64">
    <cfRule type="cellIs" dxfId="11250" priority="4044" stopIfTrue="1" operator="equal">
      <formula>"f"</formula>
    </cfRule>
  </conditionalFormatting>
  <conditionalFormatting sqref="AO43:AP64">
    <cfRule type="cellIs" dxfId="11249" priority="4042" stopIfTrue="1" operator="equal">
      <formula>"h"</formula>
    </cfRule>
    <cfRule type="cellIs" dxfId="11248" priority="4043" stopIfTrue="1" operator="equal">
      <formula>"g"</formula>
    </cfRule>
  </conditionalFormatting>
  <conditionalFormatting sqref="AO43:AP64">
    <cfRule type="cellIs" dxfId="11247" priority="4113" stopIfTrue="1" operator="equal">
      <formula>"f"</formula>
    </cfRule>
  </conditionalFormatting>
  <conditionalFormatting sqref="AO43:AP64">
    <cfRule type="cellIs" dxfId="11246" priority="4111" stopIfTrue="1" operator="equal">
      <formula>"h"</formula>
    </cfRule>
    <cfRule type="cellIs" dxfId="11245" priority="4112" stopIfTrue="1" operator="equal">
      <formula>"g"</formula>
    </cfRule>
  </conditionalFormatting>
  <conditionalFormatting sqref="AO43:AP64">
    <cfRule type="cellIs" dxfId="11244" priority="4110" stopIfTrue="1" operator="equal">
      <formula>"f"</formula>
    </cfRule>
  </conditionalFormatting>
  <conditionalFormatting sqref="AO43:AP64">
    <cfRule type="cellIs" dxfId="11243" priority="4108" stopIfTrue="1" operator="equal">
      <formula>"h"</formula>
    </cfRule>
    <cfRule type="cellIs" dxfId="11242" priority="4109" stopIfTrue="1" operator="equal">
      <formula>"g"</formula>
    </cfRule>
  </conditionalFormatting>
  <conditionalFormatting sqref="AO43:AP64">
    <cfRule type="cellIs" dxfId="11241" priority="4107" stopIfTrue="1" operator="equal">
      <formula>"f"</formula>
    </cfRule>
  </conditionalFormatting>
  <conditionalFormatting sqref="AO43:AP64">
    <cfRule type="cellIs" dxfId="11240" priority="4105" stopIfTrue="1" operator="equal">
      <formula>"h"</formula>
    </cfRule>
    <cfRule type="cellIs" dxfId="11239" priority="4106" stopIfTrue="1" operator="equal">
      <formula>"g"</formula>
    </cfRule>
  </conditionalFormatting>
  <conditionalFormatting sqref="AO43:AP64">
    <cfRule type="cellIs" dxfId="11238" priority="4104" stopIfTrue="1" operator="equal">
      <formula>"f"</formula>
    </cfRule>
  </conditionalFormatting>
  <conditionalFormatting sqref="AO43:AP64">
    <cfRule type="cellIs" dxfId="11237" priority="4102" stopIfTrue="1" operator="equal">
      <formula>"h"</formula>
    </cfRule>
    <cfRule type="cellIs" dxfId="11236" priority="4103" stopIfTrue="1" operator="equal">
      <formula>"g"</formula>
    </cfRule>
  </conditionalFormatting>
  <conditionalFormatting sqref="AO43:AP64">
    <cfRule type="cellIs" dxfId="11235" priority="4101" stopIfTrue="1" operator="equal">
      <formula>"f"</formula>
    </cfRule>
  </conditionalFormatting>
  <conditionalFormatting sqref="AO43:AP64">
    <cfRule type="cellIs" dxfId="11234" priority="4099" stopIfTrue="1" operator="equal">
      <formula>"h"</formula>
    </cfRule>
    <cfRule type="cellIs" dxfId="11233" priority="4100" stopIfTrue="1" operator="equal">
      <formula>"g"</formula>
    </cfRule>
  </conditionalFormatting>
  <conditionalFormatting sqref="AO43:AP64">
    <cfRule type="cellIs" dxfId="11232" priority="4098" stopIfTrue="1" operator="equal">
      <formula>"f"</formula>
    </cfRule>
  </conditionalFormatting>
  <conditionalFormatting sqref="AO43:AP64">
    <cfRule type="cellIs" dxfId="11231" priority="4096" stopIfTrue="1" operator="equal">
      <formula>"h"</formula>
    </cfRule>
    <cfRule type="cellIs" dxfId="11230" priority="4097" stopIfTrue="1" operator="equal">
      <formula>"g"</formula>
    </cfRule>
  </conditionalFormatting>
  <conditionalFormatting sqref="AO43:AP64">
    <cfRule type="cellIs" dxfId="11229" priority="4095" stopIfTrue="1" operator="equal">
      <formula>"f"</formula>
    </cfRule>
  </conditionalFormatting>
  <conditionalFormatting sqref="AO43:AP64">
    <cfRule type="cellIs" dxfId="11228" priority="4093" stopIfTrue="1" operator="equal">
      <formula>"h"</formula>
    </cfRule>
    <cfRule type="cellIs" dxfId="11227" priority="4094" stopIfTrue="1" operator="equal">
      <formula>"g"</formula>
    </cfRule>
  </conditionalFormatting>
  <conditionalFormatting sqref="AO43:AP64">
    <cfRule type="cellIs" dxfId="11226" priority="4092" stopIfTrue="1" operator="equal">
      <formula>"f"</formula>
    </cfRule>
  </conditionalFormatting>
  <conditionalFormatting sqref="AO43:AP64">
    <cfRule type="cellIs" dxfId="11225" priority="4090" stopIfTrue="1" operator="equal">
      <formula>"h"</formula>
    </cfRule>
    <cfRule type="cellIs" dxfId="11224" priority="4091" stopIfTrue="1" operator="equal">
      <formula>"g"</formula>
    </cfRule>
  </conditionalFormatting>
  <conditionalFormatting sqref="AO43:AP64">
    <cfRule type="cellIs" dxfId="11223" priority="4089" stopIfTrue="1" operator="equal">
      <formula>"f"</formula>
    </cfRule>
  </conditionalFormatting>
  <conditionalFormatting sqref="AO43:AP64">
    <cfRule type="cellIs" dxfId="11222" priority="4087" stopIfTrue="1" operator="equal">
      <formula>"h"</formula>
    </cfRule>
    <cfRule type="cellIs" dxfId="11221" priority="4088" stopIfTrue="1" operator="equal">
      <formula>"g"</formula>
    </cfRule>
  </conditionalFormatting>
  <conditionalFormatting sqref="AO43:AP64">
    <cfRule type="cellIs" dxfId="11220" priority="4086" stopIfTrue="1" operator="equal">
      <formula>"f"</formula>
    </cfRule>
  </conditionalFormatting>
  <conditionalFormatting sqref="AO43:AP64">
    <cfRule type="cellIs" dxfId="11219" priority="4084" stopIfTrue="1" operator="equal">
      <formula>"h"</formula>
    </cfRule>
    <cfRule type="cellIs" dxfId="11218" priority="4085" stopIfTrue="1" operator="equal">
      <formula>"g"</formula>
    </cfRule>
  </conditionalFormatting>
  <conditionalFormatting sqref="AO43:AP64">
    <cfRule type="cellIs" dxfId="11217" priority="4083" stopIfTrue="1" operator="equal">
      <formula>"f"</formula>
    </cfRule>
  </conditionalFormatting>
  <conditionalFormatting sqref="AO43:AP64">
    <cfRule type="cellIs" dxfId="11216" priority="4081" stopIfTrue="1" operator="equal">
      <formula>"h"</formula>
    </cfRule>
    <cfRule type="cellIs" dxfId="11215" priority="4082" stopIfTrue="1" operator="equal">
      <formula>"g"</formula>
    </cfRule>
  </conditionalFormatting>
  <conditionalFormatting sqref="AO43:AP64">
    <cfRule type="cellIs" dxfId="11214" priority="4080" stopIfTrue="1" operator="equal">
      <formula>"f"</formula>
    </cfRule>
  </conditionalFormatting>
  <conditionalFormatting sqref="AO43:AP64">
    <cfRule type="cellIs" dxfId="11213" priority="4078" stopIfTrue="1" operator="equal">
      <formula>"h"</formula>
    </cfRule>
    <cfRule type="cellIs" dxfId="11212" priority="4079" stopIfTrue="1" operator="equal">
      <formula>"g"</formula>
    </cfRule>
  </conditionalFormatting>
  <conditionalFormatting sqref="AO43:AP64">
    <cfRule type="cellIs" dxfId="11211" priority="4077" stopIfTrue="1" operator="equal">
      <formula>"f"</formula>
    </cfRule>
  </conditionalFormatting>
  <conditionalFormatting sqref="AO43:AP64">
    <cfRule type="cellIs" dxfId="11210" priority="4075" stopIfTrue="1" operator="equal">
      <formula>"h"</formula>
    </cfRule>
    <cfRule type="cellIs" dxfId="11209" priority="4076" stopIfTrue="1" operator="equal">
      <formula>"g"</formula>
    </cfRule>
  </conditionalFormatting>
  <conditionalFormatting sqref="AO43:AP64">
    <cfRule type="cellIs" dxfId="11208" priority="4074" stopIfTrue="1" operator="equal">
      <formula>"f"</formula>
    </cfRule>
  </conditionalFormatting>
  <conditionalFormatting sqref="AO43:AP64">
    <cfRule type="cellIs" dxfId="11207" priority="4072" stopIfTrue="1" operator="equal">
      <formula>"h"</formula>
    </cfRule>
    <cfRule type="cellIs" dxfId="11206" priority="4073" stopIfTrue="1" operator="equal">
      <formula>"g"</formula>
    </cfRule>
  </conditionalFormatting>
  <conditionalFormatting sqref="AO43:AP64">
    <cfRule type="cellIs" dxfId="11205" priority="4071" stopIfTrue="1" operator="equal">
      <formula>"f"</formula>
    </cfRule>
  </conditionalFormatting>
  <conditionalFormatting sqref="AO43:AP64">
    <cfRule type="cellIs" dxfId="11204" priority="4069" stopIfTrue="1" operator="equal">
      <formula>"h"</formula>
    </cfRule>
    <cfRule type="cellIs" dxfId="11203" priority="4070" stopIfTrue="1" operator="equal">
      <formula>"g"</formula>
    </cfRule>
  </conditionalFormatting>
  <conditionalFormatting sqref="AO43:AP64">
    <cfRule type="cellIs" dxfId="11202" priority="4068" stopIfTrue="1" operator="equal">
      <formula>"f"</formula>
    </cfRule>
  </conditionalFormatting>
  <conditionalFormatting sqref="AO43:AP64">
    <cfRule type="cellIs" dxfId="11201" priority="4066" stopIfTrue="1" operator="equal">
      <formula>"h"</formula>
    </cfRule>
    <cfRule type="cellIs" dxfId="11200" priority="4067" stopIfTrue="1" operator="equal">
      <formula>"g"</formula>
    </cfRule>
  </conditionalFormatting>
  <conditionalFormatting sqref="AO43:AP64">
    <cfRule type="cellIs" dxfId="11199" priority="4065" stopIfTrue="1" operator="equal">
      <formula>"f"</formula>
    </cfRule>
  </conditionalFormatting>
  <conditionalFormatting sqref="AO43:AP64">
    <cfRule type="cellIs" dxfId="11198" priority="4063" stopIfTrue="1" operator="equal">
      <formula>"h"</formula>
    </cfRule>
    <cfRule type="cellIs" dxfId="11197" priority="4064" stopIfTrue="1" operator="equal">
      <formula>"g"</formula>
    </cfRule>
  </conditionalFormatting>
  <conditionalFormatting sqref="AO43:AP64">
    <cfRule type="cellIs" dxfId="11196" priority="4062" stopIfTrue="1" operator="equal">
      <formula>"f"</formula>
    </cfRule>
  </conditionalFormatting>
  <conditionalFormatting sqref="AO43:AP64">
    <cfRule type="cellIs" dxfId="11195" priority="4060" stopIfTrue="1" operator="equal">
      <formula>"h"</formula>
    </cfRule>
    <cfRule type="cellIs" dxfId="11194" priority="4061" stopIfTrue="1" operator="equal">
      <formula>"g"</formula>
    </cfRule>
  </conditionalFormatting>
  <conditionalFormatting sqref="AO43:AP64">
    <cfRule type="cellIs" dxfId="11193" priority="4056" stopIfTrue="1" operator="equal">
      <formula>"f"</formula>
    </cfRule>
  </conditionalFormatting>
  <conditionalFormatting sqref="AO43:AP64">
    <cfRule type="cellIs" dxfId="11192" priority="4054" stopIfTrue="1" operator="equal">
      <formula>"h"</formula>
    </cfRule>
    <cfRule type="cellIs" dxfId="11191" priority="4055" stopIfTrue="1" operator="equal">
      <formula>"g"</formula>
    </cfRule>
  </conditionalFormatting>
  <conditionalFormatting sqref="AO43:AP64">
    <cfRule type="cellIs" dxfId="11190" priority="4059" stopIfTrue="1" operator="equal">
      <formula>"f"</formula>
    </cfRule>
  </conditionalFormatting>
  <conditionalFormatting sqref="AO43:AP64">
    <cfRule type="cellIs" dxfId="11189" priority="4057" stopIfTrue="1" operator="equal">
      <formula>"h"</formula>
    </cfRule>
    <cfRule type="cellIs" dxfId="11188" priority="4058" stopIfTrue="1" operator="equal">
      <formula>"g"</formula>
    </cfRule>
  </conditionalFormatting>
  <conditionalFormatting sqref="AO43:AP64">
    <cfRule type="cellIs" dxfId="11187" priority="4053" stopIfTrue="1" operator="equal">
      <formula>"f"</formula>
    </cfRule>
  </conditionalFormatting>
  <conditionalFormatting sqref="AO43:AP64">
    <cfRule type="cellIs" dxfId="11186" priority="4051" stopIfTrue="1" operator="equal">
      <formula>"h"</formula>
    </cfRule>
    <cfRule type="cellIs" dxfId="11185" priority="4052" stopIfTrue="1" operator="equal">
      <formula>"g"</formula>
    </cfRule>
  </conditionalFormatting>
  <conditionalFormatting sqref="AO43:AP64">
    <cfRule type="cellIs" dxfId="11184" priority="4050" stopIfTrue="1" operator="equal">
      <formula>"f"</formula>
    </cfRule>
  </conditionalFormatting>
  <conditionalFormatting sqref="AO43:AP64">
    <cfRule type="cellIs" dxfId="11183" priority="4048" stopIfTrue="1" operator="equal">
      <formula>"h"</formula>
    </cfRule>
    <cfRule type="cellIs" dxfId="11182" priority="4049" stopIfTrue="1" operator="equal">
      <formula>"g"</formula>
    </cfRule>
  </conditionalFormatting>
  <conditionalFormatting sqref="AO43:AP64">
    <cfRule type="cellIs" dxfId="11181" priority="4047" stopIfTrue="1" operator="equal">
      <formula>"f"</formula>
    </cfRule>
  </conditionalFormatting>
  <conditionalFormatting sqref="AO43:AP64">
    <cfRule type="cellIs" dxfId="11180" priority="4045" stopIfTrue="1" operator="equal">
      <formula>"h"</formula>
    </cfRule>
    <cfRule type="cellIs" dxfId="11179" priority="4046" stopIfTrue="1" operator="equal">
      <formula>"g"</formula>
    </cfRule>
  </conditionalFormatting>
  <conditionalFormatting sqref="AN43:AN64">
    <cfRule type="cellIs" dxfId="11178" priority="3972" stopIfTrue="1" operator="equal">
      <formula>"f"</formula>
    </cfRule>
  </conditionalFormatting>
  <conditionalFormatting sqref="AN43:AN64">
    <cfRule type="cellIs" dxfId="11177" priority="3970" stopIfTrue="1" operator="equal">
      <formula>"h"</formula>
    </cfRule>
    <cfRule type="cellIs" dxfId="11176" priority="3971" stopIfTrue="1" operator="equal">
      <formula>"g"</formula>
    </cfRule>
  </conditionalFormatting>
  <conditionalFormatting sqref="AN43:AN64">
    <cfRule type="cellIs" dxfId="11175" priority="4041" stopIfTrue="1" operator="equal">
      <formula>"f"</formula>
    </cfRule>
  </conditionalFormatting>
  <conditionalFormatting sqref="AN43:AN64">
    <cfRule type="cellIs" dxfId="11174" priority="4039" stopIfTrue="1" operator="equal">
      <formula>"h"</formula>
    </cfRule>
    <cfRule type="cellIs" dxfId="11173" priority="4040" stopIfTrue="1" operator="equal">
      <formula>"g"</formula>
    </cfRule>
  </conditionalFormatting>
  <conditionalFormatting sqref="AN43:AN64">
    <cfRule type="cellIs" dxfId="11172" priority="4038" stopIfTrue="1" operator="equal">
      <formula>"f"</formula>
    </cfRule>
  </conditionalFormatting>
  <conditionalFormatting sqref="AN43:AN64">
    <cfRule type="cellIs" dxfId="11171" priority="4036" stopIfTrue="1" operator="equal">
      <formula>"h"</formula>
    </cfRule>
    <cfRule type="cellIs" dxfId="11170" priority="4037" stopIfTrue="1" operator="equal">
      <formula>"g"</formula>
    </cfRule>
  </conditionalFormatting>
  <conditionalFormatting sqref="AN43:AN64">
    <cfRule type="cellIs" dxfId="11169" priority="4035" stopIfTrue="1" operator="equal">
      <formula>"f"</formula>
    </cfRule>
  </conditionalFormatting>
  <conditionalFormatting sqref="AN43:AN64">
    <cfRule type="cellIs" dxfId="11168" priority="4033" stopIfTrue="1" operator="equal">
      <formula>"h"</formula>
    </cfRule>
    <cfRule type="cellIs" dxfId="11167" priority="4034" stopIfTrue="1" operator="equal">
      <formula>"g"</formula>
    </cfRule>
  </conditionalFormatting>
  <conditionalFormatting sqref="AN43:AN64">
    <cfRule type="cellIs" dxfId="11166" priority="4032" stopIfTrue="1" operator="equal">
      <formula>"f"</formula>
    </cfRule>
  </conditionalFormatting>
  <conditionalFormatting sqref="AN43:AN64">
    <cfRule type="cellIs" dxfId="11165" priority="4030" stopIfTrue="1" operator="equal">
      <formula>"h"</formula>
    </cfRule>
    <cfRule type="cellIs" dxfId="11164" priority="4031" stopIfTrue="1" operator="equal">
      <formula>"g"</formula>
    </cfRule>
  </conditionalFormatting>
  <conditionalFormatting sqref="AN43:AN64">
    <cfRule type="cellIs" dxfId="11163" priority="4029" stopIfTrue="1" operator="equal">
      <formula>"f"</formula>
    </cfRule>
  </conditionalFormatting>
  <conditionalFormatting sqref="AN43:AN64">
    <cfRule type="cellIs" dxfId="11162" priority="4027" stopIfTrue="1" operator="equal">
      <formula>"h"</formula>
    </cfRule>
    <cfRule type="cellIs" dxfId="11161" priority="4028" stopIfTrue="1" operator="equal">
      <formula>"g"</formula>
    </cfRule>
  </conditionalFormatting>
  <conditionalFormatting sqref="AN43:AN64">
    <cfRule type="cellIs" dxfId="11160" priority="4026" stopIfTrue="1" operator="equal">
      <formula>"f"</formula>
    </cfRule>
  </conditionalFormatting>
  <conditionalFormatting sqref="AN43:AN64">
    <cfRule type="cellIs" dxfId="11159" priority="4024" stopIfTrue="1" operator="equal">
      <formula>"h"</formula>
    </cfRule>
    <cfRule type="cellIs" dxfId="11158" priority="4025" stopIfTrue="1" operator="equal">
      <formula>"g"</formula>
    </cfRule>
  </conditionalFormatting>
  <conditionalFormatting sqref="AN43:AN64">
    <cfRule type="cellIs" dxfId="11157" priority="4023" stopIfTrue="1" operator="equal">
      <formula>"f"</formula>
    </cfRule>
  </conditionalFormatting>
  <conditionalFormatting sqref="AN43:AN64">
    <cfRule type="cellIs" dxfId="11156" priority="4021" stopIfTrue="1" operator="equal">
      <formula>"h"</formula>
    </cfRule>
    <cfRule type="cellIs" dxfId="11155" priority="4022" stopIfTrue="1" operator="equal">
      <formula>"g"</formula>
    </cfRule>
  </conditionalFormatting>
  <conditionalFormatting sqref="AN43:AN64">
    <cfRule type="cellIs" dxfId="11154" priority="4020" stopIfTrue="1" operator="equal">
      <formula>"f"</formula>
    </cfRule>
  </conditionalFormatting>
  <conditionalFormatting sqref="AN43:AN64">
    <cfRule type="cellIs" dxfId="11153" priority="4018" stopIfTrue="1" operator="equal">
      <formula>"h"</formula>
    </cfRule>
    <cfRule type="cellIs" dxfId="11152" priority="4019" stopIfTrue="1" operator="equal">
      <formula>"g"</formula>
    </cfRule>
  </conditionalFormatting>
  <conditionalFormatting sqref="AN43:AN64">
    <cfRule type="cellIs" dxfId="11151" priority="4017" stopIfTrue="1" operator="equal">
      <formula>"f"</formula>
    </cfRule>
  </conditionalFormatting>
  <conditionalFormatting sqref="AN43:AN64">
    <cfRule type="cellIs" dxfId="11150" priority="4015" stopIfTrue="1" operator="equal">
      <formula>"h"</formula>
    </cfRule>
    <cfRule type="cellIs" dxfId="11149" priority="4016" stopIfTrue="1" operator="equal">
      <formula>"g"</formula>
    </cfRule>
  </conditionalFormatting>
  <conditionalFormatting sqref="AN43:AN64">
    <cfRule type="cellIs" dxfId="11148" priority="4014" stopIfTrue="1" operator="equal">
      <formula>"f"</formula>
    </cfRule>
  </conditionalFormatting>
  <conditionalFormatting sqref="AN43:AN64">
    <cfRule type="cellIs" dxfId="11147" priority="4012" stopIfTrue="1" operator="equal">
      <formula>"h"</formula>
    </cfRule>
    <cfRule type="cellIs" dxfId="11146" priority="4013" stopIfTrue="1" operator="equal">
      <formula>"g"</formula>
    </cfRule>
  </conditionalFormatting>
  <conditionalFormatting sqref="AN43:AN64">
    <cfRule type="cellIs" dxfId="11145" priority="4011" stopIfTrue="1" operator="equal">
      <formula>"f"</formula>
    </cfRule>
  </conditionalFormatting>
  <conditionalFormatting sqref="AN43:AN64">
    <cfRule type="cellIs" dxfId="11144" priority="4009" stopIfTrue="1" operator="equal">
      <formula>"h"</formula>
    </cfRule>
    <cfRule type="cellIs" dxfId="11143" priority="4010" stopIfTrue="1" operator="equal">
      <formula>"g"</formula>
    </cfRule>
  </conditionalFormatting>
  <conditionalFormatting sqref="AN43:AN64">
    <cfRule type="cellIs" dxfId="11142" priority="4008" stopIfTrue="1" operator="equal">
      <formula>"f"</formula>
    </cfRule>
  </conditionalFormatting>
  <conditionalFormatting sqref="AN43:AN64">
    <cfRule type="cellIs" dxfId="11141" priority="4006" stopIfTrue="1" operator="equal">
      <formula>"h"</formula>
    </cfRule>
    <cfRule type="cellIs" dxfId="11140" priority="4007" stopIfTrue="1" operator="equal">
      <formula>"g"</formula>
    </cfRule>
  </conditionalFormatting>
  <conditionalFormatting sqref="AN43:AN64">
    <cfRule type="cellIs" dxfId="11139" priority="4005" stopIfTrue="1" operator="equal">
      <formula>"f"</formula>
    </cfRule>
  </conditionalFormatting>
  <conditionalFormatting sqref="AN43:AN64">
    <cfRule type="cellIs" dxfId="11138" priority="4003" stopIfTrue="1" operator="equal">
      <formula>"h"</formula>
    </cfRule>
    <cfRule type="cellIs" dxfId="11137" priority="4004" stopIfTrue="1" operator="equal">
      <formula>"g"</formula>
    </cfRule>
  </conditionalFormatting>
  <conditionalFormatting sqref="AN43:AN64">
    <cfRule type="cellIs" dxfId="11136" priority="4002" stopIfTrue="1" operator="equal">
      <formula>"f"</formula>
    </cfRule>
  </conditionalFormatting>
  <conditionalFormatting sqref="AN43:AN64">
    <cfRule type="cellIs" dxfId="11135" priority="4000" stopIfTrue="1" operator="equal">
      <formula>"h"</formula>
    </cfRule>
    <cfRule type="cellIs" dxfId="11134" priority="4001" stopIfTrue="1" operator="equal">
      <formula>"g"</formula>
    </cfRule>
  </conditionalFormatting>
  <conditionalFormatting sqref="AN43:AN64">
    <cfRule type="cellIs" dxfId="11133" priority="3999" stopIfTrue="1" operator="equal">
      <formula>"f"</formula>
    </cfRule>
  </conditionalFormatting>
  <conditionalFormatting sqref="AN43:AN64">
    <cfRule type="cellIs" dxfId="11132" priority="3997" stopIfTrue="1" operator="equal">
      <formula>"h"</formula>
    </cfRule>
    <cfRule type="cellIs" dxfId="11131" priority="3998" stopIfTrue="1" operator="equal">
      <formula>"g"</formula>
    </cfRule>
  </conditionalFormatting>
  <conditionalFormatting sqref="AN43:AN64">
    <cfRule type="cellIs" dxfId="11130" priority="3996" stopIfTrue="1" operator="equal">
      <formula>"f"</formula>
    </cfRule>
  </conditionalFormatting>
  <conditionalFormatting sqref="AN43:AN64">
    <cfRule type="cellIs" dxfId="11129" priority="3994" stopIfTrue="1" operator="equal">
      <formula>"h"</formula>
    </cfRule>
    <cfRule type="cellIs" dxfId="11128" priority="3995" stopIfTrue="1" operator="equal">
      <formula>"g"</formula>
    </cfRule>
  </conditionalFormatting>
  <conditionalFormatting sqref="AN43:AN64">
    <cfRule type="cellIs" dxfId="11127" priority="3993" stopIfTrue="1" operator="equal">
      <formula>"f"</formula>
    </cfRule>
  </conditionalFormatting>
  <conditionalFormatting sqref="AN43:AN64">
    <cfRule type="cellIs" dxfId="11126" priority="3991" stopIfTrue="1" operator="equal">
      <formula>"h"</formula>
    </cfRule>
    <cfRule type="cellIs" dxfId="11125" priority="3992" stopIfTrue="1" operator="equal">
      <formula>"g"</formula>
    </cfRule>
  </conditionalFormatting>
  <conditionalFormatting sqref="AN43:AN64">
    <cfRule type="cellIs" dxfId="11124" priority="3990" stopIfTrue="1" operator="equal">
      <formula>"f"</formula>
    </cfRule>
  </conditionalFormatting>
  <conditionalFormatting sqref="AN43:AN64">
    <cfRule type="cellIs" dxfId="11123" priority="3988" stopIfTrue="1" operator="equal">
      <formula>"h"</formula>
    </cfRule>
    <cfRule type="cellIs" dxfId="11122" priority="3989" stopIfTrue="1" operator="equal">
      <formula>"g"</formula>
    </cfRule>
  </conditionalFormatting>
  <conditionalFormatting sqref="AN43:AN64">
    <cfRule type="cellIs" dxfId="11121" priority="3984" stopIfTrue="1" operator="equal">
      <formula>"f"</formula>
    </cfRule>
  </conditionalFormatting>
  <conditionalFormatting sqref="AN43:AN64">
    <cfRule type="cellIs" dxfId="11120" priority="3982" stopIfTrue="1" operator="equal">
      <formula>"h"</formula>
    </cfRule>
    <cfRule type="cellIs" dxfId="11119" priority="3983" stopIfTrue="1" operator="equal">
      <formula>"g"</formula>
    </cfRule>
  </conditionalFormatting>
  <conditionalFormatting sqref="AN43:AN64">
    <cfRule type="cellIs" dxfId="11118" priority="3987" stopIfTrue="1" operator="equal">
      <formula>"f"</formula>
    </cfRule>
  </conditionalFormatting>
  <conditionalFormatting sqref="AN43:AN64">
    <cfRule type="cellIs" dxfId="11117" priority="3985" stopIfTrue="1" operator="equal">
      <formula>"h"</formula>
    </cfRule>
    <cfRule type="cellIs" dxfId="11116" priority="3986" stopIfTrue="1" operator="equal">
      <formula>"g"</formula>
    </cfRule>
  </conditionalFormatting>
  <conditionalFormatting sqref="AN43:AN64">
    <cfRule type="cellIs" dxfId="11115" priority="3981" stopIfTrue="1" operator="equal">
      <formula>"f"</formula>
    </cfRule>
  </conditionalFormatting>
  <conditionalFormatting sqref="AN43:AN64">
    <cfRule type="cellIs" dxfId="11114" priority="3979" stopIfTrue="1" operator="equal">
      <formula>"h"</formula>
    </cfRule>
    <cfRule type="cellIs" dxfId="11113" priority="3980" stopIfTrue="1" operator="equal">
      <formula>"g"</formula>
    </cfRule>
  </conditionalFormatting>
  <conditionalFormatting sqref="AN43:AN64">
    <cfRule type="cellIs" dxfId="11112" priority="3978" stopIfTrue="1" operator="equal">
      <formula>"f"</formula>
    </cfRule>
  </conditionalFormatting>
  <conditionalFormatting sqref="AN43:AN64">
    <cfRule type="cellIs" dxfId="11111" priority="3976" stopIfTrue="1" operator="equal">
      <formula>"h"</formula>
    </cfRule>
    <cfRule type="cellIs" dxfId="11110" priority="3977" stopIfTrue="1" operator="equal">
      <formula>"g"</formula>
    </cfRule>
  </conditionalFormatting>
  <conditionalFormatting sqref="AN43:AN64">
    <cfRule type="cellIs" dxfId="11109" priority="3975" stopIfTrue="1" operator="equal">
      <formula>"f"</formula>
    </cfRule>
  </conditionalFormatting>
  <conditionalFormatting sqref="AN43:AN64">
    <cfRule type="cellIs" dxfId="11108" priority="3973" stopIfTrue="1" operator="equal">
      <formula>"h"</formula>
    </cfRule>
    <cfRule type="cellIs" dxfId="11107" priority="3974" stopIfTrue="1" operator="equal">
      <formula>"g"</formula>
    </cfRule>
  </conditionalFormatting>
  <conditionalFormatting sqref="AQ43:AR64">
    <cfRule type="cellIs" dxfId="11106" priority="3966" stopIfTrue="1" operator="equal">
      <formula>"f"</formula>
    </cfRule>
  </conditionalFormatting>
  <conditionalFormatting sqref="AQ43:AR64">
    <cfRule type="cellIs" dxfId="11105" priority="3964" stopIfTrue="1" operator="equal">
      <formula>"h"</formula>
    </cfRule>
    <cfRule type="cellIs" dxfId="11104" priority="3965" stopIfTrue="1" operator="equal">
      <formula>"g"</formula>
    </cfRule>
  </conditionalFormatting>
  <conditionalFormatting sqref="AQ43:AR64">
    <cfRule type="cellIs" dxfId="11103" priority="3963" stopIfTrue="1" operator="equal">
      <formula>"f"</formula>
    </cfRule>
  </conditionalFormatting>
  <conditionalFormatting sqref="AQ43:AR64">
    <cfRule type="cellIs" dxfId="11102" priority="3961" stopIfTrue="1" operator="equal">
      <formula>"h"</formula>
    </cfRule>
    <cfRule type="cellIs" dxfId="11101" priority="3962" stopIfTrue="1" operator="equal">
      <formula>"g"</formula>
    </cfRule>
  </conditionalFormatting>
  <conditionalFormatting sqref="AQ43:AR64">
    <cfRule type="cellIs" dxfId="11100" priority="3951" stopIfTrue="1" operator="equal">
      <formula>"f"</formula>
    </cfRule>
  </conditionalFormatting>
  <conditionalFormatting sqref="AQ43:AR64">
    <cfRule type="cellIs" dxfId="11099" priority="3949" stopIfTrue="1" operator="equal">
      <formula>"h"</formula>
    </cfRule>
    <cfRule type="cellIs" dxfId="11098" priority="3950" stopIfTrue="1" operator="equal">
      <formula>"g"</formula>
    </cfRule>
  </conditionalFormatting>
  <conditionalFormatting sqref="AQ43:AR64">
    <cfRule type="cellIs" dxfId="11097" priority="3948" stopIfTrue="1" operator="equal">
      <formula>"f"</formula>
    </cfRule>
  </conditionalFormatting>
  <conditionalFormatting sqref="AQ43:AR64">
    <cfRule type="cellIs" dxfId="11096" priority="3946" stopIfTrue="1" operator="equal">
      <formula>"h"</formula>
    </cfRule>
    <cfRule type="cellIs" dxfId="11095" priority="3947" stopIfTrue="1" operator="equal">
      <formula>"g"</formula>
    </cfRule>
  </conditionalFormatting>
  <conditionalFormatting sqref="AQ43:AR64">
    <cfRule type="cellIs" dxfId="11094" priority="3960" stopIfTrue="1" operator="equal">
      <formula>"f"</formula>
    </cfRule>
  </conditionalFormatting>
  <conditionalFormatting sqref="AQ43:AR64">
    <cfRule type="cellIs" dxfId="11093" priority="3958" stopIfTrue="1" operator="equal">
      <formula>"h"</formula>
    </cfRule>
    <cfRule type="cellIs" dxfId="11092" priority="3959" stopIfTrue="1" operator="equal">
      <formula>"g"</formula>
    </cfRule>
  </conditionalFormatting>
  <conditionalFormatting sqref="AQ43:AR64">
    <cfRule type="cellIs" dxfId="11091" priority="3969" stopIfTrue="1" operator="equal">
      <formula>"f"</formula>
    </cfRule>
  </conditionalFormatting>
  <conditionalFormatting sqref="AQ43:AR64">
    <cfRule type="cellIs" dxfId="11090" priority="3967" stopIfTrue="1" operator="equal">
      <formula>"h"</formula>
    </cfRule>
    <cfRule type="cellIs" dxfId="11089" priority="3968" stopIfTrue="1" operator="equal">
      <formula>"g"</formula>
    </cfRule>
  </conditionalFormatting>
  <conditionalFormatting sqref="AQ43:AR64">
    <cfRule type="cellIs" dxfId="11088" priority="3957" stopIfTrue="1" operator="equal">
      <formula>"f"</formula>
    </cfRule>
  </conditionalFormatting>
  <conditionalFormatting sqref="AQ43:AR64">
    <cfRule type="cellIs" dxfId="11087" priority="3955" stopIfTrue="1" operator="equal">
      <formula>"h"</formula>
    </cfRule>
    <cfRule type="cellIs" dxfId="11086" priority="3956" stopIfTrue="1" operator="equal">
      <formula>"g"</formula>
    </cfRule>
  </conditionalFormatting>
  <conditionalFormatting sqref="AQ43:AR64">
    <cfRule type="cellIs" dxfId="11085" priority="3954" stopIfTrue="1" operator="equal">
      <formula>"f"</formula>
    </cfRule>
  </conditionalFormatting>
  <conditionalFormatting sqref="AQ43:AR64">
    <cfRule type="cellIs" dxfId="11084" priority="3952" stopIfTrue="1" operator="equal">
      <formula>"h"</formula>
    </cfRule>
    <cfRule type="cellIs" dxfId="11083" priority="3953" stopIfTrue="1" operator="equal">
      <formula>"g"</formula>
    </cfRule>
  </conditionalFormatting>
  <conditionalFormatting sqref="AP43:AR64">
    <cfRule type="cellIs" dxfId="11082" priority="3876" stopIfTrue="1" operator="equal">
      <formula>"f"</formula>
    </cfRule>
  </conditionalFormatting>
  <conditionalFormatting sqref="AP43:AR64">
    <cfRule type="cellIs" dxfId="11081" priority="3874" stopIfTrue="1" operator="equal">
      <formula>"h"</formula>
    </cfRule>
    <cfRule type="cellIs" dxfId="11080" priority="3875" stopIfTrue="1" operator="equal">
      <formula>"g"</formula>
    </cfRule>
  </conditionalFormatting>
  <conditionalFormatting sqref="AN43:AO64">
    <cfRule type="cellIs" dxfId="11079" priority="3945" stopIfTrue="1" operator="equal">
      <formula>"f"</formula>
    </cfRule>
  </conditionalFormatting>
  <conditionalFormatting sqref="AN43:AO64">
    <cfRule type="cellIs" dxfId="11078" priority="3943" stopIfTrue="1" operator="equal">
      <formula>"h"</formula>
    </cfRule>
    <cfRule type="cellIs" dxfId="11077" priority="3944" stopIfTrue="1" operator="equal">
      <formula>"g"</formula>
    </cfRule>
  </conditionalFormatting>
  <conditionalFormatting sqref="AN43:AO64">
    <cfRule type="cellIs" dxfId="11076" priority="3942" stopIfTrue="1" operator="equal">
      <formula>"f"</formula>
    </cfRule>
  </conditionalFormatting>
  <conditionalFormatting sqref="AN43:AO64">
    <cfRule type="cellIs" dxfId="11075" priority="3940" stopIfTrue="1" operator="equal">
      <formula>"h"</formula>
    </cfRule>
    <cfRule type="cellIs" dxfId="11074" priority="3941" stopIfTrue="1" operator="equal">
      <formula>"g"</formula>
    </cfRule>
  </conditionalFormatting>
  <conditionalFormatting sqref="AN43:AO64">
    <cfRule type="cellIs" dxfId="11073" priority="3939" stopIfTrue="1" operator="equal">
      <formula>"f"</formula>
    </cfRule>
  </conditionalFormatting>
  <conditionalFormatting sqref="AN43:AO64">
    <cfRule type="cellIs" dxfId="11072" priority="3937" stopIfTrue="1" operator="equal">
      <formula>"h"</formula>
    </cfRule>
    <cfRule type="cellIs" dxfId="11071" priority="3938" stopIfTrue="1" operator="equal">
      <formula>"g"</formula>
    </cfRule>
  </conditionalFormatting>
  <conditionalFormatting sqref="AN43:AO64">
    <cfRule type="cellIs" dxfId="11070" priority="3936" stopIfTrue="1" operator="equal">
      <formula>"f"</formula>
    </cfRule>
  </conditionalFormatting>
  <conditionalFormatting sqref="AN43:AO64">
    <cfRule type="cellIs" dxfId="11069" priority="3934" stopIfTrue="1" operator="equal">
      <formula>"h"</formula>
    </cfRule>
    <cfRule type="cellIs" dxfId="11068" priority="3935" stopIfTrue="1" operator="equal">
      <formula>"g"</formula>
    </cfRule>
  </conditionalFormatting>
  <conditionalFormatting sqref="AN43:AO64">
    <cfRule type="cellIs" dxfId="11067" priority="3933" stopIfTrue="1" operator="equal">
      <formula>"f"</formula>
    </cfRule>
  </conditionalFormatting>
  <conditionalFormatting sqref="AN43:AO64">
    <cfRule type="cellIs" dxfId="11066" priority="3931" stopIfTrue="1" operator="equal">
      <formula>"h"</formula>
    </cfRule>
    <cfRule type="cellIs" dxfId="11065" priority="3932" stopIfTrue="1" operator="equal">
      <formula>"g"</formula>
    </cfRule>
  </conditionalFormatting>
  <conditionalFormatting sqref="AN43:AO64">
    <cfRule type="cellIs" dxfId="11064" priority="3930" stopIfTrue="1" operator="equal">
      <formula>"f"</formula>
    </cfRule>
  </conditionalFormatting>
  <conditionalFormatting sqref="AN43:AO64">
    <cfRule type="cellIs" dxfId="11063" priority="3928" stopIfTrue="1" operator="equal">
      <formula>"h"</formula>
    </cfRule>
    <cfRule type="cellIs" dxfId="11062" priority="3929" stopIfTrue="1" operator="equal">
      <formula>"g"</formula>
    </cfRule>
  </conditionalFormatting>
  <conditionalFormatting sqref="AN43:AO64">
    <cfRule type="cellIs" dxfId="11061" priority="3927" stopIfTrue="1" operator="equal">
      <formula>"f"</formula>
    </cfRule>
  </conditionalFormatting>
  <conditionalFormatting sqref="AN43:AO64">
    <cfRule type="cellIs" dxfId="11060" priority="3925" stopIfTrue="1" operator="equal">
      <formula>"h"</formula>
    </cfRule>
    <cfRule type="cellIs" dxfId="11059" priority="3926" stopIfTrue="1" operator="equal">
      <formula>"g"</formula>
    </cfRule>
  </conditionalFormatting>
  <conditionalFormatting sqref="AN43:AO64">
    <cfRule type="cellIs" dxfId="11058" priority="3924" stopIfTrue="1" operator="equal">
      <formula>"f"</formula>
    </cfRule>
  </conditionalFormatting>
  <conditionalFormatting sqref="AN43:AO64">
    <cfRule type="cellIs" dxfId="11057" priority="3922" stopIfTrue="1" operator="equal">
      <formula>"h"</formula>
    </cfRule>
    <cfRule type="cellIs" dxfId="11056" priority="3923" stopIfTrue="1" operator="equal">
      <formula>"g"</formula>
    </cfRule>
  </conditionalFormatting>
  <conditionalFormatting sqref="AP43:AR64">
    <cfRule type="cellIs" dxfId="11055" priority="3921" stopIfTrue="1" operator="equal">
      <formula>"f"</formula>
    </cfRule>
  </conditionalFormatting>
  <conditionalFormatting sqref="AP43:AR64">
    <cfRule type="cellIs" dxfId="11054" priority="3919" stopIfTrue="1" operator="equal">
      <formula>"h"</formula>
    </cfRule>
    <cfRule type="cellIs" dxfId="11053" priority="3920" stopIfTrue="1" operator="equal">
      <formula>"g"</formula>
    </cfRule>
  </conditionalFormatting>
  <conditionalFormatting sqref="AP43:AR64">
    <cfRule type="cellIs" dxfId="11052" priority="3918" stopIfTrue="1" operator="equal">
      <formula>"f"</formula>
    </cfRule>
  </conditionalFormatting>
  <conditionalFormatting sqref="AP43:AR64">
    <cfRule type="cellIs" dxfId="11051" priority="3916" stopIfTrue="1" operator="equal">
      <formula>"h"</formula>
    </cfRule>
    <cfRule type="cellIs" dxfId="11050" priority="3917" stopIfTrue="1" operator="equal">
      <formula>"g"</formula>
    </cfRule>
  </conditionalFormatting>
  <conditionalFormatting sqref="AP43:AR64">
    <cfRule type="cellIs" dxfId="11049" priority="3915" stopIfTrue="1" operator="equal">
      <formula>"f"</formula>
    </cfRule>
  </conditionalFormatting>
  <conditionalFormatting sqref="AP43:AR64">
    <cfRule type="cellIs" dxfId="11048" priority="3913" stopIfTrue="1" operator="equal">
      <formula>"h"</formula>
    </cfRule>
    <cfRule type="cellIs" dxfId="11047" priority="3914" stopIfTrue="1" operator="equal">
      <formula>"g"</formula>
    </cfRule>
  </conditionalFormatting>
  <conditionalFormatting sqref="AP43:AR64">
    <cfRule type="cellIs" dxfId="11046" priority="3912" stopIfTrue="1" operator="equal">
      <formula>"f"</formula>
    </cfRule>
  </conditionalFormatting>
  <conditionalFormatting sqref="AP43:AR64">
    <cfRule type="cellIs" dxfId="11045" priority="3910" stopIfTrue="1" operator="equal">
      <formula>"h"</formula>
    </cfRule>
    <cfRule type="cellIs" dxfId="11044" priority="3911" stopIfTrue="1" operator="equal">
      <formula>"g"</formula>
    </cfRule>
  </conditionalFormatting>
  <conditionalFormatting sqref="AP43:AR64">
    <cfRule type="cellIs" dxfId="11043" priority="3909" stopIfTrue="1" operator="equal">
      <formula>"f"</formula>
    </cfRule>
  </conditionalFormatting>
  <conditionalFormatting sqref="AP43:AR64">
    <cfRule type="cellIs" dxfId="11042" priority="3907" stopIfTrue="1" operator="equal">
      <formula>"h"</formula>
    </cfRule>
    <cfRule type="cellIs" dxfId="11041" priority="3908" stopIfTrue="1" operator="equal">
      <formula>"g"</formula>
    </cfRule>
  </conditionalFormatting>
  <conditionalFormatting sqref="AP43:AR64">
    <cfRule type="cellIs" dxfId="11040" priority="3906" stopIfTrue="1" operator="equal">
      <formula>"f"</formula>
    </cfRule>
  </conditionalFormatting>
  <conditionalFormatting sqref="AP43:AR64">
    <cfRule type="cellIs" dxfId="11039" priority="3904" stopIfTrue="1" operator="equal">
      <formula>"h"</formula>
    </cfRule>
    <cfRule type="cellIs" dxfId="11038" priority="3905" stopIfTrue="1" operator="equal">
      <formula>"g"</formula>
    </cfRule>
  </conditionalFormatting>
  <conditionalFormatting sqref="AP43:AR64">
    <cfRule type="cellIs" dxfId="11037" priority="3903" stopIfTrue="1" operator="equal">
      <formula>"f"</formula>
    </cfRule>
  </conditionalFormatting>
  <conditionalFormatting sqref="AP43:AR64">
    <cfRule type="cellIs" dxfId="11036" priority="3901" stopIfTrue="1" operator="equal">
      <formula>"h"</formula>
    </cfRule>
    <cfRule type="cellIs" dxfId="11035" priority="3902" stopIfTrue="1" operator="equal">
      <formula>"g"</formula>
    </cfRule>
  </conditionalFormatting>
  <conditionalFormatting sqref="AP43:AR64">
    <cfRule type="cellIs" dxfId="11034" priority="3900" stopIfTrue="1" operator="equal">
      <formula>"f"</formula>
    </cfRule>
  </conditionalFormatting>
  <conditionalFormatting sqref="AP43:AR64">
    <cfRule type="cellIs" dxfId="11033" priority="3898" stopIfTrue="1" operator="equal">
      <formula>"h"</formula>
    </cfRule>
    <cfRule type="cellIs" dxfId="11032" priority="3899" stopIfTrue="1" operator="equal">
      <formula>"g"</formula>
    </cfRule>
  </conditionalFormatting>
  <conditionalFormatting sqref="AP43:AR64">
    <cfRule type="cellIs" dxfId="11031" priority="3897" stopIfTrue="1" operator="equal">
      <formula>"f"</formula>
    </cfRule>
  </conditionalFormatting>
  <conditionalFormatting sqref="AP43:AR64">
    <cfRule type="cellIs" dxfId="11030" priority="3895" stopIfTrue="1" operator="equal">
      <formula>"h"</formula>
    </cfRule>
    <cfRule type="cellIs" dxfId="11029" priority="3896" stopIfTrue="1" operator="equal">
      <formula>"g"</formula>
    </cfRule>
  </conditionalFormatting>
  <conditionalFormatting sqref="AP43:AR64">
    <cfRule type="cellIs" dxfId="11028" priority="3894" stopIfTrue="1" operator="equal">
      <formula>"f"</formula>
    </cfRule>
  </conditionalFormatting>
  <conditionalFormatting sqref="AP43:AR64">
    <cfRule type="cellIs" dxfId="11027" priority="3892" stopIfTrue="1" operator="equal">
      <formula>"h"</formula>
    </cfRule>
    <cfRule type="cellIs" dxfId="11026" priority="3893" stopIfTrue="1" operator="equal">
      <formula>"g"</formula>
    </cfRule>
  </conditionalFormatting>
  <conditionalFormatting sqref="AP43:AR64">
    <cfRule type="cellIs" dxfId="11025" priority="3888" stopIfTrue="1" operator="equal">
      <formula>"f"</formula>
    </cfRule>
  </conditionalFormatting>
  <conditionalFormatting sqref="AP43:AR64">
    <cfRule type="cellIs" dxfId="11024" priority="3886" stopIfTrue="1" operator="equal">
      <formula>"h"</formula>
    </cfRule>
    <cfRule type="cellIs" dxfId="11023" priority="3887" stopIfTrue="1" operator="equal">
      <formula>"g"</formula>
    </cfRule>
  </conditionalFormatting>
  <conditionalFormatting sqref="AP43:AR64">
    <cfRule type="cellIs" dxfId="11022" priority="3891" stopIfTrue="1" operator="equal">
      <formula>"f"</formula>
    </cfRule>
  </conditionalFormatting>
  <conditionalFormatting sqref="AP43:AR64">
    <cfRule type="cellIs" dxfId="11021" priority="3889" stopIfTrue="1" operator="equal">
      <formula>"h"</formula>
    </cfRule>
    <cfRule type="cellIs" dxfId="11020" priority="3890" stopIfTrue="1" operator="equal">
      <formula>"g"</formula>
    </cfRule>
  </conditionalFormatting>
  <conditionalFormatting sqref="AP43:AR64">
    <cfRule type="cellIs" dxfId="11019" priority="3885" stopIfTrue="1" operator="equal">
      <formula>"f"</formula>
    </cfRule>
  </conditionalFormatting>
  <conditionalFormatting sqref="AP43:AR64">
    <cfRule type="cellIs" dxfId="11018" priority="3883" stopIfTrue="1" operator="equal">
      <formula>"h"</formula>
    </cfRule>
    <cfRule type="cellIs" dxfId="11017" priority="3884" stopIfTrue="1" operator="equal">
      <formula>"g"</formula>
    </cfRule>
  </conditionalFormatting>
  <conditionalFormatting sqref="AP43:AR64">
    <cfRule type="cellIs" dxfId="11016" priority="3882" stopIfTrue="1" operator="equal">
      <formula>"f"</formula>
    </cfRule>
  </conditionalFormatting>
  <conditionalFormatting sqref="AP43:AR64">
    <cfRule type="cellIs" dxfId="11015" priority="3880" stopIfTrue="1" operator="equal">
      <formula>"h"</formula>
    </cfRule>
    <cfRule type="cellIs" dxfId="11014" priority="3881" stopIfTrue="1" operator="equal">
      <formula>"g"</formula>
    </cfRule>
  </conditionalFormatting>
  <conditionalFormatting sqref="AP43:AR64">
    <cfRule type="cellIs" dxfId="11013" priority="3879" stopIfTrue="1" operator="equal">
      <formula>"f"</formula>
    </cfRule>
  </conditionalFormatting>
  <conditionalFormatting sqref="AP43:AR64">
    <cfRule type="cellIs" dxfId="11012" priority="3877" stopIfTrue="1" operator="equal">
      <formula>"h"</formula>
    </cfRule>
    <cfRule type="cellIs" dxfId="11011" priority="3878" stopIfTrue="1" operator="equal">
      <formula>"g"</formula>
    </cfRule>
  </conditionalFormatting>
  <conditionalFormatting sqref="BP43:BQ64">
    <cfRule type="cellIs" dxfId="11010" priority="2400" stopIfTrue="1" operator="equal">
      <formula>"f"</formula>
    </cfRule>
  </conditionalFormatting>
  <conditionalFormatting sqref="BP43:BQ64">
    <cfRule type="cellIs" dxfId="11009" priority="2398" stopIfTrue="1" operator="equal">
      <formula>"h"</formula>
    </cfRule>
    <cfRule type="cellIs" dxfId="11008" priority="2399" stopIfTrue="1" operator="equal">
      <formula>"g"</formula>
    </cfRule>
  </conditionalFormatting>
  <conditionalFormatting sqref="BP43:BQ64">
    <cfRule type="cellIs" dxfId="11007" priority="2397" stopIfTrue="1" operator="equal">
      <formula>"f"</formula>
    </cfRule>
  </conditionalFormatting>
  <conditionalFormatting sqref="BP43:BQ64">
    <cfRule type="cellIs" dxfId="11006" priority="2395" stopIfTrue="1" operator="equal">
      <formula>"h"</formula>
    </cfRule>
    <cfRule type="cellIs" dxfId="11005" priority="2396" stopIfTrue="1" operator="equal">
      <formula>"g"</formula>
    </cfRule>
  </conditionalFormatting>
  <conditionalFormatting sqref="BP43:BQ64">
    <cfRule type="cellIs" dxfId="11004" priority="2394" stopIfTrue="1" operator="equal">
      <formula>"f"</formula>
    </cfRule>
  </conditionalFormatting>
  <conditionalFormatting sqref="BP43:BQ64">
    <cfRule type="cellIs" dxfId="11003" priority="2392" stopIfTrue="1" operator="equal">
      <formula>"h"</formula>
    </cfRule>
    <cfRule type="cellIs" dxfId="11002" priority="2393" stopIfTrue="1" operator="equal">
      <formula>"g"</formula>
    </cfRule>
  </conditionalFormatting>
  <conditionalFormatting sqref="BP43:BQ64">
    <cfRule type="cellIs" dxfId="11001" priority="2403" stopIfTrue="1" operator="equal">
      <formula>"f"</formula>
    </cfRule>
  </conditionalFormatting>
  <conditionalFormatting sqref="BP43:BQ64">
    <cfRule type="cellIs" dxfId="11000" priority="2401" stopIfTrue="1" operator="equal">
      <formula>"h"</formula>
    </cfRule>
    <cfRule type="cellIs" dxfId="10999" priority="2402" stopIfTrue="1" operator="equal">
      <formula>"g"</formula>
    </cfRule>
  </conditionalFormatting>
  <conditionalFormatting sqref="BP43:BQ64">
    <cfRule type="cellIs" dxfId="10998" priority="2391" stopIfTrue="1" operator="equal">
      <formula>"f"</formula>
    </cfRule>
  </conditionalFormatting>
  <conditionalFormatting sqref="BP43:BQ64">
    <cfRule type="cellIs" dxfId="10997" priority="2389" stopIfTrue="1" operator="equal">
      <formula>"h"</formula>
    </cfRule>
    <cfRule type="cellIs" dxfId="10996" priority="2390" stopIfTrue="1" operator="equal">
      <formula>"g"</formula>
    </cfRule>
  </conditionalFormatting>
  <conditionalFormatting sqref="BP43:BQ64">
    <cfRule type="cellIs" dxfId="10995" priority="2388" stopIfTrue="1" operator="equal">
      <formula>"f"</formula>
    </cfRule>
  </conditionalFormatting>
  <conditionalFormatting sqref="BP43:BQ64">
    <cfRule type="cellIs" dxfId="10994" priority="2386" stopIfTrue="1" operator="equal">
      <formula>"h"</formula>
    </cfRule>
    <cfRule type="cellIs" dxfId="10993" priority="2387" stopIfTrue="1" operator="equal">
      <formula>"g"</formula>
    </cfRule>
  </conditionalFormatting>
  <conditionalFormatting sqref="BN43:BO64">
    <cfRule type="cellIs" dxfId="10992" priority="2805" stopIfTrue="1" operator="equal">
      <formula>"f"</formula>
    </cfRule>
  </conditionalFormatting>
  <conditionalFormatting sqref="BN43:BO64">
    <cfRule type="cellIs" dxfId="10991" priority="2803" stopIfTrue="1" operator="equal">
      <formula>"h"</formula>
    </cfRule>
    <cfRule type="cellIs" dxfId="10990" priority="2804" stopIfTrue="1" operator="equal">
      <formula>"g"</formula>
    </cfRule>
  </conditionalFormatting>
  <conditionalFormatting sqref="BN43:BO64">
    <cfRule type="cellIs" dxfId="10989" priority="2802" stopIfTrue="1" operator="equal">
      <formula>"f"</formula>
    </cfRule>
  </conditionalFormatting>
  <conditionalFormatting sqref="BN43:BO64">
    <cfRule type="cellIs" dxfId="10988" priority="2800" stopIfTrue="1" operator="equal">
      <formula>"h"</formula>
    </cfRule>
    <cfRule type="cellIs" dxfId="10987" priority="2801" stopIfTrue="1" operator="equal">
      <formula>"g"</formula>
    </cfRule>
  </conditionalFormatting>
  <conditionalFormatting sqref="BN43:BO64">
    <cfRule type="cellIs" dxfId="10986" priority="2781" stopIfTrue="1" operator="equal">
      <formula>"f"</formula>
    </cfRule>
  </conditionalFormatting>
  <conditionalFormatting sqref="BN43:BO64">
    <cfRule type="cellIs" dxfId="10985" priority="2779" stopIfTrue="1" operator="equal">
      <formula>"h"</formula>
    </cfRule>
    <cfRule type="cellIs" dxfId="10984" priority="2780" stopIfTrue="1" operator="equal">
      <formula>"g"</formula>
    </cfRule>
  </conditionalFormatting>
  <conditionalFormatting sqref="BN43:BO64">
    <cfRule type="cellIs" dxfId="10983" priority="2778" stopIfTrue="1" operator="equal">
      <formula>"f"</formula>
    </cfRule>
  </conditionalFormatting>
  <conditionalFormatting sqref="BN43:BO64">
    <cfRule type="cellIs" dxfId="10982" priority="2776" stopIfTrue="1" operator="equal">
      <formula>"h"</formula>
    </cfRule>
    <cfRule type="cellIs" dxfId="10981" priority="2777" stopIfTrue="1" operator="equal">
      <formula>"g"</formula>
    </cfRule>
  </conditionalFormatting>
  <conditionalFormatting sqref="BN43:BO64">
    <cfRule type="cellIs" dxfId="10980" priority="2775" stopIfTrue="1" operator="equal">
      <formula>"f"</formula>
    </cfRule>
  </conditionalFormatting>
  <conditionalFormatting sqref="BN43:BO64">
    <cfRule type="cellIs" dxfId="10979" priority="2773" stopIfTrue="1" operator="equal">
      <formula>"h"</formula>
    </cfRule>
    <cfRule type="cellIs" dxfId="10978" priority="2774" stopIfTrue="1" operator="equal">
      <formula>"g"</formula>
    </cfRule>
  </conditionalFormatting>
  <conditionalFormatting sqref="BN43:BO64">
    <cfRule type="cellIs" dxfId="10977" priority="2769" stopIfTrue="1" operator="equal">
      <formula>"f"</formula>
    </cfRule>
  </conditionalFormatting>
  <conditionalFormatting sqref="BN43:BO64">
    <cfRule type="cellIs" dxfId="10976" priority="2767" stopIfTrue="1" operator="equal">
      <formula>"h"</formula>
    </cfRule>
    <cfRule type="cellIs" dxfId="10975" priority="2768" stopIfTrue="1" operator="equal">
      <formula>"g"</formula>
    </cfRule>
  </conditionalFormatting>
  <conditionalFormatting sqref="BN43:BO64">
    <cfRule type="cellIs" dxfId="10974" priority="2766" stopIfTrue="1" operator="equal">
      <formula>"f"</formula>
    </cfRule>
  </conditionalFormatting>
  <conditionalFormatting sqref="BN43:BO64">
    <cfRule type="cellIs" dxfId="10973" priority="2764" stopIfTrue="1" operator="equal">
      <formula>"h"</formula>
    </cfRule>
    <cfRule type="cellIs" dxfId="10972" priority="2765" stopIfTrue="1" operator="equal">
      <formula>"g"</formula>
    </cfRule>
  </conditionalFormatting>
  <conditionalFormatting sqref="BN43:BO64">
    <cfRule type="cellIs" dxfId="10971" priority="2763" stopIfTrue="1" operator="equal">
      <formula>"f"</formula>
    </cfRule>
  </conditionalFormatting>
  <conditionalFormatting sqref="BN43:BO64">
    <cfRule type="cellIs" dxfId="10970" priority="2761" stopIfTrue="1" operator="equal">
      <formula>"h"</formula>
    </cfRule>
    <cfRule type="cellIs" dxfId="10969" priority="2762" stopIfTrue="1" operator="equal">
      <formula>"g"</formula>
    </cfRule>
  </conditionalFormatting>
  <conditionalFormatting sqref="BN43:BO64">
    <cfRule type="cellIs" dxfId="10968" priority="2760" stopIfTrue="1" operator="equal">
      <formula>"f"</formula>
    </cfRule>
  </conditionalFormatting>
  <conditionalFormatting sqref="BN43:BO64">
    <cfRule type="cellIs" dxfId="10967" priority="2758" stopIfTrue="1" operator="equal">
      <formula>"h"</formula>
    </cfRule>
    <cfRule type="cellIs" dxfId="10966" priority="2759" stopIfTrue="1" operator="equal">
      <formula>"g"</formula>
    </cfRule>
  </conditionalFormatting>
  <conditionalFormatting sqref="BN43:BO64">
    <cfRule type="cellIs" dxfId="10965" priority="2811" stopIfTrue="1" operator="equal">
      <formula>"f"</formula>
    </cfRule>
  </conditionalFormatting>
  <conditionalFormatting sqref="BN43:BO64">
    <cfRule type="cellIs" dxfId="10964" priority="2809" stopIfTrue="1" operator="equal">
      <formula>"h"</formula>
    </cfRule>
    <cfRule type="cellIs" dxfId="10963" priority="2810" stopIfTrue="1" operator="equal">
      <formula>"g"</formula>
    </cfRule>
  </conditionalFormatting>
  <conditionalFormatting sqref="BN43:BO64">
    <cfRule type="cellIs" dxfId="10962" priority="2808" stopIfTrue="1" operator="equal">
      <formula>"f"</formula>
    </cfRule>
  </conditionalFormatting>
  <conditionalFormatting sqref="BN43:BO64">
    <cfRule type="cellIs" dxfId="10961" priority="2806" stopIfTrue="1" operator="equal">
      <formula>"h"</formula>
    </cfRule>
    <cfRule type="cellIs" dxfId="10960" priority="2807" stopIfTrue="1" operator="equal">
      <formula>"g"</formula>
    </cfRule>
  </conditionalFormatting>
  <conditionalFormatting sqref="BN43:BO64">
    <cfRule type="cellIs" dxfId="10959" priority="2799" stopIfTrue="1" operator="equal">
      <formula>"f"</formula>
    </cfRule>
  </conditionalFormatting>
  <conditionalFormatting sqref="BN43:BO64">
    <cfRule type="cellIs" dxfId="10958" priority="2797" stopIfTrue="1" operator="equal">
      <formula>"h"</formula>
    </cfRule>
    <cfRule type="cellIs" dxfId="10957" priority="2798" stopIfTrue="1" operator="equal">
      <formula>"g"</formula>
    </cfRule>
  </conditionalFormatting>
  <conditionalFormatting sqref="BN43:BO64">
    <cfRule type="cellIs" dxfId="10956" priority="2796" stopIfTrue="1" operator="equal">
      <formula>"f"</formula>
    </cfRule>
  </conditionalFormatting>
  <conditionalFormatting sqref="BN43:BO64">
    <cfRule type="cellIs" dxfId="10955" priority="2794" stopIfTrue="1" operator="equal">
      <formula>"h"</formula>
    </cfRule>
    <cfRule type="cellIs" dxfId="10954" priority="2795" stopIfTrue="1" operator="equal">
      <formula>"g"</formula>
    </cfRule>
  </conditionalFormatting>
  <conditionalFormatting sqref="BN43:BO64">
    <cfRule type="cellIs" dxfId="10953" priority="2793" stopIfTrue="1" operator="equal">
      <formula>"f"</formula>
    </cfRule>
  </conditionalFormatting>
  <conditionalFormatting sqref="BN43:BO64">
    <cfRule type="cellIs" dxfId="10952" priority="2791" stopIfTrue="1" operator="equal">
      <formula>"h"</formula>
    </cfRule>
    <cfRule type="cellIs" dxfId="10951" priority="2792" stopIfTrue="1" operator="equal">
      <formula>"g"</formula>
    </cfRule>
  </conditionalFormatting>
  <conditionalFormatting sqref="BN43:BO64">
    <cfRule type="cellIs" dxfId="10950" priority="2790" stopIfTrue="1" operator="equal">
      <formula>"f"</formula>
    </cfRule>
  </conditionalFormatting>
  <conditionalFormatting sqref="BN43:BO64">
    <cfRule type="cellIs" dxfId="10949" priority="2788" stopIfTrue="1" operator="equal">
      <formula>"h"</formula>
    </cfRule>
    <cfRule type="cellIs" dxfId="10948" priority="2789" stopIfTrue="1" operator="equal">
      <formula>"g"</formula>
    </cfRule>
  </conditionalFormatting>
  <conditionalFormatting sqref="BN43:BO64">
    <cfRule type="cellIs" dxfId="10947" priority="2784" stopIfTrue="1" operator="equal">
      <formula>"f"</formula>
    </cfRule>
  </conditionalFormatting>
  <conditionalFormatting sqref="BN43:BO64">
    <cfRule type="cellIs" dxfId="10946" priority="2782" stopIfTrue="1" operator="equal">
      <formula>"h"</formula>
    </cfRule>
    <cfRule type="cellIs" dxfId="10945" priority="2783" stopIfTrue="1" operator="equal">
      <formula>"g"</formula>
    </cfRule>
  </conditionalFormatting>
  <conditionalFormatting sqref="BN43:BO64">
    <cfRule type="cellIs" dxfId="10944" priority="2787" stopIfTrue="1" operator="equal">
      <formula>"f"</formula>
    </cfRule>
  </conditionalFormatting>
  <conditionalFormatting sqref="BN43:BO64">
    <cfRule type="cellIs" dxfId="10943" priority="2785" stopIfTrue="1" operator="equal">
      <formula>"h"</formula>
    </cfRule>
    <cfRule type="cellIs" dxfId="10942" priority="2786" stopIfTrue="1" operator="equal">
      <formula>"g"</formula>
    </cfRule>
  </conditionalFormatting>
  <conditionalFormatting sqref="BN43:BN64">
    <cfRule type="cellIs" dxfId="10941" priority="2742" stopIfTrue="1" operator="equal">
      <formula>"f"</formula>
    </cfRule>
  </conditionalFormatting>
  <conditionalFormatting sqref="BN43:BN64">
    <cfRule type="cellIs" dxfId="10940" priority="2740" stopIfTrue="1" operator="equal">
      <formula>"h"</formula>
    </cfRule>
    <cfRule type="cellIs" dxfId="10939" priority="2741" stopIfTrue="1" operator="equal">
      <formula>"g"</formula>
    </cfRule>
  </conditionalFormatting>
  <conditionalFormatting sqref="BN43:BN64">
    <cfRule type="cellIs" dxfId="10938" priority="2736" stopIfTrue="1" operator="equal">
      <formula>"f"</formula>
    </cfRule>
  </conditionalFormatting>
  <conditionalFormatting sqref="BN43:BN64">
    <cfRule type="cellIs" dxfId="10937" priority="2734" stopIfTrue="1" operator="equal">
      <formula>"h"</formula>
    </cfRule>
    <cfRule type="cellIs" dxfId="10936" priority="2735" stopIfTrue="1" operator="equal">
      <formula>"g"</formula>
    </cfRule>
  </conditionalFormatting>
  <conditionalFormatting sqref="BN43:BN64">
    <cfRule type="cellIs" dxfId="10935" priority="2739" stopIfTrue="1" operator="equal">
      <formula>"f"</formula>
    </cfRule>
  </conditionalFormatting>
  <conditionalFormatting sqref="BN43:BN64">
    <cfRule type="cellIs" dxfId="10934" priority="2737" stopIfTrue="1" operator="equal">
      <formula>"h"</formula>
    </cfRule>
    <cfRule type="cellIs" dxfId="10933" priority="2738" stopIfTrue="1" operator="equal">
      <formula>"g"</formula>
    </cfRule>
  </conditionalFormatting>
  <conditionalFormatting sqref="BN43:BN64">
    <cfRule type="cellIs" dxfId="10932" priority="2733" stopIfTrue="1" operator="equal">
      <formula>"f"</formula>
    </cfRule>
  </conditionalFormatting>
  <conditionalFormatting sqref="BN43:BN64">
    <cfRule type="cellIs" dxfId="10931" priority="2731" stopIfTrue="1" operator="equal">
      <formula>"h"</formula>
    </cfRule>
    <cfRule type="cellIs" dxfId="10930" priority="2732" stopIfTrue="1" operator="equal">
      <formula>"g"</formula>
    </cfRule>
  </conditionalFormatting>
  <conditionalFormatting sqref="BN43:BN64">
    <cfRule type="cellIs" dxfId="10929" priority="2730" stopIfTrue="1" operator="equal">
      <formula>"f"</formula>
    </cfRule>
  </conditionalFormatting>
  <conditionalFormatting sqref="BN43:BN64">
    <cfRule type="cellIs" dxfId="10928" priority="2728" stopIfTrue="1" operator="equal">
      <formula>"h"</formula>
    </cfRule>
    <cfRule type="cellIs" dxfId="10927" priority="2729" stopIfTrue="1" operator="equal">
      <formula>"g"</formula>
    </cfRule>
  </conditionalFormatting>
  <conditionalFormatting sqref="BN43:BN64">
    <cfRule type="cellIs" dxfId="10926" priority="2724" stopIfTrue="1" operator="equal">
      <formula>"f"</formula>
    </cfRule>
  </conditionalFormatting>
  <conditionalFormatting sqref="BN43:BN64">
    <cfRule type="cellIs" dxfId="10925" priority="2722" stopIfTrue="1" operator="equal">
      <formula>"h"</formula>
    </cfRule>
    <cfRule type="cellIs" dxfId="10924" priority="2723" stopIfTrue="1" operator="equal">
      <formula>"g"</formula>
    </cfRule>
  </conditionalFormatting>
  <conditionalFormatting sqref="BN43:BN64">
    <cfRule type="cellIs" dxfId="10923" priority="2727" stopIfTrue="1" operator="equal">
      <formula>"f"</formula>
    </cfRule>
  </conditionalFormatting>
  <conditionalFormatting sqref="BN43:BN64">
    <cfRule type="cellIs" dxfId="10922" priority="2725" stopIfTrue="1" operator="equal">
      <formula>"h"</formula>
    </cfRule>
    <cfRule type="cellIs" dxfId="10921" priority="2726" stopIfTrue="1" operator="equal">
      <formula>"g"</formula>
    </cfRule>
  </conditionalFormatting>
  <conditionalFormatting sqref="BO43:BO64">
    <cfRule type="cellIs" dxfId="10920" priority="2718" stopIfTrue="1" operator="equal">
      <formula>"f"</formula>
    </cfRule>
  </conditionalFormatting>
  <conditionalFormatting sqref="BO43:BO64">
    <cfRule type="cellIs" dxfId="10919" priority="2716" stopIfTrue="1" operator="equal">
      <formula>"h"</formula>
    </cfRule>
    <cfRule type="cellIs" dxfId="10918" priority="2717" stopIfTrue="1" operator="equal">
      <formula>"g"</formula>
    </cfRule>
  </conditionalFormatting>
  <conditionalFormatting sqref="BO43:BO64">
    <cfRule type="cellIs" dxfId="10917" priority="2721" stopIfTrue="1" operator="equal">
      <formula>"f"</formula>
    </cfRule>
  </conditionalFormatting>
  <conditionalFormatting sqref="BO43:BO64">
    <cfRule type="cellIs" dxfId="10916" priority="2719" stopIfTrue="1" operator="equal">
      <formula>"h"</formula>
    </cfRule>
    <cfRule type="cellIs" dxfId="10915" priority="2720" stopIfTrue="1" operator="equal">
      <formula>"g"</formula>
    </cfRule>
  </conditionalFormatting>
  <conditionalFormatting sqref="BN43:BO64">
    <cfRule type="cellIs" dxfId="10914" priority="2772" stopIfTrue="1" operator="equal">
      <formula>"f"</formula>
    </cfRule>
  </conditionalFormatting>
  <conditionalFormatting sqref="BN43:BO64">
    <cfRule type="cellIs" dxfId="10913" priority="2770" stopIfTrue="1" operator="equal">
      <formula>"h"</formula>
    </cfRule>
    <cfRule type="cellIs" dxfId="10912" priority="2771" stopIfTrue="1" operator="equal">
      <formula>"g"</formula>
    </cfRule>
  </conditionalFormatting>
  <conditionalFormatting sqref="BN43:BO64">
    <cfRule type="cellIs" dxfId="10911" priority="2757" stopIfTrue="1" operator="equal">
      <formula>"f"</formula>
    </cfRule>
  </conditionalFormatting>
  <conditionalFormatting sqref="BN43:BO64">
    <cfRule type="cellIs" dxfId="10910" priority="2755" stopIfTrue="1" operator="equal">
      <formula>"h"</formula>
    </cfRule>
    <cfRule type="cellIs" dxfId="10909" priority="2756" stopIfTrue="1" operator="equal">
      <formula>"g"</formula>
    </cfRule>
  </conditionalFormatting>
  <conditionalFormatting sqref="BN43:BO64">
    <cfRule type="cellIs" dxfId="10908" priority="2754" stopIfTrue="1" operator="equal">
      <formula>"f"</formula>
    </cfRule>
  </conditionalFormatting>
  <conditionalFormatting sqref="BN43:BO64">
    <cfRule type="cellIs" dxfId="10907" priority="2752" stopIfTrue="1" operator="equal">
      <formula>"h"</formula>
    </cfRule>
    <cfRule type="cellIs" dxfId="10906" priority="2753" stopIfTrue="1" operator="equal">
      <formula>"g"</formula>
    </cfRule>
  </conditionalFormatting>
  <conditionalFormatting sqref="BN43:BO64">
    <cfRule type="cellIs" dxfId="10905" priority="2751" stopIfTrue="1" operator="equal">
      <formula>"f"</formula>
    </cfRule>
  </conditionalFormatting>
  <conditionalFormatting sqref="BN43:BO64">
    <cfRule type="cellIs" dxfId="10904" priority="2749" stopIfTrue="1" operator="equal">
      <formula>"h"</formula>
    </cfRule>
    <cfRule type="cellIs" dxfId="10903" priority="2750" stopIfTrue="1" operator="equal">
      <formula>"g"</formula>
    </cfRule>
  </conditionalFormatting>
  <conditionalFormatting sqref="BN43:BO64">
    <cfRule type="cellIs" dxfId="10902" priority="2748" stopIfTrue="1" operator="equal">
      <formula>"f"</formula>
    </cfRule>
  </conditionalFormatting>
  <conditionalFormatting sqref="BN43:BO64">
    <cfRule type="cellIs" dxfId="10901" priority="2746" stopIfTrue="1" operator="equal">
      <formula>"h"</formula>
    </cfRule>
    <cfRule type="cellIs" dxfId="10900" priority="2747" stopIfTrue="1" operator="equal">
      <formula>"g"</formula>
    </cfRule>
  </conditionalFormatting>
  <conditionalFormatting sqref="BN43:BN64">
    <cfRule type="cellIs" dxfId="10899" priority="2745" stopIfTrue="1" operator="equal">
      <formula>"f"</formula>
    </cfRule>
  </conditionalFormatting>
  <conditionalFormatting sqref="BN43:BN64">
    <cfRule type="cellIs" dxfId="10898" priority="2743" stopIfTrue="1" operator="equal">
      <formula>"h"</formula>
    </cfRule>
    <cfRule type="cellIs" dxfId="10897" priority="2744" stopIfTrue="1" operator="equal">
      <formula>"g"</formula>
    </cfRule>
  </conditionalFormatting>
  <conditionalFormatting sqref="BI43:BJ64">
    <cfRule type="cellIs" dxfId="10896" priority="2646" stopIfTrue="1" operator="equal">
      <formula>"f"</formula>
    </cfRule>
  </conditionalFormatting>
  <conditionalFormatting sqref="BI43:BJ64">
    <cfRule type="cellIs" dxfId="10895" priority="2644" stopIfTrue="1" operator="equal">
      <formula>"h"</formula>
    </cfRule>
    <cfRule type="cellIs" dxfId="10894" priority="2645" stopIfTrue="1" operator="equal">
      <formula>"g"</formula>
    </cfRule>
  </conditionalFormatting>
  <conditionalFormatting sqref="BO43:BO64">
    <cfRule type="cellIs" dxfId="10893" priority="2715" stopIfTrue="1" operator="equal">
      <formula>"f"</formula>
    </cfRule>
  </conditionalFormatting>
  <conditionalFormatting sqref="BO43:BO64">
    <cfRule type="cellIs" dxfId="10892" priority="2713" stopIfTrue="1" operator="equal">
      <formula>"h"</formula>
    </cfRule>
    <cfRule type="cellIs" dxfId="10891" priority="2714" stopIfTrue="1" operator="equal">
      <formula>"g"</formula>
    </cfRule>
  </conditionalFormatting>
  <conditionalFormatting sqref="BO43:BO64">
    <cfRule type="cellIs" dxfId="10890" priority="2712" stopIfTrue="1" operator="equal">
      <formula>"f"</formula>
    </cfRule>
  </conditionalFormatting>
  <conditionalFormatting sqref="BO43:BO64">
    <cfRule type="cellIs" dxfId="10889" priority="2710" stopIfTrue="1" operator="equal">
      <formula>"h"</formula>
    </cfRule>
    <cfRule type="cellIs" dxfId="10888" priority="2711" stopIfTrue="1" operator="equal">
      <formula>"g"</formula>
    </cfRule>
  </conditionalFormatting>
  <conditionalFormatting sqref="BO43:BO64">
    <cfRule type="cellIs" dxfId="10887" priority="2709" stopIfTrue="1" operator="equal">
      <formula>"f"</formula>
    </cfRule>
  </conditionalFormatting>
  <conditionalFormatting sqref="BO43:BO64">
    <cfRule type="cellIs" dxfId="10886" priority="2707" stopIfTrue="1" operator="equal">
      <formula>"h"</formula>
    </cfRule>
    <cfRule type="cellIs" dxfId="10885" priority="2708" stopIfTrue="1" operator="equal">
      <formula>"g"</formula>
    </cfRule>
  </conditionalFormatting>
  <conditionalFormatting sqref="BO43:BO64">
    <cfRule type="cellIs" dxfId="10884" priority="2706" stopIfTrue="1" operator="equal">
      <formula>"f"</formula>
    </cfRule>
  </conditionalFormatting>
  <conditionalFormatting sqref="BO43:BO64">
    <cfRule type="cellIs" dxfId="10883" priority="2704" stopIfTrue="1" operator="equal">
      <formula>"h"</formula>
    </cfRule>
    <cfRule type="cellIs" dxfId="10882" priority="2705" stopIfTrue="1" operator="equal">
      <formula>"g"</formula>
    </cfRule>
  </conditionalFormatting>
  <conditionalFormatting sqref="BO43:BO64">
    <cfRule type="cellIs" dxfId="10881" priority="2703" stopIfTrue="1" operator="equal">
      <formula>"f"</formula>
    </cfRule>
  </conditionalFormatting>
  <conditionalFormatting sqref="BO43:BO64">
    <cfRule type="cellIs" dxfId="10880" priority="2701" stopIfTrue="1" operator="equal">
      <formula>"h"</formula>
    </cfRule>
    <cfRule type="cellIs" dxfId="10879" priority="2702" stopIfTrue="1" operator="equal">
      <formula>"g"</formula>
    </cfRule>
  </conditionalFormatting>
  <conditionalFormatting sqref="BO43:BO64">
    <cfRule type="cellIs" dxfId="10878" priority="2700" stopIfTrue="1" operator="equal">
      <formula>"f"</formula>
    </cfRule>
  </conditionalFormatting>
  <conditionalFormatting sqref="BO43:BO64">
    <cfRule type="cellIs" dxfId="10877" priority="2698" stopIfTrue="1" operator="equal">
      <formula>"h"</formula>
    </cfRule>
    <cfRule type="cellIs" dxfId="10876" priority="2699" stopIfTrue="1" operator="equal">
      <formula>"g"</formula>
    </cfRule>
  </conditionalFormatting>
  <conditionalFormatting sqref="BN43:BO64">
    <cfRule type="cellIs" dxfId="10875" priority="2697" stopIfTrue="1" operator="equal">
      <formula>"f"</formula>
    </cfRule>
  </conditionalFormatting>
  <conditionalFormatting sqref="BN43:BO64">
    <cfRule type="cellIs" dxfId="10874" priority="2695" stopIfTrue="1" operator="equal">
      <formula>"h"</formula>
    </cfRule>
    <cfRule type="cellIs" dxfId="10873" priority="2696" stopIfTrue="1" operator="equal">
      <formula>"g"</formula>
    </cfRule>
  </conditionalFormatting>
  <conditionalFormatting sqref="BN43:BO64">
    <cfRule type="cellIs" dxfId="10872" priority="2694" stopIfTrue="1" operator="equal">
      <formula>"f"</formula>
    </cfRule>
  </conditionalFormatting>
  <conditionalFormatting sqref="BN43:BO64">
    <cfRule type="cellIs" dxfId="10871" priority="2692" stopIfTrue="1" operator="equal">
      <formula>"h"</formula>
    </cfRule>
    <cfRule type="cellIs" dxfId="10870" priority="2693" stopIfTrue="1" operator="equal">
      <formula>"g"</formula>
    </cfRule>
  </conditionalFormatting>
  <conditionalFormatting sqref="BN43:BO64">
    <cfRule type="cellIs" dxfId="10869" priority="2691" stopIfTrue="1" operator="equal">
      <formula>"f"</formula>
    </cfRule>
  </conditionalFormatting>
  <conditionalFormatting sqref="BN43:BO64">
    <cfRule type="cellIs" dxfId="10868" priority="2689" stopIfTrue="1" operator="equal">
      <formula>"h"</formula>
    </cfRule>
    <cfRule type="cellIs" dxfId="10867" priority="2690" stopIfTrue="1" operator="equal">
      <formula>"g"</formula>
    </cfRule>
  </conditionalFormatting>
  <conditionalFormatting sqref="BN43:BO64">
    <cfRule type="cellIs" dxfId="10866" priority="2688" stopIfTrue="1" operator="equal">
      <formula>"f"</formula>
    </cfRule>
  </conditionalFormatting>
  <conditionalFormatting sqref="BN43:BO64">
    <cfRule type="cellIs" dxfId="10865" priority="2686" stopIfTrue="1" operator="equal">
      <formula>"h"</formula>
    </cfRule>
    <cfRule type="cellIs" dxfId="10864" priority="2687" stopIfTrue="1" operator="equal">
      <formula>"g"</formula>
    </cfRule>
  </conditionalFormatting>
  <conditionalFormatting sqref="BN43:BO64">
    <cfRule type="cellIs" dxfId="10863" priority="2685" stopIfTrue="1" operator="equal">
      <formula>"f"</formula>
    </cfRule>
  </conditionalFormatting>
  <conditionalFormatting sqref="BN43:BO64">
    <cfRule type="cellIs" dxfId="10862" priority="2683" stopIfTrue="1" operator="equal">
      <formula>"h"</formula>
    </cfRule>
    <cfRule type="cellIs" dxfId="10861" priority="2684" stopIfTrue="1" operator="equal">
      <formula>"g"</formula>
    </cfRule>
  </conditionalFormatting>
  <conditionalFormatting sqref="BN43:BO64">
    <cfRule type="cellIs" dxfId="10860" priority="2682" stopIfTrue="1" operator="equal">
      <formula>"f"</formula>
    </cfRule>
  </conditionalFormatting>
  <conditionalFormatting sqref="BN43:BO64">
    <cfRule type="cellIs" dxfId="10859" priority="2680" stopIfTrue="1" operator="equal">
      <formula>"h"</formula>
    </cfRule>
    <cfRule type="cellIs" dxfId="10858" priority="2681" stopIfTrue="1" operator="equal">
      <formula>"g"</formula>
    </cfRule>
  </conditionalFormatting>
  <conditionalFormatting sqref="BN43:BO64">
    <cfRule type="cellIs" dxfId="10857" priority="2679" stopIfTrue="1" operator="equal">
      <formula>"f"</formula>
    </cfRule>
  </conditionalFormatting>
  <conditionalFormatting sqref="BN43:BO64">
    <cfRule type="cellIs" dxfId="10856" priority="2677" stopIfTrue="1" operator="equal">
      <formula>"h"</formula>
    </cfRule>
    <cfRule type="cellIs" dxfId="10855" priority="2678" stopIfTrue="1" operator="equal">
      <formula>"g"</formula>
    </cfRule>
  </conditionalFormatting>
  <conditionalFormatting sqref="BN43:BO64">
    <cfRule type="cellIs" dxfId="10854" priority="2676" stopIfTrue="1" operator="equal">
      <formula>"f"</formula>
    </cfRule>
  </conditionalFormatting>
  <conditionalFormatting sqref="BN43:BO64">
    <cfRule type="cellIs" dxfId="10853" priority="2674" stopIfTrue="1" operator="equal">
      <formula>"h"</formula>
    </cfRule>
    <cfRule type="cellIs" dxfId="10852" priority="2675" stopIfTrue="1" operator="equal">
      <formula>"g"</formula>
    </cfRule>
  </conditionalFormatting>
  <conditionalFormatting sqref="BN43:BN64">
    <cfRule type="cellIs" dxfId="10851" priority="2673" stopIfTrue="1" operator="equal">
      <formula>"f"</formula>
    </cfRule>
  </conditionalFormatting>
  <conditionalFormatting sqref="BN43:BN64">
    <cfRule type="cellIs" dxfId="10850" priority="2671" stopIfTrue="1" operator="equal">
      <formula>"h"</formula>
    </cfRule>
    <cfRule type="cellIs" dxfId="10849" priority="2672" stopIfTrue="1" operator="equal">
      <formula>"g"</formula>
    </cfRule>
  </conditionalFormatting>
  <conditionalFormatting sqref="BN43:BN64">
    <cfRule type="cellIs" dxfId="10848" priority="2670" stopIfTrue="1" operator="equal">
      <formula>"f"</formula>
    </cfRule>
  </conditionalFormatting>
  <conditionalFormatting sqref="BN43:BN64">
    <cfRule type="cellIs" dxfId="10847" priority="2668" stopIfTrue="1" operator="equal">
      <formula>"h"</formula>
    </cfRule>
    <cfRule type="cellIs" dxfId="10846" priority="2669" stopIfTrue="1" operator="equal">
      <formula>"g"</formula>
    </cfRule>
  </conditionalFormatting>
  <conditionalFormatting sqref="BN43:BN64">
    <cfRule type="cellIs" dxfId="10845" priority="2667" stopIfTrue="1" operator="equal">
      <formula>"f"</formula>
    </cfRule>
  </conditionalFormatting>
  <conditionalFormatting sqref="BN43:BN64">
    <cfRule type="cellIs" dxfId="10844" priority="2665" stopIfTrue="1" operator="equal">
      <formula>"h"</formula>
    </cfRule>
    <cfRule type="cellIs" dxfId="10843" priority="2666" stopIfTrue="1" operator="equal">
      <formula>"g"</formula>
    </cfRule>
  </conditionalFormatting>
  <conditionalFormatting sqref="BN43:BN64">
    <cfRule type="cellIs" dxfId="10842" priority="2664" stopIfTrue="1" operator="equal">
      <formula>"f"</formula>
    </cfRule>
  </conditionalFormatting>
  <conditionalFormatting sqref="BN43:BN64">
    <cfRule type="cellIs" dxfId="10841" priority="2662" stopIfTrue="1" operator="equal">
      <formula>"h"</formula>
    </cfRule>
    <cfRule type="cellIs" dxfId="10840" priority="2663" stopIfTrue="1" operator="equal">
      <formula>"g"</formula>
    </cfRule>
  </conditionalFormatting>
  <conditionalFormatting sqref="BN43:BN64">
    <cfRule type="cellIs" dxfId="10839" priority="2658" stopIfTrue="1" operator="equal">
      <formula>"f"</formula>
    </cfRule>
  </conditionalFormatting>
  <conditionalFormatting sqref="BN43:BN64">
    <cfRule type="cellIs" dxfId="10838" priority="2656" stopIfTrue="1" operator="equal">
      <formula>"h"</formula>
    </cfRule>
    <cfRule type="cellIs" dxfId="10837" priority="2657" stopIfTrue="1" operator="equal">
      <formula>"g"</formula>
    </cfRule>
  </conditionalFormatting>
  <conditionalFormatting sqref="BN43:BN64">
    <cfRule type="cellIs" dxfId="10836" priority="2661" stopIfTrue="1" operator="equal">
      <formula>"f"</formula>
    </cfRule>
  </conditionalFormatting>
  <conditionalFormatting sqref="BN43:BN64">
    <cfRule type="cellIs" dxfId="10835" priority="2659" stopIfTrue="1" operator="equal">
      <formula>"h"</formula>
    </cfRule>
    <cfRule type="cellIs" dxfId="10834" priority="2660" stopIfTrue="1" operator="equal">
      <formula>"g"</formula>
    </cfRule>
  </conditionalFormatting>
  <conditionalFormatting sqref="BN43:BN64">
    <cfRule type="cellIs" dxfId="10833" priority="2655" stopIfTrue="1" operator="equal">
      <formula>"f"</formula>
    </cfRule>
  </conditionalFormatting>
  <conditionalFormatting sqref="BN43:BN64">
    <cfRule type="cellIs" dxfId="10832" priority="2653" stopIfTrue="1" operator="equal">
      <formula>"h"</formula>
    </cfRule>
    <cfRule type="cellIs" dxfId="10831" priority="2654" stopIfTrue="1" operator="equal">
      <formula>"g"</formula>
    </cfRule>
  </conditionalFormatting>
  <conditionalFormatting sqref="BN43:BN64">
    <cfRule type="cellIs" dxfId="10830" priority="2652" stopIfTrue="1" operator="equal">
      <formula>"f"</formula>
    </cfRule>
  </conditionalFormatting>
  <conditionalFormatting sqref="BN43:BN64">
    <cfRule type="cellIs" dxfId="10829" priority="2650" stopIfTrue="1" operator="equal">
      <formula>"h"</formula>
    </cfRule>
    <cfRule type="cellIs" dxfId="10828" priority="2651" stopIfTrue="1" operator="equal">
      <formula>"g"</formula>
    </cfRule>
  </conditionalFormatting>
  <conditionalFormatting sqref="BI43:BJ64">
    <cfRule type="cellIs" dxfId="10827" priority="2649" stopIfTrue="1" operator="equal">
      <formula>"f"</formula>
    </cfRule>
  </conditionalFormatting>
  <conditionalFormatting sqref="BI43:BJ64">
    <cfRule type="cellIs" dxfId="10826" priority="2647" stopIfTrue="1" operator="equal">
      <formula>"h"</formula>
    </cfRule>
    <cfRule type="cellIs" dxfId="10825" priority="2648" stopIfTrue="1" operator="equal">
      <formula>"g"</formula>
    </cfRule>
  </conditionalFormatting>
  <conditionalFormatting sqref="BI43:BJ64">
    <cfRule type="cellIs" dxfId="10824" priority="2640" stopIfTrue="1" operator="equal">
      <formula>"f"</formula>
    </cfRule>
  </conditionalFormatting>
  <conditionalFormatting sqref="BI43:BJ64">
    <cfRule type="cellIs" dxfId="10823" priority="2638" stopIfTrue="1" operator="equal">
      <formula>"h"</formula>
    </cfRule>
    <cfRule type="cellIs" dxfId="10822" priority="2639" stopIfTrue="1" operator="equal">
      <formula>"g"</formula>
    </cfRule>
  </conditionalFormatting>
  <conditionalFormatting sqref="BI43:BJ64">
    <cfRule type="cellIs" dxfId="10821" priority="2637" stopIfTrue="1" operator="equal">
      <formula>"f"</formula>
    </cfRule>
  </conditionalFormatting>
  <conditionalFormatting sqref="BI43:BJ64">
    <cfRule type="cellIs" dxfId="10820" priority="2635" stopIfTrue="1" operator="equal">
      <formula>"h"</formula>
    </cfRule>
    <cfRule type="cellIs" dxfId="10819" priority="2636" stopIfTrue="1" operator="equal">
      <formula>"g"</formula>
    </cfRule>
  </conditionalFormatting>
  <conditionalFormatting sqref="BK43:BM64">
    <cfRule type="cellIs" dxfId="10818" priority="2625" stopIfTrue="1" operator="equal">
      <formula>"f"</formula>
    </cfRule>
  </conditionalFormatting>
  <conditionalFormatting sqref="BK43:BM64">
    <cfRule type="cellIs" dxfId="10817" priority="2623" stopIfTrue="1" operator="equal">
      <formula>"h"</formula>
    </cfRule>
    <cfRule type="cellIs" dxfId="10816" priority="2624" stopIfTrue="1" operator="equal">
      <formula>"g"</formula>
    </cfRule>
  </conditionalFormatting>
  <conditionalFormatting sqref="BK43:BM64">
    <cfRule type="cellIs" dxfId="10815" priority="2622" stopIfTrue="1" operator="equal">
      <formula>"f"</formula>
    </cfRule>
  </conditionalFormatting>
  <conditionalFormatting sqref="BK43:BM64">
    <cfRule type="cellIs" dxfId="10814" priority="2620" stopIfTrue="1" operator="equal">
      <formula>"h"</formula>
    </cfRule>
    <cfRule type="cellIs" dxfId="10813" priority="2621" stopIfTrue="1" operator="equal">
      <formula>"g"</formula>
    </cfRule>
  </conditionalFormatting>
  <conditionalFormatting sqref="BI43:BJ64">
    <cfRule type="cellIs" dxfId="10812" priority="2634" stopIfTrue="1" operator="equal">
      <formula>"f"</formula>
    </cfRule>
  </conditionalFormatting>
  <conditionalFormatting sqref="BI43:BJ64">
    <cfRule type="cellIs" dxfId="10811" priority="2632" stopIfTrue="1" operator="equal">
      <formula>"h"</formula>
    </cfRule>
    <cfRule type="cellIs" dxfId="10810" priority="2633" stopIfTrue="1" operator="equal">
      <formula>"g"</formula>
    </cfRule>
  </conditionalFormatting>
  <conditionalFormatting sqref="BI43:BJ64">
    <cfRule type="cellIs" dxfId="10809" priority="2643" stopIfTrue="1" operator="equal">
      <formula>"f"</formula>
    </cfRule>
  </conditionalFormatting>
  <conditionalFormatting sqref="BI43:BJ64">
    <cfRule type="cellIs" dxfId="10808" priority="2641" stopIfTrue="1" operator="equal">
      <formula>"h"</formula>
    </cfRule>
    <cfRule type="cellIs" dxfId="10807" priority="2642" stopIfTrue="1" operator="equal">
      <formula>"g"</formula>
    </cfRule>
  </conditionalFormatting>
  <conditionalFormatting sqref="BI43:BJ64">
    <cfRule type="cellIs" dxfId="10806" priority="2631" stopIfTrue="1" operator="equal">
      <formula>"f"</formula>
    </cfRule>
  </conditionalFormatting>
  <conditionalFormatting sqref="BI43:BJ64">
    <cfRule type="cellIs" dxfId="10805" priority="2629" stopIfTrue="1" operator="equal">
      <formula>"h"</formula>
    </cfRule>
    <cfRule type="cellIs" dxfId="10804" priority="2630" stopIfTrue="1" operator="equal">
      <formula>"g"</formula>
    </cfRule>
  </conditionalFormatting>
  <conditionalFormatting sqref="BI43:BJ64">
    <cfRule type="cellIs" dxfId="10803" priority="2628" stopIfTrue="1" operator="equal">
      <formula>"f"</formula>
    </cfRule>
  </conditionalFormatting>
  <conditionalFormatting sqref="BI43:BJ64">
    <cfRule type="cellIs" dxfId="10802" priority="2626" stopIfTrue="1" operator="equal">
      <formula>"h"</formula>
    </cfRule>
    <cfRule type="cellIs" dxfId="10801" priority="2627" stopIfTrue="1" operator="equal">
      <formula>"g"</formula>
    </cfRule>
  </conditionalFormatting>
  <conditionalFormatting sqref="BD43:BF64">
    <cfRule type="cellIs" dxfId="10800" priority="3045" stopIfTrue="1" operator="equal">
      <formula>"f"</formula>
    </cfRule>
  </conditionalFormatting>
  <conditionalFormatting sqref="BD43:BF64">
    <cfRule type="cellIs" dxfId="10799" priority="3043" stopIfTrue="1" operator="equal">
      <formula>"h"</formula>
    </cfRule>
    <cfRule type="cellIs" dxfId="10798" priority="3044" stopIfTrue="1" operator="equal">
      <formula>"g"</formula>
    </cfRule>
  </conditionalFormatting>
  <conditionalFormatting sqref="BD43:BF64">
    <cfRule type="cellIs" dxfId="10797" priority="3042" stopIfTrue="1" operator="equal">
      <formula>"f"</formula>
    </cfRule>
  </conditionalFormatting>
  <conditionalFormatting sqref="BD43:BF64">
    <cfRule type="cellIs" dxfId="10796" priority="3040" stopIfTrue="1" operator="equal">
      <formula>"h"</formula>
    </cfRule>
    <cfRule type="cellIs" dxfId="10795" priority="3041" stopIfTrue="1" operator="equal">
      <formula>"g"</formula>
    </cfRule>
  </conditionalFormatting>
  <conditionalFormatting sqref="BD43:BF64">
    <cfRule type="cellIs" dxfId="10794" priority="3021" stopIfTrue="1" operator="equal">
      <formula>"f"</formula>
    </cfRule>
  </conditionalFormatting>
  <conditionalFormatting sqref="BD43:BF64">
    <cfRule type="cellIs" dxfId="10793" priority="3019" stopIfTrue="1" operator="equal">
      <formula>"h"</formula>
    </cfRule>
    <cfRule type="cellIs" dxfId="10792" priority="3020" stopIfTrue="1" operator="equal">
      <formula>"g"</formula>
    </cfRule>
  </conditionalFormatting>
  <conditionalFormatting sqref="BD43:BF64">
    <cfRule type="cellIs" dxfId="10791" priority="3018" stopIfTrue="1" operator="equal">
      <formula>"f"</formula>
    </cfRule>
  </conditionalFormatting>
  <conditionalFormatting sqref="BD43:BF64">
    <cfRule type="cellIs" dxfId="10790" priority="3016" stopIfTrue="1" operator="equal">
      <formula>"h"</formula>
    </cfRule>
    <cfRule type="cellIs" dxfId="10789" priority="3017" stopIfTrue="1" operator="equal">
      <formula>"g"</formula>
    </cfRule>
  </conditionalFormatting>
  <conditionalFormatting sqref="BD43:BF64">
    <cfRule type="cellIs" dxfId="10788" priority="3015" stopIfTrue="1" operator="equal">
      <formula>"f"</formula>
    </cfRule>
  </conditionalFormatting>
  <conditionalFormatting sqref="BD43:BF64">
    <cfRule type="cellIs" dxfId="10787" priority="3013" stopIfTrue="1" operator="equal">
      <formula>"h"</formula>
    </cfRule>
    <cfRule type="cellIs" dxfId="10786" priority="3014" stopIfTrue="1" operator="equal">
      <formula>"g"</formula>
    </cfRule>
  </conditionalFormatting>
  <conditionalFormatting sqref="BD43:BF64">
    <cfRule type="cellIs" dxfId="10785" priority="3009" stopIfTrue="1" operator="equal">
      <formula>"f"</formula>
    </cfRule>
  </conditionalFormatting>
  <conditionalFormatting sqref="BD43:BF64">
    <cfRule type="cellIs" dxfId="10784" priority="3007" stopIfTrue="1" operator="equal">
      <formula>"h"</formula>
    </cfRule>
    <cfRule type="cellIs" dxfId="10783" priority="3008" stopIfTrue="1" operator="equal">
      <formula>"g"</formula>
    </cfRule>
  </conditionalFormatting>
  <conditionalFormatting sqref="BD43:BF64">
    <cfRule type="cellIs" dxfId="10782" priority="3006" stopIfTrue="1" operator="equal">
      <formula>"f"</formula>
    </cfRule>
  </conditionalFormatting>
  <conditionalFormatting sqref="BD43:BF64">
    <cfRule type="cellIs" dxfId="10781" priority="3004" stopIfTrue="1" operator="equal">
      <formula>"h"</formula>
    </cfRule>
    <cfRule type="cellIs" dxfId="10780" priority="3005" stopIfTrue="1" operator="equal">
      <formula>"g"</formula>
    </cfRule>
  </conditionalFormatting>
  <conditionalFormatting sqref="BD43:BF64">
    <cfRule type="cellIs" dxfId="10779" priority="3003" stopIfTrue="1" operator="equal">
      <formula>"f"</formula>
    </cfRule>
  </conditionalFormatting>
  <conditionalFormatting sqref="BD43:BF64">
    <cfRule type="cellIs" dxfId="10778" priority="3001" stopIfTrue="1" operator="equal">
      <formula>"h"</formula>
    </cfRule>
    <cfRule type="cellIs" dxfId="10777" priority="3002" stopIfTrue="1" operator="equal">
      <formula>"g"</formula>
    </cfRule>
  </conditionalFormatting>
  <conditionalFormatting sqref="BD43:BF64">
    <cfRule type="cellIs" dxfId="10776" priority="3000" stopIfTrue="1" operator="equal">
      <formula>"f"</formula>
    </cfRule>
  </conditionalFormatting>
  <conditionalFormatting sqref="BD43:BF64">
    <cfRule type="cellIs" dxfId="10775" priority="2998" stopIfTrue="1" operator="equal">
      <formula>"h"</formula>
    </cfRule>
    <cfRule type="cellIs" dxfId="10774" priority="2999" stopIfTrue="1" operator="equal">
      <formula>"g"</formula>
    </cfRule>
  </conditionalFormatting>
  <conditionalFormatting sqref="BD43:BF64">
    <cfRule type="cellIs" dxfId="10773" priority="3051" stopIfTrue="1" operator="equal">
      <formula>"f"</formula>
    </cfRule>
  </conditionalFormatting>
  <conditionalFormatting sqref="BD43:BF64">
    <cfRule type="cellIs" dxfId="10772" priority="3049" stopIfTrue="1" operator="equal">
      <formula>"h"</formula>
    </cfRule>
    <cfRule type="cellIs" dxfId="10771" priority="3050" stopIfTrue="1" operator="equal">
      <formula>"g"</formula>
    </cfRule>
  </conditionalFormatting>
  <conditionalFormatting sqref="BD43:BF64">
    <cfRule type="cellIs" dxfId="10770" priority="3048" stopIfTrue="1" operator="equal">
      <formula>"f"</formula>
    </cfRule>
  </conditionalFormatting>
  <conditionalFormatting sqref="BD43:BF64">
    <cfRule type="cellIs" dxfId="10769" priority="3046" stopIfTrue="1" operator="equal">
      <formula>"h"</formula>
    </cfRule>
    <cfRule type="cellIs" dxfId="10768" priority="3047" stopIfTrue="1" operator="equal">
      <formula>"g"</formula>
    </cfRule>
  </conditionalFormatting>
  <conditionalFormatting sqref="BD43:BF64">
    <cfRule type="cellIs" dxfId="10767" priority="3039" stopIfTrue="1" operator="equal">
      <formula>"f"</formula>
    </cfRule>
  </conditionalFormatting>
  <conditionalFormatting sqref="BD43:BF64">
    <cfRule type="cellIs" dxfId="10766" priority="3037" stopIfTrue="1" operator="equal">
      <formula>"h"</formula>
    </cfRule>
    <cfRule type="cellIs" dxfId="10765" priority="3038" stopIfTrue="1" operator="equal">
      <formula>"g"</formula>
    </cfRule>
  </conditionalFormatting>
  <conditionalFormatting sqref="BD43:BF64">
    <cfRule type="cellIs" dxfId="10764" priority="3036" stopIfTrue="1" operator="equal">
      <formula>"f"</formula>
    </cfRule>
  </conditionalFormatting>
  <conditionalFormatting sqref="BD43:BF64">
    <cfRule type="cellIs" dxfId="10763" priority="3034" stopIfTrue="1" operator="equal">
      <formula>"h"</formula>
    </cfRule>
    <cfRule type="cellIs" dxfId="10762" priority="3035" stopIfTrue="1" operator="equal">
      <formula>"g"</formula>
    </cfRule>
  </conditionalFormatting>
  <conditionalFormatting sqref="BD43:BF64">
    <cfRule type="cellIs" dxfId="10761" priority="3033" stopIfTrue="1" operator="equal">
      <formula>"f"</formula>
    </cfRule>
  </conditionalFormatting>
  <conditionalFormatting sqref="BD43:BF64">
    <cfRule type="cellIs" dxfId="10760" priority="3031" stopIfTrue="1" operator="equal">
      <formula>"h"</formula>
    </cfRule>
    <cfRule type="cellIs" dxfId="10759" priority="3032" stopIfTrue="1" operator="equal">
      <formula>"g"</formula>
    </cfRule>
  </conditionalFormatting>
  <conditionalFormatting sqref="BD43:BF64">
    <cfRule type="cellIs" dxfId="10758" priority="3030" stopIfTrue="1" operator="equal">
      <formula>"f"</formula>
    </cfRule>
  </conditionalFormatting>
  <conditionalFormatting sqref="BD43:BF64">
    <cfRule type="cellIs" dxfId="10757" priority="3028" stopIfTrue="1" operator="equal">
      <formula>"h"</formula>
    </cfRule>
    <cfRule type="cellIs" dxfId="10756" priority="3029" stopIfTrue="1" operator="equal">
      <formula>"g"</formula>
    </cfRule>
  </conditionalFormatting>
  <conditionalFormatting sqref="BD43:BF64">
    <cfRule type="cellIs" dxfId="10755" priority="3024" stopIfTrue="1" operator="equal">
      <formula>"f"</formula>
    </cfRule>
  </conditionalFormatting>
  <conditionalFormatting sqref="BD43:BF64">
    <cfRule type="cellIs" dxfId="10754" priority="3022" stopIfTrue="1" operator="equal">
      <formula>"h"</formula>
    </cfRule>
    <cfRule type="cellIs" dxfId="10753" priority="3023" stopIfTrue="1" operator="equal">
      <formula>"g"</formula>
    </cfRule>
  </conditionalFormatting>
  <conditionalFormatting sqref="BD43:BF64">
    <cfRule type="cellIs" dxfId="10752" priority="3027" stopIfTrue="1" operator="equal">
      <formula>"f"</formula>
    </cfRule>
  </conditionalFormatting>
  <conditionalFormatting sqref="BD43:BF64">
    <cfRule type="cellIs" dxfId="10751" priority="3025" stopIfTrue="1" operator="equal">
      <formula>"h"</formula>
    </cfRule>
    <cfRule type="cellIs" dxfId="10750" priority="3026" stopIfTrue="1" operator="equal">
      <formula>"g"</formula>
    </cfRule>
  </conditionalFormatting>
  <conditionalFormatting sqref="BJ43:BK64">
    <cfRule type="cellIs" dxfId="10749" priority="2982" stopIfTrue="1" operator="equal">
      <formula>"f"</formula>
    </cfRule>
  </conditionalFormatting>
  <conditionalFormatting sqref="BJ43:BK64">
    <cfRule type="cellIs" dxfId="10748" priority="2980" stopIfTrue="1" operator="equal">
      <formula>"h"</formula>
    </cfRule>
    <cfRule type="cellIs" dxfId="10747" priority="2981" stopIfTrue="1" operator="equal">
      <formula>"g"</formula>
    </cfRule>
  </conditionalFormatting>
  <conditionalFormatting sqref="BJ43:BK64">
    <cfRule type="cellIs" dxfId="10746" priority="2976" stopIfTrue="1" operator="equal">
      <formula>"f"</formula>
    </cfRule>
  </conditionalFormatting>
  <conditionalFormatting sqref="BJ43:BK64">
    <cfRule type="cellIs" dxfId="10745" priority="2974" stopIfTrue="1" operator="equal">
      <formula>"h"</formula>
    </cfRule>
    <cfRule type="cellIs" dxfId="10744" priority="2975" stopIfTrue="1" operator="equal">
      <formula>"g"</formula>
    </cfRule>
  </conditionalFormatting>
  <conditionalFormatting sqref="BJ43:BK64">
    <cfRule type="cellIs" dxfId="10743" priority="2979" stopIfTrue="1" operator="equal">
      <formula>"f"</formula>
    </cfRule>
  </conditionalFormatting>
  <conditionalFormatting sqref="BJ43:BK64">
    <cfRule type="cellIs" dxfId="10742" priority="2977" stopIfTrue="1" operator="equal">
      <formula>"h"</formula>
    </cfRule>
    <cfRule type="cellIs" dxfId="10741" priority="2978" stopIfTrue="1" operator="equal">
      <formula>"g"</formula>
    </cfRule>
  </conditionalFormatting>
  <conditionalFormatting sqref="BJ43:BK64">
    <cfRule type="cellIs" dxfId="10740" priority="2973" stopIfTrue="1" operator="equal">
      <formula>"f"</formula>
    </cfRule>
  </conditionalFormatting>
  <conditionalFormatting sqref="BJ43:BK64">
    <cfRule type="cellIs" dxfId="10739" priority="2971" stopIfTrue="1" operator="equal">
      <formula>"h"</formula>
    </cfRule>
    <cfRule type="cellIs" dxfId="10738" priority="2972" stopIfTrue="1" operator="equal">
      <formula>"g"</formula>
    </cfRule>
  </conditionalFormatting>
  <conditionalFormatting sqref="BJ43:BK64">
    <cfRule type="cellIs" dxfId="10737" priority="2970" stopIfTrue="1" operator="equal">
      <formula>"f"</formula>
    </cfRule>
  </conditionalFormatting>
  <conditionalFormatting sqref="BJ43:BK64">
    <cfRule type="cellIs" dxfId="10736" priority="2968" stopIfTrue="1" operator="equal">
      <formula>"h"</formula>
    </cfRule>
    <cfRule type="cellIs" dxfId="10735" priority="2969" stopIfTrue="1" operator="equal">
      <formula>"g"</formula>
    </cfRule>
  </conditionalFormatting>
  <conditionalFormatting sqref="BJ43:BK64">
    <cfRule type="cellIs" dxfId="10734" priority="2964" stopIfTrue="1" operator="equal">
      <formula>"f"</formula>
    </cfRule>
  </conditionalFormatting>
  <conditionalFormatting sqref="BJ43:BK64">
    <cfRule type="cellIs" dxfId="10733" priority="2962" stopIfTrue="1" operator="equal">
      <formula>"h"</formula>
    </cfRule>
    <cfRule type="cellIs" dxfId="10732" priority="2963" stopIfTrue="1" operator="equal">
      <formula>"g"</formula>
    </cfRule>
  </conditionalFormatting>
  <conditionalFormatting sqref="BJ43:BK64">
    <cfRule type="cellIs" dxfId="10731" priority="2967" stopIfTrue="1" operator="equal">
      <formula>"f"</formula>
    </cfRule>
  </conditionalFormatting>
  <conditionalFormatting sqref="BJ43:BK64">
    <cfRule type="cellIs" dxfId="10730" priority="2965" stopIfTrue="1" operator="equal">
      <formula>"h"</formula>
    </cfRule>
    <cfRule type="cellIs" dxfId="10729" priority="2966" stopIfTrue="1" operator="equal">
      <formula>"g"</formula>
    </cfRule>
  </conditionalFormatting>
  <conditionalFormatting sqref="BJ43:BK64">
    <cfRule type="cellIs" dxfId="10728" priority="2958" stopIfTrue="1" operator="equal">
      <formula>"f"</formula>
    </cfRule>
  </conditionalFormatting>
  <conditionalFormatting sqref="BJ43:BK64">
    <cfRule type="cellIs" dxfId="10727" priority="2956" stopIfTrue="1" operator="equal">
      <formula>"h"</formula>
    </cfRule>
    <cfRule type="cellIs" dxfId="10726" priority="2957" stopIfTrue="1" operator="equal">
      <formula>"g"</formula>
    </cfRule>
  </conditionalFormatting>
  <conditionalFormatting sqref="BJ43:BK64">
    <cfRule type="cellIs" dxfId="10725" priority="2961" stopIfTrue="1" operator="equal">
      <formula>"f"</formula>
    </cfRule>
  </conditionalFormatting>
  <conditionalFormatting sqref="BJ43:BK64">
    <cfRule type="cellIs" dxfId="10724" priority="2959" stopIfTrue="1" operator="equal">
      <formula>"h"</formula>
    </cfRule>
    <cfRule type="cellIs" dxfId="10723" priority="2960" stopIfTrue="1" operator="equal">
      <formula>"g"</formula>
    </cfRule>
  </conditionalFormatting>
  <conditionalFormatting sqref="BD43:BF64">
    <cfRule type="cellIs" dxfId="10722" priority="3012" stopIfTrue="1" operator="equal">
      <formula>"f"</formula>
    </cfRule>
  </conditionalFormatting>
  <conditionalFormatting sqref="BD43:BF64">
    <cfRule type="cellIs" dxfId="10721" priority="3010" stopIfTrue="1" operator="equal">
      <formula>"h"</formula>
    </cfRule>
    <cfRule type="cellIs" dxfId="10720" priority="3011" stopIfTrue="1" operator="equal">
      <formula>"g"</formula>
    </cfRule>
  </conditionalFormatting>
  <conditionalFormatting sqref="BD43:BF64">
    <cfRule type="cellIs" dxfId="10719" priority="2997" stopIfTrue="1" operator="equal">
      <formula>"f"</formula>
    </cfRule>
  </conditionalFormatting>
  <conditionalFormatting sqref="BD43:BF64">
    <cfRule type="cellIs" dxfId="10718" priority="2995" stopIfTrue="1" operator="equal">
      <formula>"h"</formula>
    </cfRule>
    <cfRule type="cellIs" dxfId="10717" priority="2996" stopIfTrue="1" operator="equal">
      <formula>"g"</formula>
    </cfRule>
  </conditionalFormatting>
  <conditionalFormatting sqref="BD43:BF64">
    <cfRule type="cellIs" dxfId="10716" priority="2994" stopIfTrue="1" operator="equal">
      <formula>"f"</formula>
    </cfRule>
  </conditionalFormatting>
  <conditionalFormatting sqref="BD43:BF64">
    <cfRule type="cellIs" dxfId="10715" priority="2992" stopIfTrue="1" operator="equal">
      <formula>"h"</formula>
    </cfRule>
    <cfRule type="cellIs" dxfId="10714" priority="2993" stopIfTrue="1" operator="equal">
      <formula>"g"</formula>
    </cfRule>
  </conditionalFormatting>
  <conditionalFormatting sqref="BD43:BF64">
    <cfRule type="cellIs" dxfId="10713" priority="2991" stopIfTrue="1" operator="equal">
      <formula>"f"</formula>
    </cfRule>
  </conditionalFormatting>
  <conditionalFormatting sqref="BD43:BF64">
    <cfRule type="cellIs" dxfId="10712" priority="2989" stopIfTrue="1" operator="equal">
      <formula>"h"</formula>
    </cfRule>
    <cfRule type="cellIs" dxfId="10711" priority="2990" stopIfTrue="1" operator="equal">
      <formula>"g"</formula>
    </cfRule>
  </conditionalFormatting>
  <conditionalFormatting sqref="BD43:BF64">
    <cfRule type="cellIs" dxfId="10710" priority="2988" stopIfTrue="1" operator="equal">
      <formula>"f"</formula>
    </cfRule>
  </conditionalFormatting>
  <conditionalFormatting sqref="BD43:BF64">
    <cfRule type="cellIs" dxfId="10709" priority="2986" stopIfTrue="1" operator="equal">
      <formula>"h"</formula>
    </cfRule>
    <cfRule type="cellIs" dxfId="10708" priority="2987" stopIfTrue="1" operator="equal">
      <formula>"g"</formula>
    </cfRule>
  </conditionalFormatting>
  <conditionalFormatting sqref="BJ43:BK64">
    <cfRule type="cellIs" dxfId="10707" priority="2985" stopIfTrue="1" operator="equal">
      <formula>"f"</formula>
    </cfRule>
  </conditionalFormatting>
  <conditionalFormatting sqref="BJ43:BK64">
    <cfRule type="cellIs" dxfId="10706" priority="2983" stopIfTrue="1" operator="equal">
      <formula>"h"</formula>
    </cfRule>
    <cfRule type="cellIs" dxfId="10705" priority="2984" stopIfTrue="1" operator="equal">
      <formula>"g"</formula>
    </cfRule>
  </conditionalFormatting>
  <conditionalFormatting sqref="BI43:BI64">
    <cfRule type="cellIs" dxfId="10704" priority="2886" stopIfTrue="1" operator="equal">
      <formula>"f"</formula>
    </cfRule>
  </conditionalFormatting>
  <conditionalFormatting sqref="BI43:BI64">
    <cfRule type="cellIs" dxfId="10703" priority="2884" stopIfTrue="1" operator="equal">
      <formula>"h"</formula>
    </cfRule>
    <cfRule type="cellIs" dxfId="10702" priority="2885" stopIfTrue="1" operator="equal">
      <formula>"g"</formula>
    </cfRule>
  </conditionalFormatting>
  <conditionalFormatting sqref="BJ43:BK64">
    <cfRule type="cellIs" dxfId="10701" priority="2955" stopIfTrue="1" operator="equal">
      <formula>"f"</formula>
    </cfRule>
  </conditionalFormatting>
  <conditionalFormatting sqref="BJ43:BK64">
    <cfRule type="cellIs" dxfId="10700" priority="2953" stopIfTrue="1" operator="equal">
      <formula>"h"</formula>
    </cfRule>
    <cfRule type="cellIs" dxfId="10699" priority="2954" stopIfTrue="1" operator="equal">
      <formula>"g"</formula>
    </cfRule>
  </conditionalFormatting>
  <conditionalFormatting sqref="BJ43:BK64">
    <cfRule type="cellIs" dxfId="10698" priority="2952" stopIfTrue="1" operator="equal">
      <formula>"f"</formula>
    </cfRule>
  </conditionalFormatting>
  <conditionalFormatting sqref="BJ43:BK64">
    <cfRule type="cellIs" dxfId="10697" priority="2950" stopIfTrue="1" operator="equal">
      <formula>"h"</formula>
    </cfRule>
    <cfRule type="cellIs" dxfId="10696" priority="2951" stopIfTrue="1" operator="equal">
      <formula>"g"</formula>
    </cfRule>
  </conditionalFormatting>
  <conditionalFormatting sqref="BJ43:BK64">
    <cfRule type="cellIs" dxfId="10695" priority="2949" stopIfTrue="1" operator="equal">
      <formula>"f"</formula>
    </cfRule>
  </conditionalFormatting>
  <conditionalFormatting sqref="BJ43:BK64">
    <cfRule type="cellIs" dxfId="10694" priority="2947" stopIfTrue="1" operator="equal">
      <formula>"h"</formula>
    </cfRule>
    <cfRule type="cellIs" dxfId="10693" priority="2948" stopIfTrue="1" operator="equal">
      <formula>"g"</formula>
    </cfRule>
  </conditionalFormatting>
  <conditionalFormatting sqref="BJ43:BK64">
    <cfRule type="cellIs" dxfId="10692" priority="2946" stopIfTrue="1" operator="equal">
      <formula>"f"</formula>
    </cfRule>
  </conditionalFormatting>
  <conditionalFormatting sqref="BJ43:BK64">
    <cfRule type="cellIs" dxfId="10691" priority="2944" stopIfTrue="1" operator="equal">
      <formula>"h"</formula>
    </cfRule>
    <cfRule type="cellIs" dxfId="10690" priority="2945" stopIfTrue="1" operator="equal">
      <formula>"g"</formula>
    </cfRule>
  </conditionalFormatting>
  <conditionalFormatting sqref="BJ43:BK64">
    <cfRule type="cellIs" dxfId="10689" priority="2943" stopIfTrue="1" operator="equal">
      <formula>"f"</formula>
    </cfRule>
  </conditionalFormatting>
  <conditionalFormatting sqref="BJ43:BK64">
    <cfRule type="cellIs" dxfId="10688" priority="2941" stopIfTrue="1" operator="equal">
      <formula>"h"</formula>
    </cfRule>
    <cfRule type="cellIs" dxfId="10687" priority="2942" stopIfTrue="1" operator="equal">
      <formula>"g"</formula>
    </cfRule>
  </conditionalFormatting>
  <conditionalFormatting sqref="BJ43:BK64">
    <cfRule type="cellIs" dxfId="10686" priority="2940" stopIfTrue="1" operator="equal">
      <formula>"f"</formula>
    </cfRule>
  </conditionalFormatting>
  <conditionalFormatting sqref="BJ43:BK64">
    <cfRule type="cellIs" dxfId="10685" priority="2938" stopIfTrue="1" operator="equal">
      <formula>"h"</formula>
    </cfRule>
    <cfRule type="cellIs" dxfId="10684" priority="2939" stopIfTrue="1" operator="equal">
      <formula>"g"</formula>
    </cfRule>
  </conditionalFormatting>
  <conditionalFormatting sqref="BJ43:BK64">
    <cfRule type="cellIs" dxfId="10683" priority="2937" stopIfTrue="1" operator="equal">
      <formula>"f"</formula>
    </cfRule>
  </conditionalFormatting>
  <conditionalFormatting sqref="BJ43:BK64">
    <cfRule type="cellIs" dxfId="10682" priority="2935" stopIfTrue="1" operator="equal">
      <formula>"h"</formula>
    </cfRule>
    <cfRule type="cellIs" dxfId="10681" priority="2936" stopIfTrue="1" operator="equal">
      <formula>"g"</formula>
    </cfRule>
  </conditionalFormatting>
  <conditionalFormatting sqref="BJ43:BK64">
    <cfRule type="cellIs" dxfId="10680" priority="2934" stopIfTrue="1" operator="equal">
      <formula>"f"</formula>
    </cfRule>
  </conditionalFormatting>
  <conditionalFormatting sqref="BJ43:BK64">
    <cfRule type="cellIs" dxfId="10679" priority="2932" stopIfTrue="1" operator="equal">
      <formula>"h"</formula>
    </cfRule>
    <cfRule type="cellIs" dxfId="10678" priority="2933" stopIfTrue="1" operator="equal">
      <formula>"g"</formula>
    </cfRule>
  </conditionalFormatting>
  <conditionalFormatting sqref="BJ43:BK64">
    <cfRule type="cellIs" dxfId="10677" priority="2931" stopIfTrue="1" operator="equal">
      <formula>"f"</formula>
    </cfRule>
  </conditionalFormatting>
  <conditionalFormatting sqref="BJ43:BK64">
    <cfRule type="cellIs" dxfId="10676" priority="2929" stopIfTrue="1" operator="equal">
      <formula>"h"</formula>
    </cfRule>
    <cfRule type="cellIs" dxfId="10675" priority="2930" stopIfTrue="1" operator="equal">
      <formula>"g"</formula>
    </cfRule>
  </conditionalFormatting>
  <conditionalFormatting sqref="BJ43:BK64">
    <cfRule type="cellIs" dxfId="10674" priority="2928" stopIfTrue="1" operator="equal">
      <formula>"f"</formula>
    </cfRule>
  </conditionalFormatting>
  <conditionalFormatting sqref="BJ43:BK64">
    <cfRule type="cellIs" dxfId="10673" priority="2926" stopIfTrue="1" operator="equal">
      <formula>"h"</formula>
    </cfRule>
    <cfRule type="cellIs" dxfId="10672" priority="2927" stopIfTrue="1" operator="equal">
      <formula>"g"</formula>
    </cfRule>
  </conditionalFormatting>
  <conditionalFormatting sqref="BJ43:BK64">
    <cfRule type="cellIs" dxfId="10671" priority="2925" stopIfTrue="1" operator="equal">
      <formula>"f"</formula>
    </cfRule>
  </conditionalFormatting>
  <conditionalFormatting sqref="BJ43:BK64">
    <cfRule type="cellIs" dxfId="10670" priority="2923" stopIfTrue="1" operator="equal">
      <formula>"h"</formula>
    </cfRule>
    <cfRule type="cellIs" dxfId="10669" priority="2924" stopIfTrue="1" operator="equal">
      <formula>"g"</formula>
    </cfRule>
  </conditionalFormatting>
  <conditionalFormatting sqref="BJ43:BK64">
    <cfRule type="cellIs" dxfId="10668" priority="2922" stopIfTrue="1" operator="equal">
      <formula>"f"</formula>
    </cfRule>
  </conditionalFormatting>
  <conditionalFormatting sqref="BJ43:BK64">
    <cfRule type="cellIs" dxfId="10667" priority="2920" stopIfTrue="1" operator="equal">
      <formula>"h"</formula>
    </cfRule>
    <cfRule type="cellIs" dxfId="10666" priority="2921" stopIfTrue="1" operator="equal">
      <formula>"g"</formula>
    </cfRule>
  </conditionalFormatting>
  <conditionalFormatting sqref="BJ43:BK64">
    <cfRule type="cellIs" dxfId="10665" priority="2919" stopIfTrue="1" operator="equal">
      <formula>"f"</formula>
    </cfRule>
  </conditionalFormatting>
  <conditionalFormatting sqref="BJ43:BK64">
    <cfRule type="cellIs" dxfId="10664" priority="2917" stopIfTrue="1" operator="equal">
      <formula>"h"</formula>
    </cfRule>
    <cfRule type="cellIs" dxfId="10663" priority="2918" stopIfTrue="1" operator="equal">
      <formula>"g"</formula>
    </cfRule>
  </conditionalFormatting>
  <conditionalFormatting sqref="BJ43:BK64">
    <cfRule type="cellIs" dxfId="10662" priority="2916" stopIfTrue="1" operator="equal">
      <formula>"f"</formula>
    </cfRule>
  </conditionalFormatting>
  <conditionalFormatting sqref="BJ43:BK64">
    <cfRule type="cellIs" dxfId="10661" priority="2914" stopIfTrue="1" operator="equal">
      <formula>"h"</formula>
    </cfRule>
    <cfRule type="cellIs" dxfId="10660" priority="2915" stopIfTrue="1" operator="equal">
      <formula>"g"</formula>
    </cfRule>
  </conditionalFormatting>
  <conditionalFormatting sqref="BI43:BI64">
    <cfRule type="cellIs" dxfId="10659" priority="2913" stopIfTrue="1" operator="equal">
      <formula>"f"</formula>
    </cfRule>
  </conditionalFormatting>
  <conditionalFormatting sqref="BI43:BI64">
    <cfRule type="cellIs" dxfId="10658" priority="2911" stopIfTrue="1" operator="equal">
      <formula>"h"</formula>
    </cfRule>
    <cfRule type="cellIs" dxfId="10657" priority="2912" stopIfTrue="1" operator="equal">
      <formula>"g"</formula>
    </cfRule>
  </conditionalFormatting>
  <conditionalFormatting sqref="BI43:BI64">
    <cfRule type="cellIs" dxfId="10656" priority="2910" stopIfTrue="1" operator="equal">
      <formula>"f"</formula>
    </cfRule>
  </conditionalFormatting>
  <conditionalFormatting sqref="BI43:BI64">
    <cfRule type="cellIs" dxfId="10655" priority="2908" stopIfTrue="1" operator="equal">
      <formula>"h"</formula>
    </cfRule>
    <cfRule type="cellIs" dxfId="10654" priority="2909" stopIfTrue="1" operator="equal">
      <formula>"g"</formula>
    </cfRule>
  </conditionalFormatting>
  <conditionalFormatting sqref="BI43:BI64">
    <cfRule type="cellIs" dxfId="10653" priority="2907" stopIfTrue="1" operator="equal">
      <formula>"f"</formula>
    </cfRule>
  </conditionalFormatting>
  <conditionalFormatting sqref="BI43:BI64">
    <cfRule type="cellIs" dxfId="10652" priority="2905" stopIfTrue="1" operator="equal">
      <formula>"h"</formula>
    </cfRule>
    <cfRule type="cellIs" dxfId="10651" priority="2906" stopIfTrue="1" operator="equal">
      <formula>"g"</formula>
    </cfRule>
  </conditionalFormatting>
  <conditionalFormatting sqref="BI43:BI64">
    <cfRule type="cellIs" dxfId="10650" priority="2904" stopIfTrue="1" operator="equal">
      <formula>"f"</formula>
    </cfRule>
  </conditionalFormatting>
  <conditionalFormatting sqref="BI43:BI64">
    <cfRule type="cellIs" dxfId="10649" priority="2902" stopIfTrue="1" operator="equal">
      <formula>"h"</formula>
    </cfRule>
    <cfRule type="cellIs" dxfId="10648" priority="2903" stopIfTrue="1" operator="equal">
      <formula>"g"</formula>
    </cfRule>
  </conditionalFormatting>
  <conditionalFormatting sqref="BI43:BI64">
    <cfRule type="cellIs" dxfId="10647" priority="2898" stopIfTrue="1" operator="equal">
      <formula>"f"</formula>
    </cfRule>
  </conditionalFormatting>
  <conditionalFormatting sqref="BI43:BI64">
    <cfRule type="cellIs" dxfId="10646" priority="2896" stopIfTrue="1" operator="equal">
      <formula>"h"</formula>
    </cfRule>
    <cfRule type="cellIs" dxfId="10645" priority="2897" stopIfTrue="1" operator="equal">
      <formula>"g"</formula>
    </cfRule>
  </conditionalFormatting>
  <conditionalFormatting sqref="BI43:BI64">
    <cfRule type="cellIs" dxfId="10644" priority="2901" stopIfTrue="1" operator="equal">
      <formula>"f"</formula>
    </cfRule>
  </conditionalFormatting>
  <conditionalFormatting sqref="BI43:BI64">
    <cfRule type="cellIs" dxfId="10643" priority="2899" stopIfTrue="1" operator="equal">
      <formula>"h"</formula>
    </cfRule>
    <cfRule type="cellIs" dxfId="10642" priority="2900" stopIfTrue="1" operator="equal">
      <formula>"g"</formula>
    </cfRule>
  </conditionalFormatting>
  <conditionalFormatting sqref="BI43:BI64">
    <cfRule type="cellIs" dxfId="10641" priority="2895" stopIfTrue="1" operator="equal">
      <formula>"f"</formula>
    </cfRule>
  </conditionalFormatting>
  <conditionalFormatting sqref="BI43:BI64">
    <cfRule type="cellIs" dxfId="10640" priority="2893" stopIfTrue="1" operator="equal">
      <formula>"h"</formula>
    </cfRule>
    <cfRule type="cellIs" dxfId="10639" priority="2894" stopIfTrue="1" operator="equal">
      <formula>"g"</formula>
    </cfRule>
  </conditionalFormatting>
  <conditionalFormatting sqref="BI43:BI64">
    <cfRule type="cellIs" dxfId="10638" priority="2892" stopIfTrue="1" operator="equal">
      <formula>"f"</formula>
    </cfRule>
  </conditionalFormatting>
  <conditionalFormatting sqref="BI43:BI64">
    <cfRule type="cellIs" dxfId="10637" priority="2890" stopIfTrue="1" operator="equal">
      <formula>"h"</formula>
    </cfRule>
    <cfRule type="cellIs" dxfId="10636" priority="2891" stopIfTrue="1" operator="equal">
      <formula>"g"</formula>
    </cfRule>
  </conditionalFormatting>
  <conditionalFormatting sqref="BI43:BI64">
    <cfRule type="cellIs" dxfId="10635" priority="2889" stopIfTrue="1" operator="equal">
      <formula>"f"</formula>
    </cfRule>
  </conditionalFormatting>
  <conditionalFormatting sqref="BI43:BI64">
    <cfRule type="cellIs" dxfId="10634" priority="2887" stopIfTrue="1" operator="equal">
      <formula>"h"</formula>
    </cfRule>
    <cfRule type="cellIs" dxfId="10633" priority="2888" stopIfTrue="1" operator="equal">
      <formula>"g"</formula>
    </cfRule>
  </conditionalFormatting>
  <conditionalFormatting sqref="BI43:BI64">
    <cfRule type="cellIs" dxfId="10632" priority="2880" stopIfTrue="1" operator="equal">
      <formula>"f"</formula>
    </cfRule>
  </conditionalFormatting>
  <conditionalFormatting sqref="BI43:BI64">
    <cfRule type="cellIs" dxfId="10631" priority="2878" stopIfTrue="1" operator="equal">
      <formula>"h"</formula>
    </cfRule>
    <cfRule type="cellIs" dxfId="10630" priority="2879" stopIfTrue="1" operator="equal">
      <formula>"g"</formula>
    </cfRule>
  </conditionalFormatting>
  <conditionalFormatting sqref="BI43:BI64">
    <cfRule type="cellIs" dxfId="10629" priority="2877" stopIfTrue="1" operator="equal">
      <formula>"f"</formula>
    </cfRule>
  </conditionalFormatting>
  <conditionalFormatting sqref="BI43:BI64">
    <cfRule type="cellIs" dxfId="10628" priority="2875" stopIfTrue="1" operator="equal">
      <formula>"h"</formula>
    </cfRule>
    <cfRule type="cellIs" dxfId="10627" priority="2876" stopIfTrue="1" operator="equal">
      <formula>"g"</formula>
    </cfRule>
  </conditionalFormatting>
  <conditionalFormatting sqref="BI43:BI64">
    <cfRule type="cellIs" dxfId="10626" priority="2865" stopIfTrue="1" operator="equal">
      <formula>"f"</formula>
    </cfRule>
  </conditionalFormatting>
  <conditionalFormatting sqref="BI43:BI64">
    <cfRule type="cellIs" dxfId="10625" priority="2863" stopIfTrue="1" operator="equal">
      <formula>"h"</formula>
    </cfRule>
    <cfRule type="cellIs" dxfId="10624" priority="2864" stopIfTrue="1" operator="equal">
      <formula>"g"</formula>
    </cfRule>
  </conditionalFormatting>
  <conditionalFormatting sqref="BI43:BI64">
    <cfRule type="cellIs" dxfId="10623" priority="2862" stopIfTrue="1" operator="equal">
      <formula>"f"</formula>
    </cfRule>
  </conditionalFormatting>
  <conditionalFormatting sqref="BI43:BI64">
    <cfRule type="cellIs" dxfId="10622" priority="2860" stopIfTrue="1" operator="equal">
      <formula>"h"</formula>
    </cfRule>
    <cfRule type="cellIs" dxfId="10621" priority="2861" stopIfTrue="1" operator="equal">
      <formula>"g"</formula>
    </cfRule>
  </conditionalFormatting>
  <conditionalFormatting sqref="BI43:BI64">
    <cfRule type="cellIs" dxfId="10620" priority="2874" stopIfTrue="1" operator="equal">
      <formula>"f"</formula>
    </cfRule>
  </conditionalFormatting>
  <conditionalFormatting sqref="BI43:BI64">
    <cfRule type="cellIs" dxfId="10619" priority="2872" stopIfTrue="1" operator="equal">
      <formula>"h"</formula>
    </cfRule>
    <cfRule type="cellIs" dxfId="10618" priority="2873" stopIfTrue="1" operator="equal">
      <formula>"g"</formula>
    </cfRule>
  </conditionalFormatting>
  <conditionalFormatting sqref="BI43:BI64">
    <cfRule type="cellIs" dxfId="10617" priority="2883" stopIfTrue="1" operator="equal">
      <formula>"f"</formula>
    </cfRule>
  </conditionalFormatting>
  <conditionalFormatting sqref="BI43:BI64">
    <cfRule type="cellIs" dxfId="10616" priority="2881" stopIfTrue="1" operator="equal">
      <formula>"h"</formula>
    </cfRule>
    <cfRule type="cellIs" dxfId="10615" priority="2882" stopIfTrue="1" operator="equal">
      <formula>"g"</formula>
    </cfRule>
  </conditionalFormatting>
  <conditionalFormatting sqref="BI43:BI64">
    <cfRule type="cellIs" dxfId="10614" priority="2871" stopIfTrue="1" operator="equal">
      <formula>"f"</formula>
    </cfRule>
  </conditionalFormatting>
  <conditionalFormatting sqref="BI43:BI64">
    <cfRule type="cellIs" dxfId="10613" priority="2869" stopIfTrue="1" operator="equal">
      <formula>"h"</formula>
    </cfRule>
    <cfRule type="cellIs" dxfId="10612" priority="2870" stopIfTrue="1" operator="equal">
      <formula>"g"</formula>
    </cfRule>
  </conditionalFormatting>
  <conditionalFormatting sqref="BI43:BI64">
    <cfRule type="cellIs" dxfId="10611" priority="2868" stopIfTrue="1" operator="equal">
      <formula>"f"</formula>
    </cfRule>
  </conditionalFormatting>
  <conditionalFormatting sqref="BI43:BI64">
    <cfRule type="cellIs" dxfId="10610" priority="2866" stopIfTrue="1" operator="equal">
      <formula>"h"</formula>
    </cfRule>
    <cfRule type="cellIs" dxfId="10609" priority="2867" stopIfTrue="1" operator="equal">
      <formula>"g"</formula>
    </cfRule>
  </conditionalFormatting>
  <conditionalFormatting sqref="BI43:BI64">
    <cfRule type="cellIs" dxfId="10608" priority="2850" stopIfTrue="1" operator="equal">
      <formula>"f"</formula>
    </cfRule>
  </conditionalFormatting>
  <conditionalFormatting sqref="BI43:BI64">
    <cfRule type="cellIs" dxfId="10607" priority="2848" stopIfTrue="1" operator="equal">
      <formula>"h"</formula>
    </cfRule>
    <cfRule type="cellIs" dxfId="10606" priority="2849" stopIfTrue="1" operator="equal">
      <formula>"g"</formula>
    </cfRule>
  </conditionalFormatting>
  <conditionalFormatting sqref="BI43:BI64">
    <cfRule type="cellIs" dxfId="10605" priority="2847" stopIfTrue="1" operator="equal">
      <formula>"f"</formula>
    </cfRule>
  </conditionalFormatting>
  <conditionalFormatting sqref="BI43:BI64">
    <cfRule type="cellIs" dxfId="10604" priority="2845" stopIfTrue="1" operator="equal">
      <formula>"h"</formula>
    </cfRule>
    <cfRule type="cellIs" dxfId="10603" priority="2846" stopIfTrue="1" operator="equal">
      <formula>"g"</formula>
    </cfRule>
  </conditionalFormatting>
  <conditionalFormatting sqref="BL43:BM64">
    <cfRule type="cellIs" dxfId="10602" priority="2841" stopIfTrue="1" operator="equal">
      <formula>"f"</formula>
    </cfRule>
  </conditionalFormatting>
  <conditionalFormatting sqref="BL43:BM64">
    <cfRule type="cellIs" dxfId="10601" priority="2839" stopIfTrue="1" operator="equal">
      <formula>"h"</formula>
    </cfRule>
    <cfRule type="cellIs" dxfId="10600" priority="2840" stopIfTrue="1" operator="equal">
      <formula>"g"</formula>
    </cfRule>
  </conditionalFormatting>
  <conditionalFormatting sqref="BI43:BI64">
    <cfRule type="cellIs" dxfId="10599" priority="2844" stopIfTrue="1" operator="equal">
      <formula>"f"</formula>
    </cfRule>
  </conditionalFormatting>
  <conditionalFormatting sqref="BI43:BI64">
    <cfRule type="cellIs" dxfId="10598" priority="2842" stopIfTrue="1" operator="equal">
      <formula>"h"</formula>
    </cfRule>
    <cfRule type="cellIs" dxfId="10597" priority="2843" stopIfTrue="1" operator="equal">
      <formula>"g"</formula>
    </cfRule>
  </conditionalFormatting>
  <conditionalFormatting sqref="BI43:BI64">
    <cfRule type="cellIs" dxfId="10596" priority="2859" stopIfTrue="1" operator="equal">
      <formula>"f"</formula>
    </cfRule>
  </conditionalFormatting>
  <conditionalFormatting sqref="BI43:BI64">
    <cfRule type="cellIs" dxfId="10595" priority="2857" stopIfTrue="1" operator="equal">
      <formula>"h"</formula>
    </cfRule>
    <cfRule type="cellIs" dxfId="10594" priority="2858" stopIfTrue="1" operator="equal">
      <formula>"g"</formula>
    </cfRule>
  </conditionalFormatting>
  <conditionalFormatting sqref="BI43:BI64">
    <cfRule type="cellIs" dxfId="10593" priority="2853" stopIfTrue="1" operator="equal">
      <formula>"f"</formula>
    </cfRule>
  </conditionalFormatting>
  <conditionalFormatting sqref="BI43:BI64">
    <cfRule type="cellIs" dxfId="10592" priority="2851" stopIfTrue="1" operator="equal">
      <formula>"h"</formula>
    </cfRule>
    <cfRule type="cellIs" dxfId="10591" priority="2852" stopIfTrue="1" operator="equal">
      <formula>"g"</formula>
    </cfRule>
  </conditionalFormatting>
  <conditionalFormatting sqref="BI43:BI64">
    <cfRule type="cellIs" dxfId="10590" priority="2856" stopIfTrue="1" operator="equal">
      <formula>"f"</formula>
    </cfRule>
  </conditionalFormatting>
  <conditionalFormatting sqref="BI43:BI64">
    <cfRule type="cellIs" dxfId="10589" priority="2854" stopIfTrue="1" operator="equal">
      <formula>"h"</formula>
    </cfRule>
    <cfRule type="cellIs" dxfId="10588" priority="2855" stopIfTrue="1" operator="equal">
      <formula>"g"</formula>
    </cfRule>
  </conditionalFormatting>
  <conditionalFormatting sqref="BL43:BM64">
    <cfRule type="cellIs" dxfId="10587" priority="2823" stopIfTrue="1" operator="equal">
      <formula>"f"</formula>
    </cfRule>
  </conditionalFormatting>
  <conditionalFormatting sqref="BL43:BM64">
    <cfRule type="cellIs" dxfId="10586" priority="2821" stopIfTrue="1" operator="equal">
      <formula>"h"</formula>
    </cfRule>
    <cfRule type="cellIs" dxfId="10585" priority="2822" stopIfTrue="1" operator="equal">
      <formula>"g"</formula>
    </cfRule>
  </conditionalFormatting>
  <conditionalFormatting sqref="BL43:BM64">
    <cfRule type="cellIs" dxfId="10584" priority="2820" stopIfTrue="1" operator="equal">
      <formula>"f"</formula>
    </cfRule>
  </conditionalFormatting>
  <conditionalFormatting sqref="BL43:BM64">
    <cfRule type="cellIs" dxfId="10583" priority="2818" stopIfTrue="1" operator="equal">
      <formula>"h"</formula>
    </cfRule>
    <cfRule type="cellIs" dxfId="10582" priority="2819" stopIfTrue="1" operator="equal">
      <formula>"g"</formula>
    </cfRule>
  </conditionalFormatting>
  <conditionalFormatting sqref="BN43:BO64">
    <cfRule type="cellIs" dxfId="10581" priority="2817" stopIfTrue="1" operator="equal">
      <formula>"f"</formula>
    </cfRule>
  </conditionalFormatting>
  <conditionalFormatting sqref="BN43:BO64">
    <cfRule type="cellIs" dxfId="10580" priority="2815" stopIfTrue="1" operator="equal">
      <formula>"h"</formula>
    </cfRule>
    <cfRule type="cellIs" dxfId="10579" priority="2816" stopIfTrue="1" operator="equal">
      <formula>"g"</formula>
    </cfRule>
  </conditionalFormatting>
  <conditionalFormatting sqref="BL43:BM64">
    <cfRule type="cellIs" dxfId="10578" priority="2835" stopIfTrue="1" operator="equal">
      <formula>"f"</formula>
    </cfRule>
  </conditionalFormatting>
  <conditionalFormatting sqref="BL43:BM64">
    <cfRule type="cellIs" dxfId="10577" priority="2833" stopIfTrue="1" operator="equal">
      <formula>"h"</formula>
    </cfRule>
    <cfRule type="cellIs" dxfId="10576" priority="2834" stopIfTrue="1" operator="equal">
      <formula>"g"</formula>
    </cfRule>
  </conditionalFormatting>
  <conditionalFormatting sqref="BL43:BM64">
    <cfRule type="cellIs" dxfId="10575" priority="2838" stopIfTrue="1" operator="equal">
      <formula>"f"</formula>
    </cfRule>
  </conditionalFormatting>
  <conditionalFormatting sqref="BL43:BM64">
    <cfRule type="cellIs" dxfId="10574" priority="2836" stopIfTrue="1" operator="equal">
      <formula>"h"</formula>
    </cfRule>
    <cfRule type="cellIs" dxfId="10573" priority="2837" stopIfTrue="1" operator="equal">
      <formula>"g"</formula>
    </cfRule>
  </conditionalFormatting>
  <conditionalFormatting sqref="BL43:BM64">
    <cfRule type="cellIs" dxfId="10572" priority="2829" stopIfTrue="1" operator="equal">
      <formula>"f"</formula>
    </cfRule>
  </conditionalFormatting>
  <conditionalFormatting sqref="BL43:BM64">
    <cfRule type="cellIs" dxfId="10571" priority="2827" stopIfTrue="1" operator="equal">
      <formula>"h"</formula>
    </cfRule>
    <cfRule type="cellIs" dxfId="10570" priority="2828" stopIfTrue="1" operator="equal">
      <formula>"g"</formula>
    </cfRule>
  </conditionalFormatting>
  <conditionalFormatting sqref="BL43:BM64">
    <cfRule type="cellIs" dxfId="10569" priority="2832" stopIfTrue="1" operator="equal">
      <formula>"f"</formula>
    </cfRule>
  </conditionalFormatting>
  <conditionalFormatting sqref="BL43:BM64">
    <cfRule type="cellIs" dxfId="10568" priority="2830" stopIfTrue="1" operator="equal">
      <formula>"h"</formula>
    </cfRule>
    <cfRule type="cellIs" dxfId="10567" priority="2831" stopIfTrue="1" operator="equal">
      <formula>"g"</formula>
    </cfRule>
  </conditionalFormatting>
  <conditionalFormatting sqref="BL43:BM64">
    <cfRule type="cellIs" dxfId="10566" priority="2826" stopIfTrue="1" operator="equal">
      <formula>"f"</formula>
    </cfRule>
  </conditionalFormatting>
  <conditionalFormatting sqref="BL43:BM64">
    <cfRule type="cellIs" dxfId="10565" priority="2824" stopIfTrue="1" operator="equal">
      <formula>"h"</formula>
    </cfRule>
    <cfRule type="cellIs" dxfId="10564" priority="2825" stopIfTrue="1" operator="equal">
      <formula>"g"</formula>
    </cfRule>
  </conditionalFormatting>
  <conditionalFormatting sqref="BN43:BO64">
    <cfRule type="cellIs" dxfId="10563" priority="2814" stopIfTrue="1" operator="equal">
      <formula>"f"</formula>
    </cfRule>
  </conditionalFormatting>
  <conditionalFormatting sqref="BN43:BO64">
    <cfRule type="cellIs" dxfId="10562" priority="2812" stopIfTrue="1" operator="equal">
      <formula>"h"</formula>
    </cfRule>
    <cfRule type="cellIs" dxfId="10561" priority="2813" stopIfTrue="1" operator="equal">
      <formula>"g"</formula>
    </cfRule>
  </conditionalFormatting>
  <conditionalFormatting sqref="AP43:AR64">
    <cfRule type="cellIs" dxfId="10560" priority="3867" stopIfTrue="1" operator="equal">
      <formula>"f"</formula>
    </cfRule>
  </conditionalFormatting>
  <conditionalFormatting sqref="AP43:AR64">
    <cfRule type="cellIs" dxfId="10559" priority="3865" stopIfTrue="1" operator="equal">
      <formula>"h"</formula>
    </cfRule>
    <cfRule type="cellIs" dxfId="10558" priority="3866" stopIfTrue="1" operator="equal">
      <formula>"g"</formula>
    </cfRule>
  </conditionalFormatting>
  <conditionalFormatting sqref="AP43:AR64">
    <cfRule type="cellIs" dxfId="10557" priority="3864" stopIfTrue="1" operator="equal">
      <formula>"f"</formula>
    </cfRule>
  </conditionalFormatting>
  <conditionalFormatting sqref="AP43:AR64">
    <cfRule type="cellIs" dxfId="10556" priority="3862" stopIfTrue="1" operator="equal">
      <formula>"h"</formula>
    </cfRule>
    <cfRule type="cellIs" dxfId="10555" priority="3863" stopIfTrue="1" operator="equal">
      <formula>"g"</formula>
    </cfRule>
  </conditionalFormatting>
  <conditionalFormatting sqref="AV43:AW64">
    <cfRule type="cellIs" dxfId="10554" priority="3843" stopIfTrue="1" operator="equal">
      <formula>"f"</formula>
    </cfRule>
  </conditionalFormatting>
  <conditionalFormatting sqref="AV43:AW64">
    <cfRule type="cellIs" dxfId="10553" priority="3841" stopIfTrue="1" operator="equal">
      <formula>"h"</formula>
    </cfRule>
    <cfRule type="cellIs" dxfId="10552" priority="3842" stopIfTrue="1" operator="equal">
      <formula>"g"</formula>
    </cfRule>
  </conditionalFormatting>
  <conditionalFormatting sqref="AV43:AW64">
    <cfRule type="cellIs" dxfId="10551" priority="3840" stopIfTrue="1" operator="equal">
      <formula>"f"</formula>
    </cfRule>
  </conditionalFormatting>
  <conditionalFormatting sqref="AV43:AW64">
    <cfRule type="cellIs" dxfId="10550" priority="3838" stopIfTrue="1" operator="equal">
      <formula>"h"</formula>
    </cfRule>
    <cfRule type="cellIs" dxfId="10549" priority="3839" stopIfTrue="1" operator="equal">
      <formula>"g"</formula>
    </cfRule>
  </conditionalFormatting>
  <conditionalFormatting sqref="AV43:AW64">
    <cfRule type="cellIs" dxfId="10548" priority="3837" stopIfTrue="1" operator="equal">
      <formula>"f"</formula>
    </cfRule>
  </conditionalFormatting>
  <conditionalFormatting sqref="AV43:AW64">
    <cfRule type="cellIs" dxfId="10547" priority="3835" stopIfTrue="1" operator="equal">
      <formula>"h"</formula>
    </cfRule>
    <cfRule type="cellIs" dxfId="10546" priority="3836" stopIfTrue="1" operator="equal">
      <formula>"g"</formula>
    </cfRule>
  </conditionalFormatting>
  <conditionalFormatting sqref="AV43:AW64">
    <cfRule type="cellIs" dxfId="10545" priority="3831" stopIfTrue="1" operator="equal">
      <formula>"f"</formula>
    </cfRule>
  </conditionalFormatting>
  <conditionalFormatting sqref="AV43:AW64">
    <cfRule type="cellIs" dxfId="10544" priority="3829" stopIfTrue="1" operator="equal">
      <formula>"h"</formula>
    </cfRule>
    <cfRule type="cellIs" dxfId="10543" priority="3830" stopIfTrue="1" operator="equal">
      <formula>"g"</formula>
    </cfRule>
  </conditionalFormatting>
  <conditionalFormatting sqref="AV43:AW64">
    <cfRule type="cellIs" dxfId="10542" priority="3828" stopIfTrue="1" operator="equal">
      <formula>"f"</formula>
    </cfRule>
  </conditionalFormatting>
  <conditionalFormatting sqref="AV43:AW64">
    <cfRule type="cellIs" dxfId="10541" priority="3826" stopIfTrue="1" operator="equal">
      <formula>"h"</formula>
    </cfRule>
    <cfRule type="cellIs" dxfId="10540" priority="3827" stopIfTrue="1" operator="equal">
      <formula>"g"</formula>
    </cfRule>
  </conditionalFormatting>
  <conditionalFormatting sqref="AV43:AW64">
    <cfRule type="cellIs" dxfId="10539" priority="3825" stopIfTrue="1" operator="equal">
      <formula>"f"</formula>
    </cfRule>
  </conditionalFormatting>
  <conditionalFormatting sqref="AV43:AW64">
    <cfRule type="cellIs" dxfId="10538" priority="3823" stopIfTrue="1" operator="equal">
      <formula>"h"</formula>
    </cfRule>
    <cfRule type="cellIs" dxfId="10537" priority="3824" stopIfTrue="1" operator="equal">
      <formula>"g"</formula>
    </cfRule>
  </conditionalFormatting>
  <conditionalFormatting sqref="AV43:AW64">
    <cfRule type="cellIs" dxfId="10536" priority="3822" stopIfTrue="1" operator="equal">
      <formula>"f"</formula>
    </cfRule>
  </conditionalFormatting>
  <conditionalFormatting sqref="AV43:AW64">
    <cfRule type="cellIs" dxfId="10535" priority="3820" stopIfTrue="1" operator="equal">
      <formula>"h"</formula>
    </cfRule>
    <cfRule type="cellIs" dxfId="10534" priority="3821" stopIfTrue="1" operator="equal">
      <formula>"g"</formula>
    </cfRule>
  </conditionalFormatting>
  <conditionalFormatting sqref="AP43:AR64">
    <cfRule type="cellIs" dxfId="10533" priority="3873" stopIfTrue="1" operator="equal">
      <formula>"f"</formula>
    </cfRule>
  </conditionalFormatting>
  <conditionalFormatting sqref="AP43:AR64">
    <cfRule type="cellIs" dxfId="10532" priority="3871" stopIfTrue="1" operator="equal">
      <formula>"h"</formula>
    </cfRule>
    <cfRule type="cellIs" dxfId="10531" priority="3872" stopIfTrue="1" operator="equal">
      <formula>"g"</formula>
    </cfRule>
  </conditionalFormatting>
  <conditionalFormatting sqref="AP43:AR64">
    <cfRule type="cellIs" dxfId="10530" priority="3870" stopIfTrue="1" operator="equal">
      <formula>"f"</formula>
    </cfRule>
  </conditionalFormatting>
  <conditionalFormatting sqref="AP43:AR64">
    <cfRule type="cellIs" dxfId="10529" priority="3868" stopIfTrue="1" operator="equal">
      <formula>"h"</formula>
    </cfRule>
    <cfRule type="cellIs" dxfId="10528" priority="3869" stopIfTrue="1" operator="equal">
      <formula>"g"</formula>
    </cfRule>
  </conditionalFormatting>
  <conditionalFormatting sqref="AP43:AR64">
    <cfRule type="cellIs" dxfId="10527" priority="3861" stopIfTrue="1" operator="equal">
      <formula>"f"</formula>
    </cfRule>
  </conditionalFormatting>
  <conditionalFormatting sqref="AP43:AR64">
    <cfRule type="cellIs" dxfId="10526" priority="3859" stopIfTrue="1" operator="equal">
      <formula>"h"</formula>
    </cfRule>
    <cfRule type="cellIs" dxfId="10525" priority="3860" stopIfTrue="1" operator="equal">
      <formula>"g"</formula>
    </cfRule>
  </conditionalFormatting>
  <conditionalFormatting sqref="AP43:AR64">
    <cfRule type="cellIs" dxfId="10524" priority="3858" stopIfTrue="1" operator="equal">
      <formula>"f"</formula>
    </cfRule>
  </conditionalFormatting>
  <conditionalFormatting sqref="AP43:AR64">
    <cfRule type="cellIs" dxfId="10523" priority="3856" stopIfTrue="1" operator="equal">
      <formula>"h"</formula>
    </cfRule>
    <cfRule type="cellIs" dxfId="10522" priority="3857" stopIfTrue="1" operator="equal">
      <formula>"g"</formula>
    </cfRule>
  </conditionalFormatting>
  <conditionalFormatting sqref="AP43:AR64">
    <cfRule type="cellIs" dxfId="10521" priority="3855" stopIfTrue="1" operator="equal">
      <formula>"f"</formula>
    </cfRule>
  </conditionalFormatting>
  <conditionalFormatting sqref="AP43:AR64">
    <cfRule type="cellIs" dxfId="10520" priority="3853" stopIfTrue="1" operator="equal">
      <formula>"h"</formula>
    </cfRule>
    <cfRule type="cellIs" dxfId="10519" priority="3854" stopIfTrue="1" operator="equal">
      <formula>"g"</formula>
    </cfRule>
  </conditionalFormatting>
  <conditionalFormatting sqref="AP43:AR64">
    <cfRule type="cellIs" dxfId="10518" priority="3852" stopIfTrue="1" operator="equal">
      <formula>"f"</formula>
    </cfRule>
  </conditionalFormatting>
  <conditionalFormatting sqref="AP43:AR64">
    <cfRule type="cellIs" dxfId="10517" priority="3850" stopIfTrue="1" operator="equal">
      <formula>"h"</formula>
    </cfRule>
    <cfRule type="cellIs" dxfId="10516" priority="3851" stopIfTrue="1" operator="equal">
      <formula>"g"</formula>
    </cfRule>
  </conditionalFormatting>
  <conditionalFormatting sqref="AV43:AW64">
    <cfRule type="cellIs" dxfId="10515" priority="3846" stopIfTrue="1" operator="equal">
      <formula>"f"</formula>
    </cfRule>
  </conditionalFormatting>
  <conditionalFormatting sqref="AV43:AW64">
    <cfRule type="cellIs" dxfId="10514" priority="3844" stopIfTrue="1" operator="equal">
      <formula>"h"</formula>
    </cfRule>
    <cfRule type="cellIs" dxfId="10513" priority="3845" stopIfTrue="1" operator="equal">
      <formula>"g"</formula>
    </cfRule>
  </conditionalFormatting>
  <conditionalFormatting sqref="AV43:AW64">
    <cfRule type="cellIs" dxfId="10512" priority="3849" stopIfTrue="1" operator="equal">
      <formula>"f"</formula>
    </cfRule>
  </conditionalFormatting>
  <conditionalFormatting sqref="AV43:AW64">
    <cfRule type="cellIs" dxfId="10511" priority="3847" stopIfTrue="1" operator="equal">
      <formula>"h"</formula>
    </cfRule>
    <cfRule type="cellIs" dxfId="10510" priority="3848" stopIfTrue="1" operator="equal">
      <formula>"g"</formula>
    </cfRule>
  </conditionalFormatting>
  <conditionalFormatting sqref="AV43:AW64">
    <cfRule type="cellIs" dxfId="10509" priority="3804" stopIfTrue="1" operator="equal">
      <formula>"f"</formula>
    </cfRule>
  </conditionalFormatting>
  <conditionalFormatting sqref="AV43:AW64">
    <cfRule type="cellIs" dxfId="10508" priority="3802" stopIfTrue="1" operator="equal">
      <formula>"h"</formula>
    </cfRule>
    <cfRule type="cellIs" dxfId="10507" priority="3803" stopIfTrue="1" operator="equal">
      <formula>"g"</formula>
    </cfRule>
  </conditionalFormatting>
  <conditionalFormatting sqref="AV43:AW64">
    <cfRule type="cellIs" dxfId="10506" priority="3798" stopIfTrue="1" operator="equal">
      <formula>"f"</formula>
    </cfRule>
  </conditionalFormatting>
  <conditionalFormatting sqref="AV43:AW64">
    <cfRule type="cellIs" dxfId="10505" priority="3796" stopIfTrue="1" operator="equal">
      <formula>"h"</formula>
    </cfRule>
    <cfRule type="cellIs" dxfId="10504" priority="3797" stopIfTrue="1" operator="equal">
      <formula>"g"</formula>
    </cfRule>
  </conditionalFormatting>
  <conditionalFormatting sqref="AV43:AW64">
    <cfRule type="cellIs" dxfId="10503" priority="3801" stopIfTrue="1" operator="equal">
      <formula>"f"</formula>
    </cfRule>
  </conditionalFormatting>
  <conditionalFormatting sqref="AV43:AW64">
    <cfRule type="cellIs" dxfId="10502" priority="3799" stopIfTrue="1" operator="equal">
      <formula>"h"</formula>
    </cfRule>
    <cfRule type="cellIs" dxfId="10501" priority="3800" stopIfTrue="1" operator="equal">
      <formula>"g"</formula>
    </cfRule>
  </conditionalFormatting>
  <conditionalFormatting sqref="AV43:AW64">
    <cfRule type="cellIs" dxfId="10500" priority="3795" stopIfTrue="1" operator="equal">
      <formula>"f"</formula>
    </cfRule>
  </conditionalFormatting>
  <conditionalFormatting sqref="AV43:AW64">
    <cfRule type="cellIs" dxfId="10499" priority="3793" stopIfTrue="1" operator="equal">
      <formula>"h"</formula>
    </cfRule>
    <cfRule type="cellIs" dxfId="10498" priority="3794" stopIfTrue="1" operator="equal">
      <formula>"g"</formula>
    </cfRule>
  </conditionalFormatting>
  <conditionalFormatting sqref="AV43:AW64">
    <cfRule type="cellIs" dxfId="10497" priority="3792" stopIfTrue="1" operator="equal">
      <formula>"f"</formula>
    </cfRule>
  </conditionalFormatting>
  <conditionalFormatting sqref="AV43:AW64">
    <cfRule type="cellIs" dxfId="10496" priority="3790" stopIfTrue="1" operator="equal">
      <formula>"h"</formula>
    </cfRule>
    <cfRule type="cellIs" dxfId="10495" priority="3791" stopIfTrue="1" operator="equal">
      <formula>"g"</formula>
    </cfRule>
  </conditionalFormatting>
  <conditionalFormatting sqref="AV43:AW64">
    <cfRule type="cellIs" dxfId="10494" priority="3786" stopIfTrue="1" operator="equal">
      <formula>"f"</formula>
    </cfRule>
  </conditionalFormatting>
  <conditionalFormatting sqref="AV43:AW64">
    <cfRule type="cellIs" dxfId="10493" priority="3784" stopIfTrue="1" operator="equal">
      <formula>"h"</formula>
    </cfRule>
    <cfRule type="cellIs" dxfId="10492" priority="3785" stopIfTrue="1" operator="equal">
      <formula>"g"</formula>
    </cfRule>
  </conditionalFormatting>
  <conditionalFormatting sqref="AV43:AW64">
    <cfRule type="cellIs" dxfId="10491" priority="3789" stopIfTrue="1" operator="equal">
      <formula>"f"</formula>
    </cfRule>
  </conditionalFormatting>
  <conditionalFormatting sqref="AV43:AW64">
    <cfRule type="cellIs" dxfId="10490" priority="3787" stopIfTrue="1" operator="equal">
      <formula>"h"</formula>
    </cfRule>
    <cfRule type="cellIs" dxfId="10489" priority="3788" stopIfTrue="1" operator="equal">
      <formula>"g"</formula>
    </cfRule>
  </conditionalFormatting>
  <conditionalFormatting sqref="AV43:AW64">
    <cfRule type="cellIs" dxfId="10488" priority="3780" stopIfTrue="1" operator="equal">
      <formula>"f"</formula>
    </cfRule>
  </conditionalFormatting>
  <conditionalFormatting sqref="AV43:AW64">
    <cfRule type="cellIs" dxfId="10487" priority="3778" stopIfTrue="1" operator="equal">
      <formula>"h"</formula>
    </cfRule>
    <cfRule type="cellIs" dxfId="10486" priority="3779" stopIfTrue="1" operator="equal">
      <formula>"g"</formula>
    </cfRule>
  </conditionalFormatting>
  <conditionalFormatting sqref="AV43:AW64">
    <cfRule type="cellIs" dxfId="10485" priority="3783" stopIfTrue="1" operator="equal">
      <formula>"f"</formula>
    </cfRule>
  </conditionalFormatting>
  <conditionalFormatting sqref="AV43:AW64">
    <cfRule type="cellIs" dxfId="10484" priority="3781" stopIfTrue="1" operator="equal">
      <formula>"h"</formula>
    </cfRule>
    <cfRule type="cellIs" dxfId="10483" priority="3782" stopIfTrue="1" operator="equal">
      <formula>"g"</formula>
    </cfRule>
  </conditionalFormatting>
  <conditionalFormatting sqref="AV43:AW64">
    <cfRule type="cellIs" dxfId="10482" priority="3834" stopIfTrue="1" operator="equal">
      <formula>"f"</formula>
    </cfRule>
  </conditionalFormatting>
  <conditionalFormatting sqref="AV43:AW64">
    <cfRule type="cellIs" dxfId="10481" priority="3832" stopIfTrue="1" operator="equal">
      <formula>"h"</formula>
    </cfRule>
    <cfRule type="cellIs" dxfId="10480" priority="3833" stopIfTrue="1" operator="equal">
      <formula>"g"</formula>
    </cfRule>
  </conditionalFormatting>
  <conditionalFormatting sqref="AV43:AW64">
    <cfRule type="cellIs" dxfId="10479" priority="3819" stopIfTrue="1" operator="equal">
      <formula>"f"</formula>
    </cfRule>
  </conditionalFormatting>
  <conditionalFormatting sqref="AV43:AW64">
    <cfRule type="cellIs" dxfId="10478" priority="3817" stopIfTrue="1" operator="equal">
      <formula>"h"</formula>
    </cfRule>
    <cfRule type="cellIs" dxfId="10477" priority="3818" stopIfTrue="1" operator="equal">
      <formula>"g"</formula>
    </cfRule>
  </conditionalFormatting>
  <conditionalFormatting sqref="AV43:AW64">
    <cfRule type="cellIs" dxfId="10476" priority="3816" stopIfTrue="1" operator="equal">
      <formula>"f"</formula>
    </cfRule>
  </conditionalFormatting>
  <conditionalFormatting sqref="AV43:AW64">
    <cfRule type="cellIs" dxfId="10475" priority="3814" stopIfTrue="1" operator="equal">
      <formula>"h"</formula>
    </cfRule>
    <cfRule type="cellIs" dxfId="10474" priority="3815" stopIfTrue="1" operator="equal">
      <formula>"g"</formula>
    </cfRule>
  </conditionalFormatting>
  <conditionalFormatting sqref="AV43:AW64">
    <cfRule type="cellIs" dxfId="10473" priority="3813" stopIfTrue="1" operator="equal">
      <formula>"f"</formula>
    </cfRule>
  </conditionalFormatting>
  <conditionalFormatting sqref="AV43:AW64">
    <cfRule type="cellIs" dxfId="10472" priority="3811" stopIfTrue="1" operator="equal">
      <formula>"h"</formula>
    </cfRule>
    <cfRule type="cellIs" dxfId="10471" priority="3812" stopIfTrue="1" operator="equal">
      <formula>"g"</formula>
    </cfRule>
  </conditionalFormatting>
  <conditionalFormatting sqref="AV43:AW64">
    <cfRule type="cellIs" dxfId="10470" priority="3810" stopIfTrue="1" operator="equal">
      <formula>"f"</formula>
    </cfRule>
  </conditionalFormatting>
  <conditionalFormatting sqref="AV43:AW64">
    <cfRule type="cellIs" dxfId="10469" priority="3808" stopIfTrue="1" operator="equal">
      <formula>"h"</formula>
    </cfRule>
    <cfRule type="cellIs" dxfId="10468" priority="3809" stopIfTrue="1" operator="equal">
      <formula>"g"</formula>
    </cfRule>
  </conditionalFormatting>
  <conditionalFormatting sqref="AV43:AW64">
    <cfRule type="cellIs" dxfId="10467" priority="3807" stopIfTrue="1" operator="equal">
      <formula>"f"</formula>
    </cfRule>
  </conditionalFormatting>
  <conditionalFormatting sqref="AV43:AW64">
    <cfRule type="cellIs" dxfId="10466" priority="3805" stopIfTrue="1" operator="equal">
      <formula>"h"</formula>
    </cfRule>
    <cfRule type="cellIs" dxfId="10465" priority="3806" stopIfTrue="1" operator="equal">
      <formula>"g"</formula>
    </cfRule>
  </conditionalFormatting>
  <conditionalFormatting sqref="AU43:AU64">
    <cfRule type="cellIs" dxfId="10464" priority="3708" stopIfTrue="1" operator="equal">
      <formula>"f"</formula>
    </cfRule>
  </conditionalFormatting>
  <conditionalFormatting sqref="AU43:AU64">
    <cfRule type="cellIs" dxfId="10463" priority="3706" stopIfTrue="1" operator="equal">
      <formula>"h"</formula>
    </cfRule>
    <cfRule type="cellIs" dxfId="10462" priority="3707" stopIfTrue="1" operator="equal">
      <formula>"g"</formula>
    </cfRule>
  </conditionalFormatting>
  <conditionalFormatting sqref="AU43:AU64">
    <cfRule type="cellIs" dxfId="10461" priority="3777" stopIfTrue="1" operator="equal">
      <formula>"f"</formula>
    </cfRule>
  </conditionalFormatting>
  <conditionalFormatting sqref="AU43:AU64">
    <cfRule type="cellIs" dxfId="10460" priority="3775" stopIfTrue="1" operator="equal">
      <formula>"h"</formula>
    </cfRule>
    <cfRule type="cellIs" dxfId="10459" priority="3776" stopIfTrue="1" operator="equal">
      <formula>"g"</formula>
    </cfRule>
  </conditionalFormatting>
  <conditionalFormatting sqref="AU43:AU64">
    <cfRule type="cellIs" dxfId="10458" priority="3774" stopIfTrue="1" operator="equal">
      <formula>"f"</formula>
    </cfRule>
  </conditionalFormatting>
  <conditionalFormatting sqref="AU43:AU64">
    <cfRule type="cellIs" dxfId="10457" priority="3772" stopIfTrue="1" operator="equal">
      <formula>"h"</formula>
    </cfRule>
    <cfRule type="cellIs" dxfId="10456" priority="3773" stopIfTrue="1" operator="equal">
      <formula>"g"</formula>
    </cfRule>
  </conditionalFormatting>
  <conditionalFormatting sqref="AU43:AU64">
    <cfRule type="cellIs" dxfId="10455" priority="3771" stopIfTrue="1" operator="equal">
      <formula>"f"</formula>
    </cfRule>
  </conditionalFormatting>
  <conditionalFormatting sqref="AU43:AU64">
    <cfRule type="cellIs" dxfId="10454" priority="3769" stopIfTrue="1" operator="equal">
      <formula>"h"</formula>
    </cfRule>
    <cfRule type="cellIs" dxfId="10453" priority="3770" stopIfTrue="1" operator="equal">
      <formula>"g"</formula>
    </cfRule>
  </conditionalFormatting>
  <conditionalFormatting sqref="AU43:AU64">
    <cfRule type="cellIs" dxfId="10452" priority="3768" stopIfTrue="1" operator="equal">
      <formula>"f"</formula>
    </cfRule>
  </conditionalFormatting>
  <conditionalFormatting sqref="AU43:AU64">
    <cfRule type="cellIs" dxfId="10451" priority="3766" stopIfTrue="1" operator="equal">
      <formula>"h"</formula>
    </cfRule>
    <cfRule type="cellIs" dxfId="10450" priority="3767" stopIfTrue="1" operator="equal">
      <formula>"g"</formula>
    </cfRule>
  </conditionalFormatting>
  <conditionalFormatting sqref="AU43:AU64">
    <cfRule type="cellIs" dxfId="10449" priority="3765" stopIfTrue="1" operator="equal">
      <formula>"f"</formula>
    </cfRule>
  </conditionalFormatting>
  <conditionalFormatting sqref="AU43:AU64">
    <cfRule type="cellIs" dxfId="10448" priority="3763" stopIfTrue="1" operator="equal">
      <formula>"h"</formula>
    </cfRule>
    <cfRule type="cellIs" dxfId="10447" priority="3764" stopIfTrue="1" operator="equal">
      <formula>"g"</formula>
    </cfRule>
  </conditionalFormatting>
  <conditionalFormatting sqref="AU43:AU64">
    <cfRule type="cellIs" dxfId="10446" priority="3762" stopIfTrue="1" operator="equal">
      <formula>"f"</formula>
    </cfRule>
  </conditionalFormatting>
  <conditionalFormatting sqref="AU43:AU64">
    <cfRule type="cellIs" dxfId="10445" priority="3760" stopIfTrue="1" operator="equal">
      <formula>"h"</formula>
    </cfRule>
    <cfRule type="cellIs" dxfId="10444" priority="3761" stopIfTrue="1" operator="equal">
      <formula>"g"</formula>
    </cfRule>
  </conditionalFormatting>
  <conditionalFormatting sqref="AU43:AU64">
    <cfRule type="cellIs" dxfId="10443" priority="3759" stopIfTrue="1" operator="equal">
      <formula>"f"</formula>
    </cfRule>
  </conditionalFormatting>
  <conditionalFormatting sqref="AU43:AU64">
    <cfRule type="cellIs" dxfId="10442" priority="3757" stopIfTrue="1" operator="equal">
      <formula>"h"</formula>
    </cfRule>
    <cfRule type="cellIs" dxfId="10441" priority="3758" stopIfTrue="1" operator="equal">
      <formula>"g"</formula>
    </cfRule>
  </conditionalFormatting>
  <conditionalFormatting sqref="AU43:AU64">
    <cfRule type="cellIs" dxfId="10440" priority="3756" stopIfTrue="1" operator="equal">
      <formula>"f"</formula>
    </cfRule>
  </conditionalFormatting>
  <conditionalFormatting sqref="AU43:AU64">
    <cfRule type="cellIs" dxfId="10439" priority="3754" stopIfTrue="1" operator="equal">
      <formula>"h"</formula>
    </cfRule>
    <cfRule type="cellIs" dxfId="10438" priority="3755" stopIfTrue="1" operator="equal">
      <formula>"g"</formula>
    </cfRule>
  </conditionalFormatting>
  <conditionalFormatting sqref="AU43:AU64">
    <cfRule type="cellIs" dxfId="10437" priority="3753" stopIfTrue="1" operator="equal">
      <formula>"f"</formula>
    </cfRule>
  </conditionalFormatting>
  <conditionalFormatting sqref="AU43:AU64">
    <cfRule type="cellIs" dxfId="10436" priority="3751" stopIfTrue="1" operator="equal">
      <formula>"h"</formula>
    </cfRule>
    <cfRule type="cellIs" dxfId="10435" priority="3752" stopIfTrue="1" operator="equal">
      <formula>"g"</formula>
    </cfRule>
  </conditionalFormatting>
  <conditionalFormatting sqref="AU43:AU64">
    <cfRule type="cellIs" dxfId="10434" priority="3750" stopIfTrue="1" operator="equal">
      <formula>"f"</formula>
    </cfRule>
  </conditionalFormatting>
  <conditionalFormatting sqref="AU43:AU64">
    <cfRule type="cellIs" dxfId="10433" priority="3748" stopIfTrue="1" operator="equal">
      <formula>"h"</formula>
    </cfRule>
    <cfRule type="cellIs" dxfId="10432" priority="3749" stopIfTrue="1" operator="equal">
      <formula>"g"</formula>
    </cfRule>
  </conditionalFormatting>
  <conditionalFormatting sqref="AU43:AU64">
    <cfRule type="cellIs" dxfId="10431" priority="3747" stopIfTrue="1" operator="equal">
      <formula>"f"</formula>
    </cfRule>
  </conditionalFormatting>
  <conditionalFormatting sqref="AU43:AU64">
    <cfRule type="cellIs" dxfId="10430" priority="3745" stopIfTrue="1" operator="equal">
      <formula>"h"</formula>
    </cfRule>
    <cfRule type="cellIs" dxfId="10429" priority="3746" stopIfTrue="1" operator="equal">
      <formula>"g"</formula>
    </cfRule>
  </conditionalFormatting>
  <conditionalFormatting sqref="AU43:AU64">
    <cfRule type="cellIs" dxfId="10428" priority="3744" stopIfTrue="1" operator="equal">
      <formula>"f"</formula>
    </cfRule>
  </conditionalFormatting>
  <conditionalFormatting sqref="AU43:AU64">
    <cfRule type="cellIs" dxfId="10427" priority="3742" stopIfTrue="1" operator="equal">
      <formula>"h"</formula>
    </cfRule>
    <cfRule type="cellIs" dxfId="10426" priority="3743" stopIfTrue="1" operator="equal">
      <formula>"g"</formula>
    </cfRule>
  </conditionalFormatting>
  <conditionalFormatting sqref="AU43:AU64">
    <cfRule type="cellIs" dxfId="10425" priority="3741" stopIfTrue="1" operator="equal">
      <formula>"f"</formula>
    </cfRule>
  </conditionalFormatting>
  <conditionalFormatting sqref="AU43:AU64">
    <cfRule type="cellIs" dxfId="10424" priority="3739" stopIfTrue="1" operator="equal">
      <formula>"h"</formula>
    </cfRule>
    <cfRule type="cellIs" dxfId="10423" priority="3740" stopIfTrue="1" operator="equal">
      <formula>"g"</formula>
    </cfRule>
  </conditionalFormatting>
  <conditionalFormatting sqref="AU43:AU64">
    <cfRule type="cellIs" dxfId="10422" priority="3738" stopIfTrue="1" operator="equal">
      <formula>"f"</formula>
    </cfRule>
  </conditionalFormatting>
  <conditionalFormatting sqref="AU43:AU64">
    <cfRule type="cellIs" dxfId="10421" priority="3736" stopIfTrue="1" operator="equal">
      <formula>"h"</formula>
    </cfRule>
    <cfRule type="cellIs" dxfId="10420" priority="3737" stopIfTrue="1" operator="equal">
      <formula>"g"</formula>
    </cfRule>
  </conditionalFormatting>
  <conditionalFormatting sqref="AU43:AU64">
    <cfRule type="cellIs" dxfId="10419" priority="3735" stopIfTrue="1" operator="equal">
      <formula>"f"</formula>
    </cfRule>
  </conditionalFormatting>
  <conditionalFormatting sqref="AU43:AU64">
    <cfRule type="cellIs" dxfId="10418" priority="3733" stopIfTrue="1" operator="equal">
      <formula>"h"</formula>
    </cfRule>
    <cfRule type="cellIs" dxfId="10417" priority="3734" stopIfTrue="1" operator="equal">
      <formula>"g"</formula>
    </cfRule>
  </conditionalFormatting>
  <conditionalFormatting sqref="AU43:AU64">
    <cfRule type="cellIs" dxfId="10416" priority="3732" stopIfTrue="1" operator="equal">
      <formula>"f"</formula>
    </cfRule>
  </conditionalFormatting>
  <conditionalFormatting sqref="AU43:AU64">
    <cfRule type="cellIs" dxfId="10415" priority="3730" stopIfTrue="1" operator="equal">
      <formula>"h"</formula>
    </cfRule>
    <cfRule type="cellIs" dxfId="10414" priority="3731" stopIfTrue="1" operator="equal">
      <formula>"g"</formula>
    </cfRule>
  </conditionalFormatting>
  <conditionalFormatting sqref="AU43:AU64">
    <cfRule type="cellIs" dxfId="10413" priority="3729" stopIfTrue="1" operator="equal">
      <formula>"f"</formula>
    </cfRule>
  </conditionalFormatting>
  <conditionalFormatting sqref="AU43:AU64">
    <cfRule type="cellIs" dxfId="10412" priority="3727" stopIfTrue="1" operator="equal">
      <formula>"h"</formula>
    </cfRule>
    <cfRule type="cellIs" dxfId="10411" priority="3728" stopIfTrue="1" operator="equal">
      <formula>"g"</formula>
    </cfRule>
  </conditionalFormatting>
  <conditionalFormatting sqref="AU43:AU64">
    <cfRule type="cellIs" dxfId="10410" priority="3726" stopIfTrue="1" operator="equal">
      <formula>"f"</formula>
    </cfRule>
  </conditionalFormatting>
  <conditionalFormatting sqref="AU43:AU64">
    <cfRule type="cellIs" dxfId="10409" priority="3724" stopIfTrue="1" operator="equal">
      <formula>"h"</formula>
    </cfRule>
    <cfRule type="cellIs" dxfId="10408" priority="3725" stopIfTrue="1" operator="equal">
      <formula>"g"</formula>
    </cfRule>
  </conditionalFormatting>
  <conditionalFormatting sqref="AU43:AU64">
    <cfRule type="cellIs" dxfId="10407" priority="3720" stopIfTrue="1" operator="equal">
      <formula>"f"</formula>
    </cfRule>
  </conditionalFormatting>
  <conditionalFormatting sqref="AU43:AU64">
    <cfRule type="cellIs" dxfId="10406" priority="3718" stopIfTrue="1" operator="equal">
      <formula>"h"</formula>
    </cfRule>
    <cfRule type="cellIs" dxfId="10405" priority="3719" stopIfTrue="1" operator="equal">
      <formula>"g"</formula>
    </cfRule>
  </conditionalFormatting>
  <conditionalFormatting sqref="AU43:AU64">
    <cfRule type="cellIs" dxfId="10404" priority="3723" stopIfTrue="1" operator="equal">
      <formula>"f"</formula>
    </cfRule>
  </conditionalFormatting>
  <conditionalFormatting sqref="AU43:AU64">
    <cfRule type="cellIs" dxfId="10403" priority="3721" stopIfTrue="1" operator="equal">
      <formula>"h"</formula>
    </cfRule>
    <cfRule type="cellIs" dxfId="10402" priority="3722" stopIfTrue="1" operator="equal">
      <formula>"g"</formula>
    </cfRule>
  </conditionalFormatting>
  <conditionalFormatting sqref="AU43:AU64">
    <cfRule type="cellIs" dxfId="10401" priority="3717" stopIfTrue="1" operator="equal">
      <formula>"f"</formula>
    </cfRule>
  </conditionalFormatting>
  <conditionalFormatting sqref="AU43:AU64">
    <cfRule type="cellIs" dxfId="10400" priority="3715" stopIfTrue="1" operator="equal">
      <formula>"h"</formula>
    </cfRule>
    <cfRule type="cellIs" dxfId="10399" priority="3716" stopIfTrue="1" operator="equal">
      <formula>"g"</formula>
    </cfRule>
  </conditionalFormatting>
  <conditionalFormatting sqref="AU43:AU64">
    <cfRule type="cellIs" dxfId="10398" priority="3714" stopIfTrue="1" operator="equal">
      <formula>"f"</formula>
    </cfRule>
  </conditionalFormatting>
  <conditionalFormatting sqref="AU43:AU64">
    <cfRule type="cellIs" dxfId="10397" priority="3712" stopIfTrue="1" operator="equal">
      <formula>"h"</formula>
    </cfRule>
    <cfRule type="cellIs" dxfId="10396" priority="3713" stopIfTrue="1" operator="equal">
      <formula>"g"</formula>
    </cfRule>
  </conditionalFormatting>
  <conditionalFormatting sqref="AU43:AU64">
    <cfRule type="cellIs" dxfId="10395" priority="3711" stopIfTrue="1" operator="equal">
      <formula>"f"</formula>
    </cfRule>
  </conditionalFormatting>
  <conditionalFormatting sqref="AU43:AU64">
    <cfRule type="cellIs" dxfId="10394" priority="3709" stopIfTrue="1" operator="equal">
      <formula>"h"</formula>
    </cfRule>
    <cfRule type="cellIs" dxfId="10393" priority="3710" stopIfTrue="1" operator="equal">
      <formula>"g"</formula>
    </cfRule>
  </conditionalFormatting>
  <conditionalFormatting sqref="AX43:AY64">
    <cfRule type="cellIs" dxfId="10392" priority="3702" stopIfTrue="1" operator="equal">
      <formula>"f"</formula>
    </cfRule>
  </conditionalFormatting>
  <conditionalFormatting sqref="AX43:AY64">
    <cfRule type="cellIs" dxfId="10391" priority="3700" stopIfTrue="1" operator="equal">
      <formula>"h"</formula>
    </cfRule>
    <cfRule type="cellIs" dxfId="10390" priority="3701" stopIfTrue="1" operator="equal">
      <formula>"g"</formula>
    </cfRule>
  </conditionalFormatting>
  <conditionalFormatting sqref="AX43:AY64">
    <cfRule type="cellIs" dxfId="10389" priority="3699" stopIfTrue="1" operator="equal">
      <formula>"f"</formula>
    </cfRule>
  </conditionalFormatting>
  <conditionalFormatting sqref="AX43:AY64">
    <cfRule type="cellIs" dxfId="10388" priority="3697" stopIfTrue="1" operator="equal">
      <formula>"h"</formula>
    </cfRule>
    <cfRule type="cellIs" dxfId="10387" priority="3698" stopIfTrue="1" operator="equal">
      <formula>"g"</formula>
    </cfRule>
  </conditionalFormatting>
  <conditionalFormatting sqref="AX43:AY64">
    <cfRule type="cellIs" dxfId="10386" priority="3687" stopIfTrue="1" operator="equal">
      <formula>"f"</formula>
    </cfRule>
  </conditionalFormatting>
  <conditionalFormatting sqref="AX43:AY64">
    <cfRule type="cellIs" dxfId="10385" priority="3685" stopIfTrue="1" operator="equal">
      <formula>"h"</formula>
    </cfRule>
    <cfRule type="cellIs" dxfId="10384" priority="3686" stopIfTrue="1" operator="equal">
      <formula>"g"</formula>
    </cfRule>
  </conditionalFormatting>
  <conditionalFormatting sqref="AX43:AY64">
    <cfRule type="cellIs" dxfId="10383" priority="3684" stopIfTrue="1" operator="equal">
      <formula>"f"</formula>
    </cfRule>
  </conditionalFormatting>
  <conditionalFormatting sqref="AX43:AY64">
    <cfRule type="cellIs" dxfId="10382" priority="3682" stopIfTrue="1" operator="equal">
      <formula>"h"</formula>
    </cfRule>
    <cfRule type="cellIs" dxfId="10381" priority="3683" stopIfTrue="1" operator="equal">
      <formula>"g"</formula>
    </cfRule>
  </conditionalFormatting>
  <conditionalFormatting sqref="AX43:AY64">
    <cfRule type="cellIs" dxfId="10380" priority="3696" stopIfTrue="1" operator="equal">
      <formula>"f"</formula>
    </cfRule>
  </conditionalFormatting>
  <conditionalFormatting sqref="AX43:AY64">
    <cfRule type="cellIs" dxfId="10379" priority="3694" stopIfTrue="1" operator="equal">
      <formula>"h"</formula>
    </cfRule>
    <cfRule type="cellIs" dxfId="10378" priority="3695" stopIfTrue="1" operator="equal">
      <formula>"g"</formula>
    </cfRule>
  </conditionalFormatting>
  <conditionalFormatting sqref="AX43:AY64">
    <cfRule type="cellIs" dxfId="10377" priority="3705" stopIfTrue="1" operator="equal">
      <formula>"f"</formula>
    </cfRule>
  </conditionalFormatting>
  <conditionalFormatting sqref="AX43:AY64">
    <cfRule type="cellIs" dxfId="10376" priority="3703" stopIfTrue="1" operator="equal">
      <formula>"h"</formula>
    </cfRule>
    <cfRule type="cellIs" dxfId="10375" priority="3704" stopIfTrue="1" operator="equal">
      <formula>"g"</formula>
    </cfRule>
  </conditionalFormatting>
  <conditionalFormatting sqref="AX43:AY64">
    <cfRule type="cellIs" dxfId="10374" priority="3693" stopIfTrue="1" operator="equal">
      <formula>"f"</formula>
    </cfRule>
  </conditionalFormatting>
  <conditionalFormatting sqref="AX43:AY64">
    <cfRule type="cellIs" dxfId="10373" priority="3691" stopIfTrue="1" operator="equal">
      <formula>"h"</formula>
    </cfRule>
    <cfRule type="cellIs" dxfId="10372" priority="3692" stopIfTrue="1" operator="equal">
      <formula>"g"</formula>
    </cfRule>
  </conditionalFormatting>
  <conditionalFormatting sqref="AX43:AY64">
    <cfRule type="cellIs" dxfId="10371" priority="3690" stopIfTrue="1" operator="equal">
      <formula>"f"</formula>
    </cfRule>
  </conditionalFormatting>
  <conditionalFormatting sqref="AX43:AY64">
    <cfRule type="cellIs" dxfId="10370" priority="3688" stopIfTrue="1" operator="equal">
      <formula>"h"</formula>
    </cfRule>
    <cfRule type="cellIs" dxfId="10369" priority="3689" stopIfTrue="1" operator="equal">
      <formula>"g"</formula>
    </cfRule>
  </conditionalFormatting>
  <conditionalFormatting sqref="AZ43:BA64">
    <cfRule type="cellIs" dxfId="10368" priority="3612" stopIfTrue="1" operator="equal">
      <formula>"f"</formula>
    </cfRule>
  </conditionalFormatting>
  <conditionalFormatting sqref="AZ43:BA64">
    <cfRule type="cellIs" dxfId="10367" priority="3610" stopIfTrue="1" operator="equal">
      <formula>"h"</formula>
    </cfRule>
    <cfRule type="cellIs" dxfId="10366" priority="3611" stopIfTrue="1" operator="equal">
      <formula>"g"</formula>
    </cfRule>
  </conditionalFormatting>
  <conditionalFormatting sqref="AZ43:BA64">
    <cfRule type="cellIs" dxfId="10365" priority="3681" stopIfTrue="1" operator="equal">
      <formula>"f"</formula>
    </cfRule>
  </conditionalFormatting>
  <conditionalFormatting sqref="AZ43:BA64">
    <cfRule type="cellIs" dxfId="10364" priority="3679" stopIfTrue="1" operator="equal">
      <formula>"h"</formula>
    </cfRule>
    <cfRule type="cellIs" dxfId="10363" priority="3680" stopIfTrue="1" operator="equal">
      <formula>"g"</formula>
    </cfRule>
  </conditionalFormatting>
  <conditionalFormatting sqref="AZ43:BA64">
    <cfRule type="cellIs" dxfId="10362" priority="3678" stopIfTrue="1" operator="equal">
      <formula>"f"</formula>
    </cfRule>
  </conditionalFormatting>
  <conditionalFormatting sqref="AZ43:BA64">
    <cfRule type="cellIs" dxfId="10361" priority="3676" stopIfTrue="1" operator="equal">
      <formula>"h"</formula>
    </cfRule>
    <cfRule type="cellIs" dxfId="10360" priority="3677" stopIfTrue="1" operator="equal">
      <formula>"g"</formula>
    </cfRule>
  </conditionalFormatting>
  <conditionalFormatting sqref="AZ43:BA64">
    <cfRule type="cellIs" dxfId="10359" priority="3675" stopIfTrue="1" operator="equal">
      <formula>"f"</formula>
    </cfRule>
  </conditionalFormatting>
  <conditionalFormatting sqref="AZ43:BA64">
    <cfRule type="cellIs" dxfId="10358" priority="3673" stopIfTrue="1" operator="equal">
      <formula>"h"</formula>
    </cfRule>
    <cfRule type="cellIs" dxfId="10357" priority="3674" stopIfTrue="1" operator="equal">
      <formula>"g"</formula>
    </cfRule>
  </conditionalFormatting>
  <conditionalFormatting sqref="AZ43:BA64">
    <cfRule type="cellIs" dxfId="10356" priority="3672" stopIfTrue="1" operator="equal">
      <formula>"f"</formula>
    </cfRule>
  </conditionalFormatting>
  <conditionalFormatting sqref="AZ43:BA64">
    <cfRule type="cellIs" dxfId="10355" priority="3670" stopIfTrue="1" operator="equal">
      <formula>"h"</formula>
    </cfRule>
    <cfRule type="cellIs" dxfId="10354" priority="3671" stopIfTrue="1" operator="equal">
      <formula>"g"</formula>
    </cfRule>
  </conditionalFormatting>
  <conditionalFormatting sqref="AZ43:BA64">
    <cfRule type="cellIs" dxfId="10353" priority="3669" stopIfTrue="1" operator="equal">
      <formula>"f"</formula>
    </cfRule>
  </conditionalFormatting>
  <conditionalFormatting sqref="AZ43:BA64">
    <cfRule type="cellIs" dxfId="10352" priority="3667" stopIfTrue="1" operator="equal">
      <formula>"h"</formula>
    </cfRule>
    <cfRule type="cellIs" dxfId="10351" priority="3668" stopIfTrue="1" operator="equal">
      <formula>"g"</formula>
    </cfRule>
  </conditionalFormatting>
  <conditionalFormatting sqref="AZ43:BA64">
    <cfRule type="cellIs" dxfId="10350" priority="3666" stopIfTrue="1" operator="equal">
      <formula>"f"</formula>
    </cfRule>
  </conditionalFormatting>
  <conditionalFormatting sqref="AZ43:BA64">
    <cfRule type="cellIs" dxfId="10349" priority="3664" stopIfTrue="1" operator="equal">
      <formula>"h"</formula>
    </cfRule>
    <cfRule type="cellIs" dxfId="10348" priority="3665" stopIfTrue="1" operator="equal">
      <formula>"g"</formula>
    </cfRule>
  </conditionalFormatting>
  <conditionalFormatting sqref="AZ43:BA64">
    <cfRule type="cellIs" dxfId="10347" priority="3663" stopIfTrue="1" operator="equal">
      <formula>"f"</formula>
    </cfRule>
  </conditionalFormatting>
  <conditionalFormatting sqref="AZ43:BA64">
    <cfRule type="cellIs" dxfId="10346" priority="3661" stopIfTrue="1" operator="equal">
      <formula>"h"</formula>
    </cfRule>
    <cfRule type="cellIs" dxfId="10345" priority="3662" stopIfTrue="1" operator="equal">
      <formula>"g"</formula>
    </cfRule>
  </conditionalFormatting>
  <conditionalFormatting sqref="AZ43:BA64">
    <cfRule type="cellIs" dxfId="10344" priority="3660" stopIfTrue="1" operator="equal">
      <formula>"f"</formula>
    </cfRule>
  </conditionalFormatting>
  <conditionalFormatting sqref="AZ43:BA64">
    <cfRule type="cellIs" dxfId="10343" priority="3658" stopIfTrue="1" operator="equal">
      <formula>"h"</formula>
    </cfRule>
    <cfRule type="cellIs" dxfId="10342" priority="3659" stopIfTrue="1" operator="equal">
      <formula>"g"</formula>
    </cfRule>
  </conditionalFormatting>
  <conditionalFormatting sqref="AZ43:BA64">
    <cfRule type="cellIs" dxfId="10341" priority="3657" stopIfTrue="1" operator="equal">
      <formula>"f"</formula>
    </cfRule>
  </conditionalFormatting>
  <conditionalFormatting sqref="AZ43:BA64">
    <cfRule type="cellIs" dxfId="10340" priority="3655" stopIfTrue="1" operator="equal">
      <formula>"h"</formula>
    </cfRule>
    <cfRule type="cellIs" dxfId="10339" priority="3656" stopIfTrue="1" operator="equal">
      <formula>"g"</formula>
    </cfRule>
  </conditionalFormatting>
  <conditionalFormatting sqref="AZ43:BA64">
    <cfRule type="cellIs" dxfId="10338" priority="3654" stopIfTrue="1" operator="equal">
      <formula>"f"</formula>
    </cfRule>
  </conditionalFormatting>
  <conditionalFormatting sqref="AZ43:BA64">
    <cfRule type="cellIs" dxfId="10337" priority="3652" stopIfTrue="1" operator="equal">
      <formula>"h"</formula>
    </cfRule>
    <cfRule type="cellIs" dxfId="10336" priority="3653" stopIfTrue="1" operator="equal">
      <formula>"g"</formula>
    </cfRule>
  </conditionalFormatting>
  <conditionalFormatting sqref="AZ43:BA64">
    <cfRule type="cellIs" dxfId="10335" priority="3651" stopIfTrue="1" operator="equal">
      <formula>"f"</formula>
    </cfRule>
  </conditionalFormatting>
  <conditionalFormatting sqref="AZ43:BA64">
    <cfRule type="cellIs" dxfId="10334" priority="3649" stopIfTrue="1" operator="equal">
      <formula>"h"</formula>
    </cfRule>
    <cfRule type="cellIs" dxfId="10333" priority="3650" stopIfTrue="1" operator="equal">
      <formula>"g"</formula>
    </cfRule>
  </conditionalFormatting>
  <conditionalFormatting sqref="AZ43:BA64">
    <cfRule type="cellIs" dxfId="10332" priority="3648" stopIfTrue="1" operator="equal">
      <formula>"f"</formula>
    </cfRule>
  </conditionalFormatting>
  <conditionalFormatting sqref="AZ43:BA64">
    <cfRule type="cellIs" dxfId="10331" priority="3646" stopIfTrue="1" operator="equal">
      <formula>"h"</formula>
    </cfRule>
    <cfRule type="cellIs" dxfId="10330" priority="3647" stopIfTrue="1" operator="equal">
      <formula>"g"</formula>
    </cfRule>
  </conditionalFormatting>
  <conditionalFormatting sqref="AZ43:BA64">
    <cfRule type="cellIs" dxfId="10329" priority="3645" stopIfTrue="1" operator="equal">
      <formula>"f"</formula>
    </cfRule>
  </conditionalFormatting>
  <conditionalFormatting sqref="AZ43:BA64">
    <cfRule type="cellIs" dxfId="10328" priority="3643" stopIfTrue="1" operator="equal">
      <formula>"h"</formula>
    </cfRule>
    <cfRule type="cellIs" dxfId="10327" priority="3644" stopIfTrue="1" operator="equal">
      <formula>"g"</formula>
    </cfRule>
  </conditionalFormatting>
  <conditionalFormatting sqref="AZ43:BA64">
    <cfRule type="cellIs" dxfId="10326" priority="3642" stopIfTrue="1" operator="equal">
      <formula>"f"</formula>
    </cfRule>
  </conditionalFormatting>
  <conditionalFormatting sqref="AZ43:BA64">
    <cfRule type="cellIs" dxfId="10325" priority="3640" stopIfTrue="1" operator="equal">
      <formula>"h"</formula>
    </cfRule>
    <cfRule type="cellIs" dxfId="10324" priority="3641" stopIfTrue="1" operator="equal">
      <formula>"g"</formula>
    </cfRule>
  </conditionalFormatting>
  <conditionalFormatting sqref="AZ43:BA64">
    <cfRule type="cellIs" dxfId="10323" priority="3639" stopIfTrue="1" operator="equal">
      <formula>"f"</formula>
    </cfRule>
  </conditionalFormatting>
  <conditionalFormatting sqref="AZ43:BA64">
    <cfRule type="cellIs" dxfId="10322" priority="3637" stopIfTrue="1" operator="equal">
      <formula>"h"</formula>
    </cfRule>
    <cfRule type="cellIs" dxfId="10321" priority="3638" stopIfTrue="1" operator="equal">
      <formula>"g"</formula>
    </cfRule>
  </conditionalFormatting>
  <conditionalFormatting sqref="AZ43:BA64">
    <cfRule type="cellIs" dxfId="10320" priority="3636" stopIfTrue="1" operator="equal">
      <formula>"f"</formula>
    </cfRule>
  </conditionalFormatting>
  <conditionalFormatting sqref="AZ43:BA64">
    <cfRule type="cellIs" dxfId="10319" priority="3634" stopIfTrue="1" operator="equal">
      <formula>"h"</formula>
    </cfRule>
    <cfRule type="cellIs" dxfId="10318" priority="3635" stopIfTrue="1" operator="equal">
      <formula>"g"</formula>
    </cfRule>
  </conditionalFormatting>
  <conditionalFormatting sqref="AZ43:BA64">
    <cfRule type="cellIs" dxfId="10317" priority="3633" stopIfTrue="1" operator="equal">
      <formula>"f"</formula>
    </cfRule>
  </conditionalFormatting>
  <conditionalFormatting sqref="AZ43:BA64">
    <cfRule type="cellIs" dxfId="10316" priority="3631" stopIfTrue="1" operator="equal">
      <formula>"h"</formula>
    </cfRule>
    <cfRule type="cellIs" dxfId="10315" priority="3632" stopIfTrue="1" operator="equal">
      <formula>"g"</formula>
    </cfRule>
  </conditionalFormatting>
  <conditionalFormatting sqref="AZ43:BA64">
    <cfRule type="cellIs" dxfId="10314" priority="3630" stopIfTrue="1" operator="equal">
      <formula>"f"</formula>
    </cfRule>
  </conditionalFormatting>
  <conditionalFormatting sqref="AZ43:BA64">
    <cfRule type="cellIs" dxfId="10313" priority="3628" stopIfTrue="1" operator="equal">
      <formula>"h"</formula>
    </cfRule>
    <cfRule type="cellIs" dxfId="10312" priority="3629" stopIfTrue="1" operator="equal">
      <formula>"g"</formula>
    </cfRule>
  </conditionalFormatting>
  <conditionalFormatting sqref="AZ43:BA64">
    <cfRule type="cellIs" dxfId="10311" priority="3624" stopIfTrue="1" operator="equal">
      <formula>"f"</formula>
    </cfRule>
  </conditionalFormatting>
  <conditionalFormatting sqref="AZ43:BA64">
    <cfRule type="cellIs" dxfId="10310" priority="3622" stopIfTrue="1" operator="equal">
      <formula>"h"</formula>
    </cfRule>
    <cfRule type="cellIs" dxfId="10309" priority="3623" stopIfTrue="1" operator="equal">
      <formula>"g"</formula>
    </cfRule>
  </conditionalFormatting>
  <conditionalFormatting sqref="AZ43:BA64">
    <cfRule type="cellIs" dxfId="10308" priority="3627" stopIfTrue="1" operator="equal">
      <formula>"f"</formula>
    </cfRule>
  </conditionalFormatting>
  <conditionalFormatting sqref="AZ43:BA64">
    <cfRule type="cellIs" dxfId="10307" priority="3625" stopIfTrue="1" operator="equal">
      <formula>"h"</formula>
    </cfRule>
    <cfRule type="cellIs" dxfId="10306" priority="3626" stopIfTrue="1" operator="equal">
      <formula>"g"</formula>
    </cfRule>
  </conditionalFormatting>
  <conditionalFormatting sqref="AZ43:BA64">
    <cfRule type="cellIs" dxfId="10305" priority="3621" stopIfTrue="1" operator="equal">
      <formula>"f"</formula>
    </cfRule>
  </conditionalFormatting>
  <conditionalFormatting sqref="AZ43:BA64">
    <cfRule type="cellIs" dxfId="10304" priority="3619" stopIfTrue="1" operator="equal">
      <formula>"h"</formula>
    </cfRule>
    <cfRule type="cellIs" dxfId="10303" priority="3620" stopIfTrue="1" operator="equal">
      <formula>"g"</formula>
    </cfRule>
  </conditionalFormatting>
  <conditionalFormatting sqref="AZ43:BA64">
    <cfRule type="cellIs" dxfId="10302" priority="3618" stopIfTrue="1" operator="equal">
      <formula>"f"</formula>
    </cfRule>
  </conditionalFormatting>
  <conditionalFormatting sqref="AZ43:BA64">
    <cfRule type="cellIs" dxfId="10301" priority="3616" stopIfTrue="1" operator="equal">
      <formula>"h"</formula>
    </cfRule>
    <cfRule type="cellIs" dxfId="10300" priority="3617" stopIfTrue="1" operator="equal">
      <formula>"g"</formula>
    </cfRule>
  </conditionalFormatting>
  <conditionalFormatting sqref="AZ43:BA64">
    <cfRule type="cellIs" dxfId="10299" priority="3615" stopIfTrue="1" operator="equal">
      <formula>"f"</formula>
    </cfRule>
  </conditionalFormatting>
  <conditionalFormatting sqref="AZ43:BA64">
    <cfRule type="cellIs" dxfId="10298" priority="3613" stopIfTrue="1" operator="equal">
      <formula>"h"</formula>
    </cfRule>
    <cfRule type="cellIs" dxfId="10297" priority="3614" stopIfTrue="1" operator="equal">
      <formula>"g"</formula>
    </cfRule>
  </conditionalFormatting>
  <conditionalFormatting sqref="AZ43:AZ64">
    <cfRule type="cellIs" dxfId="10296" priority="3603" stopIfTrue="1" operator="equal">
      <formula>"f"</formula>
    </cfRule>
  </conditionalFormatting>
  <conditionalFormatting sqref="AZ43:AZ64">
    <cfRule type="cellIs" dxfId="10295" priority="3601" stopIfTrue="1" operator="equal">
      <formula>"h"</formula>
    </cfRule>
    <cfRule type="cellIs" dxfId="10294" priority="3602" stopIfTrue="1" operator="equal">
      <formula>"g"</formula>
    </cfRule>
  </conditionalFormatting>
  <conditionalFormatting sqref="AZ43:AZ64">
    <cfRule type="cellIs" dxfId="10293" priority="3600" stopIfTrue="1" operator="equal">
      <formula>"f"</formula>
    </cfRule>
  </conditionalFormatting>
  <conditionalFormatting sqref="AZ43:AZ64">
    <cfRule type="cellIs" dxfId="10292" priority="3598" stopIfTrue="1" operator="equal">
      <formula>"h"</formula>
    </cfRule>
    <cfRule type="cellIs" dxfId="10291" priority="3599" stopIfTrue="1" operator="equal">
      <formula>"g"</formula>
    </cfRule>
  </conditionalFormatting>
  <conditionalFormatting sqref="BA43:BA64">
    <cfRule type="cellIs" dxfId="10290" priority="3579" stopIfTrue="1" operator="equal">
      <formula>"f"</formula>
    </cfRule>
  </conditionalFormatting>
  <conditionalFormatting sqref="BA43:BA64">
    <cfRule type="cellIs" dxfId="10289" priority="3577" stopIfTrue="1" operator="equal">
      <formula>"h"</formula>
    </cfRule>
    <cfRule type="cellIs" dxfId="10288" priority="3578" stopIfTrue="1" operator="equal">
      <formula>"g"</formula>
    </cfRule>
  </conditionalFormatting>
  <conditionalFormatting sqref="BA43:BA64">
    <cfRule type="cellIs" dxfId="10287" priority="3576" stopIfTrue="1" operator="equal">
      <formula>"f"</formula>
    </cfRule>
  </conditionalFormatting>
  <conditionalFormatting sqref="BA43:BA64">
    <cfRule type="cellIs" dxfId="10286" priority="3574" stopIfTrue="1" operator="equal">
      <formula>"h"</formula>
    </cfRule>
    <cfRule type="cellIs" dxfId="10285" priority="3575" stopIfTrue="1" operator="equal">
      <formula>"g"</formula>
    </cfRule>
  </conditionalFormatting>
  <conditionalFormatting sqref="BA43:BA64">
    <cfRule type="cellIs" dxfId="10284" priority="3573" stopIfTrue="1" operator="equal">
      <formula>"f"</formula>
    </cfRule>
  </conditionalFormatting>
  <conditionalFormatting sqref="BA43:BA64">
    <cfRule type="cellIs" dxfId="10283" priority="3571" stopIfTrue="1" operator="equal">
      <formula>"h"</formula>
    </cfRule>
    <cfRule type="cellIs" dxfId="10282" priority="3572" stopIfTrue="1" operator="equal">
      <formula>"g"</formula>
    </cfRule>
  </conditionalFormatting>
  <conditionalFormatting sqref="BA43:BA64">
    <cfRule type="cellIs" dxfId="10281" priority="3567" stopIfTrue="1" operator="equal">
      <formula>"f"</formula>
    </cfRule>
  </conditionalFormatting>
  <conditionalFormatting sqref="BA43:BA64">
    <cfRule type="cellIs" dxfId="10280" priority="3565" stopIfTrue="1" operator="equal">
      <formula>"h"</formula>
    </cfRule>
    <cfRule type="cellIs" dxfId="10279" priority="3566" stopIfTrue="1" operator="equal">
      <formula>"g"</formula>
    </cfRule>
  </conditionalFormatting>
  <conditionalFormatting sqref="BA43:BA64">
    <cfRule type="cellIs" dxfId="10278" priority="3564" stopIfTrue="1" operator="equal">
      <formula>"f"</formula>
    </cfRule>
  </conditionalFormatting>
  <conditionalFormatting sqref="BA43:BA64">
    <cfRule type="cellIs" dxfId="10277" priority="3562" stopIfTrue="1" operator="equal">
      <formula>"h"</formula>
    </cfRule>
    <cfRule type="cellIs" dxfId="10276" priority="3563" stopIfTrue="1" operator="equal">
      <formula>"g"</formula>
    </cfRule>
  </conditionalFormatting>
  <conditionalFormatting sqref="AZ43:BA64">
    <cfRule type="cellIs" dxfId="10275" priority="3561" stopIfTrue="1" operator="equal">
      <formula>"f"</formula>
    </cfRule>
  </conditionalFormatting>
  <conditionalFormatting sqref="AZ43:BA64">
    <cfRule type="cellIs" dxfId="10274" priority="3559" stopIfTrue="1" operator="equal">
      <formula>"h"</formula>
    </cfRule>
    <cfRule type="cellIs" dxfId="10273" priority="3560" stopIfTrue="1" operator="equal">
      <formula>"g"</formula>
    </cfRule>
  </conditionalFormatting>
  <conditionalFormatting sqref="AZ43:BA64">
    <cfRule type="cellIs" dxfId="10272" priority="3558" stopIfTrue="1" operator="equal">
      <formula>"f"</formula>
    </cfRule>
  </conditionalFormatting>
  <conditionalFormatting sqref="AZ43:BA64">
    <cfRule type="cellIs" dxfId="10271" priority="3556" stopIfTrue="1" operator="equal">
      <formula>"h"</formula>
    </cfRule>
    <cfRule type="cellIs" dxfId="10270" priority="3557" stopIfTrue="1" operator="equal">
      <formula>"g"</formula>
    </cfRule>
  </conditionalFormatting>
  <conditionalFormatting sqref="AZ43:AZ64">
    <cfRule type="cellIs" dxfId="10269" priority="3609" stopIfTrue="1" operator="equal">
      <formula>"f"</formula>
    </cfRule>
  </conditionalFormatting>
  <conditionalFormatting sqref="AZ43:AZ64">
    <cfRule type="cellIs" dxfId="10268" priority="3607" stopIfTrue="1" operator="equal">
      <formula>"h"</formula>
    </cfRule>
    <cfRule type="cellIs" dxfId="10267" priority="3608" stopIfTrue="1" operator="equal">
      <formula>"g"</formula>
    </cfRule>
  </conditionalFormatting>
  <conditionalFormatting sqref="AZ43:AZ64">
    <cfRule type="cellIs" dxfId="10266" priority="3606" stopIfTrue="1" operator="equal">
      <formula>"f"</formula>
    </cfRule>
  </conditionalFormatting>
  <conditionalFormatting sqref="AZ43:AZ64">
    <cfRule type="cellIs" dxfId="10265" priority="3604" stopIfTrue="1" operator="equal">
      <formula>"h"</formula>
    </cfRule>
    <cfRule type="cellIs" dxfId="10264" priority="3605" stopIfTrue="1" operator="equal">
      <formula>"g"</formula>
    </cfRule>
  </conditionalFormatting>
  <conditionalFormatting sqref="AZ43:AZ64">
    <cfRule type="cellIs" dxfId="10263" priority="3597" stopIfTrue="1" operator="equal">
      <formula>"f"</formula>
    </cfRule>
  </conditionalFormatting>
  <conditionalFormatting sqref="AZ43:AZ64">
    <cfRule type="cellIs" dxfId="10262" priority="3595" stopIfTrue="1" operator="equal">
      <formula>"h"</formula>
    </cfRule>
    <cfRule type="cellIs" dxfId="10261" priority="3596" stopIfTrue="1" operator="equal">
      <formula>"g"</formula>
    </cfRule>
  </conditionalFormatting>
  <conditionalFormatting sqref="AZ43:AZ64">
    <cfRule type="cellIs" dxfId="10260" priority="3594" stopIfTrue="1" operator="equal">
      <formula>"f"</formula>
    </cfRule>
  </conditionalFormatting>
  <conditionalFormatting sqref="AZ43:AZ64">
    <cfRule type="cellIs" dxfId="10259" priority="3592" stopIfTrue="1" operator="equal">
      <formula>"h"</formula>
    </cfRule>
    <cfRule type="cellIs" dxfId="10258" priority="3593" stopIfTrue="1" operator="equal">
      <formula>"g"</formula>
    </cfRule>
  </conditionalFormatting>
  <conditionalFormatting sqref="AZ43:AZ64">
    <cfRule type="cellIs" dxfId="10257" priority="3591" stopIfTrue="1" operator="equal">
      <formula>"f"</formula>
    </cfRule>
  </conditionalFormatting>
  <conditionalFormatting sqref="AZ43:AZ64">
    <cfRule type="cellIs" dxfId="10256" priority="3589" stopIfTrue="1" operator="equal">
      <formula>"h"</formula>
    </cfRule>
    <cfRule type="cellIs" dxfId="10255" priority="3590" stopIfTrue="1" operator="equal">
      <formula>"g"</formula>
    </cfRule>
  </conditionalFormatting>
  <conditionalFormatting sqref="AZ43:AZ64">
    <cfRule type="cellIs" dxfId="10254" priority="3588" stopIfTrue="1" operator="equal">
      <formula>"f"</formula>
    </cfRule>
  </conditionalFormatting>
  <conditionalFormatting sqref="AZ43:AZ64">
    <cfRule type="cellIs" dxfId="10253" priority="3586" stopIfTrue="1" operator="equal">
      <formula>"h"</formula>
    </cfRule>
    <cfRule type="cellIs" dxfId="10252" priority="3587" stopIfTrue="1" operator="equal">
      <formula>"g"</formula>
    </cfRule>
  </conditionalFormatting>
  <conditionalFormatting sqref="BA43:BA64">
    <cfRule type="cellIs" dxfId="10251" priority="3582" stopIfTrue="1" operator="equal">
      <formula>"f"</formula>
    </cfRule>
  </conditionalFormatting>
  <conditionalFormatting sqref="BA43:BA64">
    <cfRule type="cellIs" dxfId="10250" priority="3580" stopIfTrue="1" operator="equal">
      <formula>"h"</formula>
    </cfRule>
    <cfRule type="cellIs" dxfId="10249" priority="3581" stopIfTrue="1" operator="equal">
      <formula>"g"</formula>
    </cfRule>
  </conditionalFormatting>
  <conditionalFormatting sqref="BA43:BA64">
    <cfRule type="cellIs" dxfId="10248" priority="3585" stopIfTrue="1" operator="equal">
      <formula>"f"</formula>
    </cfRule>
  </conditionalFormatting>
  <conditionalFormatting sqref="BA43:BA64">
    <cfRule type="cellIs" dxfId="10247" priority="3583" stopIfTrue="1" operator="equal">
      <formula>"h"</formula>
    </cfRule>
    <cfRule type="cellIs" dxfId="10246" priority="3584" stopIfTrue="1" operator="equal">
      <formula>"g"</formula>
    </cfRule>
  </conditionalFormatting>
  <conditionalFormatting sqref="AZ43:BA64">
    <cfRule type="cellIs" dxfId="10245" priority="3540" stopIfTrue="1" operator="equal">
      <formula>"f"</formula>
    </cfRule>
  </conditionalFormatting>
  <conditionalFormatting sqref="AZ43:BA64">
    <cfRule type="cellIs" dxfId="10244" priority="3538" stopIfTrue="1" operator="equal">
      <formula>"h"</formula>
    </cfRule>
    <cfRule type="cellIs" dxfId="10243" priority="3539" stopIfTrue="1" operator="equal">
      <formula>"g"</formula>
    </cfRule>
  </conditionalFormatting>
  <conditionalFormatting sqref="AZ43:AZ64">
    <cfRule type="cellIs" dxfId="10242" priority="3534" stopIfTrue="1" operator="equal">
      <formula>"f"</formula>
    </cfRule>
  </conditionalFormatting>
  <conditionalFormatting sqref="AZ43:AZ64">
    <cfRule type="cellIs" dxfId="10241" priority="3532" stopIfTrue="1" operator="equal">
      <formula>"h"</formula>
    </cfRule>
    <cfRule type="cellIs" dxfId="10240" priority="3533" stopIfTrue="1" operator="equal">
      <formula>"g"</formula>
    </cfRule>
  </conditionalFormatting>
  <conditionalFormatting sqref="AZ43:AZ64">
    <cfRule type="cellIs" dxfId="10239" priority="3537" stopIfTrue="1" operator="equal">
      <formula>"f"</formula>
    </cfRule>
  </conditionalFormatting>
  <conditionalFormatting sqref="AZ43:AZ64">
    <cfRule type="cellIs" dxfId="10238" priority="3535" stopIfTrue="1" operator="equal">
      <formula>"h"</formula>
    </cfRule>
    <cfRule type="cellIs" dxfId="10237" priority="3536" stopIfTrue="1" operator="equal">
      <formula>"g"</formula>
    </cfRule>
  </conditionalFormatting>
  <conditionalFormatting sqref="AZ43:AZ64">
    <cfRule type="cellIs" dxfId="10236" priority="3531" stopIfTrue="1" operator="equal">
      <formula>"f"</formula>
    </cfRule>
  </conditionalFormatting>
  <conditionalFormatting sqref="AZ43:AZ64">
    <cfRule type="cellIs" dxfId="10235" priority="3529" stopIfTrue="1" operator="equal">
      <formula>"h"</formula>
    </cfRule>
    <cfRule type="cellIs" dxfId="10234" priority="3530" stopIfTrue="1" operator="equal">
      <formula>"g"</formula>
    </cfRule>
  </conditionalFormatting>
  <conditionalFormatting sqref="AZ43:AZ64">
    <cfRule type="cellIs" dxfId="10233" priority="3528" stopIfTrue="1" operator="equal">
      <formula>"f"</formula>
    </cfRule>
  </conditionalFormatting>
  <conditionalFormatting sqref="AZ43:AZ64">
    <cfRule type="cellIs" dxfId="10232" priority="3526" stopIfTrue="1" operator="equal">
      <formula>"h"</formula>
    </cfRule>
    <cfRule type="cellIs" dxfId="10231" priority="3527" stopIfTrue="1" operator="equal">
      <formula>"g"</formula>
    </cfRule>
  </conditionalFormatting>
  <conditionalFormatting sqref="AZ43:AZ64">
    <cfRule type="cellIs" dxfId="10230" priority="3522" stopIfTrue="1" operator="equal">
      <formula>"f"</formula>
    </cfRule>
  </conditionalFormatting>
  <conditionalFormatting sqref="AZ43:AZ64">
    <cfRule type="cellIs" dxfId="10229" priority="3520" stopIfTrue="1" operator="equal">
      <formula>"h"</formula>
    </cfRule>
    <cfRule type="cellIs" dxfId="10228" priority="3521" stopIfTrue="1" operator="equal">
      <formula>"g"</formula>
    </cfRule>
  </conditionalFormatting>
  <conditionalFormatting sqref="AZ43:AZ64">
    <cfRule type="cellIs" dxfId="10227" priority="3525" stopIfTrue="1" operator="equal">
      <formula>"f"</formula>
    </cfRule>
  </conditionalFormatting>
  <conditionalFormatting sqref="AZ43:AZ64">
    <cfRule type="cellIs" dxfId="10226" priority="3523" stopIfTrue="1" operator="equal">
      <formula>"h"</formula>
    </cfRule>
    <cfRule type="cellIs" dxfId="10225" priority="3524" stopIfTrue="1" operator="equal">
      <formula>"g"</formula>
    </cfRule>
  </conditionalFormatting>
  <conditionalFormatting sqref="AZ43:AZ64">
    <cfRule type="cellIs" dxfId="10224" priority="3516" stopIfTrue="1" operator="equal">
      <formula>"f"</formula>
    </cfRule>
  </conditionalFormatting>
  <conditionalFormatting sqref="AZ43:AZ64">
    <cfRule type="cellIs" dxfId="10223" priority="3514" stopIfTrue="1" operator="equal">
      <formula>"h"</formula>
    </cfRule>
    <cfRule type="cellIs" dxfId="10222" priority="3515" stopIfTrue="1" operator="equal">
      <formula>"g"</formula>
    </cfRule>
  </conditionalFormatting>
  <conditionalFormatting sqref="AZ43:AZ64">
    <cfRule type="cellIs" dxfId="10221" priority="3519" stopIfTrue="1" operator="equal">
      <formula>"f"</formula>
    </cfRule>
  </conditionalFormatting>
  <conditionalFormatting sqref="AZ43:AZ64">
    <cfRule type="cellIs" dxfId="10220" priority="3517" stopIfTrue="1" operator="equal">
      <formula>"h"</formula>
    </cfRule>
    <cfRule type="cellIs" dxfId="10219" priority="3518" stopIfTrue="1" operator="equal">
      <formula>"g"</formula>
    </cfRule>
  </conditionalFormatting>
  <conditionalFormatting sqref="BA43:BA64">
    <cfRule type="cellIs" dxfId="10218" priority="3570" stopIfTrue="1" operator="equal">
      <formula>"f"</formula>
    </cfRule>
  </conditionalFormatting>
  <conditionalFormatting sqref="BA43:BA64">
    <cfRule type="cellIs" dxfId="10217" priority="3568" stopIfTrue="1" operator="equal">
      <formula>"h"</formula>
    </cfRule>
    <cfRule type="cellIs" dxfId="10216" priority="3569" stopIfTrue="1" operator="equal">
      <formula>"g"</formula>
    </cfRule>
  </conditionalFormatting>
  <conditionalFormatting sqref="AZ43:BA64">
    <cfRule type="cellIs" dxfId="10215" priority="3555" stopIfTrue="1" operator="equal">
      <formula>"f"</formula>
    </cfRule>
  </conditionalFormatting>
  <conditionalFormatting sqref="AZ43:BA64">
    <cfRule type="cellIs" dxfId="10214" priority="3553" stopIfTrue="1" operator="equal">
      <formula>"h"</formula>
    </cfRule>
    <cfRule type="cellIs" dxfId="10213" priority="3554" stopIfTrue="1" operator="equal">
      <formula>"g"</formula>
    </cfRule>
  </conditionalFormatting>
  <conditionalFormatting sqref="AZ43:BA64">
    <cfRule type="cellIs" dxfId="10212" priority="3552" stopIfTrue="1" operator="equal">
      <formula>"f"</formula>
    </cfRule>
  </conditionalFormatting>
  <conditionalFormatting sqref="AZ43:BA64">
    <cfRule type="cellIs" dxfId="10211" priority="3550" stopIfTrue="1" operator="equal">
      <formula>"h"</formula>
    </cfRule>
    <cfRule type="cellIs" dxfId="10210" priority="3551" stopIfTrue="1" operator="equal">
      <formula>"g"</formula>
    </cfRule>
  </conditionalFormatting>
  <conditionalFormatting sqref="AZ43:BA64">
    <cfRule type="cellIs" dxfId="10209" priority="3549" stopIfTrue="1" operator="equal">
      <formula>"f"</formula>
    </cfRule>
  </conditionalFormatting>
  <conditionalFormatting sqref="AZ43:BA64">
    <cfRule type="cellIs" dxfId="10208" priority="3547" stopIfTrue="1" operator="equal">
      <formula>"h"</formula>
    </cfRule>
    <cfRule type="cellIs" dxfId="10207" priority="3548" stopIfTrue="1" operator="equal">
      <formula>"g"</formula>
    </cfRule>
  </conditionalFormatting>
  <conditionalFormatting sqref="AZ43:BA64">
    <cfRule type="cellIs" dxfId="10206" priority="3546" stopIfTrue="1" operator="equal">
      <formula>"f"</formula>
    </cfRule>
  </conditionalFormatting>
  <conditionalFormatting sqref="AZ43:BA64">
    <cfRule type="cellIs" dxfId="10205" priority="3544" stopIfTrue="1" operator="equal">
      <formula>"h"</formula>
    </cfRule>
    <cfRule type="cellIs" dxfId="10204" priority="3545" stopIfTrue="1" operator="equal">
      <formula>"g"</formula>
    </cfRule>
  </conditionalFormatting>
  <conditionalFormatting sqref="AZ43:BA64">
    <cfRule type="cellIs" dxfId="10203" priority="3543" stopIfTrue="1" operator="equal">
      <formula>"f"</formula>
    </cfRule>
  </conditionalFormatting>
  <conditionalFormatting sqref="AZ43:BA64">
    <cfRule type="cellIs" dxfId="10202" priority="3541" stopIfTrue="1" operator="equal">
      <formula>"h"</formula>
    </cfRule>
    <cfRule type="cellIs" dxfId="10201" priority="3542" stopIfTrue="1" operator="equal">
      <formula>"g"</formula>
    </cfRule>
  </conditionalFormatting>
  <conditionalFormatting sqref="AU43:AV64">
    <cfRule type="cellIs" dxfId="10200" priority="3510" stopIfTrue="1" operator="equal">
      <formula>"f"</formula>
    </cfRule>
  </conditionalFormatting>
  <conditionalFormatting sqref="AU43:AV64">
    <cfRule type="cellIs" dxfId="10199" priority="3508" stopIfTrue="1" operator="equal">
      <formula>"h"</formula>
    </cfRule>
    <cfRule type="cellIs" dxfId="10198" priority="3509" stopIfTrue="1" operator="equal">
      <formula>"g"</formula>
    </cfRule>
  </conditionalFormatting>
  <conditionalFormatting sqref="AU43:AV64">
    <cfRule type="cellIs" dxfId="10197" priority="3507" stopIfTrue="1" operator="equal">
      <formula>"f"</formula>
    </cfRule>
  </conditionalFormatting>
  <conditionalFormatting sqref="AU43:AV64">
    <cfRule type="cellIs" dxfId="10196" priority="3505" stopIfTrue="1" operator="equal">
      <formula>"h"</formula>
    </cfRule>
    <cfRule type="cellIs" dxfId="10195" priority="3506" stopIfTrue="1" operator="equal">
      <formula>"g"</formula>
    </cfRule>
  </conditionalFormatting>
  <conditionalFormatting sqref="AU43:AV64">
    <cfRule type="cellIs" dxfId="10194" priority="3495" stopIfTrue="1" operator="equal">
      <formula>"f"</formula>
    </cfRule>
  </conditionalFormatting>
  <conditionalFormatting sqref="AU43:AV64">
    <cfRule type="cellIs" dxfId="10193" priority="3493" stopIfTrue="1" operator="equal">
      <formula>"h"</formula>
    </cfRule>
    <cfRule type="cellIs" dxfId="10192" priority="3494" stopIfTrue="1" operator="equal">
      <formula>"g"</formula>
    </cfRule>
  </conditionalFormatting>
  <conditionalFormatting sqref="AU43:AV64">
    <cfRule type="cellIs" dxfId="10191" priority="3492" stopIfTrue="1" operator="equal">
      <formula>"f"</formula>
    </cfRule>
  </conditionalFormatting>
  <conditionalFormatting sqref="AU43:AV64">
    <cfRule type="cellIs" dxfId="10190" priority="3490" stopIfTrue="1" operator="equal">
      <formula>"h"</formula>
    </cfRule>
    <cfRule type="cellIs" dxfId="10189" priority="3491" stopIfTrue="1" operator="equal">
      <formula>"g"</formula>
    </cfRule>
  </conditionalFormatting>
  <conditionalFormatting sqref="AU43:AV64">
    <cfRule type="cellIs" dxfId="10188" priority="3504" stopIfTrue="1" operator="equal">
      <formula>"f"</formula>
    </cfRule>
  </conditionalFormatting>
  <conditionalFormatting sqref="AU43:AV64">
    <cfRule type="cellIs" dxfId="10187" priority="3502" stopIfTrue="1" operator="equal">
      <formula>"h"</formula>
    </cfRule>
    <cfRule type="cellIs" dxfId="10186" priority="3503" stopIfTrue="1" operator="equal">
      <formula>"g"</formula>
    </cfRule>
  </conditionalFormatting>
  <conditionalFormatting sqref="AU43:AV64">
    <cfRule type="cellIs" dxfId="10185" priority="3513" stopIfTrue="1" operator="equal">
      <formula>"f"</formula>
    </cfRule>
  </conditionalFormatting>
  <conditionalFormatting sqref="AU43:AV64">
    <cfRule type="cellIs" dxfId="10184" priority="3511" stopIfTrue="1" operator="equal">
      <formula>"h"</formula>
    </cfRule>
    <cfRule type="cellIs" dxfId="10183" priority="3512" stopIfTrue="1" operator="equal">
      <formula>"g"</formula>
    </cfRule>
  </conditionalFormatting>
  <conditionalFormatting sqref="AU43:AV64">
    <cfRule type="cellIs" dxfId="10182" priority="3501" stopIfTrue="1" operator="equal">
      <formula>"f"</formula>
    </cfRule>
  </conditionalFormatting>
  <conditionalFormatting sqref="AU43:AV64">
    <cfRule type="cellIs" dxfId="10181" priority="3499" stopIfTrue="1" operator="equal">
      <formula>"h"</formula>
    </cfRule>
    <cfRule type="cellIs" dxfId="10180" priority="3500" stopIfTrue="1" operator="equal">
      <formula>"g"</formula>
    </cfRule>
  </conditionalFormatting>
  <conditionalFormatting sqref="AU43:AV64">
    <cfRule type="cellIs" dxfId="10179" priority="3498" stopIfTrue="1" operator="equal">
      <formula>"f"</formula>
    </cfRule>
  </conditionalFormatting>
  <conditionalFormatting sqref="AU43:AV64">
    <cfRule type="cellIs" dxfId="10178" priority="3496" stopIfTrue="1" operator="equal">
      <formula>"h"</formula>
    </cfRule>
    <cfRule type="cellIs" dxfId="10177" priority="3497" stopIfTrue="1" operator="equal">
      <formula>"g"</formula>
    </cfRule>
  </conditionalFormatting>
  <conditionalFormatting sqref="AW43:AY64">
    <cfRule type="cellIs" dxfId="10176" priority="3420" stopIfTrue="1" operator="equal">
      <formula>"f"</formula>
    </cfRule>
  </conditionalFormatting>
  <conditionalFormatting sqref="AW43:AY64">
    <cfRule type="cellIs" dxfId="10175" priority="3418" stopIfTrue="1" operator="equal">
      <formula>"h"</formula>
    </cfRule>
    <cfRule type="cellIs" dxfId="10174" priority="3419" stopIfTrue="1" operator="equal">
      <formula>"g"</formula>
    </cfRule>
  </conditionalFormatting>
  <conditionalFormatting sqref="AW43:AY64">
    <cfRule type="cellIs" dxfId="10173" priority="3489" stopIfTrue="1" operator="equal">
      <formula>"f"</formula>
    </cfRule>
  </conditionalFormatting>
  <conditionalFormatting sqref="AW43:AY64">
    <cfRule type="cellIs" dxfId="10172" priority="3487" stopIfTrue="1" operator="equal">
      <formula>"h"</formula>
    </cfRule>
    <cfRule type="cellIs" dxfId="10171" priority="3488" stopIfTrue="1" operator="equal">
      <formula>"g"</formula>
    </cfRule>
  </conditionalFormatting>
  <conditionalFormatting sqref="AW43:AY64">
    <cfRule type="cellIs" dxfId="10170" priority="3486" stopIfTrue="1" operator="equal">
      <formula>"f"</formula>
    </cfRule>
  </conditionalFormatting>
  <conditionalFormatting sqref="AW43:AY64">
    <cfRule type="cellIs" dxfId="10169" priority="3484" stopIfTrue="1" operator="equal">
      <formula>"h"</formula>
    </cfRule>
    <cfRule type="cellIs" dxfId="10168" priority="3485" stopIfTrue="1" operator="equal">
      <formula>"g"</formula>
    </cfRule>
  </conditionalFormatting>
  <conditionalFormatting sqref="AW43:AY64">
    <cfRule type="cellIs" dxfId="10167" priority="3483" stopIfTrue="1" operator="equal">
      <formula>"f"</formula>
    </cfRule>
  </conditionalFormatting>
  <conditionalFormatting sqref="AW43:AY64">
    <cfRule type="cellIs" dxfId="10166" priority="3481" stopIfTrue="1" operator="equal">
      <formula>"h"</formula>
    </cfRule>
    <cfRule type="cellIs" dxfId="10165" priority="3482" stopIfTrue="1" operator="equal">
      <formula>"g"</formula>
    </cfRule>
  </conditionalFormatting>
  <conditionalFormatting sqref="AW43:AY64">
    <cfRule type="cellIs" dxfId="10164" priority="3480" stopIfTrue="1" operator="equal">
      <formula>"f"</formula>
    </cfRule>
  </conditionalFormatting>
  <conditionalFormatting sqref="AW43:AY64">
    <cfRule type="cellIs" dxfId="10163" priority="3478" stopIfTrue="1" operator="equal">
      <formula>"h"</formula>
    </cfRule>
    <cfRule type="cellIs" dxfId="10162" priority="3479" stopIfTrue="1" operator="equal">
      <formula>"g"</formula>
    </cfRule>
  </conditionalFormatting>
  <conditionalFormatting sqref="AW43:AY64">
    <cfRule type="cellIs" dxfId="10161" priority="3477" stopIfTrue="1" operator="equal">
      <formula>"f"</formula>
    </cfRule>
  </conditionalFormatting>
  <conditionalFormatting sqref="AW43:AY64">
    <cfRule type="cellIs" dxfId="10160" priority="3475" stopIfTrue="1" operator="equal">
      <formula>"h"</formula>
    </cfRule>
    <cfRule type="cellIs" dxfId="10159" priority="3476" stopIfTrue="1" operator="equal">
      <formula>"g"</formula>
    </cfRule>
  </conditionalFormatting>
  <conditionalFormatting sqref="AW43:AY64">
    <cfRule type="cellIs" dxfId="10158" priority="3474" stopIfTrue="1" operator="equal">
      <formula>"f"</formula>
    </cfRule>
  </conditionalFormatting>
  <conditionalFormatting sqref="AW43:AY64">
    <cfRule type="cellIs" dxfId="10157" priority="3472" stopIfTrue="1" operator="equal">
      <formula>"h"</formula>
    </cfRule>
    <cfRule type="cellIs" dxfId="10156" priority="3473" stopIfTrue="1" operator="equal">
      <formula>"g"</formula>
    </cfRule>
  </conditionalFormatting>
  <conditionalFormatting sqref="AW43:AY64">
    <cfRule type="cellIs" dxfId="10155" priority="3471" stopIfTrue="1" operator="equal">
      <formula>"f"</formula>
    </cfRule>
  </conditionalFormatting>
  <conditionalFormatting sqref="AW43:AY64">
    <cfRule type="cellIs" dxfId="10154" priority="3469" stopIfTrue="1" operator="equal">
      <formula>"h"</formula>
    </cfRule>
    <cfRule type="cellIs" dxfId="10153" priority="3470" stopIfTrue="1" operator="equal">
      <formula>"g"</formula>
    </cfRule>
  </conditionalFormatting>
  <conditionalFormatting sqref="AW43:AY64">
    <cfRule type="cellIs" dxfId="10152" priority="3468" stopIfTrue="1" operator="equal">
      <formula>"f"</formula>
    </cfRule>
  </conditionalFormatting>
  <conditionalFormatting sqref="AW43:AY64">
    <cfRule type="cellIs" dxfId="10151" priority="3466" stopIfTrue="1" operator="equal">
      <formula>"h"</formula>
    </cfRule>
    <cfRule type="cellIs" dxfId="10150" priority="3467" stopIfTrue="1" operator="equal">
      <formula>"g"</formula>
    </cfRule>
  </conditionalFormatting>
  <conditionalFormatting sqref="AW43:AY64">
    <cfRule type="cellIs" dxfId="10149" priority="3465" stopIfTrue="1" operator="equal">
      <formula>"f"</formula>
    </cfRule>
  </conditionalFormatting>
  <conditionalFormatting sqref="AW43:AY64">
    <cfRule type="cellIs" dxfId="10148" priority="3463" stopIfTrue="1" operator="equal">
      <formula>"h"</formula>
    </cfRule>
    <cfRule type="cellIs" dxfId="10147" priority="3464" stopIfTrue="1" operator="equal">
      <formula>"g"</formula>
    </cfRule>
  </conditionalFormatting>
  <conditionalFormatting sqref="AW43:AY64">
    <cfRule type="cellIs" dxfId="10146" priority="3462" stopIfTrue="1" operator="equal">
      <formula>"f"</formula>
    </cfRule>
  </conditionalFormatting>
  <conditionalFormatting sqref="AW43:AY64">
    <cfRule type="cellIs" dxfId="10145" priority="3460" stopIfTrue="1" operator="equal">
      <formula>"h"</formula>
    </cfRule>
    <cfRule type="cellIs" dxfId="10144" priority="3461" stopIfTrue="1" operator="equal">
      <formula>"g"</formula>
    </cfRule>
  </conditionalFormatting>
  <conditionalFormatting sqref="AW43:AY64">
    <cfRule type="cellIs" dxfId="10143" priority="3459" stopIfTrue="1" operator="equal">
      <formula>"f"</formula>
    </cfRule>
  </conditionalFormatting>
  <conditionalFormatting sqref="AW43:AY64">
    <cfRule type="cellIs" dxfId="10142" priority="3457" stopIfTrue="1" operator="equal">
      <formula>"h"</formula>
    </cfRule>
    <cfRule type="cellIs" dxfId="10141" priority="3458" stopIfTrue="1" operator="equal">
      <formula>"g"</formula>
    </cfRule>
  </conditionalFormatting>
  <conditionalFormatting sqref="AW43:AY64">
    <cfRule type="cellIs" dxfId="10140" priority="3456" stopIfTrue="1" operator="equal">
      <formula>"f"</formula>
    </cfRule>
  </conditionalFormatting>
  <conditionalFormatting sqref="AW43:AY64">
    <cfRule type="cellIs" dxfId="10139" priority="3454" stopIfTrue="1" operator="equal">
      <formula>"h"</formula>
    </cfRule>
    <cfRule type="cellIs" dxfId="10138" priority="3455" stopIfTrue="1" operator="equal">
      <formula>"g"</formula>
    </cfRule>
  </conditionalFormatting>
  <conditionalFormatting sqref="AW43:AY64">
    <cfRule type="cellIs" dxfId="10137" priority="3453" stopIfTrue="1" operator="equal">
      <formula>"f"</formula>
    </cfRule>
  </conditionalFormatting>
  <conditionalFormatting sqref="AW43:AY64">
    <cfRule type="cellIs" dxfId="10136" priority="3451" stopIfTrue="1" operator="equal">
      <formula>"h"</formula>
    </cfRule>
    <cfRule type="cellIs" dxfId="10135" priority="3452" stopIfTrue="1" operator="equal">
      <formula>"g"</formula>
    </cfRule>
  </conditionalFormatting>
  <conditionalFormatting sqref="AW43:AY64">
    <cfRule type="cellIs" dxfId="10134" priority="3450" stopIfTrue="1" operator="equal">
      <formula>"f"</formula>
    </cfRule>
  </conditionalFormatting>
  <conditionalFormatting sqref="AW43:AY64">
    <cfRule type="cellIs" dxfId="10133" priority="3448" stopIfTrue="1" operator="equal">
      <formula>"h"</formula>
    </cfRule>
    <cfRule type="cellIs" dxfId="10132" priority="3449" stopIfTrue="1" operator="equal">
      <formula>"g"</formula>
    </cfRule>
  </conditionalFormatting>
  <conditionalFormatting sqref="AW43:AY64">
    <cfRule type="cellIs" dxfId="10131" priority="3447" stopIfTrue="1" operator="equal">
      <formula>"f"</formula>
    </cfRule>
  </conditionalFormatting>
  <conditionalFormatting sqref="AW43:AY64">
    <cfRule type="cellIs" dxfId="10130" priority="3445" stopIfTrue="1" operator="equal">
      <formula>"h"</formula>
    </cfRule>
    <cfRule type="cellIs" dxfId="10129" priority="3446" stopIfTrue="1" operator="equal">
      <formula>"g"</formula>
    </cfRule>
  </conditionalFormatting>
  <conditionalFormatting sqref="AW43:AY64">
    <cfRule type="cellIs" dxfId="10128" priority="3444" stopIfTrue="1" operator="equal">
      <formula>"f"</formula>
    </cfRule>
  </conditionalFormatting>
  <conditionalFormatting sqref="AW43:AY64">
    <cfRule type="cellIs" dxfId="10127" priority="3442" stopIfTrue="1" operator="equal">
      <formula>"h"</formula>
    </cfRule>
    <cfRule type="cellIs" dxfId="10126" priority="3443" stopIfTrue="1" operator="equal">
      <formula>"g"</formula>
    </cfRule>
  </conditionalFormatting>
  <conditionalFormatting sqref="AW43:AY64">
    <cfRule type="cellIs" dxfId="10125" priority="3441" stopIfTrue="1" operator="equal">
      <formula>"f"</formula>
    </cfRule>
  </conditionalFormatting>
  <conditionalFormatting sqref="AW43:AY64">
    <cfRule type="cellIs" dxfId="10124" priority="3439" stopIfTrue="1" operator="equal">
      <formula>"h"</formula>
    </cfRule>
    <cfRule type="cellIs" dxfId="10123" priority="3440" stopIfTrue="1" operator="equal">
      <formula>"g"</formula>
    </cfRule>
  </conditionalFormatting>
  <conditionalFormatting sqref="AW43:AY64">
    <cfRule type="cellIs" dxfId="10122" priority="3438" stopIfTrue="1" operator="equal">
      <formula>"f"</formula>
    </cfRule>
  </conditionalFormatting>
  <conditionalFormatting sqref="AW43:AY64">
    <cfRule type="cellIs" dxfId="10121" priority="3436" stopIfTrue="1" operator="equal">
      <formula>"h"</formula>
    </cfRule>
    <cfRule type="cellIs" dxfId="10120" priority="3437" stopIfTrue="1" operator="equal">
      <formula>"g"</formula>
    </cfRule>
  </conditionalFormatting>
  <conditionalFormatting sqref="AW43:AY64">
    <cfRule type="cellIs" dxfId="10119" priority="3432" stopIfTrue="1" operator="equal">
      <formula>"f"</formula>
    </cfRule>
  </conditionalFormatting>
  <conditionalFormatting sqref="AW43:AY64">
    <cfRule type="cellIs" dxfId="10118" priority="3430" stopIfTrue="1" operator="equal">
      <formula>"h"</formula>
    </cfRule>
    <cfRule type="cellIs" dxfId="10117" priority="3431" stopIfTrue="1" operator="equal">
      <formula>"g"</formula>
    </cfRule>
  </conditionalFormatting>
  <conditionalFormatting sqref="AW43:AY64">
    <cfRule type="cellIs" dxfId="10116" priority="3435" stopIfTrue="1" operator="equal">
      <formula>"f"</formula>
    </cfRule>
  </conditionalFormatting>
  <conditionalFormatting sqref="AW43:AY64">
    <cfRule type="cellIs" dxfId="10115" priority="3433" stopIfTrue="1" operator="equal">
      <formula>"h"</formula>
    </cfRule>
    <cfRule type="cellIs" dxfId="10114" priority="3434" stopIfTrue="1" operator="equal">
      <formula>"g"</formula>
    </cfRule>
  </conditionalFormatting>
  <conditionalFormatting sqref="AW43:AY64">
    <cfRule type="cellIs" dxfId="10113" priority="3429" stopIfTrue="1" operator="equal">
      <formula>"f"</formula>
    </cfRule>
  </conditionalFormatting>
  <conditionalFormatting sqref="AW43:AY64">
    <cfRule type="cellIs" dxfId="10112" priority="3427" stopIfTrue="1" operator="equal">
      <formula>"h"</formula>
    </cfRule>
    <cfRule type="cellIs" dxfId="10111" priority="3428" stopIfTrue="1" operator="equal">
      <formula>"g"</formula>
    </cfRule>
  </conditionalFormatting>
  <conditionalFormatting sqref="AW43:AY64">
    <cfRule type="cellIs" dxfId="10110" priority="3426" stopIfTrue="1" operator="equal">
      <formula>"f"</formula>
    </cfRule>
  </conditionalFormatting>
  <conditionalFormatting sqref="AW43:AY64">
    <cfRule type="cellIs" dxfId="10109" priority="3424" stopIfTrue="1" operator="equal">
      <formula>"h"</formula>
    </cfRule>
    <cfRule type="cellIs" dxfId="10108" priority="3425" stopIfTrue="1" operator="equal">
      <formula>"g"</formula>
    </cfRule>
  </conditionalFormatting>
  <conditionalFormatting sqref="AW43:AY64">
    <cfRule type="cellIs" dxfId="10107" priority="3423" stopIfTrue="1" operator="equal">
      <formula>"f"</formula>
    </cfRule>
  </conditionalFormatting>
  <conditionalFormatting sqref="AW43:AY64">
    <cfRule type="cellIs" dxfId="10106" priority="3421" stopIfTrue="1" operator="equal">
      <formula>"h"</formula>
    </cfRule>
    <cfRule type="cellIs" dxfId="10105" priority="3422" stopIfTrue="1" operator="equal">
      <formula>"g"</formula>
    </cfRule>
  </conditionalFormatting>
  <conditionalFormatting sqref="BC43:BD64">
    <cfRule type="cellIs" dxfId="10104" priority="3348" stopIfTrue="1" operator="equal">
      <formula>"f"</formula>
    </cfRule>
  </conditionalFormatting>
  <conditionalFormatting sqref="BC43:BD64">
    <cfRule type="cellIs" dxfId="10103" priority="3346" stopIfTrue="1" operator="equal">
      <formula>"h"</formula>
    </cfRule>
    <cfRule type="cellIs" dxfId="10102" priority="3347" stopIfTrue="1" operator="equal">
      <formula>"g"</formula>
    </cfRule>
  </conditionalFormatting>
  <conditionalFormatting sqref="BC43:BD64">
    <cfRule type="cellIs" dxfId="10101" priority="3417" stopIfTrue="1" operator="equal">
      <formula>"f"</formula>
    </cfRule>
  </conditionalFormatting>
  <conditionalFormatting sqref="BC43:BD64">
    <cfRule type="cellIs" dxfId="10100" priority="3415" stopIfTrue="1" operator="equal">
      <formula>"h"</formula>
    </cfRule>
    <cfRule type="cellIs" dxfId="10099" priority="3416" stopIfTrue="1" operator="equal">
      <formula>"g"</formula>
    </cfRule>
  </conditionalFormatting>
  <conditionalFormatting sqref="BC43:BD64">
    <cfRule type="cellIs" dxfId="10098" priority="3414" stopIfTrue="1" operator="equal">
      <formula>"f"</formula>
    </cfRule>
  </conditionalFormatting>
  <conditionalFormatting sqref="BC43:BD64">
    <cfRule type="cellIs" dxfId="10097" priority="3412" stopIfTrue="1" operator="equal">
      <formula>"h"</formula>
    </cfRule>
    <cfRule type="cellIs" dxfId="10096" priority="3413" stopIfTrue="1" operator="equal">
      <formula>"g"</formula>
    </cfRule>
  </conditionalFormatting>
  <conditionalFormatting sqref="BC43:BD64">
    <cfRule type="cellIs" dxfId="10095" priority="3411" stopIfTrue="1" operator="equal">
      <formula>"f"</formula>
    </cfRule>
  </conditionalFormatting>
  <conditionalFormatting sqref="BC43:BD64">
    <cfRule type="cellIs" dxfId="10094" priority="3409" stopIfTrue="1" operator="equal">
      <formula>"h"</formula>
    </cfRule>
    <cfRule type="cellIs" dxfId="10093" priority="3410" stopIfTrue="1" operator="equal">
      <formula>"g"</formula>
    </cfRule>
  </conditionalFormatting>
  <conditionalFormatting sqref="BC43:BD64">
    <cfRule type="cellIs" dxfId="10092" priority="3408" stopIfTrue="1" operator="equal">
      <formula>"f"</formula>
    </cfRule>
  </conditionalFormatting>
  <conditionalFormatting sqref="BC43:BD64">
    <cfRule type="cellIs" dxfId="10091" priority="3406" stopIfTrue="1" operator="equal">
      <formula>"h"</formula>
    </cfRule>
    <cfRule type="cellIs" dxfId="10090" priority="3407" stopIfTrue="1" operator="equal">
      <formula>"g"</formula>
    </cfRule>
  </conditionalFormatting>
  <conditionalFormatting sqref="BC43:BD64">
    <cfRule type="cellIs" dxfId="10089" priority="3405" stopIfTrue="1" operator="equal">
      <formula>"f"</formula>
    </cfRule>
  </conditionalFormatting>
  <conditionalFormatting sqref="BC43:BD64">
    <cfRule type="cellIs" dxfId="10088" priority="3403" stopIfTrue="1" operator="equal">
      <formula>"h"</formula>
    </cfRule>
    <cfRule type="cellIs" dxfId="10087" priority="3404" stopIfTrue="1" operator="equal">
      <formula>"g"</formula>
    </cfRule>
  </conditionalFormatting>
  <conditionalFormatting sqref="BC43:BD64">
    <cfRule type="cellIs" dxfId="10086" priority="3402" stopIfTrue="1" operator="equal">
      <formula>"f"</formula>
    </cfRule>
  </conditionalFormatting>
  <conditionalFormatting sqref="BC43:BD64">
    <cfRule type="cellIs" dxfId="10085" priority="3400" stopIfTrue="1" operator="equal">
      <formula>"h"</formula>
    </cfRule>
    <cfRule type="cellIs" dxfId="10084" priority="3401" stopIfTrue="1" operator="equal">
      <formula>"g"</formula>
    </cfRule>
  </conditionalFormatting>
  <conditionalFormatting sqref="BC43:BD64">
    <cfRule type="cellIs" dxfId="10083" priority="3399" stopIfTrue="1" operator="equal">
      <formula>"f"</formula>
    </cfRule>
  </conditionalFormatting>
  <conditionalFormatting sqref="BC43:BD64">
    <cfRule type="cellIs" dxfId="10082" priority="3397" stopIfTrue="1" operator="equal">
      <formula>"h"</formula>
    </cfRule>
    <cfRule type="cellIs" dxfId="10081" priority="3398" stopIfTrue="1" operator="equal">
      <formula>"g"</formula>
    </cfRule>
  </conditionalFormatting>
  <conditionalFormatting sqref="BC43:BD64">
    <cfRule type="cellIs" dxfId="10080" priority="3396" stopIfTrue="1" operator="equal">
      <formula>"f"</formula>
    </cfRule>
  </conditionalFormatting>
  <conditionalFormatting sqref="BC43:BD64">
    <cfRule type="cellIs" dxfId="10079" priority="3394" stopIfTrue="1" operator="equal">
      <formula>"h"</formula>
    </cfRule>
    <cfRule type="cellIs" dxfId="10078" priority="3395" stopIfTrue="1" operator="equal">
      <formula>"g"</formula>
    </cfRule>
  </conditionalFormatting>
  <conditionalFormatting sqref="BC43:BD64">
    <cfRule type="cellIs" dxfId="10077" priority="3393" stopIfTrue="1" operator="equal">
      <formula>"f"</formula>
    </cfRule>
  </conditionalFormatting>
  <conditionalFormatting sqref="BC43:BD64">
    <cfRule type="cellIs" dxfId="10076" priority="3391" stopIfTrue="1" operator="equal">
      <formula>"h"</formula>
    </cfRule>
    <cfRule type="cellIs" dxfId="10075" priority="3392" stopIfTrue="1" operator="equal">
      <formula>"g"</formula>
    </cfRule>
  </conditionalFormatting>
  <conditionalFormatting sqref="BC43:BD64">
    <cfRule type="cellIs" dxfId="10074" priority="3390" stopIfTrue="1" operator="equal">
      <formula>"f"</formula>
    </cfRule>
  </conditionalFormatting>
  <conditionalFormatting sqref="BC43:BD64">
    <cfRule type="cellIs" dxfId="10073" priority="3388" stopIfTrue="1" operator="equal">
      <formula>"h"</formula>
    </cfRule>
    <cfRule type="cellIs" dxfId="10072" priority="3389" stopIfTrue="1" operator="equal">
      <formula>"g"</formula>
    </cfRule>
  </conditionalFormatting>
  <conditionalFormatting sqref="BC43:BD64">
    <cfRule type="cellIs" dxfId="10071" priority="3387" stopIfTrue="1" operator="equal">
      <formula>"f"</formula>
    </cfRule>
  </conditionalFormatting>
  <conditionalFormatting sqref="BC43:BD64">
    <cfRule type="cellIs" dxfId="10070" priority="3385" stopIfTrue="1" operator="equal">
      <formula>"h"</formula>
    </cfRule>
    <cfRule type="cellIs" dxfId="10069" priority="3386" stopIfTrue="1" operator="equal">
      <formula>"g"</formula>
    </cfRule>
  </conditionalFormatting>
  <conditionalFormatting sqref="BC43:BD64">
    <cfRule type="cellIs" dxfId="10068" priority="3384" stopIfTrue="1" operator="equal">
      <formula>"f"</formula>
    </cfRule>
  </conditionalFormatting>
  <conditionalFormatting sqref="BC43:BD64">
    <cfRule type="cellIs" dxfId="10067" priority="3382" stopIfTrue="1" operator="equal">
      <formula>"h"</formula>
    </cfRule>
    <cfRule type="cellIs" dxfId="10066" priority="3383" stopIfTrue="1" operator="equal">
      <formula>"g"</formula>
    </cfRule>
  </conditionalFormatting>
  <conditionalFormatting sqref="BC43:BD64">
    <cfRule type="cellIs" dxfId="10065" priority="3381" stopIfTrue="1" operator="equal">
      <formula>"f"</formula>
    </cfRule>
  </conditionalFormatting>
  <conditionalFormatting sqref="BC43:BD64">
    <cfRule type="cellIs" dxfId="10064" priority="3379" stopIfTrue="1" operator="equal">
      <formula>"h"</formula>
    </cfRule>
    <cfRule type="cellIs" dxfId="10063" priority="3380" stopIfTrue="1" operator="equal">
      <formula>"g"</formula>
    </cfRule>
  </conditionalFormatting>
  <conditionalFormatting sqref="BC43:BD64">
    <cfRule type="cellIs" dxfId="10062" priority="3378" stopIfTrue="1" operator="equal">
      <formula>"f"</formula>
    </cfRule>
  </conditionalFormatting>
  <conditionalFormatting sqref="BC43:BD64">
    <cfRule type="cellIs" dxfId="10061" priority="3376" stopIfTrue="1" operator="equal">
      <formula>"h"</formula>
    </cfRule>
    <cfRule type="cellIs" dxfId="10060" priority="3377" stopIfTrue="1" operator="equal">
      <formula>"g"</formula>
    </cfRule>
  </conditionalFormatting>
  <conditionalFormatting sqref="BC43:BD64">
    <cfRule type="cellIs" dxfId="10059" priority="3375" stopIfTrue="1" operator="equal">
      <formula>"f"</formula>
    </cfRule>
  </conditionalFormatting>
  <conditionalFormatting sqref="BC43:BD64">
    <cfRule type="cellIs" dxfId="10058" priority="3373" stopIfTrue="1" operator="equal">
      <formula>"h"</formula>
    </cfRule>
    <cfRule type="cellIs" dxfId="10057" priority="3374" stopIfTrue="1" operator="equal">
      <formula>"g"</formula>
    </cfRule>
  </conditionalFormatting>
  <conditionalFormatting sqref="BC43:BD64">
    <cfRule type="cellIs" dxfId="10056" priority="3372" stopIfTrue="1" operator="equal">
      <formula>"f"</formula>
    </cfRule>
  </conditionalFormatting>
  <conditionalFormatting sqref="BC43:BD64">
    <cfRule type="cellIs" dxfId="10055" priority="3370" stopIfTrue="1" operator="equal">
      <formula>"h"</formula>
    </cfRule>
    <cfRule type="cellIs" dxfId="10054" priority="3371" stopIfTrue="1" operator="equal">
      <formula>"g"</formula>
    </cfRule>
  </conditionalFormatting>
  <conditionalFormatting sqref="BC43:BD64">
    <cfRule type="cellIs" dxfId="10053" priority="3369" stopIfTrue="1" operator="equal">
      <formula>"f"</formula>
    </cfRule>
  </conditionalFormatting>
  <conditionalFormatting sqref="BC43:BD64">
    <cfRule type="cellIs" dxfId="10052" priority="3367" stopIfTrue="1" operator="equal">
      <formula>"h"</formula>
    </cfRule>
    <cfRule type="cellIs" dxfId="10051" priority="3368" stopIfTrue="1" operator="equal">
      <formula>"g"</formula>
    </cfRule>
  </conditionalFormatting>
  <conditionalFormatting sqref="BC43:BD64">
    <cfRule type="cellIs" dxfId="10050" priority="3366" stopIfTrue="1" operator="equal">
      <formula>"f"</formula>
    </cfRule>
  </conditionalFormatting>
  <conditionalFormatting sqref="BC43:BD64">
    <cfRule type="cellIs" dxfId="10049" priority="3364" stopIfTrue="1" operator="equal">
      <formula>"h"</formula>
    </cfRule>
    <cfRule type="cellIs" dxfId="10048" priority="3365" stopIfTrue="1" operator="equal">
      <formula>"g"</formula>
    </cfRule>
  </conditionalFormatting>
  <conditionalFormatting sqref="BC43:BD64">
    <cfRule type="cellIs" dxfId="10047" priority="3360" stopIfTrue="1" operator="equal">
      <formula>"f"</formula>
    </cfRule>
  </conditionalFormatting>
  <conditionalFormatting sqref="BC43:BD64">
    <cfRule type="cellIs" dxfId="10046" priority="3358" stopIfTrue="1" operator="equal">
      <formula>"h"</formula>
    </cfRule>
    <cfRule type="cellIs" dxfId="10045" priority="3359" stopIfTrue="1" operator="equal">
      <formula>"g"</formula>
    </cfRule>
  </conditionalFormatting>
  <conditionalFormatting sqref="BC43:BD64">
    <cfRule type="cellIs" dxfId="10044" priority="3363" stopIfTrue="1" operator="equal">
      <formula>"f"</formula>
    </cfRule>
  </conditionalFormatting>
  <conditionalFormatting sqref="BC43:BD64">
    <cfRule type="cellIs" dxfId="10043" priority="3361" stopIfTrue="1" operator="equal">
      <formula>"h"</formula>
    </cfRule>
    <cfRule type="cellIs" dxfId="10042" priority="3362" stopIfTrue="1" operator="equal">
      <formula>"g"</formula>
    </cfRule>
  </conditionalFormatting>
  <conditionalFormatting sqref="BC43:BD64">
    <cfRule type="cellIs" dxfId="10041" priority="3357" stopIfTrue="1" operator="equal">
      <formula>"f"</formula>
    </cfRule>
  </conditionalFormatting>
  <conditionalFormatting sqref="BC43:BD64">
    <cfRule type="cellIs" dxfId="10040" priority="3355" stopIfTrue="1" operator="equal">
      <formula>"h"</formula>
    </cfRule>
    <cfRule type="cellIs" dxfId="10039" priority="3356" stopIfTrue="1" operator="equal">
      <formula>"g"</formula>
    </cfRule>
  </conditionalFormatting>
  <conditionalFormatting sqref="BC43:BD64">
    <cfRule type="cellIs" dxfId="10038" priority="3354" stopIfTrue="1" operator="equal">
      <formula>"f"</formula>
    </cfRule>
  </conditionalFormatting>
  <conditionalFormatting sqref="BC43:BD64">
    <cfRule type="cellIs" dxfId="10037" priority="3352" stopIfTrue="1" operator="equal">
      <formula>"h"</formula>
    </cfRule>
    <cfRule type="cellIs" dxfId="10036" priority="3353" stopIfTrue="1" operator="equal">
      <formula>"g"</formula>
    </cfRule>
  </conditionalFormatting>
  <conditionalFormatting sqref="BC43:BD64">
    <cfRule type="cellIs" dxfId="10035" priority="3351" stopIfTrue="1" operator="equal">
      <formula>"f"</formula>
    </cfRule>
  </conditionalFormatting>
  <conditionalFormatting sqref="BC43:BD64">
    <cfRule type="cellIs" dxfId="10034" priority="3349" stopIfTrue="1" operator="equal">
      <formula>"h"</formula>
    </cfRule>
    <cfRule type="cellIs" dxfId="10033" priority="3350" stopIfTrue="1" operator="equal">
      <formula>"g"</formula>
    </cfRule>
  </conditionalFormatting>
  <conditionalFormatting sqref="BB43:BB64">
    <cfRule type="cellIs" dxfId="10032" priority="3276" stopIfTrue="1" operator="equal">
      <formula>"f"</formula>
    </cfRule>
  </conditionalFormatting>
  <conditionalFormatting sqref="BB43:BB64">
    <cfRule type="cellIs" dxfId="10031" priority="3274" stopIfTrue="1" operator="equal">
      <formula>"h"</formula>
    </cfRule>
    <cfRule type="cellIs" dxfId="10030" priority="3275" stopIfTrue="1" operator="equal">
      <formula>"g"</formula>
    </cfRule>
  </conditionalFormatting>
  <conditionalFormatting sqref="BB43:BB64">
    <cfRule type="cellIs" dxfId="10029" priority="3345" stopIfTrue="1" operator="equal">
      <formula>"f"</formula>
    </cfRule>
  </conditionalFormatting>
  <conditionalFormatting sqref="BB43:BB64">
    <cfRule type="cellIs" dxfId="10028" priority="3343" stopIfTrue="1" operator="equal">
      <formula>"h"</formula>
    </cfRule>
    <cfRule type="cellIs" dxfId="10027" priority="3344" stopIfTrue="1" operator="equal">
      <formula>"g"</formula>
    </cfRule>
  </conditionalFormatting>
  <conditionalFormatting sqref="BB43:BB64">
    <cfRule type="cellIs" dxfId="10026" priority="3342" stopIfTrue="1" operator="equal">
      <formula>"f"</formula>
    </cfRule>
  </conditionalFormatting>
  <conditionalFormatting sqref="BB43:BB64">
    <cfRule type="cellIs" dxfId="10025" priority="3340" stopIfTrue="1" operator="equal">
      <formula>"h"</formula>
    </cfRule>
    <cfRule type="cellIs" dxfId="10024" priority="3341" stopIfTrue="1" operator="equal">
      <formula>"g"</formula>
    </cfRule>
  </conditionalFormatting>
  <conditionalFormatting sqref="BB43:BB64">
    <cfRule type="cellIs" dxfId="10023" priority="3339" stopIfTrue="1" operator="equal">
      <formula>"f"</formula>
    </cfRule>
  </conditionalFormatting>
  <conditionalFormatting sqref="BB43:BB64">
    <cfRule type="cellIs" dxfId="10022" priority="3337" stopIfTrue="1" operator="equal">
      <formula>"h"</formula>
    </cfRule>
    <cfRule type="cellIs" dxfId="10021" priority="3338" stopIfTrue="1" operator="equal">
      <formula>"g"</formula>
    </cfRule>
  </conditionalFormatting>
  <conditionalFormatting sqref="BB43:BB64">
    <cfRule type="cellIs" dxfId="10020" priority="3336" stopIfTrue="1" operator="equal">
      <formula>"f"</formula>
    </cfRule>
  </conditionalFormatting>
  <conditionalFormatting sqref="BB43:BB64">
    <cfRule type="cellIs" dxfId="10019" priority="3334" stopIfTrue="1" operator="equal">
      <formula>"h"</formula>
    </cfRule>
    <cfRule type="cellIs" dxfId="10018" priority="3335" stopIfTrue="1" operator="equal">
      <formula>"g"</formula>
    </cfRule>
  </conditionalFormatting>
  <conditionalFormatting sqref="BB43:BB64">
    <cfRule type="cellIs" dxfId="10017" priority="3333" stopIfTrue="1" operator="equal">
      <formula>"f"</formula>
    </cfRule>
  </conditionalFormatting>
  <conditionalFormatting sqref="BB43:BB64">
    <cfRule type="cellIs" dxfId="10016" priority="3331" stopIfTrue="1" operator="equal">
      <formula>"h"</formula>
    </cfRule>
    <cfRule type="cellIs" dxfId="10015" priority="3332" stopIfTrue="1" operator="equal">
      <formula>"g"</formula>
    </cfRule>
  </conditionalFormatting>
  <conditionalFormatting sqref="BB43:BB64">
    <cfRule type="cellIs" dxfId="10014" priority="3330" stopIfTrue="1" operator="equal">
      <formula>"f"</formula>
    </cfRule>
  </conditionalFormatting>
  <conditionalFormatting sqref="BB43:BB64">
    <cfRule type="cellIs" dxfId="10013" priority="3328" stopIfTrue="1" operator="equal">
      <formula>"h"</formula>
    </cfRule>
    <cfRule type="cellIs" dxfId="10012" priority="3329" stopIfTrue="1" operator="equal">
      <formula>"g"</formula>
    </cfRule>
  </conditionalFormatting>
  <conditionalFormatting sqref="BB43:BB64">
    <cfRule type="cellIs" dxfId="10011" priority="3327" stopIfTrue="1" operator="equal">
      <formula>"f"</formula>
    </cfRule>
  </conditionalFormatting>
  <conditionalFormatting sqref="BB43:BB64">
    <cfRule type="cellIs" dxfId="10010" priority="3325" stopIfTrue="1" operator="equal">
      <formula>"h"</formula>
    </cfRule>
    <cfRule type="cellIs" dxfId="10009" priority="3326" stopIfTrue="1" operator="equal">
      <formula>"g"</formula>
    </cfRule>
  </conditionalFormatting>
  <conditionalFormatting sqref="BB43:BB64">
    <cfRule type="cellIs" dxfId="10008" priority="3324" stopIfTrue="1" operator="equal">
      <formula>"f"</formula>
    </cfRule>
  </conditionalFormatting>
  <conditionalFormatting sqref="BB43:BB64">
    <cfRule type="cellIs" dxfId="10007" priority="3322" stopIfTrue="1" operator="equal">
      <formula>"h"</formula>
    </cfRule>
    <cfRule type="cellIs" dxfId="10006" priority="3323" stopIfTrue="1" operator="equal">
      <formula>"g"</formula>
    </cfRule>
  </conditionalFormatting>
  <conditionalFormatting sqref="BB43:BB64">
    <cfRule type="cellIs" dxfId="10005" priority="3321" stopIfTrue="1" operator="equal">
      <formula>"f"</formula>
    </cfRule>
  </conditionalFormatting>
  <conditionalFormatting sqref="BB43:BB64">
    <cfRule type="cellIs" dxfId="10004" priority="3319" stopIfTrue="1" operator="equal">
      <formula>"h"</formula>
    </cfRule>
    <cfRule type="cellIs" dxfId="10003" priority="3320" stopIfTrue="1" operator="equal">
      <formula>"g"</formula>
    </cfRule>
  </conditionalFormatting>
  <conditionalFormatting sqref="BB43:BB64">
    <cfRule type="cellIs" dxfId="10002" priority="3318" stopIfTrue="1" operator="equal">
      <formula>"f"</formula>
    </cfRule>
  </conditionalFormatting>
  <conditionalFormatting sqref="BB43:BB64">
    <cfRule type="cellIs" dxfId="10001" priority="3316" stopIfTrue="1" operator="equal">
      <formula>"h"</formula>
    </cfRule>
    <cfRule type="cellIs" dxfId="10000" priority="3317" stopIfTrue="1" operator="equal">
      <formula>"g"</formula>
    </cfRule>
  </conditionalFormatting>
  <conditionalFormatting sqref="BB43:BB64">
    <cfRule type="cellIs" dxfId="9999" priority="3315" stopIfTrue="1" operator="equal">
      <formula>"f"</formula>
    </cfRule>
  </conditionalFormatting>
  <conditionalFormatting sqref="BB43:BB64">
    <cfRule type="cellIs" dxfId="9998" priority="3313" stopIfTrue="1" operator="equal">
      <formula>"h"</formula>
    </cfRule>
    <cfRule type="cellIs" dxfId="9997" priority="3314" stopIfTrue="1" operator="equal">
      <formula>"g"</formula>
    </cfRule>
  </conditionalFormatting>
  <conditionalFormatting sqref="BB43:BB64">
    <cfRule type="cellIs" dxfId="9996" priority="3312" stopIfTrue="1" operator="equal">
      <formula>"f"</formula>
    </cfRule>
  </conditionalFormatting>
  <conditionalFormatting sqref="BB43:BB64">
    <cfRule type="cellIs" dxfId="9995" priority="3310" stopIfTrue="1" operator="equal">
      <formula>"h"</formula>
    </cfRule>
    <cfRule type="cellIs" dxfId="9994" priority="3311" stopIfTrue="1" operator="equal">
      <formula>"g"</formula>
    </cfRule>
  </conditionalFormatting>
  <conditionalFormatting sqref="BB43:BB64">
    <cfRule type="cellIs" dxfId="9993" priority="3309" stopIfTrue="1" operator="equal">
      <formula>"f"</formula>
    </cfRule>
  </conditionalFormatting>
  <conditionalFormatting sqref="BB43:BB64">
    <cfRule type="cellIs" dxfId="9992" priority="3307" stopIfTrue="1" operator="equal">
      <formula>"h"</formula>
    </cfRule>
    <cfRule type="cellIs" dxfId="9991" priority="3308" stopIfTrue="1" operator="equal">
      <formula>"g"</formula>
    </cfRule>
  </conditionalFormatting>
  <conditionalFormatting sqref="BB43:BB64">
    <cfRule type="cellIs" dxfId="9990" priority="3306" stopIfTrue="1" operator="equal">
      <formula>"f"</formula>
    </cfRule>
  </conditionalFormatting>
  <conditionalFormatting sqref="BB43:BB64">
    <cfRule type="cellIs" dxfId="9989" priority="3304" stopIfTrue="1" operator="equal">
      <formula>"h"</formula>
    </cfRule>
    <cfRule type="cellIs" dxfId="9988" priority="3305" stopIfTrue="1" operator="equal">
      <formula>"g"</formula>
    </cfRule>
  </conditionalFormatting>
  <conditionalFormatting sqref="BB43:BB64">
    <cfRule type="cellIs" dxfId="9987" priority="3303" stopIfTrue="1" operator="equal">
      <formula>"f"</formula>
    </cfRule>
  </conditionalFormatting>
  <conditionalFormatting sqref="BB43:BB64">
    <cfRule type="cellIs" dxfId="9986" priority="3301" stopIfTrue="1" operator="equal">
      <formula>"h"</formula>
    </cfRule>
    <cfRule type="cellIs" dxfId="9985" priority="3302" stopIfTrue="1" operator="equal">
      <formula>"g"</formula>
    </cfRule>
  </conditionalFormatting>
  <conditionalFormatting sqref="BB43:BB64">
    <cfRule type="cellIs" dxfId="9984" priority="3300" stopIfTrue="1" operator="equal">
      <formula>"f"</formula>
    </cfRule>
  </conditionalFormatting>
  <conditionalFormatting sqref="BB43:BB64">
    <cfRule type="cellIs" dxfId="9983" priority="3298" stopIfTrue="1" operator="equal">
      <formula>"h"</formula>
    </cfRule>
    <cfRule type="cellIs" dxfId="9982" priority="3299" stopIfTrue="1" operator="equal">
      <formula>"g"</formula>
    </cfRule>
  </conditionalFormatting>
  <conditionalFormatting sqref="BB43:BB64">
    <cfRule type="cellIs" dxfId="9981" priority="3297" stopIfTrue="1" operator="equal">
      <formula>"f"</formula>
    </cfRule>
  </conditionalFormatting>
  <conditionalFormatting sqref="BB43:BB64">
    <cfRule type="cellIs" dxfId="9980" priority="3295" stopIfTrue="1" operator="equal">
      <formula>"h"</formula>
    </cfRule>
    <cfRule type="cellIs" dxfId="9979" priority="3296" stopIfTrue="1" operator="equal">
      <formula>"g"</formula>
    </cfRule>
  </conditionalFormatting>
  <conditionalFormatting sqref="BB43:BB64">
    <cfRule type="cellIs" dxfId="9978" priority="3294" stopIfTrue="1" operator="equal">
      <formula>"f"</formula>
    </cfRule>
  </conditionalFormatting>
  <conditionalFormatting sqref="BB43:BB64">
    <cfRule type="cellIs" dxfId="9977" priority="3292" stopIfTrue="1" operator="equal">
      <formula>"h"</formula>
    </cfRule>
    <cfRule type="cellIs" dxfId="9976" priority="3293" stopIfTrue="1" operator="equal">
      <formula>"g"</formula>
    </cfRule>
  </conditionalFormatting>
  <conditionalFormatting sqref="BB43:BB64">
    <cfRule type="cellIs" dxfId="9975" priority="3288" stopIfTrue="1" operator="equal">
      <formula>"f"</formula>
    </cfRule>
  </conditionalFormatting>
  <conditionalFormatting sqref="BB43:BB64">
    <cfRule type="cellIs" dxfId="9974" priority="3286" stopIfTrue="1" operator="equal">
      <formula>"h"</formula>
    </cfRule>
    <cfRule type="cellIs" dxfId="9973" priority="3287" stopIfTrue="1" operator="equal">
      <formula>"g"</formula>
    </cfRule>
  </conditionalFormatting>
  <conditionalFormatting sqref="BB43:BB64">
    <cfRule type="cellIs" dxfId="9972" priority="3291" stopIfTrue="1" operator="equal">
      <formula>"f"</formula>
    </cfRule>
  </conditionalFormatting>
  <conditionalFormatting sqref="BB43:BB64">
    <cfRule type="cellIs" dxfId="9971" priority="3289" stopIfTrue="1" operator="equal">
      <formula>"h"</formula>
    </cfRule>
    <cfRule type="cellIs" dxfId="9970" priority="3290" stopIfTrue="1" operator="equal">
      <formula>"g"</formula>
    </cfRule>
  </conditionalFormatting>
  <conditionalFormatting sqref="BB43:BB64">
    <cfRule type="cellIs" dxfId="9969" priority="3285" stopIfTrue="1" operator="equal">
      <formula>"f"</formula>
    </cfRule>
  </conditionalFormatting>
  <conditionalFormatting sqref="BB43:BB64">
    <cfRule type="cellIs" dxfId="9968" priority="3283" stopIfTrue="1" operator="equal">
      <formula>"h"</formula>
    </cfRule>
    <cfRule type="cellIs" dxfId="9967" priority="3284" stopIfTrue="1" operator="equal">
      <formula>"g"</formula>
    </cfRule>
  </conditionalFormatting>
  <conditionalFormatting sqref="BB43:BB64">
    <cfRule type="cellIs" dxfId="9966" priority="3282" stopIfTrue="1" operator="equal">
      <formula>"f"</formula>
    </cfRule>
  </conditionalFormatting>
  <conditionalFormatting sqref="BB43:BB64">
    <cfRule type="cellIs" dxfId="9965" priority="3280" stopIfTrue="1" operator="equal">
      <formula>"h"</formula>
    </cfRule>
    <cfRule type="cellIs" dxfId="9964" priority="3281" stopIfTrue="1" operator="equal">
      <formula>"g"</formula>
    </cfRule>
  </conditionalFormatting>
  <conditionalFormatting sqref="BB43:BB64">
    <cfRule type="cellIs" dxfId="9963" priority="3279" stopIfTrue="1" operator="equal">
      <formula>"f"</formula>
    </cfRule>
  </conditionalFormatting>
  <conditionalFormatting sqref="BB43:BB64">
    <cfRule type="cellIs" dxfId="9962" priority="3277" stopIfTrue="1" operator="equal">
      <formula>"h"</formula>
    </cfRule>
    <cfRule type="cellIs" dxfId="9961" priority="3278" stopIfTrue="1" operator="equal">
      <formula>"g"</formula>
    </cfRule>
  </conditionalFormatting>
  <conditionalFormatting sqref="BE43:BF64">
    <cfRule type="cellIs" dxfId="9960" priority="3270" stopIfTrue="1" operator="equal">
      <formula>"f"</formula>
    </cfRule>
  </conditionalFormatting>
  <conditionalFormatting sqref="BE43:BF64">
    <cfRule type="cellIs" dxfId="9959" priority="3268" stopIfTrue="1" operator="equal">
      <formula>"h"</formula>
    </cfRule>
    <cfRule type="cellIs" dxfId="9958" priority="3269" stopIfTrue="1" operator="equal">
      <formula>"g"</formula>
    </cfRule>
  </conditionalFormatting>
  <conditionalFormatting sqref="BE43:BF64">
    <cfRule type="cellIs" dxfId="9957" priority="3267" stopIfTrue="1" operator="equal">
      <formula>"f"</formula>
    </cfRule>
  </conditionalFormatting>
  <conditionalFormatting sqref="BE43:BF64">
    <cfRule type="cellIs" dxfId="9956" priority="3265" stopIfTrue="1" operator="equal">
      <formula>"h"</formula>
    </cfRule>
    <cfRule type="cellIs" dxfId="9955" priority="3266" stopIfTrue="1" operator="equal">
      <formula>"g"</formula>
    </cfRule>
  </conditionalFormatting>
  <conditionalFormatting sqref="BE43:BF64">
    <cfRule type="cellIs" dxfId="9954" priority="3255" stopIfTrue="1" operator="equal">
      <formula>"f"</formula>
    </cfRule>
  </conditionalFormatting>
  <conditionalFormatting sqref="BE43:BF64">
    <cfRule type="cellIs" dxfId="9953" priority="3253" stopIfTrue="1" operator="equal">
      <formula>"h"</formula>
    </cfRule>
    <cfRule type="cellIs" dxfId="9952" priority="3254" stopIfTrue="1" operator="equal">
      <formula>"g"</formula>
    </cfRule>
  </conditionalFormatting>
  <conditionalFormatting sqref="BE43:BF64">
    <cfRule type="cellIs" dxfId="9951" priority="3252" stopIfTrue="1" operator="equal">
      <formula>"f"</formula>
    </cfRule>
  </conditionalFormatting>
  <conditionalFormatting sqref="BE43:BF64">
    <cfRule type="cellIs" dxfId="9950" priority="3250" stopIfTrue="1" operator="equal">
      <formula>"h"</formula>
    </cfRule>
    <cfRule type="cellIs" dxfId="9949" priority="3251" stopIfTrue="1" operator="equal">
      <formula>"g"</formula>
    </cfRule>
  </conditionalFormatting>
  <conditionalFormatting sqref="BE43:BF64">
    <cfRule type="cellIs" dxfId="9948" priority="3264" stopIfTrue="1" operator="equal">
      <formula>"f"</formula>
    </cfRule>
  </conditionalFormatting>
  <conditionalFormatting sqref="BE43:BF64">
    <cfRule type="cellIs" dxfId="9947" priority="3262" stopIfTrue="1" operator="equal">
      <formula>"h"</formula>
    </cfRule>
    <cfRule type="cellIs" dxfId="9946" priority="3263" stopIfTrue="1" operator="equal">
      <formula>"g"</formula>
    </cfRule>
  </conditionalFormatting>
  <conditionalFormatting sqref="BE43:BF64">
    <cfRule type="cellIs" dxfId="9945" priority="3273" stopIfTrue="1" operator="equal">
      <formula>"f"</formula>
    </cfRule>
  </conditionalFormatting>
  <conditionalFormatting sqref="BE43:BF64">
    <cfRule type="cellIs" dxfId="9944" priority="3271" stopIfTrue="1" operator="equal">
      <formula>"h"</formula>
    </cfRule>
    <cfRule type="cellIs" dxfId="9943" priority="3272" stopIfTrue="1" operator="equal">
      <formula>"g"</formula>
    </cfRule>
  </conditionalFormatting>
  <conditionalFormatting sqref="BE43:BF64">
    <cfRule type="cellIs" dxfId="9942" priority="3261" stopIfTrue="1" operator="equal">
      <formula>"f"</formula>
    </cfRule>
  </conditionalFormatting>
  <conditionalFormatting sqref="BE43:BF64">
    <cfRule type="cellIs" dxfId="9941" priority="3259" stopIfTrue="1" operator="equal">
      <formula>"h"</formula>
    </cfRule>
    <cfRule type="cellIs" dxfId="9940" priority="3260" stopIfTrue="1" operator="equal">
      <formula>"g"</formula>
    </cfRule>
  </conditionalFormatting>
  <conditionalFormatting sqref="BE43:BF64">
    <cfRule type="cellIs" dxfId="9939" priority="3258" stopIfTrue="1" operator="equal">
      <formula>"f"</formula>
    </cfRule>
  </conditionalFormatting>
  <conditionalFormatting sqref="BE43:BF64">
    <cfRule type="cellIs" dxfId="9938" priority="3256" stopIfTrue="1" operator="equal">
      <formula>"h"</formula>
    </cfRule>
    <cfRule type="cellIs" dxfId="9937" priority="3257" stopIfTrue="1" operator="equal">
      <formula>"g"</formula>
    </cfRule>
  </conditionalFormatting>
  <conditionalFormatting sqref="BG43:BH64">
    <cfRule type="cellIs" dxfId="9936" priority="3180" stopIfTrue="1" operator="equal">
      <formula>"f"</formula>
    </cfRule>
  </conditionalFormatting>
  <conditionalFormatting sqref="BG43:BH64">
    <cfRule type="cellIs" dxfId="9935" priority="3178" stopIfTrue="1" operator="equal">
      <formula>"h"</formula>
    </cfRule>
    <cfRule type="cellIs" dxfId="9934" priority="3179" stopIfTrue="1" operator="equal">
      <formula>"g"</formula>
    </cfRule>
  </conditionalFormatting>
  <conditionalFormatting sqref="BG43:BH64">
    <cfRule type="cellIs" dxfId="9933" priority="3249" stopIfTrue="1" operator="equal">
      <formula>"f"</formula>
    </cfRule>
  </conditionalFormatting>
  <conditionalFormatting sqref="BG43:BH64">
    <cfRule type="cellIs" dxfId="9932" priority="3247" stopIfTrue="1" operator="equal">
      <formula>"h"</formula>
    </cfRule>
    <cfRule type="cellIs" dxfId="9931" priority="3248" stopIfTrue="1" operator="equal">
      <formula>"g"</formula>
    </cfRule>
  </conditionalFormatting>
  <conditionalFormatting sqref="BG43:BH64">
    <cfRule type="cellIs" dxfId="9930" priority="3246" stopIfTrue="1" operator="equal">
      <formula>"f"</formula>
    </cfRule>
  </conditionalFormatting>
  <conditionalFormatting sqref="BG43:BH64">
    <cfRule type="cellIs" dxfId="9929" priority="3244" stopIfTrue="1" operator="equal">
      <formula>"h"</formula>
    </cfRule>
    <cfRule type="cellIs" dxfId="9928" priority="3245" stopIfTrue="1" operator="equal">
      <formula>"g"</formula>
    </cfRule>
  </conditionalFormatting>
  <conditionalFormatting sqref="BG43:BH64">
    <cfRule type="cellIs" dxfId="9927" priority="3243" stopIfTrue="1" operator="equal">
      <formula>"f"</formula>
    </cfRule>
  </conditionalFormatting>
  <conditionalFormatting sqref="BG43:BH64">
    <cfRule type="cellIs" dxfId="9926" priority="3241" stopIfTrue="1" operator="equal">
      <formula>"h"</formula>
    </cfRule>
    <cfRule type="cellIs" dxfId="9925" priority="3242" stopIfTrue="1" operator="equal">
      <formula>"g"</formula>
    </cfRule>
  </conditionalFormatting>
  <conditionalFormatting sqref="BG43:BH64">
    <cfRule type="cellIs" dxfId="9924" priority="3240" stopIfTrue="1" operator="equal">
      <formula>"f"</formula>
    </cfRule>
  </conditionalFormatting>
  <conditionalFormatting sqref="BG43:BH64">
    <cfRule type="cellIs" dxfId="9923" priority="3238" stopIfTrue="1" operator="equal">
      <formula>"h"</formula>
    </cfRule>
    <cfRule type="cellIs" dxfId="9922" priority="3239" stopIfTrue="1" operator="equal">
      <formula>"g"</formula>
    </cfRule>
  </conditionalFormatting>
  <conditionalFormatting sqref="BG43:BH64">
    <cfRule type="cellIs" dxfId="9921" priority="3237" stopIfTrue="1" operator="equal">
      <formula>"f"</formula>
    </cfRule>
  </conditionalFormatting>
  <conditionalFormatting sqref="BG43:BH64">
    <cfRule type="cellIs" dxfId="9920" priority="3235" stopIfTrue="1" operator="equal">
      <formula>"h"</formula>
    </cfRule>
    <cfRule type="cellIs" dxfId="9919" priority="3236" stopIfTrue="1" operator="equal">
      <formula>"g"</formula>
    </cfRule>
  </conditionalFormatting>
  <conditionalFormatting sqref="BG43:BH64">
    <cfRule type="cellIs" dxfId="9918" priority="3234" stopIfTrue="1" operator="equal">
      <formula>"f"</formula>
    </cfRule>
  </conditionalFormatting>
  <conditionalFormatting sqref="BG43:BH64">
    <cfRule type="cellIs" dxfId="9917" priority="3232" stopIfTrue="1" operator="equal">
      <formula>"h"</formula>
    </cfRule>
    <cfRule type="cellIs" dxfId="9916" priority="3233" stopIfTrue="1" operator="equal">
      <formula>"g"</formula>
    </cfRule>
  </conditionalFormatting>
  <conditionalFormatting sqref="BG43:BH64">
    <cfRule type="cellIs" dxfId="9915" priority="3231" stopIfTrue="1" operator="equal">
      <formula>"f"</formula>
    </cfRule>
  </conditionalFormatting>
  <conditionalFormatting sqref="BG43:BH64">
    <cfRule type="cellIs" dxfId="9914" priority="3229" stopIfTrue="1" operator="equal">
      <formula>"h"</formula>
    </cfRule>
    <cfRule type="cellIs" dxfId="9913" priority="3230" stopIfTrue="1" operator="equal">
      <formula>"g"</formula>
    </cfRule>
  </conditionalFormatting>
  <conditionalFormatting sqref="BG43:BH64">
    <cfRule type="cellIs" dxfId="9912" priority="3228" stopIfTrue="1" operator="equal">
      <formula>"f"</formula>
    </cfRule>
  </conditionalFormatting>
  <conditionalFormatting sqref="BG43:BH64">
    <cfRule type="cellIs" dxfId="9911" priority="3226" stopIfTrue="1" operator="equal">
      <formula>"h"</formula>
    </cfRule>
    <cfRule type="cellIs" dxfId="9910" priority="3227" stopIfTrue="1" operator="equal">
      <formula>"g"</formula>
    </cfRule>
  </conditionalFormatting>
  <conditionalFormatting sqref="BG43:BH64">
    <cfRule type="cellIs" dxfId="9909" priority="3225" stopIfTrue="1" operator="equal">
      <formula>"f"</formula>
    </cfRule>
  </conditionalFormatting>
  <conditionalFormatting sqref="BG43:BH64">
    <cfRule type="cellIs" dxfId="9908" priority="3223" stopIfTrue="1" operator="equal">
      <formula>"h"</formula>
    </cfRule>
    <cfRule type="cellIs" dxfId="9907" priority="3224" stopIfTrue="1" operator="equal">
      <formula>"g"</formula>
    </cfRule>
  </conditionalFormatting>
  <conditionalFormatting sqref="BG43:BH64">
    <cfRule type="cellIs" dxfId="9906" priority="3222" stopIfTrue="1" operator="equal">
      <formula>"f"</formula>
    </cfRule>
  </conditionalFormatting>
  <conditionalFormatting sqref="BG43:BH64">
    <cfRule type="cellIs" dxfId="9905" priority="3220" stopIfTrue="1" operator="equal">
      <formula>"h"</formula>
    </cfRule>
    <cfRule type="cellIs" dxfId="9904" priority="3221" stopIfTrue="1" operator="equal">
      <formula>"g"</formula>
    </cfRule>
  </conditionalFormatting>
  <conditionalFormatting sqref="BG43:BH64">
    <cfRule type="cellIs" dxfId="9903" priority="3219" stopIfTrue="1" operator="equal">
      <formula>"f"</formula>
    </cfRule>
  </conditionalFormatting>
  <conditionalFormatting sqref="BG43:BH64">
    <cfRule type="cellIs" dxfId="9902" priority="3217" stopIfTrue="1" operator="equal">
      <formula>"h"</formula>
    </cfRule>
    <cfRule type="cellIs" dxfId="9901" priority="3218" stopIfTrue="1" operator="equal">
      <formula>"g"</formula>
    </cfRule>
  </conditionalFormatting>
  <conditionalFormatting sqref="BG43:BH64">
    <cfRule type="cellIs" dxfId="9900" priority="3216" stopIfTrue="1" operator="equal">
      <formula>"f"</formula>
    </cfRule>
  </conditionalFormatting>
  <conditionalFormatting sqref="BG43:BH64">
    <cfRule type="cellIs" dxfId="9899" priority="3214" stopIfTrue="1" operator="equal">
      <formula>"h"</formula>
    </cfRule>
    <cfRule type="cellIs" dxfId="9898" priority="3215" stopIfTrue="1" operator="equal">
      <formula>"g"</formula>
    </cfRule>
  </conditionalFormatting>
  <conditionalFormatting sqref="BG43:BH64">
    <cfRule type="cellIs" dxfId="9897" priority="3213" stopIfTrue="1" operator="equal">
      <formula>"f"</formula>
    </cfRule>
  </conditionalFormatting>
  <conditionalFormatting sqref="BG43:BH64">
    <cfRule type="cellIs" dxfId="9896" priority="3211" stopIfTrue="1" operator="equal">
      <formula>"h"</formula>
    </cfRule>
    <cfRule type="cellIs" dxfId="9895" priority="3212" stopIfTrue="1" operator="equal">
      <formula>"g"</formula>
    </cfRule>
  </conditionalFormatting>
  <conditionalFormatting sqref="BG43:BH64">
    <cfRule type="cellIs" dxfId="9894" priority="3210" stopIfTrue="1" operator="equal">
      <formula>"f"</formula>
    </cfRule>
  </conditionalFormatting>
  <conditionalFormatting sqref="BG43:BH64">
    <cfRule type="cellIs" dxfId="9893" priority="3208" stopIfTrue="1" operator="equal">
      <formula>"h"</formula>
    </cfRule>
    <cfRule type="cellIs" dxfId="9892" priority="3209" stopIfTrue="1" operator="equal">
      <formula>"g"</formula>
    </cfRule>
  </conditionalFormatting>
  <conditionalFormatting sqref="BG43:BH64">
    <cfRule type="cellIs" dxfId="9891" priority="3207" stopIfTrue="1" operator="equal">
      <formula>"f"</formula>
    </cfRule>
  </conditionalFormatting>
  <conditionalFormatting sqref="BG43:BH64">
    <cfRule type="cellIs" dxfId="9890" priority="3205" stopIfTrue="1" operator="equal">
      <formula>"h"</formula>
    </cfRule>
    <cfRule type="cellIs" dxfId="9889" priority="3206" stopIfTrue="1" operator="equal">
      <formula>"g"</formula>
    </cfRule>
  </conditionalFormatting>
  <conditionalFormatting sqref="BG43:BH64">
    <cfRule type="cellIs" dxfId="9888" priority="3204" stopIfTrue="1" operator="equal">
      <formula>"f"</formula>
    </cfRule>
  </conditionalFormatting>
  <conditionalFormatting sqref="BG43:BH64">
    <cfRule type="cellIs" dxfId="9887" priority="3202" stopIfTrue="1" operator="equal">
      <formula>"h"</formula>
    </cfRule>
    <cfRule type="cellIs" dxfId="9886" priority="3203" stopIfTrue="1" operator="equal">
      <formula>"g"</formula>
    </cfRule>
  </conditionalFormatting>
  <conditionalFormatting sqref="BG43:BH64">
    <cfRule type="cellIs" dxfId="9885" priority="3201" stopIfTrue="1" operator="equal">
      <formula>"f"</formula>
    </cfRule>
  </conditionalFormatting>
  <conditionalFormatting sqref="BG43:BH64">
    <cfRule type="cellIs" dxfId="9884" priority="3199" stopIfTrue="1" operator="equal">
      <formula>"h"</formula>
    </cfRule>
    <cfRule type="cellIs" dxfId="9883" priority="3200" stopIfTrue="1" operator="equal">
      <formula>"g"</formula>
    </cfRule>
  </conditionalFormatting>
  <conditionalFormatting sqref="BG43:BH64">
    <cfRule type="cellIs" dxfId="9882" priority="3198" stopIfTrue="1" operator="equal">
      <formula>"f"</formula>
    </cfRule>
  </conditionalFormatting>
  <conditionalFormatting sqref="BG43:BH64">
    <cfRule type="cellIs" dxfId="9881" priority="3196" stopIfTrue="1" operator="equal">
      <formula>"h"</formula>
    </cfRule>
    <cfRule type="cellIs" dxfId="9880" priority="3197" stopIfTrue="1" operator="equal">
      <formula>"g"</formula>
    </cfRule>
  </conditionalFormatting>
  <conditionalFormatting sqref="BG43:BH64">
    <cfRule type="cellIs" dxfId="9879" priority="3192" stopIfTrue="1" operator="equal">
      <formula>"f"</formula>
    </cfRule>
  </conditionalFormatting>
  <conditionalFormatting sqref="BG43:BH64">
    <cfRule type="cellIs" dxfId="9878" priority="3190" stopIfTrue="1" operator="equal">
      <formula>"h"</formula>
    </cfRule>
    <cfRule type="cellIs" dxfId="9877" priority="3191" stopIfTrue="1" operator="equal">
      <formula>"g"</formula>
    </cfRule>
  </conditionalFormatting>
  <conditionalFormatting sqref="BG43:BH64">
    <cfRule type="cellIs" dxfId="9876" priority="3195" stopIfTrue="1" operator="equal">
      <formula>"f"</formula>
    </cfRule>
  </conditionalFormatting>
  <conditionalFormatting sqref="BG43:BH64">
    <cfRule type="cellIs" dxfId="9875" priority="3193" stopIfTrue="1" operator="equal">
      <formula>"h"</formula>
    </cfRule>
    <cfRule type="cellIs" dxfId="9874" priority="3194" stopIfTrue="1" operator="equal">
      <formula>"g"</formula>
    </cfRule>
  </conditionalFormatting>
  <conditionalFormatting sqref="BG43:BH64">
    <cfRule type="cellIs" dxfId="9873" priority="3189" stopIfTrue="1" operator="equal">
      <formula>"f"</formula>
    </cfRule>
  </conditionalFormatting>
  <conditionalFormatting sqref="BG43:BH64">
    <cfRule type="cellIs" dxfId="9872" priority="3187" stopIfTrue="1" operator="equal">
      <formula>"h"</formula>
    </cfRule>
    <cfRule type="cellIs" dxfId="9871" priority="3188" stopIfTrue="1" operator="equal">
      <formula>"g"</formula>
    </cfRule>
  </conditionalFormatting>
  <conditionalFormatting sqref="BG43:BH64">
    <cfRule type="cellIs" dxfId="9870" priority="3186" stopIfTrue="1" operator="equal">
      <formula>"f"</formula>
    </cfRule>
  </conditionalFormatting>
  <conditionalFormatting sqref="BG43:BH64">
    <cfRule type="cellIs" dxfId="9869" priority="3184" stopIfTrue="1" operator="equal">
      <formula>"h"</formula>
    </cfRule>
    <cfRule type="cellIs" dxfId="9868" priority="3185" stopIfTrue="1" operator="equal">
      <formula>"g"</formula>
    </cfRule>
  </conditionalFormatting>
  <conditionalFormatting sqref="BG43:BH64">
    <cfRule type="cellIs" dxfId="9867" priority="3183" stopIfTrue="1" operator="equal">
      <formula>"f"</formula>
    </cfRule>
  </conditionalFormatting>
  <conditionalFormatting sqref="BG43:BH64">
    <cfRule type="cellIs" dxfId="9866" priority="3181" stopIfTrue="1" operator="equal">
      <formula>"h"</formula>
    </cfRule>
    <cfRule type="cellIs" dxfId="9865" priority="3182" stopIfTrue="1" operator="equal">
      <formula>"g"</formula>
    </cfRule>
  </conditionalFormatting>
  <conditionalFormatting sqref="BG43:BG64">
    <cfRule type="cellIs" dxfId="9864" priority="3171" stopIfTrue="1" operator="equal">
      <formula>"f"</formula>
    </cfRule>
  </conditionalFormatting>
  <conditionalFormatting sqref="BG43:BG64">
    <cfRule type="cellIs" dxfId="9863" priority="3169" stopIfTrue="1" operator="equal">
      <formula>"h"</formula>
    </cfRule>
    <cfRule type="cellIs" dxfId="9862" priority="3170" stopIfTrue="1" operator="equal">
      <formula>"g"</formula>
    </cfRule>
  </conditionalFormatting>
  <conditionalFormatting sqref="BG43:BG64">
    <cfRule type="cellIs" dxfId="9861" priority="3168" stopIfTrue="1" operator="equal">
      <formula>"f"</formula>
    </cfRule>
  </conditionalFormatting>
  <conditionalFormatting sqref="BG43:BG64">
    <cfRule type="cellIs" dxfId="9860" priority="3166" stopIfTrue="1" operator="equal">
      <formula>"h"</formula>
    </cfRule>
    <cfRule type="cellIs" dxfId="9859" priority="3167" stopIfTrue="1" operator="equal">
      <formula>"g"</formula>
    </cfRule>
  </conditionalFormatting>
  <conditionalFormatting sqref="BH43:BH64">
    <cfRule type="cellIs" dxfId="9858" priority="3147" stopIfTrue="1" operator="equal">
      <formula>"f"</formula>
    </cfRule>
  </conditionalFormatting>
  <conditionalFormatting sqref="BH43:BH64">
    <cfRule type="cellIs" dxfId="9857" priority="3145" stopIfTrue="1" operator="equal">
      <formula>"h"</formula>
    </cfRule>
    <cfRule type="cellIs" dxfId="9856" priority="3146" stopIfTrue="1" operator="equal">
      <formula>"g"</formula>
    </cfRule>
  </conditionalFormatting>
  <conditionalFormatting sqref="BH43:BH64">
    <cfRule type="cellIs" dxfId="9855" priority="3144" stopIfTrue="1" operator="equal">
      <formula>"f"</formula>
    </cfRule>
  </conditionalFormatting>
  <conditionalFormatting sqref="BH43:BH64">
    <cfRule type="cellIs" dxfId="9854" priority="3142" stopIfTrue="1" operator="equal">
      <formula>"h"</formula>
    </cfRule>
    <cfRule type="cellIs" dxfId="9853" priority="3143" stopIfTrue="1" operator="equal">
      <formula>"g"</formula>
    </cfRule>
  </conditionalFormatting>
  <conditionalFormatting sqref="BH43:BH64">
    <cfRule type="cellIs" dxfId="9852" priority="3141" stopIfTrue="1" operator="equal">
      <formula>"f"</formula>
    </cfRule>
  </conditionalFormatting>
  <conditionalFormatting sqref="BH43:BH64">
    <cfRule type="cellIs" dxfId="9851" priority="3139" stopIfTrue="1" operator="equal">
      <formula>"h"</formula>
    </cfRule>
    <cfRule type="cellIs" dxfId="9850" priority="3140" stopIfTrue="1" operator="equal">
      <formula>"g"</formula>
    </cfRule>
  </conditionalFormatting>
  <conditionalFormatting sqref="BH43:BH64">
    <cfRule type="cellIs" dxfId="9849" priority="3135" stopIfTrue="1" operator="equal">
      <formula>"f"</formula>
    </cfRule>
  </conditionalFormatting>
  <conditionalFormatting sqref="BH43:BH64">
    <cfRule type="cellIs" dxfId="9848" priority="3133" stopIfTrue="1" operator="equal">
      <formula>"h"</formula>
    </cfRule>
    <cfRule type="cellIs" dxfId="9847" priority="3134" stopIfTrue="1" operator="equal">
      <formula>"g"</formula>
    </cfRule>
  </conditionalFormatting>
  <conditionalFormatting sqref="BH43:BH64">
    <cfRule type="cellIs" dxfId="9846" priority="3132" stopIfTrue="1" operator="equal">
      <formula>"f"</formula>
    </cfRule>
  </conditionalFormatting>
  <conditionalFormatting sqref="BH43:BH64">
    <cfRule type="cellIs" dxfId="9845" priority="3130" stopIfTrue="1" operator="equal">
      <formula>"h"</formula>
    </cfRule>
    <cfRule type="cellIs" dxfId="9844" priority="3131" stopIfTrue="1" operator="equal">
      <formula>"g"</formula>
    </cfRule>
  </conditionalFormatting>
  <conditionalFormatting sqref="BG43:BH64">
    <cfRule type="cellIs" dxfId="9843" priority="3129" stopIfTrue="1" operator="equal">
      <formula>"f"</formula>
    </cfRule>
  </conditionalFormatting>
  <conditionalFormatting sqref="BG43:BH64">
    <cfRule type="cellIs" dxfId="9842" priority="3127" stopIfTrue="1" operator="equal">
      <formula>"h"</formula>
    </cfRule>
    <cfRule type="cellIs" dxfId="9841" priority="3128" stopIfTrue="1" operator="equal">
      <formula>"g"</formula>
    </cfRule>
  </conditionalFormatting>
  <conditionalFormatting sqref="BG43:BH64">
    <cfRule type="cellIs" dxfId="9840" priority="3126" stopIfTrue="1" operator="equal">
      <formula>"f"</formula>
    </cfRule>
  </conditionalFormatting>
  <conditionalFormatting sqref="BG43:BH64">
    <cfRule type="cellIs" dxfId="9839" priority="3124" stopIfTrue="1" operator="equal">
      <formula>"h"</formula>
    </cfRule>
    <cfRule type="cellIs" dxfId="9838" priority="3125" stopIfTrue="1" operator="equal">
      <formula>"g"</formula>
    </cfRule>
  </conditionalFormatting>
  <conditionalFormatting sqref="BG43:BG64">
    <cfRule type="cellIs" dxfId="9837" priority="3177" stopIfTrue="1" operator="equal">
      <formula>"f"</formula>
    </cfRule>
  </conditionalFormatting>
  <conditionalFormatting sqref="BG43:BG64">
    <cfRule type="cellIs" dxfId="9836" priority="3175" stopIfTrue="1" operator="equal">
      <formula>"h"</formula>
    </cfRule>
    <cfRule type="cellIs" dxfId="9835" priority="3176" stopIfTrue="1" operator="equal">
      <formula>"g"</formula>
    </cfRule>
  </conditionalFormatting>
  <conditionalFormatting sqref="BG43:BG64">
    <cfRule type="cellIs" dxfId="9834" priority="3174" stopIfTrue="1" operator="equal">
      <formula>"f"</formula>
    </cfRule>
  </conditionalFormatting>
  <conditionalFormatting sqref="BG43:BG64">
    <cfRule type="cellIs" dxfId="9833" priority="3172" stopIfTrue="1" operator="equal">
      <formula>"h"</formula>
    </cfRule>
    <cfRule type="cellIs" dxfId="9832" priority="3173" stopIfTrue="1" operator="equal">
      <formula>"g"</formula>
    </cfRule>
  </conditionalFormatting>
  <conditionalFormatting sqref="BG43:BG64">
    <cfRule type="cellIs" dxfId="9831" priority="3165" stopIfTrue="1" operator="equal">
      <formula>"f"</formula>
    </cfRule>
  </conditionalFormatting>
  <conditionalFormatting sqref="BG43:BG64">
    <cfRule type="cellIs" dxfId="9830" priority="3163" stopIfTrue="1" operator="equal">
      <formula>"h"</formula>
    </cfRule>
    <cfRule type="cellIs" dxfId="9829" priority="3164" stopIfTrue="1" operator="equal">
      <formula>"g"</formula>
    </cfRule>
  </conditionalFormatting>
  <conditionalFormatting sqref="BG43:BG64">
    <cfRule type="cellIs" dxfId="9828" priority="3162" stopIfTrue="1" operator="equal">
      <formula>"f"</formula>
    </cfRule>
  </conditionalFormatting>
  <conditionalFormatting sqref="BG43:BG64">
    <cfRule type="cellIs" dxfId="9827" priority="3160" stopIfTrue="1" operator="equal">
      <formula>"h"</formula>
    </cfRule>
    <cfRule type="cellIs" dxfId="9826" priority="3161" stopIfTrue="1" operator="equal">
      <formula>"g"</formula>
    </cfRule>
  </conditionalFormatting>
  <conditionalFormatting sqref="BG43:BG64">
    <cfRule type="cellIs" dxfId="9825" priority="3159" stopIfTrue="1" operator="equal">
      <formula>"f"</formula>
    </cfRule>
  </conditionalFormatting>
  <conditionalFormatting sqref="BG43:BG64">
    <cfRule type="cellIs" dxfId="9824" priority="3157" stopIfTrue="1" operator="equal">
      <formula>"h"</formula>
    </cfRule>
    <cfRule type="cellIs" dxfId="9823" priority="3158" stopIfTrue="1" operator="equal">
      <formula>"g"</formula>
    </cfRule>
  </conditionalFormatting>
  <conditionalFormatting sqref="BG43:BG64">
    <cfRule type="cellIs" dxfId="9822" priority="3156" stopIfTrue="1" operator="equal">
      <formula>"f"</formula>
    </cfRule>
  </conditionalFormatting>
  <conditionalFormatting sqref="BG43:BG64">
    <cfRule type="cellIs" dxfId="9821" priority="3154" stopIfTrue="1" operator="equal">
      <formula>"h"</formula>
    </cfRule>
    <cfRule type="cellIs" dxfId="9820" priority="3155" stopIfTrue="1" operator="equal">
      <formula>"g"</formula>
    </cfRule>
  </conditionalFormatting>
  <conditionalFormatting sqref="BH43:BH64">
    <cfRule type="cellIs" dxfId="9819" priority="3150" stopIfTrue="1" operator="equal">
      <formula>"f"</formula>
    </cfRule>
  </conditionalFormatting>
  <conditionalFormatting sqref="BH43:BH64">
    <cfRule type="cellIs" dxfId="9818" priority="3148" stopIfTrue="1" operator="equal">
      <formula>"h"</formula>
    </cfRule>
    <cfRule type="cellIs" dxfId="9817" priority="3149" stopIfTrue="1" operator="equal">
      <formula>"g"</formula>
    </cfRule>
  </conditionalFormatting>
  <conditionalFormatting sqref="BH43:BH64">
    <cfRule type="cellIs" dxfId="9816" priority="3153" stopIfTrue="1" operator="equal">
      <formula>"f"</formula>
    </cfRule>
  </conditionalFormatting>
  <conditionalFormatting sqref="BH43:BH64">
    <cfRule type="cellIs" dxfId="9815" priority="3151" stopIfTrue="1" operator="equal">
      <formula>"h"</formula>
    </cfRule>
    <cfRule type="cellIs" dxfId="9814" priority="3152" stopIfTrue="1" operator="equal">
      <formula>"g"</formula>
    </cfRule>
  </conditionalFormatting>
  <conditionalFormatting sqref="BG43:BH64">
    <cfRule type="cellIs" dxfId="9813" priority="3108" stopIfTrue="1" operator="equal">
      <formula>"f"</formula>
    </cfRule>
  </conditionalFormatting>
  <conditionalFormatting sqref="BG43:BH64">
    <cfRule type="cellIs" dxfId="9812" priority="3106" stopIfTrue="1" operator="equal">
      <formula>"h"</formula>
    </cfRule>
    <cfRule type="cellIs" dxfId="9811" priority="3107" stopIfTrue="1" operator="equal">
      <formula>"g"</formula>
    </cfRule>
  </conditionalFormatting>
  <conditionalFormatting sqref="BG43:BG64">
    <cfRule type="cellIs" dxfId="9810" priority="3102" stopIfTrue="1" operator="equal">
      <formula>"f"</formula>
    </cfRule>
  </conditionalFormatting>
  <conditionalFormatting sqref="BG43:BG64">
    <cfRule type="cellIs" dxfId="9809" priority="3100" stopIfTrue="1" operator="equal">
      <formula>"h"</formula>
    </cfRule>
    <cfRule type="cellIs" dxfId="9808" priority="3101" stopIfTrue="1" operator="equal">
      <formula>"g"</formula>
    </cfRule>
  </conditionalFormatting>
  <conditionalFormatting sqref="BG43:BG64">
    <cfRule type="cellIs" dxfId="9807" priority="3105" stopIfTrue="1" operator="equal">
      <formula>"f"</formula>
    </cfRule>
  </conditionalFormatting>
  <conditionalFormatting sqref="BG43:BG64">
    <cfRule type="cellIs" dxfId="9806" priority="3103" stopIfTrue="1" operator="equal">
      <formula>"h"</formula>
    </cfRule>
    <cfRule type="cellIs" dxfId="9805" priority="3104" stopIfTrue="1" operator="equal">
      <formula>"g"</formula>
    </cfRule>
  </conditionalFormatting>
  <conditionalFormatting sqref="BG43:BG64">
    <cfRule type="cellIs" dxfId="9804" priority="3099" stopIfTrue="1" operator="equal">
      <formula>"f"</formula>
    </cfRule>
  </conditionalFormatting>
  <conditionalFormatting sqref="BG43:BG64">
    <cfRule type="cellIs" dxfId="9803" priority="3097" stopIfTrue="1" operator="equal">
      <formula>"h"</formula>
    </cfRule>
    <cfRule type="cellIs" dxfId="9802" priority="3098" stopIfTrue="1" operator="equal">
      <formula>"g"</formula>
    </cfRule>
  </conditionalFormatting>
  <conditionalFormatting sqref="BG43:BG64">
    <cfRule type="cellIs" dxfId="9801" priority="3096" stopIfTrue="1" operator="equal">
      <formula>"f"</formula>
    </cfRule>
  </conditionalFormatting>
  <conditionalFormatting sqref="BG43:BG64">
    <cfRule type="cellIs" dxfId="9800" priority="3094" stopIfTrue="1" operator="equal">
      <formula>"h"</formula>
    </cfRule>
    <cfRule type="cellIs" dxfId="9799" priority="3095" stopIfTrue="1" operator="equal">
      <formula>"g"</formula>
    </cfRule>
  </conditionalFormatting>
  <conditionalFormatting sqref="BG43:BG64">
    <cfRule type="cellIs" dxfId="9798" priority="3090" stopIfTrue="1" operator="equal">
      <formula>"f"</formula>
    </cfRule>
  </conditionalFormatting>
  <conditionalFormatting sqref="BG43:BG64">
    <cfRule type="cellIs" dxfId="9797" priority="3088" stopIfTrue="1" operator="equal">
      <formula>"h"</formula>
    </cfRule>
    <cfRule type="cellIs" dxfId="9796" priority="3089" stopIfTrue="1" operator="equal">
      <formula>"g"</formula>
    </cfRule>
  </conditionalFormatting>
  <conditionalFormatting sqref="BG43:BG64">
    <cfRule type="cellIs" dxfId="9795" priority="3093" stopIfTrue="1" operator="equal">
      <formula>"f"</formula>
    </cfRule>
  </conditionalFormatting>
  <conditionalFormatting sqref="BG43:BG64">
    <cfRule type="cellIs" dxfId="9794" priority="3091" stopIfTrue="1" operator="equal">
      <formula>"h"</formula>
    </cfRule>
    <cfRule type="cellIs" dxfId="9793" priority="3092" stopIfTrue="1" operator="equal">
      <formula>"g"</formula>
    </cfRule>
  </conditionalFormatting>
  <conditionalFormatting sqref="BG43:BG64">
    <cfRule type="cellIs" dxfId="9792" priority="3084" stopIfTrue="1" operator="equal">
      <formula>"f"</formula>
    </cfRule>
  </conditionalFormatting>
  <conditionalFormatting sqref="BG43:BG64">
    <cfRule type="cellIs" dxfId="9791" priority="3082" stopIfTrue="1" operator="equal">
      <formula>"h"</formula>
    </cfRule>
    <cfRule type="cellIs" dxfId="9790" priority="3083" stopIfTrue="1" operator="equal">
      <formula>"g"</formula>
    </cfRule>
  </conditionalFormatting>
  <conditionalFormatting sqref="BG43:BG64">
    <cfRule type="cellIs" dxfId="9789" priority="3087" stopIfTrue="1" operator="equal">
      <formula>"f"</formula>
    </cfRule>
  </conditionalFormatting>
  <conditionalFormatting sqref="BG43:BG64">
    <cfRule type="cellIs" dxfId="9788" priority="3085" stopIfTrue="1" operator="equal">
      <formula>"h"</formula>
    </cfRule>
    <cfRule type="cellIs" dxfId="9787" priority="3086" stopIfTrue="1" operator="equal">
      <formula>"g"</formula>
    </cfRule>
  </conditionalFormatting>
  <conditionalFormatting sqref="BH43:BH64">
    <cfRule type="cellIs" dxfId="9786" priority="3138" stopIfTrue="1" operator="equal">
      <formula>"f"</formula>
    </cfRule>
  </conditionalFormatting>
  <conditionalFormatting sqref="BH43:BH64">
    <cfRule type="cellIs" dxfId="9785" priority="3136" stopIfTrue="1" operator="equal">
      <formula>"h"</formula>
    </cfRule>
    <cfRule type="cellIs" dxfId="9784" priority="3137" stopIfTrue="1" operator="equal">
      <formula>"g"</formula>
    </cfRule>
  </conditionalFormatting>
  <conditionalFormatting sqref="BG43:BH64">
    <cfRule type="cellIs" dxfId="9783" priority="3123" stopIfTrue="1" operator="equal">
      <formula>"f"</formula>
    </cfRule>
  </conditionalFormatting>
  <conditionalFormatting sqref="BG43:BH64">
    <cfRule type="cellIs" dxfId="9782" priority="3121" stopIfTrue="1" operator="equal">
      <formula>"h"</formula>
    </cfRule>
    <cfRule type="cellIs" dxfId="9781" priority="3122" stopIfTrue="1" operator="equal">
      <formula>"g"</formula>
    </cfRule>
  </conditionalFormatting>
  <conditionalFormatting sqref="BG43:BH64">
    <cfRule type="cellIs" dxfId="9780" priority="3120" stopIfTrue="1" operator="equal">
      <formula>"f"</formula>
    </cfRule>
  </conditionalFormatting>
  <conditionalFormatting sqref="BG43:BH64">
    <cfRule type="cellIs" dxfId="9779" priority="3118" stopIfTrue="1" operator="equal">
      <formula>"h"</formula>
    </cfRule>
    <cfRule type="cellIs" dxfId="9778" priority="3119" stopIfTrue="1" operator="equal">
      <formula>"g"</formula>
    </cfRule>
  </conditionalFormatting>
  <conditionalFormatting sqref="BG43:BH64">
    <cfRule type="cellIs" dxfId="9777" priority="3117" stopIfTrue="1" operator="equal">
      <formula>"f"</formula>
    </cfRule>
  </conditionalFormatting>
  <conditionalFormatting sqref="BG43:BH64">
    <cfRule type="cellIs" dxfId="9776" priority="3115" stopIfTrue="1" operator="equal">
      <formula>"h"</formula>
    </cfRule>
    <cfRule type="cellIs" dxfId="9775" priority="3116" stopIfTrue="1" operator="equal">
      <formula>"g"</formula>
    </cfRule>
  </conditionalFormatting>
  <conditionalFormatting sqref="BG43:BH64">
    <cfRule type="cellIs" dxfId="9774" priority="3114" stopIfTrue="1" operator="equal">
      <formula>"f"</formula>
    </cfRule>
  </conditionalFormatting>
  <conditionalFormatting sqref="BG43:BH64">
    <cfRule type="cellIs" dxfId="9773" priority="3112" stopIfTrue="1" operator="equal">
      <formula>"h"</formula>
    </cfRule>
    <cfRule type="cellIs" dxfId="9772" priority="3113" stopIfTrue="1" operator="equal">
      <formula>"g"</formula>
    </cfRule>
  </conditionalFormatting>
  <conditionalFormatting sqref="BG43:BH64">
    <cfRule type="cellIs" dxfId="9771" priority="3111" stopIfTrue="1" operator="equal">
      <formula>"f"</formula>
    </cfRule>
  </conditionalFormatting>
  <conditionalFormatting sqref="BG43:BH64">
    <cfRule type="cellIs" dxfId="9770" priority="3109" stopIfTrue="1" operator="equal">
      <formula>"h"</formula>
    </cfRule>
    <cfRule type="cellIs" dxfId="9769" priority="3110" stopIfTrue="1" operator="equal">
      <formula>"g"</formula>
    </cfRule>
  </conditionalFormatting>
  <conditionalFormatting sqref="BB43:BC64">
    <cfRule type="cellIs" dxfId="9768" priority="3078" stopIfTrue="1" operator="equal">
      <formula>"f"</formula>
    </cfRule>
  </conditionalFormatting>
  <conditionalFormatting sqref="BB43:BC64">
    <cfRule type="cellIs" dxfId="9767" priority="3076" stopIfTrue="1" operator="equal">
      <formula>"h"</formula>
    </cfRule>
    <cfRule type="cellIs" dxfId="9766" priority="3077" stopIfTrue="1" operator="equal">
      <formula>"g"</formula>
    </cfRule>
  </conditionalFormatting>
  <conditionalFormatting sqref="BB43:BC64">
    <cfRule type="cellIs" dxfId="9765" priority="3075" stopIfTrue="1" operator="equal">
      <formula>"f"</formula>
    </cfRule>
  </conditionalFormatting>
  <conditionalFormatting sqref="BB43:BC64">
    <cfRule type="cellIs" dxfId="9764" priority="3073" stopIfTrue="1" operator="equal">
      <formula>"h"</formula>
    </cfRule>
    <cfRule type="cellIs" dxfId="9763" priority="3074" stopIfTrue="1" operator="equal">
      <formula>"g"</formula>
    </cfRule>
  </conditionalFormatting>
  <conditionalFormatting sqref="BB43:BC64">
    <cfRule type="cellIs" dxfId="9762" priority="3063" stopIfTrue="1" operator="equal">
      <formula>"f"</formula>
    </cfRule>
  </conditionalFormatting>
  <conditionalFormatting sqref="BB43:BC64">
    <cfRule type="cellIs" dxfId="9761" priority="3061" stopIfTrue="1" operator="equal">
      <formula>"h"</formula>
    </cfRule>
    <cfRule type="cellIs" dxfId="9760" priority="3062" stopIfTrue="1" operator="equal">
      <formula>"g"</formula>
    </cfRule>
  </conditionalFormatting>
  <conditionalFormatting sqref="BB43:BC64">
    <cfRule type="cellIs" dxfId="9759" priority="3060" stopIfTrue="1" operator="equal">
      <formula>"f"</formula>
    </cfRule>
  </conditionalFormatting>
  <conditionalFormatting sqref="BB43:BC64">
    <cfRule type="cellIs" dxfId="9758" priority="3058" stopIfTrue="1" operator="equal">
      <formula>"h"</formula>
    </cfRule>
    <cfRule type="cellIs" dxfId="9757" priority="3059" stopIfTrue="1" operator="equal">
      <formula>"g"</formula>
    </cfRule>
  </conditionalFormatting>
  <conditionalFormatting sqref="BB43:BC64">
    <cfRule type="cellIs" dxfId="9756" priority="3072" stopIfTrue="1" operator="equal">
      <formula>"f"</formula>
    </cfRule>
  </conditionalFormatting>
  <conditionalFormatting sqref="BB43:BC64">
    <cfRule type="cellIs" dxfId="9755" priority="3070" stopIfTrue="1" operator="equal">
      <formula>"h"</formula>
    </cfRule>
    <cfRule type="cellIs" dxfId="9754" priority="3071" stopIfTrue="1" operator="equal">
      <formula>"g"</formula>
    </cfRule>
  </conditionalFormatting>
  <conditionalFormatting sqref="BB43:BC64">
    <cfRule type="cellIs" dxfId="9753" priority="3081" stopIfTrue="1" operator="equal">
      <formula>"f"</formula>
    </cfRule>
  </conditionalFormatting>
  <conditionalFormatting sqref="BB43:BC64">
    <cfRule type="cellIs" dxfId="9752" priority="3079" stopIfTrue="1" operator="equal">
      <formula>"h"</formula>
    </cfRule>
    <cfRule type="cellIs" dxfId="9751" priority="3080" stopIfTrue="1" operator="equal">
      <formula>"g"</formula>
    </cfRule>
  </conditionalFormatting>
  <conditionalFormatting sqref="BB43:BC64">
    <cfRule type="cellIs" dxfId="9750" priority="3069" stopIfTrue="1" operator="equal">
      <formula>"f"</formula>
    </cfRule>
  </conditionalFormatting>
  <conditionalFormatting sqref="BB43:BC64">
    <cfRule type="cellIs" dxfId="9749" priority="3067" stopIfTrue="1" operator="equal">
      <formula>"h"</formula>
    </cfRule>
    <cfRule type="cellIs" dxfId="9748" priority="3068" stopIfTrue="1" operator="equal">
      <formula>"g"</formula>
    </cfRule>
  </conditionalFormatting>
  <conditionalFormatting sqref="BB43:BC64">
    <cfRule type="cellIs" dxfId="9747" priority="3066" stopIfTrue="1" operator="equal">
      <formula>"f"</formula>
    </cfRule>
  </conditionalFormatting>
  <conditionalFormatting sqref="BB43:BC64">
    <cfRule type="cellIs" dxfId="9746" priority="3064" stopIfTrue="1" operator="equal">
      <formula>"h"</formula>
    </cfRule>
    <cfRule type="cellIs" dxfId="9745" priority="3065" stopIfTrue="1" operator="equal">
      <formula>"g"</formula>
    </cfRule>
  </conditionalFormatting>
  <conditionalFormatting sqref="BD43:BF64">
    <cfRule type="cellIs" dxfId="9744" priority="3057" stopIfTrue="1" operator="equal">
      <formula>"f"</formula>
    </cfRule>
  </conditionalFormatting>
  <conditionalFormatting sqref="BD43:BF64">
    <cfRule type="cellIs" dxfId="9743" priority="3055" stopIfTrue="1" operator="equal">
      <formula>"h"</formula>
    </cfRule>
    <cfRule type="cellIs" dxfId="9742" priority="3056" stopIfTrue="1" operator="equal">
      <formula>"g"</formula>
    </cfRule>
  </conditionalFormatting>
  <conditionalFormatting sqref="BD43:BF64">
    <cfRule type="cellIs" dxfId="9741" priority="3054" stopIfTrue="1" operator="equal">
      <formula>"f"</formula>
    </cfRule>
  </conditionalFormatting>
  <conditionalFormatting sqref="BD43:BF64">
    <cfRule type="cellIs" dxfId="9740" priority="3052" stopIfTrue="1" operator="equal">
      <formula>"h"</formula>
    </cfRule>
    <cfRule type="cellIs" dxfId="9739" priority="3053" stopIfTrue="1" operator="equal">
      <formula>"g"</formula>
    </cfRule>
  </conditionalFormatting>
  <conditionalFormatting sqref="BK43:BM64">
    <cfRule type="cellIs" dxfId="9738" priority="2556" stopIfTrue="1" operator="equal">
      <formula>"f"</formula>
    </cfRule>
  </conditionalFormatting>
  <conditionalFormatting sqref="BK43:BM64">
    <cfRule type="cellIs" dxfId="9737" priority="2554" stopIfTrue="1" operator="equal">
      <formula>"h"</formula>
    </cfRule>
    <cfRule type="cellIs" dxfId="9736" priority="2555" stopIfTrue="1" operator="equal">
      <formula>"g"</formula>
    </cfRule>
  </conditionalFormatting>
  <conditionalFormatting sqref="BK43:BM64">
    <cfRule type="cellIs" dxfId="9735" priority="2619" stopIfTrue="1" operator="equal">
      <formula>"f"</formula>
    </cfRule>
  </conditionalFormatting>
  <conditionalFormatting sqref="BK43:BM64">
    <cfRule type="cellIs" dxfId="9734" priority="2617" stopIfTrue="1" operator="equal">
      <formula>"h"</formula>
    </cfRule>
    <cfRule type="cellIs" dxfId="9733" priority="2618" stopIfTrue="1" operator="equal">
      <formula>"g"</formula>
    </cfRule>
  </conditionalFormatting>
  <conditionalFormatting sqref="BK43:BM64">
    <cfRule type="cellIs" dxfId="9732" priority="2616" stopIfTrue="1" operator="equal">
      <formula>"f"</formula>
    </cfRule>
  </conditionalFormatting>
  <conditionalFormatting sqref="BK43:BM64">
    <cfRule type="cellIs" dxfId="9731" priority="2614" stopIfTrue="1" operator="equal">
      <formula>"h"</formula>
    </cfRule>
    <cfRule type="cellIs" dxfId="9730" priority="2615" stopIfTrue="1" operator="equal">
      <formula>"g"</formula>
    </cfRule>
  </conditionalFormatting>
  <conditionalFormatting sqref="BK43:BM64">
    <cfRule type="cellIs" dxfId="9729" priority="2613" stopIfTrue="1" operator="equal">
      <formula>"f"</formula>
    </cfRule>
  </conditionalFormatting>
  <conditionalFormatting sqref="BK43:BM64">
    <cfRule type="cellIs" dxfId="9728" priority="2611" stopIfTrue="1" operator="equal">
      <formula>"h"</formula>
    </cfRule>
    <cfRule type="cellIs" dxfId="9727" priority="2612" stopIfTrue="1" operator="equal">
      <formula>"g"</formula>
    </cfRule>
  </conditionalFormatting>
  <conditionalFormatting sqref="BK43:BM64">
    <cfRule type="cellIs" dxfId="9726" priority="2610" stopIfTrue="1" operator="equal">
      <formula>"f"</formula>
    </cfRule>
  </conditionalFormatting>
  <conditionalFormatting sqref="BK43:BM64">
    <cfRule type="cellIs" dxfId="9725" priority="2608" stopIfTrue="1" operator="equal">
      <formula>"h"</formula>
    </cfRule>
    <cfRule type="cellIs" dxfId="9724" priority="2609" stopIfTrue="1" operator="equal">
      <formula>"g"</formula>
    </cfRule>
  </conditionalFormatting>
  <conditionalFormatting sqref="BK43:BM64">
    <cfRule type="cellIs" dxfId="9723" priority="2607" stopIfTrue="1" operator="equal">
      <formula>"f"</formula>
    </cfRule>
  </conditionalFormatting>
  <conditionalFormatting sqref="BK43:BM64">
    <cfRule type="cellIs" dxfId="9722" priority="2605" stopIfTrue="1" operator="equal">
      <formula>"h"</formula>
    </cfRule>
    <cfRule type="cellIs" dxfId="9721" priority="2606" stopIfTrue="1" operator="equal">
      <formula>"g"</formula>
    </cfRule>
  </conditionalFormatting>
  <conditionalFormatting sqref="BK43:BM64">
    <cfRule type="cellIs" dxfId="9720" priority="2604" stopIfTrue="1" operator="equal">
      <formula>"f"</formula>
    </cfRule>
  </conditionalFormatting>
  <conditionalFormatting sqref="BK43:BM64">
    <cfRule type="cellIs" dxfId="9719" priority="2602" stopIfTrue="1" operator="equal">
      <formula>"h"</formula>
    </cfRule>
    <cfRule type="cellIs" dxfId="9718" priority="2603" stopIfTrue="1" operator="equal">
      <formula>"g"</formula>
    </cfRule>
  </conditionalFormatting>
  <conditionalFormatting sqref="BK43:BM64">
    <cfRule type="cellIs" dxfId="9717" priority="2601" stopIfTrue="1" operator="equal">
      <formula>"f"</formula>
    </cfRule>
  </conditionalFormatting>
  <conditionalFormatting sqref="BK43:BM64">
    <cfRule type="cellIs" dxfId="9716" priority="2599" stopIfTrue="1" operator="equal">
      <formula>"h"</formula>
    </cfRule>
    <cfRule type="cellIs" dxfId="9715" priority="2600" stopIfTrue="1" operator="equal">
      <formula>"g"</formula>
    </cfRule>
  </conditionalFormatting>
  <conditionalFormatting sqref="BK43:BM64">
    <cfRule type="cellIs" dxfId="9714" priority="2598" stopIfTrue="1" operator="equal">
      <formula>"f"</formula>
    </cfRule>
  </conditionalFormatting>
  <conditionalFormatting sqref="BK43:BM64">
    <cfRule type="cellIs" dxfId="9713" priority="2596" stopIfTrue="1" operator="equal">
      <formula>"h"</formula>
    </cfRule>
    <cfRule type="cellIs" dxfId="9712" priority="2597" stopIfTrue="1" operator="equal">
      <formula>"g"</formula>
    </cfRule>
  </conditionalFormatting>
  <conditionalFormatting sqref="BK43:BM64">
    <cfRule type="cellIs" dxfId="9711" priority="2595" stopIfTrue="1" operator="equal">
      <formula>"f"</formula>
    </cfRule>
  </conditionalFormatting>
  <conditionalFormatting sqref="BK43:BM64">
    <cfRule type="cellIs" dxfId="9710" priority="2593" stopIfTrue="1" operator="equal">
      <formula>"h"</formula>
    </cfRule>
    <cfRule type="cellIs" dxfId="9709" priority="2594" stopIfTrue="1" operator="equal">
      <formula>"g"</formula>
    </cfRule>
  </conditionalFormatting>
  <conditionalFormatting sqref="BK43:BM64">
    <cfRule type="cellIs" dxfId="9708" priority="2592" stopIfTrue="1" operator="equal">
      <formula>"f"</formula>
    </cfRule>
  </conditionalFormatting>
  <conditionalFormatting sqref="BK43:BM64">
    <cfRule type="cellIs" dxfId="9707" priority="2590" stopIfTrue="1" operator="equal">
      <formula>"h"</formula>
    </cfRule>
    <cfRule type="cellIs" dxfId="9706" priority="2591" stopIfTrue="1" operator="equal">
      <formula>"g"</formula>
    </cfRule>
  </conditionalFormatting>
  <conditionalFormatting sqref="BK43:BM64">
    <cfRule type="cellIs" dxfId="9705" priority="2589" stopIfTrue="1" operator="equal">
      <formula>"f"</formula>
    </cfRule>
  </conditionalFormatting>
  <conditionalFormatting sqref="BK43:BM64">
    <cfRule type="cellIs" dxfId="9704" priority="2587" stopIfTrue="1" operator="equal">
      <formula>"h"</formula>
    </cfRule>
    <cfRule type="cellIs" dxfId="9703" priority="2588" stopIfTrue="1" operator="equal">
      <formula>"g"</formula>
    </cfRule>
  </conditionalFormatting>
  <conditionalFormatting sqref="BK43:BM64">
    <cfRule type="cellIs" dxfId="9702" priority="2586" stopIfTrue="1" operator="equal">
      <formula>"f"</formula>
    </cfRule>
  </conditionalFormatting>
  <conditionalFormatting sqref="BK43:BM64">
    <cfRule type="cellIs" dxfId="9701" priority="2584" stopIfTrue="1" operator="equal">
      <formula>"h"</formula>
    </cfRule>
    <cfRule type="cellIs" dxfId="9700" priority="2585" stopIfTrue="1" operator="equal">
      <formula>"g"</formula>
    </cfRule>
  </conditionalFormatting>
  <conditionalFormatting sqref="BK43:BM64">
    <cfRule type="cellIs" dxfId="9699" priority="2583" stopIfTrue="1" operator="equal">
      <formula>"f"</formula>
    </cfRule>
  </conditionalFormatting>
  <conditionalFormatting sqref="BK43:BM64">
    <cfRule type="cellIs" dxfId="9698" priority="2581" stopIfTrue="1" operator="equal">
      <formula>"h"</formula>
    </cfRule>
    <cfRule type="cellIs" dxfId="9697" priority="2582" stopIfTrue="1" operator="equal">
      <formula>"g"</formula>
    </cfRule>
  </conditionalFormatting>
  <conditionalFormatting sqref="BK43:BM64">
    <cfRule type="cellIs" dxfId="9696" priority="2580" stopIfTrue="1" operator="equal">
      <formula>"f"</formula>
    </cfRule>
  </conditionalFormatting>
  <conditionalFormatting sqref="BK43:BM64">
    <cfRule type="cellIs" dxfId="9695" priority="2578" stopIfTrue="1" operator="equal">
      <formula>"h"</formula>
    </cfRule>
    <cfRule type="cellIs" dxfId="9694" priority="2579" stopIfTrue="1" operator="equal">
      <formula>"g"</formula>
    </cfRule>
  </conditionalFormatting>
  <conditionalFormatting sqref="BK43:BM64">
    <cfRule type="cellIs" dxfId="9693" priority="2577" stopIfTrue="1" operator="equal">
      <formula>"f"</formula>
    </cfRule>
  </conditionalFormatting>
  <conditionalFormatting sqref="BK43:BM64">
    <cfRule type="cellIs" dxfId="9692" priority="2575" stopIfTrue="1" operator="equal">
      <formula>"h"</formula>
    </cfRule>
    <cfRule type="cellIs" dxfId="9691" priority="2576" stopIfTrue="1" operator="equal">
      <formula>"g"</formula>
    </cfRule>
  </conditionalFormatting>
  <conditionalFormatting sqref="BK43:BM64">
    <cfRule type="cellIs" dxfId="9690" priority="2574" stopIfTrue="1" operator="equal">
      <formula>"f"</formula>
    </cfRule>
  </conditionalFormatting>
  <conditionalFormatting sqref="BK43:BM64">
    <cfRule type="cellIs" dxfId="9689" priority="2572" stopIfTrue="1" operator="equal">
      <formula>"h"</formula>
    </cfRule>
    <cfRule type="cellIs" dxfId="9688" priority="2573" stopIfTrue="1" operator="equal">
      <formula>"g"</formula>
    </cfRule>
  </conditionalFormatting>
  <conditionalFormatting sqref="BK43:BM64">
    <cfRule type="cellIs" dxfId="9687" priority="2568" stopIfTrue="1" operator="equal">
      <formula>"f"</formula>
    </cfRule>
  </conditionalFormatting>
  <conditionalFormatting sqref="BK43:BM64">
    <cfRule type="cellIs" dxfId="9686" priority="2566" stopIfTrue="1" operator="equal">
      <formula>"h"</formula>
    </cfRule>
    <cfRule type="cellIs" dxfId="9685" priority="2567" stopIfTrue="1" operator="equal">
      <formula>"g"</formula>
    </cfRule>
  </conditionalFormatting>
  <conditionalFormatting sqref="BK43:BM64">
    <cfRule type="cellIs" dxfId="9684" priority="2571" stopIfTrue="1" operator="equal">
      <formula>"f"</formula>
    </cfRule>
  </conditionalFormatting>
  <conditionalFormatting sqref="BK43:BM64">
    <cfRule type="cellIs" dxfId="9683" priority="2569" stopIfTrue="1" operator="equal">
      <formula>"h"</formula>
    </cfRule>
    <cfRule type="cellIs" dxfId="9682" priority="2570" stopIfTrue="1" operator="equal">
      <formula>"g"</formula>
    </cfRule>
  </conditionalFormatting>
  <conditionalFormatting sqref="BK43:BM64">
    <cfRule type="cellIs" dxfId="9681" priority="2565" stopIfTrue="1" operator="equal">
      <formula>"f"</formula>
    </cfRule>
  </conditionalFormatting>
  <conditionalFormatting sqref="BK43:BM64">
    <cfRule type="cellIs" dxfId="9680" priority="2563" stopIfTrue="1" operator="equal">
      <formula>"h"</formula>
    </cfRule>
    <cfRule type="cellIs" dxfId="9679" priority="2564" stopIfTrue="1" operator="equal">
      <formula>"g"</formula>
    </cfRule>
  </conditionalFormatting>
  <conditionalFormatting sqref="BK43:BM64">
    <cfRule type="cellIs" dxfId="9678" priority="2562" stopIfTrue="1" operator="equal">
      <formula>"f"</formula>
    </cfRule>
  </conditionalFormatting>
  <conditionalFormatting sqref="BK43:BM64">
    <cfRule type="cellIs" dxfId="9677" priority="2560" stopIfTrue="1" operator="equal">
      <formula>"h"</formula>
    </cfRule>
    <cfRule type="cellIs" dxfId="9676" priority="2561" stopIfTrue="1" operator="equal">
      <formula>"g"</formula>
    </cfRule>
  </conditionalFormatting>
  <conditionalFormatting sqref="BK43:BM64">
    <cfRule type="cellIs" dxfId="9675" priority="2559" stopIfTrue="1" operator="equal">
      <formula>"f"</formula>
    </cfRule>
  </conditionalFormatting>
  <conditionalFormatting sqref="BK43:BM64">
    <cfRule type="cellIs" dxfId="9674" priority="2557" stopIfTrue="1" operator="equal">
      <formula>"h"</formula>
    </cfRule>
    <cfRule type="cellIs" dxfId="9673" priority="2558" stopIfTrue="1" operator="equal">
      <formula>"g"</formula>
    </cfRule>
  </conditionalFormatting>
  <conditionalFormatting sqref="BQ43:BQ64">
    <cfRule type="cellIs" dxfId="9672" priority="2484" stopIfTrue="1" operator="equal">
      <formula>"f"</formula>
    </cfRule>
  </conditionalFormatting>
  <conditionalFormatting sqref="BQ43:BQ64">
    <cfRule type="cellIs" dxfId="9671" priority="2482" stopIfTrue="1" operator="equal">
      <formula>"h"</formula>
    </cfRule>
    <cfRule type="cellIs" dxfId="9670" priority="2483" stopIfTrue="1" operator="equal">
      <formula>"g"</formula>
    </cfRule>
  </conditionalFormatting>
  <conditionalFormatting sqref="BQ43:BQ64">
    <cfRule type="cellIs" dxfId="9669" priority="2553" stopIfTrue="1" operator="equal">
      <formula>"f"</formula>
    </cfRule>
  </conditionalFormatting>
  <conditionalFormatting sqref="BQ43:BQ64">
    <cfRule type="cellIs" dxfId="9668" priority="2551" stopIfTrue="1" operator="equal">
      <formula>"h"</formula>
    </cfRule>
    <cfRule type="cellIs" dxfId="9667" priority="2552" stopIfTrue="1" operator="equal">
      <formula>"g"</formula>
    </cfRule>
  </conditionalFormatting>
  <conditionalFormatting sqref="BQ43:BQ64">
    <cfRule type="cellIs" dxfId="9666" priority="2550" stopIfTrue="1" operator="equal">
      <formula>"f"</formula>
    </cfRule>
  </conditionalFormatting>
  <conditionalFormatting sqref="BQ43:BQ64">
    <cfRule type="cellIs" dxfId="9665" priority="2548" stopIfTrue="1" operator="equal">
      <formula>"h"</formula>
    </cfRule>
    <cfRule type="cellIs" dxfId="9664" priority="2549" stopIfTrue="1" operator="equal">
      <formula>"g"</formula>
    </cfRule>
  </conditionalFormatting>
  <conditionalFormatting sqref="BQ43:BQ64">
    <cfRule type="cellIs" dxfId="9663" priority="2547" stopIfTrue="1" operator="equal">
      <formula>"f"</formula>
    </cfRule>
  </conditionalFormatting>
  <conditionalFormatting sqref="BQ43:BQ64">
    <cfRule type="cellIs" dxfId="9662" priority="2545" stopIfTrue="1" operator="equal">
      <formula>"h"</formula>
    </cfRule>
    <cfRule type="cellIs" dxfId="9661" priority="2546" stopIfTrue="1" operator="equal">
      <formula>"g"</formula>
    </cfRule>
  </conditionalFormatting>
  <conditionalFormatting sqref="BQ43:BQ64">
    <cfRule type="cellIs" dxfId="9660" priority="2544" stopIfTrue="1" operator="equal">
      <formula>"f"</formula>
    </cfRule>
  </conditionalFormatting>
  <conditionalFormatting sqref="BQ43:BQ64">
    <cfRule type="cellIs" dxfId="9659" priority="2542" stopIfTrue="1" operator="equal">
      <formula>"h"</formula>
    </cfRule>
    <cfRule type="cellIs" dxfId="9658" priority="2543" stopIfTrue="1" operator="equal">
      <formula>"g"</formula>
    </cfRule>
  </conditionalFormatting>
  <conditionalFormatting sqref="BQ43:BQ64">
    <cfRule type="cellIs" dxfId="9657" priority="2541" stopIfTrue="1" operator="equal">
      <formula>"f"</formula>
    </cfRule>
  </conditionalFormatting>
  <conditionalFormatting sqref="BQ43:BQ64">
    <cfRule type="cellIs" dxfId="9656" priority="2539" stopIfTrue="1" operator="equal">
      <formula>"h"</formula>
    </cfRule>
    <cfRule type="cellIs" dxfId="9655" priority="2540" stopIfTrue="1" operator="equal">
      <formula>"g"</formula>
    </cfRule>
  </conditionalFormatting>
  <conditionalFormatting sqref="BQ43:BQ64">
    <cfRule type="cellIs" dxfId="9654" priority="2538" stopIfTrue="1" operator="equal">
      <formula>"f"</formula>
    </cfRule>
  </conditionalFormatting>
  <conditionalFormatting sqref="BQ43:BQ64">
    <cfRule type="cellIs" dxfId="9653" priority="2536" stopIfTrue="1" operator="equal">
      <formula>"h"</formula>
    </cfRule>
    <cfRule type="cellIs" dxfId="9652" priority="2537" stopIfTrue="1" operator="equal">
      <formula>"g"</formula>
    </cfRule>
  </conditionalFormatting>
  <conditionalFormatting sqref="BQ43:BQ64">
    <cfRule type="cellIs" dxfId="9651" priority="2535" stopIfTrue="1" operator="equal">
      <formula>"f"</formula>
    </cfRule>
  </conditionalFormatting>
  <conditionalFormatting sqref="BQ43:BQ64">
    <cfRule type="cellIs" dxfId="9650" priority="2533" stopIfTrue="1" operator="equal">
      <formula>"h"</formula>
    </cfRule>
    <cfRule type="cellIs" dxfId="9649" priority="2534" stopIfTrue="1" operator="equal">
      <formula>"g"</formula>
    </cfRule>
  </conditionalFormatting>
  <conditionalFormatting sqref="BQ43:BQ64">
    <cfRule type="cellIs" dxfId="9648" priority="2532" stopIfTrue="1" operator="equal">
      <formula>"f"</formula>
    </cfRule>
  </conditionalFormatting>
  <conditionalFormatting sqref="BQ43:BQ64">
    <cfRule type="cellIs" dxfId="9647" priority="2530" stopIfTrue="1" operator="equal">
      <formula>"h"</formula>
    </cfRule>
    <cfRule type="cellIs" dxfId="9646" priority="2531" stopIfTrue="1" operator="equal">
      <formula>"g"</formula>
    </cfRule>
  </conditionalFormatting>
  <conditionalFormatting sqref="BQ43:BQ64">
    <cfRule type="cellIs" dxfId="9645" priority="2529" stopIfTrue="1" operator="equal">
      <formula>"f"</formula>
    </cfRule>
  </conditionalFormatting>
  <conditionalFormatting sqref="BQ43:BQ64">
    <cfRule type="cellIs" dxfId="9644" priority="2527" stopIfTrue="1" operator="equal">
      <formula>"h"</formula>
    </cfRule>
    <cfRule type="cellIs" dxfId="9643" priority="2528" stopIfTrue="1" operator="equal">
      <formula>"g"</formula>
    </cfRule>
  </conditionalFormatting>
  <conditionalFormatting sqref="BQ43:BQ64">
    <cfRule type="cellIs" dxfId="9642" priority="2526" stopIfTrue="1" operator="equal">
      <formula>"f"</formula>
    </cfRule>
  </conditionalFormatting>
  <conditionalFormatting sqref="BQ43:BQ64">
    <cfRule type="cellIs" dxfId="9641" priority="2524" stopIfTrue="1" operator="equal">
      <formula>"h"</formula>
    </cfRule>
    <cfRule type="cellIs" dxfId="9640" priority="2525" stopIfTrue="1" operator="equal">
      <formula>"g"</formula>
    </cfRule>
  </conditionalFormatting>
  <conditionalFormatting sqref="BQ43:BQ64">
    <cfRule type="cellIs" dxfId="9639" priority="2523" stopIfTrue="1" operator="equal">
      <formula>"f"</formula>
    </cfRule>
  </conditionalFormatting>
  <conditionalFormatting sqref="BQ43:BQ64">
    <cfRule type="cellIs" dxfId="9638" priority="2521" stopIfTrue="1" operator="equal">
      <formula>"h"</formula>
    </cfRule>
    <cfRule type="cellIs" dxfId="9637" priority="2522" stopIfTrue="1" operator="equal">
      <formula>"g"</formula>
    </cfRule>
  </conditionalFormatting>
  <conditionalFormatting sqref="BQ43:BQ64">
    <cfRule type="cellIs" dxfId="9636" priority="2520" stopIfTrue="1" operator="equal">
      <formula>"f"</formula>
    </cfRule>
  </conditionalFormatting>
  <conditionalFormatting sqref="BQ43:BQ64">
    <cfRule type="cellIs" dxfId="9635" priority="2518" stopIfTrue="1" operator="equal">
      <formula>"h"</formula>
    </cfRule>
    <cfRule type="cellIs" dxfId="9634" priority="2519" stopIfTrue="1" operator="equal">
      <formula>"g"</formula>
    </cfRule>
  </conditionalFormatting>
  <conditionalFormatting sqref="BQ43:BQ64">
    <cfRule type="cellIs" dxfId="9633" priority="2517" stopIfTrue="1" operator="equal">
      <formula>"f"</formula>
    </cfRule>
  </conditionalFormatting>
  <conditionalFormatting sqref="BQ43:BQ64">
    <cfRule type="cellIs" dxfId="9632" priority="2515" stopIfTrue="1" operator="equal">
      <formula>"h"</formula>
    </cfRule>
    <cfRule type="cellIs" dxfId="9631" priority="2516" stopIfTrue="1" operator="equal">
      <formula>"g"</formula>
    </cfRule>
  </conditionalFormatting>
  <conditionalFormatting sqref="BQ43:BQ64">
    <cfRule type="cellIs" dxfId="9630" priority="2514" stopIfTrue="1" operator="equal">
      <formula>"f"</formula>
    </cfRule>
  </conditionalFormatting>
  <conditionalFormatting sqref="BQ43:BQ64">
    <cfRule type="cellIs" dxfId="9629" priority="2512" stopIfTrue="1" operator="equal">
      <formula>"h"</formula>
    </cfRule>
    <cfRule type="cellIs" dxfId="9628" priority="2513" stopIfTrue="1" operator="equal">
      <formula>"g"</formula>
    </cfRule>
  </conditionalFormatting>
  <conditionalFormatting sqref="BQ43:BQ64">
    <cfRule type="cellIs" dxfId="9627" priority="2511" stopIfTrue="1" operator="equal">
      <formula>"f"</formula>
    </cfRule>
  </conditionalFormatting>
  <conditionalFormatting sqref="BQ43:BQ64">
    <cfRule type="cellIs" dxfId="9626" priority="2509" stopIfTrue="1" operator="equal">
      <formula>"h"</formula>
    </cfRule>
    <cfRule type="cellIs" dxfId="9625" priority="2510" stopIfTrue="1" operator="equal">
      <formula>"g"</formula>
    </cfRule>
  </conditionalFormatting>
  <conditionalFormatting sqref="BQ43:BQ64">
    <cfRule type="cellIs" dxfId="9624" priority="2508" stopIfTrue="1" operator="equal">
      <formula>"f"</formula>
    </cfRule>
  </conditionalFormatting>
  <conditionalFormatting sqref="BQ43:BQ64">
    <cfRule type="cellIs" dxfId="9623" priority="2506" stopIfTrue="1" operator="equal">
      <formula>"h"</formula>
    </cfRule>
    <cfRule type="cellIs" dxfId="9622" priority="2507" stopIfTrue="1" operator="equal">
      <formula>"g"</formula>
    </cfRule>
  </conditionalFormatting>
  <conditionalFormatting sqref="BQ43:BQ64">
    <cfRule type="cellIs" dxfId="9621" priority="2505" stopIfTrue="1" operator="equal">
      <formula>"f"</formula>
    </cfRule>
  </conditionalFormatting>
  <conditionalFormatting sqref="BQ43:BQ64">
    <cfRule type="cellIs" dxfId="9620" priority="2503" stopIfTrue="1" operator="equal">
      <formula>"h"</formula>
    </cfRule>
    <cfRule type="cellIs" dxfId="9619" priority="2504" stopIfTrue="1" operator="equal">
      <formula>"g"</formula>
    </cfRule>
  </conditionalFormatting>
  <conditionalFormatting sqref="BQ43:BQ64">
    <cfRule type="cellIs" dxfId="9618" priority="2502" stopIfTrue="1" operator="equal">
      <formula>"f"</formula>
    </cfRule>
  </conditionalFormatting>
  <conditionalFormatting sqref="BQ43:BQ64">
    <cfRule type="cellIs" dxfId="9617" priority="2500" stopIfTrue="1" operator="equal">
      <formula>"h"</formula>
    </cfRule>
    <cfRule type="cellIs" dxfId="9616" priority="2501" stopIfTrue="1" operator="equal">
      <formula>"g"</formula>
    </cfRule>
  </conditionalFormatting>
  <conditionalFormatting sqref="BQ43:BQ64">
    <cfRule type="cellIs" dxfId="9615" priority="2496" stopIfTrue="1" operator="equal">
      <formula>"f"</formula>
    </cfRule>
  </conditionalFormatting>
  <conditionalFormatting sqref="BQ43:BQ64">
    <cfRule type="cellIs" dxfId="9614" priority="2494" stopIfTrue="1" operator="equal">
      <formula>"h"</formula>
    </cfRule>
    <cfRule type="cellIs" dxfId="9613" priority="2495" stopIfTrue="1" operator="equal">
      <formula>"g"</formula>
    </cfRule>
  </conditionalFormatting>
  <conditionalFormatting sqref="BQ43:BQ64">
    <cfRule type="cellIs" dxfId="9612" priority="2499" stopIfTrue="1" operator="equal">
      <formula>"f"</formula>
    </cfRule>
  </conditionalFormatting>
  <conditionalFormatting sqref="BQ43:BQ64">
    <cfRule type="cellIs" dxfId="9611" priority="2497" stopIfTrue="1" operator="equal">
      <formula>"h"</formula>
    </cfRule>
    <cfRule type="cellIs" dxfId="9610" priority="2498" stopIfTrue="1" operator="equal">
      <formula>"g"</formula>
    </cfRule>
  </conditionalFormatting>
  <conditionalFormatting sqref="BQ43:BQ64">
    <cfRule type="cellIs" dxfId="9609" priority="2493" stopIfTrue="1" operator="equal">
      <formula>"f"</formula>
    </cfRule>
  </conditionalFormatting>
  <conditionalFormatting sqref="BQ43:BQ64">
    <cfRule type="cellIs" dxfId="9608" priority="2491" stopIfTrue="1" operator="equal">
      <formula>"h"</formula>
    </cfRule>
    <cfRule type="cellIs" dxfId="9607" priority="2492" stopIfTrue="1" operator="equal">
      <formula>"g"</formula>
    </cfRule>
  </conditionalFormatting>
  <conditionalFormatting sqref="BQ43:BQ64">
    <cfRule type="cellIs" dxfId="9606" priority="2490" stopIfTrue="1" operator="equal">
      <formula>"f"</formula>
    </cfRule>
  </conditionalFormatting>
  <conditionalFormatting sqref="BQ43:BQ64">
    <cfRule type="cellIs" dxfId="9605" priority="2488" stopIfTrue="1" operator="equal">
      <formula>"h"</formula>
    </cfRule>
    <cfRule type="cellIs" dxfId="9604" priority="2489" stopIfTrue="1" operator="equal">
      <formula>"g"</formula>
    </cfRule>
  </conditionalFormatting>
  <conditionalFormatting sqref="BQ43:BQ64">
    <cfRule type="cellIs" dxfId="9603" priority="2487" stopIfTrue="1" operator="equal">
      <formula>"f"</formula>
    </cfRule>
  </conditionalFormatting>
  <conditionalFormatting sqref="BQ43:BQ64">
    <cfRule type="cellIs" dxfId="9602" priority="2485" stopIfTrue="1" operator="equal">
      <formula>"h"</formula>
    </cfRule>
    <cfRule type="cellIs" dxfId="9601" priority="2486" stopIfTrue="1" operator="equal">
      <formula>"g"</formula>
    </cfRule>
  </conditionalFormatting>
  <conditionalFormatting sqref="BP43:BP64">
    <cfRule type="cellIs" dxfId="9600" priority="2412" stopIfTrue="1" operator="equal">
      <formula>"f"</formula>
    </cfRule>
  </conditionalFormatting>
  <conditionalFormatting sqref="BP43:BP64">
    <cfRule type="cellIs" dxfId="9599" priority="2410" stopIfTrue="1" operator="equal">
      <formula>"h"</formula>
    </cfRule>
    <cfRule type="cellIs" dxfId="9598" priority="2411" stopIfTrue="1" operator="equal">
      <formula>"g"</formula>
    </cfRule>
  </conditionalFormatting>
  <conditionalFormatting sqref="BP43:BP64">
    <cfRule type="cellIs" dxfId="9597" priority="2481" stopIfTrue="1" operator="equal">
      <formula>"f"</formula>
    </cfRule>
  </conditionalFormatting>
  <conditionalFormatting sqref="BP43:BP64">
    <cfRule type="cellIs" dxfId="9596" priority="2479" stopIfTrue="1" operator="equal">
      <formula>"h"</formula>
    </cfRule>
    <cfRule type="cellIs" dxfId="9595" priority="2480" stopIfTrue="1" operator="equal">
      <formula>"g"</formula>
    </cfRule>
  </conditionalFormatting>
  <conditionalFormatting sqref="BP43:BP64">
    <cfRule type="cellIs" dxfId="9594" priority="2478" stopIfTrue="1" operator="equal">
      <formula>"f"</formula>
    </cfRule>
  </conditionalFormatting>
  <conditionalFormatting sqref="BP43:BP64">
    <cfRule type="cellIs" dxfId="9593" priority="2476" stopIfTrue="1" operator="equal">
      <formula>"h"</formula>
    </cfRule>
    <cfRule type="cellIs" dxfId="9592" priority="2477" stopIfTrue="1" operator="equal">
      <formula>"g"</formula>
    </cfRule>
  </conditionalFormatting>
  <conditionalFormatting sqref="BP43:BP64">
    <cfRule type="cellIs" dxfId="9591" priority="2475" stopIfTrue="1" operator="equal">
      <formula>"f"</formula>
    </cfRule>
  </conditionalFormatting>
  <conditionalFormatting sqref="BP43:BP64">
    <cfRule type="cellIs" dxfId="9590" priority="2473" stopIfTrue="1" operator="equal">
      <formula>"h"</formula>
    </cfRule>
    <cfRule type="cellIs" dxfId="9589" priority="2474" stopIfTrue="1" operator="equal">
      <formula>"g"</formula>
    </cfRule>
  </conditionalFormatting>
  <conditionalFormatting sqref="BP43:BP64">
    <cfRule type="cellIs" dxfId="9588" priority="2472" stopIfTrue="1" operator="equal">
      <formula>"f"</formula>
    </cfRule>
  </conditionalFormatting>
  <conditionalFormatting sqref="BP43:BP64">
    <cfRule type="cellIs" dxfId="9587" priority="2470" stopIfTrue="1" operator="equal">
      <formula>"h"</formula>
    </cfRule>
    <cfRule type="cellIs" dxfId="9586" priority="2471" stopIfTrue="1" operator="equal">
      <formula>"g"</formula>
    </cfRule>
  </conditionalFormatting>
  <conditionalFormatting sqref="BP43:BP64">
    <cfRule type="cellIs" dxfId="9585" priority="2469" stopIfTrue="1" operator="equal">
      <formula>"f"</formula>
    </cfRule>
  </conditionalFormatting>
  <conditionalFormatting sqref="BP43:BP64">
    <cfRule type="cellIs" dxfId="9584" priority="2467" stopIfTrue="1" operator="equal">
      <formula>"h"</formula>
    </cfRule>
    <cfRule type="cellIs" dxfId="9583" priority="2468" stopIfTrue="1" operator="equal">
      <formula>"g"</formula>
    </cfRule>
  </conditionalFormatting>
  <conditionalFormatting sqref="BP43:BP64">
    <cfRule type="cellIs" dxfId="9582" priority="2466" stopIfTrue="1" operator="equal">
      <formula>"f"</formula>
    </cfRule>
  </conditionalFormatting>
  <conditionalFormatting sqref="BP43:BP64">
    <cfRule type="cellIs" dxfId="9581" priority="2464" stopIfTrue="1" operator="equal">
      <formula>"h"</formula>
    </cfRule>
    <cfRule type="cellIs" dxfId="9580" priority="2465" stopIfTrue="1" operator="equal">
      <formula>"g"</formula>
    </cfRule>
  </conditionalFormatting>
  <conditionalFormatting sqref="BP43:BP64">
    <cfRule type="cellIs" dxfId="9579" priority="2463" stopIfTrue="1" operator="equal">
      <formula>"f"</formula>
    </cfRule>
  </conditionalFormatting>
  <conditionalFormatting sqref="BP43:BP64">
    <cfRule type="cellIs" dxfId="9578" priority="2461" stopIfTrue="1" operator="equal">
      <formula>"h"</formula>
    </cfRule>
    <cfRule type="cellIs" dxfId="9577" priority="2462" stopIfTrue="1" operator="equal">
      <formula>"g"</formula>
    </cfRule>
  </conditionalFormatting>
  <conditionalFormatting sqref="BP43:BP64">
    <cfRule type="cellIs" dxfId="9576" priority="2460" stopIfTrue="1" operator="equal">
      <formula>"f"</formula>
    </cfRule>
  </conditionalFormatting>
  <conditionalFormatting sqref="BP43:BP64">
    <cfRule type="cellIs" dxfId="9575" priority="2458" stopIfTrue="1" operator="equal">
      <formula>"h"</formula>
    </cfRule>
    <cfRule type="cellIs" dxfId="9574" priority="2459" stopIfTrue="1" operator="equal">
      <formula>"g"</formula>
    </cfRule>
  </conditionalFormatting>
  <conditionalFormatting sqref="BP43:BP64">
    <cfRule type="cellIs" dxfId="9573" priority="2457" stopIfTrue="1" operator="equal">
      <formula>"f"</formula>
    </cfRule>
  </conditionalFormatting>
  <conditionalFormatting sqref="BP43:BP64">
    <cfRule type="cellIs" dxfId="9572" priority="2455" stopIfTrue="1" operator="equal">
      <formula>"h"</formula>
    </cfRule>
    <cfRule type="cellIs" dxfId="9571" priority="2456" stopIfTrue="1" operator="equal">
      <formula>"g"</formula>
    </cfRule>
  </conditionalFormatting>
  <conditionalFormatting sqref="BP43:BP64">
    <cfRule type="cellIs" dxfId="9570" priority="2454" stopIfTrue="1" operator="equal">
      <formula>"f"</formula>
    </cfRule>
  </conditionalFormatting>
  <conditionalFormatting sqref="BP43:BP64">
    <cfRule type="cellIs" dxfId="9569" priority="2452" stopIfTrue="1" operator="equal">
      <formula>"h"</formula>
    </cfRule>
    <cfRule type="cellIs" dxfId="9568" priority="2453" stopIfTrue="1" operator="equal">
      <formula>"g"</formula>
    </cfRule>
  </conditionalFormatting>
  <conditionalFormatting sqref="BP43:BP64">
    <cfRule type="cellIs" dxfId="9567" priority="2451" stopIfTrue="1" operator="equal">
      <formula>"f"</formula>
    </cfRule>
  </conditionalFormatting>
  <conditionalFormatting sqref="BP43:BP64">
    <cfRule type="cellIs" dxfId="9566" priority="2449" stopIfTrue="1" operator="equal">
      <formula>"h"</formula>
    </cfRule>
    <cfRule type="cellIs" dxfId="9565" priority="2450" stopIfTrue="1" operator="equal">
      <formula>"g"</formula>
    </cfRule>
  </conditionalFormatting>
  <conditionalFormatting sqref="BP43:BP64">
    <cfRule type="cellIs" dxfId="9564" priority="2448" stopIfTrue="1" operator="equal">
      <formula>"f"</formula>
    </cfRule>
  </conditionalFormatting>
  <conditionalFormatting sqref="BP43:BP64">
    <cfRule type="cellIs" dxfId="9563" priority="2446" stopIfTrue="1" operator="equal">
      <formula>"h"</formula>
    </cfRule>
    <cfRule type="cellIs" dxfId="9562" priority="2447" stopIfTrue="1" operator="equal">
      <formula>"g"</formula>
    </cfRule>
  </conditionalFormatting>
  <conditionalFormatting sqref="BP43:BP64">
    <cfRule type="cellIs" dxfId="9561" priority="2445" stopIfTrue="1" operator="equal">
      <formula>"f"</formula>
    </cfRule>
  </conditionalFormatting>
  <conditionalFormatting sqref="BP43:BP64">
    <cfRule type="cellIs" dxfId="9560" priority="2443" stopIfTrue="1" operator="equal">
      <formula>"h"</formula>
    </cfRule>
    <cfRule type="cellIs" dxfId="9559" priority="2444" stopIfTrue="1" operator="equal">
      <formula>"g"</formula>
    </cfRule>
  </conditionalFormatting>
  <conditionalFormatting sqref="BP43:BP64">
    <cfRule type="cellIs" dxfId="9558" priority="2442" stopIfTrue="1" operator="equal">
      <formula>"f"</formula>
    </cfRule>
  </conditionalFormatting>
  <conditionalFormatting sqref="BP43:BP64">
    <cfRule type="cellIs" dxfId="9557" priority="2440" stopIfTrue="1" operator="equal">
      <formula>"h"</formula>
    </cfRule>
    <cfRule type="cellIs" dxfId="9556" priority="2441" stopIfTrue="1" operator="equal">
      <formula>"g"</formula>
    </cfRule>
  </conditionalFormatting>
  <conditionalFormatting sqref="BP43:BP64">
    <cfRule type="cellIs" dxfId="9555" priority="2439" stopIfTrue="1" operator="equal">
      <formula>"f"</formula>
    </cfRule>
  </conditionalFormatting>
  <conditionalFormatting sqref="BP43:BP64">
    <cfRule type="cellIs" dxfId="9554" priority="2437" stopIfTrue="1" operator="equal">
      <formula>"h"</formula>
    </cfRule>
    <cfRule type="cellIs" dxfId="9553" priority="2438" stopIfTrue="1" operator="equal">
      <formula>"g"</formula>
    </cfRule>
  </conditionalFormatting>
  <conditionalFormatting sqref="BP43:BP64">
    <cfRule type="cellIs" dxfId="9552" priority="2436" stopIfTrue="1" operator="equal">
      <formula>"f"</formula>
    </cfRule>
  </conditionalFormatting>
  <conditionalFormatting sqref="BP43:BP64">
    <cfRule type="cellIs" dxfId="9551" priority="2434" stopIfTrue="1" operator="equal">
      <formula>"h"</formula>
    </cfRule>
    <cfRule type="cellIs" dxfId="9550" priority="2435" stopIfTrue="1" operator="equal">
      <formula>"g"</formula>
    </cfRule>
  </conditionalFormatting>
  <conditionalFormatting sqref="BP43:BP64">
    <cfRule type="cellIs" dxfId="9549" priority="2433" stopIfTrue="1" operator="equal">
      <formula>"f"</formula>
    </cfRule>
  </conditionalFormatting>
  <conditionalFormatting sqref="BP43:BP64">
    <cfRule type="cellIs" dxfId="9548" priority="2431" stopIfTrue="1" operator="equal">
      <formula>"h"</formula>
    </cfRule>
    <cfRule type="cellIs" dxfId="9547" priority="2432" stopIfTrue="1" operator="equal">
      <formula>"g"</formula>
    </cfRule>
  </conditionalFormatting>
  <conditionalFormatting sqref="BP43:BP64">
    <cfRule type="cellIs" dxfId="9546" priority="2430" stopIfTrue="1" operator="equal">
      <formula>"f"</formula>
    </cfRule>
  </conditionalFormatting>
  <conditionalFormatting sqref="BP43:BP64">
    <cfRule type="cellIs" dxfId="9545" priority="2428" stopIfTrue="1" operator="equal">
      <formula>"h"</formula>
    </cfRule>
    <cfRule type="cellIs" dxfId="9544" priority="2429" stopIfTrue="1" operator="equal">
      <formula>"g"</formula>
    </cfRule>
  </conditionalFormatting>
  <conditionalFormatting sqref="BP43:BP64">
    <cfRule type="cellIs" dxfId="9543" priority="2424" stopIfTrue="1" operator="equal">
      <formula>"f"</formula>
    </cfRule>
  </conditionalFormatting>
  <conditionalFormatting sqref="BP43:BP64">
    <cfRule type="cellIs" dxfId="9542" priority="2422" stopIfTrue="1" operator="equal">
      <formula>"h"</formula>
    </cfRule>
    <cfRule type="cellIs" dxfId="9541" priority="2423" stopIfTrue="1" operator="equal">
      <formula>"g"</formula>
    </cfRule>
  </conditionalFormatting>
  <conditionalFormatting sqref="BP43:BP64">
    <cfRule type="cellIs" dxfId="9540" priority="2427" stopIfTrue="1" operator="equal">
      <formula>"f"</formula>
    </cfRule>
  </conditionalFormatting>
  <conditionalFormatting sqref="BP43:BP64">
    <cfRule type="cellIs" dxfId="9539" priority="2425" stopIfTrue="1" operator="equal">
      <formula>"h"</formula>
    </cfRule>
    <cfRule type="cellIs" dxfId="9538" priority="2426" stopIfTrue="1" operator="equal">
      <formula>"g"</formula>
    </cfRule>
  </conditionalFormatting>
  <conditionalFormatting sqref="BP43:BP64">
    <cfRule type="cellIs" dxfId="9537" priority="2421" stopIfTrue="1" operator="equal">
      <formula>"f"</formula>
    </cfRule>
  </conditionalFormatting>
  <conditionalFormatting sqref="BP43:BP64">
    <cfRule type="cellIs" dxfId="9536" priority="2419" stopIfTrue="1" operator="equal">
      <formula>"h"</formula>
    </cfRule>
    <cfRule type="cellIs" dxfId="9535" priority="2420" stopIfTrue="1" operator="equal">
      <formula>"g"</formula>
    </cfRule>
  </conditionalFormatting>
  <conditionalFormatting sqref="BP43:BP64">
    <cfRule type="cellIs" dxfId="9534" priority="2418" stopIfTrue="1" operator="equal">
      <formula>"f"</formula>
    </cfRule>
  </conditionalFormatting>
  <conditionalFormatting sqref="BP43:BP64">
    <cfRule type="cellIs" dxfId="9533" priority="2416" stopIfTrue="1" operator="equal">
      <formula>"h"</formula>
    </cfRule>
    <cfRule type="cellIs" dxfId="9532" priority="2417" stopIfTrue="1" operator="equal">
      <formula>"g"</formula>
    </cfRule>
  </conditionalFormatting>
  <conditionalFormatting sqref="BP43:BP64">
    <cfRule type="cellIs" dxfId="9531" priority="2415" stopIfTrue="1" operator="equal">
      <formula>"f"</formula>
    </cfRule>
  </conditionalFormatting>
  <conditionalFormatting sqref="BP43:BP64">
    <cfRule type="cellIs" dxfId="9530" priority="2413" stopIfTrue="1" operator="equal">
      <formula>"h"</formula>
    </cfRule>
    <cfRule type="cellIs" dxfId="9529" priority="2414" stopIfTrue="1" operator="equal">
      <formula>"g"</formula>
    </cfRule>
  </conditionalFormatting>
  <conditionalFormatting sqref="BP43:BQ64">
    <cfRule type="cellIs" dxfId="9528" priority="2406" stopIfTrue="1" operator="equal">
      <formula>"f"</formula>
    </cfRule>
  </conditionalFormatting>
  <conditionalFormatting sqref="BP43:BQ64">
    <cfRule type="cellIs" dxfId="9527" priority="2404" stopIfTrue="1" operator="equal">
      <formula>"h"</formula>
    </cfRule>
    <cfRule type="cellIs" dxfId="9526" priority="2405" stopIfTrue="1" operator="equal">
      <formula>"g"</formula>
    </cfRule>
  </conditionalFormatting>
  <conditionalFormatting sqref="BP43:BQ64">
    <cfRule type="cellIs" dxfId="9525" priority="2409" stopIfTrue="1" operator="equal">
      <formula>"f"</formula>
    </cfRule>
  </conditionalFormatting>
  <conditionalFormatting sqref="BP43:BQ64">
    <cfRule type="cellIs" dxfId="9524" priority="2407" stopIfTrue="1" operator="equal">
      <formula>"h"</formula>
    </cfRule>
    <cfRule type="cellIs" dxfId="9523" priority="2408" stopIfTrue="1" operator="equal">
      <formula>"g"</formula>
    </cfRule>
  </conditionalFormatting>
  <conditionalFormatting sqref="AT43:AT64">
    <cfRule type="cellIs" dxfId="9522" priority="2385" stopIfTrue="1" operator="equal">
      <formula>"f"</formula>
    </cfRule>
  </conditionalFormatting>
  <conditionalFormatting sqref="AT43:AT64">
    <cfRule type="cellIs" dxfId="9521" priority="2383" stopIfTrue="1" operator="equal">
      <formula>"h"</formula>
    </cfRule>
    <cfRule type="cellIs" dxfId="9520" priority="2384" stopIfTrue="1" operator="equal">
      <formula>"g"</formula>
    </cfRule>
  </conditionalFormatting>
  <conditionalFormatting sqref="AS43:AS64">
    <cfRule type="cellIs" dxfId="9519" priority="2313" stopIfTrue="1" operator="equal">
      <formula>"f"</formula>
    </cfRule>
  </conditionalFormatting>
  <conditionalFormatting sqref="AS43:AS64">
    <cfRule type="cellIs" dxfId="9518" priority="2311" stopIfTrue="1" operator="equal">
      <formula>"h"</formula>
    </cfRule>
    <cfRule type="cellIs" dxfId="9517" priority="2312" stopIfTrue="1" operator="equal">
      <formula>"g"</formula>
    </cfRule>
  </conditionalFormatting>
  <conditionalFormatting sqref="AT43:AT64">
    <cfRule type="cellIs" dxfId="9516" priority="2382" stopIfTrue="1" operator="equal">
      <formula>"f"</formula>
    </cfRule>
  </conditionalFormatting>
  <conditionalFormatting sqref="AT43:AT64">
    <cfRule type="cellIs" dxfId="9515" priority="2380" stopIfTrue="1" operator="equal">
      <formula>"h"</formula>
    </cfRule>
    <cfRule type="cellIs" dxfId="9514" priority="2381" stopIfTrue="1" operator="equal">
      <formula>"g"</formula>
    </cfRule>
  </conditionalFormatting>
  <conditionalFormatting sqref="AT43:AT64">
    <cfRule type="cellIs" dxfId="9513" priority="2379" stopIfTrue="1" operator="equal">
      <formula>"f"</formula>
    </cfRule>
  </conditionalFormatting>
  <conditionalFormatting sqref="AT43:AT64">
    <cfRule type="cellIs" dxfId="9512" priority="2377" stopIfTrue="1" operator="equal">
      <formula>"h"</formula>
    </cfRule>
    <cfRule type="cellIs" dxfId="9511" priority="2378" stopIfTrue="1" operator="equal">
      <formula>"g"</formula>
    </cfRule>
  </conditionalFormatting>
  <conditionalFormatting sqref="AT43:AT64">
    <cfRule type="cellIs" dxfId="9510" priority="2376" stopIfTrue="1" operator="equal">
      <formula>"f"</formula>
    </cfRule>
  </conditionalFormatting>
  <conditionalFormatting sqref="AT43:AT64">
    <cfRule type="cellIs" dxfId="9509" priority="2374" stopIfTrue="1" operator="equal">
      <formula>"h"</formula>
    </cfRule>
    <cfRule type="cellIs" dxfId="9508" priority="2375" stopIfTrue="1" operator="equal">
      <formula>"g"</formula>
    </cfRule>
  </conditionalFormatting>
  <conditionalFormatting sqref="AT43:AT64">
    <cfRule type="cellIs" dxfId="9507" priority="2373" stopIfTrue="1" operator="equal">
      <formula>"f"</formula>
    </cfRule>
  </conditionalFormatting>
  <conditionalFormatting sqref="AT43:AT64">
    <cfRule type="cellIs" dxfId="9506" priority="2371" stopIfTrue="1" operator="equal">
      <formula>"h"</formula>
    </cfRule>
    <cfRule type="cellIs" dxfId="9505" priority="2372" stopIfTrue="1" operator="equal">
      <formula>"g"</formula>
    </cfRule>
  </conditionalFormatting>
  <conditionalFormatting sqref="AT43:AT64">
    <cfRule type="cellIs" dxfId="9504" priority="2370" stopIfTrue="1" operator="equal">
      <formula>"f"</formula>
    </cfRule>
  </conditionalFormatting>
  <conditionalFormatting sqref="AT43:AT64">
    <cfRule type="cellIs" dxfId="9503" priority="2368" stopIfTrue="1" operator="equal">
      <formula>"h"</formula>
    </cfRule>
    <cfRule type="cellIs" dxfId="9502" priority="2369" stopIfTrue="1" operator="equal">
      <formula>"g"</formula>
    </cfRule>
  </conditionalFormatting>
  <conditionalFormatting sqref="AT43:AT64">
    <cfRule type="cellIs" dxfId="9501" priority="2367" stopIfTrue="1" operator="equal">
      <formula>"f"</formula>
    </cfRule>
  </conditionalFormatting>
  <conditionalFormatting sqref="AT43:AT64">
    <cfRule type="cellIs" dxfId="9500" priority="2365" stopIfTrue="1" operator="equal">
      <formula>"h"</formula>
    </cfRule>
    <cfRule type="cellIs" dxfId="9499" priority="2366" stopIfTrue="1" operator="equal">
      <formula>"g"</formula>
    </cfRule>
  </conditionalFormatting>
  <conditionalFormatting sqref="AT43:AT64">
    <cfRule type="cellIs" dxfId="9498" priority="2364" stopIfTrue="1" operator="equal">
      <formula>"f"</formula>
    </cfRule>
  </conditionalFormatting>
  <conditionalFormatting sqref="AT43:AT64">
    <cfRule type="cellIs" dxfId="9497" priority="2362" stopIfTrue="1" operator="equal">
      <formula>"h"</formula>
    </cfRule>
    <cfRule type="cellIs" dxfId="9496" priority="2363" stopIfTrue="1" operator="equal">
      <formula>"g"</formula>
    </cfRule>
  </conditionalFormatting>
  <conditionalFormatting sqref="AT43:AT64">
    <cfRule type="cellIs" dxfId="9495" priority="2361" stopIfTrue="1" operator="equal">
      <formula>"f"</formula>
    </cfRule>
  </conditionalFormatting>
  <conditionalFormatting sqref="AT43:AT64">
    <cfRule type="cellIs" dxfId="9494" priority="2359" stopIfTrue="1" operator="equal">
      <formula>"h"</formula>
    </cfRule>
    <cfRule type="cellIs" dxfId="9493" priority="2360" stopIfTrue="1" operator="equal">
      <formula>"g"</formula>
    </cfRule>
  </conditionalFormatting>
  <conditionalFormatting sqref="AT43:AT64">
    <cfRule type="cellIs" dxfId="9492" priority="2358" stopIfTrue="1" operator="equal">
      <formula>"f"</formula>
    </cfRule>
  </conditionalFormatting>
  <conditionalFormatting sqref="AT43:AT64">
    <cfRule type="cellIs" dxfId="9491" priority="2356" stopIfTrue="1" operator="equal">
      <formula>"h"</formula>
    </cfRule>
    <cfRule type="cellIs" dxfId="9490" priority="2357" stopIfTrue="1" operator="equal">
      <formula>"g"</formula>
    </cfRule>
  </conditionalFormatting>
  <conditionalFormatting sqref="AT43:AT64">
    <cfRule type="cellIs" dxfId="9489" priority="2355" stopIfTrue="1" operator="equal">
      <formula>"f"</formula>
    </cfRule>
  </conditionalFormatting>
  <conditionalFormatting sqref="AT43:AT64">
    <cfRule type="cellIs" dxfId="9488" priority="2353" stopIfTrue="1" operator="equal">
      <formula>"h"</formula>
    </cfRule>
    <cfRule type="cellIs" dxfId="9487" priority="2354" stopIfTrue="1" operator="equal">
      <formula>"g"</formula>
    </cfRule>
  </conditionalFormatting>
  <conditionalFormatting sqref="AT43:AT64">
    <cfRule type="cellIs" dxfId="9486" priority="2352" stopIfTrue="1" operator="equal">
      <formula>"f"</formula>
    </cfRule>
  </conditionalFormatting>
  <conditionalFormatting sqref="AT43:AT64">
    <cfRule type="cellIs" dxfId="9485" priority="2350" stopIfTrue="1" operator="equal">
      <formula>"h"</formula>
    </cfRule>
    <cfRule type="cellIs" dxfId="9484" priority="2351" stopIfTrue="1" operator="equal">
      <formula>"g"</formula>
    </cfRule>
  </conditionalFormatting>
  <conditionalFormatting sqref="AT43:AT64">
    <cfRule type="cellIs" dxfId="9483" priority="2349" stopIfTrue="1" operator="equal">
      <formula>"f"</formula>
    </cfRule>
  </conditionalFormatting>
  <conditionalFormatting sqref="AT43:AT64">
    <cfRule type="cellIs" dxfId="9482" priority="2347" stopIfTrue="1" operator="equal">
      <formula>"h"</formula>
    </cfRule>
    <cfRule type="cellIs" dxfId="9481" priority="2348" stopIfTrue="1" operator="equal">
      <formula>"g"</formula>
    </cfRule>
  </conditionalFormatting>
  <conditionalFormatting sqref="AT43:AT64">
    <cfRule type="cellIs" dxfId="9480" priority="2346" stopIfTrue="1" operator="equal">
      <formula>"f"</formula>
    </cfRule>
  </conditionalFormatting>
  <conditionalFormatting sqref="AT43:AT64">
    <cfRule type="cellIs" dxfId="9479" priority="2344" stopIfTrue="1" operator="equal">
      <formula>"h"</formula>
    </cfRule>
    <cfRule type="cellIs" dxfId="9478" priority="2345" stopIfTrue="1" operator="equal">
      <formula>"g"</formula>
    </cfRule>
  </conditionalFormatting>
  <conditionalFormatting sqref="AT43:AT64">
    <cfRule type="cellIs" dxfId="9477" priority="2343" stopIfTrue="1" operator="equal">
      <formula>"f"</formula>
    </cfRule>
  </conditionalFormatting>
  <conditionalFormatting sqref="AT43:AT64">
    <cfRule type="cellIs" dxfId="9476" priority="2341" stopIfTrue="1" operator="equal">
      <formula>"h"</formula>
    </cfRule>
    <cfRule type="cellIs" dxfId="9475" priority="2342" stopIfTrue="1" operator="equal">
      <formula>"g"</formula>
    </cfRule>
  </conditionalFormatting>
  <conditionalFormatting sqref="AT43:AT64">
    <cfRule type="cellIs" dxfId="9474" priority="2340" stopIfTrue="1" operator="equal">
      <formula>"f"</formula>
    </cfRule>
  </conditionalFormatting>
  <conditionalFormatting sqref="AT43:AT64">
    <cfRule type="cellIs" dxfId="9473" priority="2338" stopIfTrue="1" operator="equal">
      <formula>"h"</formula>
    </cfRule>
    <cfRule type="cellIs" dxfId="9472" priority="2339" stopIfTrue="1" operator="equal">
      <formula>"g"</formula>
    </cfRule>
  </conditionalFormatting>
  <conditionalFormatting sqref="AT43:AT64">
    <cfRule type="cellIs" dxfId="9471" priority="2337" stopIfTrue="1" operator="equal">
      <formula>"f"</formula>
    </cfRule>
  </conditionalFormatting>
  <conditionalFormatting sqref="AT43:AT64">
    <cfRule type="cellIs" dxfId="9470" priority="2335" stopIfTrue="1" operator="equal">
      <formula>"h"</formula>
    </cfRule>
    <cfRule type="cellIs" dxfId="9469" priority="2336" stopIfTrue="1" operator="equal">
      <formula>"g"</formula>
    </cfRule>
  </conditionalFormatting>
  <conditionalFormatting sqref="AT43:AT64">
    <cfRule type="cellIs" dxfId="9468" priority="2334" stopIfTrue="1" operator="equal">
      <formula>"f"</formula>
    </cfRule>
  </conditionalFormatting>
  <conditionalFormatting sqref="AT43:AT64">
    <cfRule type="cellIs" dxfId="9467" priority="2332" stopIfTrue="1" operator="equal">
      <formula>"h"</formula>
    </cfRule>
    <cfRule type="cellIs" dxfId="9466" priority="2333" stopIfTrue="1" operator="equal">
      <formula>"g"</formula>
    </cfRule>
  </conditionalFormatting>
  <conditionalFormatting sqref="AT43:AT64">
    <cfRule type="cellIs" dxfId="9465" priority="2331" stopIfTrue="1" operator="equal">
      <formula>"f"</formula>
    </cfRule>
  </conditionalFormatting>
  <conditionalFormatting sqref="AT43:AT64">
    <cfRule type="cellIs" dxfId="9464" priority="2329" stopIfTrue="1" operator="equal">
      <formula>"h"</formula>
    </cfRule>
    <cfRule type="cellIs" dxfId="9463" priority="2330" stopIfTrue="1" operator="equal">
      <formula>"g"</formula>
    </cfRule>
  </conditionalFormatting>
  <conditionalFormatting sqref="AT43:AT64">
    <cfRule type="cellIs" dxfId="9462" priority="2325" stopIfTrue="1" operator="equal">
      <formula>"f"</formula>
    </cfRule>
  </conditionalFormatting>
  <conditionalFormatting sqref="AT43:AT64">
    <cfRule type="cellIs" dxfId="9461" priority="2323" stopIfTrue="1" operator="equal">
      <formula>"h"</formula>
    </cfRule>
    <cfRule type="cellIs" dxfId="9460" priority="2324" stopIfTrue="1" operator="equal">
      <formula>"g"</formula>
    </cfRule>
  </conditionalFormatting>
  <conditionalFormatting sqref="AT43:AT64">
    <cfRule type="cellIs" dxfId="9459" priority="2328" stopIfTrue="1" operator="equal">
      <formula>"f"</formula>
    </cfRule>
  </conditionalFormatting>
  <conditionalFormatting sqref="AT43:AT64">
    <cfRule type="cellIs" dxfId="9458" priority="2326" stopIfTrue="1" operator="equal">
      <formula>"h"</formula>
    </cfRule>
    <cfRule type="cellIs" dxfId="9457" priority="2327" stopIfTrue="1" operator="equal">
      <formula>"g"</formula>
    </cfRule>
  </conditionalFormatting>
  <conditionalFormatting sqref="AT43:AT64">
    <cfRule type="cellIs" dxfId="9456" priority="2322" stopIfTrue="1" operator="equal">
      <formula>"f"</formula>
    </cfRule>
  </conditionalFormatting>
  <conditionalFormatting sqref="AT43:AT64">
    <cfRule type="cellIs" dxfId="9455" priority="2320" stopIfTrue="1" operator="equal">
      <formula>"h"</formula>
    </cfRule>
    <cfRule type="cellIs" dxfId="9454" priority="2321" stopIfTrue="1" operator="equal">
      <formula>"g"</formula>
    </cfRule>
  </conditionalFormatting>
  <conditionalFormatting sqref="AT43:AT64">
    <cfRule type="cellIs" dxfId="9453" priority="2319" stopIfTrue="1" operator="equal">
      <formula>"f"</formula>
    </cfRule>
  </conditionalFormatting>
  <conditionalFormatting sqref="AT43:AT64">
    <cfRule type="cellIs" dxfId="9452" priority="2317" stopIfTrue="1" operator="equal">
      <formula>"h"</formula>
    </cfRule>
    <cfRule type="cellIs" dxfId="9451" priority="2318" stopIfTrue="1" operator="equal">
      <formula>"g"</formula>
    </cfRule>
  </conditionalFormatting>
  <conditionalFormatting sqref="AT43:AT64">
    <cfRule type="cellIs" dxfId="9450" priority="2316" stopIfTrue="1" operator="equal">
      <formula>"f"</formula>
    </cfRule>
  </conditionalFormatting>
  <conditionalFormatting sqref="AT43:AT64">
    <cfRule type="cellIs" dxfId="9449" priority="2314" stopIfTrue="1" operator="equal">
      <formula>"h"</formula>
    </cfRule>
    <cfRule type="cellIs" dxfId="9448" priority="2315" stopIfTrue="1" operator="equal">
      <formula>"g"</formula>
    </cfRule>
  </conditionalFormatting>
  <conditionalFormatting sqref="AS43:AT64">
    <cfRule type="cellIs" dxfId="9447" priority="2241" stopIfTrue="1" operator="equal">
      <formula>"f"</formula>
    </cfRule>
  </conditionalFormatting>
  <conditionalFormatting sqref="AS43:AT64">
    <cfRule type="cellIs" dxfId="9446" priority="2239" stopIfTrue="1" operator="equal">
      <formula>"h"</formula>
    </cfRule>
    <cfRule type="cellIs" dxfId="9445" priority="2240" stopIfTrue="1" operator="equal">
      <formula>"g"</formula>
    </cfRule>
  </conditionalFormatting>
  <conditionalFormatting sqref="AS43:AS64">
    <cfRule type="cellIs" dxfId="9444" priority="2310" stopIfTrue="1" operator="equal">
      <formula>"f"</formula>
    </cfRule>
  </conditionalFormatting>
  <conditionalFormatting sqref="AS43:AS64">
    <cfRule type="cellIs" dxfId="9443" priority="2308" stopIfTrue="1" operator="equal">
      <formula>"h"</formula>
    </cfRule>
    <cfRule type="cellIs" dxfId="9442" priority="2309" stopIfTrue="1" operator="equal">
      <formula>"g"</formula>
    </cfRule>
  </conditionalFormatting>
  <conditionalFormatting sqref="AS43:AS64">
    <cfRule type="cellIs" dxfId="9441" priority="2307" stopIfTrue="1" operator="equal">
      <formula>"f"</formula>
    </cfRule>
  </conditionalFormatting>
  <conditionalFormatting sqref="AS43:AS64">
    <cfRule type="cellIs" dxfId="9440" priority="2305" stopIfTrue="1" operator="equal">
      <formula>"h"</formula>
    </cfRule>
    <cfRule type="cellIs" dxfId="9439" priority="2306" stopIfTrue="1" operator="equal">
      <formula>"g"</formula>
    </cfRule>
  </conditionalFormatting>
  <conditionalFormatting sqref="AS43:AS64">
    <cfRule type="cellIs" dxfId="9438" priority="2304" stopIfTrue="1" operator="equal">
      <formula>"f"</formula>
    </cfRule>
  </conditionalFormatting>
  <conditionalFormatting sqref="AS43:AS64">
    <cfRule type="cellIs" dxfId="9437" priority="2302" stopIfTrue="1" operator="equal">
      <formula>"h"</formula>
    </cfRule>
    <cfRule type="cellIs" dxfId="9436" priority="2303" stopIfTrue="1" operator="equal">
      <formula>"g"</formula>
    </cfRule>
  </conditionalFormatting>
  <conditionalFormatting sqref="AS43:AS64">
    <cfRule type="cellIs" dxfId="9435" priority="2301" stopIfTrue="1" operator="equal">
      <formula>"f"</formula>
    </cfRule>
  </conditionalFormatting>
  <conditionalFormatting sqref="AS43:AS64">
    <cfRule type="cellIs" dxfId="9434" priority="2299" stopIfTrue="1" operator="equal">
      <formula>"h"</formula>
    </cfRule>
    <cfRule type="cellIs" dxfId="9433" priority="2300" stopIfTrue="1" operator="equal">
      <formula>"g"</formula>
    </cfRule>
  </conditionalFormatting>
  <conditionalFormatting sqref="AS43:AS64">
    <cfRule type="cellIs" dxfId="9432" priority="2298" stopIfTrue="1" operator="equal">
      <formula>"f"</formula>
    </cfRule>
  </conditionalFormatting>
  <conditionalFormatting sqref="AS43:AS64">
    <cfRule type="cellIs" dxfId="9431" priority="2296" stopIfTrue="1" operator="equal">
      <formula>"h"</formula>
    </cfRule>
    <cfRule type="cellIs" dxfId="9430" priority="2297" stopIfTrue="1" operator="equal">
      <formula>"g"</formula>
    </cfRule>
  </conditionalFormatting>
  <conditionalFormatting sqref="AS43:AS64">
    <cfRule type="cellIs" dxfId="9429" priority="2295" stopIfTrue="1" operator="equal">
      <formula>"f"</formula>
    </cfRule>
  </conditionalFormatting>
  <conditionalFormatting sqref="AS43:AS64">
    <cfRule type="cellIs" dxfId="9428" priority="2293" stopIfTrue="1" operator="equal">
      <formula>"h"</formula>
    </cfRule>
    <cfRule type="cellIs" dxfId="9427" priority="2294" stopIfTrue="1" operator="equal">
      <formula>"g"</formula>
    </cfRule>
  </conditionalFormatting>
  <conditionalFormatting sqref="AS43:AS64">
    <cfRule type="cellIs" dxfId="9426" priority="2292" stopIfTrue="1" operator="equal">
      <formula>"f"</formula>
    </cfRule>
  </conditionalFormatting>
  <conditionalFormatting sqref="AS43:AS64">
    <cfRule type="cellIs" dxfId="9425" priority="2290" stopIfTrue="1" operator="equal">
      <formula>"h"</formula>
    </cfRule>
    <cfRule type="cellIs" dxfId="9424" priority="2291" stopIfTrue="1" operator="equal">
      <formula>"g"</formula>
    </cfRule>
  </conditionalFormatting>
  <conditionalFormatting sqref="AS43:AS64">
    <cfRule type="cellIs" dxfId="9423" priority="2289" stopIfTrue="1" operator="equal">
      <formula>"f"</formula>
    </cfRule>
  </conditionalFormatting>
  <conditionalFormatting sqref="AS43:AS64">
    <cfRule type="cellIs" dxfId="9422" priority="2287" stopIfTrue="1" operator="equal">
      <formula>"h"</formula>
    </cfRule>
    <cfRule type="cellIs" dxfId="9421" priority="2288" stopIfTrue="1" operator="equal">
      <formula>"g"</formula>
    </cfRule>
  </conditionalFormatting>
  <conditionalFormatting sqref="AS43:AS64">
    <cfRule type="cellIs" dxfId="9420" priority="2286" stopIfTrue="1" operator="equal">
      <formula>"f"</formula>
    </cfRule>
  </conditionalFormatting>
  <conditionalFormatting sqref="AS43:AS64">
    <cfRule type="cellIs" dxfId="9419" priority="2284" stopIfTrue="1" operator="equal">
      <formula>"h"</formula>
    </cfRule>
    <cfRule type="cellIs" dxfId="9418" priority="2285" stopIfTrue="1" operator="equal">
      <formula>"g"</formula>
    </cfRule>
  </conditionalFormatting>
  <conditionalFormatting sqref="AS43:AS64">
    <cfRule type="cellIs" dxfId="9417" priority="2283" stopIfTrue="1" operator="equal">
      <formula>"f"</formula>
    </cfRule>
  </conditionalFormatting>
  <conditionalFormatting sqref="AS43:AS64">
    <cfRule type="cellIs" dxfId="9416" priority="2281" stopIfTrue="1" operator="equal">
      <formula>"h"</formula>
    </cfRule>
    <cfRule type="cellIs" dxfId="9415" priority="2282" stopIfTrue="1" operator="equal">
      <formula>"g"</formula>
    </cfRule>
  </conditionalFormatting>
  <conditionalFormatting sqref="AS43:AS64">
    <cfRule type="cellIs" dxfId="9414" priority="2280" stopIfTrue="1" operator="equal">
      <formula>"f"</formula>
    </cfRule>
  </conditionalFormatting>
  <conditionalFormatting sqref="AS43:AS64">
    <cfRule type="cellIs" dxfId="9413" priority="2278" stopIfTrue="1" operator="equal">
      <formula>"h"</formula>
    </cfRule>
    <cfRule type="cellIs" dxfId="9412" priority="2279" stopIfTrue="1" operator="equal">
      <formula>"g"</formula>
    </cfRule>
  </conditionalFormatting>
  <conditionalFormatting sqref="AS43:AS64">
    <cfRule type="cellIs" dxfId="9411" priority="2277" stopIfTrue="1" operator="equal">
      <formula>"f"</formula>
    </cfRule>
  </conditionalFormatting>
  <conditionalFormatting sqref="AS43:AS64">
    <cfRule type="cellIs" dxfId="9410" priority="2275" stopIfTrue="1" operator="equal">
      <formula>"h"</formula>
    </cfRule>
    <cfRule type="cellIs" dxfId="9409" priority="2276" stopIfTrue="1" operator="equal">
      <formula>"g"</formula>
    </cfRule>
  </conditionalFormatting>
  <conditionalFormatting sqref="AS43:AS64">
    <cfRule type="cellIs" dxfId="9408" priority="2274" stopIfTrue="1" operator="equal">
      <formula>"f"</formula>
    </cfRule>
  </conditionalFormatting>
  <conditionalFormatting sqref="AS43:AS64">
    <cfRule type="cellIs" dxfId="9407" priority="2272" stopIfTrue="1" operator="equal">
      <formula>"h"</formula>
    </cfRule>
    <cfRule type="cellIs" dxfId="9406" priority="2273" stopIfTrue="1" operator="equal">
      <formula>"g"</formula>
    </cfRule>
  </conditionalFormatting>
  <conditionalFormatting sqref="AS43:AS64">
    <cfRule type="cellIs" dxfId="9405" priority="2271" stopIfTrue="1" operator="equal">
      <formula>"f"</formula>
    </cfRule>
  </conditionalFormatting>
  <conditionalFormatting sqref="AS43:AS64">
    <cfRule type="cellIs" dxfId="9404" priority="2269" stopIfTrue="1" operator="equal">
      <formula>"h"</formula>
    </cfRule>
    <cfRule type="cellIs" dxfId="9403" priority="2270" stopIfTrue="1" operator="equal">
      <formula>"g"</formula>
    </cfRule>
  </conditionalFormatting>
  <conditionalFormatting sqref="AS43:AS64">
    <cfRule type="cellIs" dxfId="9402" priority="2268" stopIfTrue="1" operator="equal">
      <formula>"f"</formula>
    </cfRule>
  </conditionalFormatting>
  <conditionalFormatting sqref="AS43:AS64">
    <cfRule type="cellIs" dxfId="9401" priority="2266" stopIfTrue="1" operator="equal">
      <formula>"h"</formula>
    </cfRule>
    <cfRule type="cellIs" dxfId="9400" priority="2267" stopIfTrue="1" operator="equal">
      <formula>"g"</formula>
    </cfRule>
  </conditionalFormatting>
  <conditionalFormatting sqref="AS43:AS64">
    <cfRule type="cellIs" dxfId="9399" priority="2265" stopIfTrue="1" operator="equal">
      <formula>"f"</formula>
    </cfRule>
  </conditionalFormatting>
  <conditionalFormatting sqref="AS43:AS64">
    <cfRule type="cellIs" dxfId="9398" priority="2263" stopIfTrue="1" operator="equal">
      <formula>"h"</formula>
    </cfRule>
    <cfRule type="cellIs" dxfId="9397" priority="2264" stopIfTrue="1" operator="equal">
      <formula>"g"</formula>
    </cfRule>
  </conditionalFormatting>
  <conditionalFormatting sqref="AS43:AS64">
    <cfRule type="cellIs" dxfId="9396" priority="2262" stopIfTrue="1" operator="equal">
      <formula>"f"</formula>
    </cfRule>
  </conditionalFormatting>
  <conditionalFormatting sqref="AS43:AS64">
    <cfRule type="cellIs" dxfId="9395" priority="2260" stopIfTrue="1" operator="equal">
      <formula>"h"</formula>
    </cfRule>
    <cfRule type="cellIs" dxfId="9394" priority="2261" stopIfTrue="1" operator="equal">
      <formula>"g"</formula>
    </cfRule>
  </conditionalFormatting>
  <conditionalFormatting sqref="AS43:AS64">
    <cfRule type="cellIs" dxfId="9393" priority="2259" stopIfTrue="1" operator="equal">
      <formula>"f"</formula>
    </cfRule>
  </conditionalFormatting>
  <conditionalFormatting sqref="AS43:AS64">
    <cfRule type="cellIs" dxfId="9392" priority="2257" stopIfTrue="1" operator="equal">
      <formula>"h"</formula>
    </cfRule>
    <cfRule type="cellIs" dxfId="9391" priority="2258" stopIfTrue="1" operator="equal">
      <formula>"g"</formula>
    </cfRule>
  </conditionalFormatting>
  <conditionalFormatting sqref="AS43:AS64">
    <cfRule type="cellIs" dxfId="9390" priority="2253" stopIfTrue="1" operator="equal">
      <formula>"f"</formula>
    </cfRule>
  </conditionalFormatting>
  <conditionalFormatting sqref="AS43:AS64">
    <cfRule type="cellIs" dxfId="9389" priority="2251" stopIfTrue="1" operator="equal">
      <formula>"h"</formula>
    </cfRule>
    <cfRule type="cellIs" dxfId="9388" priority="2252" stopIfTrue="1" operator="equal">
      <formula>"g"</formula>
    </cfRule>
  </conditionalFormatting>
  <conditionalFormatting sqref="AS43:AS64">
    <cfRule type="cellIs" dxfId="9387" priority="2256" stopIfTrue="1" operator="equal">
      <formula>"f"</formula>
    </cfRule>
  </conditionalFormatting>
  <conditionalFormatting sqref="AS43:AS64">
    <cfRule type="cellIs" dxfId="9386" priority="2254" stopIfTrue="1" operator="equal">
      <formula>"h"</formula>
    </cfRule>
    <cfRule type="cellIs" dxfId="9385" priority="2255" stopIfTrue="1" operator="equal">
      <formula>"g"</formula>
    </cfRule>
  </conditionalFormatting>
  <conditionalFormatting sqref="AS43:AS64">
    <cfRule type="cellIs" dxfId="9384" priority="2250" stopIfTrue="1" operator="equal">
      <formula>"f"</formula>
    </cfRule>
  </conditionalFormatting>
  <conditionalFormatting sqref="AS43:AS64">
    <cfRule type="cellIs" dxfId="9383" priority="2248" stopIfTrue="1" operator="equal">
      <formula>"h"</formula>
    </cfRule>
    <cfRule type="cellIs" dxfId="9382" priority="2249" stopIfTrue="1" operator="equal">
      <formula>"g"</formula>
    </cfRule>
  </conditionalFormatting>
  <conditionalFormatting sqref="AS43:AS64">
    <cfRule type="cellIs" dxfId="9381" priority="2247" stopIfTrue="1" operator="equal">
      <formula>"f"</formula>
    </cfRule>
  </conditionalFormatting>
  <conditionalFormatting sqref="AS43:AS64">
    <cfRule type="cellIs" dxfId="9380" priority="2245" stopIfTrue="1" operator="equal">
      <formula>"h"</formula>
    </cfRule>
    <cfRule type="cellIs" dxfId="9379" priority="2246" stopIfTrue="1" operator="equal">
      <formula>"g"</formula>
    </cfRule>
  </conditionalFormatting>
  <conditionalFormatting sqref="AS43:AS64">
    <cfRule type="cellIs" dxfId="9378" priority="2244" stopIfTrue="1" operator="equal">
      <formula>"f"</formula>
    </cfRule>
  </conditionalFormatting>
  <conditionalFormatting sqref="AS43:AS64">
    <cfRule type="cellIs" dxfId="9377" priority="2242" stopIfTrue="1" operator="equal">
      <formula>"h"</formula>
    </cfRule>
    <cfRule type="cellIs" dxfId="9376" priority="2243" stopIfTrue="1" operator="equal">
      <formula>"g"</formula>
    </cfRule>
  </conditionalFormatting>
  <conditionalFormatting sqref="AS43:AT64">
    <cfRule type="cellIs" dxfId="9375" priority="2235" stopIfTrue="1" operator="equal">
      <formula>"f"</formula>
    </cfRule>
  </conditionalFormatting>
  <conditionalFormatting sqref="AS43:AT64">
    <cfRule type="cellIs" dxfId="9374" priority="2233" stopIfTrue="1" operator="equal">
      <formula>"h"</formula>
    </cfRule>
    <cfRule type="cellIs" dxfId="9373" priority="2234" stopIfTrue="1" operator="equal">
      <formula>"g"</formula>
    </cfRule>
  </conditionalFormatting>
  <conditionalFormatting sqref="AS43:AT64">
    <cfRule type="cellIs" dxfId="9372" priority="2232" stopIfTrue="1" operator="equal">
      <formula>"f"</formula>
    </cfRule>
  </conditionalFormatting>
  <conditionalFormatting sqref="AS43:AT64">
    <cfRule type="cellIs" dxfId="9371" priority="2230" stopIfTrue="1" operator="equal">
      <formula>"h"</formula>
    </cfRule>
    <cfRule type="cellIs" dxfId="9370" priority="2231" stopIfTrue="1" operator="equal">
      <formula>"g"</formula>
    </cfRule>
  </conditionalFormatting>
  <conditionalFormatting sqref="AS43:AT64">
    <cfRule type="cellIs" dxfId="9369" priority="2220" stopIfTrue="1" operator="equal">
      <formula>"f"</formula>
    </cfRule>
  </conditionalFormatting>
  <conditionalFormatting sqref="AS43:AT64">
    <cfRule type="cellIs" dxfId="9368" priority="2218" stopIfTrue="1" operator="equal">
      <formula>"h"</formula>
    </cfRule>
    <cfRule type="cellIs" dxfId="9367" priority="2219" stopIfTrue="1" operator="equal">
      <formula>"g"</formula>
    </cfRule>
  </conditionalFormatting>
  <conditionalFormatting sqref="BR70:BR91">
    <cfRule type="cellIs" dxfId="9366" priority="2217" stopIfTrue="1" operator="equal">
      <formula>"f"</formula>
    </cfRule>
  </conditionalFormatting>
  <conditionalFormatting sqref="BR70:BR91">
    <cfRule type="cellIs" dxfId="9365" priority="2215" stopIfTrue="1" operator="equal">
      <formula>"h"</formula>
    </cfRule>
    <cfRule type="cellIs" dxfId="9364" priority="2216" stopIfTrue="1" operator="equal">
      <formula>"g"</formula>
    </cfRule>
  </conditionalFormatting>
  <conditionalFormatting sqref="AS43:AT64">
    <cfRule type="cellIs" dxfId="9363" priority="2229" stopIfTrue="1" operator="equal">
      <formula>"f"</formula>
    </cfRule>
  </conditionalFormatting>
  <conditionalFormatting sqref="AS43:AT64">
    <cfRule type="cellIs" dxfId="9362" priority="2227" stopIfTrue="1" operator="equal">
      <formula>"h"</formula>
    </cfRule>
    <cfRule type="cellIs" dxfId="9361" priority="2228" stopIfTrue="1" operator="equal">
      <formula>"g"</formula>
    </cfRule>
  </conditionalFormatting>
  <conditionalFormatting sqref="AS43:AT64">
    <cfRule type="cellIs" dxfId="9360" priority="2238" stopIfTrue="1" operator="equal">
      <formula>"f"</formula>
    </cfRule>
  </conditionalFormatting>
  <conditionalFormatting sqref="AS43:AT64">
    <cfRule type="cellIs" dxfId="9359" priority="2236" stopIfTrue="1" operator="equal">
      <formula>"h"</formula>
    </cfRule>
    <cfRule type="cellIs" dxfId="9358" priority="2237" stopIfTrue="1" operator="equal">
      <formula>"g"</formula>
    </cfRule>
  </conditionalFormatting>
  <conditionalFormatting sqref="AS43:AT64">
    <cfRule type="cellIs" dxfId="9357" priority="2226" stopIfTrue="1" operator="equal">
      <formula>"f"</formula>
    </cfRule>
  </conditionalFormatting>
  <conditionalFormatting sqref="AS43:AT64">
    <cfRule type="cellIs" dxfId="9356" priority="2224" stopIfTrue="1" operator="equal">
      <formula>"h"</formula>
    </cfRule>
    <cfRule type="cellIs" dxfId="9355" priority="2225" stopIfTrue="1" operator="equal">
      <formula>"g"</formula>
    </cfRule>
  </conditionalFormatting>
  <conditionalFormatting sqref="AS43:AT64">
    <cfRule type="cellIs" dxfId="9354" priority="2223" stopIfTrue="1" operator="equal">
      <formula>"f"</formula>
    </cfRule>
  </conditionalFormatting>
  <conditionalFormatting sqref="AS43:AT64">
    <cfRule type="cellIs" dxfId="9353" priority="2221" stopIfTrue="1" operator="equal">
      <formula>"h"</formula>
    </cfRule>
    <cfRule type="cellIs" dxfId="9352" priority="2222" stopIfTrue="1" operator="equal">
      <formula>"g"</formula>
    </cfRule>
  </conditionalFormatting>
  <conditionalFormatting sqref="AO70:AP91">
    <cfRule type="cellIs" dxfId="9351" priority="2145" stopIfTrue="1" operator="equal">
      <formula>"f"</formula>
    </cfRule>
  </conditionalFormatting>
  <conditionalFormatting sqref="AO70:AP91">
    <cfRule type="cellIs" dxfId="9350" priority="2143" stopIfTrue="1" operator="equal">
      <formula>"h"</formula>
    </cfRule>
    <cfRule type="cellIs" dxfId="9349" priority="2144" stopIfTrue="1" operator="equal">
      <formula>"g"</formula>
    </cfRule>
  </conditionalFormatting>
  <conditionalFormatting sqref="AO70:AP91">
    <cfRule type="cellIs" dxfId="9348" priority="2214" stopIfTrue="1" operator="equal">
      <formula>"f"</formula>
    </cfRule>
  </conditionalFormatting>
  <conditionalFormatting sqref="AO70:AP91">
    <cfRule type="cellIs" dxfId="9347" priority="2212" stopIfTrue="1" operator="equal">
      <formula>"h"</formula>
    </cfRule>
    <cfRule type="cellIs" dxfId="9346" priority="2213" stopIfTrue="1" operator="equal">
      <formula>"g"</formula>
    </cfRule>
  </conditionalFormatting>
  <conditionalFormatting sqref="AO70:AP91">
    <cfRule type="cellIs" dxfId="9345" priority="2211" stopIfTrue="1" operator="equal">
      <formula>"f"</formula>
    </cfRule>
  </conditionalFormatting>
  <conditionalFormatting sqref="AO70:AP91">
    <cfRule type="cellIs" dxfId="9344" priority="2209" stopIfTrue="1" operator="equal">
      <formula>"h"</formula>
    </cfRule>
    <cfRule type="cellIs" dxfId="9343" priority="2210" stopIfTrue="1" operator="equal">
      <formula>"g"</formula>
    </cfRule>
  </conditionalFormatting>
  <conditionalFormatting sqref="AO70:AP91">
    <cfRule type="cellIs" dxfId="9342" priority="2208" stopIfTrue="1" operator="equal">
      <formula>"f"</formula>
    </cfRule>
  </conditionalFormatting>
  <conditionalFormatting sqref="AO70:AP91">
    <cfRule type="cellIs" dxfId="9341" priority="2206" stopIfTrue="1" operator="equal">
      <formula>"h"</formula>
    </cfRule>
    <cfRule type="cellIs" dxfId="9340" priority="2207" stopIfTrue="1" operator="equal">
      <formula>"g"</formula>
    </cfRule>
  </conditionalFormatting>
  <conditionalFormatting sqref="AO70:AP91">
    <cfRule type="cellIs" dxfId="9339" priority="2205" stopIfTrue="1" operator="equal">
      <formula>"f"</formula>
    </cfRule>
  </conditionalFormatting>
  <conditionalFormatting sqref="AO70:AP91">
    <cfRule type="cellIs" dxfId="9338" priority="2203" stopIfTrue="1" operator="equal">
      <formula>"h"</formula>
    </cfRule>
    <cfRule type="cellIs" dxfId="9337" priority="2204" stopIfTrue="1" operator="equal">
      <formula>"g"</formula>
    </cfRule>
  </conditionalFormatting>
  <conditionalFormatting sqref="AO70:AP91">
    <cfRule type="cellIs" dxfId="9336" priority="2202" stopIfTrue="1" operator="equal">
      <formula>"f"</formula>
    </cfRule>
  </conditionalFormatting>
  <conditionalFormatting sqref="AO70:AP91">
    <cfRule type="cellIs" dxfId="9335" priority="2200" stopIfTrue="1" operator="equal">
      <formula>"h"</formula>
    </cfRule>
    <cfRule type="cellIs" dxfId="9334" priority="2201" stopIfTrue="1" operator="equal">
      <formula>"g"</formula>
    </cfRule>
  </conditionalFormatting>
  <conditionalFormatting sqref="AO70:AP91">
    <cfRule type="cellIs" dxfId="9333" priority="2199" stopIfTrue="1" operator="equal">
      <formula>"f"</formula>
    </cfRule>
  </conditionalFormatting>
  <conditionalFormatting sqref="AO70:AP91">
    <cfRule type="cellIs" dxfId="9332" priority="2197" stopIfTrue="1" operator="equal">
      <formula>"h"</formula>
    </cfRule>
    <cfRule type="cellIs" dxfId="9331" priority="2198" stopIfTrue="1" operator="equal">
      <formula>"g"</formula>
    </cfRule>
  </conditionalFormatting>
  <conditionalFormatting sqref="AO70:AP91">
    <cfRule type="cellIs" dxfId="9330" priority="2196" stopIfTrue="1" operator="equal">
      <formula>"f"</formula>
    </cfRule>
  </conditionalFormatting>
  <conditionalFormatting sqref="AO70:AP91">
    <cfRule type="cellIs" dxfId="9329" priority="2194" stopIfTrue="1" operator="equal">
      <formula>"h"</formula>
    </cfRule>
    <cfRule type="cellIs" dxfId="9328" priority="2195" stopIfTrue="1" operator="equal">
      <formula>"g"</formula>
    </cfRule>
  </conditionalFormatting>
  <conditionalFormatting sqref="AO70:AP91">
    <cfRule type="cellIs" dxfId="9327" priority="2193" stopIfTrue="1" operator="equal">
      <formula>"f"</formula>
    </cfRule>
  </conditionalFormatting>
  <conditionalFormatting sqref="AO70:AP91">
    <cfRule type="cellIs" dxfId="9326" priority="2191" stopIfTrue="1" operator="equal">
      <formula>"h"</formula>
    </cfRule>
    <cfRule type="cellIs" dxfId="9325" priority="2192" stopIfTrue="1" operator="equal">
      <formula>"g"</formula>
    </cfRule>
  </conditionalFormatting>
  <conditionalFormatting sqref="AO70:AP91">
    <cfRule type="cellIs" dxfId="9324" priority="2190" stopIfTrue="1" operator="equal">
      <formula>"f"</formula>
    </cfRule>
  </conditionalFormatting>
  <conditionalFormatting sqref="AO70:AP91">
    <cfRule type="cellIs" dxfId="9323" priority="2188" stopIfTrue="1" operator="equal">
      <formula>"h"</formula>
    </cfRule>
    <cfRule type="cellIs" dxfId="9322" priority="2189" stopIfTrue="1" operator="equal">
      <formula>"g"</formula>
    </cfRule>
  </conditionalFormatting>
  <conditionalFormatting sqref="AO70:AP91">
    <cfRule type="cellIs" dxfId="9321" priority="2187" stopIfTrue="1" operator="equal">
      <formula>"f"</formula>
    </cfRule>
  </conditionalFormatting>
  <conditionalFormatting sqref="AO70:AP91">
    <cfRule type="cellIs" dxfId="9320" priority="2185" stopIfTrue="1" operator="equal">
      <formula>"h"</formula>
    </cfRule>
    <cfRule type="cellIs" dxfId="9319" priority="2186" stopIfTrue="1" operator="equal">
      <formula>"g"</formula>
    </cfRule>
  </conditionalFormatting>
  <conditionalFormatting sqref="AO70:AP91">
    <cfRule type="cellIs" dxfId="9318" priority="2184" stopIfTrue="1" operator="equal">
      <formula>"f"</formula>
    </cfRule>
  </conditionalFormatting>
  <conditionalFormatting sqref="AO70:AP91">
    <cfRule type="cellIs" dxfId="9317" priority="2182" stopIfTrue="1" operator="equal">
      <formula>"h"</formula>
    </cfRule>
    <cfRule type="cellIs" dxfId="9316" priority="2183" stopIfTrue="1" operator="equal">
      <formula>"g"</formula>
    </cfRule>
  </conditionalFormatting>
  <conditionalFormatting sqref="AO70:AP91">
    <cfRule type="cellIs" dxfId="9315" priority="2181" stopIfTrue="1" operator="equal">
      <formula>"f"</formula>
    </cfRule>
  </conditionalFormatting>
  <conditionalFormatting sqref="AO70:AP91">
    <cfRule type="cellIs" dxfId="9314" priority="2179" stopIfTrue="1" operator="equal">
      <formula>"h"</formula>
    </cfRule>
    <cfRule type="cellIs" dxfId="9313" priority="2180" stopIfTrue="1" operator="equal">
      <formula>"g"</formula>
    </cfRule>
  </conditionalFormatting>
  <conditionalFormatting sqref="AO70:AP91">
    <cfRule type="cellIs" dxfId="9312" priority="2178" stopIfTrue="1" operator="equal">
      <formula>"f"</formula>
    </cfRule>
  </conditionalFormatting>
  <conditionalFormatting sqref="AO70:AP91">
    <cfRule type="cellIs" dxfId="9311" priority="2176" stopIfTrue="1" operator="equal">
      <formula>"h"</formula>
    </cfRule>
    <cfRule type="cellIs" dxfId="9310" priority="2177" stopIfTrue="1" operator="equal">
      <formula>"g"</formula>
    </cfRule>
  </conditionalFormatting>
  <conditionalFormatting sqref="AO70:AP91">
    <cfRule type="cellIs" dxfId="9309" priority="2175" stopIfTrue="1" operator="equal">
      <formula>"f"</formula>
    </cfRule>
  </conditionalFormatting>
  <conditionalFormatting sqref="AO70:AP91">
    <cfRule type="cellIs" dxfId="9308" priority="2173" stopIfTrue="1" operator="equal">
      <formula>"h"</formula>
    </cfRule>
    <cfRule type="cellIs" dxfId="9307" priority="2174" stopIfTrue="1" operator="equal">
      <formula>"g"</formula>
    </cfRule>
  </conditionalFormatting>
  <conditionalFormatting sqref="AO70:AP91">
    <cfRule type="cellIs" dxfId="9306" priority="2172" stopIfTrue="1" operator="equal">
      <formula>"f"</formula>
    </cfRule>
  </conditionalFormatting>
  <conditionalFormatting sqref="AO70:AP91">
    <cfRule type="cellIs" dxfId="9305" priority="2170" stopIfTrue="1" operator="equal">
      <formula>"h"</formula>
    </cfRule>
    <cfRule type="cellIs" dxfId="9304" priority="2171" stopIfTrue="1" operator="equal">
      <formula>"g"</formula>
    </cfRule>
  </conditionalFormatting>
  <conditionalFormatting sqref="AO70:AP91">
    <cfRule type="cellIs" dxfId="9303" priority="2169" stopIfTrue="1" operator="equal">
      <formula>"f"</formula>
    </cfRule>
  </conditionalFormatting>
  <conditionalFormatting sqref="AO70:AP91">
    <cfRule type="cellIs" dxfId="9302" priority="2167" stopIfTrue="1" operator="equal">
      <formula>"h"</formula>
    </cfRule>
    <cfRule type="cellIs" dxfId="9301" priority="2168" stopIfTrue="1" operator="equal">
      <formula>"g"</formula>
    </cfRule>
  </conditionalFormatting>
  <conditionalFormatting sqref="AO70:AP91">
    <cfRule type="cellIs" dxfId="9300" priority="2166" stopIfTrue="1" operator="equal">
      <formula>"f"</formula>
    </cfRule>
  </conditionalFormatting>
  <conditionalFormatting sqref="AO70:AP91">
    <cfRule type="cellIs" dxfId="9299" priority="2164" stopIfTrue="1" operator="equal">
      <formula>"h"</formula>
    </cfRule>
    <cfRule type="cellIs" dxfId="9298" priority="2165" stopIfTrue="1" operator="equal">
      <formula>"g"</formula>
    </cfRule>
  </conditionalFormatting>
  <conditionalFormatting sqref="AO70:AP91">
    <cfRule type="cellIs" dxfId="9297" priority="2163" stopIfTrue="1" operator="equal">
      <formula>"f"</formula>
    </cfRule>
  </conditionalFormatting>
  <conditionalFormatting sqref="AO70:AP91">
    <cfRule type="cellIs" dxfId="9296" priority="2161" stopIfTrue="1" operator="equal">
      <formula>"h"</formula>
    </cfRule>
    <cfRule type="cellIs" dxfId="9295" priority="2162" stopIfTrue="1" operator="equal">
      <formula>"g"</formula>
    </cfRule>
  </conditionalFormatting>
  <conditionalFormatting sqref="AO70:AP91">
    <cfRule type="cellIs" dxfId="9294" priority="2157" stopIfTrue="1" operator="equal">
      <formula>"f"</formula>
    </cfRule>
  </conditionalFormatting>
  <conditionalFormatting sqref="AO70:AP91">
    <cfRule type="cellIs" dxfId="9293" priority="2155" stopIfTrue="1" operator="equal">
      <formula>"h"</formula>
    </cfRule>
    <cfRule type="cellIs" dxfId="9292" priority="2156" stopIfTrue="1" operator="equal">
      <formula>"g"</formula>
    </cfRule>
  </conditionalFormatting>
  <conditionalFormatting sqref="AO70:AP91">
    <cfRule type="cellIs" dxfId="9291" priority="2160" stopIfTrue="1" operator="equal">
      <formula>"f"</formula>
    </cfRule>
  </conditionalFormatting>
  <conditionalFormatting sqref="AO70:AP91">
    <cfRule type="cellIs" dxfId="9290" priority="2158" stopIfTrue="1" operator="equal">
      <formula>"h"</formula>
    </cfRule>
    <cfRule type="cellIs" dxfId="9289" priority="2159" stopIfTrue="1" operator="equal">
      <formula>"g"</formula>
    </cfRule>
  </conditionalFormatting>
  <conditionalFormatting sqref="AO70:AP91">
    <cfRule type="cellIs" dxfId="9288" priority="2154" stopIfTrue="1" operator="equal">
      <formula>"f"</formula>
    </cfRule>
  </conditionalFormatting>
  <conditionalFormatting sqref="AO70:AP91">
    <cfRule type="cellIs" dxfId="9287" priority="2152" stopIfTrue="1" operator="equal">
      <formula>"h"</formula>
    </cfRule>
    <cfRule type="cellIs" dxfId="9286" priority="2153" stopIfTrue="1" operator="equal">
      <formula>"g"</formula>
    </cfRule>
  </conditionalFormatting>
  <conditionalFormatting sqref="AO70:AP91">
    <cfRule type="cellIs" dxfId="9285" priority="2151" stopIfTrue="1" operator="equal">
      <formula>"f"</formula>
    </cfRule>
  </conditionalFormatting>
  <conditionalFormatting sqref="AO70:AP91">
    <cfRule type="cellIs" dxfId="9284" priority="2149" stopIfTrue="1" operator="equal">
      <formula>"h"</formula>
    </cfRule>
    <cfRule type="cellIs" dxfId="9283" priority="2150" stopIfTrue="1" operator="equal">
      <formula>"g"</formula>
    </cfRule>
  </conditionalFormatting>
  <conditionalFormatting sqref="AO70:AP91">
    <cfRule type="cellIs" dxfId="9282" priority="2148" stopIfTrue="1" operator="equal">
      <formula>"f"</formula>
    </cfRule>
  </conditionalFormatting>
  <conditionalFormatting sqref="AO70:AP91">
    <cfRule type="cellIs" dxfId="9281" priority="2146" stopIfTrue="1" operator="equal">
      <formula>"h"</formula>
    </cfRule>
    <cfRule type="cellIs" dxfId="9280" priority="2147" stopIfTrue="1" operator="equal">
      <formula>"g"</formula>
    </cfRule>
  </conditionalFormatting>
  <conditionalFormatting sqref="BP70:BQ91">
    <cfRule type="cellIs" dxfId="9279" priority="501" stopIfTrue="1" operator="equal">
      <formula>"f"</formula>
    </cfRule>
  </conditionalFormatting>
  <conditionalFormatting sqref="BP70:BQ91">
    <cfRule type="cellIs" dxfId="9278" priority="499" stopIfTrue="1" operator="equal">
      <formula>"h"</formula>
    </cfRule>
    <cfRule type="cellIs" dxfId="9277" priority="500" stopIfTrue="1" operator="equal">
      <formula>"g"</formula>
    </cfRule>
  </conditionalFormatting>
  <conditionalFormatting sqref="BP70:BQ91">
    <cfRule type="cellIs" dxfId="9276" priority="498" stopIfTrue="1" operator="equal">
      <formula>"f"</formula>
    </cfRule>
  </conditionalFormatting>
  <conditionalFormatting sqref="BP70:BQ91">
    <cfRule type="cellIs" dxfId="9275" priority="496" stopIfTrue="1" operator="equal">
      <formula>"h"</formula>
    </cfRule>
    <cfRule type="cellIs" dxfId="9274" priority="497" stopIfTrue="1" operator="equal">
      <formula>"g"</formula>
    </cfRule>
  </conditionalFormatting>
  <conditionalFormatting sqref="BP70:BQ91">
    <cfRule type="cellIs" dxfId="9273" priority="495" stopIfTrue="1" operator="equal">
      <formula>"f"</formula>
    </cfRule>
  </conditionalFormatting>
  <conditionalFormatting sqref="BP70:BQ91">
    <cfRule type="cellIs" dxfId="9272" priority="493" stopIfTrue="1" operator="equal">
      <formula>"h"</formula>
    </cfRule>
    <cfRule type="cellIs" dxfId="9271" priority="494" stopIfTrue="1" operator="equal">
      <formula>"g"</formula>
    </cfRule>
  </conditionalFormatting>
  <conditionalFormatting sqref="BP70:BQ91">
    <cfRule type="cellIs" dxfId="9270" priority="504" stopIfTrue="1" operator="equal">
      <formula>"f"</formula>
    </cfRule>
  </conditionalFormatting>
  <conditionalFormatting sqref="BP70:BQ91">
    <cfRule type="cellIs" dxfId="9269" priority="502" stopIfTrue="1" operator="equal">
      <formula>"h"</formula>
    </cfRule>
    <cfRule type="cellIs" dxfId="9268" priority="503" stopIfTrue="1" operator="equal">
      <formula>"g"</formula>
    </cfRule>
  </conditionalFormatting>
  <conditionalFormatting sqref="BP70:BQ91">
    <cfRule type="cellIs" dxfId="9267" priority="492" stopIfTrue="1" operator="equal">
      <formula>"f"</formula>
    </cfRule>
  </conditionalFormatting>
  <conditionalFormatting sqref="BP70:BQ91">
    <cfRule type="cellIs" dxfId="9266" priority="490" stopIfTrue="1" operator="equal">
      <formula>"h"</formula>
    </cfRule>
    <cfRule type="cellIs" dxfId="9265" priority="491" stopIfTrue="1" operator="equal">
      <formula>"g"</formula>
    </cfRule>
  </conditionalFormatting>
  <conditionalFormatting sqref="BP70:BQ91">
    <cfRule type="cellIs" dxfId="9264" priority="489" stopIfTrue="1" operator="equal">
      <formula>"f"</formula>
    </cfRule>
  </conditionalFormatting>
  <conditionalFormatting sqref="BP70:BQ91">
    <cfRule type="cellIs" dxfId="9263" priority="487" stopIfTrue="1" operator="equal">
      <formula>"h"</formula>
    </cfRule>
    <cfRule type="cellIs" dxfId="9262" priority="488" stopIfTrue="1" operator="equal">
      <formula>"g"</formula>
    </cfRule>
  </conditionalFormatting>
  <conditionalFormatting sqref="BN70:BO91">
    <cfRule type="cellIs" dxfId="9261" priority="906" stopIfTrue="1" operator="equal">
      <formula>"f"</formula>
    </cfRule>
  </conditionalFormatting>
  <conditionalFormatting sqref="BN70:BO91">
    <cfRule type="cellIs" dxfId="9260" priority="904" stopIfTrue="1" operator="equal">
      <formula>"h"</formula>
    </cfRule>
    <cfRule type="cellIs" dxfId="9259" priority="905" stopIfTrue="1" operator="equal">
      <formula>"g"</formula>
    </cfRule>
  </conditionalFormatting>
  <conditionalFormatting sqref="BN70:BO91">
    <cfRule type="cellIs" dxfId="9258" priority="903" stopIfTrue="1" operator="equal">
      <formula>"f"</formula>
    </cfRule>
  </conditionalFormatting>
  <conditionalFormatting sqref="BN70:BO91">
    <cfRule type="cellIs" dxfId="9257" priority="901" stopIfTrue="1" operator="equal">
      <formula>"h"</formula>
    </cfRule>
    <cfRule type="cellIs" dxfId="9256" priority="902" stopIfTrue="1" operator="equal">
      <formula>"g"</formula>
    </cfRule>
  </conditionalFormatting>
  <conditionalFormatting sqref="BN70:BO91">
    <cfRule type="cellIs" dxfId="9255" priority="882" stopIfTrue="1" operator="equal">
      <formula>"f"</formula>
    </cfRule>
  </conditionalFormatting>
  <conditionalFormatting sqref="BN70:BO91">
    <cfRule type="cellIs" dxfId="9254" priority="880" stopIfTrue="1" operator="equal">
      <formula>"h"</formula>
    </cfRule>
    <cfRule type="cellIs" dxfId="9253" priority="881" stopIfTrue="1" operator="equal">
      <formula>"g"</formula>
    </cfRule>
  </conditionalFormatting>
  <conditionalFormatting sqref="BN70:BO91">
    <cfRule type="cellIs" dxfId="9252" priority="879" stopIfTrue="1" operator="equal">
      <formula>"f"</formula>
    </cfRule>
  </conditionalFormatting>
  <conditionalFormatting sqref="BN70:BO91">
    <cfRule type="cellIs" dxfId="9251" priority="877" stopIfTrue="1" operator="equal">
      <formula>"h"</formula>
    </cfRule>
    <cfRule type="cellIs" dxfId="9250" priority="878" stopIfTrue="1" operator="equal">
      <formula>"g"</formula>
    </cfRule>
  </conditionalFormatting>
  <conditionalFormatting sqref="BN70:BO91">
    <cfRule type="cellIs" dxfId="9249" priority="876" stopIfTrue="1" operator="equal">
      <formula>"f"</formula>
    </cfRule>
  </conditionalFormatting>
  <conditionalFormatting sqref="BN70:BO91">
    <cfRule type="cellIs" dxfId="9248" priority="874" stopIfTrue="1" operator="equal">
      <formula>"h"</formula>
    </cfRule>
    <cfRule type="cellIs" dxfId="9247" priority="875" stopIfTrue="1" operator="equal">
      <formula>"g"</formula>
    </cfRule>
  </conditionalFormatting>
  <conditionalFormatting sqref="BN70:BO91">
    <cfRule type="cellIs" dxfId="9246" priority="870" stopIfTrue="1" operator="equal">
      <formula>"f"</formula>
    </cfRule>
  </conditionalFormatting>
  <conditionalFormatting sqref="BN70:BO91">
    <cfRule type="cellIs" dxfId="9245" priority="868" stopIfTrue="1" operator="equal">
      <formula>"h"</formula>
    </cfRule>
    <cfRule type="cellIs" dxfId="9244" priority="869" stopIfTrue="1" operator="equal">
      <formula>"g"</formula>
    </cfRule>
  </conditionalFormatting>
  <conditionalFormatting sqref="BN70:BO91">
    <cfRule type="cellIs" dxfId="9243" priority="867" stopIfTrue="1" operator="equal">
      <formula>"f"</formula>
    </cfRule>
  </conditionalFormatting>
  <conditionalFormatting sqref="BN70:BO91">
    <cfRule type="cellIs" dxfId="9242" priority="865" stopIfTrue="1" operator="equal">
      <formula>"h"</formula>
    </cfRule>
    <cfRule type="cellIs" dxfId="9241" priority="866" stopIfTrue="1" operator="equal">
      <formula>"g"</formula>
    </cfRule>
  </conditionalFormatting>
  <conditionalFormatting sqref="BN70:BO91">
    <cfRule type="cellIs" dxfId="9240" priority="864" stopIfTrue="1" operator="equal">
      <formula>"f"</formula>
    </cfRule>
  </conditionalFormatting>
  <conditionalFormatting sqref="BN70:BO91">
    <cfRule type="cellIs" dxfId="9239" priority="862" stopIfTrue="1" operator="equal">
      <formula>"h"</formula>
    </cfRule>
    <cfRule type="cellIs" dxfId="9238" priority="863" stopIfTrue="1" operator="equal">
      <formula>"g"</formula>
    </cfRule>
  </conditionalFormatting>
  <conditionalFormatting sqref="BN70:BO91">
    <cfRule type="cellIs" dxfId="9237" priority="861" stopIfTrue="1" operator="equal">
      <formula>"f"</formula>
    </cfRule>
  </conditionalFormatting>
  <conditionalFormatting sqref="BN70:BO91">
    <cfRule type="cellIs" dxfId="9236" priority="859" stopIfTrue="1" operator="equal">
      <formula>"h"</formula>
    </cfRule>
    <cfRule type="cellIs" dxfId="9235" priority="860" stopIfTrue="1" operator="equal">
      <formula>"g"</formula>
    </cfRule>
  </conditionalFormatting>
  <conditionalFormatting sqref="BN70:BO91">
    <cfRule type="cellIs" dxfId="9234" priority="912" stopIfTrue="1" operator="equal">
      <formula>"f"</formula>
    </cfRule>
  </conditionalFormatting>
  <conditionalFormatting sqref="BN70:BO91">
    <cfRule type="cellIs" dxfId="9233" priority="910" stopIfTrue="1" operator="equal">
      <formula>"h"</formula>
    </cfRule>
    <cfRule type="cellIs" dxfId="9232" priority="911" stopIfTrue="1" operator="equal">
      <formula>"g"</formula>
    </cfRule>
  </conditionalFormatting>
  <conditionalFormatting sqref="BN70:BO91">
    <cfRule type="cellIs" dxfId="9231" priority="909" stopIfTrue="1" operator="equal">
      <formula>"f"</formula>
    </cfRule>
  </conditionalFormatting>
  <conditionalFormatting sqref="BN70:BO91">
    <cfRule type="cellIs" dxfId="9230" priority="907" stopIfTrue="1" operator="equal">
      <formula>"h"</formula>
    </cfRule>
    <cfRule type="cellIs" dxfId="9229" priority="908" stopIfTrue="1" operator="equal">
      <formula>"g"</formula>
    </cfRule>
  </conditionalFormatting>
  <conditionalFormatting sqref="BN70:BO91">
    <cfRule type="cellIs" dxfId="9228" priority="900" stopIfTrue="1" operator="equal">
      <formula>"f"</formula>
    </cfRule>
  </conditionalFormatting>
  <conditionalFormatting sqref="BN70:BO91">
    <cfRule type="cellIs" dxfId="9227" priority="898" stopIfTrue="1" operator="equal">
      <formula>"h"</formula>
    </cfRule>
    <cfRule type="cellIs" dxfId="9226" priority="899" stopIfTrue="1" operator="equal">
      <formula>"g"</formula>
    </cfRule>
  </conditionalFormatting>
  <conditionalFormatting sqref="BN70:BO91">
    <cfRule type="cellIs" dxfId="9225" priority="897" stopIfTrue="1" operator="equal">
      <formula>"f"</formula>
    </cfRule>
  </conditionalFormatting>
  <conditionalFormatting sqref="BN70:BO91">
    <cfRule type="cellIs" dxfId="9224" priority="895" stopIfTrue="1" operator="equal">
      <formula>"h"</formula>
    </cfRule>
    <cfRule type="cellIs" dxfId="9223" priority="896" stopIfTrue="1" operator="equal">
      <formula>"g"</formula>
    </cfRule>
  </conditionalFormatting>
  <conditionalFormatting sqref="BN70:BO91">
    <cfRule type="cellIs" dxfId="9222" priority="894" stopIfTrue="1" operator="equal">
      <formula>"f"</formula>
    </cfRule>
  </conditionalFormatting>
  <conditionalFormatting sqref="BN70:BO91">
    <cfRule type="cellIs" dxfId="9221" priority="892" stopIfTrue="1" operator="equal">
      <formula>"h"</formula>
    </cfRule>
    <cfRule type="cellIs" dxfId="9220" priority="893" stopIfTrue="1" operator="equal">
      <formula>"g"</formula>
    </cfRule>
  </conditionalFormatting>
  <conditionalFormatting sqref="BN70:BO91">
    <cfRule type="cellIs" dxfId="9219" priority="891" stopIfTrue="1" operator="equal">
      <formula>"f"</formula>
    </cfRule>
  </conditionalFormatting>
  <conditionalFormatting sqref="BN70:BO91">
    <cfRule type="cellIs" dxfId="9218" priority="889" stopIfTrue="1" operator="equal">
      <formula>"h"</formula>
    </cfRule>
    <cfRule type="cellIs" dxfId="9217" priority="890" stopIfTrue="1" operator="equal">
      <formula>"g"</formula>
    </cfRule>
  </conditionalFormatting>
  <conditionalFormatting sqref="BN70:BO91">
    <cfRule type="cellIs" dxfId="9216" priority="885" stopIfTrue="1" operator="equal">
      <formula>"f"</formula>
    </cfRule>
  </conditionalFormatting>
  <conditionalFormatting sqref="BN70:BO91">
    <cfRule type="cellIs" dxfId="9215" priority="883" stopIfTrue="1" operator="equal">
      <formula>"h"</formula>
    </cfRule>
    <cfRule type="cellIs" dxfId="9214" priority="884" stopIfTrue="1" operator="equal">
      <formula>"g"</formula>
    </cfRule>
  </conditionalFormatting>
  <conditionalFormatting sqref="BN70:BO91">
    <cfRule type="cellIs" dxfId="9213" priority="888" stopIfTrue="1" operator="equal">
      <formula>"f"</formula>
    </cfRule>
  </conditionalFormatting>
  <conditionalFormatting sqref="BN70:BO91">
    <cfRule type="cellIs" dxfId="9212" priority="886" stopIfTrue="1" operator="equal">
      <formula>"h"</formula>
    </cfRule>
    <cfRule type="cellIs" dxfId="9211" priority="887" stopIfTrue="1" operator="equal">
      <formula>"g"</formula>
    </cfRule>
  </conditionalFormatting>
  <conditionalFormatting sqref="BN70:BN91">
    <cfRule type="cellIs" dxfId="9210" priority="843" stopIfTrue="1" operator="equal">
      <formula>"f"</formula>
    </cfRule>
  </conditionalFormatting>
  <conditionalFormatting sqref="BN70:BN91">
    <cfRule type="cellIs" dxfId="9209" priority="841" stopIfTrue="1" operator="equal">
      <formula>"h"</formula>
    </cfRule>
    <cfRule type="cellIs" dxfId="9208" priority="842" stopIfTrue="1" operator="equal">
      <formula>"g"</formula>
    </cfRule>
  </conditionalFormatting>
  <conditionalFormatting sqref="BN70:BN91">
    <cfRule type="cellIs" dxfId="9207" priority="837" stopIfTrue="1" operator="equal">
      <formula>"f"</formula>
    </cfRule>
  </conditionalFormatting>
  <conditionalFormatting sqref="BN70:BN91">
    <cfRule type="cellIs" dxfId="9206" priority="835" stopIfTrue="1" operator="equal">
      <formula>"h"</formula>
    </cfRule>
    <cfRule type="cellIs" dxfId="9205" priority="836" stopIfTrue="1" operator="equal">
      <formula>"g"</formula>
    </cfRule>
  </conditionalFormatting>
  <conditionalFormatting sqref="BN70:BN91">
    <cfRule type="cellIs" dxfId="9204" priority="840" stopIfTrue="1" operator="equal">
      <formula>"f"</formula>
    </cfRule>
  </conditionalFormatting>
  <conditionalFormatting sqref="BN70:BN91">
    <cfRule type="cellIs" dxfId="9203" priority="838" stopIfTrue="1" operator="equal">
      <formula>"h"</formula>
    </cfRule>
    <cfRule type="cellIs" dxfId="9202" priority="839" stopIfTrue="1" operator="equal">
      <formula>"g"</formula>
    </cfRule>
  </conditionalFormatting>
  <conditionalFormatting sqref="BN70:BN91">
    <cfRule type="cellIs" dxfId="9201" priority="834" stopIfTrue="1" operator="equal">
      <formula>"f"</formula>
    </cfRule>
  </conditionalFormatting>
  <conditionalFormatting sqref="BN70:BN91">
    <cfRule type="cellIs" dxfId="9200" priority="832" stopIfTrue="1" operator="equal">
      <formula>"h"</formula>
    </cfRule>
    <cfRule type="cellIs" dxfId="9199" priority="833" stopIfTrue="1" operator="equal">
      <formula>"g"</formula>
    </cfRule>
  </conditionalFormatting>
  <conditionalFormatting sqref="BN70:BN91">
    <cfRule type="cellIs" dxfId="9198" priority="831" stopIfTrue="1" operator="equal">
      <formula>"f"</formula>
    </cfRule>
  </conditionalFormatting>
  <conditionalFormatting sqref="BN70:BN91">
    <cfRule type="cellIs" dxfId="9197" priority="829" stopIfTrue="1" operator="equal">
      <formula>"h"</formula>
    </cfRule>
    <cfRule type="cellIs" dxfId="9196" priority="830" stopIfTrue="1" operator="equal">
      <formula>"g"</formula>
    </cfRule>
  </conditionalFormatting>
  <conditionalFormatting sqref="BN70:BN91">
    <cfRule type="cellIs" dxfId="9195" priority="825" stopIfTrue="1" operator="equal">
      <formula>"f"</formula>
    </cfRule>
  </conditionalFormatting>
  <conditionalFormatting sqref="BN70:BN91">
    <cfRule type="cellIs" dxfId="9194" priority="823" stopIfTrue="1" operator="equal">
      <formula>"h"</formula>
    </cfRule>
    <cfRule type="cellIs" dxfId="9193" priority="824" stopIfTrue="1" operator="equal">
      <formula>"g"</formula>
    </cfRule>
  </conditionalFormatting>
  <conditionalFormatting sqref="BN70:BN91">
    <cfRule type="cellIs" dxfId="9192" priority="828" stopIfTrue="1" operator="equal">
      <formula>"f"</formula>
    </cfRule>
  </conditionalFormatting>
  <conditionalFormatting sqref="BN70:BN91">
    <cfRule type="cellIs" dxfId="9191" priority="826" stopIfTrue="1" operator="equal">
      <formula>"h"</formula>
    </cfRule>
    <cfRule type="cellIs" dxfId="9190" priority="827" stopIfTrue="1" operator="equal">
      <formula>"g"</formula>
    </cfRule>
  </conditionalFormatting>
  <conditionalFormatting sqref="BO70:BO91">
    <cfRule type="cellIs" dxfId="9189" priority="819" stopIfTrue="1" operator="equal">
      <formula>"f"</formula>
    </cfRule>
  </conditionalFormatting>
  <conditionalFormatting sqref="BO70:BO91">
    <cfRule type="cellIs" dxfId="9188" priority="817" stopIfTrue="1" operator="equal">
      <formula>"h"</formula>
    </cfRule>
    <cfRule type="cellIs" dxfId="9187" priority="818" stopIfTrue="1" operator="equal">
      <formula>"g"</formula>
    </cfRule>
  </conditionalFormatting>
  <conditionalFormatting sqref="BO70:BO91">
    <cfRule type="cellIs" dxfId="9186" priority="822" stopIfTrue="1" operator="equal">
      <formula>"f"</formula>
    </cfRule>
  </conditionalFormatting>
  <conditionalFormatting sqref="BO70:BO91">
    <cfRule type="cellIs" dxfId="9185" priority="820" stopIfTrue="1" operator="equal">
      <formula>"h"</formula>
    </cfRule>
    <cfRule type="cellIs" dxfId="9184" priority="821" stopIfTrue="1" operator="equal">
      <formula>"g"</formula>
    </cfRule>
  </conditionalFormatting>
  <conditionalFormatting sqref="BN70:BO91">
    <cfRule type="cellIs" dxfId="9183" priority="873" stopIfTrue="1" operator="equal">
      <formula>"f"</formula>
    </cfRule>
  </conditionalFormatting>
  <conditionalFormatting sqref="BN70:BO91">
    <cfRule type="cellIs" dxfId="9182" priority="871" stopIfTrue="1" operator="equal">
      <formula>"h"</formula>
    </cfRule>
    <cfRule type="cellIs" dxfId="9181" priority="872" stopIfTrue="1" operator="equal">
      <formula>"g"</formula>
    </cfRule>
  </conditionalFormatting>
  <conditionalFormatting sqref="BN70:BO91">
    <cfRule type="cellIs" dxfId="9180" priority="858" stopIfTrue="1" operator="equal">
      <formula>"f"</formula>
    </cfRule>
  </conditionalFormatting>
  <conditionalFormatting sqref="BN70:BO91">
    <cfRule type="cellIs" dxfId="9179" priority="856" stopIfTrue="1" operator="equal">
      <formula>"h"</formula>
    </cfRule>
    <cfRule type="cellIs" dxfId="9178" priority="857" stopIfTrue="1" operator="equal">
      <formula>"g"</formula>
    </cfRule>
  </conditionalFormatting>
  <conditionalFormatting sqref="BN70:BO91">
    <cfRule type="cellIs" dxfId="9177" priority="855" stopIfTrue="1" operator="equal">
      <formula>"f"</formula>
    </cfRule>
  </conditionalFormatting>
  <conditionalFormatting sqref="BN70:BO91">
    <cfRule type="cellIs" dxfId="9176" priority="853" stopIfTrue="1" operator="equal">
      <formula>"h"</formula>
    </cfRule>
    <cfRule type="cellIs" dxfId="9175" priority="854" stopIfTrue="1" operator="equal">
      <formula>"g"</formula>
    </cfRule>
  </conditionalFormatting>
  <conditionalFormatting sqref="BN70:BO91">
    <cfRule type="cellIs" dxfId="9174" priority="852" stopIfTrue="1" operator="equal">
      <formula>"f"</formula>
    </cfRule>
  </conditionalFormatting>
  <conditionalFormatting sqref="BN70:BO91">
    <cfRule type="cellIs" dxfId="9173" priority="850" stopIfTrue="1" operator="equal">
      <formula>"h"</formula>
    </cfRule>
    <cfRule type="cellIs" dxfId="9172" priority="851" stopIfTrue="1" operator="equal">
      <formula>"g"</formula>
    </cfRule>
  </conditionalFormatting>
  <conditionalFormatting sqref="BN70:BO91">
    <cfRule type="cellIs" dxfId="9171" priority="849" stopIfTrue="1" operator="equal">
      <formula>"f"</formula>
    </cfRule>
  </conditionalFormatting>
  <conditionalFormatting sqref="BN70:BO91">
    <cfRule type="cellIs" dxfId="9170" priority="847" stopIfTrue="1" operator="equal">
      <formula>"h"</formula>
    </cfRule>
    <cfRule type="cellIs" dxfId="9169" priority="848" stopIfTrue="1" operator="equal">
      <formula>"g"</formula>
    </cfRule>
  </conditionalFormatting>
  <conditionalFormatting sqref="BN70:BN91">
    <cfRule type="cellIs" dxfId="9168" priority="846" stopIfTrue="1" operator="equal">
      <formula>"f"</formula>
    </cfRule>
  </conditionalFormatting>
  <conditionalFormatting sqref="BN70:BN91">
    <cfRule type="cellIs" dxfId="9167" priority="844" stopIfTrue="1" operator="equal">
      <formula>"h"</formula>
    </cfRule>
    <cfRule type="cellIs" dxfId="9166" priority="845" stopIfTrue="1" operator="equal">
      <formula>"g"</formula>
    </cfRule>
  </conditionalFormatting>
  <conditionalFormatting sqref="BI70:BJ91">
    <cfRule type="cellIs" dxfId="9165" priority="747" stopIfTrue="1" operator="equal">
      <formula>"f"</formula>
    </cfRule>
  </conditionalFormatting>
  <conditionalFormatting sqref="BI70:BJ91">
    <cfRule type="cellIs" dxfId="9164" priority="745" stopIfTrue="1" operator="equal">
      <formula>"h"</formula>
    </cfRule>
    <cfRule type="cellIs" dxfId="9163" priority="746" stopIfTrue="1" operator="equal">
      <formula>"g"</formula>
    </cfRule>
  </conditionalFormatting>
  <conditionalFormatting sqref="BO70:BO91">
    <cfRule type="cellIs" dxfId="9162" priority="816" stopIfTrue="1" operator="equal">
      <formula>"f"</formula>
    </cfRule>
  </conditionalFormatting>
  <conditionalFormatting sqref="BO70:BO91">
    <cfRule type="cellIs" dxfId="9161" priority="814" stopIfTrue="1" operator="equal">
      <formula>"h"</formula>
    </cfRule>
    <cfRule type="cellIs" dxfId="9160" priority="815" stopIfTrue="1" operator="equal">
      <formula>"g"</formula>
    </cfRule>
  </conditionalFormatting>
  <conditionalFormatting sqref="BO70:BO91">
    <cfRule type="cellIs" dxfId="9159" priority="813" stopIfTrue="1" operator="equal">
      <formula>"f"</formula>
    </cfRule>
  </conditionalFormatting>
  <conditionalFormatting sqref="BO70:BO91">
    <cfRule type="cellIs" dxfId="9158" priority="811" stopIfTrue="1" operator="equal">
      <formula>"h"</formula>
    </cfRule>
    <cfRule type="cellIs" dxfId="9157" priority="812" stopIfTrue="1" operator="equal">
      <formula>"g"</formula>
    </cfRule>
  </conditionalFormatting>
  <conditionalFormatting sqref="BO70:BO91">
    <cfRule type="cellIs" dxfId="9156" priority="810" stopIfTrue="1" operator="equal">
      <formula>"f"</formula>
    </cfRule>
  </conditionalFormatting>
  <conditionalFormatting sqref="BO70:BO91">
    <cfRule type="cellIs" dxfId="9155" priority="808" stopIfTrue="1" operator="equal">
      <formula>"h"</formula>
    </cfRule>
    <cfRule type="cellIs" dxfId="9154" priority="809" stopIfTrue="1" operator="equal">
      <formula>"g"</formula>
    </cfRule>
  </conditionalFormatting>
  <conditionalFormatting sqref="BO70:BO91">
    <cfRule type="cellIs" dxfId="9153" priority="807" stopIfTrue="1" operator="equal">
      <formula>"f"</formula>
    </cfRule>
  </conditionalFormatting>
  <conditionalFormatting sqref="BO70:BO91">
    <cfRule type="cellIs" dxfId="9152" priority="805" stopIfTrue="1" operator="equal">
      <formula>"h"</formula>
    </cfRule>
    <cfRule type="cellIs" dxfId="9151" priority="806" stopIfTrue="1" operator="equal">
      <formula>"g"</formula>
    </cfRule>
  </conditionalFormatting>
  <conditionalFormatting sqref="BO70:BO91">
    <cfRule type="cellIs" dxfId="9150" priority="804" stopIfTrue="1" operator="equal">
      <formula>"f"</formula>
    </cfRule>
  </conditionalFormatting>
  <conditionalFormatting sqref="BO70:BO91">
    <cfRule type="cellIs" dxfId="9149" priority="802" stopIfTrue="1" operator="equal">
      <formula>"h"</formula>
    </cfRule>
    <cfRule type="cellIs" dxfId="9148" priority="803" stopIfTrue="1" operator="equal">
      <formula>"g"</formula>
    </cfRule>
  </conditionalFormatting>
  <conditionalFormatting sqref="BO70:BO91">
    <cfRule type="cellIs" dxfId="9147" priority="801" stopIfTrue="1" operator="equal">
      <formula>"f"</formula>
    </cfRule>
  </conditionalFormatting>
  <conditionalFormatting sqref="BO70:BO91">
    <cfRule type="cellIs" dxfId="9146" priority="799" stopIfTrue="1" operator="equal">
      <formula>"h"</formula>
    </cfRule>
    <cfRule type="cellIs" dxfId="9145" priority="800" stopIfTrue="1" operator="equal">
      <formula>"g"</formula>
    </cfRule>
  </conditionalFormatting>
  <conditionalFormatting sqref="BN70:BO91">
    <cfRule type="cellIs" dxfId="9144" priority="798" stopIfTrue="1" operator="equal">
      <formula>"f"</formula>
    </cfRule>
  </conditionalFormatting>
  <conditionalFormatting sqref="BN70:BO91">
    <cfRule type="cellIs" dxfId="9143" priority="796" stopIfTrue="1" operator="equal">
      <formula>"h"</formula>
    </cfRule>
    <cfRule type="cellIs" dxfId="9142" priority="797" stopIfTrue="1" operator="equal">
      <formula>"g"</formula>
    </cfRule>
  </conditionalFormatting>
  <conditionalFormatting sqref="BN70:BO91">
    <cfRule type="cellIs" dxfId="9141" priority="795" stopIfTrue="1" operator="equal">
      <formula>"f"</formula>
    </cfRule>
  </conditionalFormatting>
  <conditionalFormatting sqref="BN70:BO91">
    <cfRule type="cellIs" dxfId="9140" priority="793" stopIfTrue="1" operator="equal">
      <formula>"h"</formula>
    </cfRule>
    <cfRule type="cellIs" dxfId="9139" priority="794" stopIfTrue="1" operator="equal">
      <formula>"g"</formula>
    </cfRule>
  </conditionalFormatting>
  <conditionalFormatting sqref="BN70:BO91">
    <cfRule type="cellIs" dxfId="9138" priority="792" stopIfTrue="1" operator="equal">
      <formula>"f"</formula>
    </cfRule>
  </conditionalFormatting>
  <conditionalFormatting sqref="BN70:BO91">
    <cfRule type="cellIs" dxfId="9137" priority="790" stopIfTrue="1" operator="equal">
      <formula>"h"</formula>
    </cfRule>
    <cfRule type="cellIs" dxfId="9136" priority="791" stopIfTrue="1" operator="equal">
      <formula>"g"</formula>
    </cfRule>
  </conditionalFormatting>
  <conditionalFormatting sqref="BN70:BO91">
    <cfRule type="cellIs" dxfId="9135" priority="789" stopIfTrue="1" operator="equal">
      <formula>"f"</formula>
    </cfRule>
  </conditionalFormatting>
  <conditionalFormatting sqref="BN70:BO91">
    <cfRule type="cellIs" dxfId="9134" priority="787" stopIfTrue="1" operator="equal">
      <formula>"h"</formula>
    </cfRule>
    <cfRule type="cellIs" dxfId="9133" priority="788" stopIfTrue="1" operator="equal">
      <formula>"g"</formula>
    </cfRule>
  </conditionalFormatting>
  <conditionalFormatting sqref="BN70:BO91">
    <cfRule type="cellIs" dxfId="9132" priority="786" stopIfTrue="1" operator="equal">
      <formula>"f"</formula>
    </cfRule>
  </conditionalFormatting>
  <conditionalFormatting sqref="BN70:BO91">
    <cfRule type="cellIs" dxfId="9131" priority="784" stopIfTrue="1" operator="equal">
      <formula>"h"</formula>
    </cfRule>
    <cfRule type="cellIs" dxfId="9130" priority="785" stopIfTrue="1" operator="equal">
      <formula>"g"</formula>
    </cfRule>
  </conditionalFormatting>
  <conditionalFormatting sqref="BN70:BO91">
    <cfRule type="cellIs" dxfId="9129" priority="783" stopIfTrue="1" operator="equal">
      <formula>"f"</formula>
    </cfRule>
  </conditionalFormatting>
  <conditionalFormatting sqref="BN70:BO91">
    <cfRule type="cellIs" dxfId="9128" priority="781" stopIfTrue="1" operator="equal">
      <formula>"h"</formula>
    </cfRule>
    <cfRule type="cellIs" dxfId="9127" priority="782" stopIfTrue="1" operator="equal">
      <formula>"g"</formula>
    </cfRule>
  </conditionalFormatting>
  <conditionalFormatting sqref="BN70:BO91">
    <cfRule type="cellIs" dxfId="9126" priority="780" stopIfTrue="1" operator="equal">
      <formula>"f"</formula>
    </cfRule>
  </conditionalFormatting>
  <conditionalFormatting sqref="BN70:BO91">
    <cfRule type="cellIs" dxfId="9125" priority="778" stopIfTrue="1" operator="equal">
      <formula>"h"</formula>
    </cfRule>
    <cfRule type="cellIs" dxfId="9124" priority="779" stopIfTrue="1" operator="equal">
      <formula>"g"</formula>
    </cfRule>
  </conditionalFormatting>
  <conditionalFormatting sqref="BN70:BO91">
    <cfRule type="cellIs" dxfId="9123" priority="777" stopIfTrue="1" operator="equal">
      <formula>"f"</formula>
    </cfRule>
  </conditionalFormatting>
  <conditionalFormatting sqref="BN70:BO91">
    <cfRule type="cellIs" dxfId="9122" priority="775" stopIfTrue="1" operator="equal">
      <formula>"h"</formula>
    </cfRule>
    <cfRule type="cellIs" dxfId="9121" priority="776" stopIfTrue="1" operator="equal">
      <formula>"g"</formula>
    </cfRule>
  </conditionalFormatting>
  <conditionalFormatting sqref="BN70:BN91">
    <cfRule type="cellIs" dxfId="9120" priority="774" stopIfTrue="1" operator="equal">
      <formula>"f"</formula>
    </cfRule>
  </conditionalFormatting>
  <conditionalFormatting sqref="BN70:BN91">
    <cfRule type="cellIs" dxfId="9119" priority="772" stopIfTrue="1" operator="equal">
      <formula>"h"</formula>
    </cfRule>
    <cfRule type="cellIs" dxfId="9118" priority="773" stopIfTrue="1" operator="equal">
      <formula>"g"</formula>
    </cfRule>
  </conditionalFormatting>
  <conditionalFormatting sqref="BN70:BN91">
    <cfRule type="cellIs" dxfId="9117" priority="771" stopIfTrue="1" operator="equal">
      <formula>"f"</formula>
    </cfRule>
  </conditionalFormatting>
  <conditionalFormatting sqref="BN70:BN91">
    <cfRule type="cellIs" dxfId="9116" priority="769" stopIfTrue="1" operator="equal">
      <formula>"h"</formula>
    </cfRule>
    <cfRule type="cellIs" dxfId="9115" priority="770" stopIfTrue="1" operator="equal">
      <formula>"g"</formula>
    </cfRule>
  </conditionalFormatting>
  <conditionalFormatting sqref="BN70:BN91">
    <cfRule type="cellIs" dxfId="9114" priority="768" stopIfTrue="1" operator="equal">
      <formula>"f"</formula>
    </cfRule>
  </conditionalFormatting>
  <conditionalFormatting sqref="BN70:BN91">
    <cfRule type="cellIs" dxfId="9113" priority="766" stopIfTrue="1" operator="equal">
      <formula>"h"</formula>
    </cfRule>
    <cfRule type="cellIs" dxfId="9112" priority="767" stopIfTrue="1" operator="equal">
      <formula>"g"</formula>
    </cfRule>
  </conditionalFormatting>
  <conditionalFormatting sqref="BN70:BN91">
    <cfRule type="cellIs" dxfId="9111" priority="765" stopIfTrue="1" operator="equal">
      <formula>"f"</formula>
    </cfRule>
  </conditionalFormatting>
  <conditionalFormatting sqref="BN70:BN91">
    <cfRule type="cellIs" dxfId="9110" priority="763" stopIfTrue="1" operator="equal">
      <formula>"h"</formula>
    </cfRule>
    <cfRule type="cellIs" dxfId="9109" priority="764" stopIfTrue="1" operator="equal">
      <formula>"g"</formula>
    </cfRule>
  </conditionalFormatting>
  <conditionalFormatting sqref="BN70:BN91">
    <cfRule type="cellIs" dxfId="9108" priority="759" stopIfTrue="1" operator="equal">
      <formula>"f"</formula>
    </cfRule>
  </conditionalFormatting>
  <conditionalFormatting sqref="BN70:BN91">
    <cfRule type="cellIs" dxfId="9107" priority="757" stopIfTrue="1" operator="equal">
      <formula>"h"</formula>
    </cfRule>
    <cfRule type="cellIs" dxfId="9106" priority="758" stopIfTrue="1" operator="equal">
      <formula>"g"</formula>
    </cfRule>
  </conditionalFormatting>
  <conditionalFormatting sqref="BN70:BN91">
    <cfRule type="cellIs" dxfId="9105" priority="762" stopIfTrue="1" operator="equal">
      <formula>"f"</formula>
    </cfRule>
  </conditionalFormatting>
  <conditionalFormatting sqref="BN70:BN91">
    <cfRule type="cellIs" dxfId="9104" priority="760" stopIfTrue="1" operator="equal">
      <formula>"h"</formula>
    </cfRule>
    <cfRule type="cellIs" dxfId="9103" priority="761" stopIfTrue="1" operator="equal">
      <formula>"g"</formula>
    </cfRule>
  </conditionalFormatting>
  <conditionalFormatting sqref="BN70:BN91">
    <cfRule type="cellIs" dxfId="9102" priority="756" stopIfTrue="1" operator="equal">
      <formula>"f"</formula>
    </cfRule>
  </conditionalFormatting>
  <conditionalFormatting sqref="BN70:BN91">
    <cfRule type="cellIs" dxfId="9101" priority="754" stopIfTrue="1" operator="equal">
      <formula>"h"</formula>
    </cfRule>
    <cfRule type="cellIs" dxfId="9100" priority="755" stopIfTrue="1" operator="equal">
      <formula>"g"</formula>
    </cfRule>
  </conditionalFormatting>
  <conditionalFormatting sqref="BN70:BN91">
    <cfRule type="cellIs" dxfId="9099" priority="753" stopIfTrue="1" operator="equal">
      <formula>"f"</formula>
    </cfRule>
  </conditionalFormatting>
  <conditionalFormatting sqref="BN70:BN91">
    <cfRule type="cellIs" dxfId="9098" priority="751" stopIfTrue="1" operator="equal">
      <formula>"h"</formula>
    </cfRule>
    <cfRule type="cellIs" dxfId="9097" priority="752" stopIfTrue="1" operator="equal">
      <formula>"g"</formula>
    </cfRule>
  </conditionalFormatting>
  <conditionalFormatting sqref="BI70:BJ91">
    <cfRule type="cellIs" dxfId="9096" priority="750" stopIfTrue="1" operator="equal">
      <formula>"f"</formula>
    </cfRule>
  </conditionalFormatting>
  <conditionalFormatting sqref="BI70:BJ91">
    <cfRule type="cellIs" dxfId="9095" priority="748" stopIfTrue="1" operator="equal">
      <formula>"h"</formula>
    </cfRule>
    <cfRule type="cellIs" dxfId="9094" priority="749" stopIfTrue="1" operator="equal">
      <formula>"g"</formula>
    </cfRule>
  </conditionalFormatting>
  <conditionalFormatting sqref="BI70:BJ91">
    <cfRule type="cellIs" dxfId="9093" priority="741" stopIfTrue="1" operator="equal">
      <formula>"f"</formula>
    </cfRule>
  </conditionalFormatting>
  <conditionalFormatting sqref="BI70:BJ91">
    <cfRule type="cellIs" dxfId="9092" priority="739" stopIfTrue="1" operator="equal">
      <formula>"h"</formula>
    </cfRule>
    <cfRule type="cellIs" dxfId="9091" priority="740" stopIfTrue="1" operator="equal">
      <formula>"g"</formula>
    </cfRule>
  </conditionalFormatting>
  <conditionalFormatting sqref="BI70:BJ91">
    <cfRule type="cellIs" dxfId="9090" priority="738" stopIfTrue="1" operator="equal">
      <formula>"f"</formula>
    </cfRule>
  </conditionalFormatting>
  <conditionalFormatting sqref="BI70:BJ91">
    <cfRule type="cellIs" dxfId="9089" priority="736" stopIfTrue="1" operator="equal">
      <formula>"h"</formula>
    </cfRule>
    <cfRule type="cellIs" dxfId="9088" priority="737" stopIfTrue="1" operator="equal">
      <formula>"g"</formula>
    </cfRule>
  </conditionalFormatting>
  <conditionalFormatting sqref="BK70:BM91">
    <cfRule type="cellIs" dxfId="9087" priority="726" stopIfTrue="1" operator="equal">
      <formula>"f"</formula>
    </cfRule>
  </conditionalFormatting>
  <conditionalFormatting sqref="BK70:BM91">
    <cfRule type="cellIs" dxfId="9086" priority="724" stopIfTrue="1" operator="equal">
      <formula>"h"</formula>
    </cfRule>
    <cfRule type="cellIs" dxfId="9085" priority="725" stopIfTrue="1" operator="equal">
      <formula>"g"</formula>
    </cfRule>
  </conditionalFormatting>
  <conditionalFormatting sqref="BK70:BM91">
    <cfRule type="cellIs" dxfId="9084" priority="723" stopIfTrue="1" operator="equal">
      <formula>"f"</formula>
    </cfRule>
  </conditionalFormatting>
  <conditionalFormatting sqref="BK70:BM91">
    <cfRule type="cellIs" dxfId="9083" priority="721" stopIfTrue="1" operator="equal">
      <formula>"h"</formula>
    </cfRule>
    <cfRule type="cellIs" dxfId="9082" priority="722" stopIfTrue="1" operator="equal">
      <formula>"g"</formula>
    </cfRule>
  </conditionalFormatting>
  <conditionalFormatting sqref="BI70:BJ91">
    <cfRule type="cellIs" dxfId="9081" priority="735" stopIfTrue="1" operator="equal">
      <formula>"f"</formula>
    </cfRule>
  </conditionalFormatting>
  <conditionalFormatting sqref="BI70:BJ91">
    <cfRule type="cellIs" dxfId="9080" priority="733" stopIfTrue="1" operator="equal">
      <formula>"h"</formula>
    </cfRule>
    <cfRule type="cellIs" dxfId="9079" priority="734" stopIfTrue="1" operator="equal">
      <formula>"g"</formula>
    </cfRule>
  </conditionalFormatting>
  <conditionalFormatting sqref="BI70:BJ91">
    <cfRule type="cellIs" dxfId="9078" priority="744" stopIfTrue="1" operator="equal">
      <formula>"f"</formula>
    </cfRule>
  </conditionalFormatting>
  <conditionalFormatting sqref="BI70:BJ91">
    <cfRule type="cellIs" dxfId="9077" priority="742" stopIfTrue="1" operator="equal">
      <formula>"h"</formula>
    </cfRule>
    <cfRule type="cellIs" dxfId="9076" priority="743" stopIfTrue="1" operator="equal">
      <formula>"g"</formula>
    </cfRule>
  </conditionalFormatting>
  <conditionalFormatting sqref="BI70:BJ91">
    <cfRule type="cellIs" dxfId="9075" priority="732" stopIfTrue="1" operator="equal">
      <formula>"f"</formula>
    </cfRule>
  </conditionalFormatting>
  <conditionalFormatting sqref="BI70:BJ91">
    <cfRule type="cellIs" dxfId="9074" priority="730" stopIfTrue="1" operator="equal">
      <formula>"h"</formula>
    </cfRule>
    <cfRule type="cellIs" dxfId="9073" priority="731" stopIfTrue="1" operator="equal">
      <formula>"g"</formula>
    </cfRule>
  </conditionalFormatting>
  <conditionalFormatting sqref="BI70:BJ91">
    <cfRule type="cellIs" dxfId="9072" priority="729" stopIfTrue="1" operator="equal">
      <formula>"f"</formula>
    </cfRule>
  </conditionalFormatting>
  <conditionalFormatting sqref="BI70:BJ91">
    <cfRule type="cellIs" dxfId="9071" priority="727" stopIfTrue="1" operator="equal">
      <formula>"h"</formula>
    </cfRule>
    <cfRule type="cellIs" dxfId="9070" priority="728" stopIfTrue="1" operator="equal">
      <formula>"g"</formula>
    </cfRule>
  </conditionalFormatting>
  <conditionalFormatting sqref="BD70:BF91">
    <cfRule type="cellIs" dxfId="9069" priority="1146" stopIfTrue="1" operator="equal">
      <formula>"f"</formula>
    </cfRule>
  </conditionalFormatting>
  <conditionalFormatting sqref="BD70:BF91">
    <cfRule type="cellIs" dxfId="9068" priority="1144" stopIfTrue="1" operator="equal">
      <formula>"h"</formula>
    </cfRule>
    <cfRule type="cellIs" dxfId="9067" priority="1145" stopIfTrue="1" operator="equal">
      <formula>"g"</formula>
    </cfRule>
  </conditionalFormatting>
  <conditionalFormatting sqref="BD70:BF91">
    <cfRule type="cellIs" dxfId="9066" priority="1143" stopIfTrue="1" operator="equal">
      <formula>"f"</formula>
    </cfRule>
  </conditionalFormatting>
  <conditionalFormatting sqref="BD70:BF91">
    <cfRule type="cellIs" dxfId="9065" priority="1141" stopIfTrue="1" operator="equal">
      <formula>"h"</formula>
    </cfRule>
    <cfRule type="cellIs" dxfId="9064" priority="1142" stopIfTrue="1" operator="equal">
      <formula>"g"</formula>
    </cfRule>
  </conditionalFormatting>
  <conditionalFormatting sqref="BD70:BF91">
    <cfRule type="cellIs" dxfId="9063" priority="1122" stopIfTrue="1" operator="equal">
      <formula>"f"</formula>
    </cfRule>
  </conditionalFormatting>
  <conditionalFormatting sqref="BD70:BF91">
    <cfRule type="cellIs" dxfId="9062" priority="1120" stopIfTrue="1" operator="equal">
      <formula>"h"</formula>
    </cfRule>
    <cfRule type="cellIs" dxfId="9061" priority="1121" stopIfTrue="1" operator="equal">
      <formula>"g"</formula>
    </cfRule>
  </conditionalFormatting>
  <conditionalFormatting sqref="BD70:BF91">
    <cfRule type="cellIs" dxfId="9060" priority="1119" stopIfTrue="1" operator="equal">
      <formula>"f"</formula>
    </cfRule>
  </conditionalFormatting>
  <conditionalFormatting sqref="BD70:BF91">
    <cfRule type="cellIs" dxfId="9059" priority="1117" stopIfTrue="1" operator="equal">
      <formula>"h"</formula>
    </cfRule>
    <cfRule type="cellIs" dxfId="9058" priority="1118" stopIfTrue="1" operator="equal">
      <formula>"g"</formula>
    </cfRule>
  </conditionalFormatting>
  <conditionalFormatting sqref="BD70:BF91">
    <cfRule type="cellIs" dxfId="9057" priority="1116" stopIfTrue="1" operator="equal">
      <formula>"f"</formula>
    </cfRule>
  </conditionalFormatting>
  <conditionalFormatting sqref="BD70:BF91">
    <cfRule type="cellIs" dxfId="9056" priority="1114" stopIfTrue="1" operator="equal">
      <formula>"h"</formula>
    </cfRule>
    <cfRule type="cellIs" dxfId="9055" priority="1115" stopIfTrue="1" operator="equal">
      <formula>"g"</formula>
    </cfRule>
  </conditionalFormatting>
  <conditionalFormatting sqref="BD70:BF91">
    <cfRule type="cellIs" dxfId="9054" priority="1110" stopIfTrue="1" operator="equal">
      <formula>"f"</formula>
    </cfRule>
  </conditionalFormatting>
  <conditionalFormatting sqref="BD70:BF91">
    <cfRule type="cellIs" dxfId="9053" priority="1108" stopIfTrue="1" operator="equal">
      <formula>"h"</formula>
    </cfRule>
    <cfRule type="cellIs" dxfId="9052" priority="1109" stopIfTrue="1" operator="equal">
      <formula>"g"</formula>
    </cfRule>
  </conditionalFormatting>
  <conditionalFormatting sqref="BD70:BF91">
    <cfRule type="cellIs" dxfId="9051" priority="1107" stopIfTrue="1" operator="equal">
      <formula>"f"</formula>
    </cfRule>
  </conditionalFormatting>
  <conditionalFormatting sqref="BD70:BF91">
    <cfRule type="cellIs" dxfId="9050" priority="1105" stopIfTrue="1" operator="equal">
      <formula>"h"</formula>
    </cfRule>
    <cfRule type="cellIs" dxfId="9049" priority="1106" stopIfTrue="1" operator="equal">
      <formula>"g"</formula>
    </cfRule>
  </conditionalFormatting>
  <conditionalFormatting sqref="BD70:BF91">
    <cfRule type="cellIs" dxfId="9048" priority="1104" stopIfTrue="1" operator="equal">
      <formula>"f"</formula>
    </cfRule>
  </conditionalFormatting>
  <conditionalFormatting sqref="BD70:BF91">
    <cfRule type="cellIs" dxfId="9047" priority="1102" stopIfTrue="1" operator="equal">
      <formula>"h"</formula>
    </cfRule>
    <cfRule type="cellIs" dxfId="9046" priority="1103" stopIfTrue="1" operator="equal">
      <formula>"g"</formula>
    </cfRule>
  </conditionalFormatting>
  <conditionalFormatting sqref="BD70:BF91">
    <cfRule type="cellIs" dxfId="9045" priority="1101" stopIfTrue="1" operator="equal">
      <formula>"f"</formula>
    </cfRule>
  </conditionalFormatting>
  <conditionalFormatting sqref="BD70:BF91">
    <cfRule type="cellIs" dxfId="9044" priority="1099" stopIfTrue="1" operator="equal">
      <formula>"h"</formula>
    </cfRule>
    <cfRule type="cellIs" dxfId="9043" priority="1100" stopIfTrue="1" operator="equal">
      <formula>"g"</formula>
    </cfRule>
  </conditionalFormatting>
  <conditionalFormatting sqref="BD70:BF91">
    <cfRule type="cellIs" dxfId="9042" priority="1152" stopIfTrue="1" operator="equal">
      <formula>"f"</formula>
    </cfRule>
  </conditionalFormatting>
  <conditionalFormatting sqref="BD70:BF91">
    <cfRule type="cellIs" dxfId="9041" priority="1150" stopIfTrue="1" operator="equal">
      <formula>"h"</formula>
    </cfRule>
    <cfRule type="cellIs" dxfId="9040" priority="1151" stopIfTrue="1" operator="equal">
      <formula>"g"</formula>
    </cfRule>
  </conditionalFormatting>
  <conditionalFormatting sqref="BD70:BF91">
    <cfRule type="cellIs" dxfId="9039" priority="1149" stopIfTrue="1" operator="equal">
      <formula>"f"</formula>
    </cfRule>
  </conditionalFormatting>
  <conditionalFormatting sqref="BD70:BF91">
    <cfRule type="cellIs" dxfId="9038" priority="1147" stopIfTrue="1" operator="equal">
      <formula>"h"</formula>
    </cfRule>
    <cfRule type="cellIs" dxfId="9037" priority="1148" stopIfTrue="1" operator="equal">
      <formula>"g"</formula>
    </cfRule>
  </conditionalFormatting>
  <conditionalFormatting sqref="BD70:BF91">
    <cfRule type="cellIs" dxfId="9036" priority="1140" stopIfTrue="1" operator="equal">
      <formula>"f"</formula>
    </cfRule>
  </conditionalFormatting>
  <conditionalFormatting sqref="BD70:BF91">
    <cfRule type="cellIs" dxfId="9035" priority="1138" stopIfTrue="1" operator="equal">
      <formula>"h"</formula>
    </cfRule>
    <cfRule type="cellIs" dxfId="9034" priority="1139" stopIfTrue="1" operator="equal">
      <formula>"g"</formula>
    </cfRule>
  </conditionalFormatting>
  <conditionalFormatting sqref="BD70:BF91">
    <cfRule type="cellIs" dxfId="9033" priority="1137" stopIfTrue="1" operator="equal">
      <formula>"f"</formula>
    </cfRule>
  </conditionalFormatting>
  <conditionalFormatting sqref="BD70:BF91">
    <cfRule type="cellIs" dxfId="9032" priority="1135" stopIfTrue="1" operator="equal">
      <formula>"h"</formula>
    </cfRule>
    <cfRule type="cellIs" dxfId="9031" priority="1136" stopIfTrue="1" operator="equal">
      <formula>"g"</formula>
    </cfRule>
  </conditionalFormatting>
  <conditionalFormatting sqref="BD70:BF91">
    <cfRule type="cellIs" dxfId="9030" priority="1134" stopIfTrue="1" operator="equal">
      <formula>"f"</formula>
    </cfRule>
  </conditionalFormatting>
  <conditionalFormatting sqref="BD70:BF91">
    <cfRule type="cellIs" dxfId="9029" priority="1132" stopIfTrue="1" operator="equal">
      <formula>"h"</formula>
    </cfRule>
    <cfRule type="cellIs" dxfId="9028" priority="1133" stopIfTrue="1" operator="equal">
      <formula>"g"</formula>
    </cfRule>
  </conditionalFormatting>
  <conditionalFormatting sqref="BD70:BF91">
    <cfRule type="cellIs" dxfId="9027" priority="1131" stopIfTrue="1" operator="equal">
      <formula>"f"</formula>
    </cfRule>
  </conditionalFormatting>
  <conditionalFormatting sqref="BD70:BF91">
    <cfRule type="cellIs" dxfId="9026" priority="1129" stopIfTrue="1" operator="equal">
      <formula>"h"</formula>
    </cfRule>
    <cfRule type="cellIs" dxfId="9025" priority="1130" stopIfTrue="1" operator="equal">
      <formula>"g"</formula>
    </cfRule>
  </conditionalFormatting>
  <conditionalFormatting sqref="BD70:BF91">
    <cfRule type="cellIs" dxfId="9024" priority="1125" stopIfTrue="1" operator="equal">
      <formula>"f"</formula>
    </cfRule>
  </conditionalFormatting>
  <conditionalFormatting sqref="BD70:BF91">
    <cfRule type="cellIs" dxfId="9023" priority="1123" stopIfTrue="1" operator="equal">
      <formula>"h"</formula>
    </cfRule>
    <cfRule type="cellIs" dxfId="9022" priority="1124" stopIfTrue="1" operator="equal">
      <formula>"g"</formula>
    </cfRule>
  </conditionalFormatting>
  <conditionalFormatting sqref="BD70:BF91">
    <cfRule type="cellIs" dxfId="9021" priority="1128" stopIfTrue="1" operator="equal">
      <formula>"f"</formula>
    </cfRule>
  </conditionalFormatting>
  <conditionalFormatting sqref="BD70:BF91">
    <cfRule type="cellIs" dxfId="9020" priority="1126" stopIfTrue="1" operator="equal">
      <formula>"h"</formula>
    </cfRule>
    <cfRule type="cellIs" dxfId="9019" priority="1127" stopIfTrue="1" operator="equal">
      <formula>"g"</formula>
    </cfRule>
  </conditionalFormatting>
  <conditionalFormatting sqref="BJ70:BK91">
    <cfRule type="cellIs" dxfId="9018" priority="1083" stopIfTrue="1" operator="equal">
      <formula>"f"</formula>
    </cfRule>
  </conditionalFormatting>
  <conditionalFormatting sqref="BJ70:BK91">
    <cfRule type="cellIs" dxfId="9017" priority="1081" stopIfTrue="1" operator="equal">
      <formula>"h"</formula>
    </cfRule>
    <cfRule type="cellIs" dxfId="9016" priority="1082" stopIfTrue="1" operator="equal">
      <formula>"g"</formula>
    </cfRule>
  </conditionalFormatting>
  <conditionalFormatting sqref="BJ70:BK91">
    <cfRule type="cellIs" dxfId="9015" priority="1077" stopIfTrue="1" operator="equal">
      <formula>"f"</formula>
    </cfRule>
  </conditionalFormatting>
  <conditionalFormatting sqref="BJ70:BK91">
    <cfRule type="cellIs" dxfId="9014" priority="1075" stopIfTrue="1" operator="equal">
      <formula>"h"</formula>
    </cfRule>
    <cfRule type="cellIs" dxfId="9013" priority="1076" stopIfTrue="1" operator="equal">
      <formula>"g"</formula>
    </cfRule>
  </conditionalFormatting>
  <conditionalFormatting sqref="BJ70:BK91">
    <cfRule type="cellIs" dxfId="9012" priority="1080" stopIfTrue="1" operator="equal">
      <formula>"f"</formula>
    </cfRule>
  </conditionalFormatting>
  <conditionalFormatting sqref="BJ70:BK91">
    <cfRule type="cellIs" dxfId="9011" priority="1078" stopIfTrue="1" operator="equal">
      <formula>"h"</formula>
    </cfRule>
    <cfRule type="cellIs" dxfId="9010" priority="1079" stopIfTrue="1" operator="equal">
      <formula>"g"</formula>
    </cfRule>
  </conditionalFormatting>
  <conditionalFormatting sqref="BJ70:BK91">
    <cfRule type="cellIs" dxfId="9009" priority="1074" stopIfTrue="1" operator="equal">
      <formula>"f"</formula>
    </cfRule>
  </conditionalFormatting>
  <conditionalFormatting sqref="BJ70:BK91">
    <cfRule type="cellIs" dxfId="9008" priority="1072" stopIfTrue="1" operator="equal">
      <formula>"h"</formula>
    </cfRule>
    <cfRule type="cellIs" dxfId="9007" priority="1073" stopIfTrue="1" operator="equal">
      <formula>"g"</formula>
    </cfRule>
  </conditionalFormatting>
  <conditionalFormatting sqref="BJ70:BK91">
    <cfRule type="cellIs" dxfId="9006" priority="1071" stopIfTrue="1" operator="equal">
      <formula>"f"</formula>
    </cfRule>
  </conditionalFormatting>
  <conditionalFormatting sqref="BJ70:BK91">
    <cfRule type="cellIs" dxfId="9005" priority="1069" stopIfTrue="1" operator="equal">
      <formula>"h"</formula>
    </cfRule>
    <cfRule type="cellIs" dxfId="9004" priority="1070" stopIfTrue="1" operator="equal">
      <formula>"g"</formula>
    </cfRule>
  </conditionalFormatting>
  <conditionalFormatting sqref="BJ70:BK91">
    <cfRule type="cellIs" dxfId="9003" priority="1065" stopIfTrue="1" operator="equal">
      <formula>"f"</formula>
    </cfRule>
  </conditionalFormatting>
  <conditionalFormatting sqref="BJ70:BK91">
    <cfRule type="cellIs" dxfId="9002" priority="1063" stopIfTrue="1" operator="equal">
      <formula>"h"</formula>
    </cfRule>
    <cfRule type="cellIs" dxfId="9001" priority="1064" stopIfTrue="1" operator="equal">
      <formula>"g"</formula>
    </cfRule>
  </conditionalFormatting>
  <conditionalFormatting sqref="BJ70:BK91">
    <cfRule type="cellIs" dxfId="9000" priority="1068" stopIfTrue="1" operator="equal">
      <formula>"f"</formula>
    </cfRule>
  </conditionalFormatting>
  <conditionalFormatting sqref="BJ70:BK91">
    <cfRule type="cellIs" dxfId="8999" priority="1066" stopIfTrue="1" operator="equal">
      <formula>"h"</formula>
    </cfRule>
    <cfRule type="cellIs" dxfId="8998" priority="1067" stopIfTrue="1" operator="equal">
      <formula>"g"</formula>
    </cfRule>
  </conditionalFormatting>
  <conditionalFormatting sqref="BJ70:BK91">
    <cfRule type="cellIs" dxfId="8997" priority="1059" stopIfTrue="1" operator="equal">
      <formula>"f"</formula>
    </cfRule>
  </conditionalFormatting>
  <conditionalFormatting sqref="BJ70:BK91">
    <cfRule type="cellIs" dxfId="8996" priority="1057" stopIfTrue="1" operator="equal">
      <formula>"h"</formula>
    </cfRule>
    <cfRule type="cellIs" dxfId="8995" priority="1058" stopIfTrue="1" operator="equal">
      <formula>"g"</formula>
    </cfRule>
  </conditionalFormatting>
  <conditionalFormatting sqref="BJ70:BK91">
    <cfRule type="cellIs" dxfId="8994" priority="1062" stopIfTrue="1" operator="equal">
      <formula>"f"</formula>
    </cfRule>
  </conditionalFormatting>
  <conditionalFormatting sqref="BJ70:BK91">
    <cfRule type="cellIs" dxfId="8993" priority="1060" stopIfTrue="1" operator="equal">
      <formula>"h"</formula>
    </cfRule>
    <cfRule type="cellIs" dxfId="8992" priority="1061" stopIfTrue="1" operator="equal">
      <formula>"g"</formula>
    </cfRule>
  </conditionalFormatting>
  <conditionalFormatting sqref="BD70:BF91">
    <cfRule type="cellIs" dxfId="8991" priority="1113" stopIfTrue="1" operator="equal">
      <formula>"f"</formula>
    </cfRule>
  </conditionalFormatting>
  <conditionalFormatting sqref="BD70:BF91">
    <cfRule type="cellIs" dxfId="8990" priority="1111" stopIfTrue="1" operator="equal">
      <formula>"h"</formula>
    </cfRule>
    <cfRule type="cellIs" dxfId="8989" priority="1112" stopIfTrue="1" operator="equal">
      <formula>"g"</formula>
    </cfRule>
  </conditionalFormatting>
  <conditionalFormatting sqref="BD70:BF91">
    <cfRule type="cellIs" dxfId="8988" priority="1098" stopIfTrue="1" operator="equal">
      <formula>"f"</formula>
    </cfRule>
  </conditionalFormatting>
  <conditionalFormatting sqref="BD70:BF91">
    <cfRule type="cellIs" dxfId="8987" priority="1096" stopIfTrue="1" operator="equal">
      <formula>"h"</formula>
    </cfRule>
    <cfRule type="cellIs" dxfId="8986" priority="1097" stopIfTrue="1" operator="equal">
      <formula>"g"</formula>
    </cfRule>
  </conditionalFormatting>
  <conditionalFormatting sqref="BD70:BF91">
    <cfRule type="cellIs" dxfId="8985" priority="1095" stopIfTrue="1" operator="equal">
      <formula>"f"</formula>
    </cfRule>
  </conditionalFormatting>
  <conditionalFormatting sqref="BD70:BF91">
    <cfRule type="cellIs" dxfId="8984" priority="1093" stopIfTrue="1" operator="equal">
      <formula>"h"</formula>
    </cfRule>
    <cfRule type="cellIs" dxfId="8983" priority="1094" stopIfTrue="1" operator="equal">
      <formula>"g"</formula>
    </cfRule>
  </conditionalFormatting>
  <conditionalFormatting sqref="BD70:BF91">
    <cfRule type="cellIs" dxfId="8982" priority="1092" stopIfTrue="1" operator="equal">
      <formula>"f"</formula>
    </cfRule>
  </conditionalFormatting>
  <conditionalFormatting sqref="BD70:BF91">
    <cfRule type="cellIs" dxfId="8981" priority="1090" stopIfTrue="1" operator="equal">
      <formula>"h"</formula>
    </cfRule>
    <cfRule type="cellIs" dxfId="8980" priority="1091" stopIfTrue="1" operator="equal">
      <formula>"g"</formula>
    </cfRule>
  </conditionalFormatting>
  <conditionalFormatting sqref="BD70:BF91">
    <cfRule type="cellIs" dxfId="8979" priority="1089" stopIfTrue="1" operator="equal">
      <formula>"f"</formula>
    </cfRule>
  </conditionalFormatting>
  <conditionalFormatting sqref="BD70:BF91">
    <cfRule type="cellIs" dxfId="8978" priority="1087" stopIfTrue="1" operator="equal">
      <formula>"h"</formula>
    </cfRule>
    <cfRule type="cellIs" dxfId="8977" priority="1088" stopIfTrue="1" operator="equal">
      <formula>"g"</formula>
    </cfRule>
  </conditionalFormatting>
  <conditionalFormatting sqref="BJ70:BK91">
    <cfRule type="cellIs" dxfId="8976" priority="1086" stopIfTrue="1" operator="equal">
      <formula>"f"</formula>
    </cfRule>
  </conditionalFormatting>
  <conditionalFormatting sqref="BJ70:BK91">
    <cfRule type="cellIs" dxfId="8975" priority="1084" stopIfTrue="1" operator="equal">
      <formula>"h"</formula>
    </cfRule>
    <cfRule type="cellIs" dxfId="8974" priority="1085" stopIfTrue="1" operator="equal">
      <formula>"g"</formula>
    </cfRule>
  </conditionalFormatting>
  <conditionalFormatting sqref="BI70:BI91">
    <cfRule type="cellIs" dxfId="8973" priority="987" stopIfTrue="1" operator="equal">
      <formula>"f"</formula>
    </cfRule>
  </conditionalFormatting>
  <conditionalFormatting sqref="BI70:BI91">
    <cfRule type="cellIs" dxfId="8972" priority="985" stopIfTrue="1" operator="equal">
      <formula>"h"</formula>
    </cfRule>
    <cfRule type="cellIs" dxfId="8971" priority="986" stopIfTrue="1" operator="equal">
      <formula>"g"</formula>
    </cfRule>
  </conditionalFormatting>
  <conditionalFormatting sqref="BJ70:BK91">
    <cfRule type="cellIs" dxfId="8970" priority="1056" stopIfTrue="1" operator="equal">
      <formula>"f"</formula>
    </cfRule>
  </conditionalFormatting>
  <conditionalFormatting sqref="BJ70:BK91">
    <cfRule type="cellIs" dxfId="8969" priority="1054" stopIfTrue="1" operator="equal">
      <formula>"h"</formula>
    </cfRule>
    <cfRule type="cellIs" dxfId="8968" priority="1055" stopIfTrue="1" operator="equal">
      <formula>"g"</formula>
    </cfRule>
  </conditionalFormatting>
  <conditionalFormatting sqref="BJ70:BK91">
    <cfRule type="cellIs" dxfId="8967" priority="1053" stopIfTrue="1" operator="equal">
      <formula>"f"</formula>
    </cfRule>
  </conditionalFormatting>
  <conditionalFormatting sqref="BJ70:BK91">
    <cfRule type="cellIs" dxfId="8966" priority="1051" stopIfTrue="1" operator="equal">
      <formula>"h"</formula>
    </cfRule>
    <cfRule type="cellIs" dxfId="8965" priority="1052" stopIfTrue="1" operator="equal">
      <formula>"g"</formula>
    </cfRule>
  </conditionalFormatting>
  <conditionalFormatting sqref="BJ70:BK91">
    <cfRule type="cellIs" dxfId="8964" priority="1050" stopIfTrue="1" operator="equal">
      <formula>"f"</formula>
    </cfRule>
  </conditionalFormatting>
  <conditionalFormatting sqref="BJ70:BK91">
    <cfRule type="cellIs" dxfId="8963" priority="1048" stopIfTrue="1" operator="equal">
      <formula>"h"</formula>
    </cfRule>
    <cfRule type="cellIs" dxfId="8962" priority="1049" stopIfTrue="1" operator="equal">
      <formula>"g"</formula>
    </cfRule>
  </conditionalFormatting>
  <conditionalFormatting sqref="BJ70:BK91">
    <cfRule type="cellIs" dxfId="8961" priority="1047" stopIfTrue="1" operator="equal">
      <formula>"f"</formula>
    </cfRule>
  </conditionalFormatting>
  <conditionalFormatting sqref="BJ70:BK91">
    <cfRule type="cellIs" dxfId="8960" priority="1045" stopIfTrue="1" operator="equal">
      <formula>"h"</formula>
    </cfRule>
    <cfRule type="cellIs" dxfId="8959" priority="1046" stopIfTrue="1" operator="equal">
      <formula>"g"</formula>
    </cfRule>
  </conditionalFormatting>
  <conditionalFormatting sqref="BJ70:BK91">
    <cfRule type="cellIs" dxfId="8958" priority="1044" stopIfTrue="1" operator="equal">
      <formula>"f"</formula>
    </cfRule>
  </conditionalFormatting>
  <conditionalFormatting sqref="BJ70:BK91">
    <cfRule type="cellIs" dxfId="8957" priority="1042" stopIfTrue="1" operator="equal">
      <formula>"h"</formula>
    </cfRule>
    <cfRule type="cellIs" dxfId="8956" priority="1043" stopIfTrue="1" operator="equal">
      <formula>"g"</formula>
    </cfRule>
  </conditionalFormatting>
  <conditionalFormatting sqref="BJ70:BK91">
    <cfRule type="cellIs" dxfId="8955" priority="1041" stopIfTrue="1" operator="equal">
      <formula>"f"</formula>
    </cfRule>
  </conditionalFormatting>
  <conditionalFormatting sqref="BJ70:BK91">
    <cfRule type="cellIs" dxfId="8954" priority="1039" stopIfTrue="1" operator="equal">
      <formula>"h"</formula>
    </cfRule>
    <cfRule type="cellIs" dxfId="8953" priority="1040" stopIfTrue="1" operator="equal">
      <formula>"g"</formula>
    </cfRule>
  </conditionalFormatting>
  <conditionalFormatting sqref="BJ70:BK91">
    <cfRule type="cellIs" dxfId="8952" priority="1038" stopIfTrue="1" operator="equal">
      <formula>"f"</formula>
    </cfRule>
  </conditionalFormatting>
  <conditionalFormatting sqref="BJ70:BK91">
    <cfRule type="cellIs" dxfId="8951" priority="1036" stopIfTrue="1" operator="equal">
      <formula>"h"</formula>
    </cfRule>
    <cfRule type="cellIs" dxfId="8950" priority="1037" stopIfTrue="1" operator="equal">
      <formula>"g"</formula>
    </cfRule>
  </conditionalFormatting>
  <conditionalFormatting sqref="BJ70:BK91">
    <cfRule type="cellIs" dxfId="8949" priority="1035" stopIfTrue="1" operator="equal">
      <formula>"f"</formula>
    </cfRule>
  </conditionalFormatting>
  <conditionalFormatting sqref="BJ70:BK91">
    <cfRule type="cellIs" dxfId="8948" priority="1033" stopIfTrue="1" operator="equal">
      <formula>"h"</formula>
    </cfRule>
    <cfRule type="cellIs" dxfId="8947" priority="1034" stopIfTrue="1" operator="equal">
      <formula>"g"</formula>
    </cfRule>
  </conditionalFormatting>
  <conditionalFormatting sqref="BJ70:BK91">
    <cfRule type="cellIs" dxfId="8946" priority="1032" stopIfTrue="1" operator="equal">
      <formula>"f"</formula>
    </cfRule>
  </conditionalFormatting>
  <conditionalFormatting sqref="BJ70:BK91">
    <cfRule type="cellIs" dxfId="8945" priority="1030" stopIfTrue="1" operator="equal">
      <formula>"h"</formula>
    </cfRule>
    <cfRule type="cellIs" dxfId="8944" priority="1031" stopIfTrue="1" operator="equal">
      <formula>"g"</formula>
    </cfRule>
  </conditionalFormatting>
  <conditionalFormatting sqref="BJ70:BK91">
    <cfRule type="cellIs" dxfId="8943" priority="1029" stopIfTrue="1" operator="equal">
      <formula>"f"</formula>
    </cfRule>
  </conditionalFormatting>
  <conditionalFormatting sqref="BJ70:BK91">
    <cfRule type="cellIs" dxfId="8942" priority="1027" stopIfTrue="1" operator="equal">
      <formula>"h"</formula>
    </cfRule>
    <cfRule type="cellIs" dxfId="8941" priority="1028" stopIfTrue="1" operator="equal">
      <formula>"g"</formula>
    </cfRule>
  </conditionalFormatting>
  <conditionalFormatting sqref="BJ70:BK91">
    <cfRule type="cellIs" dxfId="8940" priority="1026" stopIfTrue="1" operator="equal">
      <formula>"f"</formula>
    </cfRule>
  </conditionalFormatting>
  <conditionalFormatting sqref="BJ70:BK91">
    <cfRule type="cellIs" dxfId="8939" priority="1024" stopIfTrue="1" operator="equal">
      <formula>"h"</formula>
    </cfRule>
    <cfRule type="cellIs" dxfId="8938" priority="1025" stopIfTrue="1" operator="equal">
      <formula>"g"</formula>
    </cfRule>
  </conditionalFormatting>
  <conditionalFormatting sqref="BJ70:BK91">
    <cfRule type="cellIs" dxfId="8937" priority="1023" stopIfTrue="1" operator="equal">
      <formula>"f"</formula>
    </cfRule>
  </conditionalFormatting>
  <conditionalFormatting sqref="BJ70:BK91">
    <cfRule type="cellIs" dxfId="8936" priority="1021" stopIfTrue="1" operator="equal">
      <formula>"h"</formula>
    </cfRule>
    <cfRule type="cellIs" dxfId="8935" priority="1022" stopIfTrue="1" operator="equal">
      <formula>"g"</formula>
    </cfRule>
  </conditionalFormatting>
  <conditionalFormatting sqref="BJ70:BK91">
    <cfRule type="cellIs" dxfId="8934" priority="1020" stopIfTrue="1" operator="equal">
      <formula>"f"</formula>
    </cfRule>
  </conditionalFormatting>
  <conditionalFormatting sqref="BJ70:BK91">
    <cfRule type="cellIs" dxfId="8933" priority="1018" stopIfTrue="1" operator="equal">
      <formula>"h"</formula>
    </cfRule>
    <cfRule type="cellIs" dxfId="8932" priority="1019" stopIfTrue="1" operator="equal">
      <formula>"g"</formula>
    </cfRule>
  </conditionalFormatting>
  <conditionalFormatting sqref="BJ70:BK91">
    <cfRule type="cellIs" dxfId="8931" priority="1017" stopIfTrue="1" operator="equal">
      <formula>"f"</formula>
    </cfRule>
  </conditionalFormatting>
  <conditionalFormatting sqref="BJ70:BK91">
    <cfRule type="cellIs" dxfId="8930" priority="1015" stopIfTrue="1" operator="equal">
      <formula>"h"</formula>
    </cfRule>
    <cfRule type="cellIs" dxfId="8929" priority="1016" stopIfTrue="1" operator="equal">
      <formula>"g"</formula>
    </cfRule>
  </conditionalFormatting>
  <conditionalFormatting sqref="BI70:BI91">
    <cfRule type="cellIs" dxfId="8928" priority="1014" stopIfTrue="1" operator="equal">
      <formula>"f"</formula>
    </cfRule>
  </conditionalFormatting>
  <conditionalFormatting sqref="BI70:BI91">
    <cfRule type="cellIs" dxfId="8927" priority="1012" stopIfTrue="1" operator="equal">
      <formula>"h"</formula>
    </cfRule>
    <cfRule type="cellIs" dxfId="8926" priority="1013" stopIfTrue="1" operator="equal">
      <formula>"g"</formula>
    </cfRule>
  </conditionalFormatting>
  <conditionalFormatting sqref="BI70:BI91">
    <cfRule type="cellIs" dxfId="8925" priority="1011" stopIfTrue="1" operator="equal">
      <formula>"f"</formula>
    </cfRule>
  </conditionalFormatting>
  <conditionalFormatting sqref="BI70:BI91">
    <cfRule type="cellIs" dxfId="8924" priority="1009" stopIfTrue="1" operator="equal">
      <formula>"h"</formula>
    </cfRule>
    <cfRule type="cellIs" dxfId="8923" priority="1010" stopIfTrue="1" operator="equal">
      <formula>"g"</formula>
    </cfRule>
  </conditionalFormatting>
  <conditionalFormatting sqref="BI70:BI91">
    <cfRule type="cellIs" dxfId="8922" priority="1008" stopIfTrue="1" operator="equal">
      <formula>"f"</formula>
    </cfRule>
  </conditionalFormatting>
  <conditionalFormatting sqref="BI70:BI91">
    <cfRule type="cellIs" dxfId="8921" priority="1006" stopIfTrue="1" operator="equal">
      <formula>"h"</formula>
    </cfRule>
    <cfRule type="cellIs" dxfId="8920" priority="1007" stopIfTrue="1" operator="equal">
      <formula>"g"</formula>
    </cfRule>
  </conditionalFormatting>
  <conditionalFormatting sqref="BI70:BI91">
    <cfRule type="cellIs" dxfId="8919" priority="1005" stopIfTrue="1" operator="equal">
      <formula>"f"</formula>
    </cfRule>
  </conditionalFormatting>
  <conditionalFormatting sqref="BI70:BI91">
    <cfRule type="cellIs" dxfId="8918" priority="1003" stopIfTrue="1" operator="equal">
      <formula>"h"</formula>
    </cfRule>
    <cfRule type="cellIs" dxfId="8917" priority="1004" stopIfTrue="1" operator="equal">
      <formula>"g"</formula>
    </cfRule>
  </conditionalFormatting>
  <conditionalFormatting sqref="BI70:BI91">
    <cfRule type="cellIs" dxfId="8916" priority="999" stopIfTrue="1" operator="equal">
      <formula>"f"</formula>
    </cfRule>
  </conditionalFormatting>
  <conditionalFormatting sqref="BI70:BI91">
    <cfRule type="cellIs" dxfId="8915" priority="997" stopIfTrue="1" operator="equal">
      <formula>"h"</formula>
    </cfRule>
    <cfRule type="cellIs" dxfId="8914" priority="998" stopIfTrue="1" operator="equal">
      <formula>"g"</formula>
    </cfRule>
  </conditionalFormatting>
  <conditionalFormatting sqref="BI70:BI91">
    <cfRule type="cellIs" dxfId="8913" priority="1002" stopIfTrue="1" operator="equal">
      <formula>"f"</formula>
    </cfRule>
  </conditionalFormatting>
  <conditionalFormatting sqref="BI70:BI91">
    <cfRule type="cellIs" dxfId="8912" priority="1000" stopIfTrue="1" operator="equal">
      <formula>"h"</formula>
    </cfRule>
    <cfRule type="cellIs" dxfId="8911" priority="1001" stopIfTrue="1" operator="equal">
      <formula>"g"</formula>
    </cfRule>
  </conditionalFormatting>
  <conditionalFormatting sqref="BI70:BI91">
    <cfRule type="cellIs" dxfId="8910" priority="996" stopIfTrue="1" operator="equal">
      <formula>"f"</formula>
    </cfRule>
  </conditionalFormatting>
  <conditionalFormatting sqref="BI70:BI91">
    <cfRule type="cellIs" dxfId="8909" priority="994" stopIfTrue="1" operator="equal">
      <formula>"h"</formula>
    </cfRule>
    <cfRule type="cellIs" dxfId="8908" priority="995" stopIfTrue="1" operator="equal">
      <formula>"g"</formula>
    </cfRule>
  </conditionalFormatting>
  <conditionalFormatting sqref="BI70:BI91">
    <cfRule type="cellIs" dxfId="8907" priority="993" stopIfTrue="1" operator="equal">
      <formula>"f"</formula>
    </cfRule>
  </conditionalFormatting>
  <conditionalFormatting sqref="BI70:BI91">
    <cfRule type="cellIs" dxfId="8906" priority="991" stopIfTrue="1" operator="equal">
      <formula>"h"</formula>
    </cfRule>
    <cfRule type="cellIs" dxfId="8905" priority="992" stopIfTrue="1" operator="equal">
      <formula>"g"</formula>
    </cfRule>
  </conditionalFormatting>
  <conditionalFormatting sqref="BI70:BI91">
    <cfRule type="cellIs" dxfId="8904" priority="990" stopIfTrue="1" operator="equal">
      <formula>"f"</formula>
    </cfRule>
  </conditionalFormatting>
  <conditionalFormatting sqref="BI70:BI91">
    <cfRule type="cellIs" dxfId="8903" priority="988" stopIfTrue="1" operator="equal">
      <formula>"h"</formula>
    </cfRule>
    <cfRule type="cellIs" dxfId="8902" priority="989" stopIfTrue="1" operator="equal">
      <formula>"g"</formula>
    </cfRule>
  </conditionalFormatting>
  <conditionalFormatting sqref="BI70:BI91">
    <cfRule type="cellIs" dxfId="8901" priority="981" stopIfTrue="1" operator="equal">
      <formula>"f"</formula>
    </cfRule>
  </conditionalFormatting>
  <conditionalFormatting sqref="BI70:BI91">
    <cfRule type="cellIs" dxfId="8900" priority="979" stopIfTrue="1" operator="equal">
      <formula>"h"</formula>
    </cfRule>
    <cfRule type="cellIs" dxfId="8899" priority="980" stopIfTrue="1" operator="equal">
      <formula>"g"</formula>
    </cfRule>
  </conditionalFormatting>
  <conditionalFormatting sqref="BI70:BI91">
    <cfRule type="cellIs" dxfId="8898" priority="978" stopIfTrue="1" operator="equal">
      <formula>"f"</formula>
    </cfRule>
  </conditionalFormatting>
  <conditionalFormatting sqref="BI70:BI91">
    <cfRule type="cellIs" dxfId="8897" priority="976" stopIfTrue="1" operator="equal">
      <formula>"h"</formula>
    </cfRule>
    <cfRule type="cellIs" dxfId="8896" priority="977" stopIfTrue="1" operator="equal">
      <formula>"g"</formula>
    </cfRule>
  </conditionalFormatting>
  <conditionalFormatting sqref="BI70:BI91">
    <cfRule type="cellIs" dxfId="8895" priority="966" stopIfTrue="1" operator="equal">
      <formula>"f"</formula>
    </cfRule>
  </conditionalFormatting>
  <conditionalFormatting sqref="BI70:BI91">
    <cfRule type="cellIs" dxfId="8894" priority="964" stopIfTrue="1" operator="equal">
      <formula>"h"</formula>
    </cfRule>
    <cfRule type="cellIs" dxfId="8893" priority="965" stopIfTrue="1" operator="equal">
      <formula>"g"</formula>
    </cfRule>
  </conditionalFormatting>
  <conditionalFormatting sqref="BI70:BI91">
    <cfRule type="cellIs" dxfId="8892" priority="963" stopIfTrue="1" operator="equal">
      <formula>"f"</formula>
    </cfRule>
  </conditionalFormatting>
  <conditionalFormatting sqref="BI70:BI91">
    <cfRule type="cellIs" dxfId="8891" priority="961" stopIfTrue="1" operator="equal">
      <formula>"h"</formula>
    </cfRule>
    <cfRule type="cellIs" dxfId="8890" priority="962" stopIfTrue="1" operator="equal">
      <formula>"g"</formula>
    </cfRule>
  </conditionalFormatting>
  <conditionalFormatting sqref="BI70:BI91">
    <cfRule type="cellIs" dxfId="8889" priority="975" stopIfTrue="1" operator="equal">
      <formula>"f"</formula>
    </cfRule>
  </conditionalFormatting>
  <conditionalFormatting sqref="BI70:BI91">
    <cfRule type="cellIs" dxfId="8888" priority="973" stopIfTrue="1" operator="equal">
      <formula>"h"</formula>
    </cfRule>
    <cfRule type="cellIs" dxfId="8887" priority="974" stopIfTrue="1" operator="equal">
      <formula>"g"</formula>
    </cfRule>
  </conditionalFormatting>
  <conditionalFormatting sqref="BI70:BI91">
    <cfRule type="cellIs" dxfId="8886" priority="984" stopIfTrue="1" operator="equal">
      <formula>"f"</formula>
    </cfRule>
  </conditionalFormatting>
  <conditionalFormatting sqref="BI70:BI91">
    <cfRule type="cellIs" dxfId="8885" priority="982" stopIfTrue="1" operator="equal">
      <formula>"h"</formula>
    </cfRule>
    <cfRule type="cellIs" dxfId="8884" priority="983" stopIfTrue="1" operator="equal">
      <formula>"g"</formula>
    </cfRule>
  </conditionalFormatting>
  <conditionalFormatting sqref="BI70:BI91">
    <cfRule type="cellIs" dxfId="8883" priority="972" stopIfTrue="1" operator="equal">
      <formula>"f"</formula>
    </cfRule>
  </conditionalFormatting>
  <conditionalFormatting sqref="BI70:BI91">
    <cfRule type="cellIs" dxfId="8882" priority="970" stopIfTrue="1" operator="equal">
      <formula>"h"</formula>
    </cfRule>
    <cfRule type="cellIs" dxfId="8881" priority="971" stopIfTrue="1" operator="equal">
      <formula>"g"</formula>
    </cfRule>
  </conditionalFormatting>
  <conditionalFormatting sqref="BI70:BI91">
    <cfRule type="cellIs" dxfId="8880" priority="969" stopIfTrue="1" operator="equal">
      <formula>"f"</formula>
    </cfRule>
  </conditionalFormatting>
  <conditionalFormatting sqref="BI70:BI91">
    <cfRule type="cellIs" dxfId="8879" priority="967" stopIfTrue="1" operator="equal">
      <formula>"h"</formula>
    </cfRule>
    <cfRule type="cellIs" dxfId="8878" priority="968" stopIfTrue="1" operator="equal">
      <formula>"g"</formula>
    </cfRule>
  </conditionalFormatting>
  <conditionalFormatting sqref="BI70:BI91">
    <cfRule type="cellIs" dxfId="8877" priority="951" stopIfTrue="1" operator="equal">
      <formula>"f"</formula>
    </cfRule>
  </conditionalFormatting>
  <conditionalFormatting sqref="BI70:BI91">
    <cfRule type="cellIs" dxfId="8876" priority="949" stopIfTrue="1" operator="equal">
      <formula>"h"</formula>
    </cfRule>
    <cfRule type="cellIs" dxfId="8875" priority="950" stopIfTrue="1" operator="equal">
      <formula>"g"</formula>
    </cfRule>
  </conditionalFormatting>
  <conditionalFormatting sqref="BI70:BI91">
    <cfRule type="cellIs" dxfId="8874" priority="948" stopIfTrue="1" operator="equal">
      <formula>"f"</formula>
    </cfRule>
  </conditionalFormatting>
  <conditionalFormatting sqref="BI70:BI91">
    <cfRule type="cellIs" dxfId="8873" priority="946" stopIfTrue="1" operator="equal">
      <formula>"h"</formula>
    </cfRule>
    <cfRule type="cellIs" dxfId="8872" priority="947" stopIfTrue="1" operator="equal">
      <formula>"g"</formula>
    </cfRule>
  </conditionalFormatting>
  <conditionalFormatting sqref="BL70:BM91">
    <cfRule type="cellIs" dxfId="8871" priority="942" stopIfTrue="1" operator="equal">
      <formula>"f"</formula>
    </cfRule>
  </conditionalFormatting>
  <conditionalFormatting sqref="BL70:BM91">
    <cfRule type="cellIs" dxfId="8870" priority="940" stopIfTrue="1" operator="equal">
      <formula>"h"</formula>
    </cfRule>
    <cfRule type="cellIs" dxfId="8869" priority="941" stopIfTrue="1" operator="equal">
      <formula>"g"</formula>
    </cfRule>
  </conditionalFormatting>
  <conditionalFormatting sqref="BI70:BI91">
    <cfRule type="cellIs" dxfId="8868" priority="945" stopIfTrue="1" operator="equal">
      <formula>"f"</formula>
    </cfRule>
  </conditionalFormatting>
  <conditionalFormatting sqref="BI70:BI91">
    <cfRule type="cellIs" dxfId="8867" priority="943" stopIfTrue="1" operator="equal">
      <formula>"h"</formula>
    </cfRule>
    <cfRule type="cellIs" dxfId="8866" priority="944" stopIfTrue="1" operator="equal">
      <formula>"g"</formula>
    </cfRule>
  </conditionalFormatting>
  <conditionalFormatting sqref="BI70:BI91">
    <cfRule type="cellIs" dxfId="8865" priority="960" stopIfTrue="1" operator="equal">
      <formula>"f"</formula>
    </cfRule>
  </conditionalFormatting>
  <conditionalFormatting sqref="BI70:BI91">
    <cfRule type="cellIs" dxfId="8864" priority="958" stopIfTrue="1" operator="equal">
      <formula>"h"</formula>
    </cfRule>
    <cfRule type="cellIs" dxfId="8863" priority="959" stopIfTrue="1" operator="equal">
      <formula>"g"</formula>
    </cfRule>
  </conditionalFormatting>
  <conditionalFormatting sqref="BI70:BI91">
    <cfRule type="cellIs" dxfId="8862" priority="954" stopIfTrue="1" operator="equal">
      <formula>"f"</formula>
    </cfRule>
  </conditionalFormatting>
  <conditionalFormatting sqref="BI70:BI91">
    <cfRule type="cellIs" dxfId="8861" priority="952" stopIfTrue="1" operator="equal">
      <formula>"h"</formula>
    </cfRule>
    <cfRule type="cellIs" dxfId="8860" priority="953" stopIfTrue="1" operator="equal">
      <formula>"g"</formula>
    </cfRule>
  </conditionalFormatting>
  <conditionalFormatting sqref="BI70:BI91">
    <cfRule type="cellIs" dxfId="8859" priority="957" stopIfTrue="1" operator="equal">
      <formula>"f"</formula>
    </cfRule>
  </conditionalFormatting>
  <conditionalFormatting sqref="BI70:BI91">
    <cfRule type="cellIs" dxfId="8858" priority="955" stopIfTrue="1" operator="equal">
      <formula>"h"</formula>
    </cfRule>
    <cfRule type="cellIs" dxfId="8857" priority="956" stopIfTrue="1" operator="equal">
      <formula>"g"</formula>
    </cfRule>
  </conditionalFormatting>
  <conditionalFormatting sqref="BL70:BM91">
    <cfRule type="cellIs" dxfId="8856" priority="924" stopIfTrue="1" operator="equal">
      <formula>"f"</formula>
    </cfRule>
  </conditionalFormatting>
  <conditionalFormatting sqref="BL70:BM91">
    <cfRule type="cellIs" dxfId="8855" priority="922" stopIfTrue="1" operator="equal">
      <formula>"h"</formula>
    </cfRule>
    <cfRule type="cellIs" dxfId="8854" priority="923" stopIfTrue="1" operator="equal">
      <formula>"g"</formula>
    </cfRule>
  </conditionalFormatting>
  <conditionalFormatting sqref="BL70:BM91">
    <cfRule type="cellIs" dxfId="8853" priority="921" stopIfTrue="1" operator="equal">
      <formula>"f"</formula>
    </cfRule>
  </conditionalFormatting>
  <conditionalFormatting sqref="BL70:BM91">
    <cfRule type="cellIs" dxfId="8852" priority="919" stopIfTrue="1" operator="equal">
      <formula>"h"</formula>
    </cfRule>
    <cfRule type="cellIs" dxfId="8851" priority="920" stopIfTrue="1" operator="equal">
      <formula>"g"</formula>
    </cfRule>
  </conditionalFormatting>
  <conditionalFormatting sqref="BN70:BO91">
    <cfRule type="cellIs" dxfId="8850" priority="918" stopIfTrue="1" operator="equal">
      <formula>"f"</formula>
    </cfRule>
  </conditionalFormatting>
  <conditionalFormatting sqref="BN70:BO91">
    <cfRule type="cellIs" dxfId="8849" priority="916" stopIfTrue="1" operator="equal">
      <formula>"h"</formula>
    </cfRule>
    <cfRule type="cellIs" dxfId="8848" priority="917" stopIfTrue="1" operator="equal">
      <formula>"g"</formula>
    </cfRule>
  </conditionalFormatting>
  <conditionalFormatting sqref="BL70:BM91">
    <cfRule type="cellIs" dxfId="8847" priority="936" stopIfTrue="1" operator="equal">
      <formula>"f"</formula>
    </cfRule>
  </conditionalFormatting>
  <conditionalFormatting sqref="BL70:BM91">
    <cfRule type="cellIs" dxfId="8846" priority="934" stopIfTrue="1" operator="equal">
      <formula>"h"</formula>
    </cfRule>
    <cfRule type="cellIs" dxfId="8845" priority="935" stopIfTrue="1" operator="equal">
      <formula>"g"</formula>
    </cfRule>
  </conditionalFormatting>
  <conditionalFormatting sqref="BL70:BM91">
    <cfRule type="cellIs" dxfId="8844" priority="939" stopIfTrue="1" operator="equal">
      <formula>"f"</formula>
    </cfRule>
  </conditionalFormatting>
  <conditionalFormatting sqref="BL70:BM91">
    <cfRule type="cellIs" dxfId="8843" priority="937" stopIfTrue="1" operator="equal">
      <formula>"h"</formula>
    </cfRule>
    <cfRule type="cellIs" dxfId="8842" priority="938" stopIfTrue="1" operator="equal">
      <formula>"g"</formula>
    </cfRule>
  </conditionalFormatting>
  <conditionalFormatting sqref="BL70:BM91">
    <cfRule type="cellIs" dxfId="8841" priority="930" stopIfTrue="1" operator="equal">
      <formula>"f"</formula>
    </cfRule>
  </conditionalFormatting>
  <conditionalFormatting sqref="BL70:BM91">
    <cfRule type="cellIs" dxfId="8840" priority="928" stopIfTrue="1" operator="equal">
      <formula>"h"</formula>
    </cfRule>
    <cfRule type="cellIs" dxfId="8839" priority="929" stopIfTrue="1" operator="equal">
      <formula>"g"</formula>
    </cfRule>
  </conditionalFormatting>
  <conditionalFormatting sqref="BL70:BM91">
    <cfRule type="cellIs" dxfId="8838" priority="933" stopIfTrue="1" operator="equal">
      <formula>"f"</formula>
    </cfRule>
  </conditionalFormatting>
  <conditionalFormatting sqref="BL70:BM91">
    <cfRule type="cellIs" dxfId="8837" priority="931" stopIfTrue="1" operator="equal">
      <formula>"h"</formula>
    </cfRule>
    <cfRule type="cellIs" dxfId="8836" priority="932" stopIfTrue="1" operator="equal">
      <formula>"g"</formula>
    </cfRule>
  </conditionalFormatting>
  <conditionalFormatting sqref="BL70:BM91">
    <cfRule type="cellIs" dxfId="8835" priority="927" stopIfTrue="1" operator="equal">
      <formula>"f"</formula>
    </cfRule>
  </conditionalFormatting>
  <conditionalFormatting sqref="BL70:BM91">
    <cfRule type="cellIs" dxfId="8834" priority="925" stopIfTrue="1" operator="equal">
      <formula>"h"</formula>
    </cfRule>
    <cfRule type="cellIs" dxfId="8833" priority="926" stopIfTrue="1" operator="equal">
      <formula>"g"</formula>
    </cfRule>
  </conditionalFormatting>
  <conditionalFormatting sqref="BN70:BO91">
    <cfRule type="cellIs" dxfId="8832" priority="915" stopIfTrue="1" operator="equal">
      <formula>"f"</formula>
    </cfRule>
  </conditionalFormatting>
  <conditionalFormatting sqref="BN70:BO91">
    <cfRule type="cellIs" dxfId="8831" priority="913" stopIfTrue="1" operator="equal">
      <formula>"h"</formula>
    </cfRule>
    <cfRule type="cellIs" dxfId="8830" priority="914" stopIfTrue="1" operator="equal">
      <formula>"g"</formula>
    </cfRule>
  </conditionalFormatting>
  <conditionalFormatting sqref="AN70:AN91">
    <cfRule type="cellIs" dxfId="8829" priority="2136" stopIfTrue="1" operator="equal">
      <formula>"f"</formula>
    </cfRule>
  </conditionalFormatting>
  <conditionalFormatting sqref="AN70:AN91">
    <cfRule type="cellIs" dxfId="8828" priority="2134" stopIfTrue="1" operator="equal">
      <formula>"h"</formula>
    </cfRule>
    <cfRule type="cellIs" dxfId="8827" priority="2135" stopIfTrue="1" operator="equal">
      <formula>"g"</formula>
    </cfRule>
  </conditionalFormatting>
  <conditionalFormatting sqref="AN70:AN91">
    <cfRule type="cellIs" dxfId="8826" priority="2133" stopIfTrue="1" operator="equal">
      <formula>"f"</formula>
    </cfRule>
  </conditionalFormatting>
  <conditionalFormatting sqref="AN70:AN91">
    <cfRule type="cellIs" dxfId="8825" priority="2131" stopIfTrue="1" operator="equal">
      <formula>"h"</formula>
    </cfRule>
    <cfRule type="cellIs" dxfId="8824" priority="2132" stopIfTrue="1" operator="equal">
      <formula>"g"</formula>
    </cfRule>
  </conditionalFormatting>
  <conditionalFormatting sqref="AN70:AN91">
    <cfRule type="cellIs" dxfId="8823" priority="2112" stopIfTrue="1" operator="equal">
      <formula>"f"</formula>
    </cfRule>
  </conditionalFormatting>
  <conditionalFormatting sqref="AN70:AN91">
    <cfRule type="cellIs" dxfId="8822" priority="2110" stopIfTrue="1" operator="equal">
      <formula>"h"</formula>
    </cfRule>
    <cfRule type="cellIs" dxfId="8821" priority="2111" stopIfTrue="1" operator="equal">
      <formula>"g"</formula>
    </cfRule>
  </conditionalFormatting>
  <conditionalFormatting sqref="AN70:AN91">
    <cfRule type="cellIs" dxfId="8820" priority="2109" stopIfTrue="1" operator="equal">
      <formula>"f"</formula>
    </cfRule>
  </conditionalFormatting>
  <conditionalFormatting sqref="AN70:AN91">
    <cfRule type="cellIs" dxfId="8819" priority="2107" stopIfTrue="1" operator="equal">
      <formula>"h"</formula>
    </cfRule>
    <cfRule type="cellIs" dxfId="8818" priority="2108" stopIfTrue="1" operator="equal">
      <formula>"g"</formula>
    </cfRule>
  </conditionalFormatting>
  <conditionalFormatting sqref="AN70:AN91">
    <cfRule type="cellIs" dxfId="8817" priority="2106" stopIfTrue="1" operator="equal">
      <formula>"f"</formula>
    </cfRule>
  </conditionalFormatting>
  <conditionalFormatting sqref="AN70:AN91">
    <cfRule type="cellIs" dxfId="8816" priority="2104" stopIfTrue="1" operator="equal">
      <formula>"h"</formula>
    </cfRule>
    <cfRule type="cellIs" dxfId="8815" priority="2105" stopIfTrue="1" operator="equal">
      <formula>"g"</formula>
    </cfRule>
  </conditionalFormatting>
  <conditionalFormatting sqref="AN70:AN91">
    <cfRule type="cellIs" dxfId="8814" priority="2100" stopIfTrue="1" operator="equal">
      <formula>"f"</formula>
    </cfRule>
  </conditionalFormatting>
  <conditionalFormatting sqref="AN70:AN91">
    <cfRule type="cellIs" dxfId="8813" priority="2098" stopIfTrue="1" operator="equal">
      <formula>"h"</formula>
    </cfRule>
    <cfRule type="cellIs" dxfId="8812" priority="2099" stopIfTrue="1" operator="equal">
      <formula>"g"</formula>
    </cfRule>
  </conditionalFormatting>
  <conditionalFormatting sqref="AN70:AN91">
    <cfRule type="cellIs" dxfId="8811" priority="2097" stopIfTrue="1" operator="equal">
      <formula>"f"</formula>
    </cfRule>
  </conditionalFormatting>
  <conditionalFormatting sqref="AN70:AN91">
    <cfRule type="cellIs" dxfId="8810" priority="2095" stopIfTrue="1" operator="equal">
      <formula>"h"</formula>
    </cfRule>
    <cfRule type="cellIs" dxfId="8809" priority="2096" stopIfTrue="1" operator="equal">
      <formula>"g"</formula>
    </cfRule>
  </conditionalFormatting>
  <conditionalFormatting sqref="AN70:AN91">
    <cfRule type="cellIs" dxfId="8808" priority="2094" stopIfTrue="1" operator="equal">
      <formula>"f"</formula>
    </cfRule>
  </conditionalFormatting>
  <conditionalFormatting sqref="AN70:AN91">
    <cfRule type="cellIs" dxfId="8807" priority="2092" stopIfTrue="1" operator="equal">
      <formula>"h"</formula>
    </cfRule>
    <cfRule type="cellIs" dxfId="8806" priority="2093" stopIfTrue="1" operator="equal">
      <formula>"g"</formula>
    </cfRule>
  </conditionalFormatting>
  <conditionalFormatting sqref="AN70:AN91">
    <cfRule type="cellIs" dxfId="8805" priority="2091" stopIfTrue="1" operator="equal">
      <formula>"f"</formula>
    </cfRule>
  </conditionalFormatting>
  <conditionalFormatting sqref="AN70:AN91">
    <cfRule type="cellIs" dxfId="8804" priority="2089" stopIfTrue="1" operator="equal">
      <formula>"h"</formula>
    </cfRule>
    <cfRule type="cellIs" dxfId="8803" priority="2090" stopIfTrue="1" operator="equal">
      <formula>"g"</formula>
    </cfRule>
  </conditionalFormatting>
  <conditionalFormatting sqref="AN70:AN91">
    <cfRule type="cellIs" dxfId="8802" priority="2142" stopIfTrue="1" operator="equal">
      <formula>"f"</formula>
    </cfRule>
  </conditionalFormatting>
  <conditionalFormatting sqref="AN70:AN91">
    <cfRule type="cellIs" dxfId="8801" priority="2140" stopIfTrue="1" operator="equal">
      <formula>"h"</formula>
    </cfRule>
    <cfRule type="cellIs" dxfId="8800" priority="2141" stopIfTrue="1" operator="equal">
      <formula>"g"</formula>
    </cfRule>
  </conditionalFormatting>
  <conditionalFormatting sqref="AN70:AN91">
    <cfRule type="cellIs" dxfId="8799" priority="2139" stopIfTrue="1" operator="equal">
      <formula>"f"</formula>
    </cfRule>
  </conditionalFormatting>
  <conditionalFormatting sqref="AN70:AN91">
    <cfRule type="cellIs" dxfId="8798" priority="2137" stopIfTrue="1" operator="equal">
      <formula>"h"</formula>
    </cfRule>
    <cfRule type="cellIs" dxfId="8797" priority="2138" stopIfTrue="1" operator="equal">
      <formula>"g"</formula>
    </cfRule>
  </conditionalFormatting>
  <conditionalFormatting sqref="AN70:AN91">
    <cfRule type="cellIs" dxfId="8796" priority="2130" stopIfTrue="1" operator="equal">
      <formula>"f"</formula>
    </cfRule>
  </conditionalFormatting>
  <conditionalFormatting sqref="AN70:AN91">
    <cfRule type="cellIs" dxfId="8795" priority="2128" stopIfTrue="1" operator="equal">
      <formula>"h"</formula>
    </cfRule>
    <cfRule type="cellIs" dxfId="8794" priority="2129" stopIfTrue="1" operator="equal">
      <formula>"g"</formula>
    </cfRule>
  </conditionalFormatting>
  <conditionalFormatting sqref="AN70:AN91">
    <cfRule type="cellIs" dxfId="8793" priority="2127" stopIfTrue="1" operator="equal">
      <formula>"f"</formula>
    </cfRule>
  </conditionalFormatting>
  <conditionalFormatting sqref="AN70:AN91">
    <cfRule type="cellIs" dxfId="8792" priority="2125" stopIfTrue="1" operator="equal">
      <formula>"h"</formula>
    </cfRule>
    <cfRule type="cellIs" dxfId="8791" priority="2126" stopIfTrue="1" operator="equal">
      <formula>"g"</formula>
    </cfRule>
  </conditionalFormatting>
  <conditionalFormatting sqref="AN70:AN91">
    <cfRule type="cellIs" dxfId="8790" priority="2124" stopIfTrue="1" operator="equal">
      <formula>"f"</formula>
    </cfRule>
  </conditionalFormatting>
  <conditionalFormatting sqref="AN70:AN91">
    <cfRule type="cellIs" dxfId="8789" priority="2122" stopIfTrue="1" operator="equal">
      <formula>"h"</formula>
    </cfRule>
    <cfRule type="cellIs" dxfId="8788" priority="2123" stopIfTrue="1" operator="equal">
      <formula>"g"</formula>
    </cfRule>
  </conditionalFormatting>
  <conditionalFormatting sqref="AN70:AN91">
    <cfRule type="cellIs" dxfId="8787" priority="2121" stopIfTrue="1" operator="equal">
      <formula>"f"</formula>
    </cfRule>
  </conditionalFormatting>
  <conditionalFormatting sqref="AN70:AN91">
    <cfRule type="cellIs" dxfId="8786" priority="2119" stopIfTrue="1" operator="equal">
      <formula>"h"</formula>
    </cfRule>
    <cfRule type="cellIs" dxfId="8785" priority="2120" stopIfTrue="1" operator="equal">
      <formula>"g"</formula>
    </cfRule>
  </conditionalFormatting>
  <conditionalFormatting sqref="AN70:AN91">
    <cfRule type="cellIs" dxfId="8784" priority="2115" stopIfTrue="1" operator="equal">
      <formula>"f"</formula>
    </cfRule>
  </conditionalFormatting>
  <conditionalFormatting sqref="AN70:AN91">
    <cfRule type="cellIs" dxfId="8783" priority="2113" stopIfTrue="1" operator="equal">
      <formula>"h"</formula>
    </cfRule>
    <cfRule type="cellIs" dxfId="8782" priority="2114" stopIfTrue="1" operator="equal">
      <formula>"g"</formula>
    </cfRule>
  </conditionalFormatting>
  <conditionalFormatting sqref="AN70:AN91">
    <cfRule type="cellIs" dxfId="8781" priority="2118" stopIfTrue="1" operator="equal">
      <formula>"f"</formula>
    </cfRule>
  </conditionalFormatting>
  <conditionalFormatting sqref="AN70:AN91">
    <cfRule type="cellIs" dxfId="8780" priority="2116" stopIfTrue="1" operator="equal">
      <formula>"h"</formula>
    </cfRule>
    <cfRule type="cellIs" dxfId="8779" priority="2117" stopIfTrue="1" operator="equal">
      <formula>"g"</formula>
    </cfRule>
  </conditionalFormatting>
  <conditionalFormatting sqref="AN70:AN91">
    <cfRule type="cellIs" dxfId="8778" priority="2073" stopIfTrue="1" operator="equal">
      <formula>"f"</formula>
    </cfRule>
  </conditionalFormatting>
  <conditionalFormatting sqref="AN70:AN91">
    <cfRule type="cellIs" dxfId="8777" priority="2071" stopIfTrue="1" operator="equal">
      <formula>"h"</formula>
    </cfRule>
    <cfRule type="cellIs" dxfId="8776" priority="2072" stopIfTrue="1" operator="equal">
      <formula>"g"</formula>
    </cfRule>
  </conditionalFormatting>
  <conditionalFormatting sqref="AQ70:AR91">
    <cfRule type="cellIs" dxfId="8775" priority="2067" stopIfTrue="1" operator="equal">
      <formula>"f"</formula>
    </cfRule>
  </conditionalFormatting>
  <conditionalFormatting sqref="AQ70:AR91">
    <cfRule type="cellIs" dxfId="8774" priority="2065" stopIfTrue="1" operator="equal">
      <formula>"h"</formula>
    </cfRule>
    <cfRule type="cellIs" dxfId="8773" priority="2066" stopIfTrue="1" operator="equal">
      <formula>"g"</formula>
    </cfRule>
  </conditionalFormatting>
  <conditionalFormatting sqref="AQ70:AR91">
    <cfRule type="cellIs" dxfId="8772" priority="2070" stopIfTrue="1" operator="equal">
      <formula>"f"</formula>
    </cfRule>
  </conditionalFormatting>
  <conditionalFormatting sqref="AQ70:AR91">
    <cfRule type="cellIs" dxfId="8771" priority="2068" stopIfTrue="1" operator="equal">
      <formula>"h"</formula>
    </cfRule>
    <cfRule type="cellIs" dxfId="8770" priority="2069" stopIfTrue="1" operator="equal">
      <formula>"g"</formula>
    </cfRule>
  </conditionalFormatting>
  <conditionalFormatting sqref="AQ70:AR91">
    <cfRule type="cellIs" dxfId="8769" priority="2064" stopIfTrue="1" operator="equal">
      <formula>"f"</formula>
    </cfRule>
  </conditionalFormatting>
  <conditionalFormatting sqref="AQ70:AR91">
    <cfRule type="cellIs" dxfId="8768" priority="2062" stopIfTrue="1" operator="equal">
      <formula>"h"</formula>
    </cfRule>
    <cfRule type="cellIs" dxfId="8767" priority="2063" stopIfTrue="1" operator="equal">
      <formula>"g"</formula>
    </cfRule>
  </conditionalFormatting>
  <conditionalFormatting sqref="AQ70:AR91">
    <cfRule type="cellIs" dxfId="8766" priority="2061" stopIfTrue="1" operator="equal">
      <formula>"f"</formula>
    </cfRule>
  </conditionalFormatting>
  <conditionalFormatting sqref="AQ70:AR91">
    <cfRule type="cellIs" dxfId="8765" priority="2059" stopIfTrue="1" operator="equal">
      <formula>"h"</formula>
    </cfRule>
    <cfRule type="cellIs" dxfId="8764" priority="2060" stopIfTrue="1" operator="equal">
      <formula>"g"</formula>
    </cfRule>
  </conditionalFormatting>
  <conditionalFormatting sqref="AQ70:AR91">
    <cfRule type="cellIs" dxfId="8763" priority="2055" stopIfTrue="1" operator="equal">
      <formula>"f"</formula>
    </cfRule>
  </conditionalFormatting>
  <conditionalFormatting sqref="AQ70:AR91">
    <cfRule type="cellIs" dxfId="8762" priority="2053" stopIfTrue="1" operator="equal">
      <formula>"h"</formula>
    </cfRule>
    <cfRule type="cellIs" dxfId="8761" priority="2054" stopIfTrue="1" operator="equal">
      <formula>"g"</formula>
    </cfRule>
  </conditionalFormatting>
  <conditionalFormatting sqref="AQ70:AR91">
    <cfRule type="cellIs" dxfId="8760" priority="2058" stopIfTrue="1" operator="equal">
      <formula>"f"</formula>
    </cfRule>
  </conditionalFormatting>
  <conditionalFormatting sqref="AQ70:AR91">
    <cfRule type="cellIs" dxfId="8759" priority="2056" stopIfTrue="1" operator="equal">
      <formula>"h"</formula>
    </cfRule>
    <cfRule type="cellIs" dxfId="8758" priority="2057" stopIfTrue="1" operator="equal">
      <formula>"g"</formula>
    </cfRule>
  </conditionalFormatting>
  <conditionalFormatting sqref="AQ70:AR91">
    <cfRule type="cellIs" dxfId="8757" priority="2049" stopIfTrue="1" operator="equal">
      <formula>"f"</formula>
    </cfRule>
  </conditionalFormatting>
  <conditionalFormatting sqref="AQ70:AR91">
    <cfRule type="cellIs" dxfId="8756" priority="2047" stopIfTrue="1" operator="equal">
      <formula>"h"</formula>
    </cfRule>
    <cfRule type="cellIs" dxfId="8755" priority="2048" stopIfTrue="1" operator="equal">
      <formula>"g"</formula>
    </cfRule>
  </conditionalFormatting>
  <conditionalFormatting sqref="AQ70:AR91">
    <cfRule type="cellIs" dxfId="8754" priority="2052" stopIfTrue="1" operator="equal">
      <formula>"f"</formula>
    </cfRule>
  </conditionalFormatting>
  <conditionalFormatting sqref="AQ70:AR91">
    <cfRule type="cellIs" dxfId="8753" priority="2050" stopIfTrue="1" operator="equal">
      <formula>"h"</formula>
    </cfRule>
    <cfRule type="cellIs" dxfId="8752" priority="2051" stopIfTrue="1" operator="equal">
      <formula>"g"</formula>
    </cfRule>
  </conditionalFormatting>
  <conditionalFormatting sqref="AN70:AN91">
    <cfRule type="cellIs" dxfId="8751" priority="2103" stopIfTrue="1" operator="equal">
      <formula>"f"</formula>
    </cfRule>
  </conditionalFormatting>
  <conditionalFormatting sqref="AN70:AN91">
    <cfRule type="cellIs" dxfId="8750" priority="2101" stopIfTrue="1" operator="equal">
      <formula>"h"</formula>
    </cfRule>
    <cfRule type="cellIs" dxfId="8749" priority="2102" stopIfTrue="1" operator="equal">
      <formula>"g"</formula>
    </cfRule>
  </conditionalFormatting>
  <conditionalFormatting sqref="AN70:AN91">
    <cfRule type="cellIs" dxfId="8748" priority="2088" stopIfTrue="1" operator="equal">
      <formula>"f"</formula>
    </cfRule>
  </conditionalFormatting>
  <conditionalFormatting sqref="AN70:AN91">
    <cfRule type="cellIs" dxfId="8747" priority="2086" stopIfTrue="1" operator="equal">
      <formula>"h"</formula>
    </cfRule>
    <cfRule type="cellIs" dxfId="8746" priority="2087" stopIfTrue="1" operator="equal">
      <formula>"g"</formula>
    </cfRule>
  </conditionalFormatting>
  <conditionalFormatting sqref="AN70:AN91">
    <cfRule type="cellIs" dxfId="8745" priority="2085" stopIfTrue="1" operator="equal">
      <formula>"f"</formula>
    </cfRule>
  </conditionalFormatting>
  <conditionalFormatting sqref="AN70:AN91">
    <cfRule type="cellIs" dxfId="8744" priority="2083" stopIfTrue="1" operator="equal">
      <formula>"h"</formula>
    </cfRule>
    <cfRule type="cellIs" dxfId="8743" priority="2084" stopIfTrue="1" operator="equal">
      <formula>"g"</formula>
    </cfRule>
  </conditionalFormatting>
  <conditionalFormatting sqref="AN70:AN91">
    <cfRule type="cellIs" dxfId="8742" priority="2082" stopIfTrue="1" operator="equal">
      <formula>"f"</formula>
    </cfRule>
  </conditionalFormatting>
  <conditionalFormatting sqref="AN70:AN91">
    <cfRule type="cellIs" dxfId="8741" priority="2080" stopIfTrue="1" operator="equal">
      <formula>"h"</formula>
    </cfRule>
    <cfRule type="cellIs" dxfId="8740" priority="2081" stopIfTrue="1" operator="equal">
      <formula>"g"</formula>
    </cfRule>
  </conditionalFormatting>
  <conditionalFormatting sqref="AN70:AN91">
    <cfRule type="cellIs" dxfId="8739" priority="2079" stopIfTrue="1" operator="equal">
      <formula>"f"</formula>
    </cfRule>
  </conditionalFormatting>
  <conditionalFormatting sqref="AN70:AN91">
    <cfRule type="cellIs" dxfId="8738" priority="2077" stopIfTrue="1" operator="equal">
      <formula>"h"</formula>
    </cfRule>
    <cfRule type="cellIs" dxfId="8737" priority="2078" stopIfTrue="1" operator="equal">
      <formula>"g"</formula>
    </cfRule>
  </conditionalFormatting>
  <conditionalFormatting sqref="AN70:AN91">
    <cfRule type="cellIs" dxfId="8736" priority="2076" stopIfTrue="1" operator="equal">
      <formula>"f"</formula>
    </cfRule>
  </conditionalFormatting>
  <conditionalFormatting sqref="AN70:AN91">
    <cfRule type="cellIs" dxfId="8735" priority="2074" stopIfTrue="1" operator="equal">
      <formula>"h"</formula>
    </cfRule>
    <cfRule type="cellIs" dxfId="8734" priority="2075" stopIfTrue="1" operator="equal">
      <formula>"g"</formula>
    </cfRule>
  </conditionalFormatting>
  <conditionalFormatting sqref="AN70:AO91">
    <cfRule type="cellIs" dxfId="8733" priority="2043" stopIfTrue="1" operator="equal">
      <formula>"f"</formula>
    </cfRule>
  </conditionalFormatting>
  <conditionalFormatting sqref="AN70:AO91">
    <cfRule type="cellIs" dxfId="8732" priority="2041" stopIfTrue="1" operator="equal">
      <formula>"h"</formula>
    </cfRule>
    <cfRule type="cellIs" dxfId="8731" priority="2042" stopIfTrue="1" operator="equal">
      <formula>"g"</formula>
    </cfRule>
  </conditionalFormatting>
  <conditionalFormatting sqref="AN70:AO91">
    <cfRule type="cellIs" dxfId="8730" priority="2040" stopIfTrue="1" operator="equal">
      <formula>"f"</formula>
    </cfRule>
  </conditionalFormatting>
  <conditionalFormatting sqref="AN70:AO91">
    <cfRule type="cellIs" dxfId="8729" priority="2038" stopIfTrue="1" operator="equal">
      <formula>"h"</formula>
    </cfRule>
    <cfRule type="cellIs" dxfId="8728" priority="2039" stopIfTrue="1" operator="equal">
      <formula>"g"</formula>
    </cfRule>
  </conditionalFormatting>
  <conditionalFormatting sqref="AN70:AO91">
    <cfRule type="cellIs" dxfId="8727" priority="2028" stopIfTrue="1" operator="equal">
      <formula>"f"</formula>
    </cfRule>
  </conditionalFormatting>
  <conditionalFormatting sqref="AN70:AO91">
    <cfRule type="cellIs" dxfId="8726" priority="2026" stopIfTrue="1" operator="equal">
      <formula>"h"</formula>
    </cfRule>
    <cfRule type="cellIs" dxfId="8725" priority="2027" stopIfTrue="1" operator="equal">
      <formula>"g"</formula>
    </cfRule>
  </conditionalFormatting>
  <conditionalFormatting sqref="AN70:AO91">
    <cfRule type="cellIs" dxfId="8724" priority="2025" stopIfTrue="1" operator="equal">
      <formula>"f"</formula>
    </cfRule>
  </conditionalFormatting>
  <conditionalFormatting sqref="AN70:AO91">
    <cfRule type="cellIs" dxfId="8723" priority="2023" stopIfTrue="1" operator="equal">
      <formula>"h"</formula>
    </cfRule>
    <cfRule type="cellIs" dxfId="8722" priority="2024" stopIfTrue="1" operator="equal">
      <formula>"g"</formula>
    </cfRule>
  </conditionalFormatting>
  <conditionalFormatting sqref="AN70:AO91">
    <cfRule type="cellIs" dxfId="8721" priority="2037" stopIfTrue="1" operator="equal">
      <formula>"f"</formula>
    </cfRule>
  </conditionalFormatting>
  <conditionalFormatting sqref="AN70:AO91">
    <cfRule type="cellIs" dxfId="8720" priority="2035" stopIfTrue="1" operator="equal">
      <formula>"h"</formula>
    </cfRule>
    <cfRule type="cellIs" dxfId="8719" priority="2036" stopIfTrue="1" operator="equal">
      <formula>"g"</formula>
    </cfRule>
  </conditionalFormatting>
  <conditionalFormatting sqref="AN70:AO91">
    <cfRule type="cellIs" dxfId="8718" priority="2046" stopIfTrue="1" operator="equal">
      <formula>"f"</formula>
    </cfRule>
  </conditionalFormatting>
  <conditionalFormatting sqref="AN70:AO91">
    <cfRule type="cellIs" dxfId="8717" priority="2044" stopIfTrue="1" operator="equal">
      <formula>"h"</formula>
    </cfRule>
    <cfRule type="cellIs" dxfId="8716" priority="2045" stopIfTrue="1" operator="equal">
      <formula>"g"</formula>
    </cfRule>
  </conditionalFormatting>
  <conditionalFormatting sqref="AN70:AO91">
    <cfRule type="cellIs" dxfId="8715" priority="2034" stopIfTrue="1" operator="equal">
      <formula>"f"</formula>
    </cfRule>
  </conditionalFormatting>
  <conditionalFormatting sqref="AN70:AO91">
    <cfRule type="cellIs" dxfId="8714" priority="2032" stopIfTrue="1" operator="equal">
      <formula>"h"</formula>
    </cfRule>
    <cfRule type="cellIs" dxfId="8713" priority="2033" stopIfTrue="1" operator="equal">
      <formula>"g"</formula>
    </cfRule>
  </conditionalFormatting>
  <conditionalFormatting sqref="AN70:AO91">
    <cfRule type="cellIs" dxfId="8712" priority="2031" stopIfTrue="1" operator="equal">
      <formula>"f"</formula>
    </cfRule>
  </conditionalFormatting>
  <conditionalFormatting sqref="AN70:AO91">
    <cfRule type="cellIs" dxfId="8711" priority="2029" stopIfTrue="1" operator="equal">
      <formula>"h"</formula>
    </cfRule>
    <cfRule type="cellIs" dxfId="8710" priority="2030" stopIfTrue="1" operator="equal">
      <formula>"g"</formula>
    </cfRule>
  </conditionalFormatting>
  <conditionalFormatting sqref="AP70:AR91">
    <cfRule type="cellIs" dxfId="8709" priority="1953" stopIfTrue="1" operator="equal">
      <formula>"f"</formula>
    </cfRule>
  </conditionalFormatting>
  <conditionalFormatting sqref="AP70:AR91">
    <cfRule type="cellIs" dxfId="8708" priority="1951" stopIfTrue="1" operator="equal">
      <formula>"h"</formula>
    </cfRule>
    <cfRule type="cellIs" dxfId="8707" priority="1952" stopIfTrue="1" operator="equal">
      <formula>"g"</formula>
    </cfRule>
  </conditionalFormatting>
  <conditionalFormatting sqref="AP70:AR91">
    <cfRule type="cellIs" dxfId="8706" priority="2022" stopIfTrue="1" operator="equal">
      <formula>"f"</formula>
    </cfRule>
  </conditionalFormatting>
  <conditionalFormatting sqref="AP70:AR91">
    <cfRule type="cellIs" dxfId="8705" priority="2020" stopIfTrue="1" operator="equal">
      <formula>"h"</formula>
    </cfRule>
    <cfRule type="cellIs" dxfId="8704" priority="2021" stopIfTrue="1" operator="equal">
      <formula>"g"</formula>
    </cfRule>
  </conditionalFormatting>
  <conditionalFormatting sqref="AP70:AR91">
    <cfRule type="cellIs" dxfId="8703" priority="2019" stopIfTrue="1" operator="equal">
      <formula>"f"</formula>
    </cfRule>
  </conditionalFormatting>
  <conditionalFormatting sqref="AP70:AR91">
    <cfRule type="cellIs" dxfId="8702" priority="2017" stopIfTrue="1" operator="equal">
      <formula>"h"</formula>
    </cfRule>
    <cfRule type="cellIs" dxfId="8701" priority="2018" stopIfTrue="1" operator="equal">
      <formula>"g"</formula>
    </cfRule>
  </conditionalFormatting>
  <conditionalFormatting sqref="AP70:AR91">
    <cfRule type="cellIs" dxfId="8700" priority="2016" stopIfTrue="1" operator="equal">
      <formula>"f"</formula>
    </cfRule>
  </conditionalFormatting>
  <conditionalFormatting sqref="AP70:AR91">
    <cfRule type="cellIs" dxfId="8699" priority="2014" stopIfTrue="1" operator="equal">
      <formula>"h"</formula>
    </cfRule>
    <cfRule type="cellIs" dxfId="8698" priority="2015" stopIfTrue="1" operator="equal">
      <formula>"g"</formula>
    </cfRule>
  </conditionalFormatting>
  <conditionalFormatting sqref="AP70:AR91">
    <cfRule type="cellIs" dxfId="8697" priority="2013" stopIfTrue="1" operator="equal">
      <formula>"f"</formula>
    </cfRule>
  </conditionalFormatting>
  <conditionalFormatting sqref="AP70:AR91">
    <cfRule type="cellIs" dxfId="8696" priority="2011" stopIfTrue="1" operator="equal">
      <formula>"h"</formula>
    </cfRule>
    <cfRule type="cellIs" dxfId="8695" priority="2012" stopIfTrue="1" operator="equal">
      <formula>"g"</formula>
    </cfRule>
  </conditionalFormatting>
  <conditionalFormatting sqref="AP70:AR91">
    <cfRule type="cellIs" dxfId="8694" priority="2010" stopIfTrue="1" operator="equal">
      <formula>"f"</formula>
    </cfRule>
  </conditionalFormatting>
  <conditionalFormatting sqref="AP70:AR91">
    <cfRule type="cellIs" dxfId="8693" priority="2008" stopIfTrue="1" operator="equal">
      <formula>"h"</formula>
    </cfRule>
    <cfRule type="cellIs" dxfId="8692" priority="2009" stopIfTrue="1" operator="equal">
      <formula>"g"</formula>
    </cfRule>
  </conditionalFormatting>
  <conditionalFormatting sqref="AP70:AR91">
    <cfRule type="cellIs" dxfId="8691" priority="2007" stopIfTrue="1" operator="equal">
      <formula>"f"</formula>
    </cfRule>
  </conditionalFormatting>
  <conditionalFormatting sqref="AP70:AR91">
    <cfRule type="cellIs" dxfId="8690" priority="2005" stopIfTrue="1" operator="equal">
      <formula>"h"</formula>
    </cfRule>
    <cfRule type="cellIs" dxfId="8689" priority="2006" stopIfTrue="1" operator="equal">
      <formula>"g"</formula>
    </cfRule>
  </conditionalFormatting>
  <conditionalFormatting sqref="AP70:AR91">
    <cfRule type="cellIs" dxfId="8688" priority="2004" stopIfTrue="1" operator="equal">
      <formula>"f"</formula>
    </cfRule>
  </conditionalFormatting>
  <conditionalFormatting sqref="AP70:AR91">
    <cfRule type="cellIs" dxfId="8687" priority="2002" stopIfTrue="1" operator="equal">
      <formula>"h"</formula>
    </cfRule>
    <cfRule type="cellIs" dxfId="8686" priority="2003" stopIfTrue="1" operator="equal">
      <formula>"g"</formula>
    </cfRule>
  </conditionalFormatting>
  <conditionalFormatting sqref="AP70:AR91">
    <cfRule type="cellIs" dxfId="8685" priority="2001" stopIfTrue="1" operator="equal">
      <formula>"f"</formula>
    </cfRule>
  </conditionalFormatting>
  <conditionalFormatting sqref="AP70:AR91">
    <cfRule type="cellIs" dxfId="8684" priority="1999" stopIfTrue="1" operator="equal">
      <formula>"h"</formula>
    </cfRule>
    <cfRule type="cellIs" dxfId="8683" priority="2000" stopIfTrue="1" operator="equal">
      <formula>"g"</formula>
    </cfRule>
  </conditionalFormatting>
  <conditionalFormatting sqref="AP70:AR91">
    <cfRule type="cellIs" dxfId="8682" priority="1998" stopIfTrue="1" operator="equal">
      <formula>"f"</formula>
    </cfRule>
  </conditionalFormatting>
  <conditionalFormatting sqref="AP70:AR91">
    <cfRule type="cellIs" dxfId="8681" priority="1996" stopIfTrue="1" operator="equal">
      <formula>"h"</formula>
    </cfRule>
    <cfRule type="cellIs" dxfId="8680" priority="1997" stopIfTrue="1" operator="equal">
      <formula>"g"</formula>
    </cfRule>
  </conditionalFormatting>
  <conditionalFormatting sqref="AP70:AR91">
    <cfRule type="cellIs" dxfId="8679" priority="1995" stopIfTrue="1" operator="equal">
      <formula>"f"</formula>
    </cfRule>
  </conditionalFormatting>
  <conditionalFormatting sqref="AP70:AR91">
    <cfRule type="cellIs" dxfId="8678" priority="1993" stopIfTrue="1" operator="equal">
      <formula>"h"</formula>
    </cfRule>
    <cfRule type="cellIs" dxfId="8677" priority="1994" stopIfTrue="1" operator="equal">
      <formula>"g"</formula>
    </cfRule>
  </conditionalFormatting>
  <conditionalFormatting sqref="AP70:AR91">
    <cfRule type="cellIs" dxfId="8676" priority="1992" stopIfTrue="1" operator="equal">
      <formula>"f"</formula>
    </cfRule>
  </conditionalFormatting>
  <conditionalFormatting sqref="AP70:AR91">
    <cfRule type="cellIs" dxfId="8675" priority="1990" stopIfTrue="1" operator="equal">
      <formula>"h"</formula>
    </cfRule>
    <cfRule type="cellIs" dxfId="8674" priority="1991" stopIfTrue="1" operator="equal">
      <formula>"g"</formula>
    </cfRule>
  </conditionalFormatting>
  <conditionalFormatting sqref="AP70:AR91">
    <cfRule type="cellIs" dxfId="8673" priority="1989" stopIfTrue="1" operator="equal">
      <formula>"f"</formula>
    </cfRule>
  </conditionalFormatting>
  <conditionalFormatting sqref="AP70:AR91">
    <cfRule type="cellIs" dxfId="8672" priority="1987" stopIfTrue="1" operator="equal">
      <formula>"h"</formula>
    </cfRule>
    <cfRule type="cellIs" dxfId="8671" priority="1988" stopIfTrue="1" operator="equal">
      <formula>"g"</formula>
    </cfRule>
  </conditionalFormatting>
  <conditionalFormatting sqref="AP70:AR91">
    <cfRule type="cellIs" dxfId="8670" priority="1986" stopIfTrue="1" operator="equal">
      <formula>"f"</formula>
    </cfRule>
  </conditionalFormatting>
  <conditionalFormatting sqref="AP70:AR91">
    <cfRule type="cellIs" dxfId="8669" priority="1984" stopIfTrue="1" operator="equal">
      <formula>"h"</formula>
    </cfRule>
    <cfRule type="cellIs" dxfId="8668" priority="1985" stopIfTrue="1" operator="equal">
      <formula>"g"</formula>
    </cfRule>
  </conditionalFormatting>
  <conditionalFormatting sqref="AP70:AR91">
    <cfRule type="cellIs" dxfId="8667" priority="1983" stopIfTrue="1" operator="equal">
      <formula>"f"</formula>
    </cfRule>
  </conditionalFormatting>
  <conditionalFormatting sqref="AP70:AR91">
    <cfRule type="cellIs" dxfId="8666" priority="1981" stopIfTrue="1" operator="equal">
      <formula>"h"</formula>
    </cfRule>
    <cfRule type="cellIs" dxfId="8665" priority="1982" stopIfTrue="1" operator="equal">
      <formula>"g"</formula>
    </cfRule>
  </conditionalFormatting>
  <conditionalFormatting sqref="AP70:AR91">
    <cfRule type="cellIs" dxfId="8664" priority="1980" stopIfTrue="1" operator="equal">
      <formula>"f"</formula>
    </cfRule>
  </conditionalFormatting>
  <conditionalFormatting sqref="AP70:AR91">
    <cfRule type="cellIs" dxfId="8663" priority="1978" stopIfTrue="1" operator="equal">
      <formula>"h"</formula>
    </cfRule>
    <cfRule type="cellIs" dxfId="8662" priority="1979" stopIfTrue="1" operator="equal">
      <formula>"g"</formula>
    </cfRule>
  </conditionalFormatting>
  <conditionalFormatting sqref="AP70:AR91">
    <cfRule type="cellIs" dxfId="8661" priority="1977" stopIfTrue="1" operator="equal">
      <formula>"f"</formula>
    </cfRule>
  </conditionalFormatting>
  <conditionalFormatting sqref="AP70:AR91">
    <cfRule type="cellIs" dxfId="8660" priority="1975" stopIfTrue="1" operator="equal">
      <formula>"h"</formula>
    </cfRule>
    <cfRule type="cellIs" dxfId="8659" priority="1976" stopIfTrue="1" operator="equal">
      <formula>"g"</formula>
    </cfRule>
  </conditionalFormatting>
  <conditionalFormatting sqref="AP70:AR91">
    <cfRule type="cellIs" dxfId="8658" priority="1974" stopIfTrue="1" operator="equal">
      <formula>"f"</formula>
    </cfRule>
  </conditionalFormatting>
  <conditionalFormatting sqref="AP70:AR91">
    <cfRule type="cellIs" dxfId="8657" priority="1972" stopIfTrue="1" operator="equal">
      <formula>"h"</formula>
    </cfRule>
    <cfRule type="cellIs" dxfId="8656" priority="1973" stopIfTrue="1" operator="equal">
      <formula>"g"</formula>
    </cfRule>
  </conditionalFormatting>
  <conditionalFormatting sqref="AP70:AR91">
    <cfRule type="cellIs" dxfId="8655" priority="1971" stopIfTrue="1" operator="equal">
      <formula>"f"</formula>
    </cfRule>
  </conditionalFormatting>
  <conditionalFormatting sqref="AP70:AR91">
    <cfRule type="cellIs" dxfId="8654" priority="1969" stopIfTrue="1" operator="equal">
      <formula>"h"</formula>
    </cfRule>
    <cfRule type="cellIs" dxfId="8653" priority="1970" stopIfTrue="1" operator="equal">
      <formula>"g"</formula>
    </cfRule>
  </conditionalFormatting>
  <conditionalFormatting sqref="AP70:AR91">
    <cfRule type="cellIs" dxfId="8652" priority="1965" stopIfTrue="1" operator="equal">
      <formula>"f"</formula>
    </cfRule>
  </conditionalFormatting>
  <conditionalFormatting sqref="AP70:AR91">
    <cfRule type="cellIs" dxfId="8651" priority="1963" stopIfTrue="1" operator="equal">
      <formula>"h"</formula>
    </cfRule>
    <cfRule type="cellIs" dxfId="8650" priority="1964" stopIfTrue="1" operator="equal">
      <formula>"g"</formula>
    </cfRule>
  </conditionalFormatting>
  <conditionalFormatting sqref="AP70:AR91">
    <cfRule type="cellIs" dxfId="8649" priority="1968" stopIfTrue="1" operator="equal">
      <formula>"f"</formula>
    </cfRule>
  </conditionalFormatting>
  <conditionalFormatting sqref="AP70:AR91">
    <cfRule type="cellIs" dxfId="8648" priority="1966" stopIfTrue="1" operator="equal">
      <formula>"h"</formula>
    </cfRule>
    <cfRule type="cellIs" dxfId="8647" priority="1967" stopIfTrue="1" operator="equal">
      <formula>"g"</formula>
    </cfRule>
  </conditionalFormatting>
  <conditionalFormatting sqref="AP70:AR91">
    <cfRule type="cellIs" dxfId="8646" priority="1962" stopIfTrue="1" operator="equal">
      <formula>"f"</formula>
    </cfRule>
  </conditionalFormatting>
  <conditionalFormatting sqref="AP70:AR91">
    <cfRule type="cellIs" dxfId="8645" priority="1960" stopIfTrue="1" operator="equal">
      <formula>"h"</formula>
    </cfRule>
    <cfRule type="cellIs" dxfId="8644" priority="1961" stopIfTrue="1" operator="equal">
      <formula>"g"</formula>
    </cfRule>
  </conditionalFormatting>
  <conditionalFormatting sqref="AP70:AR91">
    <cfRule type="cellIs" dxfId="8643" priority="1959" stopIfTrue="1" operator="equal">
      <formula>"f"</formula>
    </cfRule>
  </conditionalFormatting>
  <conditionalFormatting sqref="AP70:AR91">
    <cfRule type="cellIs" dxfId="8642" priority="1957" stopIfTrue="1" operator="equal">
      <formula>"h"</formula>
    </cfRule>
    <cfRule type="cellIs" dxfId="8641" priority="1958" stopIfTrue="1" operator="equal">
      <formula>"g"</formula>
    </cfRule>
  </conditionalFormatting>
  <conditionalFormatting sqref="AP70:AR91">
    <cfRule type="cellIs" dxfId="8640" priority="1956" stopIfTrue="1" operator="equal">
      <formula>"f"</formula>
    </cfRule>
  </conditionalFormatting>
  <conditionalFormatting sqref="AP70:AR91">
    <cfRule type="cellIs" dxfId="8639" priority="1954" stopIfTrue="1" operator="equal">
      <formula>"h"</formula>
    </cfRule>
    <cfRule type="cellIs" dxfId="8638" priority="1955" stopIfTrue="1" operator="equal">
      <formula>"g"</formula>
    </cfRule>
  </conditionalFormatting>
  <conditionalFormatting sqref="AV70:AW91">
    <cfRule type="cellIs" dxfId="8637" priority="1881" stopIfTrue="1" operator="equal">
      <formula>"f"</formula>
    </cfRule>
  </conditionalFormatting>
  <conditionalFormatting sqref="AV70:AW91">
    <cfRule type="cellIs" dxfId="8636" priority="1879" stopIfTrue="1" operator="equal">
      <formula>"h"</formula>
    </cfRule>
    <cfRule type="cellIs" dxfId="8635" priority="1880" stopIfTrue="1" operator="equal">
      <formula>"g"</formula>
    </cfRule>
  </conditionalFormatting>
  <conditionalFormatting sqref="AV70:AW91">
    <cfRule type="cellIs" dxfId="8634" priority="1950" stopIfTrue="1" operator="equal">
      <formula>"f"</formula>
    </cfRule>
  </conditionalFormatting>
  <conditionalFormatting sqref="AV70:AW91">
    <cfRule type="cellIs" dxfId="8633" priority="1948" stopIfTrue="1" operator="equal">
      <formula>"h"</formula>
    </cfRule>
    <cfRule type="cellIs" dxfId="8632" priority="1949" stopIfTrue="1" operator="equal">
      <formula>"g"</formula>
    </cfRule>
  </conditionalFormatting>
  <conditionalFormatting sqref="AV70:AW91">
    <cfRule type="cellIs" dxfId="8631" priority="1947" stopIfTrue="1" operator="equal">
      <formula>"f"</formula>
    </cfRule>
  </conditionalFormatting>
  <conditionalFormatting sqref="AV70:AW91">
    <cfRule type="cellIs" dxfId="8630" priority="1945" stopIfTrue="1" operator="equal">
      <formula>"h"</formula>
    </cfRule>
    <cfRule type="cellIs" dxfId="8629" priority="1946" stopIfTrue="1" operator="equal">
      <formula>"g"</formula>
    </cfRule>
  </conditionalFormatting>
  <conditionalFormatting sqref="AV70:AW91">
    <cfRule type="cellIs" dxfId="8628" priority="1944" stopIfTrue="1" operator="equal">
      <formula>"f"</formula>
    </cfRule>
  </conditionalFormatting>
  <conditionalFormatting sqref="AV70:AW91">
    <cfRule type="cellIs" dxfId="8627" priority="1942" stopIfTrue="1" operator="equal">
      <formula>"h"</formula>
    </cfRule>
    <cfRule type="cellIs" dxfId="8626" priority="1943" stopIfTrue="1" operator="equal">
      <formula>"g"</formula>
    </cfRule>
  </conditionalFormatting>
  <conditionalFormatting sqref="AV70:AW91">
    <cfRule type="cellIs" dxfId="8625" priority="1941" stopIfTrue="1" operator="equal">
      <formula>"f"</formula>
    </cfRule>
  </conditionalFormatting>
  <conditionalFormatting sqref="AV70:AW91">
    <cfRule type="cellIs" dxfId="8624" priority="1939" stopIfTrue="1" operator="equal">
      <formula>"h"</formula>
    </cfRule>
    <cfRule type="cellIs" dxfId="8623" priority="1940" stopIfTrue="1" operator="equal">
      <formula>"g"</formula>
    </cfRule>
  </conditionalFormatting>
  <conditionalFormatting sqref="AV70:AW91">
    <cfRule type="cellIs" dxfId="8622" priority="1938" stopIfTrue="1" operator="equal">
      <formula>"f"</formula>
    </cfRule>
  </conditionalFormatting>
  <conditionalFormatting sqref="AV70:AW91">
    <cfRule type="cellIs" dxfId="8621" priority="1936" stopIfTrue="1" operator="equal">
      <formula>"h"</formula>
    </cfRule>
    <cfRule type="cellIs" dxfId="8620" priority="1937" stopIfTrue="1" operator="equal">
      <formula>"g"</formula>
    </cfRule>
  </conditionalFormatting>
  <conditionalFormatting sqref="AV70:AW91">
    <cfRule type="cellIs" dxfId="8619" priority="1935" stopIfTrue="1" operator="equal">
      <formula>"f"</formula>
    </cfRule>
  </conditionalFormatting>
  <conditionalFormatting sqref="AV70:AW91">
    <cfRule type="cellIs" dxfId="8618" priority="1933" stopIfTrue="1" operator="equal">
      <formula>"h"</formula>
    </cfRule>
    <cfRule type="cellIs" dxfId="8617" priority="1934" stopIfTrue="1" operator="equal">
      <formula>"g"</formula>
    </cfRule>
  </conditionalFormatting>
  <conditionalFormatting sqref="AV70:AW91">
    <cfRule type="cellIs" dxfId="8616" priority="1932" stopIfTrue="1" operator="equal">
      <formula>"f"</formula>
    </cfRule>
  </conditionalFormatting>
  <conditionalFormatting sqref="AV70:AW91">
    <cfRule type="cellIs" dxfId="8615" priority="1930" stopIfTrue="1" operator="equal">
      <formula>"h"</formula>
    </cfRule>
    <cfRule type="cellIs" dxfId="8614" priority="1931" stopIfTrue="1" operator="equal">
      <formula>"g"</formula>
    </cfRule>
  </conditionalFormatting>
  <conditionalFormatting sqref="AV70:AW91">
    <cfRule type="cellIs" dxfId="8613" priority="1929" stopIfTrue="1" operator="equal">
      <formula>"f"</formula>
    </cfRule>
  </conditionalFormatting>
  <conditionalFormatting sqref="AV70:AW91">
    <cfRule type="cellIs" dxfId="8612" priority="1927" stopIfTrue="1" operator="equal">
      <formula>"h"</formula>
    </cfRule>
    <cfRule type="cellIs" dxfId="8611" priority="1928" stopIfTrue="1" operator="equal">
      <formula>"g"</formula>
    </cfRule>
  </conditionalFormatting>
  <conditionalFormatting sqref="AV70:AW91">
    <cfRule type="cellIs" dxfId="8610" priority="1926" stopIfTrue="1" operator="equal">
      <formula>"f"</formula>
    </cfRule>
  </conditionalFormatting>
  <conditionalFormatting sqref="AV70:AW91">
    <cfRule type="cellIs" dxfId="8609" priority="1924" stopIfTrue="1" operator="equal">
      <formula>"h"</formula>
    </cfRule>
    <cfRule type="cellIs" dxfId="8608" priority="1925" stopIfTrue="1" operator="equal">
      <formula>"g"</formula>
    </cfRule>
  </conditionalFormatting>
  <conditionalFormatting sqref="AV70:AW91">
    <cfRule type="cellIs" dxfId="8607" priority="1923" stopIfTrue="1" operator="equal">
      <formula>"f"</formula>
    </cfRule>
  </conditionalFormatting>
  <conditionalFormatting sqref="AV70:AW91">
    <cfRule type="cellIs" dxfId="8606" priority="1921" stopIfTrue="1" operator="equal">
      <formula>"h"</formula>
    </cfRule>
    <cfRule type="cellIs" dxfId="8605" priority="1922" stopIfTrue="1" operator="equal">
      <formula>"g"</formula>
    </cfRule>
  </conditionalFormatting>
  <conditionalFormatting sqref="AV70:AW91">
    <cfRule type="cellIs" dxfId="8604" priority="1920" stopIfTrue="1" operator="equal">
      <formula>"f"</formula>
    </cfRule>
  </conditionalFormatting>
  <conditionalFormatting sqref="AV70:AW91">
    <cfRule type="cellIs" dxfId="8603" priority="1918" stopIfTrue="1" operator="equal">
      <formula>"h"</formula>
    </cfRule>
    <cfRule type="cellIs" dxfId="8602" priority="1919" stopIfTrue="1" operator="equal">
      <formula>"g"</formula>
    </cfRule>
  </conditionalFormatting>
  <conditionalFormatting sqref="AV70:AW91">
    <cfRule type="cellIs" dxfId="8601" priority="1917" stopIfTrue="1" operator="equal">
      <formula>"f"</formula>
    </cfRule>
  </conditionalFormatting>
  <conditionalFormatting sqref="AV70:AW91">
    <cfRule type="cellIs" dxfId="8600" priority="1915" stopIfTrue="1" operator="equal">
      <formula>"h"</formula>
    </cfRule>
    <cfRule type="cellIs" dxfId="8599" priority="1916" stopIfTrue="1" operator="equal">
      <formula>"g"</formula>
    </cfRule>
  </conditionalFormatting>
  <conditionalFormatting sqref="AV70:AW91">
    <cfRule type="cellIs" dxfId="8598" priority="1914" stopIfTrue="1" operator="equal">
      <formula>"f"</formula>
    </cfRule>
  </conditionalFormatting>
  <conditionalFormatting sqref="AV70:AW91">
    <cfRule type="cellIs" dxfId="8597" priority="1912" stopIfTrue="1" operator="equal">
      <formula>"h"</formula>
    </cfRule>
    <cfRule type="cellIs" dxfId="8596" priority="1913" stopIfTrue="1" operator="equal">
      <formula>"g"</formula>
    </cfRule>
  </conditionalFormatting>
  <conditionalFormatting sqref="AV70:AW91">
    <cfRule type="cellIs" dxfId="8595" priority="1911" stopIfTrue="1" operator="equal">
      <formula>"f"</formula>
    </cfRule>
  </conditionalFormatting>
  <conditionalFormatting sqref="AV70:AW91">
    <cfRule type="cellIs" dxfId="8594" priority="1909" stopIfTrue="1" operator="equal">
      <formula>"h"</formula>
    </cfRule>
    <cfRule type="cellIs" dxfId="8593" priority="1910" stopIfTrue="1" operator="equal">
      <formula>"g"</formula>
    </cfRule>
  </conditionalFormatting>
  <conditionalFormatting sqref="AV70:AW91">
    <cfRule type="cellIs" dxfId="8592" priority="1908" stopIfTrue="1" operator="equal">
      <formula>"f"</formula>
    </cfRule>
  </conditionalFormatting>
  <conditionalFormatting sqref="AV70:AW91">
    <cfRule type="cellIs" dxfId="8591" priority="1906" stopIfTrue="1" operator="equal">
      <formula>"h"</formula>
    </cfRule>
    <cfRule type="cellIs" dxfId="8590" priority="1907" stopIfTrue="1" operator="equal">
      <formula>"g"</formula>
    </cfRule>
  </conditionalFormatting>
  <conditionalFormatting sqref="AV70:AW91">
    <cfRule type="cellIs" dxfId="8589" priority="1905" stopIfTrue="1" operator="equal">
      <formula>"f"</formula>
    </cfRule>
  </conditionalFormatting>
  <conditionalFormatting sqref="AV70:AW91">
    <cfRule type="cellIs" dxfId="8588" priority="1903" stopIfTrue="1" operator="equal">
      <formula>"h"</formula>
    </cfRule>
    <cfRule type="cellIs" dxfId="8587" priority="1904" stopIfTrue="1" operator="equal">
      <formula>"g"</formula>
    </cfRule>
  </conditionalFormatting>
  <conditionalFormatting sqref="AV70:AW91">
    <cfRule type="cellIs" dxfId="8586" priority="1902" stopIfTrue="1" operator="equal">
      <formula>"f"</formula>
    </cfRule>
  </conditionalFormatting>
  <conditionalFormatting sqref="AV70:AW91">
    <cfRule type="cellIs" dxfId="8585" priority="1900" stopIfTrue="1" operator="equal">
      <formula>"h"</formula>
    </cfRule>
    <cfRule type="cellIs" dxfId="8584" priority="1901" stopIfTrue="1" operator="equal">
      <formula>"g"</formula>
    </cfRule>
  </conditionalFormatting>
  <conditionalFormatting sqref="AV70:AW91">
    <cfRule type="cellIs" dxfId="8583" priority="1899" stopIfTrue="1" operator="equal">
      <formula>"f"</formula>
    </cfRule>
  </conditionalFormatting>
  <conditionalFormatting sqref="AV70:AW91">
    <cfRule type="cellIs" dxfId="8582" priority="1897" stopIfTrue="1" operator="equal">
      <formula>"h"</formula>
    </cfRule>
    <cfRule type="cellIs" dxfId="8581" priority="1898" stopIfTrue="1" operator="equal">
      <formula>"g"</formula>
    </cfRule>
  </conditionalFormatting>
  <conditionalFormatting sqref="AV70:AW91">
    <cfRule type="cellIs" dxfId="8580" priority="1893" stopIfTrue="1" operator="equal">
      <formula>"f"</formula>
    </cfRule>
  </conditionalFormatting>
  <conditionalFormatting sqref="AV70:AW91">
    <cfRule type="cellIs" dxfId="8579" priority="1891" stopIfTrue="1" operator="equal">
      <formula>"h"</formula>
    </cfRule>
    <cfRule type="cellIs" dxfId="8578" priority="1892" stopIfTrue="1" operator="equal">
      <formula>"g"</formula>
    </cfRule>
  </conditionalFormatting>
  <conditionalFormatting sqref="AV70:AW91">
    <cfRule type="cellIs" dxfId="8577" priority="1896" stopIfTrue="1" operator="equal">
      <formula>"f"</formula>
    </cfRule>
  </conditionalFormatting>
  <conditionalFormatting sqref="AV70:AW91">
    <cfRule type="cellIs" dxfId="8576" priority="1894" stopIfTrue="1" operator="equal">
      <formula>"h"</formula>
    </cfRule>
    <cfRule type="cellIs" dxfId="8575" priority="1895" stopIfTrue="1" operator="equal">
      <formula>"g"</formula>
    </cfRule>
  </conditionalFormatting>
  <conditionalFormatting sqref="AV70:AW91">
    <cfRule type="cellIs" dxfId="8574" priority="1890" stopIfTrue="1" operator="equal">
      <formula>"f"</formula>
    </cfRule>
  </conditionalFormatting>
  <conditionalFormatting sqref="AV70:AW91">
    <cfRule type="cellIs" dxfId="8573" priority="1888" stopIfTrue="1" operator="equal">
      <formula>"h"</formula>
    </cfRule>
    <cfRule type="cellIs" dxfId="8572" priority="1889" stopIfTrue="1" operator="equal">
      <formula>"g"</formula>
    </cfRule>
  </conditionalFormatting>
  <conditionalFormatting sqref="AV70:AW91">
    <cfRule type="cellIs" dxfId="8571" priority="1887" stopIfTrue="1" operator="equal">
      <formula>"f"</formula>
    </cfRule>
  </conditionalFormatting>
  <conditionalFormatting sqref="AV70:AW91">
    <cfRule type="cellIs" dxfId="8570" priority="1885" stopIfTrue="1" operator="equal">
      <formula>"h"</formula>
    </cfRule>
    <cfRule type="cellIs" dxfId="8569" priority="1886" stopIfTrue="1" operator="equal">
      <formula>"g"</formula>
    </cfRule>
  </conditionalFormatting>
  <conditionalFormatting sqref="AV70:AW91">
    <cfRule type="cellIs" dxfId="8568" priority="1884" stopIfTrue="1" operator="equal">
      <formula>"f"</formula>
    </cfRule>
  </conditionalFormatting>
  <conditionalFormatting sqref="AV70:AW91">
    <cfRule type="cellIs" dxfId="8567" priority="1882" stopIfTrue="1" operator="equal">
      <formula>"h"</formula>
    </cfRule>
    <cfRule type="cellIs" dxfId="8566" priority="1883" stopIfTrue="1" operator="equal">
      <formula>"g"</formula>
    </cfRule>
  </conditionalFormatting>
  <conditionalFormatting sqref="AU70:AU91">
    <cfRule type="cellIs" dxfId="8565" priority="1809" stopIfTrue="1" operator="equal">
      <formula>"f"</formula>
    </cfRule>
  </conditionalFormatting>
  <conditionalFormatting sqref="AU70:AU91">
    <cfRule type="cellIs" dxfId="8564" priority="1807" stopIfTrue="1" operator="equal">
      <formula>"h"</formula>
    </cfRule>
    <cfRule type="cellIs" dxfId="8563" priority="1808" stopIfTrue="1" operator="equal">
      <formula>"g"</formula>
    </cfRule>
  </conditionalFormatting>
  <conditionalFormatting sqref="AU70:AU91">
    <cfRule type="cellIs" dxfId="8562" priority="1878" stopIfTrue="1" operator="equal">
      <formula>"f"</formula>
    </cfRule>
  </conditionalFormatting>
  <conditionalFormatting sqref="AU70:AU91">
    <cfRule type="cellIs" dxfId="8561" priority="1876" stopIfTrue="1" operator="equal">
      <formula>"h"</formula>
    </cfRule>
    <cfRule type="cellIs" dxfId="8560" priority="1877" stopIfTrue="1" operator="equal">
      <formula>"g"</formula>
    </cfRule>
  </conditionalFormatting>
  <conditionalFormatting sqref="AU70:AU91">
    <cfRule type="cellIs" dxfId="8559" priority="1875" stopIfTrue="1" operator="equal">
      <formula>"f"</formula>
    </cfRule>
  </conditionalFormatting>
  <conditionalFormatting sqref="AU70:AU91">
    <cfRule type="cellIs" dxfId="8558" priority="1873" stopIfTrue="1" operator="equal">
      <formula>"h"</formula>
    </cfRule>
    <cfRule type="cellIs" dxfId="8557" priority="1874" stopIfTrue="1" operator="equal">
      <formula>"g"</formula>
    </cfRule>
  </conditionalFormatting>
  <conditionalFormatting sqref="AU70:AU91">
    <cfRule type="cellIs" dxfId="8556" priority="1872" stopIfTrue="1" operator="equal">
      <formula>"f"</formula>
    </cfRule>
  </conditionalFormatting>
  <conditionalFormatting sqref="AU70:AU91">
    <cfRule type="cellIs" dxfId="8555" priority="1870" stopIfTrue="1" operator="equal">
      <formula>"h"</formula>
    </cfRule>
    <cfRule type="cellIs" dxfId="8554" priority="1871" stopIfTrue="1" operator="equal">
      <formula>"g"</formula>
    </cfRule>
  </conditionalFormatting>
  <conditionalFormatting sqref="AU70:AU91">
    <cfRule type="cellIs" dxfId="8553" priority="1869" stopIfTrue="1" operator="equal">
      <formula>"f"</formula>
    </cfRule>
  </conditionalFormatting>
  <conditionalFormatting sqref="AU70:AU91">
    <cfRule type="cellIs" dxfId="8552" priority="1867" stopIfTrue="1" operator="equal">
      <formula>"h"</formula>
    </cfRule>
    <cfRule type="cellIs" dxfId="8551" priority="1868" stopIfTrue="1" operator="equal">
      <formula>"g"</formula>
    </cfRule>
  </conditionalFormatting>
  <conditionalFormatting sqref="AU70:AU91">
    <cfRule type="cellIs" dxfId="8550" priority="1866" stopIfTrue="1" operator="equal">
      <formula>"f"</formula>
    </cfRule>
  </conditionalFormatting>
  <conditionalFormatting sqref="AU70:AU91">
    <cfRule type="cellIs" dxfId="8549" priority="1864" stopIfTrue="1" operator="equal">
      <formula>"h"</formula>
    </cfRule>
    <cfRule type="cellIs" dxfId="8548" priority="1865" stopIfTrue="1" operator="equal">
      <formula>"g"</formula>
    </cfRule>
  </conditionalFormatting>
  <conditionalFormatting sqref="AU70:AU91">
    <cfRule type="cellIs" dxfId="8547" priority="1863" stopIfTrue="1" operator="equal">
      <formula>"f"</formula>
    </cfRule>
  </conditionalFormatting>
  <conditionalFormatting sqref="AU70:AU91">
    <cfRule type="cellIs" dxfId="8546" priority="1861" stopIfTrue="1" operator="equal">
      <formula>"h"</formula>
    </cfRule>
    <cfRule type="cellIs" dxfId="8545" priority="1862" stopIfTrue="1" operator="equal">
      <formula>"g"</formula>
    </cfRule>
  </conditionalFormatting>
  <conditionalFormatting sqref="AU70:AU91">
    <cfRule type="cellIs" dxfId="8544" priority="1860" stopIfTrue="1" operator="equal">
      <formula>"f"</formula>
    </cfRule>
  </conditionalFormatting>
  <conditionalFormatting sqref="AU70:AU91">
    <cfRule type="cellIs" dxfId="8543" priority="1858" stopIfTrue="1" operator="equal">
      <formula>"h"</formula>
    </cfRule>
    <cfRule type="cellIs" dxfId="8542" priority="1859" stopIfTrue="1" operator="equal">
      <formula>"g"</formula>
    </cfRule>
  </conditionalFormatting>
  <conditionalFormatting sqref="AU70:AU91">
    <cfRule type="cellIs" dxfId="8541" priority="1857" stopIfTrue="1" operator="equal">
      <formula>"f"</formula>
    </cfRule>
  </conditionalFormatting>
  <conditionalFormatting sqref="AU70:AU91">
    <cfRule type="cellIs" dxfId="8540" priority="1855" stopIfTrue="1" operator="equal">
      <formula>"h"</formula>
    </cfRule>
    <cfRule type="cellIs" dxfId="8539" priority="1856" stopIfTrue="1" operator="equal">
      <formula>"g"</formula>
    </cfRule>
  </conditionalFormatting>
  <conditionalFormatting sqref="AU70:AU91">
    <cfRule type="cellIs" dxfId="8538" priority="1854" stopIfTrue="1" operator="equal">
      <formula>"f"</formula>
    </cfRule>
  </conditionalFormatting>
  <conditionalFormatting sqref="AU70:AU91">
    <cfRule type="cellIs" dxfId="8537" priority="1852" stopIfTrue="1" operator="equal">
      <formula>"h"</formula>
    </cfRule>
    <cfRule type="cellIs" dxfId="8536" priority="1853" stopIfTrue="1" operator="equal">
      <formula>"g"</formula>
    </cfRule>
  </conditionalFormatting>
  <conditionalFormatting sqref="AU70:AU91">
    <cfRule type="cellIs" dxfId="8535" priority="1851" stopIfTrue="1" operator="equal">
      <formula>"f"</formula>
    </cfRule>
  </conditionalFormatting>
  <conditionalFormatting sqref="AU70:AU91">
    <cfRule type="cellIs" dxfId="8534" priority="1849" stopIfTrue="1" operator="equal">
      <formula>"h"</formula>
    </cfRule>
    <cfRule type="cellIs" dxfId="8533" priority="1850" stopIfTrue="1" operator="equal">
      <formula>"g"</formula>
    </cfRule>
  </conditionalFormatting>
  <conditionalFormatting sqref="AU70:AU91">
    <cfRule type="cellIs" dxfId="8532" priority="1848" stopIfTrue="1" operator="equal">
      <formula>"f"</formula>
    </cfRule>
  </conditionalFormatting>
  <conditionalFormatting sqref="AU70:AU91">
    <cfRule type="cellIs" dxfId="8531" priority="1846" stopIfTrue="1" operator="equal">
      <formula>"h"</formula>
    </cfRule>
    <cfRule type="cellIs" dxfId="8530" priority="1847" stopIfTrue="1" operator="equal">
      <formula>"g"</formula>
    </cfRule>
  </conditionalFormatting>
  <conditionalFormatting sqref="AU70:AU91">
    <cfRule type="cellIs" dxfId="8529" priority="1845" stopIfTrue="1" operator="equal">
      <formula>"f"</formula>
    </cfRule>
  </conditionalFormatting>
  <conditionalFormatting sqref="AU70:AU91">
    <cfRule type="cellIs" dxfId="8528" priority="1843" stopIfTrue="1" operator="equal">
      <formula>"h"</formula>
    </cfRule>
    <cfRule type="cellIs" dxfId="8527" priority="1844" stopIfTrue="1" operator="equal">
      <formula>"g"</formula>
    </cfRule>
  </conditionalFormatting>
  <conditionalFormatting sqref="AU70:AU91">
    <cfRule type="cellIs" dxfId="8526" priority="1842" stopIfTrue="1" operator="equal">
      <formula>"f"</formula>
    </cfRule>
  </conditionalFormatting>
  <conditionalFormatting sqref="AU70:AU91">
    <cfRule type="cellIs" dxfId="8525" priority="1840" stopIfTrue="1" operator="equal">
      <formula>"h"</formula>
    </cfRule>
    <cfRule type="cellIs" dxfId="8524" priority="1841" stopIfTrue="1" operator="equal">
      <formula>"g"</formula>
    </cfRule>
  </conditionalFormatting>
  <conditionalFormatting sqref="AU70:AU91">
    <cfRule type="cellIs" dxfId="8523" priority="1839" stopIfTrue="1" operator="equal">
      <formula>"f"</formula>
    </cfRule>
  </conditionalFormatting>
  <conditionalFormatting sqref="AU70:AU91">
    <cfRule type="cellIs" dxfId="8522" priority="1837" stopIfTrue="1" operator="equal">
      <formula>"h"</formula>
    </cfRule>
    <cfRule type="cellIs" dxfId="8521" priority="1838" stopIfTrue="1" operator="equal">
      <formula>"g"</formula>
    </cfRule>
  </conditionalFormatting>
  <conditionalFormatting sqref="AU70:AU91">
    <cfRule type="cellIs" dxfId="8520" priority="1836" stopIfTrue="1" operator="equal">
      <formula>"f"</formula>
    </cfRule>
  </conditionalFormatting>
  <conditionalFormatting sqref="AU70:AU91">
    <cfRule type="cellIs" dxfId="8519" priority="1834" stopIfTrue="1" operator="equal">
      <formula>"h"</formula>
    </cfRule>
    <cfRule type="cellIs" dxfId="8518" priority="1835" stopIfTrue="1" operator="equal">
      <formula>"g"</formula>
    </cfRule>
  </conditionalFormatting>
  <conditionalFormatting sqref="AU70:AU91">
    <cfRule type="cellIs" dxfId="8517" priority="1833" stopIfTrue="1" operator="equal">
      <formula>"f"</formula>
    </cfRule>
  </conditionalFormatting>
  <conditionalFormatting sqref="AU70:AU91">
    <cfRule type="cellIs" dxfId="8516" priority="1831" stopIfTrue="1" operator="equal">
      <formula>"h"</formula>
    </cfRule>
    <cfRule type="cellIs" dxfId="8515" priority="1832" stopIfTrue="1" operator="equal">
      <formula>"g"</formula>
    </cfRule>
  </conditionalFormatting>
  <conditionalFormatting sqref="AU70:AU91">
    <cfRule type="cellIs" dxfId="8514" priority="1830" stopIfTrue="1" operator="equal">
      <formula>"f"</formula>
    </cfRule>
  </conditionalFormatting>
  <conditionalFormatting sqref="AU70:AU91">
    <cfRule type="cellIs" dxfId="8513" priority="1828" stopIfTrue="1" operator="equal">
      <formula>"h"</formula>
    </cfRule>
    <cfRule type="cellIs" dxfId="8512" priority="1829" stopIfTrue="1" operator="equal">
      <formula>"g"</formula>
    </cfRule>
  </conditionalFormatting>
  <conditionalFormatting sqref="AU70:AU91">
    <cfRule type="cellIs" dxfId="8511" priority="1827" stopIfTrue="1" operator="equal">
      <formula>"f"</formula>
    </cfRule>
  </conditionalFormatting>
  <conditionalFormatting sqref="AU70:AU91">
    <cfRule type="cellIs" dxfId="8510" priority="1825" stopIfTrue="1" operator="equal">
      <formula>"h"</formula>
    </cfRule>
    <cfRule type="cellIs" dxfId="8509" priority="1826" stopIfTrue="1" operator="equal">
      <formula>"g"</formula>
    </cfRule>
  </conditionalFormatting>
  <conditionalFormatting sqref="AU70:AU91">
    <cfRule type="cellIs" dxfId="8508" priority="1821" stopIfTrue="1" operator="equal">
      <formula>"f"</formula>
    </cfRule>
  </conditionalFormatting>
  <conditionalFormatting sqref="AU70:AU91">
    <cfRule type="cellIs" dxfId="8507" priority="1819" stopIfTrue="1" operator="equal">
      <formula>"h"</formula>
    </cfRule>
    <cfRule type="cellIs" dxfId="8506" priority="1820" stopIfTrue="1" operator="equal">
      <formula>"g"</formula>
    </cfRule>
  </conditionalFormatting>
  <conditionalFormatting sqref="AU70:AU91">
    <cfRule type="cellIs" dxfId="8505" priority="1824" stopIfTrue="1" operator="equal">
      <formula>"f"</formula>
    </cfRule>
  </conditionalFormatting>
  <conditionalFormatting sqref="AU70:AU91">
    <cfRule type="cellIs" dxfId="8504" priority="1822" stopIfTrue="1" operator="equal">
      <formula>"h"</formula>
    </cfRule>
    <cfRule type="cellIs" dxfId="8503" priority="1823" stopIfTrue="1" operator="equal">
      <formula>"g"</formula>
    </cfRule>
  </conditionalFormatting>
  <conditionalFormatting sqref="AU70:AU91">
    <cfRule type="cellIs" dxfId="8502" priority="1818" stopIfTrue="1" operator="equal">
      <formula>"f"</formula>
    </cfRule>
  </conditionalFormatting>
  <conditionalFormatting sqref="AU70:AU91">
    <cfRule type="cellIs" dxfId="8501" priority="1816" stopIfTrue="1" operator="equal">
      <formula>"h"</formula>
    </cfRule>
    <cfRule type="cellIs" dxfId="8500" priority="1817" stopIfTrue="1" operator="equal">
      <formula>"g"</formula>
    </cfRule>
  </conditionalFormatting>
  <conditionalFormatting sqref="AU70:AU91">
    <cfRule type="cellIs" dxfId="8499" priority="1815" stopIfTrue="1" operator="equal">
      <formula>"f"</formula>
    </cfRule>
  </conditionalFormatting>
  <conditionalFormatting sqref="AU70:AU91">
    <cfRule type="cellIs" dxfId="8498" priority="1813" stopIfTrue="1" operator="equal">
      <formula>"h"</formula>
    </cfRule>
    <cfRule type="cellIs" dxfId="8497" priority="1814" stopIfTrue="1" operator="equal">
      <formula>"g"</formula>
    </cfRule>
  </conditionalFormatting>
  <conditionalFormatting sqref="AU70:AU91">
    <cfRule type="cellIs" dxfId="8496" priority="1812" stopIfTrue="1" operator="equal">
      <formula>"f"</formula>
    </cfRule>
  </conditionalFormatting>
  <conditionalFormatting sqref="AU70:AU91">
    <cfRule type="cellIs" dxfId="8495" priority="1810" stopIfTrue="1" operator="equal">
      <formula>"h"</formula>
    </cfRule>
    <cfRule type="cellIs" dxfId="8494" priority="1811" stopIfTrue="1" operator="equal">
      <formula>"g"</formula>
    </cfRule>
  </conditionalFormatting>
  <conditionalFormatting sqref="AX70:AY91">
    <cfRule type="cellIs" dxfId="8493" priority="1803" stopIfTrue="1" operator="equal">
      <formula>"f"</formula>
    </cfRule>
  </conditionalFormatting>
  <conditionalFormatting sqref="AX70:AY91">
    <cfRule type="cellIs" dxfId="8492" priority="1801" stopIfTrue="1" operator="equal">
      <formula>"h"</formula>
    </cfRule>
    <cfRule type="cellIs" dxfId="8491" priority="1802" stopIfTrue="1" operator="equal">
      <formula>"g"</formula>
    </cfRule>
  </conditionalFormatting>
  <conditionalFormatting sqref="AX70:AY91">
    <cfRule type="cellIs" dxfId="8490" priority="1800" stopIfTrue="1" operator="equal">
      <formula>"f"</formula>
    </cfRule>
  </conditionalFormatting>
  <conditionalFormatting sqref="AX70:AY91">
    <cfRule type="cellIs" dxfId="8489" priority="1798" stopIfTrue="1" operator="equal">
      <formula>"h"</formula>
    </cfRule>
    <cfRule type="cellIs" dxfId="8488" priority="1799" stopIfTrue="1" operator="equal">
      <formula>"g"</formula>
    </cfRule>
  </conditionalFormatting>
  <conditionalFormatting sqref="AX70:AY91">
    <cfRule type="cellIs" dxfId="8487" priority="1788" stopIfTrue="1" operator="equal">
      <formula>"f"</formula>
    </cfRule>
  </conditionalFormatting>
  <conditionalFormatting sqref="AX70:AY91">
    <cfRule type="cellIs" dxfId="8486" priority="1786" stopIfTrue="1" operator="equal">
      <formula>"h"</formula>
    </cfRule>
    <cfRule type="cellIs" dxfId="8485" priority="1787" stopIfTrue="1" operator="equal">
      <formula>"g"</formula>
    </cfRule>
  </conditionalFormatting>
  <conditionalFormatting sqref="AX70:AY91">
    <cfRule type="cellIs" dxfId="8484" priority="1785" stopIfTrue="1" operator="equal">
      <formula>"f"</formula>
    </cfRule>
  </conditionalFormatting>
  <conditionalFormatting sqref="AX70:AY91">
    <cfRule type="cellIs" dxfId="8483" priority="1783" stopIfTrue="1" operator="equal">
      <formula>"h"</formula>
    </cfRule>
    <cfRule type="cellIs" dxfId="8482" priority="1784" stopIfTrue="1" operator="equal">
      <formula>"g"</formula>
    </cfRule>
  </conditionalFormatting>
  <conditionalFormatting sqref="AX70:AY91">
    <cfRule type="cellIs" dxfId="8481" priority="1797" stopIfTrue="1" operator="equal">
      <formula>"f"</formula>
    </cfRule>
  </conditionalFormatting>
  <conditionalFormatting sqref="AX70:AY91">
    <cfRule type="cellIs" dxfId="8480" priority="1795" stopIfTrue="1" operator="equal">
      <formula>"h"</formula>
    </cfRule>
    <cfRule type="cellIs" dxfId="8479" priority="1796" stopIfTrue="1" operator="equal">
      <formula>"g"</formula>
    </cfRule>
  </conditionalFormatting>
  <conditionalFormatting sqref="AX70:AY91">
    <cfRule type="cellIs" dxfId="8478" priority="1806" stopIfTrue="1" operator="equal">
      <formula>"f"</formula>
    </cfRule>
  </conditionalFormatting>
  <conditionalFormatting sqref="AX70:AY91">
    <cfRule type="cellIs" dxfId="8477" priority="1804" stopIfTrue="1" operator="equal">
      <formula>"h"</formula>
    </cfRule>
    <cfRule type="cellIs" dxfId="8476" priority="1805" stopIfTrue="1" operator="equal">
      <formula>"g"</formula>
    </cfRule>
  </conditionalFormatting>
  <conditionalFormatting sqref="AX70:AY91">
    <cfRule type="cellIs" dxfId="8475" priority="1794" stopIfTrue="1" operator="equal">
      <formula>"f"</formula>
    </cfRule>
  </conditionalFormatting>
  <conditionalFormatting sqref="AX70:AY91">
    <cfRule type="cellIs" dxfId="8474" priority="1792" stopIfTrue="1" operator="equal">
      <formula>"h"</formula>
    </cfRule>
    <cfRule type="cellIs" dxfId="8473" priority="1793" stopIfTrue="1" operator="equal">
      <formula>"g"</formula>
    </cfRule>
  </conditionalFormatting>
  <conditionalFormatting sqref="AX70:AY91">
    <cfRule type="cellIs" dxfId="8472" priority="1791" stopIfTrue="1" operator="equal">
      <formula>"f"</formula>
    </cfRule>
  </conditionalFormatting>
  <conditionalFormatting sqref="AX70:AY91">
    <cfRule type="cellIs" dxfId="8471" priority="1789" stopIfTrue="1" operator="equal">
      <formula>"h"</formula>
    </cfRule>
    <cfRule type="cellIs" dxfId="8470" priority="1790" stopIfTrue="1" operator="equal">
      <formula>"g"</formula>
    </cfRule>
  </conditionalFormatting>
  <conditionalFormatting sqref="AZ70:BA91">
    <cfRule type="cellIs" dxfId="8469" priority="1713" stopIfTrue="1" operator="equal">
      <formula>"f"</formula>
    </cfRule>
  </conditionalFormatting>
  <conditionalFormatting sqref="AZ70:BA91">
    <cfRule type="cellIs" dxfId="8468" priority="1711" stopIfTrue="1" operator="equal">
      <formula>"h"</formula>
    </cfRule>
    <cfRule type="cellIs" dxfId="8467" priority="1712" stopIfTrue="1" operator="equal">
      <formula>"g"</formula>
    </cfRule>
  </conditionalFormatting>
  <conditionalFormatting sqref="AZ70:BA91">
    <cfRule type="cellIs" dxfId="8466" priority="1782" stopIfTrue="1" operator="equal">
      <formula>"f"</formula>
    </cfRule>
  </conditionalFormatting>
  <conditionalFormatting sqref="AZ70:BA91">
    <cfRule type="cellIs" dxfId="8465" priority="1780" stopIfTrue="1" operator="equal">
      <formula>"h"</formula>
    </cfRule>
    <cfRule type="cellIs" dxfId="8464" priority="1781" stopIfTrue="1" operator="equal">
      <formula>"g"</formula>
    </cfRule>
  </conditionalFormatting>
  <conditionalFormatting sqref="AZ70:BA91">
    <cfRule type="cellIs" dxfId="8463" priority="1779" stopIfTrue="1" operator="equal">
      <formula>"f"</formula>
    </cfRule>
  </conditionalFormatting>
  <conditionalFormatting sqref="AZ70:BA91">
    <cfRule type="cellIs" dxfId="8462" priority="1777" stopIfTrue="1" operator="equal">
      <formula>"h"</formula>
    </cfRule>
    <cfRule type="cellIs" dxfId="8461" priority="1778" stopIfTrue="1" operator="equal">
      <formula>"g"</formula>
    </cfRule>
  </conditionalFormatting>
  <conditionalFormatting sqref="AZ70:BA91">
    <cfRule type="cellIs" dxfId="8460" priority="1776" stopIfTrue="1" operator="equal">
      <formula>"f"</formula>
    </cfRule>
  </conditionalFormatting>
  <conditionalFormatting sqref="AZ70:BA91">
    <cfRule type="cellIs" dxfId="8459" priority="1774" stopIfTrue="1" operator="equal">
      <formula>"h"</formula>
    </cfRule>
    <cfRule type="cellIs" dxfId="8458" priority="1775" stopIfTrue="1" operator="equal">
      <formula>"g"</formula>
    </cfRule>
  </conditionalFormatting>
  <conditionalFormatting sqref="AZ70:BA91">
    <cfRule type="cellIs" dxfId="8457" priority="1773" stopIfTrue="1" operator="equal">
      <formula>"f"</formula>
    </cfRule>
  </conditionalFormatting>
  <conditionalFormatting sqref="AZ70:BA91">
    <cfRule type="cellIs" dxfId="8456" priority="1771" stopIfTrue="1" operator="equal">
      <formula>"h"</formula>
    </cfRule>
    <cfRule type="cellIs" dxfId="8455" priority="1772" stopIfTrue="1" operator="equal">
      <formula>"g"</formula>
    </cfRule>
  </conditionalFormatting>
  <conditionalFormatting sqref="AZ70:BA91">
    <cfRule type="cellIs" dxfId="8454" priority="1770" stopIfTrue="1" operator="equal">
      <formula>"f"</formula>
    </cfRule>
  </conditionalFormatting>
  <conditionalFormatting sqref="AZ70:BA91">
    <cfRule type="cellIs" dxfId="8453" priority="1768" stopIfTrue="1" operator="equal">
      <formula>"h"</formula>
    </cfRule>
    <cfRule type="cellIs" dxfId="8452" priority="1769" stopIfTrue="1" operator="equal">
      <formula>"g"</formula>
    </cfRule>
  </conditionalFormatting>
  <conditionalFormatting sqref="AZ70:BA91">
    <cfRule type="cellIs" dxfId="8451" priority="1767" stopIfTrue="1" operator="equal">
      <formula>"f"</formula>
    </cfRule>
  </conditionalFormatting>
  <conditionalFormatting sqref="AZ70:BA91">
    <cfRule type="cellIs" dxfId="8450" priority="1765" stopIfTrue="1" operator="equal">
      <formula>"h"</formula>
    </cfRule>
    <cfRule type="cellIs" dxfId="8449" priority="1766" stopIfTrue="1" operator="equal">
      <formula>"g"</formula>
    </cfRule>
  </conditionalFormatting>
  <conditionalFormatting sqref="AZ70:BA91">
    <cfRule type="cellIs" dxfId="8448" priority="1764" stopIfTrue="1" operator="equal">
      <formula>"f"</formula>
    </cfRule>
  </conditionalFormatting>
  <conditionalFormatting sqref="AZ70:BA91">
    <cfRule type="cellIs" dxfId="8447" priority="1762" stopIfTrue="1" operator="equal">
      <formula>"h"</formula>
    </cfRule>
    <cfRule type="cellIs" dxfId="8446" priority="1763" stopIfTrue="1" operator="equal">
      <formula>"g"</formula>
    </cfRule>
  </conditionalFormatting>
  <conditionalFormatting sqref="AZ70:BA91">
    <cfRule type="cellIs" dxfId="8445" priority="1761" stopIfTrue="1" operator="equal">
      <formula>"f"</formula>
    </cfRule>
  </conditionalFormatting>
  <conditionalFormatting sqref="AZ70:BA91">
    <cfRule type="cellIs" dxfId="8444" priority="1759" stopIfTrue="1" operator="equal">
      <formula>"h"</formula>
    </cfRule>
    <cfRule type="cellIs" dxfId="8443" priority="1760" stopIfTrue="1" operator="equal">
      <formula>"g"</formula>
    </cfRule>
  </conditionalFormatting>
  <conditionalFormatting sqref="AZ70:BA91">
    <cfRule type="cellIs" dxfId="8442" priority="1758" stopIfTrue="1" operator="equal">
      <formula>"f"</formula>
    </cfRule>
  </conditionalFormatting>
  <conditionalFormatting sqref="AZ70:BA91">
    <cfRule type="cellIs" dxfId="8441" priority="1756" stopIfTrue="1" operator="equal">
      <formula>"h"</formula>
    </cfRule>
    <cfRule type="cellIs" dxfId="8440" priority="1757" stopIfTrue="1" operator="equal">
      <formula>"g"</formula>
    </cfRule>
  </conditionalFormatting>
  <conditionalFormatting sqref="AZ70:BA91">
    <cfRule type="cellIs" dxfId="8439" priority="1755" stopIfTrue="1" operator="equal">
      <formula>"f"</formula>
    </cfRule>
  </conditionalFormatting>
  <conditionalFormatting sqref="AZ70:BA91">
    <cfRule type="cellIs" dxfId="8438" priority="1753" stopIfTrue="1" operator="equal">
      <formula>"h"</formula>
    </cfRule>
    <cfRule type="cellIs" dxfId="8437" priority="1754" stopIfTrue="1" operator="equal">
      <formula>"g"</formula>
    </cfRule>
  </conditionalFormatting>
  <conditionalFormatting sqref="AZ70:BA91">
    <cfRule type="cellIs" dxfId="8436" priority="1752" stopIfTrue="1" operator="equal">
      <formula>"f"</formula>
    </cfRule>
  </conditionalFormatting>
  <conditionalFormatting sqref="AZ70:BA91">
    <cfRule type="cellIs" dxfId="8435" priority="1750" stopIfTrue="1" operator="equal">
      <formula>"h"</formula>
    </cfRule>
    <cfRule type="cellIs" dxfId="8434" priority="1751" stopIfTrue="1" operator="equal">
      <formula>"g"</formula>
    </cfRule>
  </conditionalFormatting>
  <conditionalFormatting sqref="AZ70:BA91">
    <cfRule type="cellIs" dxfId="8433" priority="1749" stopIfTrue="1" operator="equal">
      <formula>"f"</formula>
    </cfRule>
  </conditionalFormatting>
  <conditionalFormatting sqref="AZ70:BA91">
    <cfRule type="cellIs" dxfId="8432" priority="1747" stopIfTrue="1" operator="equal">
      <formula>"h"</formula>
    </cfRule>
    <cfRule type="cellIs" dxfId="8431" priority="1748" stopIfTrue="1" operator="equal">
      <formula>"g"</formula>
    </cfRule>
  </conditionalFormatting>
  <conditionalFormatting sqref="AZ70:BA91">
    <cfRule type="cellIs" dxfId="8430" priority="1746" stopIfTrue="1" operator="equal">
      <formula>"f"</formula>
    </cfRule>
  </conditionalFormatting>
  <conditionalFormatting sqref="AZ70:BA91">
    <cfRule type="cellIs" dxfId="8429" priority="1744" stopIfTrue="1" operator="equal">
      <formula>"h"</formula>
    </cfRule>
    <cfRule type="cellIs" dxfId="8428" priority="1745" stopIfTrue="1" operator="equal">
      <formula>"g"</formula>
    </cfRule>
  </conditionalFormatting>
  <conditionalFormatting sqref="AZ70:BA91">
    <cfRule type="cellIs" dxfId="8427" priority="1743" stopIfTrue="1" operator="equal">
      <formula>"f"</formula>
    </cfRule>
  </conditionalFormatting>
  <conditionalFormatting sqref="AZ70:BA91">
    <cfRule type="cellIs" dxfId="8426" priority="1741" stopIfTrue="1" operator="equal">
      <formula>"h"</formula>
    </cfRule>
    <cfRule type="cellIs" dxfId="8425" priority="1742" stopIfTrue="1" operator="equal">
      <formula>"g"</formula>
    </cfRule>
  </conditionalFormatting>
  <conditionalFormatting sqref="AZ70:BA91">
    <cfRule type="cellIs" dxfId="8424" priority="1740" stopIfTrue="1" operator="equal">
      <formula>"f"</formula>
    </cfRule>
  </conditionalFormatting>
  <conditionalFormatting sqref="AZ70:BA91">
    <cfRule type="cellIs" dxfId="8423" priority="1738" stopIfTrue="1" operator="equal">
      <formula>"h"</formula>
    </cfRule>
    <cfRule type="cellIs" dxfId="8422" priority="1739" stopIfTrue="1" operator="equal">
      <formula>"g"</formula>
    </cfRule>
  </conditionalFormatting>
  <conditionalFormatting sqref="AZ70:BA91">
    <cfRule type="cellIs" dxfId="8421" priority="1737" stopIfTrue="1" operator="equal">
      <formula>"f"</formula>
    </cfRule>
  </conditionalFormatting>
  <conditionalFormatting sqref="AZ70:BA91">
    <cfRule type="cellIs" dxfId="8420" priority="1735" stopIfTrue="1" operator="equal">
      <formula>"h"</formula>
    </cfRule>
    <cfRule type="cellIs" dxfId="8419" priority="1736" stopIfTrue="1" operator="equal">
      <formula>"g"</formula>
    </cfRule>
  </conditionalFormatting>
  <conditionalFormatting sqref="AZ70:BA91">
    <cfRule type="cellIs" dxfId="8418" priority="1734" stopIfTrue="1" operator="equal">
      <formula>"f"</formula>
    </cfRule>
  </conditionalFormatting>
  <conditionalFormatting sqref="AZ70:BA91">
    <cfRule type="cellIs" dxfId="8417" priority="1732" stopIfTrue="1" operator="equal">
      <formula>"h"</formula>
    </cfRule>
    <cfRule type="cellIs" dxfId="8416" priority="1733" stopIfTrue="1" operator="equal">
      <formula>"g"</formula>
    </cfRule>
  </conditionalFormatting>
  <conditionalFormatting sqref="AZ70:BA91">
    <cfRule type="cellIs" dxfId="8415" priority="1731" stopIfTrue="1" operator="equal">
      <formula>"f"</formula>
    </cfRule>
  </conditionalFormatting>
  <conditionalFormatting sqref="AZ70:BA91">
    <cfRule type="cellIs" dxfId="8414" priority="1729" stopIfTrue="1" operator="equal">
      <formula>"h"</formula>
    </cfRule>
    <cfRule type="cellIs" dxfId="8413" priority="1730" stopIfTrue="1" operator="equal">
      <formula>"g"</formula>
    </cfRule>
  </conditionalFormatting>
  <conditionalFormatting sqref="AZ70:BA91">
    <cfRule type="cellIs" dxfId="8412" priority="1725" stopIfTrue="1" operator="equal">
      <formula>"f"</formula>
    </cfRule>
  </conditionalFormatting>
  <conditionalFormatting sqref="AZ70:BA91">
    <cfRule type="cellIs" dxfId="8411" priority="1723" stopIfTrue="1" operator="equal">
      <formula>"h"</formula>
    </cfRule>
    <cfRule type="cellIs" dxfId="8410" priority="1724" stopIfTrue="1" operator="equal">
      <formula>"g"</formula>
    </cfRule>
  </conditionalFormatting>
  <conditionalFormatting sqref="AZ70:BA91">
    <cfRule type="cellIs" dxfId="8409" priority="1728" stopIfTrue="1" operator="equal">
      <formula>"f"</formula>
    </cfRule>
  </conditionalFormatting>
  <conditionalFormatting sqref="AZ70:BA91">
    <cfRule type="cellIs" dxfId="8408" priority="1726" stopIfTrue="1" operator="equal">
      <formula>"h"</formula>
    </cfRule>
    <cfRule type="cellIs" dxfId="8407" priority="1727" stopIfTrue="1" operator="equal">
      <formula>"g"</formula>
    </cfRule>
  </conditionalFormatting>
  <conditionalFormatting sqref="AZ70:BA91">
    <cfRule type="cellIs" dxfId="8406" priority="1722" stopIfTrue="1" operator="equal">
      <formula>"f"</formula>
    </cfRule>
  </conditionalFormatting>
  <conditionalFormatting sqref="AZ70:BA91">
    <cfRule type="cellIs" dxfId="8405" priority="1720" stopIfTrue="1" operator="equal">
      <formula>"h"</formula>
    </cfRule>
    <cfRule type="cellIs" dxfId="8404" priority="1721" stopIfTrue="1" operator="equal">
      <formula>"g"</formula>
    </cfRule>
  </conditionalFormatting>
  <conditionalFormatting sqref="AZ70:BA91">
    <cfRule type="cellIs" dxfId="8403" priority="1719" stopIfTrue="1" operator="equal">
      <formula>"f"</formula>
    </cfRule>
  </conditionalFormatting>
  <conditionalFormatting sqref="AZ70:BA91">
    <cfRule type="cellIs" dxfId="8402" priority="1717" stopIfTrue="1" operator="equal">
      <formula>"h"</formula>
    </cfRule>
    <cfRule type="cellIs" dxfId="8401" priority="1718" stopIfTrue="1" operator="equal">
      <formula>"g"</formula>
    </cfRule>
  </conditionalFormatting>
  <conditionalFormatting sqref="AZ70:BA91">
    <cfRule type="cellIs" dxfId="8400" priority="1716" stopIfTrue="1" operator="equal">
      <formula>"f"</formula>
    </cfRule>
  </conditionalFormatting>
  <conditionalFormatting sqref="AZ70:BA91">
    <cfRule type="cellIs" dxfId="8399" priority="1714" stopIfTrue="1" operator="equal">
      <formula>"h"</formula>
    </cfRule>
    <cfRule type="cellIs" dxfId="8398" priority="1715" stopIfTrue="1" operator="equal">
      <formula>"g"</formula>
    </cfRule>
  </conditionalFormatting>
  <conditionalFormatting sqref="AZ70:AZ91">
    <cfRule type="cellIs" dxfId="8397" priority="1704" stopIfTrue="1" operator="equal">
      <formula>"f"</formula>
    </cfRule>
  </conditionalFormatting>
  <conditionalFormatting sqref="AZ70:AZ91">
    <cfRule type="cellIs" dxfId="8396" priority="1702" stopIfTrue="1" operator="equal">
      <formula>"h"</formula>
    </cfRule>
    <cfRule type="cellIs" dxfId="8395" priority="1703" stopIfTrue="1" operator="equal">
      <formula>"g"</formula>
    </cfRule>
  </conditionalFormatting>
  <conditionalFormatting sqref="AZ70:AZ91">
    <cfRule type="cellIs" dxfId="8394" priority="1701" stopIfTrue="1" operator="equal">
      <formula>"f"</formula>
    </cfRule>
  </conditionalFormatting>
  <conditionalFormatting sqref="AZ70:AZ91">
    <cfRule type="cellIs" dxfId="8393" priority="1699" stopIfTrue="1" operator="equal">
      <formula>"h"</formula>
    </cfRule>
    <cfRule type="cellIs" dxfId="8392" priority="1700" stopIfTrue="1" operator="equal">
      <formula>"g"</formula>
    </cfRule>
  </conditionalFormatting>
  <conditionalFormatting sqref="BA70:BA91">
    <cfRule type="cellIs" dxfId="8391" priority="1680" stopIfTrue="1" operator="equal">
      <formula>"f"</formula>
    </cfRule>
  </conditionalFormatting>
  <conditionalFormatting sqref="BA70:BA91">
    <cfRule type="cellIs" dxfId="8390" priority="1678" stopIfTrue="1" operator="equal">
      <formula>"h"</formula>
    </cfRule>
    <cfRule type="cellIs" dxfId="8389" priority="1679" stopIfTrue="1" operator="equal">
      <formula>"g"</formula>
    </cfRule>
  </conditionalFormatting>
  <conditionalFormatting sqref="BA70:BA91">
    <cfRule type="cellIs" dxfId="8388" priority="1677" stopIfTrue="1" operator="equal">
      <formula>"f"</formula>
    </cfRule>
  </conditionalFormatting>
  <conditionalFormatting sqref="BA70:BA91">
    <cfRule type="cellIs" dxfId="8387" priority="1675" stopIfTrue="1" operator="equal">
      <formula>"h"</formula>
    </cfRule>
    <cfRule type="cellIs" dxfId="8386" priority="1676" stopIfTrue="1" operator="equal">
      <formula>"g"</formula>
    </cfRule>
  </conditionalFormatting>
  <conditionalFormatting sqref="BA70:BA91">
    <cfRule type="cellIs" dxfId="8385" priority="1674" stopIfTrue="1" operator="equal">
      <formula>"f"</formula>
    </cfRule>
  </conditionalFormatting>
  <conditionalFormatting sqref="BA70:BA91">
    <cfRule type="cellIs" dxfId="8384" priority="1672" stopIfTrue="1" operator="equal">
      <formula>"h"</formula>
    </cfRule>
    <cfRule type="cellIs" dxfId="8383" priority="1673" stopIfTrue="1" operator="equal">
      <formula>"g"</formula>
    </cfRule>
  </conditionalFormatting>
  <conditionalFormatting sqref="BA70:BA91">
    <cfRule type="cellIs" dxfId="8382" priority="1668" stopIfTrue="1" operator="equal">
      <formula>"f"</formula>
    </cfRule>
  </conditionalFormatting>
  <conditionalFormatting sqref="BA70:BA91">
    <cfRule type="cellIs" dxfId="8381" priority="1666" stopIfTrue="1" operator="equal">
      <formula>"h"</formula>
    </cfRule>
    <cfRule type="cellIs" dxfId="8380" priority="1667" stopIfTrue="1" operator="equal">
      <formula>"g"</formula>
    </cfRule>
  </conditionalFormatting>
  <conditionalFormatting sqref="BA70:BA91">
    <cfRule type="cellIs" dxfId="8379" priority="1665" stopIfTrue="1" operator="equal">
      <formula>"f"</formula>
    </cfRule>
  </conditionalFormatting>
  <conditionalFormatting sqref="BA70:BA91">
    <cfRule type="cellIs" dxfId="8378" priority="1663" stopIfTrue="1" operator="equal">
      <formula>"h"</formula>
    </cfRule>
    <cfRule type="cellIs" dxfId="8377" priority="1664" stopIfTrue="1" operator="equal">
      <formula>"g"</formula>
    </cfRule>
  </conditionalFormatting>
  <conditionalFormatting sqref="AZ70:BA91">
    <cfRule type="cellIs" dxfId="8376" priority="1662" stopIfTrue="1" operator="equal">
      <formula>"f"</formula>
    </cfRule>
  </conditionalFormatting>
  <conditionalFormatting sqref="AZ70:BA91">
    <cfRule type="cellIs" dxfId="8375" priority="1660" stopIfTrue="1" operator="equal">
      <formula>"h"</formula>
    </cfRule>
    <cfRule type="cellIs" dxfId="8374" priority="1661" stopIfTrue="1" operator="equal">
      <formula>"g"</formula>
    </cfRule>
  </conditionalFormatting>
  <conditionalFormatting sqref="AZ70:BA91">
    <cfRule type="cellIs" dxfId="8373" priority="1659" stopIfTrue="1" operator="equal">
      <formula>"f"</formula>
    </cfRule>
  </conditionalFormatting>
  <conditionalFormatting sqref="AZ70:BA91">
    <cfRule type="cellIs" dxfId="8372" priority="1657" stopIfTrue="1" operator="equal">
      <formula>"h"</formula>
    </cfRule>
    <cfRule type="cellIs" dxfId="8371" priority="1658" stopIfTrue="1" operator="equal">
      <formula>"g"</formula>
    </cfRule>
  </conditionalFormatting>
  <conditionalFormatting sqref="AZ70:AZ91">
    <cfRule type="cellIs" dxfId="8370" priority="1710" stopIfTrue="1" operator="equal">
      <formula>"f"</formula>
    </cfRule>
  </conditionalFormatting>
  <conditionalFormatting sqref="AZ70:AZ91">
    <cfRule type="cellIs" dxfId="8369" priority="1708" stopIfTrue="1" operator="equal">
      <formula>"h"</formula>
    </cfRule>
    <cfRule type="cellIs" dxfId="8368" priority="1709" stopIfTrue="1" operator="equal">
      <formula>"g"</formula>
    </cfRule>
  </conditionalFormatting>
  <conditionalFormatting sqref="AZ70:AZ91">
    <cfRule type="cellIs" dxfId="8367" priority="1707" stopIfTrue="1" operator="equal">
      <formula>"f"</formula>
    </cfRule>
  </conditionalFormatting>
  <conditionalFormatting sqref="AZ70:AZ91">
    <cfRule type="cellIs" dxfId="8366" priority="1705" stopIfTrue="1" operator="equal">
      <formula>"h"</formula>
    </cfRule>
    <cfRule type="cellIs" dxfId="8365" priority="1706" stopIfTrue="1" operator="equal">
      <formula>"g"</formula>
    </cfRule>
  </conditionalFormatting>
  <conditionalFormatting sqref="AZ70:AZ91">
    <cfRule type="cellIs" dxfId="8364" priority="1698" stopIfTrue="1" operator="equal">
      <formula>"f"</formula>
    </cfRule>
  </conditionalFormatting>
  <conditionalFormatting sqref="AZ70:AZ91">
    <cfRule type="cellIs" dxfId="8363" priority="1696" stopIfTrue="1" operator="equal">
      <formula>"h"</formula>
    </cfRule>
    <cfRule type="cellIs" dxfId="8362" priority="1697" stopIfTrue="1" operator="equal">
      <formula>"g"</formula>
    </cfRule>
  </conditionalFormatting>
  <conditionalFormatting sqref="AZ70:AZ91">
    <cfRule type="cellIs" dxfId="8361" priority="1695" stopIfTrue="1" operator="equal">
      <formula>"f"</formula>
    </cfRule>
  </conditionalFormatting>
  <conditionalFormatting sqref="AZ70:AZ91">
    <cfRule type="cellIs" dxfId="8360" priority="1693" stopIfTrue="1" operator="equal">
      <formula>"h"</formula>
    </cfRule>
    <cfRule type="cellIs" dxfId="8359" priority="1694" stopIfTrue="1" operator="equal">
      <formula>"g"</formula>
    </cfRule>
  </conditionalFormatting>
  <conditionalFormatting sqref="AZ70:AZ91">
    <cfRule type="cellIs" dxfId="8358" priority="1692" stopIfTrue="1" operator="equal">
      <formula>"f"</formula>
    </cfRule>
  </conditionalFormatting>
  <conditionalFormatting sqref="AZ70:AZ91">
    <cfRule type="cellIs" dxfId="8357" priority="1690" stopIfTrue="1" operator="equal">
      <formula>"h"</formula>
    </cfRule>
    <cfRule type="cellIs" dxfId="8356" priority="1691" stopIfTrue="1" operator="equal">
      <formula>"g"</formula>
    </cfRule>
  </conditionalFormatting>
  <conditionalFormatting sqref="AZ70:AZ91">
    <cfRule type="cellIs" dxfId="8355" priority="1689" stopIfTrue="1" operator="equal">
      <formula>"f"</formula>
    </cfRule>
  </conditionalFormatting>
  <conditionalFormatting sqref="AZ70:AZ91">
    <cfRule type="cellIs" dxfId="8354" priority="1687" stopIfTrue="1" operator="equal">
      <formula>"h"</formula>
    </cfRule>
    <cfRule type="cellIs" dxfId="8353" priority="1688" stopIfTrue="1" operator="equal">
      <formula>"g"</formula>
    </cfRule>
  </conditionalFormatting>
  <conditionalFormatting sqref="BA70:BA91">
    <cfRule type="cellIs" dxfId="8352" priority="1683" stopIfTrue="1" operator="equal">
      <formula>"f"</formula>
    </cfRule>
  </conditionalFormatting>
  <conditionalFormatting sqref="BA70:BA91">
    <cfRule type="cellIs" dxfId="8351" priority="1681" stopIfTrue="1" operator="equal">
      <formula>"h"</formula>
    </cfRule>
    <cfRule type="cellIs" dxfId="8350" priority="1682" stopIfTrue="1" operator="equal">
      <formula>"g"</formula>
    </cfRule>
  </conditionalFormatting>
  <conditionalFormatting sqref="BA70:BA91">
    <cfRule type="cellIs" dxfId="8349" priority="1686" stopIfTrue="1" operator="equal">
      <formula>"f"</formula>
    </cfRule>
  </conditionalFormatting>
  <conditionalFormatting sqref="BA70:BA91">
    <cfRule type="cellIs" dxfId="8348" priority="1684" stopIfTrue="1" operator="equal">
      <formula>"h"</formula>
    </cfRule>
    <cfRule type="cellIs" dxfId="8347" priority="1685" stopIfTrue="1" operator="equal">
      <formula>"g"</formula>
    </cfRule>
  </conditionalFormatting>
  <conditionalFormatting sqref="AZ70:BA91">
    <cfRule type="cellIs" dxfId="8346" priority="1641" stopIfTrue="1" operator="equal">
      <formula>"f"</formula>
    </cfRule>
  </conditionalFormatting>
  <conditionalFormatting sqref="AZ70:BA91">
    <cfRule type="cellIs" dxfId="8345" priority="1639" stopIfTrue="1" operator="equal">
      <formula>"h"</formula>
    </cfRule>
    <cfRule type="cellIs" dxfId="8344" priority="1640" stopIfTrue="1" operator="equal">
      <formula>"g"</formula>
    </cfRule>
  </conditionalFormatting>
  <conditionalFormatting sqref="AZ70:AZ91">
    <cfRule type="cellIs" dxfId="8343" priority="1635" stopIfTrue="1" operator="equal">
      <formula>"f"</formula>
    </cfRule>
  </conditionalFormatting>
  <conditionalFormatting sqref="AZ70:AZ91">
    <cfRule type="cellIs" dxfId="8342" priority="1633" stopIfTrue="1" operator="equal">
      <formula>"h"</formula>
    </cfRule>
    <cfRule type="cellIs" dxfId="8341" priority="1634" stopIfTrue="1" operator="equal">
      <formula>"g"</formula>
    </cfRule>
  </conditionalFormatting>
  <conditionalFormatting sqref="AZ70:AZ91">
    <cfRule type="cellIs" dxfId="8340" priority="1638" stopIfTrue="1" operator="equal">
      <formula>"f"</formula>
    </cfRule>
  </conditionalFormatting>
  <conditionalFormatting sqref="AZ70:AZ91">
    <cfRule type="cellIs" dxfId="8339" priority="1636" stopIfTrue="1" operator="equal">
      <formula>"h"</formula>
    </cfRule>
    <cfRule type="cellIs" dxfId="8338" priority="1637" stopIfTrue="1" operator="equal">
      <formula>"g"</formula>
    </cfRule>
  </conditionalFormatting>
  <conditionalFormatting sqref="AZ70:AZ91">
    <cfRule type="cellIs" dxfId="8337" priority="1632" stopIfTrue="1" operator="equal">
      <formula>"f"</formula>
    </cfRule>
  </conditionalFormatting>
  <conditionalFormatting sqref="AZ70:AZ91">
    <cfRule type="cellIs" dxfId="8336" priority="1630" stopIfTrue="1" operator="equal">
      <formula>"h"</formula>
    </cfRule>
    <cfRule type="cellIs" dxfId="8335" priority="1631" stopIfTrue="1" operator="equal">
      <formula>"g"</formula>
    </cfRule>
  </conditionalFormatting>
  <conditionalFormatting sqref="AZ70:AZ91">
    <cfRule type="cellIs" dxfId="8334" priority="1629" stopIfTrue="1" operator="equal">
      <formula>"f"</formula>
    </cfRule>
  </conditionalFormatting>
  <conditionalFormatting sqref="AZ70:AZ91">
    <cfRule type="cellIs" dxfId="8333" priority="1627" stopIfTrue="1" operator="equal">
      <formula>"h"</formula>
    </cfRule>
    <cfRule type="cellIs" dxfId="8332" priority="1628" stopIfTrue="1" operator="equal">
      <formula>"g"</formula>
    </cfRule>
  </conditionalFormatting>
  <conditionalFormatting sqref="AZ70:AZ91">
    <cfRule type="cellIs" dxfId="8331" priority="1623" stopIfTrue="1" operator="equal">
      <formula>"f"</formula>
    </cfRule>
  </conditionalFormatting>
  <conditionalFormatting sqref="AZ70:AZ91">
    <cfRule type="cellIs" dxfId="8330" priority="1621" stopIfTrue="1" operator="equal">
      <formula>"h"</formula>
    </cfRule>
    <cfRule type="cellIs" dxfId="8329" priority="1622" stopIfTrue="1" operator="equal">
      <formula>"g"</formula>
    </cfRule>
  </conditionalFormatting>
  <conditionalFormatting sqref="AZ70:AZ91">
    <cfRule type="cellIs" dxfId="8328" priority="1626" stopIfTrue="1" operator="equal">
      <formula>"f"</formula>
    </cfRule>
  </conditionalFormatting>
  <conditionalFormatting sqref="AZ70:AZ91">
    <cfRule type="cellIs" dxfId="8327" priority="1624" stopIfTrue="1" operator="equal">
      <formula>"h"</formula>
    </cfRule>
    <cfRule type="cellIs" dxfId="8326" priority="1625" stopIfTrue="1" operator="equal">
      <formula>"g"</formula>
    </cfRule>
  </conditionalFormatting>
  <conditionalFormatting sqref="AZ70:AZ91">
    <cfRule type="cellIs" dxfId="8325" priority="1617" stopIfTrue="1" operator="equal">
      <formula>"f"</formula>
    </cfRule>
  </conditionalFormatting>
  <conditionalFormatting sqref="AZ70:AZ91">
    <cfRule type="cellIs" dxfId="8324" priority="1615" stopIfTrue="1" operator="equal">
      <formula>"h"</formula>
    </cfRule>
    <cfRule type="cellIs" dxfId="8323" priority="1616" stopIfTrue="1" operator="equal">
      <formula>"g"</formula>
    </cfRule>
  </conditionalFormatting>
  <conditionalFormatting sqref="AZ70:AZ91">
    <cfRule type="cellIs" dxfId="8322" priority="1620" stopIfTrue="1" operator="equal">
      <formula>"f"</formula>
    </cfRule>
  </conditionalFormatting>
  <conditionalFormatting sqref="AZ70:AZ91">
    <cfRule type="cellIs" dxfId="8321" priority="1618" stopIfTrue="1" operator="equal">
      <formula>"h"</formula>
    </cfRule>
    <cfRule type="cellIs" dxfId="8320" priority="1619" stopIfTrue="1" operator="equal">
      <formula>"g"</formula>
    </cfRule>
  </conditionalFormatting>
  <conditionalFormatting sqref="BA70:BA91">
    <cfRule type="cellIs" dxfId="8319" priority="1671" stopIfTrue="1" operator="equal">
      <formula>"f"</formula>
    </cfRule>
  </conditionalFormatting>
  <conditionalFormatting sqref="BA70:BA91">
    <cfRule type="cellIs" dxfId="8318" priority="1669" stopIfTrue="1" operator="equal">
      <formula>"h"</formula>
    </cfRule>
    <cfRule type="cellIs" dxfId="8317" priority="1670" stopIfTrue="1" operator="equal">
      <formula>"g"</formula>
    </cfRule>
  </conditionalFormatting>
  <conditionalFormatting sqref="AZ70:BA91">
    <cfRule type="cellIs" dxfId="8316" priority="1656" stopIfTrue="1" operator="equal">
      <formula>"f"</formula>
    </cfRule>
  </conditionalFormatting>
  <conditionalFormatting sqref="AZ70:BA91">
    <cfRule type="cellIs" dxfId="8315" priority="1654" stopIfTrue="1" operator="equal">
      <formula>"h"</formula>
    </cfRule>
    <cfRule type="cellIs" dxfId="8314" priority="1655" stopIfTrue="1" operator="equal">
      <formula>"g"</formula>
    </cfRule>
  </conditionalFormatting>
  <conditionalFormatting sqref="AZ70:BA91">
    <cfRule type="cellIs" dxfId="8313" priority="1653" stopIfTrue="1" operator="equal">
      <formula>"f"</formula>
    </cfRule>
  </conditionalFormatting>
  <conditionalFormatting sqref="AZ70:BA91">
    <cfRule type="cellIs" dxfId="8312" priority="1651" stopIfTrue="1" operator="equal">
      <formula>"h"</formula>
    </cfRule>
    <cfRule type="cellIs" dxfId="8311" priority="1652" stopIfTrue="1" operator="equal">
      <formula>"g"</formula>
    </cfRule>
  </conditionalFormatting>
  <conditionalFormatting sqref="AZ70:BA91">
    <cfRule type="cellIs" dxfId="8310" priority="1650" stopIfTrue="1" operator="equal">
      <formula>"f"</formula>
    </cfRule>
  </conditionalFormatting>
  <conditionalFormatting sqref="AZ70:BA91">
    <cfRule type="cellIs" dxfId="8309" priority="1648" stopIfTrue="1" operator="equal">
      <formula>"h"</formula>
    </cfRule>
    <cfRule type="cellIs" dxfId="8308" priority="1649" stopIfTrue="1" operator="equal">
      <formula>"g"</formula>
    </cfRule>
  </conditionalFormatting>
  <conditionalFormatting sqref="AZ70:BA91">
    <cfRule type="cellIs" dxfId="8307" priority="1647" stopIfTrue="1" operator="equal">
      <formula>"f"</formula>
    </cfRule>
  </conditionalFormatting>
  <conditionalFormatting sqref="AZ70:BA91">
    <cfRule type="cellIs" dxfId="8306" priority="1645" stopIfTrue="1" operator="equal">
      <formula>"h"</formula>
    </cfRule>
    <cfRule type="cellIs" dxfId="8305" priority="1646" stopIfTrue="1" operator="equal">
      <formula>"g"</formula>
    </cfRule>
  </conditionalFormatting>
  <conditionalFormatting sqref="AZ70:BA91">
    <cfRule type="cellIs" dxfId="8304" priority="1644" stopIfTrue="1" operator="equal">
      <formula>"f"</formula>
    </cfRule>
  </conditionalFormatting>
  <conditionalFormatting sqref="AZ70:BA91">
    <cfRule type="cellIs" dxfId="8303" priority="1642" stopIfTrue="1" operator="equal">
      <formula>"h"</formula>
    </cfRule>
    <cfRule type="cellIs" dxfId="8302" priority="1643" stopIfTrue="1" operator="equal">
      <formula>"g"</formula>
    </cfRule>
  </conditionalFormatting>
  <conditionalFormatting sqref="AU70:AV91">
    <cfRule type="cellIs" dxfId="8301" priority="1611" stopIfTrue="1" operator="equal">
      <formula>"f"</formula>
    </cfRule>
  </conditionalFormatting>
  <conditionalFormatting sqref="AU70:AV91">
    <cfRule type="cellIs" dxfId="8300" priority="1609" stopIfTrue="1" operator="equal">
      <formula>"h"</formula>
    </cfRule>
    <cfRule type="cellIs" dxfId="8299" priority="1610" stopIfTrue="1" operator="equal">
      <formula>"g"</formula>
    </cfRule>
  </conditionalFormatting>
  <conditionalFormatting sqref="AU70:AV91">
    <cfRule type="cellIs" dxfId="8298" priority="1608" stopIfTrue="1" operator="equal">
      <formula>"f"</formula>
    </cfRule>
  </conditionalFormatting>
  <conditionalFormatting sqref="AU70:AV91">
    <cfRule type="cellIs" dxfId="8297" priority="1606" stopIfTrue="1" operator="equal">
      <formula>"h"</formula>
    </cfRule>
    <cfRule type="cellIs" dxfId="8296" priority="1607" stopIfTrue="1" operator="equal">
      <formula>"g"</formula>
    </cfRule>
  </conditionalFormatting>
  <conditionalFormatting sqref="AU70:AV91">
    <cfRule type="cellIs" dxfId="8295" priority="1596" stopIfTrue="1" operator="equal">
      <formula>"f"</formula>
    </cfRule>
  </conditionalFormatting>
  <conditionalFormatting sqref="AU70:AV91">
    <cfRule type="cellIs" dxfId="8294" priority="1594" stopIfTrue="1" operator="equal">
      <formula>"h"</formula>
    </cfRule>
    <cfRule type="cellIs" dxfId="8293" priority="1595" stopIfTrue="1" operator="equal">
      <formula>"g"</formula>
    </cfRule>
  </conditionalFormatting>
  <conditionalFormatting sqref="AU70:AV91">
    <cfRule type="cellIs" dxfId="8292" priority="1593" stopIfTrue="1" operator="equal">
      <formula>"f"</formula>
    </cfRule>
  </conditionalFormatting>
  <conditionalFormatting sqref="AU70:AV91">
    <cfRule type="cellIs" dxfId="8291" priority="1591" stopIfTrue="1" operator="equal">
      <formula>"h"</formula>
    </cfRule>
    <cfRule type="cellIs" dxfId="8290" priority="1592" stopIfTrue="1" operator="equal">
      <formula>"g"</formula>
    </cfRule>
  </conditionalFormatting>
  <conditionalFormatting sqref="AU70:AV91">
    <cfRule type="cellIs" dxfId="8289" priority="1605" stopIfTrue="1" operator="equal">
      <formula>"f"</formula>
    </cfRule>
  </conditionalFormatting>
  <conditionalFormatting sqref="AU70:AV91">
    <cfRule type="cellIs" dxfId="8288" priority="1603" stopIfTrue="1" operator="equal">
      <formula>"h"</formula>
    </cfRule>
    <cfRule type="cellIs" dxfId="8287" priority="1604" stopIfTrue="1" operator="equal">
      <formula>"g"</formula>
    </cfRule>
  </conditionalFormatting>
  <conditionalFormatting sqref="AU70:AV91">
    <cfRule type="cellIs" dxfId="8286" priority="1614" stopIfTrue="1" operator="equal">
      <formula>"f"</formula>
    </cfRule>
  </conditionalFormatting>
  <conditionalFormatting sqref="AU70:AV91">
    <cfRule type="cellIs" dxfId="8285" priority="1612" stopIfTrue="1" operator="equal">
      <formula>"h"</formula>
    </cfRule>
    <cfRule type="cellIs" dxfId="8284" priority="1613" stopIfTrue="1" operator="equal">
      <formula>"g"</formula>
    </cfRule>
  </conditionalFormatting>
  <conditionalFormatting sqref="AU70:AV91">
    <cfRule type="cellIs" dxfId="8283" priority="1602" stopIfTrue="1" operator="equal">
      <formula>"f"</formula>
    </cfRule>
  </conditionalFormatting>
  <conditionalFormatting sqref="AU70:AV91">
    <cfRule type="cellIs" dxfId="8282" priority="1600" stopIfTrue="1" operator="equal">
      <formula>"h"</formula>
    </cfRule>
    <cfRule type="cellIs" dxfId="8281" priority="1601" stopIfTrue="1" operator="equal">
      <formula>"g"</formula>
    </cfRule>
  </conditionalFormatting>
  <conditionalFormatting sqref="AU70:AV91">
    <cfRule type="cellIs" dxfId="8280" priority="1599" stopIfTrue="1" operator="equal">
      <formula>"f"</formula>
    </cfRule>
  </conditionalFormatting>
  <conditionalFormatting sqref="AU70:AV91">
    <cfRule type="cellIs" dxfId="8279" priority="1597" stopIfTrue="1" operator="equal">
      <formula>"h"</formula>
    </cfRule>
    <cfRule type="cellIs" dxfId="8278" priority="1598" stopIfTrue="1" operator="equal">
      <formula>"g"</formula>
    </cfRule>
  </conditionalFormatting>
  <conditionalFormatting sqref="AW70:AY91">
    <cfRule type="cellIs" dxfId="8277" priority="1521" stopIfTrue="1" operator="equal">
      <formula>"f"</formula>
    </cfRule>
  </conditionalFormatting>
  <conditionalFormatting sqref="AW70:AY91">
    <cfRule type="cellIs" dxfId="8276" priority="1519" stopIfTrue="1" operator="equal">
      <formula>"h"</formula>
    </cfRule>
    <cfRule type="cellIs" dxfId="8275" priority="1520" stopIfTrue="1" operator="equal">
      <formula>"g"</formula>
    </cfRule>
  </conditionalFormatting>
  <conditionalFormatting sqref="AW70:AY91">
    <cfRule type="cellIs" dxfId="8274" priority="1590" stopIfTrue="1" operator="equal">
      <formula>"f"</formula>
    </cfRule>
  </conditionalFormatting>
  <conditionalFormatting sqref="AW70:AY91">
    <cfRule type="cellIs" dxfId="8273" priority="1588" stopIfTrue="1" operator="equal">
      <formula>"h"</formula>
    </cfRule>
    <cfRule type="cellIs" dxfId="8272" priority="1589" stopIfTrue="1" operator="equal">
      <formula>"g"</formula>
    </cfRule>
  </conditionalFormatting>
  <conditionalFormatting sqref="AW70:AY91">
    <cfRule type="cellIs" dxfId="8271" priority="1587" stopIfTrue="1" operator="equal">
      <formula>"f"</formula>
    </cfRule>
  </conditionalFormatting>
  <conditionalFormatting sqref="AW70:AY91">
    <cfRule type="cellIs" dxfId="8270" priority="1585" stopIfTrue="1" operator="equal">
      <formula>"h"</formula>
    </cfRule>
    <cfRule type="cellIs" dxfId="8269" priority="1586" stopIfTrue="1" operator="equal">
      <formula>"g"</formula>
    </cfRule>
  </conditionalFormatting>
  <conditionalFormatting sqref="AW70:AY91">
    <cfRule type="cellIs" dxfId="8268" priority="1584" stopIfTrue="1" operator="equal">
      <formula>"f"</formula>
    </cfRule>
  </conditionalFormatting>
  <conditionalFormatting sqref="AW70:AY91">
    <cfRule type="cellIs" dxfId="8267" priority="1582" stopIfTrue="1" operator="equal">
      <formula>"h"</formula>
    </cfRule>
    <cfRule type="cellIs" dxfId="8266" priority="1583" stopIfTrue="1" operator="equal">
      <formula>"g"</formula>
    </cfRule>
  </conditionalFormatting>
  <conditionalFormatting sqref="AW70:AY91">
    <cfRule type="cellIs" dxfId="8265" priority="1581" stopIfTrue="1" operator="equal">
      <formula>"f"</formula>
    </cfRule>
  </conditionalFormatting>
  <conditionalFormatting sqref="AW70:AY91">
    <cfRule type="cellIs" dxfId="8264" priority="1579" stopIfTrue="1" operator="equal">
      <formula>"h"</formula>
    </cfRule>
    <cfRule type="cellIs" dxfId="8263" priority="1580" stopIfTrue="1" operator="equal">
      <formula>"g"</formula>
    </cfRule>
  </conditionalFormatting>
  <conditionalFormatting sqref="AW70:AY91">
    <cfRule type="cellIs" dxfId="8262" priority="1578" stopIfTrue="1" operator="equal">
      <formula>"f"</formula>
    </cfRule>
  </conditionalFormatting>
  <conditionalFormatting sqref="AW70:AY91">
    <cfRule type="cellIs" dxfId="8261" priority="1576" stopIfTrue="1" operator="equal">
      <formula>"h"</formula>
    </cfRule>
    <cfRule type="cellIs" dxfId="8260" priority="1577" stopIfTrue="1" operator="equal">
      <formula>"g"</formula>
    </cfRule>
  </conditionalFormatting>
  <conditionalFormatting sqref="AW70:AY91">
    <cfRule type="cellIs" dxfId="8259" priority="1575" stopIfTrue="1" operator="equal">
      <formula>"f"</formula>
    </cfRule>
  </conditionalFormatting>
  <conditionalFormatting sqref="AW70:AY91">
    <cfRule type="cellIs" dxfId="8258" priority="1573" stopIfTrue="1" operator="equal">
      <formula>"h"</formula>
    </cfRule>
    <cfRule type="cellIs" dxfId="8257" priority="1574" stopIfTrue="1" operator="equal">
      <formula>"g"</formula>
    </cfRule>
  </conditionalFormatting>
  <conditionalFormatting sqref="AW70:AY91">
    <cfRule type="cellIs" dxfId="8256" priority="1572" stopIfTrue="1" operator="equal">
      <formula>"f"</formula>
    </cfRule>
  </conditionalFormatting>
  <conditionalFormatting sqref="AW70:AY91">
    <cfRule type="cellIs" dxfId="8255" priority="1570" stopIfTrue="1" operator="equal">
      <formula>"h"</formula>
    </cfRule>
    <cfRule type="cellIs" dxfId="8254" priority="1571" stopIfTrue="1" operator="equal">
      <formula>"g"</formula>
    </cfRule>
  </conditionalFormatting>
  <conditionalFormatting sqref="AW70:AY91">
    <cfRule type="cellIs" dxfId="8253" priority="1569" stopIfTrue="1" operator="equal">
      <formula>"f"</formula>
    </cfRule>
  </conditionalFormatting>
  <conditionalFormatting sqref="AW70:AY91">
    <cfRule type="cellIs" dxfId="8252" priority="1567" stopIfTrue="1" operator="equal">
      <formula>"h"</formula>
    </cfRule>
    <cfRule type="cellIs" dxfId="8251" priority="1568" stopIfTrue="1" operator="equal">
      <formula>"g"</formula>
    </cfRule>
  </conditionalFormatting>
  <conditionalFormatting sqref="AW70:AY91">
    <cfRule type="cellIs" dxfId="8250" priority="1566" stopIfTrue="1" operator="equal">
      <formula>"f"</formula>
    </cfRule>
  </conditionalFormatting>
  <conditionalFormatting sqref="AW70:AY91">
    <cfRule type="cellIs" dxfId="8249" priority="1564" stopIfTrue="1" operator="equal">
      <formula>"h"</formula>
    </cfRule>
    <cfRule type="cellIs" dxfId="8248" priority="1565" stopIfTrue="1" operator="equal">
      <formula>"g"</formula>
    </cfRule>
  </conditionalFormatting>
  <conditionalFormatting sqref="AW70:AY91">
    <cfRule type="cellIs" dxfId="8247" priority="1563" stopIfTrue="1" operator="equal">
      <formula>"f"</formula>
    </cfRule>
  </conditionalFormatting>
  <conditionalFormatting sqref="AW70:AY91">
    <cfRule type="cellIs" dxfId="8246" priority="1561" stopIfTrue="1" operator="equal">
      <formula>"h"</formula>
    </cfRule>
    <cfRule type="cellIs" dxfId="8245" priority="1562" stopIfTrue="1" operator="equal">
      <formula>"g"</formula>
    </cfRule>
  </conditionalFormatting>
  <conditionalFormatting sqref="AW70:AY91">
    <cfRule type="cellIs" dxfId="8244" priority="1560" stopIfTrue="1" operator="equal">
      <formula>"f"</formula>
    </cfRule>
  </conditionalFormatting>
  <conditionalFormatting sqref="AW70:AY91">
    <cfRule type="cellIs" dxfId="8243" priority="1558" stopIfTrue="1" operator="equal">
      <formula>"h"</formula>
    </cfRule>
    <cfRule type="cellIs" dxfId="8242" priority="1559" stopIfTrue="1" operator="equal">
      <formula>"g"</formula>
    </cfRule>
  </conditionalFormatting>
  <conditionalFormatting sqref="AW70:AY91">
    <cfRule type="cellIs" dxfId="8241" priority="1557" stopIfTrue="1" operator="equal">
      <formula>"f"</formula>
    </cfRule>
  </conditionalFormatting>
  <conditionalFormatting sqref="AW70:AY91">
    <cfRule type="cellIs" dxfId="8240" priority="1555" stopIfTrue="1" operator="equal">
      <formula>"h"</formula>
    </cfRule>
    <cfRule type="cellIs" dxfId="8239" priority="1556" stopIfTrue="1" operator="equal">
      <formula>"g"</formula>
    </cfRule>
  </conditionalFormatting>
  <conditionalFormatting sqref="AW70:AY91">
    <cfRule type="cellIs" dxfId="8238" priority="1554" stopIfTrue="1" operator="equal">
      <formula>"f"</formula>
    </cfRule>
  </conditionalFormatting>
  <conditionalFormatting sqref="AW70:AY91">
    <cfRule type="cellIs" dxfId="8237" priority="1552" stopIfTrue="1" operator="equal">
      <formula>"h"</formula>
    </cfRule>
    <cfRule type="cellIs" dxfId="8236" priority="1553" stopIfTrue="1" operator="equal">
      <formula>"g"</formula>
    </cfRule>
  </conditionalFormatting>
  <conditionalFormatting sqref="AW70:AY91">
    <cfRule type="cellIs" dxfId="8235" priority="1551" stopIfTrue="1" operator="equal">
      <formula>"f"</formula>
    </cfRule>
  </conditionalFormatting>
  <conditionalFormatting sqref="AW70:AY91">
    <cfRule type="cellIs" dxfId="8234" priority="1549" stopIfTrue="1" operator="equal">
      <formula>"h"</formula>
    </cfRule>
    <cfRule type="cellIs" dxfId="8233" priority="1550" stopIfTrue="1" operator="equal">
      <formula>"g"</formula>
    </cfRule>
  </conditionalFormatting>
  <conditionalFormatting sqref="AW70:AY91">
    <cfRule type="cellIs" dxfId="8232" priority="1548" stopIfTrue="1" operator="equal">
      <formula>"f"</formula>
    </cfRule>
  </conditionalFormatting>
  <conditionalFormatting sqref="AW70:AY91">
    <cfRule type="cellIs" dxfId="8231" priority="1546" stopIfTrue="1" operator="equal">
      <formula>"h"</formula>
    </cfRule>
    <cfRule type="cellIs" dxfId="8230" priority="1547" stopIfTrue="1" operator="equal">
      <formula>"g"</formula>
    </cfRule>
  </conditionalFormatting>
  <conditionalFormatting sqref="AW70:AY91">
    <cfRule type="cellIs" dxfId="8229" priority="1545" stopIfTrue="1" operator="equal">
      <formula>"f"</formula>
    </cfRule>
  </conditionalFormatting>
  <conditionalFormatting sqref="AW70:AY91">
    <cfRule type="cellIs" dxfId="8228" priority="1543" stopIfTrue="1" operator="equal">
      <formula>"h"</formula>
    </cfRule>
    <cfRule type="cellIs" dxfId="8227" priority="1544" stopIfTrue="1" operator="equal">
      <formula>"g"</formula>
    </cfRule>
  </conditionalFormatting>
  <conditionalFormatting sqref="AW70:AY91">
    <cfRule type="cellIs" dxfId="8226" priority="1542" stopIfTrue="1" operator="equal">
      <formula>"f"</formula>
    </cfRule>
  </conditionalFormatting>
  <conditionalFormatting sqref="AW70:AY91">
    <cfRule type="cellIs" dxfId="8225" priority="1540" stopIfTrue="1" operator="equal">
      <formula>"h"</formula>
    </cfRule>
    <cfRule type="cellIs" dxfId="8224" priority="1541" stopIfTrue="1" operator="equal">
      <formula>"g"</formula>
    </cfRule>
  </conditionalFormatting>
  <conditionalFormatting sqref="AW70:AY91">
    <cfRule type="cellIs" dxfId="8223" priority="1539" stopIfTrue="1" operator="equal">
      <formula>"f"</formula>
    </cfRule>
  </conditionalFormatting>
  <conditionalFormatting sqref="AW70:AY91">
    <cfRule type="cellIs" dxfId="8222" priority="1537" stopIfTrue="1" operator="equal">
      <formula>"h"</formula>
    </cfRule>
    <cfRule type="cellIs" dxfId="8221" priority="1538" stopIfTrue="1" operator="equal">
      <formula>"g"</formula>
    </cfRule>
  </conditionalFormatting>
  <conditionalFormatting sqref="AW70:AY91">
    <cfRule type="cellIs" dxfId="8220" priority="1533" stopIfTrue="1" operator="equal">
      <formula>"f"</formula>
    </cfRule>
  </conditionalFormatting>
  <conditionalFormatting sqref="AW70:AY91">
    <cfRule type="cellIs" dxfId="8219" priority="1531" stopIfTrue="1" operator="equal">
      <formula>"h"</formula>
    </cfRule>
    <cfRule type="cellIs" dxfId="8218" priority="1532" stopIfTrue="1" operator="equal">
      <formula>"g"</formula>
    </cfRule>
  </conditionalFormatting>
  <conditionalFormatting sqref="AW70:AY91">
    <cfRule type="cellIs" dxfId="8217" priority="1536" stopIfTrue="1" operator="equal">
      <formula>"f"</formula>
    </cfRule>
  </conditionalFormatting>
  <conditionalFormatting sqref="AW70:AY91">
    <cfRule type="cellIs" dxfId="8216" priority="1534" stopIfTrue="1" operator="equal">
      <formula>"h"</formula>
    </cfRule>
    <cfRule type="cellIs" dxfId="8215" priority="1535" stopIfTrue="1" operator="equal">
      <formula>"g"</formula>
    </cfRule>
  </conditionalFormatting>
  <conditionalFormatting sqref="AW70:AY91">
    <cfRule type="cellIs" dxfId="8214" priority="1530" stopIfTrue="1" operator="equal">
      <formula>"f"</formula>
    </cfRule>
  </conditionalFormatting>
  <conditionalFormatting sqref="AW70:AY91">
    <cfRule type="cellIs" dxfId="8213" priority="1528" stopIfTrue="1" operator="equal">
      <formula>"h"</formula>
    </cfRule>
    <cfRule type="cellIs" dxfId="8212" priority="1529" stopIfTrue="1" operator="equal">
      <formula>"g"</formula>
    </cfRule>
  </conditionalFormatting>
  <conditionalFormatting sqref="AW70:AY91">
    <cfRule type="cellIs" dxfId="8211" priority="1527" stopIfTrue="1" operator="equal">
      <formula>"f"</formula>
    </cfRule>
  </conditionalFormatting>
  <conditionalFormatting sqref="AW70:AY91">
    <cfRule type="cellIs" dxfId="8210" priority="1525" stopIfTrue="1" operator="equal">
      <formula>"h"</formula>
    </cfRule>
    <cfRule type="cellIs" dxfId="8209" priority="1526" stopIfTrue="1" operator="equal">
      <formula>"g"</formula>
    </cfRule>
  </conditionalFormatting>
  <conditionalFormatting sqref="AW70:AY91">
    <cfRule type="cellIs" dxfId="8208" priority="1524" stopIfTrue="1" operator="equal">
      <formula>"f"</formula>
    </cfRule>
  </conditionalFormatting>
  <conditionalFormatting sqref="AW70:AY91">
    <cfRule type="cellIs" dxfId="8207" priority="1522" stopIfTrue="1" operator="equal">
      <formula>"h"</formula>
    </cfRule>
    <cfRule type="cellIs" dxfId="8206" priority="1523" stopIfTrue="1" operator="equal">
      <formula>"g"</formula>
    </cfRule>
  </conditionalFormatting>
  <conditionalFormatting sqref="BC70:BD91">
    <cfRule type="cellIs" dxfId="8205" priority="1449" stopIfTrue="1" operator="equal">
      <formula>"f"</formula>
    </cfRule>
  </conditionalFormatting>
  <conditionalFormatting sqref="BC70:BD91">
    <cfRule type="cellIs" dxfId="8204" priority="1447" stopIfTrue="1" operator="equal">
      <formula>"h"</formula>
    </cfRule>
    <cfRule type="cellIs" dxfId="8203" priority="1448" stopIfTrue="1" operator="equal">
      <formula>"g"</formula>
    </cfRule>
  </conditionalFormatting>
  <conditionalFormatting sqref="BC70:BD91">
    <cfRule type="cellIs" dxfId="8202" priority="1518" stopIfTrue="1" operator="equal">
      <formula>"f"</formula>
    </cfRule>
  </conditionalFormatting>
  <conditionalFormatting sqref="BC70:BD91">
    <cfRule type="cellIs" dxfId="8201" priority="1516" stopIfTrue="1" operator="equal">
      <formula>"h"</formula>
    </cfRule>
    <cfRule type="cellIs" dxfId="8200" priority="1517" stopIfTrue="1" operator="equal">
      <formula>"g"</formula>
    </cfRule>
  </conditionalFormatting>
  <conditionalFormatting sqref="BC70:BD91">
    <cfRule type="cellIs" dxfId="8199" priority="1515" stopIfTrue="1" operator="equal">
      <formula>"f"</formula>
    </cfRule>
  </conditionalFormatting>
  <conditionalFormatting sqref="BC70:BD91">
    <cfRule type="cellIs" dxfId="8198" priority="1513" stopIfTrue="1" operator="equal">
      <formula>"h"</formula>
    </cfRule>
    <cfRule type="cellIs" dxfId="8197" priority="1514" stopIfTrue="1" operator="equal">
      <formula>"g"</formula>
    </cfRule>
  </conditionalFormatting>
  <conditionalFormatting sqref="BC70:BD91">
    <cfRule type="cellIs" dxfId="8196" priority="1512" stopIfTrue="1" operator="equal">
      <formula>"f"</formula>
    </cfRule>
  </conditionalFormatting>
  <conditionalFormatting sqref="BC70:BD91">
    <cfRule type="cellIs" dxfId="8195" priority="1510" stopIfTrue="1" operator="equal">
      <formula>"h"</formula>
    </cfRule>
    <cfRule type="cellIs" dxfId="8194" priority="1511" stopIfTrue="1" operator="equal">
      <formula>"g"</formula>
    </cfRule>
  </conditionalFormatting>
  <conditionalFormatting sqref="BC70:BD91">
    <cfRule type="cellIs" dxfId="8193" priority="1509" stopIfTrue="1" operator="equal">
      <formula>"f"</formula>
    </cfRule>
  </conditionalFormatting>
  <conditionalFormatting sqref="BC70:BD91">
    <cfRule type="cellIs" dxfId="8192" priority="1507" stopIfTrue="1" operator="equal">
      <formula>"h"</formula>
    </cfRule>
    <cfRule type="cellIs" dxfId="8191" priority="1508" stopIfTrue="1" operator="equal">
      <formula>"g"</formula>
    </cfRule>
  </conditionalFormatting>
  <conditionalFormatting sqref="BC70:BD91">
    <cfRule type="cellIs" dxfId="8190" priority="1506" stopIfTrue="1" operator="equal">
      <formula>"f"</formula>
    </cfRule>
  </conditionalFormatting>
  <conditionalFormatting sqref="BC70:BD91">
    <cfRule type="cellIs" dxfId="8189" priority="1504" stopIfTrue="1" operator="equal">
      <formula>"h"</formula>
    </cfRule>
    <cfRule type="cellIs" dxfId="8188" priority="1505" stopIfTrue="1" operator="equal">
      <formula>"g"</formula>
    </cfRule>
  </conditionalFormatting>
  <conditionalFormatting sqref="BC70:BD91">
    <cfRule type="cellIs" dxfId="8187" priority="1503" stopIfTrue="1" operator="equal">
      <formula>"f"</formula>
    </cfRule>
  </conditionalFormatting>
  <conditionalFormatting sqref="BC70:BD91">
    <cfRule type="cellIs" dxfId="8186" priority="1501" stopIfTrue="1" operator="equal">
      <formula>"h"</formula>
    </cfRule>
    <cfRule type="cellIs" dxfId="8185" priority="1502" stopIfTrue="1" operator="equal">
      <formula>"g"</formula>
    </cfRule>
  </conditionalFormatting>
  <conditionalFormatting sqref="BC70:BD91">
    <cfRule type="cellIs" dxfId="8184" priority="1500" stopIfTrue="1" operator="equal">
      <formula>"f"</formula>
    </cfRule>
  </conditionalFormatting>
  <conditionalFormatting sqref="BC70:BD91">
    <cfRule type="cellIs" dxfId="8183" priority="1498" stopIfTrue="1" operator="equal">
      <formula>"h"</formula>
    </cfRule>
    <cfRule type="cellIs" dxfId="8182" priority="1499" stopIfTrue="1" operator="equal">
      <formula>"g"</formula>
    </cfRule>
  </conditionalFormatting>
  <conditionalFormatting sqref="BC70:BD91">
    <cfRule type="cellIs" dxfId="8181" priority="1497" stopIfTrue="1" operator="equal">
      <formula>"f"</formula>
    </cfRule>
  </conditionalFormatting>
  <conditionalFormatting sqref="BC70:BD91">
    <cfRule type="cellIs" dxfId="8180" priority="1495" stopIfTrue="1" operator="equal">
      <formula>"h"</formula>
    </cfRule>
    <cfRule type="cellIs" dxfId="8179" priority="1496" stopIfTrue="1" operator="equal">
      <formula>"g"</formula>
    </cfRule>
  </conditionalFormatting>
  <conditionalFormatting sqref="BC70:BD91">
    <cfRule type="cellIs" dxfId="8178" priority="1494" stopIfTrue="1" operator="equal">
      <formula>"f"</formula>
    </cfRule>
  </conditionalFormatting>
  <conditionalFormatting sqref="BC70:BD91">
    <cfRule type="cellIs" dxfId="8177" priority="1492" stopIfTrue="1" operator="equal">
      <formula>"h"</formula>
    </cfRule>
    <cfRule type="cellIs" dxfId="8176" priority="1493" stopIfTrue="1" operator="equal">
      <formula>"g"</formula>
    </cfRule>
  </conditionalFormatting>
  <conditionalFormatting sqref="BC70:BD91">
    <cfRule type="cellIs" dxfId="8175" priority="1491" stopIfTrue="1" operator="equal">
      <formula>"f"</formula>
    </cfRule>
  </conditionalFormatting>
  <conditionalFormatting sqref="BC70:BD91">
    <cfRule type="cellIs" dxfId="8174" priority="1489" stopIfTrue="1" operator="equal">
      <formula>"h"</formula>
    </cfRule>
    <cfRule type="cellIs" dxfId="8173" priority="1490" stopIfTrue="1" operator="equal">
      <formula>"g"</formula>
    </cfRule>
  </conditionalFormatting>
  <conditionalFormatting sqref="BC70:BD91">
    <cfRule type="cellIs" dxfId="8172" priority="1488" stopIfTrue="1" operator="equal">
      <formula>"f"</formula>
    </cfRule>
  </conditionalFormatting>
  <conditionalFormatting sqref="BC70:BD91">
    <cfRule type="cellIs" dxfId="8171" priority="1486" stopIfTrue="1" operator="equal">
      <formula>"h"</formula>
    </cfRule>
    <cfRule type="cellIs" dxfId="8170" priority="1487" stopIfTrue="1" operator="equal">
      <formula>"g"</formula>
    </cfRule>
  </conditionalFormatting>
  <conditionalFormatting sqref="BC70:BD91">
    <cfRule type="cellIs" dxfId="8169" priority="1485" stopIfTrue="1" operator="equal">
      <formula>"f"</formula>
    </cfRule>
  </conditionalFormatting>
  <conditionalFormatting sqref="BC70:BD91">
    <cfRule type="cellIs" dxfId="8168" priority="1483" stopIfTrue="1" operator="equal">
      <formula>"h"</formula>
    </cfRule>
    <cfRule type="cellIs" dxfId="8167" priority="1484" stopIfTrue="1" operator="equal">
      <formula>"g"</formula>
    </cfRule>
  </conditionalFormatting>
  <conditionalFormatting sqref="BC70:BD91">
    <cfRule type="cellIs" dxfId="8166" priority="1482" stopIfTrue="1" operator="equal">
      <formula>"f"</formula>
    </cfRule>
  </conditionalFormatting>
  <conditionalFormatting sqref="BC70:BD91">
    <cfRule type="cellIs" dxfId="8165" priority="1480" stopIfTrue="1" operator="equal">
      <formula>"h"</formula>
    </cfRule>
    <cfRule type="cellIs" dxfId="8164" priority="1481" stopIfTrue="1" operator="equal">
      <formula>"g"</formula>
    </cfRule>
  </conditionalFormatting>
  <conditionalFormatting sqref="BC70:BD91">
    <cfRule type="cellIs" dxfId="8163" priority="1479" stopIfTrue="1" operator="equal">
      <formula>"f"</formula>
    </cfRule>
  </conditionalFormatting>
  <conditionalFormatting sqref="BC70:BD91">
    <cfRule type="cellIs" dxfId="8162" priority="1477" stopIfTrue="1" operator="equal">
      <formula>"h"</formula>
    </cfRule>
    <cfRule type="cellIs" dxfId="8161" priority="1478" stopIfTrue="1" operator="equal">
      <formula>"g"</formula>
    </cfRule>
  </conditionalFormatting>
  <conditionalFormatting sqref="BC70:BD91">
    <cfRule type="cellIs" dxfId="8160" priority="1476" stopIfTrue="1" operator="equal">
      <formula>"f"</formula>
    </cfRule>
  </conditionalFormatting>
  <conditionalFormatting sqref="BC70:BD91">
    <cfRule type="cellIs" dxfId="8159" priority="1474" stopIfTrue="1" operator="equal">
      <formula>"h"</formula>
    </cfRule>
    <cfRule type="cellIs" dxfId="8158" priority="1475" stopIfTrue="1" operator="equal">
      <formula>"g"</formula>
    </cfRule>
  </conditionalFormatting>
  <conditionalFormatting sqref="BC70:BD91">
    <cfRule type="cellIs" dxfId="8157" priority="1473" stopIfTrue="1" operator="equal">
      <formula>"f"</formula>
    </cfRule>
  </conditionalFormatting>
  <conditionalFormatting sqref="BC70:BD91">
    <cfRule type="cellIs" dxfId="8156" priority="1471" stopIfTrue="1" operator="equal">
      <formula>"h"</formula>
    </cfRule>
    <cfRule type="cellIs" dxfId="8155" priority="1472" stopIfTrue="1" operator="equal">
      <formula>"g"</formula>
    </cfRule>
  </conditionalFormatting>
  <conditionalFormatting sqref="BC70:BD91">
    <cfRule type="cellIs" dxfId="8154" priority="1470" stopIfTrue="1" operator="equal">
      <formula>"f"</formula>
    </cfRule>
  </conditionalFormatting>
  <conditionalFormatting sqref="BC70:BD91">
    <cfRule type="cellIs" dxfId="8153" priority="1468" stopIfTrue="1" operator="equal">
      <formula>"h"</formula>
    </cfRule>
    <cfRule type="cellIs" dxfId="8152" priority="1469" stopIfTrue="1" operator="equal">
      <formula>"g"</formula>
    </cfRule>
  </conditionalFormatting>
  <conditionalFormatting sqref="BC70:BD91">
    <cfRule type="cellIs" dxfId="8151" priority="1467" stopIfTrue="1" operator="equal">
      <formula>"f"</formula>
    </cfRule>
  </conditionalFormatting>
  <conditionalFormatting sqref="BC70:BD91">
    <cfRule type="cellIs" dxfId="8150" priority="1465" stopIfTrue="1" operator="equal">
      <formula>"h"</formula>
    </cfRule>
    <cfRule type="cellIs" dxfId="8149" priority="1466" stopIfTrue="1" operator="equal">
      <formula>"g"</formula>
    </cfRule>
  </conditionalFormatting>
  <conditionalFormatting sqref="BC70:BD91">
    <cfRule type="cellIs" dxfId="8148" priority="1461" stopIfTrue="1" operator="equal">
      <formula>"f"</formula>
    </cfRule>
  </conditionalFormatting>
  <conditionalFormatting sqref="BC70:BD91">
    <cfRule type="cellIs" dxfId="8147" priority="1459" stopIfTrue="1" operator="equal">
      <formula>"h"</formula>
    </cfRule>
    <cfRule type="cellIs" dxfId="8146" priority="1460" stopIfTrue="1" operator="equal">
      <formula>"g"</formula>
    </cfRule>
  </conditionalFormatting>
  <conditionalFormatting sqref="BC70:BD91">
    <cfRule type="cellIs" dxfId="8145" priority="1464" stopIfTrue="1" operator="equal">
      <formula>"f"</formula>
    </cfRule>
  </conditionalFormatting>
  <conditionalFormatting sqref="BC70:BD91">
    <cfRule type="cellIs" dxfId="8144" priority="1462" stopIfTrue="1" operator="equal">
      <formula>"h"</formula>
    </cfRule>
    <cfRule type="cellIs" dxfId="8143" priority="1463" stopIfTrue="1" operator="equal">
      <formula>"g"</formula>
    </cfRule>
  </conditionalFormatting>
  <conditionalFormatting sqref="BC70:BD91">
    <cfRule type="cellIs" dxfId="8142" priority="1458" stopIfTrue="1" operator="equal">
      <formula>"f"</formula>
    </cfRule>
  </conditionalFormatting>
  <conditionalFormatting sqref="BC70:BD91">
    <cfRule type="cellIs" dxfId="8141" priority="1456" stopIfTrue="1" operator="equal">
      <formula>"h"</formula>
    </cfRule>
    <cfRule type="cellIs" dxfId="8140" priority="1457" stopIfTrue="1" operator="equal">
      <formula>"g"</formula>
    </cfRule>
  </conditionalFormatting>
  <conditionalFormatting sqref="BC70:BD91">
    <cfRule type="cellIs" dxfId="8139" priority="1455" stopIfTrue="1" operator="equal">
      <formula>"f"</formula>
    </cfRule>
  </conditionalFormatting>
  <conditionalFormatting sqref="BC70:BD91">
    <cfRule type="cellIs" dxfId="8138" priority="1453" stopIfTrue="1" operator="equal">
      <formula>"h"</formula>
    </cfRule>
    <cfRule type="cellIs" dxfId="8137" priority="1454" stopIfTrue="1" operator="equal">
      <formula>"g"</formula>
    </cfRule>
  </conditionalFormatting>
  <conditionalFormatting sqref="BC70:BD91">
    <cfRule type="cellIs" dxfId="8136" priority="1452" stopIfTrue="1" operator="equal">
      <formula>"f"</formula>
    </cfRule>
  </conditionalFormatting>
  <conditionalFormatting sqref="BC70:BD91">
    <cfRule type="cellIs" dxfId="8135" priority="1450" stopIfTrue="1" operator="equal">
      <formula>"h"</formula>
    </cfRule>
    <cfRule type="cellIs" dxfId="8134" priority="1451" stopIfTrue="1" operator="equal">
      <formula>"g"</formula>
    </cfRule>
  </conditionalFormatting>
  <conditionalFormatting sqref="BB70:BB91">
    <cfRule type="cellIs" dxfId="8133" priority="1377" stopIfTrue="1" operator="equal">
      <formula>"f"</formula>
    </cfRule>
  </conditionalFormatting>
  <conditionalFormatting sqref="BB70:BB91">
    <cfRule type="cellIs" dxfId="8132" priority="1375" stopIfTrue="1" operator="equal">
      <formula>"h"</formula>
    </cfRule>
    <cfRule type="cellIs" dxfId="8131" priority="1376" stopIfTrue="1" operator="equal">
      <formula>"g"</formula>
    </cfRule>
  </conditionalFormatting>
  <conditionalFormatting sqref="BB70:BB91">
    <cfRule type="cellIs" dxfId="8130" priority="1446" stopIfTrue="1" operator="equal">
      <formula>"f"</formula>
    </cfRule>
  </conditionalFormatting>
  <conditionalFormatting sqref="BB70:BB91">
    <cfRule type="cellIs" dxfId="8129" priority="1444" stopIfTrue="1" operator="equal">
      <formula>"h"</formula>
    </cfRule>
    <cfRule type="cellIs" dxfId="8128" priority="1445" stopIfTrue="1" operator="equal">
      <formula>"g"</formula>
    </cfRule>
  </conditionalFormatting>
  <conditionalFormatting sqref="BB70:BB91">
    <cfRule type="cellIs" dxfId="8127" priority="1443" stopIfTrue="1" operator="equal">
      <formula>"f"</formula>
    </cfRule>
  </conditionalFormatting>
  <conditionalFormatting sqref="BB70:BB91">
    <cfRule type="cellIs" dxfId="8126" priority="1441" stopIfTrue="1" operator="equal">
      <formula>"h"</formula>
    </cfRule>
    <cfRule type="cellIs" dxfId="8125" priority="1442" stopIfTrue="1" operator="equal">
      <formula>"g"</formula>
    </cfRule>
  </conditionalFormatting>
  <conditionalFormatting sqref="BB70:BB91">
    <cfRule type="cellIs" dxfId="8124" priority="1440" stopIfTrue="1" operator="equal">
      <formula>"f"</formula>
    </cfRule>
  </conditionalFormatting>
  <conditionalFormatting sqref="BB70:BB91">
    <cfRule type="cellIs" dxfId="8123" priority="1438" stopIfTrue="1" operator="equal">
      <formula>"h"</formula>
    </cfRule>
    <cfRule type="cellIs" dxfId="8122" priority="1439" stopIfTrue="1" operator="equal">
      <formula>"g"</formula>
    </cfRule>
  </conditionalFormatting>
  <conditionalFormatting sqref="BB70:BB91">
    <cfRule type="cellIs" dxfId="8121" priority="1437" stopIfTrue="1" operator="equal">
      <formula>"f"</formula>
    </cfRule>
  </conditionalFormatting>
  <conditionalFormatting sqref="BB70:BB91">
    <cfRule type="cellIs" dxfId="8120" priority="1435" stopIfTrue="1" operator="equal">
      <formula>"h"</formula>
    </cfRule>
    <cfRule type="cellIs" dxfId="8119" priority="1436" stopIfTrue="1" operator="equal">
      <formula>"g"</formula>
    </cfRule>
  </conditionalFormatting>
  <conditionalFormatting sqref="BB70:BB91">
    <cfRule type="cellIs" dxfId="8118" priority="1434" stopIfTrue="1" operator="equal">
      <formula>"f"</formula>
    </cfRule>
  </conditionalFormatting>
  <conditionalFormatting sqref="BB70:BB91">
    <cfRule type="cellIs" dxfId="8117" priority="1432" stopIfTrue="1" operator="equal">
      <formula>"h"</formula>
    </cfRule>
    <cfRule type="cellIs" dxfId="8116" priority="1433" stopIfTrue="1" operator="equal">
      <formula>"g"</formula>
    </cfRule>
  </conditionalFormatting>
  <conditionalFormatting sqref="BB70:BB91">
    <cfRule type="cellIs" dxfId="8115" priority="1431" stopIfTrue="1" operator="equal">
      <formula>"f"</formula>
    </cfRule>
  </conditionalFormatting>
  <conditionalFormatting sqref="BB70:BB91">
    <cfRule type="cellIs" dxfId="8114" priority="1429" stopIfTrue="1" operator="equal">
      <formula>"h"</formula>
    </cfRule>
    <cfRule type="cellIs" dxfId="8113" priority="1430" stopIfTrue="1" operator="equal">
      <formula>"g"</formula>
    </cfRule>
  </conditionalFormatting>
  <conditionalFormatting sqref="BB70:BB91">
    <cfRule type="cellIs" dxfId="8112" priority="1428" stopIfTrue="1" operator="equal">
      <formula>"f"</formula>
    </cfRule>
  </conditionalFormatting>
  <conditionalFormatting sqref="BB70:BB91">
    <cfRule type="cellIs" dxfId="8111" priority="1426" stopIfTrue="1" operator="equal">
      <formula>"h"</formula>
    </cfRule>
    <cfRule type="cellIs" dxfId="8110" priority="1427" stopIfTrue="1" operator="equal">
      <formula>"g"</formula>
    </cfRule>
  </conditionalFormatting>
  <conditionalFormatting sqref="BB70:BB91">
    <cfRule type="cellIs" dxfId="8109" priority="1425" stopIfTrue="1" operator="equal">
      <formula>"f"</formula>
    </cfRule>
  </conditionalFormatting>
  <conditionalFormatting sqref="BB70:BB91">
    <cfRule type="cellIs" dxfId="8108" priority="1423" stopIfTrue="1" operator="equal">
      <formula>"h"</formula>
    </cfRule>
    <cfRule type="cellIs" dxfId="8107" priority="1424" stopIfTrue="1" operator="equal">
      <formula>"g"</formula>
    </cfRule>
  </conditionalFormatting>
  <conditionalFormatting sqref="BB70:BB91">
    <cfRule type="cellIs" dxfId="8106" priority="1422" stopIfTrue="1" operator="equal">
      <formula>"f"</formula>
    </cfRule>
  </conditionalFormatting>
  <conditionalFormatting sqref="BB70:BB91">
    <cfRule type="cellIs" dxfId="8105" priority="1420" stopIfTrue="1" operator="equal">
      <formula>"h"</formula>
    </cfRule>
    <cfRule type="cellIs" dxfId="8104" priority="1421" stopIfTrue="1" operator="equal">
      <formula>"g"</formula>
    </cfRule>
  </conditionalFormatting>
  <conditionalFormatting sqref="BB70:BB91">
    <cfRule type="cellIs" dxfId="8103" priority="1419" stopIfTrue="1" operator="equal">
      <formula>"f"</formula>
    </cfRule>
  </conditionalFormatting>
  <conditionalFormatting sqref="BB70:BB91">
    <cfRule type="cellIs" dxfId="8102" priority="1417" stopIfTrue="1" operator="equal">
      <formula>"h"</formula>
    </cfRule>
    <cfRule type="cellIs" dxfId="8101" priority="1418" stopIfTrue="1" operator="equal">
      <formula>"g"</formula>
    </cfRule>
  </conditionalFormatting>
  <conditionalFormatting sqref="BB70:BB91">
    <cfRule type="cellIs" dxfId="8100" priority="1416" stopIfTrue="1" operator="equal">
      <formula>"f"</formula>
    </cfRule>
  </conditionalFormatting>
  <conditionalFormatting sqref="BB70:BB91">
    <cfRule type="cellIs" dxfId="8099" priority="1414" stopIfTrue="1" operator="equal">
      <formula>"h"</formula>
    </cfRule>
    <cfRule type="cellIs" dxfId="8098" priority="1415" stopIfTrue="1" operator="equal">
      <formula>"g"</formula>
    </cfRule>
  </conditionalFormatting>
  <conditionalFormatting sqref="BB70:BB91">
    <cfRule type="cellIs" dxfId="8097" priority="1413" stopIfTrue="1" operator="equal">
      <formula>"f"</formula>
    </cfRule>
  </conditionalFormatting>
  <conditionalFormatting sqref="BB70:BB91">
    <cfRule type="cellIs" dxfId="8096" priority="1411" stopIfTrue="1" operator="equal">
      <formula>"h"</formula>
    </cfRule>
    <cfRule type="cellIs" dxfId="8095" priority="1412" stopIfTrue="1" operator="equal">
      <formula>"g"</formula>
    </cfRule>
  </conditionalFormatting>
  <conditionalFormatting sqref="BB70:BB91">
    <cfRule type="cellIs" dxfId="8094" priority="1410" stopIfTrue="1" operator="equal">
      <formula>"f"</formula>
    </cfRule>
  </conditionalFormatting>
  <conditionalFormatting sqref="BB70:BB91">
    <cfRule type="cellIs" dxfId="8093" priority="1408" stopIfTrue="1" operator="equal">
      <formula>"h"</formula>
    </cfRule>
    <cfRule type="cellIs" dxfId="8092" priority="1409" stopIfTrue="1" operator="equal">
      <formula>"g"</formula>
    </cfRule>
  </conditionalFormatting>
  <conditionalFormatting sqref="BB70:BB91">
    <cfRule type="cellIs" dxfId="8091" priority="1407" stopIfTrue="1" operator="equal">
      <formula>"f"</formula>
    </cfRule>
  </conditionalFormatting>
  <conditionalFormatting sqref="BB70:BB91">
    <cfRule type="cellIs" dxfId="8090" priority="1405" stopIfTrue="1" operator="equal">
      <formula>"h"</formula>
    </cfRule>
    <cfRule type="cellIs" dxfId="8089" priority="1406" stopIfTrue="1" operator="equal">
      <formula>"g"</formula>
    </cfRule>
  </conditionalFormatting>
  <conditionalFormatting sqref="BB70:BB91">
    <cfRule type="cellIs" dxfId="8088" priority="1404" stopIfTrue="1" operator="equal">
      <formula>"f"</formula>
    </cfRule>
  </conditionalFormatting>
  <conditionalFormatting sqref="BB70:BB91">
    <cfRule type="cellIs" dxfId="8087" priority="1402" stopIfTrue="1" operator="equal">
      <formula>"h"</formula>
    </cfRule>
    <cfRule type="cellIs" dxfId="8086" priority="1403" stopIfTrue="1" operator="equal">
      <formula>"g"</formula>
    </cfRule>
  </conditionalFormatting>
  <conditionalFormatting sqref="BB70:BB91">
    <cfRule type="cellIs" dxfId="8085" priority="1401" stopIfTrue="1" operator="equal">
      <formula>"f"</formula>
    </cfRule>
  </conditionalFormatting>
  <conditionalFormatting sqref="BB70:BB91">
    <cfRule type="cellIs" dxfId="8084" priority="1399" stopIfTrue="1" operator="equal">
      <formula>"h"</formula>
    </cfRule>
    <cfRule type="cellIs" dxfId="8083" priority="1400" stopIfTrue="1" operator="equal">
      <formula>"g"</formula>
    </cfRule>
  </conditionalFormatting>
  <conditionalFormatting sqref="BB70:BB91">
    <cfRule type="cellIs" dxfId="8082" priority="1398" stopIfTrue="1" operator="equal">
      <formula>"f"</formula>
    </cfRule>
  </conditionalFormatting>
  <conditionalFormatting sqref="BB70:BB91">
    <cfRule type="cellIs" dxfId="8081" priority="1396" stopIfTrue="1" operator="equal">
      <formula>"h"</formula>
    </cfRule>
    <cfRule type="cellIs" dxfId="8080" priority="1397" stopIfTrue="1" operator="equal">
      <formula>"g"</formula>
    </cfRule>
  </conditionalFormatting>
  <conditionalFormatting sqref="BB70:BB91">
    <cfRule type="cellIs" dxfId="8079" priority="1395" stopIfTrue="1" operator="equal">
      <formula>"f"</formula>
    </cfRule>
  </conditionalFormatting>
  <conditionalFormatting sqref="BB70:BB91">
    <cfRule type="cellIs" dxfId="8078" priority="1393" stopIfTrue="1" operator="equal">
      <formula>"h"</formula>
    </cfRule>
    <cfRule type="cellIs" dxfId="8077" priority="1394" stopIfTrue="1" operator="equal">
      <formula>"g"</formula>
    </cfRule>
  </conditionalFormatting>
  <conditionalFormatting sqref="BB70:BB91">
    <cfRule type="cellIs" dxfId="8076" priority="1389" stopIfTrue="1" operator="equal">
      <formula>"f"</formula>
    </cfRule>
  </conditionalFormatting>
  <conditionalFormatting sqref="BB70:BB91">
    <cfRule type="cellIs" dxfId="8075" priority="1387" stopIfTrue="1" operator="equal">
      <formula>"h"</formula>
    </cfRule>
    <cfRule type="cellIs" dxfId="8074" priority="1388" stopIfTrue="1" operator="equal">
      <formula>"g"</formula>
    </cfRule>
  </conditionalFormatting>
  <conditionalFormatting sqref="BB70:BB91">
    <cfRule type="cellIs" dxfId="8073" priority="1392" stopIfTrue="1" operator="equal">
      <formula>"f"</formula>
    </cfRule>
  </conditionalFormatting>
  <conditionalFormatting sqref="BB70:BB91">
    <cfRule type="cellIs" dxfId="8072" priority="1390" stopIfTrue="1" operator="equal">
      <formula>"h"</formula>
    </cfRule>
    <cfRule type="cellIs" dxfId="8071" priority="1391" stopIfTrue="1" operator="equal">
      <formula>"g"</formula>
    </cfRule>
  </conditionalFormatting>
  <conditionalFormatting sqref="BB70:BB91">
    <cfRule type="cellIs" dxfId="8070" priority="1386" stopIfTrue="1" operator="equal">
      <formula>"f"</formula>
    </cfRule>
  </conditionalFormatting>
  <conditionalFormatting sqref="BB70:BB91">
    <cfRule type="cellIs" dxfId="8069" priority="1384" stopIfTrue="1" operator="equal">
      <formula>"h"</formula>
    </cfRule>
    <cfRule type="cellIs" dxfId="8068" priority="1385" stopIfTrue="1" operator="equal">
      <formula>"g"</formula>
    </cfRule>
  </conditionalFormatting>
  <conditionalFormatting sqref="BB70:BB91">
    <cfRule type="cellIs" dxfId="8067" priority="1383" stopIfTrue="1" operator="equal">
      <formula>"f"</formula>
    </cfRule>
  </conditionalFormatting>
  <conditionalFormatting sqref="BB70:BB91">
    <cfRule type="cellIs" dxfId="8066" priority="1381" stopIfTrue="1" operator="equal">
      <formula>"h"</formula>
    </cfRule>
    <cfRule type="cellIs" dxfId="8065" priority="1382" stopIfTrue="1" operator="equal">
      <formula>"g"</formula>
    </cfRule>
  </conditionalFormatting>
  <conditionalFormatting sqref="BB70:BB91">
    <cfRule type="cellIs" dxfId="8064" priority="1380" stopIfTrue="1" operator="equal">
      <formula>"f"</formula>
    </cfRule>
  </conditionalFormatting>
  <conditionalFormatting sqref="BB70:BB91">
    <cfRule type="cellIs" dxfId="8063" priority="1378" stopIfTrue="1" operator="equal">
      <formula>"h"</formula>
    </cfRule>
    <cfRule type="cellIs" dxfId="8062" priority="1379" stopIfTrue="1" operator="equal">
      <formula>"g"</formula>
    </cfRule>
  </conditionalFormatting>
  <conditionalFormatting sqref="BE70:BF91">
    <cfRule type="cellIs" dxfId="8061" priority="1371" stopIfTrue="1" operator="equal">
      <formula>"f"</formula>
    </cfRule>
  </conditionalFormatting>
  <conditionalFormatting sqref="BE70:BF91">
    <cfRule type="cellIs" dxfId="8060" priority="1369" stopIfTrue="1" operator="equal">
      <formula>"h"</formula>
    </cfRule>
    <cfRule type="cellIs" dxfId="8059" priority="1370" stopIfTrue="1" operator="equal">
      <formula>"g"</formula>
    </cfRule>
  </conditionalFormatting>
  <conditionalFormatting sqref="BE70:BF91">
    <cfRule type="cellIs" dxfId="8058" priority="1368" stopIfTrue="1" operator="equal">
      <formula>"f"</formula>
    </cfRule>
  </conditionalFormatting>
  <conditionalFormatting sqref="BE70:BF91">
    <cfRule type="cellIs" dxfId="8057" priority="1366" stopIfTrue="1" operator="equal">
      <formula>"h"</formula>
    </cfRule>
    <cfRule type="cellIs" dxfId="8056" priority="1367" stopIfTrue="1" operator="equal">
      <formula>"g"</formula>
    </cfRule>
  </conditionalFormatting>
  <conditionalFormatting sqref="BE70:BF91">
    <cfRule type="cellIs" dxfId="8055" priority="1356" stopIfTrue="1" operator="equal">
      <formula>"f"</formula>
    </cfRule>
  </conditionalFormatting>
  <conditionalFormatting sqref="BE70:BF91">
    <cfRule type="cellIs" dxfId="8054" priority="1354" stopIfTrue="1" operator="equal">
      <formula>"h"</formula>
    </cfRule>
    <cfRule type="cellIs" dxfId="8053" priority="1355" stopIfTrue="1" operator="equal">
      <formula>"g"</formula>
    </cfRule>
  </conditionalFormatting>
  <conditionalFormatting sqref="BE70:BF91">
    <cfRule type="cellIs" dxfId="8052" priority="1353" stopIfTrue="1" operator="equal">
      <formula>"f"</formula>
    </cfRule>
  </conditionalFormatting>
  <conditionalFormatting sqref="BE70:BF91">
    <cfRule type="cellIs" dxfId="8051" priority="1351" stopIfTrue="1" operator="equal">
      <formula>"h"</formula>
    </cfRule>
    <cfRule type="cellIs" dxfId="8050" priority="1352" stopIfTrue="1" operator="equal">
      <formula>"g"</formula>
    </cfRule>
  </conditionalFormatting>
  <conditionalFormatting sqref="BE70:BF91">
    <cfRule type="cellIs" dxfId="8049" priority="1365" stopIfTrue="1" operator="equal">
      <formula>"f"</formula>
    </cfRule>
  </conditionalFormatting>
  <conditionalFormatting sqref="BE70:BF91">
    <cfRule type="cellIs" dxfId="8048" priority="1363" stopIfTrue="1" operator="equal">
      <formula>"h"</formula>
    </cfRule>
    <cfRule type="cellIs" dxfId="8047" priority="1364" stopIfTrue="1" operator="equal">
      <formula>"g"</formula>
    </cfRule>
  </conditionalFormatting>
  <conditionalFormatting sqref="BE70:BF91">
    <cfRule type="cellIs" dxfId="8046" priority="1374" stopIfTrue="1" operator="equal">
      <formula>"f"</formula>
    </cfRule>
  </conditionalFormatting>
  <conditionalFormatting sqref="BE70:BF91">
    <cfRule type="cellIs" dxfId="8045" priority="1372" stopIfTrue="1" operator="equal">
      <formula>"h"</formula>
    </cfRule>
    <cfRule type="cellIs" dxfId="8044" priority="1373" stopIfTrue="1" operator="equal">
      <formula>"g"</formula>
    </cfRule>
  </conditionalFormatting>
  <conditionalFormatting sqref="BE70:BF91">
    <cfRule type="cellIs" dxfId="8043" priority="1362" stopIfTrue="1" operator="equal">
      <formula>"f"</formula>
    </cfRule>
  </conditionalFormatting>
  <conditionalFormatting sqref="BE70:BF91">
    <cfRule type="cellIs" dxfId="8042" priority="1360" stopIfTrue="1" operator="equal">
      <formula>"h"</formula>
    </cfRule>
    <cfRule type="cellIs" dxfId="8041" priority="1361" stopIfTrue="1" operator="equal">
      <formula>"g"</formula>
    </cfRule>
  </conditionalFormatting>
  <conditionalFormatting sqref="BE70:BF91">
    <cfRule type="cellIs" dxfId="8040" priority="1359" stopIfTrue="1" operator="equal">
      <formula>"f"</formula>
    </cfRule>
  </conditionalFormatting>
  <conditionalFormatting sqref="BE70:BF91">
    <cfRule type="cellIs" dxfId="8039" priority="1357" stopIfTrue="1" operator="equal">
      <formula>"h"</formula>
    </cfRule>
    <cfRule type="cellIs" dxfId="8038" priority="1358" stopIfTrue="1" operator="equal">
      <formula>"g"</formula>
    </cfRule>
  </conditionalFormatting>
  <conditionalFormatting sqref="BG70:BH91">
    <cfRule type="cellIs" dxfId="8037" priority="1281" stopIfTrue="1" operator="equal">
      <formula>"f"</formula>
    </cfRule>
  </conditionalFormatting>
  <conditionalFormatting sqref="BG70:BH91">
    <cfRule type="cellIs" dxfId="8036" priority="1279" stopIfTrue="1" operator="equal">
      <formula>"h"</formula>
    </cfRule>
    <cfRule type="cellIs" dxfId="8035" priority="1280" stopIfTrue="1" operator="equal">
      <formula>"g"</formula>
    </cfRule>
  </conditionalFormatting>
  <conditionalFormatting sqref="BG70:BH91">
    <cfRule type="cellIs" dxfId="8034" priority="1350" stopIfTrue="1" operator="equal">
      <formula>"f"</formula>
    </cfRule>
  </conditionalFormatting>
  <conditionalFormatting sqref="BG70:BH91">
    <cfRule type="cellIs" dxfId="8033" priority="1348" stopIfTrue="1" operator="equal">
      <formula>"h"</formula>
    </cfRule>
    <cfRule type="cellIs" dxfId="8032" priority="1349" stopIfTrue="1" operator="equal">
      <formula>"g"</formula>
    </cfRule>
  </conditionalFormatting>
  <conditionalFormatting sqref="BG70:BH91">
    <cfRule type="cellIs" dxfId="8031" priority="1347" stopIfTrue="1" operator="equal">
      <formula>"f"</formula>
    </cfRule>
  </conditionalFormatting>
  <conditionalFormatting sqref="BG70:BH91">
    <cfRule type="cellIs" dxfId="8030" priority="1345" stopIfTrue="1" operator="equal">
      <formula>"h"</formula>
    </cfRule>
    <cfRule type="cellIs" dxfId="8029" priority="1346" stopIfTrue="1" operator="equal">
      <formula>"g"</formula>
    </cfRule>
  </conditionalFormatting>
  <conditionalFormatting sqref="BG70:BH91">
    <cfRule type="cellIs" dxfId="8028" priority="1344" stopIfTrue="1" operator="equal">
      <formula>"f"</formula>
    </cfRule>
  </conditionalFormatting>
  <conditionalFormatting sqref="BG70:BH91">
    <cfRule type="cellIs" dxfId="8027" priority="1342" stopIfTrue="1" operator="equal">
      <formula>"h"</formula>
    </cfRule>
    <cfRule type="cellIs" dxfId="8026" priority="1343" stopIfTrue="1" operator="equal">
      <formula>"g"</formula>
    </cfRule>
  </conditionalFormatting>
  <conditionalFormatting sqref="BG70:BH91">
    <cfRule type="cellIs" dxfId="8025" priority="1341" stopIfTrue="1" operator="equal">
      <formula>"f"</formula>
    </cfRule>
  </conditionalFormatting>
  <conditionalFormatting sqref="BG70:BH91">
    <cfRule type="cellIs" dxfId="8024" priority="1339" stopIfTrue="1" operator="equal">
      <formula>"h"</formula>
    </cfRule>
    <cfRule type="cellIs" dxfId="8023" priority="1340" stopIfTrue="1" operator="equal">
      <formula>"g"</formula>
    </cfRule>
  </conditionalFormatting>
  <conditionalFormatting sqref="BG70:BH91">
    <cfRule type="cellIs" dxfId="8022" priority="1338" stopIfTrue="1" operator="equal">
      <formula>"f"</formula>
    </cfRule>
  </conditionalFormatting>
  <conditionalFormatting sqref="BG70:BH91">
    <cfRule type="cellIs" dxfId="8021" priority="1336" stopIfTrue="1" operator="equal">
      <formula>"h"</formula>
    </cfRule>
    <cfRule type="cellIs" dxfId="8020" priority="1337" stopIfTrue="1" operator="equal">
      <formula>"g"</formula>
    </cfRule>
  </conditionalFormatting>
  <conditionalFormatting sqref="BG70:BH91">
    <cfRule type="cellIs" dxfId="8019" priority="1335" stopIfTrue="1" operator="equal">
      <formula>"f"</formula>
    </cfRule>
  </conditionalFormatting>
  <conditionalFormatting sqref="BG70:BH91">
    <cfRule type="cellIs" dxfId="8018" priority="1333" stopIfTrue="1" operator="equal">
      <formula>"h"</formula>
    </cfRule>
    <cfRule type="cellIs" dxfId="8017" priority="1334" stopIfTrue="1" operator="equal">
      <formula>"g"</formula>
    </cfRule>
  </conditionalFormatting>
  <conditionalFormatting sqref="BG70:BH91">
    <cfRule type="cellIs" dxfId="8016" priority="1332" stopIfTrue="1" operator="equal">
      <formula>"f"</formula>
    </cfRule>
  </conditionalFormatting>
  <conditionalFormatting sqref="BG70:BH91">
    <cfRule type="cellIs" dxfId="8015" priority="1330" stopIfTrue="1" operator="equal">
      <formula>"h"</formula>
    </cfRule>
    <cfRule type="cellIs" dxfId="8014" priority="1331" stopIfTrue="1" operator="equal">
      <formula>"g"</formula>
    </cfRule>
  </conditionalFormatting>
  <conditionalFormatting sqref="BG70:BH91">
    <cfRule type="cellIs" dxfId="8013" priority="1329" stopIfTrue="1" operator="equal">
      <formula>"f"</formula>
    </cfRule>
  </conditionalFormatting>
  <conditionalFormatting sqref="BG70:BH91">
    <cfRule type="cellIs" dxfId="8012" priority="1327" stopIfTrue="1" operator="equal">
      <formula>"h"</formula>
    </cfRule>
    <cfRule type="cellIs" dxfId="8011" priority="1328" stopIfTrue="1" operator="equal">
      <formula>"g"</formula>
    </cfRule>
  </conditionalFormatting>
  <conditionalFormatting sqref="BG70:BH91">
    <cfRule type="cellIs" dxfId="8010" priority="1326" stopIfTrue="1" operator="equal">
      <formula>"f"</formula>
    </cfRule>
  </conditionalFormatting>
  <conditionalFormatting sqref="BG70:BH91">
    <cfRule type="cellIs" dxfId="8009" priority="1324" stopIfTrue="1" operator="equal">
      <formula>"h"</formula>
    </cfRule>
    <cfRule type="cellIs" dxfId="8008" priority="1325" stopIfTrue="1" operator="equal">
      <formula>"g"</formula>
    </cfRule>
  </conditionalFormatting>
  <conditionalFormatting sqref="BG70:BH91">
    <cfRule type="cellIs" dxfId="8007" priority="1323" stopIfTrue="1" operator="equal">
      <formula>"f"</formula>
    </cfRule>
  </conditionalFormatting>
  <conditionalFormatting sqref="BG70:BH91">
    <cfRule type="cellIs" dxfId="8006" priority="1321" stopIfTrue="1" operator="equal">
      <formula>"h"</formula>
    </cfRule>
    <cfRule type="cellIs" dxfId="8005" priority="1322" stopIfTrue="1" operator="equal">
      <formula>"g"</formula>
    </cfRule>
  </conditionalFormatting>
  <conditionalFormatting sqref="BG70:BH91">
    <cfRule type="cellIs" dxfId="8004" priority="1320" stopIfTrue="1" operator="equal">
      <formula>"f"</formula>
    </cfRule>
  </conditionalFormatting>
  <conditionalFormatting sqref="BG70:BH91">
    <cfRule type="cellIs" dxfId="8003" priority="1318" stopIfTrue="1" operator="equal">
      <formula>"h"</formula>
    </cfRule>
    <cfRule type="cellIs" dxfId="8002" priority="1319" stopIfTrue="1" operator="equal">
      <formula>"g"</formula>
    </cfRule>
  </conditionalFormatting>
  <conditionalFormatting sqref="BG70:BH91">
    <cfRule type="cellIs" dxfId="8001" priority="1317" stopIfTrue="1" operator="equal">
      <formula>"f"</formula>
    </cfRule>
  </conditionalFormatting>
  <conditionalFormatting sqref="BG70:BH91">
    <cfRule type="cellIs" dxfId="8000" priority="1315" stopIfTrue="1" operator="equal">
      <formula>"h"</formula>
    </cfRule>
    <cfRule type="cellIs" dxfId="7999" priority="1316" stopIfTrue="1" operator="equal">
      <formula>"g"</formula>
    </cfRule>
  </conditionalFormatting>
  <conditionalFormatting sqref="BG70:BH91">
    <cfRule type="cellIs" dxfId="7998" priority="1314" stopIfTrue="1" operator="equal">
      <formula>"f"</formula>
    </cfRule>
  </conditionalFormatting>
  <conditionalFormatting sqref="BG70:BH91">
    <cfRule type="cellIs" dxfId="7997" priority="1312" stopIfTrue="1" operator="equal">
      <formula>"h"</formula>
    </cfRule>
    <cfRule type="cellIs" dxfId="7996" priority="1313" stopIfTrue="1" operator="equal">
      <formula>"g"</formula>
    </cfRule>
  </conditionalFormatting>
  <conditionalFormatting sqref="BG70:BH91">
    <cfRule type="cellIs" dxfId="7995" priority="1311" stopIfTrue="1" operator="equal">
      <formula>"f"</formula>
    </cfRule>
  </conditionalFormatting>
  <conditionalFormatting sqref="BG70:BH91">
    <cfRule type="cellIs" dxfId="7994" priority="1309" stopIfTrue="1" operator="equal">
      <formula>"h"</formula>
    </cfRule>
    <cfRule type="cellIs" dxfId="7993" priority="1310" stopIfTrue="1" operator="equal">
      <formula>"g"</formula>
    </cfRule>
  </conditionalFormatting>
  <conditionalFormatting sqref="BG70:BH91">
    <cfRule type="cellIs" dxfId="7992" priority="1308" stopIfTrue="1" operator="equal">
      <formula>"f"</formula>
    </cfRule>
  </conditionalFormatting>
  <conditionalFormatting sqref="BG70:BH91">
    <cfRule type="cellIs" dxfId="7991" priority="1306" stopIfTrue="1" operator="equal">
      <formula>"h"</formula>
    </cfRule>
    <cfRule type="cellIs" dxfId="7990" priority="1307" stopIfTrue="1" operator="equal">
      <formula>"g"</formula>
    </cfRule>
  </conditionalFormatting>
  <conditionalFormatting sqref="BG70:BH91">
    <cfRule type="cellIs" dxfId="7989" priority="1305" stopIfTrue="1" operator="equal">
      <formula>"f"</formula>
    </cfRule>
  </conditionalFormatting>
  <conditionalFormatting sqref="BG70:BH91">
    <cfRule type="cellIs" dxfId="7988" priority="1303" stopIfTrue="1" operator="equal">
      <formula>"h"</formula>
    </cfRule>
    <cfRule type="cellIs" dxfId="7987" priority="1304" stopIfTrue="1" operator="equal">
      <formula>"g"</formula>
    </cfRule>
  </conditionalFormatting>
  <conditionalFormatting sqref="BG70:BH91">
    <cfRule type="cellIs" dxfId="7986" priority="1302" stopIfTrue="1" operator="equal">
      <formula>"f"</formula>
    </cfRule>
  </conditionalFormatting>
  <conditionalFormatting sqref="BG70:BH91">
    <cfRule type="cellIs" dxfId="7985" priority="1300" stopIfTrue="1" operator="equal">
      <formula>"h"</formula>
    </cfRule>
    <cfRule type="cellIs" dxfId="7984" priority="1301" stopIfTrue="1" operator="equal">
      <formula>"g"</formula>
    </cfRule>
  </conditionalFormatting>
  <conditionalFormatting sqref="BG70:BH91">
    <cfRule type="cellIs" dxfId="7983" priority="1299" stopIfTrue="1" operator="equal">
      <formula>"f"</formula>
    </cfRule>
  </conditionalFormatting>
  <conditionalFormatting sqref="BG70:BH91">
    <cfRule type="cellIs" dxfId="7982" priority="1297" stopIfTrue="1" operator="equal">
      <formula>"h"</formula>
    </cfRule>
    <cfRule type="cellIs" dxfId="7981" priority="1298" stopIfTrue="1" operator="equal">
      <formula>"g"</formula>
    </cfRule>
  </conditionalFormatting>
  <conditionalFormatting sqref="BG70:BH91">
    <cfRule type="cellIs" dxfId="7980" priority="1293" stopIfTrue="1" operator="equal">
      <formula>"f"</formula>
    </cfRule>
  </conditionalFormatting>
  <conditionalFormatting sqref="BG70:BH91">
    <cfRule type="cellIs" dxfId="7979" priority="1291" stopIfTrue="1" operator="equal">
      <formula>"h"</formula>
    </cfRule>
    <cfRule type="cellIs" dxfId="7978" priority="1292" stopIfTrue="1" operator="equal">
      <formula>"g"</formula>
    </cfRule>
  </conditionalFormatting>
  <conditionalFormatting sqref="BG70:BH91">
    <cfRule type="cellIs" dxfId="7977" priority="1296" stopIfTrue="1" operator="equal">
      <formula>"f"</formula>
    </cfRule>
  </conditionalFormatting>
  <conditionalFormatting sqref="BG70:BH91">
    <cfRule type="cellIs" dxfId="7976" priority="1294" stopIfTrue="1" operator="equal">
      <formula>"h"</formula>
    </cfRule>
    <cfRule type="cellIs" dxfId="7975" priority="1295" stopIfTrue="1" operator="equal">
      <formula>"g"</formula>
    </cfRule>
  </conditionalFormatting>
  <conditionalFormatting sqref="BG70:BH91">
    <cfRule type="cellIs" dxfId="7974" priority="1290" stopIfTrue="1" operator="equal">
      <formula>"f"</formula>
    </cfRule>
  </conditionalFormatting>
  <conditionalFormatting sqref="BG70:BH91">
    <cfRule type="cellIs" dxfId="7973" priority="1288" stopIfTrue="1" operator="equal">
      <formula>"h"</formula>
    </cfRule>
    <cfRule type="cellIs" dxfId="7972" priority="1289" stopIfTrue="1" operator="equal">
      <formula>"g"</formula>
    </cfRule>
  </conditionalFormatting>
  <conditionalFormatting sqref="BG70:BH91">
    <cfRule type="cellIs" dxfId="7971" priority="1287" stopIfTrue="1" operator="equal">
      <formula>"f"</formula>
    </cfRule>
  </conditionalFormatting>
  <conditionalFormatting sqref="BG70:BH91">
    <cfRule type="cellIs" dxfId="7970" priority="1285" stopIfTrue="1" operator="equal">
      <formula>"h"</formula>
    </cfRule>
    <cfRule type="cellIs" dxfId="7969" priority="1286" stopIfTrue="1" operator="equal">
      <formula>"g"</formula>
    </cfRule>
  </conditionalFormatting>
  <conditionalFormatting sqref="BG70:BH91">
    <cfRule type="cellIs" dxfId="7968" priority="1284" stopIfTrue="1" operator="equal">
      <formula>"f"</formula>
    </cfRule>
  </conditionalFormatting>
  <conditionalFormatting sqref="BG70:BH91">
    <cfRule type="cellIs" dxfId="7967" priority="1282" stopIfTrue="1" operator="equal">
      <formula>"h"</formula>
    </cfRule>
    <cfRule type="cellIs" dxfId="7966" priority="1283" stopIfTrue="1" operator="equal">
      <formula>"g"</formula>
    </cfRule>
  </conditionalFormatting>
  <conditionalFormatting sqref="BG70:BG91">
    <cfRule type="cellIs" dxfId="7965" priority="1272" stopIfTrue="1" operator="equal">
      <formula>"f"</formula>
    </cfRule>
  </conditionalFormatting>
  <conditionalFormatting sqref="BG70:BG91">
    <cfRule type="cellIs" dxfId="7964" priority="1270" stopIfTrue="1" operator="equal">
      <formula>"h"</formula>
    </cfRule>
    <cfRule type="cellIs" dxfId="7963" priority="1271" stopIfTrue="1" operator="equal">
      <formula>"g"</formula>
    </cfRule>
  </conditionalFormatting>
  <conditionalFormatting sqref="BG70:BG91">
    <cfRule type="cellIs" dxfId="7962" priority="1269" stopIfTrue="1" operator="equal">
      <formula>"f"</formula>
    </cfRule>
  </conditionalFormatting>
  <conditionalFormatting sqref="BG70:BG91">
    <cfRule type="cellIs" dxfId="7961" priority="1267" stopIfTrue="1" operator="equal">
      <formula>"h"</formula>
    </cfRule>
    <cfRule type="cellIs" dxfId="7960" priority="1268" stopIfTrue="1" operator="equal">
      <formula>"g"</formula>
    </cfRule>
  </conditionalFormatting>
  <conditionalFormatting sqref="BH70:BH91">
    <cfRule type="cellIs" dxfId="7959" priority="1248" stopIfTrue="1" operator="equal">
      <formula>"f"</formula>
    </cfRule>
  </conditionalFormatting>
  <conditionalFormatting sqref="BH70:BH91">
    <cfRule type="cellIs" dxfId="7958" priority="1246" stopIfTrue="1" operator="equal">
      <formula>"h"</formula>
    </cfRule>
    <cfRule type="cellIs" dxfId="7957" priority="1247" stopIfTrue="1" operator="equal">
      <formula>"g"</formula>
    </cfRule>
  </conditionalFormatting>
  <conditionalFormatting sqref="BH70:BH91">
    <cfRule type="cellIs" dxfId="7956" priority="1245" stopIfTrue="1" operator="equal">
      <formula>"f"</formula>
    </cfRule>
  </conditionalFormatting>
  <conditionalFormatting sqref="BH70:BH91">
    <cfRule type="cellIs" dxfId="7955" priority="1243" stopIfTrue="1" operator="equal">
      <formula>"h"</formula>
    </cfRule>
    <cfRule type="cellIs" dxfId="7954" priority="1244" stopIfTrue="1" operator="equal">
      <formula>"g"</formula>
    </cfRule>
  </conditionalFormatting>
  <conditionalFormatting sqref="BH70:BH91">
    <cfRule type="cellIs" dxfId="7953" priority="1242" stopIfTrue="1" operator="equal">
      <formula>"f"</formula>
    </cfRule>
  </conditionalFormatting>
  <conditionalFormatting sqref="BH70:BH91">
    <cfRule type="cellIs" dxfId="7952" priority="1240" stopIfTrue="1" operator="equal">
      <formula>"h"</formula>
    </cfRule>
    <cfRule type="cellIs" dxfId="7951" priority="1241" stopIfTrue="1" operator="equal">
      <formula>"g"</formula>
    </cfRule>
  </conditionalFormatting>
  <conditionalFormatting sqref="BH70:BH91">
    <cfRule type="cellIs" dxfId="7950" priority="1236" stopIfTrue="1" operator="equal">
      <formula>"f"</formula>
    </cfRule>
  </conditionalFormatting>
  <conditionalFormatting sqref="BH70:BH91">
    <cfRule type="cellIs" dxfId="7949" priority="1234" stopIfTrue="1" operator="equal">
      <formula>"h"</formula>
    </cfRule>
    <cfRule type="cellIs" dxfId="7948" priority="1235" stopIfTrue="1" operator="equal">
      <formula>"g"</formula>
    </cfRule>
  </conditionalFormatting>
  <conditionalFormatting sqref="BH70:BH91">
    <cfRule type="cellIs" dxfId="7947" priority="1233" stopIfTrue="1" operator="equal">
      <formula>"f"</formula>
    </cfRule>
  </conditionalFormatting>
  <conditionalFormatting sqref="BH70:BH91">
    <cfRule type="cellIs" dxfId="7946" priority="1231" stopIfTrue="1" operator="equal">
      <formula>"h"</formula>
    </cfRule>
    <cfRule type="cellIs" dxfId="7945" priority="1232" stopIfTrue="1" operator="equal">
      <formula>"g"</formula>
    </cfRule>
  </conditionalFormatting>
  <conditionalFormatting sqref="BG70:BH91">
    <cfRule type="cellIs" dxfId="7944" priority="1230" stopIfTrue="1" operator="equal">
      <formula>"f"</formula>
    </cfRule>
  </conditionalFormatting>
  <conditionalFormatting sqref="BG70:BH91">
    <cfRule type="cellIs" dxfId="7943" priority="1228" stopIfTrue="1" operator="equal">
      <formula>"h"</formula>
    </cfRule>
    <cfRule type="cellIs" dxfId="7942" priority="1229" stopIfTrue="1" operator="equal">
      <formula>"g"</formula>
    </cfRule>
  </conditionalFormatting>
  <conditionalFormatting sqref="BG70:BH91">
    <cfRule type="cellIs" dxfId="7941" priority="1227" stopIfTrue="1" operator="equal">
      <formula>"f"</formula>
    </cfRule>
  </conditionalFormatting>
  <conditionalFormatting sqref="BG70:BH91">
    <cfRule type="cellIs" dxfId="7940" priority="1225" stopIfTrue="1" operator="equal">
      <formula>"h"</formula>
    </cfRule>
    <cfRule type="cellIs" dxfId="7939" priority="1226" stopIfTrue="1" operator="equal">
      <formula>"g"</formula>
    </cfRule>
  </conditionalFormatting>
  <conditionalFormatting sqref="BG70:BG91">
    <cfRule type="cellIs" dxfId="7938" priority="1278" stopIfTrue="1" operator="equal">
      <formula>"f"</formula>
    </cfRule>
  </conditionalFormatting>
  <conditionalFormatting sqref="BG70:BG91">
    <cfRule type="cellIs" dxfId="7937" priority="1276" stopIfTrue="1" operator="equal">
      <formula>"h"</formula>
    </cfRule>
    <cfRule type="cellIs" dxfId="7936" priority="1277" stopIfTrue="1" operator="equal">
      <formula>"g"</formula>
    </cfRule>
  </conditionalFormatting>
  <conditionalFormatting sqref="BG70:BG91">
    <cfRule type="cellIs" dxfId="7935" priority="1275" stopIfTrue="1" operator="equal">
      <formula>"f"</formula>
    </cfRule>
  </conditionalFormatting>
  <conditionalFormatting sqref="BG70:BG91">
    <cfRule type="cellIs" dxfId="7934" priority="1273" stopIfTrue="1" operator="equal">
      <formula>"h"</formula>
    </cfRule>
    <cfRule type="cellIs" dxfId="7933" priority="1274" stopIfTrue="1" operator="equal">
      <formula>"g"</formula>
    </cfRule>
  </conditionalFormatting>
  <conditionalFormatting sqref="BG70:BG91">
    <cfRule type="cellIs" dxfId="7932" priority="1266" stopIfTrue="1" operator="equal">
      <formula>"f"</formula>
    </cfRule>
  </conditionalFormatting>
  <conditionalFormatting sqref="BG70:BG91">
    <cfRule type="cellIs" dxfId="7931" priority="1264" stopIfTrue="1" operator="equal">
      <formula>"h"</formula>
    </cfRule>
    <cfRule type="cellIs" dxfId="7930" priority="1265" stopIfTrue="1" operator="equal">
      <formula>"g"</formula>
    </cfRule>
  </conditionalFormatting>
  <conditionalFormatting sqref="BG70:BG91">
    <cfRule type="cellIs" dxfId="7929" priority="1263" stopIfTrue="1" operator="equal">
      <formula>"f"</formula>
    </cfRule>
  </conditionalFormatting>
  <conditionalFormatting sqref="BG70:BG91">
    <cfRule type="cellIs" dxfId="7928" priority="1261" stopIfTrue="1" operator="equal">
      <formula>"h"</formula>
    </cfRule>
    <cfRule type="cellIs" dxfId="7927" priority="1262" stopIfTrue="1" operator="equal">
      <formula>"g"</formula>
    </cfRule>
  </conditionalFormatting>
  <conditionalFormatting sqref="BG70:BG91">
    <cfRule type="cellIs" dxfId="7926" priority="1260" stopIfTrue="1" operator="equal">
      <formula>"f"</formula>
    </cfRule>
  </conditionalFormatting>
  <conditionalFormatting sqref="BG70:BG91">
    <cfRule type="cellIs" dxfId="7925" priority="1258" stopIfTrue="1" operator="equal">
      <formula>"h"</formula>
    </cfRule>
    <cfRule type="cellIs" dxfId="7924" priority="1259" stopIfTrue="1" operator="equal">
      <formula>"g"</formula>
    </cfRule>
  </conditionalFormatting>
  <conditionalFormatting sqref="BG70:BG91">
    <cfRule type="cellIs" dxfId="7923" priority="1257" stopIfTrue="1" operator="equal">
      <formula>"f"</formula>
    </cfRule>
  </conditionalFormatting>
  <conditionalFormatting sqref="BG70:BG91">
    <cfRule type="cellIs" dxfId="7922" priority="1255" stopIfTrue="1" operator="equal">
      <formula>"h"</formula>
    </cfRule>
    <cfRule type="cellIs" dxfId="7921" priority="1256" stopIfTrue="1" operator="equal">
      <formula>"g"</formula>
    </cfRule>
  </conditionalFormatting>
  <conditionalFormatting sqref="BH70:BH91">
    <cfRule type="cellIs" dxfId="7920" priority="1251" stopIfTrue="1" operator="equal">
      <formula>"f"</formula>
    </cfRule>
  </conditionalFormatting>
  <conditionalFormatting sqref="BH70:BH91">
    <cfRule type="cellIs" dxfId="7919" priority="1249" stopIfTrue="1" operator="equal">
      <formula>"h"</formula>
    </cfRule>
    <cfRule type="cellIs" dxfId="7918" priority="1250" stopIfTrue="1" operator="equal">
      <formula>"g"</formula>
    </cfRule>
  </conditionalFormatting>
  <conditionalFormatting sqref="BH70:BH91">
    <cfRule type="cellIs" dxfId="7917" priority="1254" stopIfTrue="1" operator="equal">
      <formula>"f"</formula>
    </cfRule>
  </conditionalFormatting>
  <conditionalFormatting sqref="BH70:BH91">
    <cfRule type="cellIs" dxfId="7916" priority="1252" stopIfTrue="1" operator="equal">
      <formula>"h"</formula>
    </cfRule>
    <cfRule type="cellIs" dxfId="7915" priority="1253" stopIfTrue="1" operator="equal">
      <formula>"g"</formula>
    </cfRule>
  </conditionalFormatting>
  <conditionalFormatting sqref="BG70:BH91">
    <cfRule type="cellIs" dxfId="7914" priority="1209" stopIfTrue="1" operator="equal">
      <formula>"f"</formula>
    </cfRule>
  </conditionalFormatting>
  <conditionalFormatting sqref="BG70:BH91">
    <cfRule type="cellIs" dxfId="7913" priority="1207" stopIfTrue="1" operator="equal">
      <formula>"h"</formula>
    </cfRule>
    <cfRule type="cellIs" dxfId="7912" priority="1208" stopIfTrue="1" operator="equal">
      <formula>"g"</formula>
    </cfRule>
  </conditionalFormatting>
  <conditionalFormatting sqref="BG70:BG91">
    <cfRule type="cellIs" dxfId="7911" priority="1203" stopIfTrue="1" operator="equal">
      <formula>"f"</formula>
    </cfRule>
  </conditionalFormatting>
  <conditionalFormatting sqref="BG70:BG91">
    <cfRule type="cellIs" dxfId="7910" priority="1201" stopIfTrue="1" operator="equal">
      <formula>"h"</formula>
    </cfRule>
    <cfRule type="cellIs" dxfId="7909" priority="1202" stopIfTrue="1" operator="equal">
      <formula>"g"</formula>
    </cfRule>
  </conditionalFormatting>
  <conditionalFormatting sqref="BG70:BG91">
    <cfRule type="cellIs" dxfId="7908" priority="1206" stopIfTrue="1" operator="equal">
      <formula>"f"</formula>
    </cfRule>
  </conditionalFormatting>
  <conditionalFormatting sqref="BG70:BG91">
    <cfRule type="cellIs" dxfId="7907" priority="1204" stopIfTrue="1" operator="equal">
      <formula>"h"</formula>
    </cfRule>
    <cfRule type="cellIs" dxfId="7906" priority="1205" stopIfTrue="1" operator="equal">
      <formula>"g"</formula>
    </cfRule>
  </conditionalFormatting>
  <conditionalFormatting sqref="BG70:BG91">
    <cfRule type="cellIs" dxfId="7905" priority="1200" stopIfTrue="1" operator="equal">
      <formula>"f"</formula>
    </cfRule>
  </conditionalFormatting>
  <conditionalFormatting sqref="BG70:BG91">
    <cfRule type="cellIs" dxfId="7904" priority="1198" stopIfTrue="1" operator="equal">
      <formula>"h"</formula>
    </cfRule>
    <cfRule type="cellIs" dxfId="7903" priority="1199" stopIfTrue="1" operator="equal">
      <formula>"g"</formula>
    </cfRule>
  </conditionalFormatting>
  <conditionalFormatting sqref="BG70:BG91">
    <cfRule type="cellIs" dxfId="7902" priority="1197" stopIfTrue="1" operator="equal">
      <formula>"f"</formula>
    </cfRule>
  </conditionalFormatting>
  <conditionalFormatting sqref="BG70:BG91">
    <cfRule type="cellIs" dxfId="7901" priority="1195" stopIfTrue="1" operator="equal">
      <formula>"h"</formula>
    </cfRule>
    <cfRule type="cellIs" dxfId="7900" priority="1196" stopIfTrue="1" operator="equal">
      <formula>"g"</formula>
    </cfRule>
  </conditionalFormatting>
  <conditionalFormatting sqref="BG70:BG91">
    <cfRule type="cellIs" dxfId="7899" priority="1191" stopIfTrue="1" operator="equal">
      <formula>"f"</formula>
    </cfRule>
  </conditionalFormatting>
  <conditionalFormatting sqref="BG70:BG91">
    <cfRule type="cellIs" dxfId="7898" priority="1189" stopIfTrue="1" operator="equal">
      <formula>"h"</formula>
    </cfRule>
    <cfRule type="cellIs" dxfId="7897" priority="1190" stopIfTrue="1" operator="equal">
      <formula>"g"</formula>
    </cfRule>
  </conditionalFormatting>
  <conditionalFormatting sqref="BG70:BG91">
    <cfRule type="cellIs" dxfId="7896" priority="1194" stopIfTrue="1" operator="equal">
      <formula>"f"</formula>
    </cfRule>
  </conditionalFormatting>
  <conditionalFormatting sqref="BG70:BG91">
    <cfRule type="cellIs" dxfId="7895" priority="1192" stopIfTrue="1" operator="equal">
      <formula>"h"</formula>
    </cfRule>
    <cfRule type="cellIs" dxfId="7894" priority="1193" stopIfTrue="1" operator="equal">
      <formula>"g"</formula>
    </cfRule>
  </conditionalFormatting>
  <conditionalFormatting sqref="BG70:BG91">
    <cfRule type="cellIs" dxfId="7893" priority="1185" stopIfTrue="1" operator="equal">
      <formula>"f"</formula>
    </cfRule>
  </conditionalFormatting>
  <conditionalFormatting sqref="BG70:BG91">
    <cfRule type="cellIs" dxfId="7892" priority="1183" stopIfTrue="1" operator="equal">
      <formula>"h"</formula>
    </cfRule>
    <cfRule type="cellIs" dxfId="7891" priority="1184" stopIfTrue="1" operator="equal">
      <formula>"g"</formula>
    </cfRule>
  </conditionalFormatting>
  <conditionalFormatting sqref="BG70:BG91">
    <cfRule type="cellIs" dxfId="7890" priority="1188" stopIfTrue="1" operator="equal">
      <formula>"f"</formula>
    </cfRule>
  </conditionalFormatting>
  <conditionalFormatting sqref="BG70:BG91">
    <cfRule type="cellIs" dxfId="7889" priority="1186" stopIfTrue="1" operator="equal">
      <formula>"h"</formula>
    </cfRule>
    <cfRule type="cellIs" dxfId="7888" priority="1187" stopIfTrue="1" operator="equal">
      <formula>"g"</formula>
    </cfRule>
  </conditionalFormatting>
  <conditionalFormatting sqref="BH70:BH91">
    <cfRule type="cellIs" dxfId="7887" priority="1239" stopIfTrue="1" operator="equal">
      <formula>"f"</formula>
    </cfRule>
  </conditionalFormatting>
  <conditionalFormatting sqref="BH70:BH91">
    <cfRule type="cellIs" dxfId="7886" priority="1237" stopIfTrue="1" operator="equal">
      <formula>"h"</formula>
    </cfRule>
    <cfRule type="cellIs" dxfId="7885" priority="1238" stopIfTrue="1" operator="equal">
      <formula>"g"</formula>
    </cfRule>
  </conditionalFormatting>
  <conditionalFormatting sqref="BG70:BH91">
    <cfRule type="cellIs" dxfId="7884" priority="1224" stopIfTrue="1" operator="equal">
      <formula>"f"</formula>
    </cfRule>
  </conditionalFormatting>
  <conditionalFormatting sqref="BG70:BH91">
    <cfRule type="cellIs" dxfId="7883" priority="1222" stopIfTrue="1" operator="equal">
      <formula>"h"</formula>
    </cfRule>
    <cfRule type="cellIs" dxfId="7882" priority="1223" stopIfTrue="1" operator="equal">
      <formula>"g"</formula>
    </cfRule>
  </conditionalFormatting>
  <conditionalFormatting sqref="BG70:BH91">
    <cfRule type="cellIs" dxfId="7881" priority="1221" stopIfTrue="1" operator="equal">
      <formula>"f"</formula>
    </cfRule>
  </conditionalFormatting>
  <conditionalFormatting sqref="BG70:BH91">
    <cfRule type="cellIs" dxfId="7880" priority="1219" stopIfTrue="1" operator="equal">
      <formula>"h"</formula>
    </cfRule>
    <cfRule type="cellIs" dxfId="7879" priority="1220" stopIfTrue="1" operator="equal">
      <formula>"g"</formula>
    </cfRule>
  </conditionalFormatting>
  <conditionalFormatting sqref="BG70:BH91">
    <cfRule type="cellIs" dxfId="7878" priority="1218" stopIfTrue="1" operator="equal">
      <formula>"f"</formula>
    </cfRule>
  </conditionalFormatting>
  <conditionalFormatting sqref="BG70:BH91">
    <cfRule type="cellIs" dxfId="7877" priority="1216" stopIfTrue="1" operator="equal">
      <formula>"h"</formula>
    </cfRule>
    <cfRule type="cellIs" dxfId="7876" priority="1217" stopIfTrue="1" operator="equal">
      <formula>"g"</formula>
    </cfRule>
  </conditionalFormatting>
  <conditionalFormatting sqref="BG70:BH91">
    <cfRule type="cellIs" dxfId="7875" priority="1215" stopIfTrue="1" operator="equal">
      <formula>"f"</formula>
    </cfRule>
  </conditionalFormatting>
  <conditionalFormatting sqref="BG70:BH91">
    <cfRule type="cellIs" dxfId="7874" priority="1213" stopIfTrue="1" operator="equal">
      <formula>"h"</formula>
    </cfRule>
    <cfRule type="cellIs" dxfId="7873" priority="1214" stopIfTrue="1" operator="equal">
      <formula>"g"</formula>
    </cfRule>
  </conditionalFormatting>
  <conditionalFormatting sqref="BG70:BH91">
    <cfRule type="cellIs" dxfId="7872" priority="1212" stopIfTrue="1" operator="equal">
      <formula>"f"</formula>
    </cfRule>
  </conditionalFormatting>
  <conditionalFormatting sqref="BG70:BH91">
    <cfRule type="cellIs" dxfId="7871" priority="1210" stopIfTrue="1" operator="equal">
      <formula>"h"</formula>
    </cfRule>
    <cfRule type="cellIs" dxfId="7870" priority="1211" stopIfTrue="1" operator="equal">
      <formula>"g"</formula>
    </cfRule>
  </conditionalFormatting>
  <conditionalFormatting sqref="BB70:BC91">
    <cfRule type="cellIs" dxfId="7869" priority="1179" stopIfTrue="1" operator="equal">
      <formula>"f"</formula>
    </cfRule>
  </conditionalFormatting>
  <conditionalFormatting sqref="BB70:BC91">
    <cfRule type="cellIs" dxfId="7868" priority="1177" stopIfTrue="1" operator="equal">
      <formula>"h"</formula>
    </cfRule>
    <cfRule type="cellIs" dxfId="7867" priority="1178" stopIfTrue="1" operator="equal">
      <formula>"g"</formula>
    </cfRule>
  </conditionalFormatting>
  <conditionalFormatting sqref="BB70:BC91">
    <cfRule type="cellIs" dxfId="7866" priority="1176" stopIfTrue="1" operator="equal">
      <formula>"f"</formula>
    </cfRule>
  </conditionalFormatting>
  <conditionalFormatting sqref="BB70:BC91">
    <cfRule type="cellIs" dxfId="7865" priority="1174" stopIfTrue="1" operator="equal">
      <formula>"h"</formula>
    </cfRule>
    <cfRule type="cellIs" dxfId="7864" priority="1175" stopIfTrue="1" operator="equal">
      <formula>"g"</formula>
    </cfRule>
  </conditionalFormatting>
  <conditionalFormatting sqref="BB70:BC91">
    <cfRule type="cellIs" dxfId="7863" priority="1164" stopIfTrue="1" operator="equal">
      <formula>"f"</formula>
    </cfRule>
  </conditionalFormatting>
  <conditionalFormatting sqref="BB70:BC91">
    <cfRule type="cellIs" dxfId="7862" priority="1162" stopIfTrue="1" operator="equal">
      <formula>"h"</formula>
    </cfRule>
    <cfRule type="cellIs" dxfId="7861" priority="1163" stopIfTrue="1" operator="equal">
      <formula>"g"</formula>
    </cfRule>
  </conditionalFormatting>
  <conditionalFormatting sqref="BB70:BC91">
    <cfRule type="cellIs" dxfId="7860" priority="1161" stopIfTrue="1" operator="equal">
      <formula>"f"</formula>
    </cfRule>
  </conditionalFormatting>
  <conditionalFormatting sqref="BB70:BC91">
    <cfRule type="cellIs" dxfId="7859" priority="1159" stopIfTrue="1" operator="equal">
      <formula>"h"</formula>
    </cfRule>
    <cfRule type="cellIs" dxfId="7858" priority="1160" stopIfTrue="1" operator="equal">
      <formula>"g"</formula>
    </cfRule>
  </conditionalFormatting>
  <conditionalFormatting sqref="BB70:BC91">
    <cfRule type="cellIs" dxfId="7857" priority="1173" stopIfTrue="1" operator="equal">
      <formula>"f"</formula>
    </cfRule>
  </conditionalFormatting>
  <conditionalFormatting sqref="BB70:BC91">
    <cfRule type="cellIs" dxfId="7856" priority="1171" stopIfTrue="1" operator="equal">
      <formula>"h"</formula>
    </cfRule>
    <cfRule type="cellIs" dxfId="7855" priority="1172" stopIfTrue="1" operator="equal">
      <formula>"g"</formula>
    </cfRule>
  </conditionalFormatting>
  <conditionalFormatting sqref="BB70:BC91">
    <cfRule type="cellIs" dxfId="7854" priority="1182" stopIfTrue="1" operator="equal">
      <formula>"f"</formula>
    </cfRule>
  </conditionalFormatting>
  <conditionalFormatting sqref="BB70:BC91">
    <cfRule type="cellIs" dxfId="7853" priority="1180" stopIfTrue="1" operator="equal">
      <formula>"h"</formula>
    </cfRule>
    <cfRule type="cellIs" dxfId="7852" priority="1181" stopIfTrue="1" operator="equal">
      <formula>"g"</formula>
    </cfRule>
  </conditionalFormatting>
  <conditionalFormatting sqref="BB70:BC91">
    <cfRule type="cellIs" dxfId="7851" priority="1170" stopIfTrue="1" operator="equal">
      <formula>"f"</formula>
    </cfRule>
  </conditionalFormatting>
  <conditionalFormatting sqref="BB70:BC91">
    <cfRule type="cellIs" dxfId="7850" priority="1168" stopIfTrue="1" operator="equal">
      <formula>"h"</formula>
    </cfRule>
    <cfRule type="cellIs" dxfId="7849" priority="1169" stopIfTrue="1" operator="equal">
      <formula>"g"</formula>
    </cfRule>
  </conditionalFormatting>
  <conditionalFormatting sqref="BB70:BC91">
    <cfRule type="cellIs" dxfId="7848" priority="1167" stopIfTrue="1" operator="equal">
      <formula>"f"</formula>
    </cfRule>
  </conditionalFormatting>
  <conditionalFormatting sqref="BB70:BC91">
    <cfRule type="cellIs" dxfId="7847" priority="1165" stopIfTrue="1" operator="equal">
      <formula>"h"</formula>
    </cfRule>
    <cfRule type="cellIs" dxfId="7846" priority="1166" stopIfTrue="1" operator="equal">
      <formula>"g"</formula>
    </cfRule>
  </conditionalFormatting>
  <conditionalFormatting sqref="BD70:BF91">
    <cfRule type="cellIs" dxfId="7845" priority="1158" stopIfTrue="1" operator="equal">
      <formula>"f"</formula>
    </cfRule>
  </conditionalFormatting>
  <conditionalFormatting sqref="BD70:BF91">
    <cfRule type="cellIs" dxfId="7844" priority="1156" stopIfTrue="1" operator="equal">
      <formula>"h"</formula>
    </cfRule>
    <cfRule type="cellIs" dxfId="7843" priority="1157" stopIfTrue="1" operator="equal">
      <formula>"g"</formula>
    </cfRule>
  </conditionalFormatting>
  <conditionalFormatting sqref="BD70:BF91">
    <cfRule type="cellIs" dxfId="7842" priority="1155" stopIfTrue="1" operator="equal">
      <formula>"f"</formula>
    </cfRule>
  </conditionalFormatting>
  <conditionalFormatting sqref="BD70:BF91">
    <cfRule type="cellIs" dxfId="7841" priority="1153" stopIfTrue="1" operator="equal">
      <formula>"h"</formula>
    </cfRule>
    <cfRule type="cellIs" dxfId="7840" priority="1154" stopIfTrue="1" operator="equal">
      <formula>"g"</formula>
    </cfRule>
  </conditionalFormatting>
  <conditionalFormatting sqref="BK70:BM91">
    <cfRule type="cellIs" dxfId="7839" priority="657" stopIfTrue="1" operator="equal">
      <formula>"f"</formula>
    </cfRule>
  </conditionalFormatting>
  <conditionalFormatting sqref="BK70:BM91">
    <cfRule type="cellIs" dxfId="7838" priority="655" stopIfTrue="1" operator="equal">
      <formula>"h"</formula>
    </cfRule>
    <cfRule type="cellIs" dxfId="7837" priority="656" stopIfTrue="1" operator="equal">
      <formula>"g"</formula>
    </cfRule>
  </conditionalFormatting>
  <conditionalFormatting sqref="BK70:BM91">
    <cfRule type="cellIs" dxfId="7836" priority="720" stopIfTrue="1" operator="equal">
      <formula>"f"</formula>
    </cfRule>
  </conditionalFormatting>
  <conditionalFormatting sqref="BK70:BM91">
    <cfRule type="cellIs" dxfId="7835" priority="718" stopIfTrue="1" operator="equal">
      <formula>"h"</formula>
    </cfRule>
    <cfRule type="cellIs" dxfId="7834" priority="719" stopIfTrue="1" operator="equal">
      <formula>"g"</formula>
    </cfRule>
  </conditionalFormatting>
  <conditionalFormatting sqref="BK70:BM91">
    <cfRule type="cellIs" dxfId="7833" priority="717" stopIfTrue="1" operator="equal">
      <formula>"f"</formula>
    </cfRule>
  </conditionalFormatting>
  <conditionalFormatting sqref="BK70:BM91">
    <cfRule type="cellIs" dxfId="7832" priority="715" stopIfTrue="1" operator="equal">
      <formula>"h"</formula>
    </cfRule>
    <cfRule type="cellIs" dxfId="7831" priority="716" stopIfTrue="1" operator="equal">
      <formula>"g"</formula>
    </cfRule>
  </conditionalFormatting>
  <conditionalFormatting sqref="BK70:BM91">
    <cfRule type="cellIs" dxfId="7830" priority="714" stopIfTrue="1" operator="equal">
      <formula>"f"</formula>
    </cfRule>
  </conditionalFormatting>
  <conditionalFormatting sqref="BK70:BM91">
    <cfRule type="cellIs" dxfId="7829" priority="712" stopIfTrue="1" operator="equal">
      <formula>"h"</formula>
    </cfRule>
    <cfRule type="cellIs" dxfId="7828" priority="713" stopIfTrue="1" operator="equal">
      <formula>"g"</formula>
    </cfRule>
  </conditionalFormatting>
  <conditionalFormatting sqref="BK70:BM91">
    <cfRule type="cellIs" dxfId="7827" priority="711" stopIfTrue="1" operator="equal">
      <formula>"f"</formula>
    </cfRule>
  </conditionalFormatting>
  <conditionalFormatting sqref="BK70:BM91">
    <cfRule type="cellIs" dxfId="7826" priority="709" stopIfTrue="1" operator="equal">
      <formula>"h"</formula>
    </cfRule>
    <cfRule type="cellIs" dxfId="7825" priority="710" stopIfTrue="1" operator="equal">
      <formula>"g"</formula>
    </cfRule>
  </conditionalFormatting>
  <conditionalFormatting sqref="BK70:BM91">
    <cfRule type="cellIs" dxfId="7824" priority="708" stopIfTrue="1" operator="equal">
      <formula>"f"</formula>
    </cfRule>
  </conditionalFormatting>
  <conditionalFormatting sqref="BK70:BM91">
    <cfRule type="cellIs" dxfId="7823" priority="706" stopIfTrue="1" operator="equal">
      <formula>"h"</formula>
    </cfRule>
    <cfRule type="cellIs" dxfId="7822" priority="707" stopIfTrue="1" operator="equal">
      <formula>"g"</formula>
    </cfRule>
  </conditionalFormatting>
  <conditionalFormatting sqref="BK70:BM91">
    <cfRule type="cellIs" dxfId="7821" priority="705" stopIfTrue="1" operator="equal">
      <formula>"f"</formula>
    </cfRule>
  </conditionalFormatting>
  <conditionalFormatting sqref="BK70:BM91">
    <cfRule type="cellIs" dxfId="7820" priority="703" stopIfTrue="1" operator="equal">
      <formula>"h"</formula>
    </cfRule>
    <cfRule type="cellIs" dxfId="7819" priority="704" stopIfTrue="1" operator="equal">
      <formula>"g"</formula>
    </cfRule>
  </conditionalFormatting>
  <conditionalFormatting sqref="BK70:BM91">
    <cfRule type="cellIs" dxfId="7818" priority="702" stopIfTrue="1" operator="equal">
      <formula>"f"</formula>
    </cfRule>
  </conditionalFormatting>
  <conditionalFormatting sqref="BK70:BM91">
    <cfRule type="cellIs" dxfId="7817" priority="700" stopIfTrue="1" operator="equal">
      <formula>"h"</formula>
    </cfRule>
    <cfRule type="cellIs" dxfId="7816" priority="701" stopIfTrue="1" operator="equal">
      <formula>"g"</formula>
    </cfRule>
  </conditionalFormatting>
  <conditionalFormatting sqref="BK70:BM91">
    <cfRule type="cellIs" dxfId="7815" priority="699" stopIfTrue="1" operator="equal">
      <formula>"f"</formula>
    </cfRule>
  </conditionalFormatting>
  <conditionalFormatting sqref="BK70:BM91">
    <cfRule type="cellIs" dxfId="7814" priority="697" stopIfTrue="1" operator="equal">
      <formula>"h"</formula>
    </cfRule>
    <cfRule type="cellIs" dxfId="7813" priority="698" stopIfTrue="1" operator="equal">
      <formula>"g"</formula>
    </cfRule>
  </conditionalFormatting>
  <conditionalFormatting sqref="BK70:BM91">
    <cfRule type="cellIs" dxfId="7812" priority="696" stopIfTrue="1" operator="equal">
      <formula>"f"</formula>
    </cfRule>
  </conditionalFormatting>
  <conditionalFormatting sqref="BK70:BM91">
    <cfRule type="cellIs" dxfId="7811" priority="694" stopIfTrue="1" operator="equal">
      <formula>"h"</formula>
    </cfRule>
    <cfRule type="cellIs" dxfId="7810" priority="695" stopIfTrue="1" operator="equal">
      <formula>"g"</formula>
    </cfRule>
  </conditionalFormatting>
  <conditionalFormatting sqref="BK70:BM91">
    <cfRule type="cellIs" dxfId="7809" priority="693" stopIfTrue="1" operator="equal">
      <formula>"f"</formula>
    </cfRule>
  </conditionalFormatting>
  <conditionalFormatting sqref="BK70:BM91">
    <cfRule type="cellIs" dxfId="7808" priority="691" stopIfTrue="1" operator="equal">
      <formula>"h"</formula>
    </cfRule>
    <cfRule type="cellIs" dxfId="7807" priority="692" stopIfTrue="1" operator="equal">
      <formula>"g"</formula>
    </cfRule>
  </conditionalFormatting>
  <conditionalFormatting sqref="BK70:BM91">
    <cfRule type="cellIs" dxfId="7806" priority="690" stopIfTrue="1" operator="equal">
      <formula>"f"</formula>
    </cfRule>
  </conditionalFormatting>
  <conditionalFormatting sqref="BK70:BM91">
    <cfRule type="cellIs" dxfId="7805" priority="688" stopIfTrue="1" operator="equal">
      <formula>"h"</formula>
    </cfRule>
    <cfRule type="cellIs" dxfId="7804" priority="689" stopIfTrue="1" operator="equal">
      <formula>"g"</formula>
    </cfRule>
  </conditionalFormatting>
  <conditionalFormatting sqref="BK70:BM91">
    <cfRule type="cellIs" dxfId="7803" priority="687" stopIfTrue="1" operator="equal">
      <formula>"f"</formula>
    </cfRule>
  </conditionalFormatting>
  <conditionalFormatting sqref="BK70:BM91">
    <cfRule type="cellIs" dxfId="7802" priority="685" stopIfTrue="1" operator="equal">
      <formula>"h"</formula>
    </cfRule>
    <cfRule type="cellIs" dxfId="7801" priority="686" stopIfTrue="1" operator="equal">
      <formula>"g"</formula>
    </cfRule>
  </conditionalFormatting>
  <conditionalFormatting sqref="BK70:BM91">
    <cfRule type="cellIs" dxfId="7800" priority="684" stopIfTrue="1" operator="equal">
      <formula>"f"</formula>
    </cfRule>
  </conditionalFormatting>
  <conditionalFormatting sqref="BK70:BM91">
    <cfRule type="cellIs" dxfId="7799" priority="682" stopIfTrue="1" operator="equal">
      <formula>"h"</formula>
    </cfRule>
    <cfRule type="cellIs" dxfId="7798" priority="683" stopIfTrue="1" operator="equal">
      <formula>"g"</formula>
    </cfRule>
  </conditionalFormatting>
  <conditionalFormatting sqref="BK70:BM91">
    <cfRule type="cellIs" dxfId="7797" priority="681" stopIfTrue="1" operator="equal">
      <formula>"f"</formula>
    </cfRule>
  </conditionalFormatting>
  <conditionalFormatting sqref="BK70:BM91">
    <cfRule type="cellIs" dxfId="7796" priority="679" stopIfTrue="1" operator="equal">
      <formula>"h"</formula>
    </cfRule>
    <cfRule type="cellIs" dxfId="7795" priority="680" stopIfTrue="1" operator="equal">
      <formula>"g"</formula>
    </cfRule>
  </conditionalFormatting>
  <conditionalFormatting sqref="BK70:BM91">
    <cfRule type="cellIs" dxfId="7794" priority="678" stopIfTrue="1" operator="equal">
      <formula>"f"</formula>
    </cfRule>
  </conditionalFormatting>
  <conditionalFormatting sqref="BK70:BM91">
    <cfRule type="cellIs" dxfId="7793" priority="676" stopIfTrue="1" operator="equal">
      <formula>"h"</formula>
    </cfRule>
    <cfRule type="cellIs" dxfId="7792" priority="677" stopIfTrue="1" operator="equal">
      <formula>"g"</formula>
    </cfRule>
  </conditionalFormatting>
  <conditionalFormatting sqref="BK70:BM91">
    <cfRule type="cellIs" dxfId="7791" priority="675" stopIfTrue="1" operator="equal">
      <formula>"f"</formula>
    </cfRule>
  </conditionalFormatting>
  <conditionalFormatting sqref="BK70:BM91">
    <cfRule type="cellIs" dxfId="7790" priority="673" stopIfTrue="1" operator="equal">
      <formula>"h"</formula>
    </cfRule>
    <cfRule type="cellIs" dxfId="7789" priority="674" stopIfTrue="1" operator="equal">
      <formula>"g"</formula>
    </cfRule>
  </conditionalFormatting>
  <conditionalFormatting sqref="BK70:BM91">
    <cfRule type="cellIs" dxfId="7788" priority="669" stopIfTrue="1" operator="equal">
      <formula>"f"</formula>
    </cfRule>
  </conditionalFormatting>
  <conditionalFormatting sqref="BK70:BM91">
    <cfRule type="cellIs" dxfId="7787" priority="667" stopIfTrue="1" operator="equal">
      <formula>"h"</formula>
    </cfRule>
    <cfRule type="cellIs" dxfId="7786" priority="668" stopIfTrue="1" operator="equal">
      <formula>"g"</formula>
    </cfRule>
  </conditionalFormatting>
  <conditionalFormatting sqref="BK70:BM91">
    <cfRule type="cellIs" dxfId="7785" priority="672" stopIfTrue="1" operator="equal">
      <formula>"f"</formula>
    </cfRule>
  </conditionalFormatting>
  <conditionalFormatting sqref="BK70:BM91">
    <cfRule type="cellIs" dxfId="7784" priority="670" stopIfTrue="1" operator="equal">
      <formula>"h"</formula>
    </cfRule>
    <cfRule type="cellIs" dxfId="7783" priority="671" stopIfTrue="1" operator="equal">
      <formula>"g"</formula>
    </cfRule>
  </conditionalFormatting>
  <conditionalFormatting sqref="BK70:BM91">
    <cfRule type="cellIs" dxfId="7782" priority="666" stopIfTrue="1" operator="equal">
      <formula>"f"</formula>
    </cfRule>
  </conditionalFormatting>
  <conditionalFormatting sqref="BK70:BM91">
    <cfRule type="cellIs" dxfId="7781" priority="664" stopIfTrue="1" operator="equal">
      <formula>"h"</formula>
    </cfRule>
    <cfRule type="cellIs" dxfId="7780" priority="665" stopIfTrue="1" operator="equal">
      <formula>"g"</formula>
    </cfRule>
  </conditionalFormatting>
  <conditionalFormatting sqref="BK70:BM91">
    <cfRule type="cellIs" dxfId="7779" priority="663" stopIfTrue="1" operator="equal">
      <formula>"f"</formula>
    </cfRule>
  </conditionalFormatting>
  <conditionalFormatting sqref="BK70:BM91">
    <cfRule type="cellIs" dxfId="7778" priority="661" stopIfTrue="1" operator="equal">
      <formula>"h"</formula>
    </cfRule>
    <cfRule type="cellIs" dxfId="7777" priority="662" stopIfTrue="1" operator="equal">
      <formula>"g"</formula>
    </cfRule>
  </conditionalFormatting>
  <conditionalFormatting sqref="BK70:BM91">
    <cfRule type="cellIs" dxfId="7776" priority="660" stopIfTrue="1" operator="equal">
      <formula>"f"</formula>
    </cfRule>
  </conditionalFormatting>
  <conditionalFormatting sqref="BK70:BM91">
    <cfRule type="cellIs" dxfId="7775" priority="658" stopIfTrue="1" operator="equal">
      <formula>"h"</formula>
    </cfRule>
    <cfRule type="cellIs" dxfId="7774" priority="659" stopIfTrue="1" operator="equal">
      <formula>"g"</formula>
    </cfRule>
  </conditionalFormatting>
  <conditionalFormatting sqref="BQ70:BQ91">
    <cfRule type="cellIs" dxfId="7773" priority="585" stopIfTrue="1" operator="equal">
      <formula>"f"</formula>
    </cfRule>
  </conditionalFormatting>
  <conditionalFormatting sqref="BQ70:BQ91">
    <cfRule type="cellIs" dxfId="7772" priority="583" stopIfTrue="1" operator="equal">
      <formula>"h"</formula>
    </cfRule>
    <cfRule type="cellIs" dxfId="7771" priority="584" stopIfTrue="1" operator="equal">
      <formula>"g"</formula>
    </cfRule>
  </conditionalFormatting>
  <conditionalFormatting sqref="BQ70:BQ91">
    <cfRule type="cellIs" dxfId="7770" priority="654" stopIfTrue="1" operator="equal">
      <formula>"f"</formula>
    </cfRule>
  </conditionalFormatting>
  <conditionalFormatting sqref="BQ70:BQ91">
    <cfRule type="cellIs" dxfId="7769" priority="652" stopIfTrue="1" operator="equal">
      <formula>"h"</formula>
    </cfRule>
    <cfRule type="cellIs" dxfId="7768" priority="653" stopIfTrue="1" operator="equal">
      <formula>"g"</formula>
    </cfRule>
  </conditionalFormatting>
  <conditionalFormatting sqref="BQ70:BQ91">
    <cfRule type="cellIs" dxfId="7767" priority="651" stopIfTrue="1" operator="equal">
      <formula>"f"</formula>
    </cfRule>
  </conditionalFormatting>
  <conditionalFormatting sqref="BQ70:BQ91">
    <cfRule type="cellIs" dxfId="7766" priority="649" stopIfTrue="1" operator="equal">
      <formula>"h"</formula>
    </cfRule>
    <cfRule type="cellIs" dxfId="7765" priority="650" stopIfTrue="1" operator="equal">
      <formula>"g"</formula>
    </cfRule>
  </conditionalFormatting>
  <conditionalFormatting sqref="BQ70:BQ91">
    <cfRule type="cellIs" dxfId="7764" priority="648" stopIfTrue="1" operator="equal">
      <formula>"f"</formula>
    </cfRule>
  </conditionalFormatting>
  <conditionalFormatting sqref="BQ70:BQ91">
    <cfRule type="cellIs" dxfId="7763" priority="646" stopIfTrue="1" operator="equal">
      <formula>"h"</formula>
    </cfRule>
    <cfRule type="cellIs" dxfId="7762" priority="647" stopIfTrue="1" operator="equal">
      <formula>"g"</formula>
    </cfRule>
  </conditionalFormatting>
  <conditionalFormatting sqref="BQ70:BQ91">
    <cfRule type="cellIs" dxfId="7761" priority="645" stopIfTrue="1" operator="equal">
      <formula>"f"</formula>
    </cfRule>
  </conditionalFormatting>
  <conditionalFormatting sqref="BQ70:BQ91">
    <cfRule type="cellIs" dxfId="7760" priority="643" stopIfTrue="1" operator="equal">
      <formula>"h"</formula>
    </cfRule>
    <cfRule type="cellIs" dxfId="7759" priority="644" stopIfTrue="1" operator="equal">
      <formula>"g"</formula>
    </cfRule>
  </conditionalFormatting>
  <conditionalFormatting sqref="BQ70:BQ91">
    <cfRule type="cellIs" dxfId="7758" priority="642" stopIfTrue="1" operator="equal">
      <formula>"f"</formula>
    </cfRule>
  </conditionalFormatting>
  <conditionalFormatting sqref="BQ70:BQ91">
    <cfRule type="cellIs" dxfId="7757" priority="640" stopIfTrue="1" operator="equal">
      <formula>"h"</formula>
    </cfRule>
    <cfRule type="cellIs" dxfId="7756" priority="641" stopIfTrue="1" operator="equal">
      <formula>"g"</formula>
    </cfRule>
  </conditionalFormatting>
  <conditionalFormatting sqref="BQ70:BQ91">
    <cfRule type="cellIs" dxfId="7755" priority="639" stopIfTrue="1" operator="equal">
      <formula>"f"</formula>
    </cfRule>
  </conditionalFormatting>
  <conditionalFormatting sqref="BQ70:BQ91">
    <cfRule type="cellIs" dxfId="7754" priority="637" stopIfTrue="1" operator="equal">
      <formula>"h"</formula>
    </cfRule>
    <cfRule type="cellIs" dxfId="7753" priority="638" stopIfTrue="1" operator="equal">
      <formula>"g"</formula>
    </cfRule>
  </conditionalFormatting>
  <conditionalFormatting sqref="BQ70:BQ91">
    <cfRule type="cellIs" dxfId="7752" priority="636" stopIfTrue="1" operator="equal">
      <formula>"f"</formula>
    </cfRule>
  </conditionalFormatting>
  <conditionalFormatting sqref="BQ70:BQ91">
    <cfRule type="cellIs" dxfId="7751" priority="634" stopIfTrue="1" operator="equal">
      <formula>"h"</formula>
    </cfRule>
    <cfRule type="cellIs" dxfId="7750" priority="635" stopIfTrue="1" operator="equal">
      <formula>"g"</formula>
    </cfRule>
  </conditionalFormatting>
  <conditionalFormatting sqref="BQ70:BQ91">
    <cfRule type="cellIs" dxfId="7749" priority="633" stopIfTrue="1" operator="equal">
      <formula>"f"</formula>
    </cfRule>
  </conditionalFormatting>
  <conditionalFormatting sqref="BQ70:BQ91">
    <cfRule type="cellIs" dxfId="7748" priority="631" stopIfTrue="1" operator="equal">
      <formula>"h"</formula>
    </cfRule>
    <cfRule type="cellIs" dxfId="7747" priority="632" stopIfTrue="1" operator="equal">
      <formula>"g"</formula>
    </cfRule>
  </conditionalFormatting>
  <conditionalFormatting sqref="BQ70:BQ91">
    <cfRule type="cellIs" dxfId="7746" priority="630" stopIfTrue="1" operator="equal">
      <formula>"f"</formula>
    </cfRule>
  </conditionalFormatting>
  <conditionalFormatting sqref="BQ70:BQ91">
    <cfRule type="cellIs" dxfId="7745" priority="628" stopIfTrue="1" operator="equal">
      <formula>"h"</formula>
    </cfRule>
    <cfRule type="cellIs" dxfId="7744" priority="629" stopIfTrue="1" operator="equal">
      <formula>"g"</formula>
    </cfRule>
  </conditionalFormatting>
  <conditionalFormatting sqref="BQ70:BQ91">
    <cfRule type="cellIs" dxfId="7743" priority="627" stopIfTrue="1" operator="equal">
      <formula>"f"</formula>
    </cfRule>
  </conditionalFormatting>
  <conditionalFormatting sqref="BQ70:BQ91">
    <cfRule type="cellIs" dxfId="7742" priority="625" stopIfTrue="1" operator="equal">
      <formula>"h"</formula>
    </cfRule>
    <cfRule type="cellIs" dxfId="7741" priority="626" stopIfTrue="1" operator="equal">
      <formula>"g"</formula>
    </cfRule>
  </conditionalFormatting>
  <conditionalFormatting sqref="BQ70:BQ91">
    <cfRule type="cellIs" dxfId="7740" priority="624" stopIfTrue="1" operator="equal">
      <formula>"f"</formula>
    </cfRule>
  </conditionalFormatting>
  <conditionalFormatting sqref="BQ70:BQ91">
    <cfRule type="cellIs" dxfId="7739" priority="622" stopIfTrue="1" operator="equal">
      <formula>"h"</formula>
    </cfRule>
    <cfRule type="cellIs" dxfId="7738" priority="623" stopIfTrue="1" operator="equal">
      <formula>"g"</formula>
    </cfRule>
  </conditionalFormatting>
  <conditionalFormatting sqref="BQ70:BQ91">
    <cfRule type="cellIs" dxfId="7737" priority="621" stopIfTrue="1" operator="equal">
      <formula>"f"</formula>
    </cfRule>
  </conditionalFormatting>
  <conditionalFormatting sqref="BQ70:BQ91">
    <cfRule type="cellIs" dxfId="7736" priority="619" stopIfTrue="1" operator="equal">
      <formula>"h"</formula>
    </cfRule>
    <cfRule type="cellIs" dxfId="7735" priority="620" stopIfTrue="1" operator="equal">
      <formula>"g"</formula>
    </cfRule>
  </conditionalFormatting>
  <conditionalFormatting sqref="BQ70:BQ91">
    <cfRule type="cellIs" dxfId="7734" priority="618" stopIfTrue="1" operator="equal">
      <formula>"f"</formula>
    </cfRule>
  </conditionalFormatting>
  <conditionalFormatting sqref="BQ70:BQ91">
    <cfRule type="cellIs" dxfId="7733" priority="616" stopIfTrue="1" operator="equal">
      <formula>"h"</formula>
    </cfRule>
    <cfRule type="cellIs" dxfId="7732" priority="617" stopIfTrue="1" operator="equal">
      <formula>"g"</formula>
    </cfRule>
  </conditionalFormatting>
  <conditionalFormatting sqref="BQ70:BQ91">
    <cfRule type="cellIs" dxfId="7731" priority="615" stopIfTrue="1" operator="equal">
      <formula>"f"</formula>
    </cfRule>
  </conditionalFormatting>
  <conditionalFormatting sqref="BQ70:BQ91">
    <cfRule type="cellIs" dxfId="7730" priority="613" stopIfTrue="1" operator="equal">
      <formula>"h"</formula>
    </cfRule>
    <cfRule type="cellIs" dxfId="7729" priority="614" stopIfTrue="1" operator="equal">
      <formula>"g"</formula>
    </cfRule>
  </conditionalFormatting>
  <conditionalFormatting sqref="BQ70:BQ91">
    <cfRule type="cellIs" dxfId="7728" priority="612" stopIfTrue="1" operator="equal">
      <formula>"f"</formula>
    </cfRule>
  </conditionalFormatting>
  <conditionalFormatting sqref="BQ70:BQ91">
    <cfRule type="cellIs" dxfId="7727" priority="610" stopIfTrue="1" operator="equal">
      <formula>"h"</formula>
    </cfRule>
    <cfRule type="cellIs" dxfId="7726" priority="611" stopIfTrue="1" operator="equal">
      <formula>"g"</formula>
    </cfRule>
  </conditionalFormatting>
  <conditionalFormatting sqref="BQ70:BQ91">
    <cfRule type="cellIs" dxfId="7725" priority="609" stopIfTrue="1" operator="equal">
      <formula>"f"</formula>
    </cfRule>
  </conditionalFormatting>
  <conditionalFormatting sqref="BQ70:BQ91">
    <cfRule type="cellIs" dxfId="7724" priority="607" stopIfTrue="1" operator="equal">
      <formula>"h"</formula>
    </cfRule>
    <cfRule type="cellIs" dxfId="7723" priority="608" stopIfTrue="1" operator="equal">
      <formula>"g"</formula>
    </cfRule>
  </conditionalFormatting>
  <conditionalFormatting sqref="BQ70:BQ91">
    <cfRule type="cellIs" dxfId="7722" priority="606" stopIfTrue="1" operator="equal">
      <formula>"f"</formula>
    </cfRule>
  </conditionalFormatting>
  <conditionalFormatting sqref="BQ70:BQ91">
    <cfRule type="cellIs" dxfId="7721" priority="604" stopIfTrue="1" operator="equal">
      <formula>"h"</formula>
    </cfRule>
    <cfRule type="cellIs" dxfId="7720" priority="605" stopIfTrue="1" operator="equal">
      <formula>"g"</formula>
    </cfRule>
  </conditionalFormatting>
  <conditionalFormatting sqref="BQ70:BQ91">
    <cfRule type="cellIs" dxfId="7719" priority="603" stopIfTrue="1" operator="equal">
      <formula>"f"</formula>
    </cfRule>
  </conditionalFormatting>
  <conditionalFormatting sqref="BQ70:BQ91">
    <cfRule type="cellIs" dxfId="7718" priority="601" stopIfTrue="1" operator="equal">
      <formula>"h"</formula>
    </cfRule>
    <cfRule type="cellIs" dxfId="7717" priority="602" stopIfTrue="1" operator="equal">
      <formula>"g"</formula>
    </cfRule>
  </conditionalFormatting>
  <conditionalFormatting sqref="BQ70:BQ91">
    <cfRule type="cellIs" dxfId="7716" priority="597" stopIfTrue="1" operator="equal">
      <formula>"f"</formula>
    </cfRule>
  </conditionalFormatting>
  <conditionalFormatting sqref="BQ70:BQ91">
    <cfRule type="cellIs" dxfId="7715" priority="595" stopIfTrue="1" operator="equal">
      <formula>"h"</formula>
    </cfRule>
    <cfRule type="cellIs" dxfId="7714" priority="596" stopIfTrue="1" operator="equal">
      <formula>"g"</formula>
    </cfRule>
  </conditionalFormatting>
  <conditionalFormatting sqref="BQ70:BQ91">
    <cfRule type="cellIs" dxfId="7713" priority="600" stopIfTrue="1" operator="equal">
      <formula>"f"</formula>
    </cfRule>
  </conditionalFormatting>
  <conditionalFormatting sqref="BQ70:BQ91">
    <cfRule type="cellIs" dxfId="7712" priority="598" stopIfTrue="1" operator="equal">
      <formula>"h"</formula>
    </cfRule>
    <cfRule type="cellIs" dxfId="7711" priority="599" stopIfTrue="1" operator="equal">
      <formula>"g"</formula>
    </cfRule>
  </conditionalFormatting>
  <conditionalFormatting sqref="BQ70:BQ91">
    <cfRule type="cellIs" dxfId="7710" priority="594" stopIfTrue="1" operator="equal">
      <formula>"f"</formula>
    </cfRule>
  </conditionalFormatting>
  <conditionalFormatting sqref="BQ70:BQ91">
    <cfRule type="cellIs" dxfId="7709" priority="592" stopIfTrue="1" operator="equal">
      <formula>"h"</formula>
    </cfRule>
    <cfRule type="cellIs" dxfId="7708" priority="593" stopIfTrue="1" operator="equal">
      <formula>"g"</formula>
    </cfRule>
  </conditionalFormatting>
  <conditionalFormatting sqref="BQ70:BQ91">
    <cfRule type="cellIs" dxfId="7707" priority="591" stopIfTrue="1" operator="equal">
      <formula>"f"</formula>
    </cfRule>
  </conditionalFormatting>
  <conditionalFormatting sqref="BQ70:BQ91">
    <cfRule type="cellIs" dxfId="7706" priority="589" stopIfTrue="1" operator="equal">
      <formula>"h"</formula>
    </cfRule>
    <cfRule type="cellIs" dxfId="7705" priority="590" stopIfTrue="1" operator="equal">
      <formula>"g"</formula>
    </cfRule>
  </conditionalFormatting>
  <conditionalFormatting sqref="BQ70:BQ91">
    <cfRule type="cellIs" dxfId="7704" priority="588" stopIfTrue="1" operator="equal">
      <formula>"f"</formula>
    </cfRule>
  </conditionalFormatting>
  <conditionalFormatting sqref="BQ70:BQ91">
    <cfRule type="cellIs" dxfId="7703" priority="586" stopIfTrue="1" operator="equal">
      <formula>"h"</formula>
    </cfRule>
    <cfRule type="cellIs" dxfId="7702" priority="587" stopIfTrue="1" operator="equal">
      <formula>"g"</formula>
    </cfRule>
  </conditionalFormatting>
  <conditionalFormatting sqref="BP70:BP91">
    <cfRule type="cellIs" dxfId="7701" priority="513" stopIfTrue="1" operator="equal">
      <formula>"f"</formula>
    </cfRule>
  </conditionalFormatting>
  <conditionalFormatting sqref="BP70:BP91">
    <cfRule type="cellIs" dxfId="7700" priority="511" stopIfTrue="1" operator="equal">
      <formula>"h"</formula>
    </cfRule>
    <cfRule type="cellIs" dxfId="7699" priority="512" stopIfTrue="1" operator="equal">
      <formula>"g"</formula>
    </cfRule>
  </conditionalFormatting>
  <conditionalFormatting sqref="BP70:BP91">
    <cfRule type="cellIs" dxfId="7698" priority="582" stopIfTrue="1" operator="equal">
      <formula>"f"</formula>
    </cfRule>
  </conditionalFormatting>
  <conditionalFormatting sqref="BP70:BP91">
    <cfRule type="cellIs" dxfId="7697" priority="580" stopIfTrue="1" operator="equal">
      <formula>"h"</formula>
    </cfRule>
    <cfRule type="cellIs" dxfId="7696" priority="581" stopIfTrue="1" operator="equal">
      <formula>"g"</formula>
    </cfRule>
  </conditionalFormatting>
  <conditionalFormatting sqref="BP70:BP91">
    <cfRule type="cellIs" dxfId="7695" priority="579" stopIfTrue="1" operator="equal">
      <formula>"f"</formula>
    </cfRule>
  </conditionalFormatting>
  <conditionalFormatting sqref="BP70:BP91">
    <cfRule type="cellIs" dxfId="7694" priority="577" stopIfTrue="1" operator="equal">
      <formula>"h"</formula>
    </cfRule>
    <cfRule type="cellIs" dxfId="7693" priority="578" stopIfTrue="1" operator="equal">
      <formula>"g"</formula>
    </cfRule>
  </conditionalFormatting>
  <conditionalFormatting sqref="BP70:BP91">
    <cfRule type="cellIs" dxfId="7692" priority="576" stopIfTrue="1" operator="equal">
      <formula>"f"</formula>
    </cfRule>
  </conditionalFormatting>
  <conditionalFormatting sqref="BP70:BP91">
    <cfRule type="cellIs" dxfId="7691" priority="574" stopIfTrue="1" operator="equal">
      <formula>"h"</formula>
    </cfRule>
    <cfRule type="cellIs" dxfId="7690" priority="575" stopIfTrue="1" operator="equal">
      <formula>"g"</formula>
    </cfRule>
  </conditionalFormatting>
  <conditionalFormatting sqref="BP70:BP91">
    <cfRule type="cellIs" dxfId="7689" priority="573" stopIfTrue="1" operator="equal">
      <formula>"f"</formula>
    </cfRule>
  </conditionalFormatting>
  <conditionalFormatting sqref="BP70:BP91">
    <cfRule type="cellIs" dxfId="7688" priority="571" stopIfTrue="1" operator="equal">
      <formula>"h"</formula>
    </cfRule>
    <cfRule type="cellIs" dxfId="7687" priority="572" stopIfTrue="1" operator="equal">
      <formula>"g"</formula>
    </cfRule>
  </conditionalFormatting>
  <conditionalFormatting sqref="BP70:BP91">
    <cfRule type="cellIs" dxfId="7686" priority="570" stopIfTrue="1" operator="equal">
      <formula>"f"</formula>
    </cfRule>
  </conditionalFormatting>
  <conditionalFormatting sqref="BP70:BP91">
    <cfRule type="cellIs" dxfId="7685" priority="568" stopIfTrue="1" operator="equal">
      <formula>"h"</formula>
    </cfRule>
    <cfRule type="cellIs" dxfId="7684" priority="569" stopIfTrue="1" operator="equal">
      <formula>"g"</formula>
    </cfRule>
  </conditionalFormatting>
  <conditionalFormatting sqref="BP70:BP91">
    <cfRule type="cellIs" dxfId="7683" priority="567" stopIfTrue="1" operator="equal">
      <formula>"f"</formula>
    </cfRule>
  </conditionalFormatting>
  <conditionalFormatting sqref="BP70:BP91">
    <cfRule type="cellIs" dxfId="7682" priority="565" stopIfTrue="1" operator="equal">
      <formula>"h"</formula>
    </cfRule>
    <cfRule type="cellIs" dxfId="7681" priority="566" stopIfTrue="1" operator="equal">
      <formula>"g"</formula>
    </cfRule>
  </conditionalFormatting>
  <conditionalFormatting sqref="BP70:BP91">
    <cfRule type="cellIs" dxfId="7680" priority="564" stopIfTrue="1" operator="equal">
      <formula>"f"</formula>
    </cfRule>
  </conditionalFormatting>
  <conditionalFormatting sqref="BP70:BP91">
    <cfRule type="cellIs" dxfId="7679" priority="562" stopIfTrue="1" operator="equal">
      <formula>"h"</formula>
    </cfRule>
    <cfRule type="cellIs" dxfId="7678" priority="563" stopIfTrue="1" operator="equal">
      <formula>"g"</formula>
    </cfRule>
  </conditionalFormatting>
  <conditionalFormatting sqref="BP70:BP91">
    <cfRule type="cellIs" dxfId="7677" priority="561" stopIfTrue="1" operator="equal">
      <formula>"f"</formula>
    </cfRule>
  </conditionalFormatting>
  <conditionalFormatting sqref="BP70:BP91">
    <cfRule type="cellIs" dxfId="7676" priority="559" stopIfTrue="1" operator="equal">
      <formula>"h"</formula>
    </cfRule>
    <cfRule type="cellIs" dxfId="7675" priority="560" stopIfTrue="1" operator="equal">
      <formula>"g"</formula>
    </cfRule>
  </conditionalFormatting>
  <conditionalFormatting sqref="BP70:BP91">
    <cfRule type="cellIs" dxfId="7674" priority="558" stopIfTrue="1" operator="equal">
      <formula>"f"</formula>
    </cfRule>
  </conditionalFormatting>
  <conditionalFormatting sqref="BP70:BP91">
    <cfRule type="cellIs" dxfId="7673" priority="556" stopIfTrue="1" operator="equal">
      <formula>"h"</formula>
    </cfRule>
    <cfRule type="cellIs" dxfId="7672" priority="557" stopIfTrue="1" operator="equal">
      <formula>"g"</formula>
    </cfRule>
  </conditionalFormatting>
  <conditionalFormatting sqref="BP70:BP91">
    <cfRule type="cellIs" dxfId="7671" priority="555" stopIfTrue="1" operator="equal">
      <formula>"f"</formula>
    </cfRule>
  </conditionalFormatting>
  <conditionalFormatting sqref="BP70:BP91">
    <cfRule type="cellIs" dxfId="7670" priority="553" stopIfTrue="1" operator="equal">
      <formula>"h"</formula>
    </cfRule>
    <cfRule type="cellIs" dxfId="7669" priority="554" stopIfTrue="1" operator="equal">
      <formula>"g"</formula>
    </cfRule>
  </conditionalFormatting>
  <conditionalFormatting sqref="BP70:BP91">
    <cfRule type="cellIs" dxfId="7668" priority="552" stopIfTrue="1" operator="equal">
      <formula>"f"</formula>
    </cfRule>
  </conditionalFormatting>
  <conditionalFormatting sqref="BP70:BP91">
    <cfRule type="cellIs" dxfId="7667" priority="550" stopIfTrue="1" operator="equal">
      <formula>"h"</formula>
    </cfRule>
    <cfRule type="cellIs" dxfId="7666" priority="551" stopIfTrue="1" operator="equal">
      <formula>"g"</formula>
    </cfRule>
  </conditionalFormatting>
  <conditionalFormatting sqref="BP70:BP91">
    <cfRule type="cellIs" dxfId="7665" priority="549" stopIfTrue="1" operator="equal">
      <formula>"f"</formula>
    </cfRule>
  </conditionalFormatting>
  <conditionalFormatting sqref="BP70:BP91">
    <cfRule type="cellIs" dxfId="7664" priority="547" stopIfTrue="1" operator="equal">
      <formula>"h"</formula>
    </cfRule>
    <cfRule type="cellIs" dxfId="7663" priority="548" stopIfTrue="1" operator="equal">
      <formula>"g"</formula>
    </cfRule>
  </conditionalFormatting>
  <conditionalFormatting sqref="BP70:BP91">
    <cfRule type="cellIs" dxfId="7662" priority="546" stopIfTrue="1" operator="equal">
      <formula>"f"</formula>
    </cfRule>
  </conditionalFormatting>
  <conditionalFormatting sqref="BP70:BP91">
    <cfRule type="cellIs" dxfId="7661" priority="544" stopIfTrue="1" operator="equal">
      <formula>"h"</formula>
    </cfRule>
    <cfRule type="cellIs" dxfId="7660" priority="545" stopIfTrue="1" operator="equal">
      <formula>"g"</formula>
    </cfRule>
  </conditionalFormatting>
  <conditionalFormatting sqref="BP70:BP91">
    <cfRule type="cellIs" dxfId="7659" priority="543" stopIfTrue="1" operator="equal">
      <formula>"f"</formula>
    </cfRule>
  </conditionalFormatting>
  <conditionalFormatting sqref="BP70:BP91">
    <cfRule type="cellIs" dxfId="7658" priority="541" stopIfTrue="1" operator="equal">
      <formula>"h"</formula>
    </cfRule>
    <cfRule type="cellIs" dxfId="7657" priority="542" stopIfTrue="1" operator="equal">
      <formula>"g"</formula>
    </cfRule>
  </conditionalFormatting>
  <conditionalFormatting sqref="BP70:BP91">
    <cfRule type="cellIs" dxfId="7656" priority="540" stopIfTrue="1" operator="equal">
      <formula>"f"</formula>
    </cfRule>
  </conditionalFormatting>
  <conditionalFormatting sqref="BP70:BP91">
    <cfRule type="cellIs" dxfId="7655" priority="538" stopIfTrue="1" operator="equal">
      <formula>"h"</formula>
    </cfRule>
    <cfRule type="cellIs" dxfId="7654" priority="539" stopIfTrue="1" operator="equal">
      <formula>"g"</formula>
    </cfRule>
  </conditionalFormatting>
  <conditionalFormatting sqref="BP70:BP91">
    <cfRule type="cellIs" dxfId="7653" priority="537" stopIfTrue="1" operator="equal">
      <formula>"f"</formula>
    </cfRule>
  </conditionalFormatting>
  <conditionalFormatting sqref="BP70:BP91">
    <cfRule type="cellIs" dxfId="7652" priority="535" stopIfTrue="1" operator="equal">
      <formula>"h"</formula>
    </cfRule>
    <cfRule type="cellIs" dxfId="7651" priority="536" stopIfTrue="1" operator="equal">
      <formula>"g"</formula>
    </cfRule>
  </conditionalFormatting>
  <conditionalFormatting sqref="BP70:BP91">
    <cfRule type="cellIs" dxfId="7650" priority="534" stopIfTrue="1" operator="equal">
      <formula>"f"</formula>
    </cfRule>
  </conditionalFormatting>
  <conditionalFormatting sqref="BP70:BP91">
    <cfRule type="cellIs" dxfId="7649" priority="532" stopIfTrue="1" operator="equal">
      <formula>"h"</formula>
    </cfRule>
    <cfRule type="cellIs" dxfId="7648" priority="533" stopIfTrue="1" operator="equal">
      <formula>"g"</formula>
    </cfRule>
  </conditionalFormatting>
  <conditionalFormatting sqref="BP70:BP91">
    <cfRule type="cellIs" dxfId="7647" priority="531" stopIfTrue="1" operator="equal">
      <formula>"f"</formula>
    </cfRule>
  </conditionalFormatting>
  <conditionalFormatting sqref="BP70:BP91">
    <cfRule type="cellIs" dxfId="7646" priority="529" stopIfTrue="1" operator="equal">
      <formula>"h"</formula>
    </cfRule>
    <cfRule type="cellIs" dxfId="7645" priority="530" stopIfTrue="1" operator="equal">
      <formula>"g"</formula>
    </cfRule>
  </conditionalFormatting>
  <conditionalFormatting sqref="BP70:BP91">
    <cfRule type="cellIs" dxfId="7644" priority="525" stopIfTrue="1" operator="equal">
      <formula>"f"</formula>
    </cfRule>
  </conditionalFormatting>
  <conditionalFormatting sqref="BP70:BP91">
    <cfRule type="cellIs" dxfId="7643" priority="523" stopIfTrue="1" operator="equal">
      <formula>"h"</formula>
    </cfRule>
    <cfRule type="cellIs" dxfId="7642" priority="524" stopIfTrue="1" operator="equal">
      <formula>"g"</formula>
    </cfRule>
  </conditionalFormatting>
  <conditionalFormatting sqref="BP70:BP91">
    <cfRule type="cellIs" dxfId="7641" priority="528" stopIfTrue="1" operator="equal">
      <formula>"f"</formula>
    </cfRule>
  </conditionalFormatting>
  <conditionalFormatting sqref="BP70:BP91">
    <cfRule type="cellIs" dxfId="7640" priority="526" stopIfTrue="1" operator="equal">
      <formula>"h"</formula>
    </cfRule>
    <cfRule type="cellIs" dxfId="7639" priority="527" stopIfTrue="1" operator="equal">
      <formula>"g"</formula>
    </cfRule>
  </conditionalFormatting>
  <conditionalFormatting sqref="BP70:BP91">
    <cfRule type="cellIs" dxfId="7638" priority="522" stopIfTrue="1" operator="equal">
      <formula>"f"</formula>
    </cfRule>
  </conditionalFormatting>
  <conditionalFormatting sqref="BP70:BP91">
    <cfRule type="cellIs" dxfId="7637" priority="520" stopIfTrue="1" operator="equal">
      <formula>"h"</formula>
    </cfRule>
    <cfRule type="cellIs" dxfId="7636" priority="521" stopIfTrue="1" operator="equal">
      <formula>"g"</formula>
    </cfRule>
  </conditionalFormatting>
  <conditionalFormatting sqref="BP70:BP91">
    <cfRule type="cellIs" dxfId="7635" priority="519" stopIfTrue="1" operator="equal">
      <formula>"f"</formula>
    </cfRule>
  </conditionalFormatting>
  <conditionalFormatting sqref="BP70:BP91">
    <cfRule type="cellIs" dxfId="7634" priority="517" stopIfTrue="1" operator="equal">
      <formula>"h"</formula>
    </cfRule>
    <cfRule type="cellIs" dxfId="7633" priority="518" stopIfTrue="1" operator="equal">
      <formula>"g"</formula>
    </cfRule>
  </conditionalFormatting>
  <conditionalFormatting sqref="BP70:BP91">
    <cfRule type="cellIs" dxfId="7632" priority="516" stopIfTrue="1" operator="equal">
      <formula>"f"</formula>
    </cfRule>
  </conditionalFormatting>
  <conditionalFormatting sqref="BP70:BP91">
    <cfRule type="cellIs" dxfId="7631" priority="514" stopIfTrue="1" operator="equal">
      <formula>"h"</formula>
    </cfRule>
    <cfRule type="cellIs" dxfId="7630" priority="515" stopIfTrue="1" operator="equal">
      <formula>"g"</formula>
    </cfRule>
  </conditionalFormatting>
  <conditionalFormatting sqref="BP70:BQ91">
    <cfRule type="cellIs" dxfId="7629" priority="507" stopIfTrue="1" operator="equal">
      <formula>"f"</formula>
    </cfRule>
  </conditionalFormatting>
  <conditionalFormatting sqref="BP70:BQ91">
    <cfRule type="cellIs" dxfId="7628" priority="505" stopIfTrue="1" operator="equal">
      <formula>"h"</formula>
    </cfRule>
    <cfRule type="cellIs" dxfId="7627" priority="506" stopIfTrue="1" operator="equal">
      <formula>"g"</formula>
    </cfRule>
  </conditionalFormatting>
  <conditionalFormatting sqref="BP70:BQ91">
    <cfRule type="cellIs" dxfId="7626" priority="510" stopIfTrue="1" operator="equal">
      <formula>"f"</formula>
    </cfRule>
  </conditionalFormatting>
  <conditionalFormatting sqref="BP70:BQ91">
    <cfRule type="cellIs" dxfId="7625" priority="508" stopIfTrue="1" operator="equal">
      <formula>"h"</formula>
    </cfRule>
    <cfRule type="cellIs" dxfId="7624" priority="509" stopIfTrue="1" operator="equal">
      <formula>"g"</formula>
    </cfRule>
  </conditionalFormatting>
  <conditionalFormatting sqref="AT70:AT91">
    <cfRule type="cellIs" dxfId="7623" priority="417" stopIfTrue="1" operator="equal">
      <formula>"f"</formula>
    </cfRule>
  </conditionalFormatting>
  <conditionalFormatting sqref="AT70:AT91">
    <cfRule type="cellIs" dxfId="7622" priority="415" stopIfTrue="1" operator="equal">
      <formula>"h"</formula>
    </cfRule>
    <cfRule type="cellIs" dxfId="7621" priority="416" stopIfTrue="1" operator="equal">
      <formula>"g"</formula>
    </cfRule>
  </conditionalFormatting>
  <conditionalFormatting sqref="AT70:AT91">
    <cfRule type="cellIs" dxfId="7620" priority="486" stopIfTrue="1" operator="equal">
      <formula>"f"</formula>
    </cfRule>
  </conditionalFormatting>
  <conditionalFormatting sqref="AT70:AT91">
    <cfRule type="cellIs" dxfId="7619" priority="484" stopIfTrue="1" operator="equal">
      <formula>"h"</formula>
    </cfRule>
    <cfRule type="cellIs" dxfId="7618" priority="485" stopIfTrue="1" operator="equal">
      <formula>"g"</formula>
    </cfRule>
  </conditionalFormatting>
  <conditionalFormatting sqref="AT70:AT91">
    <cfRule type="cellIs" dxfId="7617" priority="483" stopIfTrue="1" operator="equal">
      <formula>"f"</formula>
    </cfRule>
  </conditionalFormatting>
  <conditionalFormatting sqref="AT70:AT91">
    <cfRule type="cellIs" dxfId="7616" priority="481" stopIfTrue="1" operator="equal">
      <formula>"h"</formula>
    </cfRule>
    <cfRule type="cellIs" dxfId="7615" priority="482" stopIfTrue="1" operator="equal">
      <formula>"g"</formula>
    </cfRule>
  </conditionalFormatting>
  <conditionalFormatting sqref="AT70:AT91">
    <cfRule type="cellIs" dxfId="7614" priority="480" stopIfTrue="1" operator="equal">
      <formula>"f"</formula>
    </cfRule>
  </conditionalFormatting>
  <conditionalFormatting sqref="AT70:AT91">
    <cfRule type="cellIs" dxfId="7613" priority="478" stopIfTrue="1" operator="equal">
      <formula>"h"</formula>
    </cfRule>
    <cfRule type="cellIs" dxfId="7612" priority="479" stopIfTrue="1" operator="equal">
      <formula>"g"</formula>
    </cfRule>
  </conditionalFormatting>
  <conditionalFormatting sqref="AT70:AT91">
    <cfRule type="cellIs" dxfId="7611" priority="477" stopIfTrue="1" operator="equal">
      <formula>"f"</formula>
    </cfRule>
  </conditionalFormatting>
  <conditionalFormatting sqref="AT70:AT91">
    <cfRule type="cellIs" dxfId="7610" priority="475" stopIfTrue="1" operator="equal">
      <formula>"h"</formula>
    </cfRule>
    <cfRule type="cellIs" dxfId="7609" priority="476" stopIfTrue="1" operator="equal">
      <formula>"g"</formula>
    </cfRule>
  </conditionalFormatting>
  <conditionalFormatting sqref="AT70:AT91">
    <cfRule type="cellIs" dxfId="7608" priority="474" stopIfTrue="1" operator="equal">
      <formula>"f"</formula>
    </cfRule>
  </conditionalFormatting>
  <conditionalFormatting sqref="AT70:AT91">
    <cfRule type="cellIs" dxfId="7607" priority="472" stopIfTrue="1" operator="equal">
      <formula>"h"</formula>
    </cfRule>
    <cfRule type="cellIs" dxfId="7606" priority="473" stopIfTrue="1" operator="equal">
      <formula>"g"</formula>
    </cfRule>
  </conditionalFormatting>
  <conditionalFormatting sqref="AT70:AT91">
    <cfRule type="cellIs" dxfId="7605" priority="471" stopIfTrue="1" operator="equal">
      <formula>"f"</formula>
    </cfRule>
  </conditionalFormatting>
  <conditionalFormatting sqref="AT70:AT91">
    <cfRule type="cellIs" dxfId="7604" priority="469" stopIfTrue="1" operator="equal">
      <formula>"h"</formula>
    </cfRule>
    <cfRule type="cellIs" dxfId="7603" priority="470" stopIfTrue="1" operator="equal">
      <formula>"g"</formula>
    </cfRule>
  </conditionalFormatting>
  <conditionalFormatting sqref="AT70:AT91">
    <cfRule type="cellIs" dxfId="7602" priority="468" stopIfTrue="1" operator="equal">
      <formula>"f"</formula>
    </cfRule>
  </conditionalFormatting>
  <conditionalFormatting sqref="AT70:AT91">
    <cfRule type="cellIs" dxfId="7601" priority="466" stopIfTrue="1" operator="equal">
      <formula>"h"</formula>
    </cfRule>
    <cfRule type="cellIs" dxfId="7600" priority="467" stopIfTrue="1" operator="equal">
      <formula>"g"</formula>
    </cfRule>
  </conditionalFormatting>
  <conditionalFormatting sqref="AT70:AT91">
    <cfRule type="cellIs" dxfId="7599" priority="465" stopIfTrue="1" operator="equal">
      <formula>"f"</formula>
    </cfRule>
  </conditionalFormatting>
  <conditionalFormatting sqref="AT70:AT91">
    <cfRule type="cellIs" dxfId="7598" priority="463" stopIfTrue="1" operator="equal">
      <formula>"h"</formula>
    </cfRule>
    <cfRule type="cellIs" dxfId="7597" priority="464" stopIfTrue="1" operator="equal">
      <formula>"g"</formula>
    </cfRule>
  </conditionalFormatting>
  <conditionalFormatting sqref="AT70:AT91">
    <cfRule type="cellIs" dxfId="7596" priority="462" stopIfTrue="1" operator="equal">
      <formula>"f"</formula>
    </cfRule>
  </conditionalFormatting>
  <conditionalFormatting sqref="AT70:AT91">
    <cfRule type="cellIs" dxfId="7595" priority="460" stopIfTrue="1" operator="equal">
      <formula>"h"</formula>
    </cfRule>
    <cfRule type="cellIs" dxfId="7594" priority="461" stopIfTrue="1" operator="equal">
      <formula>"g"</formula>
    </cfRule>
  </conditionalFormatting>
  <conditionalFormatting sqref="AT70:AT91">
    <cfRule type="cellIs" dxfId="7593" priority="459" stopIfTrue="1" operator="equal">
      <formula>"f"</formula>
    </cfRule>
  </conditionalFormatting>
  <conditionalFormatting sqref="AT70:AT91">
    <cfRule type="cellIs" dxfId="7592" priority="457" stopIfTrue="1" operator="equal">
      <formula>"h"</formula>
    </cfRule>
    <cfRule type="cellIs" dxfId="7591" priority="458" stopIfTrue="1" operator="equal">
      <formula>"g"</formula>
    </cfRule>
  </conditionalFormatting>
  <conditionalFormatting sqref="AT70:AT91">
    <cfRule type="cellIs" dxfId="7590" priority="456" stopIfTrue="1" operator="equal">
      <formula>"f"</formula>
    </cfRule>
  </conditionalFormatting>
  <conditionalFormatting sqref="AT70:AT91">
    <cfRule type="cellIs" dxfId="7589" priority="454" stopIfTrue="1" operator="equal">
      <formula>"h"</formula>
    </cfRule>
    <cfRule type="cellIs" dxfId="7588" priority="455" stopIfTrue="1" operator="equal">
      <formula>"g"</formula>
    </cfRule>
  </conditionalFormatting>
  <conditionalFormatting sqref="AT70:AT91">
    <cfRule type="cellIs" dxfId="7587" priority="453" stopIfTrue="1" operator="equal">
      <formula>"f"</formula>
    </cfRule>
  </conditionalFormatting>
  <conditionalFormatting sqref="AT70:AT91">
    <cfRule type="cellIs" dxfId="7586" priority="451" stopIfTrue="1" operator="equal">
      <formula>"h"</formula>
    </cfRule>
    <cfRule type="cellIs" dxfId="7585" priority="452" stopIfTrue="1" operator="equal">
      <formula>"g"</formula>
    </cfRule>
  </conditionalFormatting>
  <conditionalFormatting sqref="AT70:AT91">
    <cfRule type="cellIs" dxfId="7584" priority="450" stopIfTrue="1" operator="equal">
      <formula>"f"</formula>
    </cfRule>
  </conditionalFormatting>
  <conditionalFormatting sqref="AT70:AT91">
    <cfRule type="cellIs" dxfId="7583" priority="448" stopIfTrue="1" operator="equal">
      <formula>"h"</formula>
    </cfRule>
    <cfRule type="cellIs" dxfId="7582" priority="449" stopIfTrue="1" operator="equal">
      <formula>"g"</formula>
    </cfRule>
  </conditionalFormatting>
  <conditionalFormatting sqref="AT70:AT91">
    <cfRule type="cellIs" dxfId="7581" priority="447" stopIfTrue="1" operator="equal">
      <formula>"f"</formula>
    </cfRule>
  </conditionalFormatting>
  <conditionalFormatting sqref="AT70:AT91">
    <cfRule type="cellIs" dxfId="7580" priority="445" stopIfTrue="1" operator="equal">
      <formula>"h"</formula>
    </cfRule>
    <cfRule type="cellIs" dxfId="7579" priority="446" stopIfTrue="1" operator="equal">
      <formula>"g"</formula>
    </cfRule>
  </conditionalFormatting>
  <conditionalFormatting sqref="AT70:AT91">
    <cfRule type="cellIs" dxfId="7578" priority="444" stopIfTrue="1" operator="equal">
      <formula>"f"</formula>
    </cfRule>
  </conditionalFormatting>
  <conditionalFormatting sqref="AT70:AT91">
    <cfRule type="cellIs" dxfId="7577" priority="442" stopIfTrue="1" operator="equal">
      <formula>"h"</formula>
    </cfRule>
    <cfRule type="cellIs" dxfId="7576" priority="443" stopIfTrue="1" operator="equal">
      <formula>"g"</formula>
    </cfRule>
  </conditionalFormatting>
  <conditionalFormatting sqref="AT70:AT91">
    <cfRule type="cellIs" dxfId="7575" priority="441" stopIfTrue="1" operator="equal">
      <formula>"f"</formula>
    </cfRule>
  </conditionalFormatting>
  <conditionalFormatting sqref="AT70:AT91">
    <cfRule type="cellIs" dxfId="7574" priority="439" stopIfTrue="1" operator="equal">
      <formula>"h"</formula>
    </cfRule>
    <cfRule type="cellIs" dxfId="7573" priority="440" stopIfTrue="1" operator="equal">
      <formula>"g"</formula>
    </cfRule>
  </conditionalFormatting>
  <conditionalFormatting sqref="AT70:AT91">
    <cfRule type="cellIs" dxfId="7572" priority="438" stopIfTrue="1" operator="equal">
      <formula>"f"</formula>
    </cfRule>
  </conditionalFormatting>
  <conditionalFormatting sqref="AT70:AT91">
    <cfRule type="cellIs" dxfId="7571" priority="436" stopIfTrue="1" operator="equal">
      <formula>"h"</formula>
    </cfRule>
    <cfRule type="cellIs" dxfId="7570" priority="437" stopIfTrue="1" operator="equal">
      <formula>"g"</formula>
    </cfRule>
  </conditionalFormatting>
  <conditionalFormatting sqref="AT70:AT91">
    <cfRule type="cellIs" dxfId="7569" priority="435" stopIfTrue="1" operator="equal">
      <formula>"f"</formula>
    </cfRule>
  </conditionalFormatting>
  <conditionalFormatting sqref="AT70:AT91">
    <cfRule type="cellIs" dxfId="7568" priority="433" stopIfTrue="1" operator="equal">
      <formula>"h"</formula>
    </cfRule>
    <cfRule type="cellIs" dxfId="7567" priority="434" stopIfTrue="1" operator="equal">
      <formula>"g"</formula>
    </cfRule>
  </conditionalFormatting>
  <conditionalFormatting sqref="AT70:AT91">
    <cfRule type="cellIs" dxfId="7566" priority="429" stopIfTrue="1" operator="equal">
      <formula>"f"</formula>
    </cfRule>
  </conditionalFormatting>
  <conditionalFormatting sqref="AT70:AT91">
    <cfRule type="cellIs" dxfId="7565" priority="427" stopIfTrue="1" operator="equal">
      <formula>"h"</formula>
    </cfRule>
    <cfRule type="cellIs" dxfId="7564" priority="428" stopIfTrue="1" operator="equal">
      <formula>"g"</formula>
    </cfRule>
  </conditionalFormatting>
  <conditionalFormatting sqref="AT70:AT91">
    <cfRule type="cellIs" dxfId="7563" priority="432" stopIfTrue="1" operator="equal">
      <formula>"f"</formula>
    </cfRule>
  </conditionalFormatting>
  <conditionalFormatting sqref="AT70:AT91">
    <cfRule type="cellIs" dxfId="7562" priority="430" stopIfTrue="1" operator="equal">
      <formula>"h"</formula>
    </cfRule>
    <cfRule type="cellIs" dxfId="7561" priority="431" stopIfTrue="1" operator="equal">
      <formula>"g"</formula>
    </cfRule>
  </conditionalFormatting>
  <conditionalFormatting sqref="AT70:AT91">
    <cfRule type="cellIs" dxfId="7560" priority="426" stopIfTrue="1" operator="equal">
      <formula>"f"</formula>
    </cfRule>
  </conditionalFormatting>
  <conditionalFormatting sqref="AT70:AT91">
    <cfRule type="cellIs" dxfId="7559" priority="424" stopIfTrue="1" operator="equal">
      <formula>"h"</formula>
    </cfRule>
    <cfRule type="cellIs" dxfId="7558" priority="425" stopIfTrue="1" operator="equal">
      <formula>"g"</formula>
    </cfRule>
  </conditionalFormatting>
  <conditionalFormatting sqref="AT70:AT91">
    <cfRule type="cellIs" dxfId="7557" priority="423" stopIfTrue="1" operator="equal">
      <formula>"f"</formula>
    </cfRule>
  </conditionalFormatting>
  <conditionalFormatting sqref="AT70:AT91">
    <cfRule type="cellIs" dxfId="7556" priority="421" stopIfTrue="1" operator="equal">
      <formula>"h"</formula>
    </cfRule>
    <cfRule type="cellIs" dxfId="7555" priority="422" stopIfTrue="1" operator="equal">
      <formula>"g"</formula>
    </cfRule>
  </conditionalFormatting>
  <conditionalFormatting sqref="AT70:AT91">
    <cfRule type="cellIs" dxfId="7554" priority="420" stopIfTrue="1" operator="equal">
      <formula>"f"</formula>
    </cfRule>
  </conditionalFormatting>
  <conditionalFormatting sqref="AT70:AT91">
    <cfRule type="cellIs" dxfId="7553" priority="418" stopIfTrue="1" operator="equal">
      <formula>"h"</formula>
    </cfRule>
    <cfRule type="cellIs" dxfId="7552" priority="419" stopIfTrue="1" operator="equal">
      <formula>"g"</formula>
    </cfRule>
  </conditionalFormatting>
  <conditionalFormatting sqref="AS70:AS91">
    <cfRule type="cellIs" dxfId="7551" priority="345" stopIfTrue="1" operator="equal">
      <formula>"f"</formula>
    </cfRule>
  </conditionalFormatting>
  <conditionalFormatting sqref="AS70:AS91">
    <cfRule type="cellIs" dxfId="7550" priority="343" stopIfTrue="1" operator="equal">
      <formula>"h"</formula>
    </cfRule>
    <cfRule type="cellIs" dxfId="7549" priority="344" stopIfTrue="1" operator="equal">
      <formula>"g"</formula>
    </cfRule>
  </conditionalFormatting>
  <conditionalFormatting sqref="AS70:AS91">
    <cfRule type="cellIs" dxfId="7548" priority="414" stopIfTrue="1" operator="equal">
      <formula>"f"</formula>
    </cfRule>
  </conditionalFormatting>
  <conditionalFormatting sqref="AS70:AS91">
    <cfRule type="cellIs" dxfId="7547" priority="412" stopIfTrue="1" operator="equal">
      <formula>"h"</formula>
    </cfRule>
    <cfRule type="cellIs" dxfId="7546" priority="413" stopIfTrue="1" operator="equal">
      <formula>"g"</formula>
    </cfRule>
  </conditionalFormatting>
  <conditionalFormatting sqref="AS70:AS91">
    <cfRule type="cellIs" dxfId="7545" priority="411" stopIfTrue="1" operator="equal">
      <formula>"f"</formula>
    </cfRule>
  </conditionalFormatting>
  <conditionalFormatting sqref="AS70:AS91">
    <cfRule type="cellIs" dxfId="7544" priority="409" stopIfTrue="1" operator="equal">
      <formula>"h"</formula>
    </cfRule>
    <cfRule type="cellIs" dxfId="7543" priority="410" stopIfTrue="1" operator="equal">
      <formula>"g"</formula>
    </cfRule>
  </conditionalFormatting>
  <conditionalFormatting sqref="AS70:AS91">
    <cfRule type="cellIs" dxfId="7542" priority="408" stopIfTrue="1" operator="equal">
      <formula>"f"</formula>
    </cfRule>
  </conditionalFormatting>
  <conditionalFormatting sqref="AS70:AS91">
    <cfRule type="cellIs" dxfId="7541" priority="406" stopIfTrue="1" operator="equal">
      <formula>"h"</formula>
    </cfRule>
    <cfRule type="cellIs" dxfId="7540" priority="407" stopIfTrue="1" operator="equal">
      <formula>"g"</formula>
    </cfRule>
  </conditionalFormatting>
  <conditionalFormatting sqref="AS70:AS91">
    <cfRule type="cellIs" dxfId="7539" priority="405" stopIfTrue="1" operator="equal">
      <formula>"f"</formula>
    </cfRule>
  </conditionalFormatting>
  <conditionalFormatting sqref="AS70:AS91">
    <cfRule type="cellIs" dxfId="7538" priority="403" stopIfTrue="1" operator="equal">
      <formula>"h"</formula>
    </cfRule>
    <cfRule type="cellIs" dxfId="7537" priority="404" stopIfTrue="1" operator="equal">
      <formula>"g"</formula>
    </cfRule>
  </conditionalFormatting>
  <conditionalFormatting sqref="AS70:AS91">
    <cfRule type="cellIs" dxfId="7536" priority="402" stopIfTrue="1" operator="equal">
      <formula>"f"</formula>
    </cfRule>
  </conditionalFormatting>
  <conditionalFormatting sqref="AS70:AS91">
    <cfRule type="cellIs" dxfId="7535" priority="400" stopIfTrue="1" operator="equal">
      <formula>"h"</formula>
    </cfRule>
    <cfRule type="cellIs" dxfId="7534" priority="401" stopIfTrue="1" operator="equal">
      <formula>"g"</formula>
    </cfRule>
  </conditionalFormatting>
  <conditionalFormatting sqref="AS70:AS91">
    <cfRule type="cellIs" dxfId="7533" priority="399" stopIfTrue="1" operator="equal">
      <formula>"f"</formula>
    </cfRule>
  </conditionalFormatting>
  <conditionalFormatting sqref="AS70:AS91">
    <cfRule type="cellIs" dxfId="7532" priority="397" stopIfTrue="1" operator="equal">
      <formula>"h"</formula>
    </cfRule>
    <cfRule type="cellIs" dxfId="7531" priority="398" stopIfTrue="1" operator="equal">
      <formula>"g"</formula>
    </cfRule>
  </conditionalFormatting>
  <conditionalFormatting sqref="AS70:AS91">
    <cfRule type="cellIs" dxfId="7530" priority="396" stopIfTrue="1" operator="equal">
      <formula>"f"</formula>
    </cfRule>
  </conditionalFormatting>
  <conditionalFormatting sqref="AS70:AS91">
    <cfRule type="cellIs" dxfId="7529" priority="394" stopIfTrue="1" operator="equal">
      <formula>"h"</formula>
    </cfRule>
    <cfRule type="cellIs" dxfId="7528" priority="395" stopIfTrue="1" operator="equal">
      <formula>"g"</formula>
    </cfRule>
  </conditionalFormatting>
  <conditionalFormatting sqref="AS70:AS91">
    <cfRule type="cellIs" dxfId="7527" priority="393" stopIfTrue="1" operator="equal">
      <formula>"f"</formula>
    </cfRule>
  </conditionalFormatting>
  <conditionalFormatting sqref="AS70:AS91">
    <cfRule type="cellIs" dxfId="7526" priority="391" stopIfTrue="1" operator="equal">
      <formula>"h"</formula>
    </cfRule>
    <cfRule type="cellIs" dxfId="7525" priority="392" stopIfTrue="1" operator="equal">
      <formula>"g"</formula>
    </cfRule>
  </conditionalFormatting>
  <conditionalFormatting sqref="AS70:AS91">
    <cfRule type="cellIs" dxfId="7524" priority="390" stopIfTrue="1" operator="equal">
      <formula>"f"</formula>
    </cfRule>
  </conditionalFormatting>
  <conditionalFormatting sqref="AS70:AS91">
    <cfRule type="cellIs" dxfId="7523" priority="388" stopIfTrue="1" operator="equal">
      <formula>"h"</formula>
    </cfRule>
    <cfRule type="cellIs" dxfId="7522" priority="389" stopIfTrue="1" operator="equal">
      <formula>"g"</formula>
    </cfRule>
  </conditionalFormatting>
  <conditionalFormatting sqref="AS70:AS91">
    <cfRule type="cellIs" dxfId="7521" priority="387" stopIfTrue="1" operator="equal">
      <formula>"f"</formula>
    </cfRule>
  </conditionalFormatting>
  <conditionalFormatting sqref="AS70:AS91">
    <cfRule type="cellIs" dxfId="7520" priority="385" stopIfTrue="1" operator="equal">
      <formula>"h"</formula>
    </cfRule>
    <cfRule type="cellIs" dxfId="7519" priority="386" stopIfTrue="1" operator="equal">
      <formula>"g"</formula>
    </cfRule>
  </conditionalFormatting>
  <conditionalFormatting sqref="AS70:AS91">
    <cfRule type="cellIs" dxfId="7518" priority="384" stopIfTrue="1" operator="equal">
      <formula>"f"</formula>
    </cfRule>
  </conditionalFormatting>
  <conditionalFormatting sqref="AS70:AS91">
    <cfRule type="cellIs" dxfId="7517" priority="382" stopIfTrue="1" operator="equal">
      <formula>"h"</formula>
    </cfRule>
    <cfRule type="cellIs" dxfId="7516" priority="383" stopIfTrue="1" operator="equal">
      <formula>"g"</formula>
    </cfRule>
  </conditionalFormatting>
  <conditionalFormatting sqref="AS70:AS91">
    <cfRule type="cellIs" dxfId="7515" priority="381" stopIfTrue="1" operator="equal">
      <formula>"f"</formula>
    </cfRule>
  </conditionalFormatting>
  <conditionalFormatting sqref="AS70:AS91">
    <cfRule type="cellIs" dxfId="7514" priority="379" stopIfTrue="1" operator="equal">
      <formula>"h"</formula>
    </cfRule>
    <cfRule type="cellIs" dxfId="7513" priority="380" stopIfTrue="1" operator="equal">
      <formula>"g"</formula>
    </cfRule>
  </conditionalFormatting>
  <conditionalFormatting sqref="AS70:AS91">
    <cfRule type="cellIs" dxfId="7512" priority="378" stopIfTrue="1" operator="equal">
      <formula>"f"</formula>
    </cfRule>
  </conditionalFormatting>
  <conditionalFormatting sqref="AS70:AS91">
    <cfRule type="cellIs" dxfId="7511" priority="376" stopIfTrue="1" operator="equal">
      <formula>"h"</formula>
    </cfRule>
    <cfRule type="cellIs" dxfId="7510" priority="377" stopIfTrue="1" operator="equal">
      <formula>"g"</formula>
    </cfRule>
  </conditionalFormatting>
  <conditionalFormatting sqref="AS70:AS91">
    <cfRule type="cellIs" dxfId="7509" priority="375" stopIfTrue="1" operator="equal">
      <formula>"f"</formula>
    </cfRule>
  </conditionalFormatting>
  <conditionalFormatting sqref="AS70:AS91">
    <cfRule type="cellIs" dxfId="7508" priority="373" stopIfTrue="1" operator="equal">
      <formula>"h"</formula>
    </cfRule>
    <cfRule type="cellIs" dxfId="7507" priority="374" stopIfTrue="1" operator="equal">
      <formula>"g"</formula>
    </cfRule>
  </conditionalFormatting>
  <conditionalFormatting sqref="AS70:AS91">
    <cfRule type="cellIs" dxfId="7506" priority="372" stopIfTrue="1" operator="equal">
      <formula>"f"</formula>
    </cfRule>
  </conditionalFormatting>
  <conditionalFormatting sqref="AS70:AS91">
    <cfRule type="cellIs" dxfId="7505" priority="370" stopIfTrue="1" operator="equal">
      <formula>"h"</formula>
    </cfRule>
    <cfRule type="cellIs" dxfId="7504" priority="371" stopIfTrue="1" operator="equal">
      <formula>"g"</formula>
    </cfRule>
  </conditionalFormatting>
  <conditionalFormatting sqref="AS70:AS91">
    <cfRule type="cellIs" dxfId="7503" priority="369" stopIfTrue="1" operator="equal">
      <formula>"f"</formula>
    </cfRule>
  </conditionalFormatting>
  <conditionalFormatting sqref="AS70:AS91">
    <cfRule type="cellIs" dxfId="7502" priority="367" stopIfTrue="1" operator="equal">
      <formula>"h"</formula>
    </cfRule>
    <cfRule type="cellIs" dxfId="7501" priority="368" stopIfTrue="1" operator="equal">
      <formula>"g"</formula>
    </cfRule>
  </conditionalFormatting>
  <conditionalFormatting sqref="AS70:AS91">
    <cfRule type="cellIs" dxfId="7500" priority="366" stopIfTrue="1" operator="equal">
      <formula>"f"</formula>
    </cfRule>
  </conditionalFormatting>
  <conditionalFormatting sqref="AS70:AS91">
    <cfRule type="cellIs" dxfId="7499" priority="364" stopIfTrue="1" operator="equal">
      <formula>"h"</formula>
    </cfRule>
    <cfRule type="cellIs" dxfId="7498" priority="365" stopIfTrue="1" operator="equal">
      <formula>"g"</formula>
    </cfRule>
  </conditionalFormatting>
  <conditionalFormatting sqref="AS70:AS91">
    <cfRule type="cellIs" dxfId="7497" priority="363" stopIfTrue="1" operator="equal">
      <formula>"f"</formula>
    </cfRule>
  </conditionalFormatting>
  <conditionalFormatting sqref="AS70:AS91">
    <cfRule type="cellIs" dxfId="7496" priority="361" stopIfTrue="1" operator="equal">
      <formula>"h"</formula>
    </cfRule>
    <cfRule type="cellIs" dxfId="7495" priority="362" stopIfTrue="1" operator="equal">
      <formula>"g"</formula>
    </cfRule>
  </conditionalFormatting>
  <conditionalFormatting sqref="AS70:AS91">
    <cfRule type="cellIs" dxfId="7494" priority="357" stopIfTrue="1" operator="equal">
      <formula>"f"</formula>
    </cfRule>
  </conditionalFormatting>
  <conditionalFormatting sqref="AS70:AS91">
    <cfRule type="cellIs" dxfId="7493" priority="355" stopIfTrue="1" operator="equal">
      <formula>"h"</formula>
    </cfRule>
    <cfRule type="cellIs" dxfId="7492" priority="356" stopIfTrue="1" operator="equal">
      <formula>"g"</formula>
    </cfRule>
  </conditionalFormatting>
  <conditionalFormatting sqref="AS70:AS91">
    <cfRule type="cellIs" dxfId="7491" priority="360" stopIfTrue="1" operator="equal">
      <formula>"f"</formula>
    </cfRule>
  </conditionalFormatting>
  <conditionalFormatting sqref="AS70:AS91">
    <cfRule type="cellIs" dxfId="7490" priority="358" stopIfTrue="1" operator="equal">
      <formula>"h"</formula>
    </cfRule>
    <cfRule type="cellIs" dxfId="7489" priority="359" stopIfTrue="1" operator="equal">
      <formula>"g"</formula>
    </cfRule>
  </conditionalFormatting>
  <conditionalFormatting sqref="AS70:AS91">
    <cfRule type="cellIs" dxfId="7488" priority="354" stopIfTrue="1" operator="equal">
      <formula>"f"</formula>
    </cfRule>
  </conditionalFormatting>
  <conditionalFormatting sqref="AS70:AS91">
    <cfRule type="cellIs" dxfId="7487" priority="352" stopIfTrue="1" operator="equal">
      <formula>"h"</formula>
    </cfRule>
    <cfRule type="cellIs" dxfId="7486" priority="353" stopIfTrue="1" operator="equal">
      <formula>"g"</formula>
    </cfRule>
  </conditionalFormatting>
  <conditionalFormatting sqref="AS70:AS91">
    <cfRule type="cellIs" dxfId="7485" priority="351" stopIfTrue="1" operator="equal">
      <formula>"f"</formula>
    </cfRule>
  </conditionalFormatting>
  <conditionalFormatting sqref="AS70:AS91">
    <cfRule type="cellIs" dxfId="7484" priority="349" stopIfTrue="1" operator="equal">
      <formula>"h"</formula>
    </cfRule>
    <cfRule type="cellIs" dxfId="7483" priority="350" stopIfTrue="1" operator="equal">
      <formula>"g"</formula>
    </cfRule>
  </conditionalFormatting>
  <conditionalFormatting sqref="AS70:AS91">
    <cfRule type="cellIs" dxfId="7482" priority="348" stopIfTrue="1" operator="equal">
      <formula>"f"</formula>
    </cfRule>
  </conditionalFormatting>
  <conditionalFormatting sqref="AS70:AS91">
    <cfRule type="cellIs" dxfId="7481" priority="346" stopIfTrue="1" operator="equal">
      <formula>"h"</formula>
    </cfRule>
    <cfRule type="cellIs" dxfId="7480" priority="347" stopIfTrue="1" operator="equal">
      <formula>"g"</formula>
    </cfRule>
  </conditionalFormatting>
  <conditionalFormatting sqref="AS70:AT91">
    <cfRule type="cellIs" dxfId="7479" priority="339" stopIfTrue="1" operator="equal">
      <formula>"f"</formula>
    </cfRule>
  </conditionalFormatting>
  <conditionalFormatting sqref="AS70:AT91">
    <cfRule type="cellIs" dxfId="7478" priority="337" stopIfTrue="1" operator="equal">
      <formula>"h"</formula>
    </cfRule>
    <cfRule type="cellIs" dxfId="7477" priority="338" stopIfTrue="1" operator="equal">
      <formula>"g"</formula>
    </cfRule>
  </conditionalFormatting>
  <conditionalFormatting sqref="AS70:AT91">
    <cfRule type="cellIs" dxfId="7476" priority="336" stopIfTrue="1" operator="equal">
      <formula>"f"</formula>
    </cfRule>
  </conditionalFormatting>
  <conditionalFormatting sqref="AS70:AT91">
    <cfRule type="cellIs" dxfId="7475" priority="334" stopIfTrue="1" operator="equal">
      <formula>"h"</formula>
    </cfRule>
    <cfRule type="cellIs" dxfId="7474" priority="335" stopIfTrue="1" operator="equal">
      <formula>"g"</formula>
    </cfRule>
  </conditionalFormatting>
  <conditionalFormatting sqref="AS70:AT91">
    <cfRule type="cellIs" dxfId="7473" priority="324" stopIfTrue="1" operator="equal">
      <formula>"f"</formula>
    </cfRule>
  </conditionalFormatting>
  <conditionalFormatting sqref="AS70:AT91">
    <cfRule type="cellIs" dxfId="7472" priority="322" stopIfTrue="1" operator="equal">
      <formula>"h"</formula>
    </cfRule>
    <cfRule type="cellIs" dxfId="7471" priority="323" stopIfTrue="1" operator="equal">
      <formula>"g"</formula>
    </cfRule>
  </conditionalFormatting>
  <conditionalFormatting sqref="AS70:AT91">
    <cfRule type="cellIs" dxfId="7470" priority="321" stopIfTrue="1" operator="equal">
      <formula>"f"</formula>
    </cfRule>
  </conditionalFormatting>
  <conditionalFormatting sqref="AS70:AT91">
    <cfRule type="cellIs" dxfId="7469" priority="319" stopIfTrue="1" operator="equal">
      <formula>"h"</formula>
    </cfRule>
    <cfRule type="cellIs" dxfId="7468" priority="320" stopIfTrue="1" operator="equal">
      <formula>"g"</formula>
    </cfRule>
  </conditionalFormatting>
  <conditionalFormatting sqref="AS70:AT91">
    <cfRule type="cellIs" dxfId="7467" priority="333" stopIfTrue="1" operator="equal">
      <formula>"f"</formula>
    </cfRule>
  </conditionalFormatting>
  <conditionalFormatting sqref="AS70:AT91">
    <cfRule type="cellIs" dxfId="7466" priority="331" stopIfTrue="1" operator="equal">
      <formula>"h"</formula>
    </cfRule>
    <cfRule type="cellIs" dxfId="7465" priority="332" stopIfTrue="1" operator="equal">
      <formula>"g"</formula>
    </cfRule>
  </conditionalFormatting>
  <conditionalFormatting sqref="AS70:AT91">
    <cfRule type="cellIs" dxfId="7464" priority="342" stopIfTrue="1" operator="equal">
      <formula>"f"</formula>
    </cfRule>
  </conditionalFormatting>
  <conditionalFormatting sqref="AS70:AT91">
    <cfRule type="cellIs" dxfId="7463" priority="340" stopIfTrue="1" operator="equal">
      <formula>"h"</formula>
    </cfRule>
    <cfRule type="cellIs" dxfId="7462" priority="341" stopIfTrue="1" operator="equal">
      <formula>"g"</formula>
    </cfRule>
  </conditionalFormatting>
  <conditionalFormatting sqref="AS70:AT91">
    <cfRule type="cellIs" dxfId="7461" priority="330" stopIfTrue="1" operator="equal">
      <formula>"f"</formula>
    </cfRule>
  </conditionalFormatting>
  <conditionalFormatting sqref="AS70:AT91">
    <cfRule type="cellIs" dxfId="7460" priority="328" stopIfTrue="1" operator="equal">
      <formula>"h"</formula>
    </cfRule>
    <cfRule type="cellIs" dxfId="7459" priority="329" stopIfTrue="1" operator="equal">
      <formula>"g"</formula>
    </cfRule>
  </conditionalFormatting>
  <conditionalFormatting sqref="AS70:AT91">
    <cfRule type="cellIs" dxfId="7458" priority="327" stopIfTrue="1" operator="equal">
      <formula>"f"</formula>
    </cfRule>
  </conditionalFormatting>
  <conditionalFormatting sqref="AS70:AT91">
    <cfRule type="cellIs" dxfId="7457" priority="325" stopIfTrue="1" operator="equal">
      <formula>"h"</formula>
    </cfRule>
    <cfRule type="cellIs" dxfId="7456" priority="326" stopIfTrue="1" operator="equal">
      <formula>"g"</formula>
    </cfRule>
  </conditionalFormatting>
  <conditionalFormatting sqref="AN119:BO119">
    <cfRule type="cellIs" dxfId="7455" priority="6" stopIfTrue="1" operator="equal">
      <formula>"f"</formula>
    </cfRule>
  </conditionalFormatting>
  <conditionalFormatting sqref="AN119:BO119">
    <cfRule type="cellIs" dxfId="7454" priority="4" stopIfTrue="1" operator="equal">
      <formula>"h"</formula>
    </cfRule>
    <cfRule type="cellIs" dxfId="7453" priority="5" stopIfTrue="1" operator="equal">
      <formula>"g"</formula>
    </cfRule>
  </conditionalFormatting>
  <conditionalFormatting sqref="BP119:BQ119">
    <cfRule type="cellIs" dxfId="7452" priority="3" stopIfTrue="1" operator="equal">
      <formula>"f"</formula>
    </cfRule>
  </conditionalFormatting>
  <conditionalFormatting sqref="BP119:BQ119">
    <cfRule type="cellIs" dxfId="7451" priority="1" stopIfTrue="1" operator="equal">
      <formula>"h"</formula>
    </cfRule>
    <cfRule type="cellIs" dxfId="7450" priority="2" stopIfTrue="1" operator="equal">
      <formula>"g"</formula>
    </cfRule>
  </conditionalFormatting>
  <dataValidations count="12">
    <dataValidation type="list" showInputMessage="1" showErrorMessage="1" sqref="G16:G37 G43:G64 G70:G91 G151:G172 G97:G118 G124:G145" xr:uid="{00000000-0002-0000-0300-000000000000}">
      <formula1>Position</formula1>
    </dataValidation>
    <dataValidation type="list" showDropDown="1" showInputMessage="1" showErrorMessage="1" sqref="AN16:BQ37 AN43:BQ64 AN70:BQ91 AN151:BQ172 AN97:BQ118 AN124:BQ145" xr:uid="{00000000-0002-0000-0300-000001000000}">
      <formula1>Codes3</formula1>
    </dataValidation>
    <dataValidation type="list" allowBlank="1" showInputMessage="1" showErrorMessage="1" sqref="C179" xr:uid="{00000000-0002-0000-0300-000002000000}">
      <formula1>TPS</formula1>
    </dataValidation>
    <dataValidation type="list" allowBlank="1" showInputMessage="1" showErrorMessage="1" sqref="F7:F11" xr:uid="{00000000-0002-0000-0300-000003000000}">
      <formula1>TGNew</formula1>
    </dataValidation>
    <dataValidation type="whole" allowBlank="1" showInputMessage="1" showErrorMessage="1" sqref="L4:L11" xr:uid="{00000000-0002-0000-0300-000004000000}">
      <formula1>0</formula1>
      <formula2>85</formula2>
    </dataValidation>
    <dataValidation type="list" allowBlank="1" showInputMessage="1" showErrorMessage="1" sqref="C181" xr:uid="{00000000-0002-0000-0300-000005000000}">
      <formula1>Agency</formula1>
    </dataValidation>
    <dataValidation type="list" allowBlank="1" showInputMessage="1" showErrorMessage="1" sqref="C186" xr:uid="{00000000-0002-0000-0300-000006000000}">
      <formula1>$B$35:$B$39</formula1>
    </dataValidation>
    <dataValidation type="list" allowBlank="1" showInputMessage="1" showErrorMessage="1" sqref="C187" xr:uid="{00000000-0002-0000-0300-000007000000}">
      <formula1>Package2</formula1>
    </dataValidation>
    <dataValidation type="list" allowBlank="1" showInputMessage="1" showErrorMessage="1" sqref="C188" xr:uid="{00000000-0002-0000-0300-000008000000}">
      <formula1>Internet2</formula1>
    </dataValidation>
    <dataValidation type="list" allowBlank="1" showInputMessage="1" showErrorMessage="1" sqref="C182" xr:uid="{00000000-0002-0000-0300-000009000000}">
      <formula1>Vol</formula1>
    </dataValidation>
    <dataValidation type="list" allowBlank="1" showInputMessage="1" showErrorMessage="1" sqref="C183" xr:uid="{00000000-0002-0000-0300-00000A000000}">
      <formula1>Growth2</formula1>
    </dataValidation>
    <dataValidation type="list" allowBlank="1" showInputMessage="1" showErrorMessage="1" sqref="C184" xr:uid="{00000000-0002-0000-0300-00000B000000}">
      <formula1>Loyalty2</formula1>
    </dataValidation>
  </dataValidations>
  <pageMargins left="0.55118110236220474" right="0.31496062992125984" top="0.55118110236220474" bottom="1.0629921259842521" header="0.51181102362204722" footer="0.51181102362204722"/>
  <pageSetup paperSize="9" scale="50" fitToHeight="0" orientation="landscape" verticalDpi="300" r:id="rId1"/>
  <headerFooter alignWithMargins="0"/>
  <rowBreaks count="2" manualBreakCount="2">
    <brk id="67" max="68" man="1"/>
    <brk id="175" max="68" man="1"/>
  </rowBreaks>
  <colBreaks count="1" manualBreakCount="1">
    <brk id="71" max="250" man="1"/>
  </colBreaks>
  <ignoredErrors>
    <ignoredError sqref="F3:F14" unlockedFormula="1"/>
    <ignoredError sqref="H252 H247:H250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C000000}">
          <x14:formula1>
            <xm:f>Lookup!$A$110:$A$111</xm:f>
          </x14:formula1>
          <xm:sqref>C185</xm:sqref>
        </x14:dataValidation>
        <x14:dataValidation type="list" allowBlank="1" showInputMessage="1" showErrorMessage="1" xr:uid="{00000000-0002-0000-0300-00000D000000}">
          <x14:formula1>
            <xm:f>Lookup!$A$228:$A$238</xm:f>
          </x14:formula1>
          <xm:sqref>C189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GF986"/>
  <sheetViews>
    <sheetView zoomScale="85" zoomScaleNormal="85" workbookViewId="0">
      <selection activeCell="AO268" sqref="AO268"/>
    </sheetView>
  </sheetViews>
  <sheetFormatPr defaultColWidth="9.109375" defaultRowHeight="0" customHeight="1" zeroHeight="1" x14ac:dyDescent="0.3"/>
  <cols>
    <col min="1" max="1" width="5.33203125" style="67" bestFit="1" customWidth="1"/>
    <col min="2" max="2" width="31.44140625" style="67" customWidth="1"/>
    <col min="3" max="3" width="18" style="67" customWidth="1"/>
    <col min="4" max="4" width="12.109375" style="67" customWidth="1"/>
    <col min="5" max="5" width="20" style="67" customWidth="1"/>
    <col min="6" max="6" width="10.33203125" style="67" customWidth="1"/>
    <col min="7" max="7" width="11.5546875" style="67" customWidth="1"/>
    <col min="8" max="8" width="9.88671875" style="67" customWidth="1"/>
    <col min="9" max="9" width="9.33203125" style="70" customWidth="1"/>
    <col min="10" max="10" width="12" style="67" customWidth="1"/>
    <col min="11" max="11" width="9.88671875" style="70" customWidth="1"/>
    <col min="12" max="12" width="9.109375" style="70" customWidth="1"/>
    <col min="13" max="13" width="11.5546875" style="67" customWidth="1"/>
    <col min="14" max="14" width="11.6640625" style="67" bestFit="1" customWidth="1"/>
    <col min="15" max="15" width="6.33203125" style="67" hidden="1" customWidth="1"/>
    <col min="16" max="16" width="6.5546875" style="67" hidden="1" customWidth="1"/>
    <col min="17" max="17" width="5.88671875" style="67" hidden="1" customWidth="1"/>
    <col min="18" max="18" width="6.33203125" style="67" hidden="1" customWidth="1"/>
    <col min="19" max="19" width="5.88671875" style="67" hidden="1" customWidth="1"/>
    <col min="20" max="20" width="6.33203125" style="67" hidden="1" customWidth="1"/>
    <col min="21" max="21" width="5.88671875" style="67" hidden="1" customWidth="1"/>
    <col min="22" max="22" width="6.33203125" style="67" hidden="1" customWidth="1"/>
    <col min="23" max="23" width="5.6640625" style="67" hidden="1" customWidth="1"/>
    <col min="24" max="26" width="6.33203125" style="67" hidden="1" customWidth="1"/>
    <col min="27" max="27" width="6.5546875" style="67" hidden="1" customWidth="1"/>
    <col min="28" max="28" width="8.88671875" style="67" hidden="1" customWidth="1"/>
    <col min="29" max="29" width="8.33203125" style="67" hidden="1" customWidth="1"/>
    <col min="30" max="32" width="8.109375" style="67" hidden="1" customWidth="1"/>
    <col min="33" max="33" width="8" style="67" hidden="1" customWidth="1"/>
    <col min="34" max="34" width="11.109375" style="67" hidden="1" customWidth="1"/>
    <col min="35" max="37" width="11" style="67" hidden="1" customWidth="1"/>
    <col min="38" max="38" width="10.6640625" style="67" hidden="1" customWidth="1"/>
    <col min="39" max="39" width="14.109375" style="67" hidden="1" customWidth="1"/>
    <col min="40" max="40" width="4.33203125" style="70" customWidth="1"/>
    <col min="41" max="64" width="3.6640625" style="67" customWidth="1"/>
    <col min="65" max="65" width="3.88671875" style="67" customWidth="1"/>
    <col min="66" max="67" width="3.6640625" style="67" customWidth="1"/>
    <col min="68" max="68" width="4.109375" style="67" customWidth="1"/>
    <col min="69" max="69" width="4.109375" style="70" customWidth="1"/>
    <col min="70" max="70" width="4" style="67" customWidth="1"/>
    <col min="71" max="71" width="1.5546875" style="67" customWidth="1"/>
    <col min="72" max="72" width="1.33203125" style="67" customWidth="1"/>
    <col min="73" max="78" width="3.109375" style="67" customWidth="1"/>
    <col min="79" max="79" width="1.33203125" style="67" customWidth="1"/>
    <col min="80" max="85" width="3.88671875" style="67" customWidth="1"/>
    <col min="86" max="86" width="2.33203125" style="67" customWidth="1"/>
    <col min="87" max="87" width="7.33203125" style="67" customWidth="1"/>
    <col min="88" max="89" width="6.6640625" style="67" customWidth="1"/>
    <col min="90" max="90" width="7.109375" style="67" customWidth="1"/>
    <col min="91" max="92" width="6.88671875" style="67" customWidth="1"/>
    <col min="93" max="93" width="7.33203125" style="67" customWidth="1"/>
    <col min="94" max="94" width="7.109375" style="67" customWidth="1"/>
    <col min="95" max="95" width="0.33203125" style="67" customWidth="1"/>
    <col min="96" max="96" width="1" style="67" hidden="1" customWidth="1"/>
    <col min="97" max="97" width="0.6640625" style="67" customWidth="1"/>
    <col min="98" max="98" width="1" style="67" customWidth="1"/>
    <col min="99" max="99" width="1.5546875" style="67" customWidth="1"/>
    <col min="100" max="108" width="3.5546875" style="67" customWidth="1"/>
    <col min="109" max="109" width="4.88671875" style="67" customWidth="1"/>
    <col min="110" max="188" width="3.5546875" style="67" customWidth="1"/>
    <col min="189" max="16384" width="9.109375" style="67"/>
  </cols>
  <sheetData>
    <row r="1" spans="1:188" ht="12" x14ac:dyDescent="0.3">
      <c r="F1" s="68"/>
      <c r="G1" s="68"/>
      <c r="H1" s="68"/>
      <c r="I1" s="69"/>
      <c r="J1" s="68"/>
    </row>
    <row r="2" spans="1:188" ht="15" thickBot="1" x14ac:dyDescent="0.4">
      <c r="E2" s="71" t="s">
        <v>29</v>
      </c>
      <c r="F2" s="71"/>
      <c r="G2" s="71"/>
      <c r="K2" s="222" t="s">
        <v>28</v>
      </c>
    </row>
    <row r="3" spans="1:188" ht="12" x14ac:dyDescent="0.3">
      <c r="E3" s="73" t="s">
        <v>11</v>
      </c>
      <c r="F3" s="973" t="str">
        <f>Summary!F3</f>
        <v>Име</v>
      </c>
      <c r="G3" s="974"/>
      <c r="H3" s="75"/>
      <c r="I3" s="69"/>
      <c r="K3" s="48" t="s">
        <v>20</v>
      </c>
      <c r="L3" s="49" t="s">
        <v>21</v>
      </c>
      <c r="M3" s="49" t="s">
        <v>22</v>
      </c>
      <c r="N3" s="49" t="s">
        <v>17</v>
      </c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50" t="s">
        <v>81</v>
      </c>
    </row>
    <row r="4" spans="1:188" ht="12" x14ac:dyDescent="0.3">
      <c r="E4" s="73" t="s">
        <v>12</v>
      </c>
      <c r="F4" s="973" t="str">
        <f>Summary!F4</f>
        <v>Име</v>
      </c>
      <c r="G4" s="975"/>
      <c r="K4" s="223" t="str">
        <f>IF(Summary!K4="-","",Summary!K4)</f>
        <v>A</v>
      </c>
      <c r="L4" s="77">
        <f>Summary!L4</f>
        <v>30</v>
      </c>
      <c r="M4" s="82">
        <f t="shared" ref="M4:M11" si="0">IF(L4=0,"-",IF(L4&lt;=12,0.6,IF(L4&lt;=17,0.8,IF(L4&lt;=22,0.85,IF(L4&lt;=27,0.95,IF(L4&lt;=32,1,IF(L4&lt;=37,1.2,IF(L4&lt;=42,1.4,IF(L4&lt;=47,1.6,IF(L4&lt;=52,1.8,IF(L4&lt;=57,1.9,IF(L4&lt;=62,2.2,L4*0.0366666666666667))))))))))))</f>
        <v>1</v>
      </c>
      <c r="N4" s="83">
        <f>IF(L4&gt;0,(COUNTIF($AN$141:$BR$152,K4)+COUNTIF($AM$58:$BR$73,K4)+COUNTIF($AN$16:$BR$31,K4)+COUNTIF($AN$98:$BR$113,K4)+COUNTIF($AM$78:$BR$93,K4)+COUNTIF($AN$37:$BR$52,K4)+COUNTIF($AN$120:$BR$135,K4)+COUNTIF($AN$159:$BR$174,K4)),"-")</f>
        <v>0</v>
      </c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79"/>
      <c r="AH4" s="79"/>
      <c r="AI4" s="79"/>
      <c r="AJ4" s="79"/>
      <c r="AK4" s="79"/>
      <c r="AL4" s="79"/>
      <c r="AM4" s="79"/>
      <c r="AN4" s="80" t="e">
        <f>IF(L4&gt;0,N4/SUMIF($N$4:$N$11,"&gt;0",$N$4:$N$11),"-")</f>
        <v>#DIV/0!</v>
      </c>
    </row>
    <row r="5" spans="1:188" ht="12" x14ac:dyDescent="0.3">
      <c r="E5" s="73" t="s">
        <v>13</v>
      </c>
      <c r="F5" s="973" t="str">
        <f>Summary!F5</f>
        <v>Име</v>
      </c>
      <c r="G5" s="976"/>
      <c r="K5" s="223" t="str">
        <f>IF(Summary!K5="-","",Summary!K5)</f>
        <v/>
      </c>
      <c r="L5" s="77">
        <f>Summary!L5</f>
        <v>0</v>
      </c>
      <c r="M5" s="82" t="str">
        <f t="shared" si="0"/>
        <v>-</v>
      </c>
      <c r="N5" s="83" t="str">
        <f t="shared" ref="N5:N11" si="1">IF(L5&gt;0,(COUNTIF($AN$141:$BR$152,K5)+COUNTIF($AN$58:$BR$73,K5)+COUNTIF($AN$16:$BR$31,K5)+COUNTIF($AN$98:$BR$113,K5)+COUNTIF($AN$78:$BR$93,K5)+COUNTIF($AN$37:$BR$52,K5)+COUNTIF($AN$120:$BR$135,K5)+COUNTIF($AN$159:$BR$174,K5)),"-")</f>
        <v>-</v>
      </c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80" t="str">
        <f t="shared" ref="AN5:AN11" si="2">IF(L5&gt;0,N5/SUMIF($N$4:$N$11,"&gt;0",$N$4:$N$11),"-")</f>
        <v>-</v>
      </c>
    </row>
    <row r="6" spans="1:188" ht="12" x14ac:dyDescent="0.3">
      <c r="E6" s="73" t="s">
        <v>15</v>
      </c>
      <c r="F6" s="977"/>
      <c r="G6" s="976"/>
      <c r="K6" s="223" t="str">
        <f>IF(Summary!K6="-","",Summary!K6)</f>
        <v/>
      </c>
      <c r="L6" s="77">
        <f>Summary!L6</f>
        <v>0</v>
      </c>
      <c r="M6" s="82" t="str">
        <f t="shared" si="0"/>
        <v>-</v>
      </c>
      <c r="N6" s="83" t="str">
        <f t="shared" si="1"/>
        <v>-</v>
      </c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80" t="str">
        <f t="shared" si="2"/>
        <v>-</v>
      </c>
    </row>
    <row r="7" spans="1:188" ht="12" x14ac:dyDescent="0.3">
      <c r="E7" s="73" t="s">
        <v>274</v>
      </c>
      <c r="F7" s="973" t="str">
        <f>Summary!F7</f>
        <v>Package 1</v>
      </c>
      <c r="G7" s="976"/>
      <c r="K7" s="223" t="str">
        <f>IF(Summary!K7="-","",Summary!K7)</f>
        <v/>
      </c>
      <c r="L7" s="77">
        <f>Summary!L7</f>
        <v>0</v>
      </c>
      <c r="M7" s="82" t="str">
        <f t="shared" si="0"/>
        <v>-</v>
      </c>
      <c r="N7" s="83" t="str">
        <f t="shared" si="1"/>
        <v>-</v>
      </c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80" t="str">
        <f t="shared" si="2"/>
        <v>-</v>
      </c>
    </row>
    <row r="8" spans="1:188" ht="12" x14ac:dyDescent="0.3">
      <c r="E8" s="73" t="s">
        <v>275</v>
      </c>
      <c r="F8" s="973" t="str">
        <f>Summary!F8</f>
        <v>Up to 60%</v>
      </c>
      <c r="G8" s="976"/>
      <c r="K8" s="223" t="str">
        <f>IF(Summary!K8="-","",Summary!K8)</f>
        <v/>
      </c>
      <c r="L8" s="77">
        <f>Summary!L8</f>
        <v>0</v>
      </c>
      <c r="M8" s="82" t="str">
        <f t="shared" si="0"/>
        <v>-</v>
      </c>
      <c r="N8" s="83" t="str">
        <f t="shared" si="1"/>
        <v>-</v>
      </c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80" t="str">
        <f t="shared" si="2"/>
        <v>-</v>
      </c>
    </row>
    <row r="9" spans="1:188" ht="12" x14ac:dyDescent="0.3">
      <c r="E9" s="73" t="s">
        <v>16</v>
      </c>
      <c r="F9" s="973" t="str">
        <f>Summary!F9</f>
        <v>A18-49</v>
      </c>
      <c r="G9" s="976"/>
      <c r="K9" s="223" t="str">
        <f>IF(Summary!K9="-","",Summary!K9)</f>
        <v/>
      </c>
      <c r="L9" s="77">
        <f>Summary!L9</f>
        <v>0</v>
      </c>
      <c r="M9" s="82" t="str">
        <f t="shared" si="0"/>
        <v>-</v>
      </c>
      <c r="N9" s="83" t="str">
        <f t="shared" si="1"/>
        <v>-</v>
      </c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7"/>
      <c r="AI9" s="87"/>
      <c r="AJ9" s="87"/>
      <c r="AK9" s="87"/>
      <c r="AL9" s="87"/>
      <c r="AM9" s="87"/>
      <c r="AN9" s="80" t="str">
        <f t="shared" si="2"/>
        <v>-</v>
      </c>
    </row>
    <row r="10" spans="1:188" ht="12" x14ac:dyDescent="0.3">
      <c r="E10" s="84" t="s">
        <v>14</v>
      </c>
      <c r="F10" s="973">
        <f>Summary!F10</f>
        <v>0</v>
      </c>
      <c r="G10" s="978"/>
      <c r="K10" s="223" t="str">
        <f>IF(Summary!K10="-","",Summary!K10)</f>
        <v/>
      </c>
      <c r="L10" s="77">
        <f>Summary!L10</f>
        <v>0</v>
      </c>
      <c r="M10" s="82" t="str">
        <f t="shared" si="0"/>
        <v>-</v>
      </c>
      <c r="N10" s="83" t="str">
        <f t="shared" si="1"/>
        <v>-</v>
      </c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7"/>
      <c r="AI10" s="87"/>
      <c r="AJ10" s="87"/>
      <c r="AK10" s="87"/>
      <c r="AL10" s="87"/>
      <c r="AM10" s="87"/>
      <c r="AN10" s="80" t="str">
        <f t="shared" si="2"/>
        <v>-</v>
      </c>
    </row>
    <row r="11" spans="1:188" ht="12.6" thickBot="1" x14ac:dyDescent="0.35">
      <c r="E11" s="84" t="s">
        <v>94</v>
      </c>
      <c r="F11" s="973" t="str">
        <f>Summary!F11</f>
        <v>RC</v>
      </c>
      <c r="G11" s="978"/>
      <c r="K11" s="224" t="str">
        <f>IF(Summary!K11="-","",Summary!K11)</f>
        <v/>
      </c>
      <c r="L11" s="90">
        <f>Summary!L11</f>
        <v>0</v>
      </c>
      <c r="M11" s="911" t="str">
        <f t="shared" si="0"/>
        <v>-</v>
      </c>
      <c r="N11" s="91" t="str">
        <f t="shared" si="1"/>
        <v>-</v>
      </c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93"/>
      <c r="AJ11" s="93"/>
      <c r="AK11" s="93"/>
      <c r="AL11" s="93"/>
      <c r="AM11" s="93"/>
      <c r="AN11" s="94" t="str">
        <f t="shared" si="2"/>
        <v>-</v>
      </c>
    </row>
    <row r="12" spans="1:188" ht="12" x14ac:dyDescent="0.3">
      <c r="E12" s="73" t="s">
        <v>55</v>
      </c>
      <c r="F12" s="979">
        <f>Summary!F12</f>
        <v>526</v>
      </c>
      <c r="G12" s="980"/>
      <c r="I12" s="6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</row>
    <row r="13" spans="1:188" ht="12" x14ac:dyDescent="0.3">
      <c r="E13" s="73" t="s">
        <v>89</v>
      </c>
      <c r="F13" s="979">
        <f>Summary!F13</f>
        <v>130</v>
      </c>
      <c r="G13" s="980"/>
      <c r="I13" s="666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</row>
    <row r="14" spans="1:188" ht="12" x14ac:dyDescent="0.3">
      <c r="B14" s="95" t="s">
        <v>268</v>
      </c>
      <c r="E14" s="73" t="s">
        <v>132</v>
      </c>
      <c r="F14" s="979">
        <f>Summary!F14</f>
        <v>1</v>
      </c>
      <c r="G14" s="980"/>
      <c r="I14" s="666" t="s">
        <v>342</v>
      </c>
      <c r="AN14" s="97" t="s">
        <v>344</v>
      </c>
      <c r="AO14" s="97" t="s">
        <v>385</v>
      </c>
      <c r="AP14" s="97" t="s">
        <v>158</v>
      </c>
      <c r="AQ14" s="97" t="s">
        <v>25</v>
      </c>
      <c r="AR14" s="97" t="s">
        <v>36</v>
      </c>
      <c r="AS14" s="97" t="s">
        <v>30</v>
      </c>
      <c r="AT14" s="97" t="s">
        <v>343</v>
      </c>
      <c r="AU14" s="97" t="s">
        <v>344</v>
      </c>
      <c r="AV14" s="97" t="s">
        <v>385</v>
      </c>
      <c r="AW14" s="97" t="s">
        <v>158</v>
      </c>
      <c r="AX14" s="97" t="s">
        <v>25</v>
      </c>
      <c r="AY14" s="97" t="s">
        <v>36</v>
      </c>
      <c r="AZ14" s="97" t="s">
        <v>30</v>
      </c>
      <c r="BA14" s="97" t="s">
        <v>343</v>
      </c>
      <c r="BB14" s="97" t="s">
        <v>344</v>
      </c>
      <c r="BC14" s="97" t="s">
        <v>385</v>
      </c>
      <c r="BD14" s="97" t="s">
        <v>158</v>
      </c>
      <c r="BE14" s="97" t="s">
        <v>25</v>
      </c>
      <c r="BF14" s="97" t="s">
        <v>36</v>
      </c>
      <c r="BG14" s="97" t="s">
        <v>30</v>
      </c>
      <c r="BH14" s="97" t="s">
        <v>343</v>
      </c>
      <c r="BI14" s="97" t="s">
        <v>344</v>
      </c>
      <c r="BJ14" s="97" t="s">
        <v>385</v>
      </c>
      <c r="BK14" s="97" t="s">
        <v>158</v>
      </c>
      <c r="BL14" s="97" t="s">
        <v>25</v>
      </c>
      <c r="BM14" s="97" t="s">
        <v>36</v>
      </c>
      <c r="BN14" s="97" t="s">
        <v>30</v>
      </c>
      <c r="BO14" s="97" t="s">
        <v>343</v>
      </c>
      <c r="BP14" s="97" t="s">
        <v>344</v>
      </c>
      <c r="BQ14" s="97" t="s">
        <v>385</v>
      </c>
      <c r="BR14" s="97" t="s">
        <v>158</v>
      </c>
      <c r="CV14" s="1556" t="s">
        <v>359</v>
      </c>
      <c r="CW14" s="1556"/>
      <c r="CX14" s="1556"/>
      <c r="CY14" s="1556"/>
      <c r="CZ14" s="1556"/>
      <c r="DA14" s="1556"/>
      <c r="DB14" s="1556"/>
      <c r="DC14" s="1556"/>
      <c r="DD14" s="68"/>
      <c r="DE14" s="1556" t="s">
        <v>369</v>
      </c>
      <c r="DF14" s="1556"/>
      <c r="DG14" s="1556"/>
      <c r="DH14" s="1556"/>
      <c r="DI14" s="1556"/>
      <c r="DJ14" s="1556"/>
      <c r="DK14" s="1556"/>
      <c r="DL14" s="1556"/>
      <c r="DM14" s="68"/>
      <c r="DN14" s="1556" t="s">
        <v>368</v>
      </c>
      <c r="DO14" s="1556"/>
      <c r="DP14" s="1556"/>
      <c r="DQ14" s="1556"/>
      <c r="DR14" s="1556"/>
      <c r="DS14" s="1556"/>
      <c r="DT14" s="1556"/>
      <c r="DU14" s="1556"/>
      <c r="DV14" s="68"/>
      <c r="DW14" s="1556" t="s">
        <v>370</v>
      </c>
      <c r="DX14" s="1556"/>
      <c r="DY14" s="1556"/>
      <c r="DZ14" s="1556"/>
      <c r="EA14" s="1556"/>
      <c r="EB14" s="1556"/>
      <c r="EC14" s="1556"/>
      <c r="ED14" s="1556"/>
      <c r="EE14" s="68"/>
      <c r="EF14" s="1556" t="s">
        <v>371</v>
      </c>
      <c r="EG14" s="1556"/>
      <c r="EH14" s="1556"/>
      <c r="EI14" s="1556"/>
      <c r="EJ14" s="1556"/>
      <c r="EK14" s="1556"/>
      <c r="EL14" s="1556"/>
      <c r="EM14" s="1556"/>
      <c r="EN14" s="68"/>
      <c r="EO14" s="1556" t="s">
        <v>372</v>
      </c>
      <c r="EP14" s="1556"/>
      <c r="EQ14" s="1556"/>
      <c r="ER14" s="1556"/>
      <c r="ES14" s="1556"/>
      <c r="ET14" s="1556"/>
      <c r="EU14" s="1556"/>
      <c r="EV14" s="1556"/>
      <c r="EW14" s="68"/>
      <c r="EX14" s="1556" t="s">
        <v>373</v>
      </c>
      <c r="EY14" s="1556"/>
      <c r="EZ14" s="1556"/>
      <c r="FA14" s="1556"/>
      <c r="FB14" s="1556"/>
      <c r="FC14" s="1556"/>
      <c r="FD14" s="1556"/>
      <c r="FE14" s="1556"/>
      <c r="FF14" s="68"/>
      <c r="FG14" s="1556" t="s">
        <v>374</v>
      </c>
      <c r="FH14" s="1556"/>
      <c r="FI14" s="1556"/>
      <c r="FJ14" s="1556"/>
      <c r="FK14" s="1556"/>
      <c r="FL14" s="1556"/>
      <c r="FM14" s="1556"/>
      <c r="FN14" s="1556"/>
      <c r="FO14" s="68"/>
      <c r="FP14" s="1556" t="s">
        <v>375</v>
      </c>
      <c r="FQ14" s="1556"/>
      <c r="FR14" s="1556"/>
      <c r="FS14" s="1556"/>
      <c r="FT14" s="1556"/>
      <c r="FU14" s="1556"/>
      <c r="FV14" s="1556"/>
      <c r="FW14" s="1556"/>
      <c r="FX14" s="68"/>
      <c r="FY14" s="1556" t="s">
        <v>376</v>
      </c>
      <c r="FZ14" s="1556"/>
      <c r="GA14" s="1556"/>
      <c r="GB14" s="1556"/>
      <c r="GC14" s="1556"/>
      <c r="GD14" s="1556"/>
      <c r="GE14" s="1556"/>
      <c r="GF14" s="1556"/>
    </row>
    <row r="15" spans="1:188" ht="12" x14ac:dyDescent="0.3">
      <c r="A15" s="422" t="s">
        <v>3</v>
      </c>
      <c r="B15" s="422" t="s">
        <v>4</v>
      </c>
      <c r="C15" s="422" t="s">
        <v>5</v>
      </c>
      <c r="D15" s="422" t="s">
        <v>3</v>
      </c>
      <c r="E15" s="423" t="s">
        <v>209</v>
      </c>
      <c r="F15" s="423" t="s">
        <v>6</v>
      </c>
      <c r="G15" s="27" t="s">
        <v>7</v>
      </c>
      <c r="H15" s="422" t="s">
        <v>8</v>
      </c>
      <c r="I15" s="422" t="s">
        <v>93</v>
      </c>
      <c r="J15" s="422" t="s">
        <v>9</v>
      </c>
      <c r="K15" s="422" t="s">
        <v>10</v>
      </c>
      <c r="L15" s="422" t="s">
        <v>17</v>
      </c>
      <c r="M15" s="422" t="s">
        <v>18</v>
      </c>
      <c r="N15" s="422" t="s">
        <v>19</v>
      </c>
      <c r="O15" s="27" t="s">
        <v>45</v>
      </c>
      <c r="P15" s="27" t="s">
        <v>50</v>
      </c>
      <c r="Q15" s="27" t="s">
        <v>46</v>
      </c>
      <c r="R15" s="27" t="s">
        <v>51</v>
      </c>
      <c r="S15" s="27" t="s">
        <v>47</v>
      </c>
      <c r="T15" s="27" t="s">
        <v>52</v>
      </c>
      <c r="U15" s="27" t="s">
        <v>48</v>
      </c>
      <c r="V15" s="27" t="s">
        <v>53</v>
      </c>
      <c r="W15" s="27" t="s">
        <v>49</v>
      </c>
      <c r="X15" s="28" t="s">
        <v>54</v>
      </c>
      <c r="Y15" s="28" t="s">
        <v>105</v>
      </c>
      <c r="Z15" s="28" t="s">
        <v>155</v>
      </c>
      <c r="AA15" s="28" t="s">
        <v>156</v>
      </c>
      <c r="AB15" s="28" t="s">
        <v>104</v>
      </c>
      <c r="AC15" s="27" t="s">
        <v>96</v>
      </c>
      <c r="AD15" s="27" t="s">
        <v>97</v>
      </c>
      <c r="AE15" s="27" t="s">
        <v>98</v>
      </c>
      <c r="AF15" s="27" t="s">
        <v>99</v>
      </c>
      <c r="AG15" s="27" t="s">
        <v>100</v>
      </c>
      <c r="AH15" s="27" t="s">
        <v>120</v>
      </c>
      <c r="AI15" s="27" t="s">
        <v>121</v>
      </c>
      <c r="AJ15" s="27" t="s">
        <v>122</v>
      </c>
      <c r="AK15" s="27" t="s">
        <v>123</v>
      </c>
      <c r="AL15" s="27" t="s">
        <v>124</v>
      </c>
      <c r="AM15" s="27" t="s">
        <v>127</v>
      </c>
      <c r="AN15" s="27">
        <v>1</v>
      </c>
      <c r="AO15" s="29">
        <v>2</v>
      </c>
      <c r="AP15" s="27">
        <v>3</v>
      </c>
      <c r="AQ15" s="29">
        <v>4</v>
      </c>
      <c r="AR15" s="27">
        <v>5</v>
      </c>
      <c r="AS15" s="29">
        <v>6</v>
      </c>
      <c r="AT15" s="27">
        <v>7</v>
      </c>
      <c r="AU15" s="29">
        <v>8</v>
      </c>
      <c r="AV15" s="27">
        <v>9</v>
      </c>
      <c r="AW15" s="29">
        <v>10</v>
      </c>
      <c r="AX15" s="27">
        <v>11</v>
      </c>
      <c r="AY15" s="29">
        <v>12</v>
      </c>
      <c r="AZ15" s="27">
        <v>13</v>
      </c>
      <c r="BA15" s="29">
        <v>14</v>
      </c>
      <c r="BB15" s="27">
        <v>15</v>
      </c>
      <c r="BC15" s="29">
        <v>16</v>
      </c>
      <c r="BD15" s="27">
        <v>17</v>
      </c>
      <c r="BE15" s="29">
        <v>18</v>
      </c>
      <c r="BF15" s="27">
        <v>19</v>
      </c>
      <c r="BG15" s="29">
        <v>20</v>
      </c>
      <c r="BH15" s="27">
        <v>21</v>
      </c>
      <c r="BI15" s="29">
        <v>22</v>
      </c>
      <c r="BJ15" s="27">
        <v>23</v>
      </c>
      <c r="BK15" s="29">
        <v>24</v>
      </c>
      <c r="BL15" s="27">
        <v>25</v>
      </c>
      <c r="BM15" s="29">
        <v>26</v>
      </c>
      <c r="BN15" s="27">
        <v>27</v>
      </c>
      <c r="BO15" s="29">
        <v>28</v>
      </c>
      <c r="BP15" s="29">
        <v>29</v>
      </c>
      <c r="BQ15" s="27">
        <v>30</v>
      </c>
      <c r="BR15" s="29">
        <v>31</v>
      </c>
      <c r="BS15" s="70"/>
      <c r="BU15" s="70" t="s">
        <v>84</v>
      </c>
      <c r="BV15" s="70" t="s">
        <v>85</v>
      </c>
      <c r="BW15" s="70" t="s">
        <v>86</v>
      </c>
      <c r="BX15" s="70" t="s">
        <v>87</v>
      </c>
      <c r="BY15" s="70" t="s">
        <v>91</v>
      </c>
      <c r="BZ15" s="70" t="s">
        <v>129</v>
      </c>
      <c r="CB15" s="70" t="s">
        <v>84</v>
      </c>
      <c r="CC15" s="70" t="s">
        <v>85</v>
      </c>
      <c r="CD15" s="70" t="s">
        <v>86</v>
      </c>
      <c r="CE15" s="70" t="s">
        <v>87</v>
      </c>
      <c r="CF15" s="70" t="s">
        <v>91</v>
      </c>
      <c r="CG15" s="70" t="s">
        <v>129</v>
      </c>
      <c r="CI15" s="99" t="s">
        <v>188</v>
      </c>
      <c r="CJ15" s="99" t="s">
        <v>189</v>
      </c>
      <c r="CK15" s="99" t="s">
        <v>190</v>
      </c>
      <c r="CL15" s="99" t="s">
        <v>191</v>
      </c>
      <c r="CM15" s="99" t="s">
        <v>192</v>
      </c>
      <c r="CN15" s="99" t="s">
        <v>193</v>
      </c>
      <c r="CO15" s="99" t="s">
        <v>194</v>
      </c>
      <c r="CP15" s="99" t="s">
        <v>195</v>
      </c>
      <c r="CV15" s="99" t="s">
        <v>360</v>
      </c>
      <c r="CW15" s="99" t="s">
        <v>361</v>
      </c>
      <c r="CX15" s="99" t="s">
        <v>362</v>
      </c>
      <c r="CY15" s="99" t="s">
        <v>363</v>
      </c>
      <c r="CZ15" s="99" t="s">
        <v>364</v>
      </c>
      <c r="DA15" s="99" t="s">
        <v>365</v>
      </c>
      <c r="DB15" s="99" t="s">
        <v>366</v>
      </c>
      <c r="DC15" s="99" t="s">
        <v>367</v>
      </c>
      <c r="DD15" s="68"/>
      <c r="DE15" s="1164" t="s">
        <v>360</v>
      </c>
      <c r="DF15" s="1164" t="s">
        <v>361</v>
      </c>
      <c r="DG15" s="1164" t="s">
        <v>362</v>
      </c>
      <c r="DH15" s="1164" t="s">
        <v>363</v>
      </c>
      <c r="DI15" s="1164" t="s">
        <v>364</v>
      </c>
      <c r="DJ15" s="1164" t="s">
        <v>365</v>
      </c>
      <c r="DK15" s="1164" t="s">
        <v>366</v>
      </c>
      <c r="DL15" s="1164" t="s">
        <v>367</v>
      </c>
      <c r="DM15" s="68"/>
      <c r="DN15" s="99" t="s">
        <v>360</v>
      </c>
      <c r="DO15" s="99" t="s">
        <v>361</v>
      </c>
      <c r="DP15" s="99" t="s">
        <v>362</v>
      </c>
      <c r="DQ15" s="99" t="s">
        <v>363</v>
      </c>
      <c r="DR15" s="99" t="s">
        <v>364</v>
      </c>
      <c r="DS15" s="99" t="s">
        <v>365</v>
      </c>
      <c r="DT15" s="99" t="s">
        <v>366</v>
      </c>
      <c r="DU15" s="99" t="s">
        <v>367</v>
      </c>
      <c r="DV15" s="68"/>
      <c r="DW15" s="1164" t="s">
        <v>360</v>
      </c>
      <c r="DX15" s="1164" t="s">
        <v>361</v>
      </c>
      <c r="DY15" s="1164" t="s">
        <v>362</v>
      </c>
      <c r="DZ15" s="1164" t="s">
        <v>363</v>
      </c>
      <c r="EA15" s="1164" t="s">
        <v>364</v>
      </c>
      <c r="EB15" s="1164" t="s">
        <v>365</v>
      </c>
      <c r="EC15" s="1164" t="s">
        <v>366</v>
      </c>
      <c r="ED15" s="1164" t="s">
        <v>367</v>
      </c>
      <c r="EE15" s="68"/>
      <c r="EF15" s="99" t="s">
        <v>360</v>
      </c>
      <c r="EG15" s="99" t="s">
        <v>361</v>
      </c>
      <c r="EH15" s="99" t="s">
        <v>362</v>
      </c>
      <c r="EI15" s="99" t="s">
        <v>363</v>
      </c>
      <c r="EJ15" s="99" t="s">
        <v>364</v>
      </c>
      <c r="EK15" s="99" t="s">
        <v>365</v>
      </c>
      <c r="EL15" s="99" t="s">
        <v>366</v>
      </c>
      <c r="EM15" s="99" t="s">
        <v>367</v>
      </c>
      <c r="EN15" s="68"/>
      <c r="EO15" s="1164" t="s">
        <v>360</v>
      </c>
      <c r="EP15" s="1164" t="s">
        <v>361</v>
      </c>
      <c r="EQ15" s="1164" t="s">
        <v>362</v>
      </c>
      <c r="ER15" s="1164" t="s">
        <v>363</v>
      </c>
      <c r="ES15" s="1164" t="s">
        <v>364</v>
      </c>
      <c r="ET15" s="1164" t="s">
        <v>365</v>
      </c>
      <c r="EU15" s="1164" t="s">
        <v>366</v>
      </c>
      <c r="EV15" s="1164" t="s">
        <v>367</v>
      </c>
      <c r="EW15" s="68"/>
      <c r="EX15" s="99" t="s">
        <v>360</v>
      </c>
      <c r="EY15" s="99" t="s">
        <v>361</v>
      </c>
      <c r="EZ15" s="99" t="s">
        <v>362</v>
      </c>
      <c r="FA15" s="99" t="s">
        <v>363</v>
      </c>
      <c r="FB15" s="99" t="s">
        <v>364</v>
      </c>
      <c r="FC15" s="99" t="s">
        <v>365</v>
      </c>
      <c r="FD15" s="99" t="s">
        <v>366</v>
      </c>
      <c r="FE15" s="99" t="s">
        <v>367</v>
      </c>
      <c r="FF15" s="68"/>
      <c r="FG15" s="1164" t="s">
        <v>360</v>
      </c>
      <c r="FH15" s="1164" t="s">
        <v>361</v>
      </c>
      <c r="FI15" s="1164" t="s">
        <v>362</v>
      </c>
      <c r="FJ15" s="1164" t="s">
        <v>363</v>
      </c>
      <c r="FK15" s="1164" t="s">
        <v>364</v>
      </c>
      <c r="FL15" s="1164" t="s">
        <v>365</v>
      </c>
      <c r="FM15" s="1164" t="s">
        <v>366</v>
      </c>
      <c r="FN15" s="1164" t="s">
        <v>367</v>
      </c>
      <c r="FO15" s="68"/>
      <c r="FP15" s="99" t="s">
        <v>360</v>
      </c>
      <c r="FQ15" s="99" t="s">
        <v>361</v>
      </c>
      <c r="FR15" s="99" t="s">
        <v>362</v>
      </c>
      <c r="FS15" s="99" t="s">
        <v>363</v>
      </c>
      <c r="FT15" s="99" t="s">
        <v>364</v>
      </c>
      <c r="FU15" s="99" t="s">
        <v>365</v>
      </c>
      <c r="FV15" s="99" t="s">
        <v>366</v>
      </c>
      <c r="FW15" s="99" t="s">
        <v>367</v>
      </c>
      <c r="FX15" s="68"/>
      <c r="FY15" s="1164" t="s">
        <v>360</v>
      </c>
      <c r="FZ15" s="1164" t="s">
        <v>361</v>
      </c>
      <c r="GA15" s="1164" t="s">
        <v>362</v>
      </c>
      <c r="GB15" s="1164" t="s">
        <v>363</v>
      </c>
      <c r="GC15" s="1164" t="s">
        <v>364</v>
      </c>
      <c r="GD15" s="1164" t="s">
        <v>365</v>
      </c>
      <c r="GE15" s="1164" t="s">
        <v>366</v>
      </c>
      <c r="GF15" s="1164" t="s">
        <v>367</v>
      </c>
    </row>
    <row r="16" spans="1:188" ht="13.5" customHeight="1" x14ac:dyDescent="0.3">
      <c r="A16" s="387"/>
      <c r="B16" s="387" t="s">
        <v>241</v>
      </c>
      <c r="C16" s="387" t="s">
        <v>24</v>
      </c>
      <c r="D16" s="388">
        <v>0</v>
      </c>
      <c r="E16" s="388">
        <v>0.72916666666666663</v>
      </c>
      <c r="F16" s="389" t="str">
        <f t="shared" ref="F16:F29" si="3">IF(VALUE(D16)&gt;=0.72,"PT",IF(VALUE(D16)&lt;0.72,"Off-PT"))</f>
        <v>Off-PT</v>
      </c>
      <c r="G16" s="9"/>
      <c r="H16" s="390">
        <f>INDEX(Lookup!$F$293:$Q$303,MATCH(B16,Lookup!$F$293:$F$303,0),MATCH($F$9,Lookup!$F$293:$Q$293,0))</f>
        <v>0.1</v>
      </c>
      <c r="I16" s="391">
        <v>182</v>
      </c>
      <c r="J16" s="392">
        <f t="shared" ref="J16:J31" si="4">($F$12*$F$13)/100</f>
        <v>683.8</v>
      </c>
      <c r="K16" s="393">
        <f t="shared" ref="K16:K29" si="5">H16*L16</f>
        <v>0</v>
      </c>
      <c r="L16" s="394">
        <f t="shared" ref="L16:L29" si="6">COUNTA(AN16:BR16)</f>
        <v>0</v>
      </c>
      <c r="M16" s="395">
        <f t="shared" ref="M16:M31" si="7">IF($F$11="CPP",H16*J16*AM16,I16*AM16)</f>
        <v>182</v>
      </c>
      <c r="N16" s="395">
        <f t="shared" ref="N16:N31" si="8">IF($F$11="CPP",(O16+Q16+S16+U16+W16)*AM16,(AC16+AD16+AE16+AF16+AG16)*AM16)</f>
        <v>0</v>
      </c>
      <c r="O16" s="9">
        <f t="shared" ref="O16:O29" si="9">IF($L$4&gt;0,P16*J16*$M$4*H16,0)</f>
        <v>0</v>
      </c>
      <c r="P16" s="9">
        <f>COUNTIF(AN16:BR16,"A")</f>
        <v>0</v>
      </c>
      <c r="Q16" s="9">
        <f>IF($L$5&gt;0,R16*J16*$M$5*H16,0)</f>
        <v>0</v>
      </c>
      <c r="R16" s="9">
        <f>COUNTIF(AN16:BR16,"B")</f>
        <v>0</v>
      </c>
      <c r="S16" s="9">
        <f>IF($L$6&gt;0,T16*J16*$M$6*H16,0)</f>
        <v>0</v>
      </c>
      <c r="T16" s="9">
        <f>COUNTIF(AN16:BR16,"C")</f>
        <v>0</v>
      </c>
      <c r="U16" s="9">
        <f>IF($L$7&gt;0,V16*J16*$M$7*H16,0)</f>
        <v>0</v>
      </c>
      <c r="V16" s="9">
        <f>COUNTIF(AN16:BR16,"D")</f>
        <v>0</v>
      </c>
      <c r="W16" s="9">
        <f>IF($L$8&gt;0,X16*J16*$M$8*H16,0)</f>
        <v>0</v>
      </c>
      <c r="X16" s="9">
        <f>COUNTIF(AN16:BR16,"E")</f>
        <v>0</v>
      </c>
      <c r="Y16" s="9">
        <f t="shared" ref="Y16:Y29" si="10">COUNTIF(AN16:BR16,"F")</f>
        <v>0</v>
      </c>
      <c r="Z16" s="9">
        <f>COUNTIF(AN16:BR16,"G")</f>
        <v>0</v>
      </c>
      <c r="AA16" s="9">
        <f>COUNTIF(AN16:BR16,"H")</f>
        <v>0</v>
      </c>
      <c r="AB16" s="9">
        <f>(Y16+Z16+AA16)*H16</f>
        <v>0</v>
      </c>
      <c r="AC16" s="9">
        <f t="shared" ref="AC16:AC29" si="11">IF($L$4&gt;0,I16*$M$4*P16,0)</f>
        <v>0</v>
      </c>
      <c r="AD16" s="9">
        <f t="shared" ref="AD16:AD29" si="12">IF($L$5&gt;0,I16*$M$5*R16,0)</f>
        <v>0</v>
      </c>
      <c r="AE16" s="9">
        <f t="shared" ref="AE16:AE29" si="13">IF($L$6&gt;0,I16*$M$6*T16,0)</f>
        <v>0</v>
      </c>
      <c r="AF16" s="9">
        <f t="shared" ref="AF16:AF29" si="14">IF($L$7&gt;0,I16*$M$7*V16,0)</f>
        <v>0</v>
      </c>
      <c r="AG16" s="9">
        <f t="shared" ref="AG16:AG29" si="15">IF($L$8&gt;0,I16*$M$8*X16,0)</f>
        <v>0</v>
      </c>
      <c r="AH16" s="8">
        <f t="shared" ref="AH16:AH29" si="16">IF(ISERROR(M16*$M$4),0,M16*$M$4)</f>
        <v>182</v>
      </c>
      <c r="AI16" s="8">
        <f t="shared" ref="AI16:AI29" si="17">IF(ISERROR(M16*$M$5),0,M16*$M$5)</f>
        <v>0</v>
      </c>
      <c r="AJ16" s="8">
        <f t="shared" ref="AJ16:AJ29" si="18">IF(ISERROR(M16*$M$6),0,M16*$M$6)</f>
        <v>0</v>
      </c>
      <c r="AK16" s="8">
        <f t="shared" ref="AK16:AK29" si="19">IF(ISERROR(M16*$M$7),0,M16*$M$7)</f>
        <v>0</v>
      </c>
      <c r="AL16" s="8">
        <f t="shared" ref="AL16:AL29" si="20">IF(ISERROR(M16*$M$8),0,M16*$M$8)</f>
        <v>0</v>
      </c>
      <c r="AM16" s="103" t="str">
        <f t="shared" ref="AM16:AM31" si="21">IF(G16="","1",IF(G16="Break",1.15,IF(G16="2inbreak",1.15,IF(G16="PultIB",1.15,IF(G16="1stIB",1.3,IF(G16="lastIB",1.3,IF(G16="B&amp;1stIB",1.45,IF(G16="B&amp;lastIB",1.45,IF(G16="B&amp;2inbreak",1.45,IF(G16="B&amp;PultIB",1.45,IF(G16="T&amp;T",1.35,)))))))))))</f>
        <v>1</v>
      </c>
      <c r="AN16" s="63"/>
      <c r="AO16" s="63"/>
      <c r="AP16" s="63"/>
      <c r="AQ16" s="66"/>
      <c r="AR16" s="66"/>
      <c r="AS16" s="63"/>
      <c r="AT16" s="63"/>
      <c r="AU16" s="63"/>
      <c r="AV16" s="63"/>
      <c r="AW16" s="63"/>
      <c r="AX16" s="66"/>
      <c r="AY16" s="66"/>
      <c r="AZ16" s="63"/>
      <c r="BA16" s="63"/>
      <c r="BB16" s="63"/>
      <c r="BC16" s="63"/>
      <c r="BD16" s="63"/>
      <c r="BE16" s="66"/>
      <c r="BF16" s="66"/>
      <c r="BG16" s="63"/>
      <c r="BH16" s="63"/>
      <c r="BI16" s="63"/>
      <c r="BJ16" s="63"/>
      <c r="BK16" s="63"/>
      <c r="BL16" s="66"/>
      <c r="BM16" s="66"/>
      <c r="BN16" s="63"/>
      <c r="BO16" s="63"/>
      <c r="BP16" s="63"/>
      <c r="BQ16" s="63"/>
      <c r="BR16" s="63"/>
      <c r="BS16" s="70"/>
      <c r="BU16" s="70">
        <f>COUNTA(AN16:AR16)*H16</f>
        <v>0</v>
      </c>
      <c r="BV16" s="70">
        <f>COUNTA(AS16:AY16)*H16</f>
        <v>0</v>
      </c>
      <c r="BW16" s="70">
        <f>COUNTA(AZ16:BF16)*H16</f>
        <v>0</v>
      </c>
      <c r="BX16" s="70">
        <f>COUNTA(BG16:BM16)*H16</f>
        <v>0</v>
      </c>
      <c r="BY16" s="70">
        <f>COUNTA(BN16:BR16)*H16</f>
        <v>0</v>
      </c>
      <c r="BZ16" s="70">
        <f>COUNTA(BS16)*H16</f>
        <v>0</v>
      </c>
      <c r="CB16" s="104">
        <f>(COUNTIF(AN16:AR16,"A")*AH16)+(COUNTIF(AN16:AR16,"B")*AI16)+(COUNTIF(AN16:AR16,"C")*AJ16)+(COUNTIF(AN16:AR16,"D")*AK16)+(COUNTIF(AN16:AR16,"E")*AL16)</f>
        <v>0</v>
      </c>
      <c r="CC16" s="104">
        <f>(COUNTIF(AS16:AY16,"A")*AH16)+(COUNTIF(AS16:AY16,"B")*AI16)+(COUNTIF(AS16:AY16,"C")*AJ16)+(COUNTIF(AS16:AY16,"D")*AK16)+(COUNTIF(AS16:AY16,"E")*AL16)</f>
        <v>0</v>
      </c>
      <c r="CD16" s="104">
        <f>(COUNTIF(AZ16:BF16,"A")*AH16)+(COUNTIF(AZ16:BF16,"B")*AI16)+(COUNTIF(AZ16:BF16,"C")*AJ16)+(COUNTIF(AZ16:BF16,"D")*AK16)+(COUNTIF(AZ16:BF16,"E")*AL16)</f>
        <v>0</v>
      </c>
      <c r="CE16" s="104">
        <f>(COUNTIF(BG16:BM16,"A")*AH16)+(COUNTIF(BG16:BM16,"B")*AI16)+(COUNTIF(BG16:BM16,"C")*AJ16)+(COUNTIF(BG16:BM16,"D")*AK16)+(COUNTIF(BG16:BM16,"E")*AL16)</f>
        <v>0</v>
      </c>
      <c r="CF16" s="104">
        <f>(COUNTIF(BN16:BR16,"A")*AH16)+(COUNTIF(BN16:BR16,"B")*AI16)+(COUNTIF(BN16:BR16,"C")*AJ16)+(COUNTIF(BN16:BR16,"D")*AK16)+(COUNTIF(BN16:BR16,"E")*AL16)</f>
        <v>0</v>
      </c>
      <c r="CG16" s="104">
        <f>(COUNTIF(BS16,"A")*AH16)+(COUNTIF(BS16,"B")*AI16)+(COUNTIF(BS16,"C")*AJ16)+(COUNTIF(BS16,"D")*AK16)+(COUNTIF(BS16,"E")*AL16)</f>
        <v>0</v>
      </c>
      <c r="CI16" s="105">
        <f>P16*H16</f>
        <v>0</v>
      </c>
      <c r="CJ16" s="105">
        <f>R16*H16</f>
        <v>0</v>
      </c>
      <c r="CK16" s="105">
        <f>T16*H16</f>
        <v>0</v>
      </c>
      <c r="CL16" s="105">
        <f>V16*H16</f>
        <v>0</v>
      </c>
      <c r="CM16" s="105">
        <f>X16*H16</f>
        <v>0</v>
      </c>
      <c r="CN16" s="105">
        <f>Y16*H16</f>
        <v>0</v>
      </c>
      <c r="CO16" s="105">
        <f>Z16*H16</f>
        <v>0</v>
      </c>
      <c r="CP16" s="105">
        <f>AA16*H16</f>
        <v>0</v>
      </c>
      <c r="CV16" s="355">
        <f>IFERROR(COUNTIF(AN16:AR16,"a"),"-")</f>
        <v>0</v>
      </c>
      <c r="CW16" s="355">
        <f>IFERROR(COUNTIF(AN16:AR16,"b"),"-")</f>
        <v>0</v>
      </c>
      <c r="CX16" s="355">
        <f>IFERROR(COUNTIF(AN16:AR16,"c"),"-")</f>
        <v>0</v>
      </c>
      <c r="CY16" s="355">
        <f>IFERROR(COUNTIF(AN16:AR16,"d"),"-")</f>
        <v>0</v>
      </c>
      <c r="CZ16" s="355">
        <f>IFERROR(COUNTIF(AN16:AR16,"e"),"-")</f>
        <v>0</v>
      </c>
      <c r="DA16" s="355">
        <f>IFERROR(COUNTIF(AN16:AR16,"f"),"-")</f>
        <v>0</v>
      </c>
      <c r="DB16" s="355">
        <f>IFERROR(COUNTIF(AN16:AR16,"g"),"-")</f>
        <v>0</v>
      </c>
      <c r="DC16" s="355">
        <f>IFERROR(COUNTIF(AN16:AR16,"h"),"-")</f>
        <v>0</v>
      </c>
      <c r="DD16" s="68"/>
      <c r="DE16" s="1168">
        <f>IFERROR((CV16*H16*$M$4),"-")</f>
        <v>0</v>
      </c>
      <c r="DF16" s="1168" t="str">
        <f>IFERROR((CW16*H16*$M$5),"-")</f>
        <v>-</v>
      </c>
      <c r="DG16" s="1168" t="str">
        <f>IFERROR((CX16*H16*$M$6),"-")</f>
        <v>-</v>
      </c>
      <c r="DH16" s="1168" t="str">
        <f>IFERROR((CY16*H16*$M$7),"-")</f>
        <v>-</v>
      </c>
      <c r="DI16" s="1168" t="str">
        <f>IFERROR((CZ16*H16*$M$8),"-")</f>
        <v>-</v>
      </c>
      <c r="DJ16" s="1168" t="str">
        <f>IFERROR((DA16*H16*$M$9),"-")</f>
        <v>-</v>
      </c>
      <c r="DK16" s="1168" t="str">
        <f>IFERROR((DB16*H16*$M$10),"-")</f>
        <v>-</v>
      </c>
      <c r="DL16" s="1168" t="str">
        <f>IFERROR((C16*H16*$M$11),"-")</f>
        <v>-</v>
      </c>
      <c r="DM16" s="68"/>
      <c r="DN16" s="355">
        <f>IFERROR(COUNTIF(AS16:AY16,"a"),"-")</f>
        <v>0</v>
      </c>
      <c r="DO16" s="355">
        <f>IFERROR(COUNTIF(AS16:AY16,"b"),"-")</f>
        <v>0</v>
      </c>
      <c r="DP16" s="355">
        <f>IFERROR(COUNTIF(AS16:AY16,"c"),"-")</f>
        <v>0</v>
      </c>
      <c r="DQ16" s="355">
        <f>IFERROR(COUNTIF(AS16:AY16,"d"),"-")</f>
        <v>0</v>
      </c>
      <c r="DR16" s="355">
        <f>IFERROR(COUNTIF(AS16:AY16,"e"),"-")</f>
        <v>0</v>
      </c>
      <c r="DS16" s="355">
        <f>IFERROR(COUNTIF(AS16:AY16,"f"),"-")</f>
        <v>0</v>
      </c>
      <c r="DT16" s="355">
        <f>IFERROR(COUNTIF(AS16:AY16,"g"),"-")</f>
        <v>0</v>
      </c>
      <c r="DU16" s="355">
        <f>IFERROR(COUNTIF(AS16:AY16,"h"),"-")</f>
        <v>0</v>
      </c>
      <c r="DV16" s="68"/>
      <c r="DW16" s="68">
        <f>IFERROR((DN16*H16*$M$4),"-")</f>
        <v>0</v>
      </c>
      <c r="DX16" s="68" t="str">
        <f>IFERROR((DO16*H16*$M$5),"-")</f>
        <v>-</v>
      </c>
      <c r="DY16" s="68" t="str">
        <f>IFERROR((DP16*H16*$M$6),"-")</f>
        <v>-</v>
      </c>
      <c r="DZ16" s="68" t="str">
        <f>IFERROR((DQ16*H16*$M$7),"-")</f>
        <v>-</v>
      </c>
      <c r="EA16" s="68" t="str">
        <f>IFERROR((DR16*H16*$M$8),"-")</f>
        <v>-</v>
      </c>
      <c r="EB16" s="68" t="str">
        <f>IFERROR((DS16*H16*$M$9),"-")</f>
        <v>-</v>
      </c>
      <c r="EC16" s="68" t="str">
        <f>IFERROR((DT16*H16*$M$10),"-")</f>
        <v>-</v>
      </c>
      <c r="ED16" s="68" t="str">
        <f>IFERROR((DU16*O16*$M$11),"-")</f>
        <v>-</v>
      </c>
      <c r="EE16" s="68"/>
      <c r="EF16" s="355">
        <f>IFERROR(COUNTIF(AZ16:BF16,"a"),"-")</f>
        <v>0</v>
      </c>
      <c r="EG16" s="355">
        <f>IFERROR(COUNTIF(AZ16:BF16,"b"),"-")</f>
        <v>0</v>
      </c>
      <c r="EH16" s="355">
        <f>IFERROR(COUNTIF(AZ16:BF16,"c"),"-")</f>
        <v>0</v>
      </c>
      <c r="EI16" s="355">
        <f>IFERROR(COUNTIF(AZ16:BF16,"d"),"-")</f>
        <v>0</v>
      </c>
      <c r="EJ16" s="355">
        <f>IFERROR(COUNTIF(AZ16:BF16,"e"),"-")</f>
        <v>0</v>
      </c>
      <c r="EK16" s="355">
        <f>IFERROR(COUNTIF(AZ16:BF16,"f"),"-")</f>
        <v>0</v>
      </c>
      <c r="EL16" s="355">
        <f>IFERROR(COUNTIF(AZ16:BF16,"g"),"-")</f>
        <v>0</v>
      </c>
      <c r="EM16" s="355">
        <f>IFERROR(COUNTIF(AZ16:BF16,"h"),"-")</f>
        <v>0</v>
      </c>
      <c r="EN16" s="68"/>
      <c r="EO16" s="68">
        <f>IFERROR((EF16*H16*$M$4),"-")</f>
        <v>0</v>
      </c>
      <c r="EP16" s="68" t="str">
        <f>IFERROR((EG16*H16*$M$5),"-")</f>
        <v>-</v>
      </c>
      <c r="EQ16" s="68" t="str">
        <f>IFERROR((EH16*H16*$M$6),"-")</f>
        <v>-</v>
      </c>
      <c r="ER16" s="68" t="str">
        <f>IFERROR((EI16*H16*$M$7),"-")</f>
        <v>-</v>
      </c>
      <c r="ES16" s="68" t="str">
        <f>IFERROR((EJ16*H16*$M$8),"-")</f>
        <v>-</v>
      </c>
      <c r="ET16" s="68" t="str">
        <f>IFERROR((EK16*H16*$M$9),"-")</f>
        <v>-</v>
      </c>
      <c r="EU16" s="68" t="str">
        <f>IFERROR((EL16*H16*$M$10),"-")</f>
        <v>-</v>
      </c>
      <c r="EV16" s="68" t="str">
        <f>IFERROR((EM16*H16*$M$11),"-")</f>
        <v>-</v>
      </c>
      <c r="EW16" s="68"/>
      <c r="EX16" s="355">
        <f>IFERROR(COUNTIF(BG16:BM16,"a"),"-")</f>
        <v>0</v>
      </c>
      <c r="EY16" s="355">
        <f>IFERROR(COUNTIF(BG16:BM16,"b"),"-")</f>
        <v>0</v>
      </c>
      <c r="EZ16" s="355">
        <f>IFERROR(COUNTIF(BG16:BM16,"c"),"-")</f>
        <v>0</v>
      </c>
      <c r="FA16" s="355">
        <f>IFERROR(COUNTIF(BG16:BM16,"d"),"-")</f>
        <v>0</v>
      </c>
      <c r="FB16" s="355">
        <f>IFERROR(COUNTIF(BG16:BM16,"e"),"-")</f>
        <v>0</v>
      </c>
      <c r="FC16" s="355">
        <f>IFERROR(COUNTIF(BG16:BM16,"f"),"-")</f>
        <v>0</v>
      </c>
      <c r="FD16" s="355">
        <f>IFERROR(COUNTIF(BG16:BM16,"g"),"-")</f>
        <v>0</v>
      </c>
      <c r="FE16" s="355">
        <f>IFERROR(COUNTIF(BG16:BM16,"h"),"-")</f>
        <v>0</v>
      </c>
      <c r="FF16" s="68"/>
      <c r="FG16" s="68">
        <f>IFERROR((EX16*H16*$M$4),"-")</f>
        <v>0</v>
      </c>
      <c r="FH16" s="68" t="str">
        <f>IFERROR((EY16*H16*$M$5),"-")</f>
        <v>-</v>
      </c>
      <c r="FI16" s="68" t="str">
        <f>IFERROR((EZ16*H16*$M$6),"-")</f>
        <v>-</v>
      </c>
      <c r="FJ16" s="68" t="str">
        <f>IFERROR((A16*H16*$M$7),"-")</f>
        <v>-</v>
      </c>
      <c r="FK16" s="68" t="str">
        <f>IFERROR((FB16*H16*$M$8),"-")</f>
        <v>-</v>
      </c>
      <c r="FL16" s="68" t="str">
        <f>IFERROR((FC16*H16*$M$9),"-")</f>
        <v>-</v>
      </c>
      <c r="FM16" s="68" t="str">
        <f>IFERROR((FD16*H16*$M$10),"-")</f>
        <v>-</v>
      </c>
      <c r="FN16" s="68" t="str">
        <f>IFERROR((FE16*H16*$M$11),"-")</f>
        <v>-</v>
      </c>
      <c r="FO16" s="68"/>
      <c r="FP16" s="355">
        <f>IFERROR(COUNTIF(BN16:BR16,"a"),"-")</f>
        <v>0</v>
      </c>
      <c r="FQ16" s="355">
        <f>IFERROR(COUNTIF(BN16:BR16,"b"),"-")</f>
        <v>0</v>
      </c>
      <c r="FR16" s="355">
        <f>IFERROR(COUNTIF(BN16:BR16,"c"),"-")</f>
        <v>0</v>
      </c>
      <c r="FS16" s="355">
        <f>IFERROR(COUNTIF(BN16:BR16,"d"),"-")</f>
        <v>0</v>
      </c>
      <c r="FT16" s="355">
        <f>IFERROR(COUNTIF(BN16:BR16,"e"),"-")</f>
        <v>0</v>
      </c>
      <c r="FU16" s="355">
        <f>IFERROR(COUNTIF(BN16:BR16,"f"),"-")</f>
        <v>0</v>
      </c>
      <c r="FV16" s="355">
        <f>IFERROR(COUNTIF(BN16:BR16,"g"),"-")</f>
        <v>0</v>
      </c>
      <c r="FW16" s="355">
        <f>IFERROR(COUNTIF(BN16:BR16,"h"),"-")</f>
        <v>0</v>
      </c>
      <c r="FX16" s="68"/>
      <c r="FY16" s="68">
        <f>IFERROR((FP16*H16*$M$4),"-")</f>
        <v>0</v>
      </c>
      <c r="FZ16" s="68" t="str">
        <f>IFERROR((FQ16*H16*$M$5),"-")</f>
        <v>-</v>
      </c>
      <c r="GA16" s="68" t="str">
        <f>IFERROR((FR16*H16*$M$6),"-")</f>
        <v>-</v>
      </c>
      <c r="GB16" s="68" t="str">
        <f>IFERROR((FS16*H16*$M$7),"-")</f>
        <v>-</v>
      </c>
      <c r="GC16" s="68" t="str">
        <f>IFERROR((FT16*H16*$M$8),"-")</f>
        <v>-</v>
      </c>
      <c r="GD16" s="68" t="str">
        <f>IFERROR((FU16*H16*$M$9),"-")</f>
        <v>-</v>
      </c>
      <c r="GE16" s="68" t="str">
        <f>IFERROR((FV16*H16*$M$10),"-")</f>
        <v>-</v>
      </c>
      <c r="GF16" s="68" t="str">
        <f>IFERROR((FW16*H16*$M$11),"-")</f>
        <v>-</v>
      </c>
    </row>
    <row r="17" spans="1:188" ht="13.5" customHeight="1" x14ac:dyDescent="0.3">
      <c r="A17" s="387"/>
      <c r="B17" s="387" t="s">
        <v>241</v>
      </c>
      <c r="C17" s="387" t="s">
        <v>24</v>
      </c>
      <c r="D17" s="388">
        <v>0</v>
      </c>
      <c r="E17" s="388">
        <v>0.72916666666666663</v>
      </c>
      <c r="F17" s="389" t="str">
        <f t="shared" si="3"/>
        <v>Off-PT</v>
      </c>
      <c r="G17" s="9"/>
      <c r="H17" s="390">
        <f>INDEX(Lookup!$F$293:$Q$303,MATCH(B17,Lookup!$F$293:$F$303,0),MATCH($F$9,Lookup!$F$293:$Q$293,0))</f>
        <v>0.1</v>
      </c>
      <c r="I17" s="391">
        <v>182</v>
      </c>
      <c r="J17" s="392">
        <f t="shared" si="4"/>
        <v>683.8</v>
      </c>
      <c r="K17" s="393">
        <f t="shared" si="5"/>
        <v>0</v>
      </c>
      <c r="L17" s="394">
        <f t="shared" si="6"/>
        <v>0</v>
      </c>
      <c r="M17" s="395">
        <f t="shared" si="7"/>
        <v>182</v>
      </c>
      <c r="N17" s="395">
        <f t="shared" si="8"/>
        <v>0</v>
      </c>
      <c r="O17" s="9">
        <f t="shared" si="9"/>
        <v>0</v>
      </c>
      <c r="P17" s="9">
        <f t="shared" ref="P17:P29" si="22">COUNTIF(AN17:BR17,"A")</f>
        <v>0</v>
      </c>
      <c r="Q17" s="9">
        <f t="shared" ref="Q17:Q29" si="23">IF($L$5&gt;0,R17*J17*$M$5*H17,0)</f>
        <v>0</v>
      </c>
      <c r="R17" s="9">
        <f t="shared" ref="R17:R29" si="24">COUNTIF(AN17:BR17,"B")</f>
        <v>0</v>
      </c>
      <c r="S17" s="9">
        <f t="shared" ref="S17:S29" si="25">IF($L$6&gt;0,T17*J17*$M$6*H17,0)</f>
        <v>0</v>
      </c>
      <c r="T17" s="9">
        <f t="shared" ref="T17:T29" si="26">COUNTIF(AN17:BR17,"C")</f>
        <v>0</v>
      </c>
      <c r="U17" s="9">
        <f t="shared" ref="U17:U29" si="27">IF($L$7&gt;0,V17*J17*$M$7*H17,0)</f>
        <v>0</v>
      </c>
      <c r="V17" s="9">
        <f t="shared" ref="V17:V29" si="28">COUNTIF(AN17:BR17,"D")</f>
        <v>0</v>
      </c>
      <c r="W17" s="9">
        <f t="shared" ref="W17:W29" si="29">IF($L$8&gt;0,X17*J17*$M$8*H17,0)</f>
        <v>0</v>
      </c>
      <c r="X17" s="9">
        <f t="shared" ref="X17:X29" si="30">COUNTIF(AN17:BR17,"E")</f>
        <v>0</v>
      </c>
      <c r="Y17" s="9">
        <f t="shared" si="10"/>
        <v>0</v>
      </c>
      <c r="Z17" s="9">
        <f t="shared" ref="Z17:Z29" si="31">COUNTIF(AN17:BR17,"G")</f>
        <v>0</v>
      </c>
      <c r="AA17" s="9">
        <f t="shared" ref="AA17:AA29" si="32">COUNTIF(AN17:BR17,"H")</f>
        <v>0</v>
      </c>
      <c r="AB17" s="9">
        <f t="shared" ref="AB17:AB29" si="33">(Y17+Z17+AA17)*H17</f>
        <v>0</v>
      </c>
      <c r="AC17" s="9">
        <f t="shared" si="11"/>
        <v>0</v>
      </c>
      <c r="AD17" s="9">
        <f t="shared" si="12"/>
        <v>0</v>
      </c>
      <c r="AE17" s="9">
        <f t="shared" si="13"/>
        <v>0</v>
      </c>
      <c r="AF17" s="9">
        <f t="shared" si="14"/>
        <v>0</v>
      </c>
      <c r="AG17" s="9">
        <f t="shared" si="15"/>
        <v>0</v>
      </c>
      <c r="AH17" s="8">
        <f t="shared" si="16"/>
        <v>182</v>
      </c>
      <c r="AI17" s="8">
        <f t="shared" si="17"/>
        <v>0</v>
      </c>
      <c r="AJ17" s="8">
        <f t="shared" si="18"/>
        <v>0</v>
      </c>
      <c r="AK17" s="8">
        <f t="shared" si="19"/>
        <v>0</v>
      </c>
      <c r="AL17" s="8">
        <f t="shared" si="20"/>
        <v>0</v>
      </c>
      <c r="AM17" s="103" t="str">
        <f t="shared" si="21"/>
        <v>1</v>
      </c>
      <c r="AN17" s="63"/>
      <c r="AO17" s="63"/>
      <c r="AP17" s="63"/>
      <c r="AQ17" s="66"/>
      <c r="AR17" s="66"/>
      <c r="AS17" s="63"/>
      <c r="AT17" s="63"/>
      <c r="AU17" s="63"/>
      <c r="AV17" s="63"/>
      <c r="AW17" s="63"/>
      <c r="AX17" s="66"/>
      <c r="AY17" s="66"/>
      <c r="AZ17" s="63"/>
      <c r="BA17" s="63"/>
      <c r="BB17" s="63"/>
      <c r="BC17" s="63"/>
      <c r="BD17" s="63"/>
      <c r="BE17" s="66"/>
      <c r="BF17" s="66"/>
      <c r="BG17" s="63"/>
      <c r="BH17" s="63"/>
      <c r="BI17" s="63"/>
      <c r="BJ17" s="63"/>
      <c r="BK17" s="63"/>
      <c r="BL17" s="66"/>
      <c r="BM17" s="66"/>
      <c r="BN17" s="63"/>
      <c r="BO17" s="63"/>
      <c r="BP17" s="63"/>
      <c r="BQ17" s="63"/>
      <c r="BR17" s="63"/>
      <c r="BS17" s="70"/>
      <c r="BU17" s="70">
        <f t="shared" ref="BU17:BU31" si="34">COUNTA(AN17:AR17)*H17</f>
        <v>0</v>
      </c>
      <c r="BV17" s="70">
        <f t="shared" ref="BV17:BV31" si="35">COUNTA(AS17:AY17)*H17</f>
        <v>0</v>
      </c>
      <c r="BW17" s="70">
        <f t="shared" ref="BW17:BW31" si="36">COUNTA(AZ17:BF17)*H17</f>
        <v>0</v>
      </c>
      <c r="BX17" s="70">
        <f t="shared" ref="BX17:BX31" si="37">COUNTA(BG17:BM17)*H17</f>
        <v>0</v>
      </c>
      <c r="BY17" s="70">
        <f t="shared" ref="BY17:BY31" si="38">COUNTA(BN17:BR17)*H17</f>
        <v>0</v>
      </c>
      <c r="BZ17" s="70">
        <f t="shared" ref="BZ17:BZ31" si="39">COUNTA(BS17)*H17</f>
        <v>0</v>
      </c>
      <c r="CB17" s="104">
        <f t="shared" ref="CB17:CB31" si="40">(COUNTIF(AN17:AR17,"A")*AH17)+(COUNTIF(AN17:AR17,"B")*AI17)+(COUNTIF(AN17:AR17,"C")*AJ17)+(COUNTIF(AN17:AR17,"D")*AK17)+(COUNTIF(AN17:AR17,"E")*AL17)</f>
        <v>0</v>
      </c>
      <c r="CC17" s="104">
        <f t="shared" ref="CC17:CC31" si="41">(COUNTIF(AS17:AY17,"A")*AH17)+(COUNTIF(AS17:AY17,"B")*AI17)+(COUNTIF(AS17:AY17,"C")*AJ17)+(COUNTIF(AS17:AY17,"D")*AK17)+(COUNTIF(AS17:AY17,"E")*AL17)</f>
        <v>0</v>
      </c>
      <c r="CD17" s="104">
        <f t="shared" ref="CD17:CD31" si="42">(COUNTIF(AZ17:BF17,"A")*AH17)+(COUNTIF(AZ17:BF17,"B")*AI17)+(COUNTIF(AZ17:BF17,"C")*AJ17)+(COUNTIF(AZ17:BF17,"D")*AK17)+(COUNTIF(AZ17:BF17,"E")*AL17)</f>
        <v>0</v>
      </c>
      <c r="CE17" s="104">
        <f t="shared" ref="CE17:CE31" si="43">(COUNTIF(BG17:BM17,"A")*AH17)+(COUNTIF(BG17:BM17,"B")*AI17)+(COUNTIF(BG17:BM17,"C")*AJ17)+(COUNTIF(BG17:BM17,"D")*AK17)+(COUNTIF(BG17:BM17,"E")*AL17)</f>
        <v>0</v>
      </c>
      <c r="CF17" s="104">
        <f t="shared" ref="CF17:CF31" si="44">(COUNTIF(BN17:BR17,"A")*AH17)+(COUNTIF(BN17:BR17,"B")*AI17)+(COUNTIF(BN17:BR17,"C")*AJ17)+(COUNTIF(BN17:BR17,"D")*AK17)+(COUNTIF(BN17:BR17,"E")*AL17)</f>
        <v>0</v>
      </c>
      <c r="CG17" s="104">
        <f t="shared" ref="CG17:CG31" si="45">(COUNTIF(BS17,"A")*AH17)+(COUNTIF(BS17,"B")*AI17)+(COUNTIF(BS17,"C")*AJ17)+(COUNTIF(BS17,"D")*AK17)+(COUNTIF(BS17,"E")*AL17)</f>
        <v>0</v>
      </c>
      <c r="CI17" s="105">
        <f t="shared" ref="CI17:CI29" si="46">P17*H17</f>
        <v>0</v>
      </c>
      <c r="CJ17" s="105">
        <f t="shared" ref="CJ17:CJ29" si="47">R17*H17</f>
        <v>0</v>
      </c>
      <c r="CK17" s="105">
        <f t="shared" ref="CK17:CK29" si="48">T17*H17</f>
        <v>0</v>
      </c>
      <c r="CL17" s="105">
        <f t="shared" ref="CL17:CL29" si="49">V17*H17</f>
        <v>0</v>
      </c>
      <c r="CM17" s="105">
        <f t="shared" ref="CM17:CM29" si="50">X17*H17</f>
        <v>0</v>
      </c>
      <c r="CN17" s="105">
        <f t="shared" ref="CN17:CN29" si="51">Y17*H17</f>
        <v>0</v>
      </c>
      <c r="CO17" s="105">
        <f t="shared" ref="CO17:CO29" si="52">Z17*H17</f>
        <v>0</v>
      </c>
      <c r="CP17" s="105">
        <f t="shared" ref="CP17:CP29" si="53">AA17*H17</f>
        <v>0</v>
      </c>
      <c r="CV17" s="355">
        <f t="shared" ref="CV17:CV31" si="54">IFERROR(COUNTIF(AN17:AR17,"a"),"-")</f>
        <v>0</v>
      </c>
      <c r="CW17" s="355">
        <f t="shared" ref="CW17:CW31" si="55">IFERROR(COUNTIF(AN17:AR17,"b"),"-")</f>
        <v>0</v>
      </c>
      <c r="CX17" s="355">
        <f t="shared" ref="CX17:CX31" si="56">IFERROR(COUNTIF(AN17:AR17,"c"),"-")</f>
        <v>0</v>
      </c>
      <c r="CY17" s="355">
        <f t="shared" ref="CY17:CY31" si="57">IFERROR(COUNTIF(AN17:AR17,"d"),"-")</f>
        <v>0</v>
      </c>
      <c r="CZ17" s="355">
        <f t="shared" ref="CZ17:CZ31" si="58">IFERROR(COUNTIF(AN17:AR17,"e"),"-")</f>
        <v>0</v>
      </c>
      <c r="DA17" s="355">
        <f t="shared" ref="DA17:DA31" si="59">IFERROR(COUNTIF(AN17:AR17,"f"),"-")</f>
        <v>0</v>
      </c>
      <c r="DB17" s="355">
        <f t="shared" ref="DB17:DB31" si="60">IFERROR(COUNTIF(AN17:AR17,"g"),"-")</f>
        <v>0</v>
      </c>
      <c r="DC17" s="355">
        <f t="shared" ref="DC17:DC31" si="61">IFERROR(COUNTIF(AN17:AR17,"h"),"-")</f>
        <v>0</v>
      </c>
      <c r="DD17" s="68"/>
      <c r="DE17" s="1168">
        <f t="shared" ref="DE17:DE30" si="62">IFERROR((CV17*H17*$M$4),"-")</f>
        <v>0</v>
      </c>
      <c r="DF17" s="1168" t="str">
        <f t="shared" ref="DF17:DF30" si="63">IFERROR((CW17*H17*$M$5),"-")</f>
        <v>-</v>
      </c>
      <c r="DG17" s="1168" t="str">
        <f t="shared" ref="DG17:DG30" si="64">IFERROR((CX17*H17*$M$6),"-")</f>
        <v>-</v>
      </c>
      <c r="DH17" s="1168" t="str">
        <f t="shared" ref="DH17:DH30" si="65">IFERROR((CY17*H17*$M$7),"-")</f>
        <v>-</v>
      </c>
      <c r="DI17" s="1168" t="str">
        <f t="shared" ref="DI17:DI30" si="66">IFERROR((CZ17*H17*$M$8),"-")</f>
        <v>-</v>
      </c>
      <c r="DJ17" s="1168" t="str">
        <f t="shared" ref="DJ17:DJ30" si="67">IFERROR((DA17*H17*$M$9),"-")</f>
        <v>-</v>
      </c>
      <c r="DK17" s="1168" t="str">
        <f t="shared" ref="DK17:DK30" si="68">IFERROR((DB17*H17*$M$10),"-")</f>
        <v>-</v>
      </c>
      <c r="DL17" s="1168" t="str">
        <f t="shared" ref="DL17:DL30" si="69">IFERROR((C17*H17*$M$11),"-")</f>
        <v>-</v>
      </c>
      <c r="DM17" s="68"/>
      <c r="DN17" s="355">
        <f t="shared" ref="DN17:DN31" si="70">IFERROR(COUNTIF(AS17:AY17,"a"),"-")</f>
        <v>0</v>
      </c>
      <c r="DO17" s="355">
        <f t="shared" ref="DO17:DO31" si="71">IFERROR(COUNTIF(AS17:AY17,"b"),"-")</f>
        <v>0</v>
      </c>
      <c r="DP17" s="355">
        <f t="shared" ref="DP17:DP31" si="72">IFERROR(COUNTIF(AS17:AY17,"c"),"-")</f>
        <v>0</v>
      </c>
      <c r="DQ17" s="355">
        <f t="shared" ref="DQ17:DQ31" si="73">IFERROR(COUNTIF(AS17:AY17,"d"),"-")</f>
        <v>0</v>
      </c>
      <c r="DR17" s="355">
        <f t="shared" ref="DR17:DR31" si="74">IFERROR(COUNTIF(AS17:AY17,"e"),"-")</f>
        <v>0</v>
      </c>
      <c r="DS17" s="355">
        <f t="shared" ref="DS17:DS31" si="75">IFERROR(COUNTIF(AS17:AY17,"f"),"-")</f>
        <v>0</v>
      </c>
      <c r="DT17" s="355">
        <f t="shared" ref="DT17:DT31" si="76">IFERROR(COUNTIF(AS17:AY17,"g"),"-")</f>
        <v>0</v>
      </c>
      <c r="DU17" s="355">
        <f t="shared" ref="DU17:DU31" si="77">IFERROR(COUNTIF(AS17:AY17,"h"),"-")</f>
        <v>0</v>
      </c>
      <c r="DV17" s="68"/>
      <c r="DW17" s="68">
        <f t="shared" ref="DW17:DW30" si="78">IFERROR((DN17*H17*$M$4),"-")</f>
        <v>0</v>
      </c>
      <c r="DX17" s="68" t="str">
        <f t="shared" ref="DX17:DX30" si="79">IFERROR((DO17*H17*$M$5),"-")</f>
        <v>-</v>
      </c>
      <c r="DY17" s="68" t="str">
        <f t="shared" ref="DY17:DY30" si="80">IFERROR((DP17*H17*$M$6),"-")</f>
        <v>-</v>
      </c>
      <c r="DZ17" s="68" t="str">
        <f t="shared" ref="DZ17:DZ30" si="81">IFERROR((DQ17*H17*$M$7),"-")</f>
        <v>-</v>
      </c>
      <c r="EA17" s="68" t="str">
        <f t="shared" ref="EA17:EA30" si="82">IFERROR((DR17*H17*$M$8),"-")</f>
        <v>-</v>
      </c>
      <c r="EB17" s="68" t="str">
        <f t="shared" ref="EB17:EB30" si="83">IFERROR((DS17*H17*$M$9),"-")</f>
        <v>-</v>
      </c>
      <c r="EC17" s="68" t="str">
        <f t="shared" ref="EC17:EC30" si="84">IFERROR((DT17*H17*$M$10),"-")</f>
        <v>-</v>
      </c>
      <c r="ED17" s="68" t="str">
        <f t="shared" ref="ED17:ED30" si="85">IFERROR((DU17*O17*$M$11),"-")</f>
        <v>-</v>
      </c>
      <c r="EE17" s="68"/>
      <c r="EF17" s="355">
        <f t="shared" ref="EF17:EF31" si="86">IFERROR(COUNTIF(AZ17:BF17,"a"),"-")</f>
        <v>0</v>
      </c>
      <c r="EG17" s="355">
        <f t="shared" ref="EG17:EG31" si="87">IFERROR(COUNTIF(AZ17:BF17,"b"),"-")</f>
        <v>0</v>
      </c>
      <c r="EH17" s="355">
        <f t="shared" ref="EH17:EH31" si="88">IFERROR(COUNTIF(AZ17:BF17,"c"),"-")</f>
        <v>0</v>
      </c>
      <c r="EI17" s="355">
        <f t="shared" ref="EI17:EI31" si="89">IFERROR(COUNTIF(AZ17:BF17,"d"),"-")</f>
        <v>0</v>
      </c>
      <c r="EJ17" s="355">
        <f t="shared" ref="EJ17:EJ31" si="90">IFERROR(COUNTIF(AZ17:BF17,"e"),"-")</f>
        <v>0</v>
      </c>
      <c r="EK17" s="355">
        <f t="shared" ref="EK17:EK31" si="91">IFERROR(COUNTIF(AZ17:BF17,"f"),"-")</f>
        <v>0</v>
      </c>
      <c r="EL17" s="355">
        <f t="shared" ref="EL17:EL31" si="92">IFERROR(COUNTIF(AZ17:BF17,"g"),"-")</f>
        <v>0</v>
      </c>
      <c r="EM17" s="355">
        <f t="shared" ref="EM17:EM31" si="93">IFERROR(COUNTIF(AZ17:BF17,"h"),"-")</f>
        <v>0</v>
      </c>
      <c r="EN17" s="68"/>
      <c r="EO17" s="68">
        <f t="shared" ref="EO17:EO30" si="94">IFERROR((EF17*H17*$M$4),"-")</f>
        <v>0</v>
      </c>
      <c r="EP17" s="68" t="str">
        <f t="shared" ref="EP17:EP30" si="95">IFERROR((EG17*H17*$M$5),"-")</f>
        <v>-</v>
      </c>
      <c r="EQ17" s="68" t="str">
        <f t="shared" ref="EQ17:EQ30" si="96">IFERROR((EH17*H17*$M$6),"-")</f>
        <v>-</v>
      </c>
      <c r="ER17" s="68" t="str">
        <f t="shared" ref="ER17:ER30" si="97">IFERROR((EI17*H17*$M$7),"-")</f>
        <v>-</v>
      </c>
      <c r="ES17" s="68" t="str">
        <f t="shared" ref="ES17:ES30" si="98">IFERROR((EJ17*H17*$M$8),"-")</f>
        <v>-</v>
      </c>
      <c r="ET17" s="68" t="str">
        <f t="shared" ref="ET17:ET30" si="99">IFERROR((EK17*H17*$M$9),"-")</f>
        <v>-</v>
      </c>
      <c r="EU17" s="68" t="str">
        <f t="shared" ref="EU17:EU30" si="100">IFERROR((EL17*H17*$M$10),"-")</f>
        <v>-</v>
      </c>
      <c r="EV17" s="68" t="str">
        <f t="shared" ref="EV17:EV30" si="101">IFERROR((EM17*H17*$M$11),"-")</f>
        <v>-</v>
      </c>
      <c r="EW17" s="68"/>
      <c r="EX17" s="355">
        <f t="shared" ref="EX17:EX31" si="102">IFERROR(COUNTIF(BG17:BM17,"a"),"-")</f>
        <v>0</v>
      </c>
      <c r="EY17" s="355">
        <f t="shared" ref="EY17:EY31" si="103">IFERROR(COUNTIF(BG17:BM17,"b"),"-")</f>
        <v>0</v>
      </c>
      <c r="EZ17" s="355">
        <f t="shared" ref="EZ17:EZ31" si="104">IFERROR(COUNTIF(BG17:BM17,"c"),"-")</f>
        <v>0</v>
      </c>
      <c r="FA17" s="355">
        <f t="shared" ref="FA17:FA31" si="105">IFERROR(COUNTIF(BG17:BM17,"d"),"-")</f>
        <v>0</v>
      </c>
      <c r="FB17" s="355">
        <f t="shared" ref="FB17:FB31" si="106">IFERROR(COUNTIF(BG17:BM17,"e"),"-")</f>
        <v>0</v>
      </c>
      <c r="FC17" s="355">
        <f t="shared" ref="FC17:FC31" si="107">IFERROR(COUNTIF(BG17:BM17,"f"),"-")</f>
        <v>0</v>
      </c>
      <c r="FD17" s="355">
        <f t="shared" ref="FD17:FD31" si="108">IFERROR(COUNTIF(BG17:BM17,"g"),"-")</f>
        <v>0</v>
      </c>
      <c r="FE17" s="355">
        <f t="shared" ref="FE17:FE31" si="109">IFERROR(COUNTIF(BG17:BM17,"h"),"-")</f>
        <v>0</v>
      </c>
      <c r="FF17" s="68"/>
      <c r="FG17" s="68">
        <f t="shared" ref="FG17:FG30" si="110">IFERROR((EX17*H17*$M$4),"-")</f>
        <v>0</v>
      </c>
      <c r="FH17" s="68" t="str">
        <f t="shared" ref="FH17:FH30" si="111">IFERROR((EY17*H17*$M$5),"-")</f>
        <v>-</v>
      </c>
      <c r="FI17" s="68" t="str">
        <f t="shared" ref="FI17:FI30" si="112">IFERROR((EZ17*H17*$M$6),"-")</f>
        <v>-</v>
      </c>
      <c r="FJ17" s="68" t="str">
        <f t="shared" ref="FJ17:FJ30" si="113">IFERROR((A17*H17*$M$7),"-")</f>
        <v>-</v>
      </c>
      <c r="FK17" s="68" t="str">
        <f t="shared" ref="FK17:FK30" si="114">IFERROR((FB17*H17*$M$8),"-")</f>
        <v>-</v>
      </c>
      <c r="FL17" s="68" t="str">
        <f t="shared" ref="FL17:FL30" si="115">IFERROR((FC17*H17*$M$9),"-")</f>
        <v>-</v>
      </c>
      <c r="FM17" s="68" t="str">
        <f t="shared" ref="FM17:FM30" si="116">IFERROR((FD17*H17*$M$10),"-")</f>
        <v>-</v>
      </c>
      <c r="FN17" s="68" t="str">
        <f t="shared" ref="FN17:FN30" si="117">IFERROR((FE17*H17*$M$11),"-")</f>
        <v>-</v>
      </c>
      <c r="FO17" s="68"/>
      <c r="FP17" s="355">
        <f t="shared" ref="FP17:FP31" si="118">IFERROR(COUNTIF(BN17:BR17,"a"),"-")</f>
        <v>0</v>
      </c>
      <c r="FQ17" s="355">
        <f t="shared" ref="FQ17:FQ31" si="119">IFERROR(COUNTIF(BN17:BR17,"b"),"-")</f>
        <v>0</v>
      </c>
      <c r="FR17" s="355">
        <f t="shared" ref="FR17:FR31" si="120">IFERROR(COUNTIF(BN17:BR17,"c"),"-")</f>
        <v>0</v>
      </c>
      <c r="FS17" s="355">
        <f t="shared" ref="FS17:FS31" si="121">IFERROR(COUNTIF(BN17:BR17,"d"),"-")</f>
        <v>0</v>
      </c>
      <c r="FT17" s="355">
        <f t="shared" ref="FT17:FT31" si="122">IFERROR(COUNTIF(BN17:BR17,"e"),"-")</f>
        <v>0</v>
      </c>
      <c r="FU17" s="355">
        <f t="shared" ref="FU17:FU31" si="123">IFERROR(COUNTIF(BN17:BR17,"f"),"-")</f>
        <v>0</v>
      </c>
      <c r="FV17" s="355">
        <f t="shared" ref="FV17:FV31" si="124">IFERROR(COUNTIF(BN17:BR17,"g"),"-")</f>
        <v>0</v>
      </c>
      <c r="FW17" s="355">
        <f t="shared" ref="FW17:FW31" si="125">IFERROR(COUNTIF(BN17:BR17,"h"),"-")</f>
        <v>0</v>
      </c>
      <c r="FX17" s="68"/>
      <c r="FY17" s="68">
        <f t="shared" ref="FY17:FY30" si="126">IFERROR((FP17*H17*$M$4),"-")</f>
        <v>0</v>
      </c>
      <c r="FZ17" s="68" t="str">
        <f t="shared" ref="FZ17:FZ30" si="127">IFERROR((FQ17*H17*$M$5),"-")</f>
        <v>-</v>
      </c>
      <c r="GA17" s="68" t="str">
        <f t="shared" ref="GA17:GA30" si="128">IFERROR((FR17*H17*$M$6),"-")</f>
        <v>-</v>
      </c>
      <c r="GB17" s="68" t="str">
        <f t="shared" ref="GB17:GB30" si="129">IFERROR((FS17*H17*$M$7),"-")</f>
        <v>-</v>
      </c>
      <c r="GC17" s="68" t="str">
        <f t="shared" ref="GC17:GC30" si="130">IFERROR((FT17*H17*$M$8),"-")</f>
        <v>-</v>
      </c>
      <c r="GD17" s="68" t="str">
        <f t="shared" ref="GD17:GD30" si="131">IFERROR((FU17*H17*$M$9),"-")</f>
        <v>-</v>
      </c>
      <c r="GE17" s="68" t="str">
        <f t="shared" ref="GE17:GE30" si="132">IFERROR((FV17*H17*$M$10),"-")</f>
        <v>-</v>
      </c>
      <c r="GF17" s="68" t="str">
        <f t="shared" ref="GF17:GF30" si="133">IFERROR((FW17*H17*$M$11),"-")</f>
        <v>-</v>
      </c>
    </row>
    <row r="18" spans="1:188" ht="13.5" customHeight="1" x14ac:dyDescent="0.3">
      <c r="A18" s="387"/>
      <c r="B18" s="387" t="s">
        <v>241</v>
      </c>
      <c r="C18" s="387" t="s">
        <v>24</v>
      </c>
      <c r="D18" s="388">
        <v>0</v>
      </c>
      <c r="E18" s="388">
        <v>0.72916666666666663</v>
      </c>
      <c r="F18" s="389" t="str">
        <f t="shared" si="3"/>
        <v>Off-PT</v>
      </c>
      <c r="G18" s="9"/>
      <c r="H18" s="390">
        <f>INDEX(Lookup!$F$293:$Q$303,MATCH(B18,Lookup!$F$293:$F$303,0),MATCH($F$9,Lookup!$F$293:$Q$293,0))</f>
        <v>0.1</v>
      </c>
      <c r="I18" s="391">
        <v>182</v>
      </c>
      <c r="J18" s="392">
        <f t="shared" si="4"/>
        <v>683.8</v>
      </c>
      <c r="K18" s="393">
        <f t="shared" si="5"/>
        <v>0</v>
      </c>
      <c r="L18" s="394">
        <f t="shared" si="6"/>
        <v>0</v>
      </c>
      <c r="M18" s="395">
        <f t="shared" si="7"/>
        <v>182</v>
      </c>
      <c r="N18" s="395">
        <f t="shared" si="8"/>
        <v>0</v>
      </c>
      <c r="O18" s="9">
        <f t="shared" si="9"/>
        <v>0</v>
      </c>
      <c r="P18" s="9">
        <f t="shared" si="22"/>
        <v>0</v>
      </c>
      <c r="Q18" s="9">
        <f t="shared" si="23"/>
        <v>0</v>
      </c>
      <c r="R18" s="9">
        <f t="shared" si="24"/>
        <v>0</v>
      </c>
      <c r="S18" s="9">
        <f t="shared" si="25"/>
        <v>0</v>
      </c>
      <c r="T18" s="9">
        <f t="shared" si="26"/>
        <v>0</v>
      </c>
      <c r="U18" s="9">
        <f t="shared" si="27"/>
        <v>0</v>
      </c>
      <c r="V18" s="9">
        <f t="shared" si="28"/>
        <v>0</v>
      </c>
      <c r="W18" s="9">
        <f t="shared" si="29"/>
        <v>0</v>
      </c>
      <c r="X18" s="9">
        <f t="shared" si="30"/>
        <v>0</v>
      </c>
      <c r="Y18" s="9">
        <f t="shared" si="10"/>
        <v>0</v>
      </c>
      <c r="Z18" s="9">
        <f t="shared" si="31"/>
        <v>0</v>
      </c>
      <c r="AA18" s="9">
        <f t="shared" si="32"/>
        <v>0</v>
      </c>
      <c r="AB18" s="9">
        <f t="shared" si="33"/>
        <v>0</v>
      </c>
      <c r="AC18" s="9">
        <f t="shared" si="11"/>
        <v>0</v>
      </c>
      <c r="AD18" s="9">
        <f t="shared" si="12"/>
        <v>0</v>
      </c>
      <c r="AE18" s="9">
        <f t="shared" si="13"/>
        <v>0</v>
      </c>
      <c r="AF18" s="9">
        <f t="shared" si="14"/>
        <v>0</v>
      </c>
      <c r="AG18" s="9">
        <f t="shared" si="15"/>
        <v>0</v>
      </c>
      <c r="AH18" s="8">
        <f t="shared" si="16"/>
        <v>182</v>
      </c>
      <c r="AI18" s="8">
        <f t="shared" si="17"/>
        <v>0</v>
      </c>
      <c r="AJ18" s="8">
        <f t="shared" si="18"/>
        <v>0</v>
      </c>
      <c r="AK18" s="8">
        <f t="shared" si="19"/>
        <v>0</v>
      </c>
      <c r="AL18" s="8">
        <f t="shared" si="20"/>
        <v>0</v>
      </c>
      <c r="AM18" s="103" t="str">
        <f t="shared" si="21"/>
        <v>1</v>
      </c>
      <c r="AN18" s="63"/>
      <c r="AO18" s="63"/>
      <c r="AP18" s="63"/>
      <c r="AQ18" s="66"/>
      <c r="AR18" s="66"/>
      <c r="AS18" s="63"/>
      <c r="AT18" s="63"/>
      <c r="AU18" s="63"/>
      <c r="AV18" s="63"/>
      <c r="AW18" s="63"/>
      <c r="AX18" s="66"/>
      <c r="AY18" s="66"/>
      <c r="AZ18" s="63"/>
      <c r="BA18" s="63"/>
      <c r="BB18" s="63"/>
      <c r="BC18" s="63"/>
      <c r="BD18" s="63"/>
      <c r="BE18" s="66"/>
      <c r="BF18" s="66"/>
      <c r="BG18" s="63"/>
      <c r="BH18" s="63"/>
      <c r="BI18" s="63"/>
      <c r="BJ18" s="63"/>
      <c r="BK18" s="63"/>
      <c r="BL18" s="66"/>
      <c r="BM18" s="66"/>
      <c r="BN18" s="63"/>
      <c r="BO18" s="63"/>
      <c r="BP18" s="63"/>
      <c r="BQ18" s="63"/>
      <c r="BR18" s="63"/>
      <c r="BS18" s="70"/>
      <c r="BU18" s="70">
        <f t="shared" si="34"/>
        <v>0</v>
      </c>
      <c r="BV18" s="70">
        <f t="shared" si="35"/>
        <v>0</v>
      </c>
      <c r="BW18" s="70">
        <f t="shared" si="36"/>
        <v>0</v>
      </c>
      <c r="BX18" s="70">
        <f t="shared" si="37"/>
        <v>0</v>
      </c>
      <c r="BY18" s="70">
        <f t="shared" si="38"/>
        <v>0</v>
      </c>
      <c r="BZ18" s="70">
        <f t="shared" si="39"/>
        <v>0</v>
      </c>
      <c r="CB18" s="104">
        <f t="shared" si="40"/>
        <v>0</v>
      </c>
      <c r="CC18" s="104">
        <f t="shared" si="41"/>
        <v>0</v>
      </c>
      <c r="CD18" s="104">
        <f t="shared" si="42"/>
        <v>0</v>
      </c>
      <c r="CE18" s="104">
        <f t="shared" si="43"/>
        <v>0</v>
      </c>
      <c r="CF18" s="104">
        <f t="shared" si="44"/>
        <v>0</v>
      </c>
      <c r="CG18" s="104">
        <f t="shared" si="45"/>
        <v>0</v>
      </c>
      <c r="CI18" s="105">
        <f t="shared" si="46"/>
        <v>0</v>
      </c>
      <c r="CJ18" s="105">
        <f t="shared" si="47"/>
        <v>0</v>
      </c>
      <c r="CK18" s="105">
        <f t="shared" si="48"/>
        <v>0</v>
      </c>
      <c r="CL18" s="105">
        <f t="shared" si="49"/>
        <v>0</v>
      </c>
      <c r="CM18" s="105">
        <f t="shared" si="50"/>
        <v>0</v>
      </c>
      <c r="CN18" s="105">
        <f t="shared" si="51"/>
        <v>0</v>
      </c>
      <c r="CO18" s="105">
        <f t="shared" si="52"/>
        <v>0</v>
      </c>
      <c r="CP18" s="105">
        <f t="shared" si="53"/>
        <v>0</v>
      </c>
      <c r="CV18" s="355">
        <f t="shared" si="54"/>
        <v>0</v>
      </c>
      <c r="CW18" s="355">
        <f t="shared" si="55"/>
        <v>0</v>
      </c>
      <c r="CX18" s="355">
        <f t="shared" si="56"/>
        <v>0</v>
      </c>
      <c r="CY18" s="355">
        <f t="shared" si="57"/>
        <v>0</v>
      </c>
      <c r="CZ18" s="355">
        <f t="shared" si="58"/>
        <v>0</v>
      </c>
      <c r="DA18" s="355">
        <f t="shared" si="59"/>
        <v>0</v>
      </c>
      <c r="DB18" s="355">
        <f t="shared" si="60"/>
        <v>0</v>
      </c>
      <c r="DC18" s="355">
        <f t="shared" si="61"/>
        <v>0</v>
      </c>
      <c r="DD18" s="68"/>
      <c r="DE18" s="1168">
        <f t="shared" si="62"/>
        <v>0</v>
      </c>
      <c r="DF18" s="1168" t="str">
        <f t="shared" si="63"/>
        <v>-</v>
      </c>
      <c r="DG18" s="1168" t="str">
        <f t="shared" si="64"/>
        <v>-</v>
      </c>
      <c r="DH18" s="1168" t="str">
        <f t="shared" si="65"/>
        <v>-</v>
      </c>
      <c r="DI18" s="1168" t="str">
        <f t="shared" si="66"/>
        <v>-</v>
      </c>
      <c r="DJ18" s="1168" t="str">
        <f t="shared" si="67"/>
        <v>-</v>
      </c>
      <c r="DK18" s="1168" t="str">
        <f t="shared" si="68"/>
        <v>-</v>
      </c>
      <c r="DL18" s="1168" t="str">
        <f t="shared" si="69"/>
        <v>-</v>
      </c>
      <c r="DM18" s="68"/>
      <c r="DN18" s="355">
        <f t="shared" si="70"/>
        <v>0</v>
      </c>
      <c r="DO18" s="355">
        <f t="shared" si="71"/>
        <v>0</v>
      </c>
      <c r="DP18" s="355">
        <f t="shared" si="72"/>
        <v>0</v>
      </c>
      <c r="DQ18" s="355">
        <f t="shared" si="73"/>
        <v>0</v>
      </c>
      <c r="DR18" s="355">
        <f t="shared" si="74"/>
        <v>0</v>
      </c>
      <c r="DS18" s="355">
        <f t="shared" si="75"/>
        <v>0</v>
      </c>
      <c r="DT18" s="355">
        <f t="shared" si="76"/>
        <v>0</v>
      </c>
      <c r="DU18" s="355">
        <f t="shared" si="77"/>
        <v>0</v>
      </c>
      <c r="DV18" s="68"/>
      <c r="DW18" s="68">
        <f t="shared" si="78"/>
        <v>0</v>
      </c>
      <c r="DX18" s="68" t="str">
        <f t="shared" si="79"/>
        <v>-</v>
      </c>
      <c r="DY18" s="68" t="str">
        <f t="shared" si="80"/>
        <v>-</v>
      </c>
      <c r="DZ18" s="68" t="str">
        <f t="shared" si="81"/>
        <v>-</v>
      </c>
      <c r="EA18" s="68" t="str">
        <f t="shared" si="82"/>
        <v>-</v>
      </c>
      <c r="EB18" s="68" t="str">
        <f t="shared" si="83"/>
        <v>-</v>
      </c>
      <c r="EC18" s="68" t="str">
        <f t="shared" si="84"/>
        <v>-</v>
      </c>
      <c r="ED18" s="68" t="str">
        <f t="shared" si="85"/>
        <v>-</v>
      </c>
      <c r="EE18" s="68"/>
      <c r="EF18" s="355">
        <f t="shared" si="86"/>
        <v>0</v>
      </c>
      <c r="EG18" s="355">
        <f t="shared" si="87"/>
        <v>0</v>
      </c>
      <c r="EH18" s="355">
        <f t="shared" si="88"/>
        <v>0</v>
      </c>
      <c r="EI18" s="355">
        <f t="shared" si="89"/>
        <v>0</v>
      </c>
      <c r="EJ18" s="355">
        <f t="shared" si="90"/>
        <v>0</v>
      </c>
      <c r="EK18" s="355">
        <f t="shared" si="91"/>
        <v>0</v>
      </c>
      <c r="EL18" s="355">
        <f t="shared" si="92"/>
        <v>0</v>
      </c>
      <c r="EM18" s="355">
        <f t="shared" si="93"/>
        <v>0</v>
      </c>
      <c r="EN18" s="68"/>
      <c r="EO18" s="68">
        <f t="shared" si="94"/>
        <v>0</v>
      </c>
      <c r="EP18" s="68" t="str">
        <f t="shared" si="95"/>
        <v>-</v>
      </c>
      <c r="EQ18" s="68" t="str">
        <f t="shared" si="96"/>
        <v>-</v>
      </c>
      <c r="ER18" s="68" t="str">
        <f t="shared" si="97"/>
        <v>-</v>
      </c>
      <c r="ES18" s="68" t="str">
        <f t="shared" si="98"/>
        <v>-</v>
      </c>
      <c r="ET18" s="68" t="str">
        <f t="shared" si="99"/>
        <v>-</v>
      </c>
      <c r="EU18" s="68" t="str">
        <f t="shared" si="100"/>
        <v>-</v>
      </c>
      <c r="EV18" s="68" t="str">
        <f t="shared" si="101"/>
        <v>-</v>
      </c>
      <c r="EW18" s="68"/>
      <c r="EX18" s="355">
        <f t="shared" si="102"/>
        <v>0</v>
      </c>
      <c r="EY18" s="355">
        <f t="shared" si="103"/>
        <v>0</v>
      </c>
      <c r="EZ18" s="355">
        <f t="shared" si="104"/>
        <v>0</v>
      </c>
      <c r="FA18" s="355">
        <f t="shared" si="105"/>
        <v>0</v>
      </c>
      <c r="FB18" s="355">
        <f t="shared" si="106"/>
        <v>0</v>
      </c>
      <c r="FC18" s="355">
        <f t="shared" si="107"/>
        <v>0</v>
      </c>
      <c r="FD18" s="355">
        <f t="shared" si="108"/>
        <v>0</v>
      </c>
      <c r="FE18" s="355">
        <f t="shared" si="109"/>
        <v>0</v>
      </c>
      <c r="FF18" s="68"/>
      <c r="FG18" s="68">
        <f t="shared" si="110"/>
        <v>0</v>
      </c>
      <c r="FH18" s="68" t="str">
        <f t="shared" si="111"/>
        <v>-</v>
      </c>
      <c r="FI18" s="68" t="str">
        <f t="shared" si="112"/>
        <v>-</v>
      </c>
      <c r="FJ18" s="68" t="str">
        <f t="shared" si="113"/>
        <v>-</v>
      </c>
      <c r="FK18" s="68" t="str">
        <f t="shared" si="114"/>
        <v>-</v>
      </c>
      <c r="FL18" s="68" t="str">
        <f t="shared" si="115"/>
        <v>-</v>
      </c>
      <c r="FM18" s="68" t="str">
        <f t="shared" si="116"/>
        <v>-</v>
      </c>
      <c r="FN18" s="68" t="str">
        <f t="shared" si="117"/>
        <v>-</v>
      </c>
      <c r="FO18" s="68"/>
      <c r="FP18" s="355">
        <f t="shared" si="118"/>
        <v>0</v>
      </c>
      <c r="FQ18" s="355">
        <f t="shared" si="119"/>
        <v>0</v>
      </c>
      <c r="FR18" s="355">
        <f t="shared" si="120"/>
        <v>0</v>
      </c>
      <c r="FS18" s="355">
        <f t="shared" si="121"/>
        <v>0</v>
      </c>
      <c r="FT18" s="355">
        <f t="shared" si="122"/>
        <v>0</v>
      </c>
      <c r="FU18" s="355">
        <f t="shared" si="123"/>
        <v>0</v>
      </c>
      <c r="FV18" s="355">
        <f t="shared" si="124"/>
        <v>0</v>
      </c>
      <c r="FW18" s="355">
        <f t="shared" si="125"/>
        <v>0</v>
      </c>
      <c r="FX18" s="68"/>
      <c r="FY18" s="68">
        <f t="shared" si="126"/>
        <v>0</v>
      </c>
      <c r="FZ18" s="68" t="str">
        <f t="shared" si="127"/>
        <v>-</v>
      </c>
      <c r="GA18" s="68" t="str">
        <f t="shared" si="128"/>
        <v>-</v>
      </c>
      <c r="GB18" s="68" t="str">
        <f t="shared" si="129"/>
        <v>-</v>
      </c>
      <c r="GC18" s="68" t="str">
        <f t="shared" si="130"/>
        <v>-</v>
      </c>
      <c r="GD18" s="68" t="str">
        <f t="shared" si="131"/>
        <v>-</v>
      </c>
      <c r="GE18" s="68" t="str">
        <f t="shared" si="132"/>
        <v>-</v>
      </c>
      <c r="GF18" s="68" t="str">
        <f t="shared" si="133"/>
        <v>-</v>
      </c>
    </row>
    <row r="19" spans="1:188" ht="13.5" customHeight="1" x14ac:dyDescent="0.3">
      <c r="A19" s="387"/>
      <c r="B19" s="387" t="s">
        <v>241</v>
      </c>
      <c r="C19" s="387" t="s">
        <v>24</v>
      </c>
      <c r="D19" s="388">
        <v>0</v>
      </c>
      <c r="E19" s="388">
        <v>0.72916666666666663</v>
      </c>
      <c r="F19" s="389" t="str">
        <f t="shared" si="3"/>
        <v>Off-PT</v>
      </c>
      <c r="G19" s="9"/>
      <c r="H19" s="390">
        <f>INDEX(Lookup!$F$293:$Q$303,MATCH(B19,Lookup!$F$293:$F$303,0),MATCH($F$9,Lookup!$F$293:$Q$293,0))</f>
        <v>0.1</v>
      </c>
      <c r="I19" s="391">
        <v>182</v>
      </c>
      <c r="J19" s="392">
        <f t="shared" si="4"/>
        <v>683.8</v>
      </c>
      <c r="K19" s="393">
        <f t="shared" si="5"/>
        <v>0</v>
      </c>
      <c r="L19" s="394">
        <f t="shared" si="6"/>
        <v>0</v>
      </c>
      <c r="M19" s="395">
        <f t="shared" si="7"/>
        <v>182</v>
      </c>
      <c r="N19" s="395">
        <f t="shared" si="8"/>
        <v>0</v>
      </c>
      <c r="O19" s="9">
        <f t="shared" si="9"/>
        <v>0</v>
      </c>
      <c r="P19" s="9">
        <f t="shared" si="22"/>
        <v>0</v>
      </c>
      <c r="Q19" s="9">
        <f t="shared" si="23"/>
        <v>0</v>
      </c>
      <c r="R19" s="9">
        <f t="shared" si="24"/>
        <v>0</v>
      </c>
      <c r="S19" s="9">
        <f t="shared" si="25"/>
        <v>0</v>
      </c>
      <c r="T19" s="9">
        <f t="shared" si="26"/>
        <v>0</v>
      </c>
      <c r="U19" s="9">
        <f t="shared" si="27"/>
        <v>0</v>
      </c>
      <c r="V19" s="9">
        <f t="shared" si="28"/>
        <v>0</v>
      </c>
      <c r="W19" s="9">
        <f t="shared" si="29"/>
        <v>0</v>
      </c>
      <c r="X19" s="9">
        <f t="shared" si="30"/>
        <v>0</v>
      </c>
      <c r="Y19" s="9">
        <f t="shared" si="10"/>
        <v>0</v>
      </c>
      <c r="Z19" s="9">
        <f t="shared" si="31"/>
        <v>0</v>
      </c>
      <c r="AA19" s="9">
        <f t="shared" si="32"/>
        <v>0</v>
      </c>
      <c r="AB19" s="9">
        <f t="shared" si="33"/>
        <v>0</v>
      </c>
      <c r="AC19" s="9">
        <f t="shared" si="11"/>
        <v>0</v>
      </c>
      <c r="AD19" s="9">
        <f t="shared" si="12"/>
        <v>0</v>
      </c>
      <c r="AE19" s="9">
        <f t="shared" si="13"/>
        <v>0</v>
      </c>
      <c r="AF19" s="9">
        <f t="shared" si="14"/>
        <v>0</v>
      </c>
      <c r="AG19" s="9">
        <f t="shared" si="15"/>
        <v>0</v>
      </c>
      <c r="AH19" s="8">
        <f t="shared" si="16"/>
        <v>182</v>
      </c>
      <c r="AI19" s="8">
        <f t="shared" si="17"/>
        <v>0</v>
      </c>
      <c r="AJ19" s="8">
        <f t="shared" si="18"/>
        <v>0</v>
      </c>
      <c r="AK19" s="8">
        <f t="shared" si="19"/>
        <v>0</v>
      </c>
      <c r="AL19" s="8">
        <f t="shared" si="20"/>
        <v>0</v>
      </c>
      <c r="AM19" s="103" t="str">
        <f t="shared" si="21"/>
        <v>1</v>
      </c>
      <c r="AN19" s="63"/>
      <c r="AO19" s="63"/>
      <c r="AP19" s="63"/>
      <c r="AQ19" s="66"/>
      <c r="AR19" s="66"/>
      <c r="AS19" s="63"/>
      <c r="AT19" s="63"/>
      <c r="AU19" s="63"/>
      <c r="AV19" s="63"/>
      <c r="AW19" s="63"/>
      <c r="AX19" s="66"/>
      <c r="AY19" s="66"/>
      <c r="AZ19" s="63"/>
      <c r="BA19" s="63"/>
      <c r="BB19" s="63"/>
      <c r="BC19" s="63"/>
      <c r="BD19" s="63"/>
      <c r="BE19" s="66"/>
      <c r="BF19" s="66"/>
      <c r="BG19" s="63"/>
      <c r="BH19" s="63"/>
      <c r="BI19" s="63"/>
      <c r="BJ19" s="63"/>
      <c r="BK19" s="63"/>
      <c r="BL19" s="66"/>
      <c r="BM19" s="66"/>
      <c r="BN19" s="63"/>
      <c r="BO19" s="63"/>
      <c r="BP19" s="63"/>
      <c r="BQ19" s="63"/>
      <c r="BR19" s="63"/>
      <c r="BS19" s="70"/>
      <c r="BU19" s="70">
        <f t="shared" si="34"/>
        <v>0</v>
      </c>
      <c r="BV19" s="70">
        <f t="shared" si="35"/>
        <v>0</v>
      </c>
      <c r="BW19" s="70">
        <f t="shared" si="36"/>
        <v>0</v>
      </c>
      <c r="BX19" s="70">
        <f t="shared" si="37"/>
        <v>0</v>
      </c>
      <c r="BY19" s="70">
        <f t="shared" si="38"/>
        <v>0</v>
      </c>
      <c r="BZ19" s="70">
        <f t="shared" si="39"/>
        <v>0</v>
      </c>
      <c r="CB19" s="104">
        <f t="shared" si="40"/>
        <v>0</v>
      </c>
      <c r="CC19" s="104">
        <f t="shared" si="41"/>
        <v>0</v>
      </c>
      <c r="CD19" s="104">
        <f t="shared" si="42"/>
        <v>0</v>
      </c>
      <c r="CE19" s="104">
        <f t="shared" si="43"/>
        <v>0</v>
      </c>
      <c r="CF19" s="104">
        <f t="shared" si="44"/>
        <v>0</v>
      </c>
      <c r="CG19" s="104">
        <f t="shared" si="45"/>
        <v>0</v>
      </c>
      <c r="CI19" s="105">
        <f t="shared" si="46"/>
        <v>0</v>
      </c>
      <c r="CJ19" s="105">
        <f t="shared" si="47"/>
        <v>0</v>
      </c>
      <c r="CK19" s="105">
        <f t="shared" si="48"/>
        <v>0</v>
      </c>
      <c r="CL19" s="105">
        <f t="shared" si="49"/>
        <v>0</v>
      </c>
      <c r="CM19" s="105">
        <f t="shared" si="50"/>
        <v>0</v>
      </c>
      <c r="CN19" s="105">
        <f t="shared" si="51"/>
        <v>0</v>
      </c>
      <c r="CO19" s="105">
        <f t="shared" si="52"/>
        <v>0</v>
      </c>
      <c r="CP19" s="105">
        <f t="shared" si="53"/>
        <v>0</v>
      </c>
      <c r="CV19" s="355">
        <f t="shared" si="54"/>
        <v>0</v>
      </c>
      <c r="CW19" s="355">
        <f t="shared" si="55"/>
        <v>0</v>
      </c>
      <c r="CX19" s="355">
        <f t="shared" si="56"/>
        <v>0</v>
      </c>
      <c r="CY19" s="355">
        <f t="shared" si="57"/>
        <v>0</v>
      </c>
      <c r="CZ19" s="355">
        <f t="shared" si="58"/>
        <v>0</v>
      </c>
      <c r="DA19" s="355">
        <f t="shared" si="59"/>
        <v>0</v>
      </c>
      <c r="DB19" s="355">
        <f t="shared" si="60"/>
        <v>0</v>
      </c>
      <c r="DC19" s="355">
        <f t="shared" si="61"/>
        <v>0</v>
      </c>
      <c r="DD19" s="68"/>
      <c r="DE19" s="1168">
        <f t="shared" si="62"/>
        <v>0</v>
      </c>
      <c r="DF19" s="1168" t="str">
        <f t="shared" si="63"/>
        <v>-</v>
      </c>
      <c r="DG19" s="1168" t="str">
        <f t="shared" si="64"/>
        <v>-</v>
      </c>
      <c r="DH19" s="1168" t="str">
        <f t="shared" si="65"/>
        <v>-</v>
      </c>
      <c r="DI19" s="1168" t="str">
        <f t="shared" si="66"/>
        <v>-</v>
      </c>
      <c r="DJ19" s="1168" t="str">
        <f t="shared" si="67"/>
        <v>-</v>
      </c>
      <c r="DK19" s="1168" t="str">
        <f t="shared" si="68"/>
        <v>-</v>
      </c>
      <c r="DL19" s="1168" t="str">
        <f t="shared" si="69"/>
        <v>-</v>
      </c>
      <c r="DM19" s="68"/>
      <c r="DN19" s="355">
        <f t="shared" si="70"/>
        <v>0</v>
      </c>
      <c r="DO19" s="355">
        <f t="shared" si="71"/>
        <v>0</v>
      </c>
      <c r="DP19" s="355">
        <f t="shared" si="72"/>
        <v>0</v>
      </c>
      <c r="DQ19" s="355">
        <f t="shared" si="73"/>
        <v>0</v>
      </c>
      <c r="DR19" s="355">
        <f t="shared" si="74"/>
        <v>0</v>
      </c>
      <c r="DS19" s="355">
        <f t="shared" si="75"/>
        <v>0</v>
      </c>
      <c r="DT19" s="355">
        <f t="shared" si="76"/>
        <v>0</v>
      </c>
      <c r="DU19" s="355">
        <f t="shared" si="77"/>
        <v>0</v>
      </c>
      <c r="DV19" s="68"/>
      <c r="DW19" s="68">
        <f t="shared" si="78"/>
        <v>0</v>
      </c>
      <c r="DX19" s="68" t="str">
        <f t="shared" si="79"/>
        <v>-</v>
      </c>
      <c r="DY19" s="68" t="str">
        <f t="shared" si="80"/>
        <v>-</v>
      </c>
      <c r="DZ19" s="68" t="str">
        <f t="shared" si="81"/>
        <v>-</v>
      </c>
      <c r="EA19" s="68" t="str">
        <f t="shared" si="82"/>
        <v>-</v>
      </c>
      <c r="EB19" s="68" t="str">
        <f t="shared" si="83"/>
        <v>-</v>
      </c>
      <c r="EC19" s="68" t="str">
        <f t="shared" si="84"/>
        <v>-</v>
      </c>
      <c r="ED19" s="68" t="str">
        <f t="shared" si="85"/>
        <v>-</v>
      </c>
      <c r="EE19" s="68"/>
      <c r="EF19" s="355">
        <f t="shared" si="86"/>
        <v>0</v>
      </c>
      <c r="EG19" s="355">
        <f t="shared" si="87"/>
        <v>0</v>
      </c>
      <c r="EH19" s="355">
        <f t="shared" si="88"/>
        <v>0</v>
      </c>
      <c r="EI19" s="355">
        <f t="shared" si="89"/>
        <v>0</v>
      </c>
      <c r="EJ19" s="355">
        <f t="shared" si="90"/>
        <v>0</v>
      </c>
      <c r="EK19" s="355">
        <f t="shared" si="91"/>
        <v>0</v>
      </c>
      <c r="EL19" s="355">
        <f t="shared" si="92"/>
        <v>0</v>
      </c>
      <c r="EM19" s="355">
        <f t="shared" si="93"/>
        <v>0</v>
      </c>
      <c r="EN19" s="68"/>
      <c r="EO19" s="68">
        <f t="shared" si="94"/>
        <v>0</v>
      </c>
      <c r="EP19" s="68" t="str">
        <f t="shared" si="95"/>
        <v>-</v>
      </c>
      <c r="EQ19" s="68" t="str">
        <f t="shared" si="96"/>
        <v>-</v>
      </c>
      <c r="ER19" s="68" t="str">
        <f t="shared" si="97"/>
        <v>-</v>
      </c>
      <c r="ES19" s="68" t="str">
        <f t="shared" si="98"/>
        <v>-</v>
      </c>
      <c r="ET19" s="68" t="str">
        <f t="shared" si="99"/>
        <v>-</v>
      </c>
      <c r="EU19" s="68" t="str">
        <f t="shared" si="100"/>
        <v>-</v>
      </c>
      <c r="EV19" s="68" t="str">
        <f t="shared" si="101"/>
        <v>-</v>
      </c>
      <c r="EW19" s="68"/>
      <c r="EX19" s="355">
        <f t="shared" si="102"/>
        <v>0</v>
      </c>
      <c r="EY19" s="355">
        <f t="shared" si="103"/>
        <v>0</v>
      </c>
      <c r="EZ19" s="355">
        <f t="shared" si="104"/>
        <v>0</v>
      </c>
      <c r="FA19" s="355">
        <f t="shared" si="105"/>
        <v>0</v>
      </c>
      <c r="FB19" s="355">
        <f t="shared" si="106"/>
        <v>0</v>
      </c>
      <c r="FC19" s="355">
        <f t="shared" si="107"/>
        <v>0</v>
      </c>
      <c r="FD19" s="355">
        <f t="shared" si="108"/>
        <v>0</v>
      </c>
      <c r="FE19" s="355">
        <f t="shared" si="109"/>
        <v>0</v>
      </c>
      <c r="FF19" s="68"/>
      <c r="FG19" s="68">
        <f t="shared" si="110"/>
        <v>0</v>
      </c>
      <c r="FH19" s="68" t="str">
        <f t="shared" si="111"/>
        <v>-</v>
      </c>
      <c r="FI19" s="68" t="str">
        <f t="shared" si="112"/>
        <v>-</v>
      </c>
      <c r="FJ19" s="68" t="str">
        <f t="shared" si="113"/>
        <v>-</v>
      </c>
      <c r="FK19" s="68" t="str">
        <f t="shared" si="114"/>
        <v>-</v>
      </c>
      <c r="FL19" s="68" t="str">
        <f t="shared" si="115"/>
        <v>-</v>
      </c>
      <c r="FM19" s="68" t="str">
        <f t="shared" si="116"/>
        <v>-</v>
      </c>
      <c r="FN19" s="68" t="str">
        <f t="shared" si="117"/>
        <v>-</v>
      </c>
      <c r="FO19" s="68"/>
      <c r="FP19" s="355">
        <f t="shared" si="118"/>
        <v>0</v>
      </c>
      <c r="FQ19" s="355">
        <f t="shared" si="119"/>
        <v>0</v>
      </c>
      <c r="FR19" s="355">
        <f t="shared" si="120"/>
        <v>0</v>
      </c>
      <c r="FS19" s="355">
        <f t="shared" si="121"/>
        <v>0</v>
      </c>
      <c r="FT19" s="355">
        <f t="shared" si="122"/>
        <v>0</v>
      </c>
      <c r="FU19" s="355">
        <f t="shared" si="123"/>
        <v>0</v>
      </c>
      <c r="FV19" s="355">
        <f t="shared" si="124"/>
        <v>0</v>
      </c>
      <c r="FW19" s="355">
        <f t="shared" si="125"/>
        <v>0</v>
      </c>
      <c r="FX19" s="68"/>
      <c r="FY19" s="68">
        <f t="shared" si="126"/>
        <v>0</v>
      </c>
      <c r="FZ19" s="68" t="str">
        <f t="shared" si="127"/>
        <v>-</v>
      </c>
      <c r="GA19" s="68" t="str">
        <f t="shared" si="128"/>
        <v>-</v>
      </c>
      <c r="GB19" s="68" t="str">
        <f t="shared" si="129"/>
        <v>-</v>
      </c>
      <c r="GC19" s="68" t="str">
        <f t="shared" si="130"/>
        <v>-</v>
      </c>
      <c r="GD19" s="68" t="str">
        <f t="shared" si="131"/>
        <v>-</v>
      </c>
      <c r="GE19" s="68" t="str">
        <f t="shared" si="132"/>
        <v>-</v>
      </c>
      <c r="GF19" s="68" t="str">
        <f t="shared" si="133"/>
        <v>-</v>
      </c>
    </row>
    <row r="20" spans="1:188" ht="13.5" customHeight="1" x14ac:dyDescent="0.3">
      <c r="A20" s="387"/>
      <c r="B20" s="387" t="s">
        <v>109</v>
      </c>
      <c r="C20" s="387" t="s">
        <v>24</v>
      </c>
      <c r="D20" s="388">
        <v>0.72916666666666663</v>
      </c>
      <c r="E20" s="388">
        <v>0</v>
      </c>
      <c r="F20" s="389" t="str">
        <f t="shared" si="3"/>
        <v>PT</v>
      </c>
      <c r="G20" s="9"/>
      <c r="H20" s="390">
        <f>INDEX(Lookup!$F$293:$Q$303,MATCH(B20,Lookup!$F$293:$F$303,0),MATCH($F$9,Lookup!$F$293:$Q$293,0))</f>
        <v>0.1</v>
      </c>
      <c r="I20" s="391">
        <v>224.9</v>
      </c>
      <c r="J20" s="392">
        <f t="shared" si="4"/>
        <v>683.8</v>
      </c>
      <c r="K20" s="393">
        <f t="shared" si="5"/>
        <v>0</v>
      </c>
      <c r="L20" s="394">
        <f t="shared" si="6"/>
        <v>0</v>
      </c>
      <c r="M20" s="395">
        <f t="shared" si="7"/>
        <v>224.9</v>
      </c>
      <c r="N20" s="395">
        <f t="shared" si="8"/>
        <v>0</v>
      </c>
      <c r="O20" s="9">
        <f t="shared" si="9"/>
        <v>0</v>
      </c>
      <c r="P20" s="9">
        <f t="shared" si="22"/>
        <v>0</v>
      </c>
      <c r="Q20" s="9">
        <f t="shared" si="23"/>
        <v>0</v>
      </c>
      <c r="R20" s="9">
        <f t="shared" si="24"/>
        <v>0</v>
      </c>
      <c r="S20" s="9">
        <f t="shared" si="25"/>
        <v>0</v>
      </c>
      <c r="T20" s="9">
        <f t="shared" si="26"/>
        <v>0</v>
      </c>
      <c r="U20" s="9">
        <f t="shared" si="27"/>
        <v>0</v>
      </c>
      <c r="V20" s="9">
        <f t="shared" si="28"/>
        <v>0</v>
      </c>
      <c r="W20" s="9">
        <f t="shared" si="29"/>
        <v>0</v>
      </c>
      <c r="X20" s="9">
        <f t="shared" si="30"/>
        <v>0</v>
      </c>
      <c r="Y20" s="9">
        <f t="shared" si="10"/>
        <v>0</v>
      </c>
      <c r="Z20" s="9">
        <f t="shared" si="31"/>
        <v>0</v>
      </c>
      <c r="AA20" s="9">
        <f t="shared" si="32"/>
        <v>0</v>
      </c>
      <c r="AB20" s="9">
        <f t="shared" si="33"/>
        <v>0</v>
      </c>
      <c r="AC20" s="9">
        <f t="shared" si="11"/>
        <v>0</v>
      </c>
      <c r="AD20" s="9">
        <f t="shared" si="12"/>
        <v>0</v>
      </c>
      <c r="AE20" s="9">
        <f t="shared" si="13"/>
        <v>0</v>
      </c>
      <c r="AF20" s="9">
        <f t="shared" si="14"/>
        <v>0</v>
      </c>
      <c r="AG20" s="9">
        <f t="shared" si="15"/>
        <v>0</v>
      </c>
      <c r="AH20" s="8">
        <f t="shared" si="16"/>
        <v>224.9</v>
      </c>
      <c r="AI20" s="8">
        <f t="shared" si="17"/>
        <v>0</v>
      </c>
      <c r="AJ20" s="8">
        <f t="shared" si="18"/>
        <v>0</v>
      </c>
      <c r="AK20" s="8">
        <f t="shared" si="19"/>
        <v>0</v>
      </c>
      <c r="AL20" s="8">
        <f t="shared" si="20"/>
        <v>0</v>
      </c>
      <c r="AM20" s="103" t="str">
        <f t="shared" si="21"/>
        <v>1</v>
      </c>
      <c r="AN20" s="63"/>
      <c r="AO20" s="63"/>
      <c r="AP20" s="63"/>
      <c r="AQ20" s="66"/>
      <c r="AR20" s="66"/>
      <c r="AS20" s="63"/>
      <c r="AT20" s="63"/>
      <c r="AU20" s="63"/>
      <c r="AV20" s="63"/>
      <c r="AW20" s="63"/>
      <c r="AX20" s="66"/>
      <c r="AY20" s="66"/>
      <c r="AZ20" s="63"/>
      <c r="BA20" s="63"/>
      <c r="BB20" s="63"/>
      <c r="BC20" s="63"/>
      <c r="BD20" s="63"/>
      <c r="BE20" s="66"/>
      <c r="BF20" s="66"/>
      <c r="BG20" s="63"/>
      <c r="BH20" s="63"/>
      <c r="BI20" s="63"/>
      <c r="BJ20" s="63"/>
      <c r="BK20" s="63"/>
      <c r="BL20" s="66"/>
      <c r="BM20" s="66"/>
      <c r="BN20" s="63"/>
      <c r="BO20" s="63"/>
      <c r="BP20" s="63"/>
      <c r="BQ20" s="63"/>
      <c r="BR20" s="63"/>
      <c r="BS20" s="70"/>
      <c r="BU20" s="70">
        <f t="shared" si="34"/>
        <v>0</v>
      </c>
      <c r="BV20" s="70">
        <f t="shared" si="35"/>
        <v>0</v>
      </c>
      <c r="BW20" s="70">
        <f t="shared" si="36"/>
        <v>0</v>
      </c>
      <c r="BX20" s="70">
        <f t="shared" si="37"/>
        <v>0</v>
      </c>
      <c r="BY20" s="70">
        <f t="shared" si="38"/>
        <v>0</v>
      </c>
      <c r="BZ20" s="70">
        <f t="shared" si="39"/>
        <v>0</v>
      </c>
      <c r="CB20" s="104">
        <f t="shared" si="40"/>
        <v>0</v>
      </c>
      <c r="CC20" s="104">
        <f t="shared" si="41"/>
        <v>0</v>
      </c>
      <c r="CD20" s="104">
        <f t="shared" si="42"/>
        <v>0</v>
      </c>
      <c r="CE20" s="104">
        <f t="shared" si="43"/>
        <v>0</v>
      </c>
      <c r="CF20" s="104">
        <f t="shared" si="44"/>
        <v>0</v>
      </c>
      <c r="CG20" s="104">
        <f t="shared" si="45"/>
        <v>0</v>
      </c>
      <c r="CI20" s="105">
        <f t="shared" si="46"/>
        <v>0</v>
      </c>
      <c r="CJ20" s="105">
        <f t="shared" si="47"/>
        <v>0</v>
      </c>
      <c r="CK20" s="105">
        <f t="shared" si="48"/>
        <v>0</v>
      </c>
      <c r="CL20" s="105">
        <f t="shared" si="49"/>
        <v>0</v>
      </c>
      <c r="CM20" s="105">
        <f t="shared" si="50"/>
        <v>0</v>
      </c>
      <c r="CN20" s="105">
        <f t="shared" si="51"/>
        <v>0</v>
      </c>
      <c r="CO20" s="105">
        <f t="shared" si="52"/>
        <v>0</v>
      </c>
      <c r="CP20" s="105">
        <f t="shared" si="53"/>
        <v>0</v>
      </c>
      <c r="CV20" s="355">
        <f t="shared" si="54"/>
        <v>0</v>
      </c>
      <c r="CW20" s="355">
        <f t="shared" si="55"/>
        <v>0</v>
      </c>
      <c r="CX20" s="355">
        <f t="shared" si="56"/>
        <v>0</v>
      </c>
      <c r="CY20" s="355">
        <f t="shared" si="57"/>
        <v>0</v>
      </c>
      <c r="CZ20" s="355">
        <f t="shared" si="58"/>
        <v>0</v>
      </c>
      <c r="DA20" s="355">
        <f t="shared" si="59"/>
        <v>0</v>
      </c>
      <c r="DB20" s="355">
        <f t="shared" si="60"/>
        <v>0</v>
      </c>
      <c r="DC20" s="355">
        <f t="shared" si="61"/>
        <v>0</v>
      </c>
      <c r="DD20" s="68"/>
      <c r="DE20" s="1168">
        <f t="shared" si="62"/>
        <v>0</v>
      </c>
      <c r="DF20" s="1168" t="str">
        <f t="shared" si="63"/>
        <v>-</v>
      </c>
      <c r="DG20" s="1168" t="str">
        <f t="shared" si="64"/>
        <v>-</v>
      </c>
      <c r="DH20" s="1168" t="str">
        <f t="shared" si="65"/>
        <v>-</v>
      </c>
      <c r="DI20" s="1168" t="str">
        <f t="shared" si="66"/>
        <v>-</v>
      </c>
      <c r="DJ20" s="1168" t="str">
        <f t="shared" si="67"/>
        <v>-</v>
      </c>
      <c r="DK20" s="1168" t="str">
        <f t="shared" si="68"/>
        <v>-</v>
      </c>
      <c r="DL20" s="1168" t="str">
        <f t="shared" si="69"/>
        <v>-</v>
      </c>
      <c r="DM20" s="68"/>
      <c r="DN20" s="355">
        <f t="shared" si="70"/>
        <v>0</v>
      </c>
      <c r="DO20" s="355">
        <f t="shared" si="71"/>
        <v>0</v>
      </c>
      <c r="DP20" s="355">
        <f t="shared" si="72"/>
        <v>0</v>
      </c>
      <c r="DQ20" s="355">
        <f t="shared" si="73"/>
        <v>0</v>
      </c>
      <c r="DR20" s="355">
        <f t="shared" si="74"/>
        <v>0</v>
      </c>
      <c r="DS20" s="355">
        <f t="shared" si="75"/>
        <v>0</v>
      </c>
      <c r="DT20" s="355">
        <f t="shared" si="76"/>
        <v>0</v>
      </c>
      <c r="DU20" s="355">
        <f t="shared" si="77"/>
        <v>0</v>
      </c>
      <c r="DV20" s="68"/>
      <c r="DW20" s="68">
        <f t="shared" si="78"/>
        <v>0</v>
      </c>
      <c r="DX20" s="68" t="str">
        <f t="shared" si="79"/>
        <v>-</v>
      </c>
      <c r="DY20" s="68" t="str">
        <f t="shared" si="80"/>
        <v>-</v>
      </c>
      <c r="DZ20" s="68" t="str">
        <f t="shared" si="81"/>
        <v>-</v>
      </c>
      <c r="EA20" s="68" t="str">
        <f t="shared" si="82"/>
        <v>-</v>
      </c>
      <c r="EB20" s="68" t="str">
        <f t="shared" si="83"/>
        <v>-</v>
      </c>
      <c r="EC20" s="68" t="str">
        <f t="shared" si="84"/>
        <v>-</v>
      </c>
      <c r="ED20" s="68" t="str">
        <f t="shared" si="85"/>
        <v>-</v>
      </c>
      <c r="EE20" s="68"/>
      <c r="EF20" s="355">
        <f t="shared" si="86"/>
        <v>0</v>
      </c>
      <c r="EG20" s="355">
        <f t="shared" si="87"/>
        <v>0</v>
      </c>
      <c r="EH20" s="355">
        <f t="shared" si="88"/>
        <v>0</v>
      </c>
      <c r="EI20" s="355">
        <f t="shared" si="89"/>
        <v>0</v>
      </c>
      <c r="EJ20" s="355">
        <f t="shared" si="90"/>
        <v>0</v>
      </c>
      <c r="EK20" s="355">
        <f t="shared" si="91"/>
        <v>0</v>
      </c>
      <c r="EL20" s="355">
        <f t="shared" si="92"/>
        <v>0</v>
      </c>
      <c r="EM20" s="355">
        <f t="shared" si="93"/>
        <v>0</v>
      </c>
      <c r="EN20" s="68"/>
      <c r="EO20" s="68">
        <f t="shared" si="94"/>
        <v>0</v>
      </c>
      <c r="EP20" s="68" t="str">
        <f t="shared" si="95"/>
        <v>-</v>
      </c>
      <c r="EQ20" s="68" t="str">
        <f t="shared" si="96"/>
        <v>-</v>
      </c>
      <c r="ER20" s="68" t="str">
        <f t="shared" si="97"/>
        <v>-</v>
      </c>
      <c r="ES20" s="68" t="str">
        <f t="shared" si="98"/>
        <v>-</v>
      </c>
      <c r="ET20" s="68" t="str">
        <f t="shared" si="99"/>
        <v>-</v>
      </c>
      <c r="EU20" s="68" t="str">
        <f t="shared" si="100"/>
        <v>-</v>
      </c>
      <c r="EV20" s="68" t="str">
        <f t="shared" si="101"/>
        <v>-</v>
      </c>
      <c r="EW20" s="68"/>
      <c r="EX20" s="355">
        <f t="shared" si="102"/>
        <v>0</v>
      </c>
      <c r="EY20" s="355">
        <f t="shared" si="103"/>
        <v>0</v>
      </c>
      <c r="EZ20" s="355">
        <f t="shared" si="104"/>
        <v>0</v>
      </c>
      <c r="FA20" s="355">
        <f t="shared" si="105"/>
        <v>0</v>
      </c>
      <c r="FB20" s="355">
        <f t="shared" si="106"/>
        <v>0</v>
      </c>
      <c r="FC20" s="355">
        <f t="shared" si="107"/>
        <v>0</v>
      </c>
      <c r="FD20" s="355">
        <f t="shared" si="108"/>
        <v>0</v>
      </c>
      <c r="FE20" s="355">
        <f t="shared" si="109"/>
        <v>0</v>
      </c>
      <c r="FF20" s="68"/>
      <c r="FG20" s="68">
        <f t="shared" si="110"/>
        <v>0</v>
      </c>
      <c r="FH20" s="68" t="str">
        <f t="shared" si="111"/>
        <v>-</v>
      </c>
      <c r="FI20" s="68" t="str">
        <f t="shared" si="112"/>
        <v>-</v>
      </c>
      <c r="FJ20" s="68" t="str">
        <f t="shared" si="113"/>
        <v>-</v>
      </c>
      <c r="FK20" s="68" t="str">
        <f t="shared" si="114"/>
        <v>-</v>
      </c>
      <c r="FL20" s="68" t="str">
        <f t="shared" si="115"/>
        <v>-</v>
      </c>
      <c r="FM20" s="68" t="str">
        <f t="shared" si="116"/>
        <v>-</v>
      </c>
      <c r="FN20" s="68" t="str">
        <f t="shared" si="117"/>
        <v>-</v>
      </c>
      <c r="FO20" s="68"/>
      <c r="FP20" s="355">
        <f t="shared" si="118"/>
        <v>0</v>
      </c>
      <c r="FQ20" s="355">
        <f t="shared" si="119"/>
        <v>0</v>
      </c>
      <c r="FR20" s="355">
        <f t="shared" si="120"/>
        <v>0</v>
      </c>
      <c r="FS20" s="355">
        <f t="shared" si="121"/>
        <v>0</v>
      </c>
      <c r="FT20" s="355">
        <f t="shared" si="122"/>
        <v>0</v>
      </c>
      <c r="FU20" s="355">
        <f t="shared" si="123"/>
        <v>0</v>
      </c>
      <c r="FV20" s="355">
        <f t="shared" si="124"/>
        <v>0</v>
      </c>
      <c r="FW20" s="355">
        <f t="shared" si="125"/>
        <v>0</v>
      </c>
      <c r="FX20" s="68"/>
      <c r="FY20" s="68">
        <f t="shared" si="126"/>
        <v>0</v>
      </c>
      <c r="FZ20" s="68" t="str">
        <f t="shared" si="127"/>
        <v>-</v>
      </c>
      <c r="GA20" s="68" t="str">
        <f t="shared" si="128"/>
        <v>-</v>
      </c>
      <c r="GB20" s="68" t="str">
        <f t="shared" si="129"/>
        <v>-</v>
      </c>
      <c r="GC20" s="68" t="str">
        <f t="shared" si="130"/>
        <v>-</v>
      </c>
      <c r="GD20" s="68" t="str">
        <f t="shared" si="131"/>
        <v>-</v>
      </c>
      <c r="GE20" s="68" t="str">
        <f t="shared" si="132"/>
        <v>-</v>
      </c>
      <c r="GF20" s="68" t="str">
        <f t="shared" si="133"/>
        <v>-</v>
      </c>
    </row>
    <row r="21" spans="1:188" ht="13.5" customHeight="1" x14ac:dyDescent="0.3">
      <c r="A21" s="387"/>
      <c r="B21" s="387" t="s">
        <v>109</v>
      </c>
      <c r="C21" s="387" t="s">
        <v>24</v>
      </c>
      <c r="D21" s="388">
        <v>0.72916666666666663</v>
      </c>
      <c r="E21" s="388">
        <v>0</v>
      </c>
      <c r="F21" s="389" t="str">
        <f t="shared" si="3"/>
        <v>PT</v>
      </c>
      <c r="G21" s="9"/>
      <c r="H21" s="390">
        <f>INDEX(Lookup!$F$293:$Q$303,MATCH(B21,Lookup!$F$293:$F$303,0),MATCH($F$9,Lookup!$F$293:$Q$293,0))</f>
        <v>0.1</v>
      </c>
      <c r="I21" s="391">
        <v>224.9</v>
      </c>
      <c r="J21" s="392">
        <f t="shared" si="4"/>
        <v>683.8</v>
      </c>
      <c r="K21" s="393">
        <f t="shared" si="5"/>
        <v>0</v>
      </c>
      <c r="L21" s="394">
        <f t="shared" si="6"/>
        <v>0</v>
      </c>
      <c r="M21" s="395">
        <f t="shared" si="7"/>
        <v>224.9</v>
      </c>
      <c r="N21" s="395">
        <f t="shared" si="8"/>
        <v>0</v>
      </c>
      <c r="O21" s="9">
        <f t="shared" si="9"/>
        <v>0</v>
      </c>
      <c r="P21" s="9">
        <f t="shared" si="22"/>
        <v>0</v>
      </c>
      <c r="Q21" s="9">
        <f t="shared" si="23"/>
        <v>0</v>
      </c>
      <c r="R21" s="9">
        <f t="shared" si="24"/>
        <v>0</v>
      </c>
      <c r="S21" s="9">
        <f t="shared" si="25"/>
        <v>0</v>
      </c>
      <c r="T21" s="9">
        <f t="shared" si="26"/>
        <v>0</v>
      </c>
      <c r="U21" s="9">
        <f t="shared" si="27"/>
        <v>0</v>
      </c>
      <c r="V21" s="9">
        <f t="shared" si="28"/>
        <v>0</v>
      </c>
      <c r="W21" s="9">
        <f t="shared" si="29"/>
        <v>0</v>
      </c>
      <c r="X21" s="9">
        <f t="shared" si="30"/>
        <v>0</v>
      </c>
      <c r="Y21" s="9">
        <f t="shared" si="10"/>
        <v>0</v>
      </c>
      <c r="Z21" s="9">
        <f t="shared" si="31"/>
        <v>0</v>
      </c>
      <c r="AA21" s="9">
        <f t="shared" si="32"/>
        <v>0</v>
      </c>
      <c r="AB21" s="9">
        <f t="shared" si="33"/>
        <v>0</v>
      </c>
      <c r="AC21" s="9">
        <f t="shared" si="11"/>
        <v>0</v>
      </c>
      <c r="AD21" s="9">
        <f t="shared" si="12"/>
        <v>0</v>
      </c>
      <c r="AE21" s="9">
        <f t="shared" si="13"/>
        <v>0</v>
      </c>
      <c r="AF21" s="9">
        <f t="shared" si="14"/>
        <v>0</v>
      </c>
      <c r="AG21" s="9">
        <f t="shared" si="15"/>
        <v>0</v>
      </c>
      <c r="AH21" s="8">
        <f t="shared" si="16"/>
        <v>224.9</v>
      </c>
      <c r="AI21" s="8">
        <f t="shared" si="17"/>
        <v>0</v>
      </c>
      <c r="AJ21" s="8">
        <f t="shared" si="18"/>
        <v>0</v>
      </c>
      <c r="AK21" s="8">
        <f t="shared" si="19"/>
        <v>0</v>
      </c>
      <c r="AL21" s="8">
        <f t="shared" si="20"/>
        <v>0</v>
      </c>
      <c r="AM21" s="103" t="str">
        <f t="shared" si="21"/>
        <v>1</v>
      </c>
      <c r="AN21" s="63"/>
      <c r="AO21" s="63"/>
      <c r="AP21" s="63"/>
      <c r="AQ21" s="66"/>
      <c r="AR21" s="66"/>
      <c r="AS21" s="63"/>
      <c r="AT21" s="63"/>
      <c r="AU21" s="63"/>
      <c r="AV21" s="63"/>
      <c r="AW21" s="63"/>
      <c r="AX21" s="66"/>
      <c r="AY21" s="66"/>
      <c r="AZ21" s="63"/>
      <c r="BA21" s="63"/>
      <c r="BB21" s="63"/>
      <c r="BC21" s="63"/>
      <c r="BD21" s="63"/>
      <c r="BE21" s="66"/>
      <c r="BF21" s="66"/>
      <c r="BG21" s="63"/>
      <c r="BH21" s="63"/>
      <c r="BI21" s="63"/>
      <c r="BJ21" s="63"/>
      <c r="BK21" s="63"/>
      <c r="BL21" s="66"/>
      <c r="BM21" s="66"/>
      <c r="BN21" s="63"/>
      <c r="BO21" s="63"/>
      <c r="BP21" s="63"/>
      <c r="BQ21" s="63"/>
      <c r="BR21" s="63"/>
      <c r="BS21" s="70"/>
      <c r="BU21" s="70">
        <f t="shared" si="34"/>
        <v>0</v>
      </c>
      <c r="BV21" s="70">
        <f t="shared" si="35"/>
        <v>0</v>
      </c>
      <c r="BW21" s="70">
        <f t="shared" si="36"/>
        <v>0</v>
      </c>
      <c r="BX21" s="70">
        <f t="shared" si="37"/>
        <v>0</v>
      </c>
      <c r="BY21" s="70">
        <f t="shared" si="38"/>
        <v>0</v>
      </c>
      <c r="BZ21" s="70">
        <f t="shared" si="39"/>
        <v>0</v>
      </c>
      <c r="CB21" s="104">
        <f t="shared" si="40"/>
        <v>0</v>
      </c>
      <c r="CC21" s="104">
        <f t="shared" si="41"/>
        <v>0</v>
      </c>
      <c r="CD21" s="104">
        <f t="shared" si="42"/>
        <v>0</v>
      </c>
      <c r="CE21" s="104">
        <f t="shared" si="43"/>
        <v>0</v>
      </c>
      <c r="CF21" s="104">
        <f t="shared" si="44"/>
        <v>0</v>
      </c>
      <c r="CG21" s="104">
        <f t="shared" si="45"/>
        <v>0</v>
      </c>
      <c r="CI21" s="105">
        <f t="shared" si="46"/>
        <v>0</v>
      </c>
      <c r="CJ21" s="105">
        <f t="shared" si="47"/>
        <v>0</v>
      </c>
      <c r="CK21" s="105">
        <f t="shared" si="48"/>
        <v>0</v>
      </c>
      <c r="CL21" s="105">
        <f t="shared" si="49"/>
        <v>0</v>
      </c>
      <c r="CM21" s="105">
        <f t="shared" si="50"/>
        <v>0</v>
      </c>
      <c r="CN21" s="105">
        <f t="shared" si="51"/>
        <v>0</v>
      </c>
      <c r="CO21" s="105">
        <f t="shared" si="52"/>
        <v>0</v>
      </c>
      <c r="CP21" s="105">
        <f t="shared" si="53"/>
        <v>0</v>
      </c>
      <c r="CV21" s="355">
        <f t="shared" si="54"/>
        <v>0</v>
      </c>
      <c r="CW21" s="355">
        <f t="shared" si="55"/>
        <v>0</v>
      </c>
      <c r="CX21" s="355">
        <f t="shared" si="56"/>
        <v>0</v>
      </c>
      <c r="CY21" s="355">
        <f t="shared" si="57"/>
        <v>0</v>
      </c>
      <c r="CZ21" s="355">
        <f t="shared" si="58"/>
        <v>0</v>
      </c>
      <c r="DA21" s="355">
        <f t="shared" si="59"/>
        <v>0</v>
      </c>
      <c r="DB21" s="355">
        <f t="shared" si="60"/>
        <v>0</v>
      </c>
      <c r="DC21" s="355">
        <f t="shared" si="61"/>
        <v>0</v>
      </c>
      <c r="DD21" s="68"/>
      <c r="DE21" s="1168">
        <f t="shared" si="62"/>
        <v>0</v>
      </c>
      <c r="DF21" s="1168" t="str">
        <f t="shared" si="63"/>
        <v>-</v>
      </c>
      <c r="DG21" s="1168" t="str">
        <f t="shared" si="64"/>
        <v>-</v>
      </c>
      <c r="DH21" s="1168" t="str">
        <f t="shared" si="65"/>
        <v>-</v>
      </c>
      <c r="DI21" s="1168" t="str">
        <f t="shared" si="66"/>
        <v>-</v>
      </c>
      <c r="DJ21" s="1168" t="str">
        <f t="shared" si="67"/>
        <v>-</v>
      </c>
      <c r="DK21" s="1168" t="str">
        <f t="shared" si="68"/>
        <v>-</v>
      </c>
      <c r="DL21" s="1168" t="str">
        <f t="shared" si="69"/>
        <v>-</v>
      </c>
      <c r="DM21" s="68"/>
      <c r="DN21" s="355">
        <f t="shared" si="70"/>
        <v>0</v>
      </c>
      <c r="DO21" s="355">
        <f t="shared" si="71"/>
        <v>0</v>
      </c>
      <c r="DP21" s="355">
        <f t="shared" si="72"/>
        <v>0</v>
      </c>
      <c r="DQ21" s="355">
        <f t="shared" si="73"/>
        <v>0</v>
      </c>
      <c r="DR21" s="355">
        <f t="shared" si="74"/>
        <v>0</v>
      </c>
      <c r="DS21" s="355">
        <f t="shared" si="75"/>
        <v>0</v>
      </c>
      <c r="DT21" s="355">
        <f t="shared" si="76"/>
        <v>0</v>
      </c>
      <c r="DU21" s="355">
        <f t="shared" si="77"/>
        <v>0</v>
      </c>
      <c r="DV21" s="68"/>
      <c r="DW21" s="68">
        <f t="shared" si="78"/>
        <v>0</v>
      </c>
      <c r="DX21" s="68" t="str">
        <f t="shared" si="79"/>
        <v>-</v>
      </c>
      <c r="DY21" s="68" t="str">
        <f t="shared" si="80"/>
        <v>-</v>
      </c>
      <c r="DZ21" s="68" t="str">
        <f t="shared" si="81"/>
        <v>-</v>
      </c>
      <c r="EA21" s="68" t="str">
        <f t="shared" si="82"/>
        <v>-</v>
      </c>
      <c r="EB21" s="68" t="str">
        <f t="shared" si="83"/>
        <v>-</v>
      </c>
      <c r="EC21" s="68" t="str">
        <f t="shared" si="84"/>
        <v>-</v>
      </c>
      <c r="ED21" s="68" t="str">
        <f t="shared" si="85"/>
        <v>-</v>
      </c>
      <c r="EE21" s="68"/>
      <c r="EF21" s="355">
        <f t="shared" si="86"/>
        <v>0</v>
      </c>
      <c r="EG21" s="355">
        <f t="shared" si="87"/>
        <v>0</v>
      </c>
      <c r="EH21" s="355">
        <f t="shared" si="88"/>
        <v>0</v>
      </c>
      <c r="EI21" s="355">
        <f t="shared" si="89"/>
        <v>0</v>
      </c>
      <c r="EJ21" s="355">
        <f t="shared" si="90"/>
        <v>0</v>
      </c>
      <c r="EK21" s="355">
        <f t="shared" si="91"/>
        <v>0</v>
      </c>
      <c r="EL21" s="355">
        <f t="shared" si="92"/>
        <v>0</v>
      </c>
      <c r="EM21" s="355">
        <f t="shared" si="93"/>
        <v>0</v>
      </c>
      <c r="EN21" s="68"/>
      <c r="EO21" s="68">
        <f t="shared" si="94"/>
        <v>0</v>
      </c>
      <c r="EP21" s="68" t="str">
        <f t="shared" si="95"/>
        <v>-</v>
      </c>
      <c r="EQ21" s="68" t="str">
        <f t="shared" si="96"/>
        <v>-</v>
      </c>
      <c r="ER21" s="68" t="str">
        <f t="shared" si="97"/>
        <v>-</v>
      </c>
      <c r="ES21" s="68" t="str">
        <f t="shared" si="98"/>
        <v>-</v>
      </c>
      <c r="ET21" s="68" t="str">
        <f t="shared" si="99"/>
        <v>-</v>
      </c>
      <c r="EU21" s="68" t="str">
        <f t="shared" si="100"/>
        <v>-</v>
      </c>
      <c r="EV21" s="68" t="str">
        <f t="shared" si="101"/>
        <v>-</v>
      </c>
      <c r="EW21" s="68"/>
      <c r="EX21" s="355">
        <f t="shared" si="102"/>
        <v>0</v>
      </c>
      <c r="EY21" s="355">
        <f t="shared" si="103"/>
        <v>0</v>
      </c>
      <c r="EZ21" s="355">
        <f t="shared" si="104"/>
        <v>0</v>
      </c>
      <c r="FA21" s="355">
        <f t="shared" si="105"/>
        <v>0</v>
      </c>
      <c r="FB21" s="355">
        <f t="shared" si="106"/>
        <v>0</v>
      </c>
      <c r="FC21" s="355">
        <f t="shared" si="107"/>
        <v>0</v>
      </c>
      <c r="FD21" s="355">
        <f t="shared" si="108"/>
        <v>0</v>
      </c>
      <c r="FE21" s="355">
        <f t="shared" si="109"/>
        <v>0</v>
      </c>
      <c r="FF21" s="68"/>
      <c r="FG21" s="68">
        <f t="shared" si="110"/>
        <v>0</v>
      </c>
      <c r="FH21" s="68" t="str">
        <f t="shared" si="111"/>
        <v>-</v>
      </c>
      <c r="FI21" s="68" t="str">
        <f t="shared" si="112"/>
        <v>-</v>
      </c>
      <c r="FJ21" s="68" t="str">
        <f t="shared" si="113"/>
        <v>-</v>
      </c>
      <c r="FK21" s="68" t="str">
        <f t="shared" si="114"/>
        <v>-</v>
      </c>
      <c r="FL21" s="68" t="str">
        <f t="shared" si="115"/>
        <v>-</v>
      </c>
      <c r="FM21" s="68" t="str">
        <f t="shared" si="116"/>
        <v>-</v>
      </c>
      <c r="FN21" s="68" t="str">
        <f t="shared" si="117"/>
        <v>-</v>
      </c>
      <c r="FO21" s="68"/>
      <c r="FP21" s="355">
        <f t="shared" si="118"/>
        <v>0</v>
      </c>
      <c r="FQ21" s="355">
        <f t="shared" si="119"/>
        <v>0</v>
      </c>
      <c r="FR21" s="355">
        <f t="shared" si="120"/>
        <v>0</v>
      </c>
      <c r="FS21" s="355">
        <f t="shared" si="121"/>
        <v>0</v>
      </c>
      <c r="FT21" s="355">
        <f t="shared" si="122"/>
        <v>0</v>
      </c>
      <c r="FU21" s="355">
        <f t="shared" si="123"/>
        <v>0</v>
      </c>
      <c r="FV21" s="355">
        <f t="shared" si="124"/>
        <v>0</v>
      </c>
      <c r="FW21" s="355">
        <f t="shared" si="125"/>
        <v>0</v>
      </c>
      <c r="FX21" s="68"/>
      <c r="FY21" s="68">
        <f t="shared" si="126"/>
        <v>0</v>
      </c>
      <c r="FZ21" s="68" t="str">
        <f t="shared" si="127"/>
        <v>-</v>
      </c>
      <c r="GA21" s="68" t="str">
        <f t="shared" si="128"/>
        <v>-</v>
      </c>
      <c r="GB21" s="68" t="str">
        <f t="shared" si="129"/>
        <v>-</v>
      </c>
      <c r="GC21" s="68" t="str">
        <f t="shared" si="130"/>
        <v>-</v>
      </c>
      <c r="GD21" s="68" t="str">
        <f t="shared" si="131"/>
        <v>-</v>
      </c>
      <c r="GE21" s="68" t="str">
        <f t="shared" si="132"/>
        <v>-</v>
      </c>
      <c r="GF21" s="68" t="str">
        <f t="shared" si="133"/>
        <v>-</v>
      </c>
    </row>
    <row r="22" spans="1:188" ht="13.5" customHeight="1" x14ac:dyDescent="0.3">
      <c r="A22" s="387"/>
      <c r="B22" s="387" t="s">
        <v>109</v>
      </c>
      <c r="C22" s="387" t="s">
        <v>24</v>
      </c>
      <c r="D22" s="388">
        <v>0.72916666666666663</v>
      </c>
      <c r="E22" s="388">
        <v>0</v>
      </c>
      <c r="F22" s="389" t="str">
        <f>IF(VALUE(D22)&gt;=0.72,"PT",IF(VALUE(D22)&lt;0.72,"Off-PT"))</f>
        <v>PT</v>
      </c>
      <c r="G22" s="9"/>
      <c r="H22" s="390">
        <f>INDEX(Lookup!$F$293:$Q$303,MATCH(B22,Lookup!$F$293:$F$303,0),MATCH($F$9,Lookup!$F$293:$Q$293,0))</f>
        <v>0.1</v>
      </c>
      <c r="I22" s="391">
        <v>224.9</v>
      </c>
      <c r="J22" s="392">
        <f t="shared" si="4"/>
        <v>683.8</v>
      </c>
      <c r="K22" s="393">
        <f>H22*L22</f>
        <v>0</v>
      </c>
      <c r="L22" s="394">
        <f>COUNTA(AN22:BR22)</f>
        <v>0</v>
      </c>
      <c r="M22" s="395">
        <f t="shared" si="7"/>
        <v>224.9</v>
      </c>
      <c r="N22" s="395">
        <f t="shared" si="8"/>
        <v>0</v>
      </c>
      <c r="O22" s="9">
        <f>IF($L$4&gt;0,P22*J22*$M$4*H22,0)</f>
        <v>0</v>
      </c>
      <c r="P22" s="9">
        <f>COUNTIF(AN22:BR22,"A")</f>
        <v>0</v>
      </c>
      <c r="Q22" s="9">
        <f>IF($L$5&gt;0,R22*J22*$M$5*H22,0)</f>
        <v>0</v>
      </c>
      <c r="R22" s="9">
        <f>COUNTIF(AN22:BR22,"B")</f>
        <v>0</v>
      </c>
      <c r="S22" s="9">
        <f>IF($L$6&gt;0,T22*J22*$M$6*H22,0)</f>
        <v>0</v>
      </c>
      <c r="T22" s="9">
        <f>COUNTIF(AN22:BR22,"C")</f>
        <v>0</v>
      </c>
      <c r="U22" s="9">
        <f>IF($L$7&gt;0,V22*J22*$M$7*H22,0)</f>
        <v>0</v>
      </c>
      <c r="V22" s="9">
        <f>COUNTIF(AN22:BR22,"D")</f>
        <v>0</v>
      </c>
      <c r="W22" s="9">
        <f>IF($L$8&gt;0,X22*J22*$M$8*H22,0)</f>
        <v>0</v>
      </c>
      <c r="X22" s="9">
        <f>COUNTIF(AN22:BR22,"E")</f>
        <v>0</v>
      </c>
      <c r="Y22" s="9">
        <f>COUNTIF(AN22:BR22,"F")</f>
        <v>0</v>
      </c>
      <c r="Z22" s="9">
        <f>COUNTIF(AN22:BR22,"G")</f>
        <v>0</v>
      </c>
      <c r="AA22" s="9">
        <f>COUNTIF(AN22:BR22,"H")</f>
        <v>0</v>
      </c>
      <c r="AB22" s="9">
        <f>(Y22+Z22+AA22)*H22</f>
        <v>0</v>
      </c>
      <c r="AC22" s="9">
        <f>IF($L$4&gt;0,I22*$M$4*P22,0)</f>
        <v>0</v>
      </c>
      <c r="AD22" s="9">
        <f>IF($L$5&gt;0,I22*$M$5*R22,0)</f>
        <v>0</v>
      </c>
      <c r="AE22" s="9">
        <f>IF($L$6&gt;0,I22*$M$6*T22,0)</f>
        <v>0</v>
      </c>
      <c r="AF22" s="9">
        <f>IF($L$7&gt;0,I22*$M$7*V22,0)</f>
        <v>0</v>
      </c>
      <c r="AG22" s="9">
        <f>IF($L$8&gt;0,I22*$M$8*X22,0)</f>
        <v>0</v>
      </c>
      <c r="AH22" s="8">
        <f>IF(ISERROR(M22*$M$4),0,M22*$M$4)</f>
        <v>224.9</v>
      </c>
      <c r="AI22" s="8">
        <f>IF(ISERROR(M22*$M$5),0,M22*$M$5)</f>
        <v>0</v>
      </c>
      <c r="AJ22" s="8">
        <f>IF(ISERROR(M22*$M$6),0,M22*$M$6)</f>
        <v>0</v>
      </c>
      <c r="AK22" s="8">
        <f>IF(ISERROR(M22*$M$7),0,M22*$M$7)</f>
        <v>0</v>
      </c>
      <c r="AL22" s="8">
        <f>IF(ISERROR(M22*$M$8),0,M22*$M$8)</f>
        <v>0</v>
      </c>
      <c r="AM22" s="103" t="str">
        <f t="shared" si="21"/>
        <v>1</v>
      </c>
      <c r="AN22" s="63"/>
      <c r="AO22" s="63"/>
      <c r="AP22" s="63"/>
      <c r="AQ22" s="66"/>
      <c r="AR22" s="66"/>
      <c r="AS22" s="63"/>
      <c r="AT22" s="63"/>
      <c r="AU22" s="63"/>
      <c r="AV22" s="63"/>
      <c r="AW22" s="63"/>
      <c r="AX22" s="66"/>
      <c r="AY22" s="66"/>
      <c r="AZ22" s="63"/>
      <c r="BA22" s="63"/>
      <c r="BB22" s="63"/>
      <c r="BC22" s="63"/>
      <c r="BD22" s="63"/>
      <c r="BE22" s="66"/>
      <c r="BF22" s="66"/>
      <c r="BG22" s="63"/>
      <c r="BH22" s="63"/>
      <c r="BI22" s="63"/>
      <c r="BJ22" s="63"/>
      <c r="BK22" s="63"/>
      <c r="BL22" s="66"/>
      <c r="BM22" s="66"/>
      <c r="BN22" s="63"/>
      <c r="BO22" s="63"/>
      <c r="BP22" s="63"/>
      <c r="BQ22" s="63"/>
      <c r="BR22" s="63"/>
      <c r="BS22" s="70"/>
      <c r="BU22" s="70">
        <f t="shared" si="34"/>
        <v>0</v>
      </c>
      <c r="BV22" s="70">
        <f t="shared" si="35"/>
        <v>0</v>
      </c>
      <c r="BW22" s="70">
        <f t="shared" si="36"/>
        <v>0</v>
      </c>
      <c r="BX22" s="70">
        <f t="shared" si="37"/>
        <v>0</v>
      </c>
      <c r="BY22" s="70">
        <f t="shared" si="38"/>
        <v>0</v>
      </c>
      <c r="BZ22" s="70">
        <f t="shared" si="39"/>
        <v>0</v>
      </c>
      <c r="CB22" s="104">
        <f t="shared" si="40"/>
        <v>0</v>
      </c>
      <c r="CC22" s="104">
        <f t="shared" si="41"/>
        <v>0</v>
      </c>
      <c r="CD22" s="104">
        <f t="shared" si="42"/>
        <v>0</v>
      </c>
      <c r="CE22" s="104">
        <f t="shared" si="43"/>
        <v>0</v>
      </c>
      <c r="CF22" s="104">
        <f t="shared" si="44"/>
        <v>0</v>
      </c>
      <c r="CG22" s="104">
        <f t="shared" si="45"/>
        <v>0</v>
      </c>
      <c r="CI22" s="105">
        <f>P22*H22</f>
        <v>0</v>
      </c>
      <c r="CJ22" s="105">
        <f>R22*H22</f>
        <v>0</v>
      </c>
      <c r="CK22" s="105">
        <f>T22*H22</f>
        <v>0</v>
      </c>
      <c r="CL22" s="105">
        <f>V22*H22</f>
        <v>0</v>
      </c>
      <c r="CM22" s="105">
        <f>X22*H22</f>
        <v>0</v>
      </c>
      <c r="CN22" s="105">
        <f>Y22*H22</f>
        <v>0</v>
      </c>
      <c r="CO22" s="105">
        <f>Z22*H22</f>
        <v>0</v>
      </c>
      <c r="CP22" s="105">
        <f>AA22*H22</f>
        <v>0</v>
      </c>
      <c r="CV22" s="355">
        <f t="shared" si="54"/>
        <v>0</v>
      </c>
      <c r="CW22" s="355">
        <f t="shared" si="55"/>
        <v>0</v>
      </c>
      <c r="CX22" s="355">
        <f t="shared" si="56"/>
        <v>0</v>
      </c>
      <c r="CY22" s="355">
        <f t="shared" si="57"/>
        <v>0</v>
      </c>
      <c r="CZ22" s="355">
        <f t="shared" si="58"/>
        <v>0</v>
      </c>
      <c r="DA22" s="355">
        <f t="shared" si="59"/>
        <v>0</v>
      </c>
      <c r="DB22" s="355">
        <f t="shared" si="60"/>
        <v>0</v>
      </c>
      <c r="DC22" s="355">
        <f t="shared" si="61"/>
        <v>0</v>
      </c>
      <c r="DD22" s="68"/>
      <c r="DE22" s="1168">
        <f t="shared" si="62"/>
        <v>0</v>
      </c>
      <c r="DF22" s="1168" t="str">
        <f t="shared" si="63"/>
        <v>-</v>
      </c>
      <c r="DG22" s="1168" t="str">
        <f t="shared" si="64"/>
        <v>-</v>
      </c>
      <c r="DH22" s="1168" t="str">
        <f t="shared" si="65"/>
        <v>-</v>
      </c>
      <c r="DI22" s="1168" t="str">
        <f t="shared" si="66"/>
        <v>-</v>
      </c>
      <c r="DJ22" s="1168" t="str">
        <f t="shared" si="67"/>
        <v>-</v>
      </c>
      <c r="DK22" s="1168" t="str">
        <f t="shared" si="68"/>
        <v>-</v>
      </c>
      <c r="DL22" s="1168" t="str">
        <f t="shared" si="69"/>
        <v>-</v>
      </c>
      <c r="DM22" s="68"/>
      <c r="DN22" s="355">
        <f t="shared" si="70"/>
        <v>0</v>
      </c>
      <c r="DO22" s="355">
        <f t="shared" si="71"/>
        <v>0</v>
      </c>
      <c r="DP22" s="355">
        <f t="shared" si="72"/>
        <v>0</v>
      </c>
      <c r="DQ22" s="355">
        <f t="shared" si="73"/>
        <v>0</v>
      </c>
      <c r="DR22" s="355">
        <f t="shared" si="74"/>
        <v>0</v>
      </c>
      <c r="DS22" s="355">
        <f t="shared" si="75"/>
        <v>0</v>
      </c>
      <c r="DT22" s="355">
        <f t="shared" si="76"/>
        <v>0</v>
      </c>
      <c r="DU22" s="355">
        <f t="shared" si="77"/>
        <v>0</v>
      </c>
      <c r="DV22" s="68"/>
      <c r="DW22" s="68">
        <f t="shared" si="78"/>
        <v>0</v>
      </c>
      <c r="DX22" s="68" t="str">
        <f t="shared" si="79"/>
        <v>-</v>
      </c>
      <c r="DY22" s="68" t="str">
        <f t="shared" si="80"/>
        <v>-</v>
      </c>
      <c r="DZ22" s="68" t="str">
        <f t="shared" si="81"/>
        <v>-</v>
      </c>
      <c r="EA22" s="68" t="str">
        <f t="shared" si="82"/>
        <v>-</v>
      </c>
      <c r="EB22" s="68" t="str">
        <f t="shared" si="83"/>
        <v>-</v>
      </c>
      <c r="EC22" s="68" t="str">
        <f t="shared" si="84"/>
        <v>-</v>
      </c>
      <c r="ED22" s="68" t="str">
        <f t="shared" si="85"/>
        <v>-</v>
      </c>
      <c r="EE22" s="68"/>
      <c r="EF22" s="355">
        <f t="shared" si="86"/>
        <v>0</v>
      </c>
      <c r="EG22" s="355">
        <f t="shared" si="87"/>
        <v>0</v>
      </c>
      <c r="EH22" s="355">
        <f t="shared" si="88"/>
        <v>0</v>
      </c>
      <c r="EI22" s="355">
        <f t="shared" si="89"/>
        <v>0</v>
      </c>
      <c r="EJ22" s="355">
        <f t="shared" si="90"/>
        <v>0</v>
      </c>
      <c r="EK22" s="355">
        <f t="shared" si="91"/>
        <v>0</v>
      </c>
      <c r="EL22" s="355">
        <f t="shared" si="92"/>
        <v>0</v>
      </c>
      <c r="EM22" s="355">
        <f t="shared" si="93"/>
        <v>0</v>
      </c>
      <c r="EN22" s="68"/>
      <c r="EO22" s="68">
        <f t="shared" si="94"/>
        <v>0</v>
      </c>
      <c r="EP22" s="68" t="str">
        <f t="shared" si="95"/>
        <v>-</v>
      </c>
      <c r="EQ22" s="68" t="str">
        <f t="shared" si="96"/>
        <v>-</v>
      </c>
      <c r="ER22" s="68" t="str">
        <f t="shared" si="97"/>
        <v>-</v>
      </c>
      <c r="ES22" s="68" t="str">
        <f t="shared" si="98"/>
        <v>-</v>
      </c>
      <c r="ET22" s="68" t="str">
        <f t="shared" si="99"/>
        <v>-</v>
      </c>
      <c r="EU22" s="68" t="str">
        <f t="shared" si="100"/>
        <v>-</v>
      </c>
      <c r="EV22" s="68" t="str">
        <f t="shared" si="101"/>
        <v>-</v>
      </c>
      <c r="EW22" s="68"/>
      <c r="EX22" s="355">
        <f t="shared" si="102"/>
        <v>0</v>
      </c>
      <c r="EY22" s="355">
        <f t="shared" si="103"/>
        <v>0</v>
      </c>
      <c r="EZ22" s="355">
        <f t="shared" si="104"/>
        <v>0</v>
      </c>
      <c r="FA22" s="355">
        <f t="shared" si="105"/>
        <v>0</v>
      </c>
      <c r="FB22" s="355">
        <f t="shared" si="106"/>
        <v>0</v>
      </c>
      <c r="FC22" s="355">
        <f t="shared" si="107"/>
        <v>0</v>
      </c>
      <c r="FD22" s="355">
        <f t="shared" si="108"/>
        <v>0</v>
      </c>
      <c r="FE22" s="355">
        <f t="shared" si="109"/>
        <v>0</v>
      </c>
      <c r="FF22" s="68"/>
      <c r="FG22" s="68">
        <f t="shared" si="110"/>
        <v>0</v>
      </c>
      <c r="FH22" s="68" t="str">
        <f t="shared" si="111"/>
        <v>-</v>
      </c>
      <c r="FI22" s="68" t="str">
        <f t="shared" si="112"/>
        <v>-</v>
      </c>
      <c r="FJ22" s="68" t="str">
        <f t="shared" si="113"/>
        <v>-</v>
      </c>
      <c r="FK22" s="68" t="str">
        <f t="shared" si="114"/>
        <v>-</v>
      </c>
      <c r="FL22" s="68" t="str">
        <f t="shared" si="115"/>
        <v>-</v>
      </c>
      <c r="FM22" s="68" t="str">
        <f t="shared" si="116"/>
        <v>-</v>
      </c>
      <c r="FN22" s="68" t="str">
        <f t="shared" si="117"/>
        <v>-</v>
      </c>
      <c r="FO22" s="68"/>
      <c r="FP22" s="355">
        <f t="shared" si="118"/>
        <v>0</v>
      </c>
      <c r="FQ22" s="355">
        <f t="shared" si="119"/>
        <v>0</v>
      </c>
      <c r="FR22" s="355">
        <f t="shared" si="120"/>
        <v>0</v>
      </c>
      <c r="FS22" s="355">
        <f t="shared" si="121"/>
        <v>0</v>
      </c>
      <c r="FT22" s="355">
        <f t="shared" si="122"/>
        <v>0</v>
      </c>
      <c r="FU22" s="355">
        <f t="shared" si="123"/>
        <v>0</v>
      </c>
      <c r="FV22" s="355">
        <f t="shared" si="124"/>
        <v>0</v>
      </c>
      <c r="FW22" s="355">
        <f t="shared" si="125"/>
        <v>0</v>
      </c>
      <c r="FX22" s="68"/>
      <c r="FY22" s="68">
        <f t="shared" si="126"/>
        <v>0</v>
      </c>
      <c r="FZ22" s="68" t="str">
        <f t="shared" si="127"/>
        <v>-</v>
      </c>
      <c r="GA22" s="68" t="str">
        <f t="shared" si="128"/>
        <v>-</v>
      </c>
      <c r="GB22" s="68" t="str">
        <f t="shared" si="129"/>
        <v>-</v>
      </c>
      <c r="GC22" s="68" t="str">
        <f t="shared" si="130"/>
        <v>-</v>
      </c>
      <c r="GD22" s="68" t="str">
        <f t="shared" si="131"/>
        <v>-</v>
      </c>
      <c r="GE22" s="68" t="str">
        <f t="shared" si="132"/>
        <v>-</v>
      </c>
      <c r="GF22" s="68" t="str">
        <f t="shared" si="133"/>
        <v>-</v>
      </c>
    </row>
    <row r="23" spans="1:188" ht="13.5" customHeight="1" thickBot="1" x14ac:dyDescent="0.35">
      <c r="A23" s="396"/>
      <c r="B23" s="396" t="s">
        <v>109</v>
      </c>
      <c r="C23" s="396" t="s">
        <v>24</v>
      </c>
      <c r="D23" s="397">
        <v>0.72916666666666663</v>
      </c>
      <c r="E23" s="397">
        <v>0</v>
      </c>
      <c r="F23" s="398" t="str">
        <f>IF(VALUE(D23)&gt;=0.72,"PT",IF(VALUE(D23)&lt;0.72,"Off-PT"))</f>
        <v>PT</v>
      </c>
      <c r="G23" s="906"/>
      <c r="H23" s="399">
        <f>INDEX(Lookup!$F$293:$Q$303,MATCH(B23,Lookup!$F$293:$F$303,0),MATCH($F$9,Lookup!$F$293:$Q$293,0))</f>
        <v>0.1</v>
      </c>
      <c r="I23" s="400">
        <v>224.9</v>
      </c>
      <c r="J23" s="401">
        <f t="shared" si="4"/>
        <v>683.8</v>
      </c>
      <c r="K23" s="402">
        <f>H23*L23</f>
        <v>0</v>
      </c>
      <c r="L23" s="403">
        <f>COUNTA(AN23:BR23)</f>
        <v>0</v>
      </c>
      <c r="M23" s="404">
        <f t="shared" si="7"/>
        <v>224.9</v>
      </c>
      <c r="N23" s="404">
        <f t="shared" si="8"/>
        <v>0</v>
      </c>
      <c r="O23" s="9">
        <f>IF($L$4&gt;0,P23*J23*$M$4*H23,0)</f>
        <v>0</v>
      </c>
      <c r="P23" s="9">
        <f>COUNTIF(AN23:BR23,"A")</f>
        <v>0</v>
      </c>
      <c r="Q23" s="9">
        <f>IF($L$5&gt;0,R23*J23*$M$5*H23,0)</f>
        <v>0</v>
      </c>
      <c r="R23" s="9">
        <f>COUNTIF(AN23:BR23,"B")</f>
        <v>0</v>
      </c>
      <c r="S23" s="9">
        <f>IF($L$6&gt;0,T23*J23*$M$6*H23,0)</f>
        <v>0</v>
      </c>
      <c r="T23" s="9">
        <f>COUNTIF(AN23:BR23,"C")</f>
        <v>0</v>
      </c>
      <c r="U23" s="9">
        <f>IF($L$7&gt;0,V23*J23*$M$7*H23,0)</f>
        <v>0</v>
      </c>
      <c r="V23" s="9">
        <f>COUNTIF(AN23:BR23,"D")</f>
        <v>0</v>
      </c>
      <c r="W23" s="9">
        <f>IF($L$8&gt;0,X23*J23*$M$8*H23,0)</f>
        <v>0</v>
      </c>
      <c r="X23" s="9">
        <f>COUNTIF(AN23:BR23,"E")</f>
        <v>0</v>
      </c>
      <c r="Y23" s="9">
        <f>COUNTIF(AN23:BR23,"F")</f>
        <v>0</v>
      </c>
      <c r="Z23" s="9">
        <f>COUNTIF(AN23:BR23,"G")</f>
        <v>0</v>
      </c>
      <c r="AA23" s="9">
        <f>COUNTIF(AN23:BR23,"H")</f>
        <v>0</v>
      </c>
      <c r="AB23" s="9">
        <f>(Y23+Z23+AA23)*H23</f>
        <v>0</v>
      </c>
      <c r="AC23" s="9">
        <f>IF($L$4&gt;0,I23*$M$4*P23,0)</f>
        <v>0</v>
      </c>
      <c r="AD23" s="9">
        <f>IF($L$5&gt;0,I23*$M$5*R23,0)</f>
        <v>0</v>
      </c>
      <c r="AE23" s="9">
        <f>IF($L$6&gt;0,I23*$M$6*T23,0)</f>
        <v>0</v>
      </c>
      <c r="AF23" s="9">
        <f>IF($L$7&gt;0,I23*$M$7*V23,0)</f>
        <v>0</v>
      </c>
      <c r="AG23" s="9">
        <f>IF($L$8&gt;0,I23*$M$8*X23,0)</f>
        <v>0</v>
      </c>
      <c r="AH23" s="8">
        <f>IF(ISERROR(M23*$M$4),0,M23*$M$4)</f>
        <v>224.9</v>
      </c>
      <c r="AI23" s="8">
        <f>IF(ISERROR(M23*$M$5),0,M23*$M$5)</f>
        <v>0</v>
      </c>
      <c r="AJ23" s="8">
        <f>IF(ISERROR(M23*$M$6),0,M23*$M$6)</f>
        <v>0</v>
      </c>
      <c r="AK23" s="8">
        <f>IF(ISERROR(M23*$M$7),0,M23*$M$7)</f>
        <v>0</v>
      </c>
      <c r="AL23" s="8">
        <f>IF(ISERROR(M23*$M$8),0,M23*$M$8)</f>
        <v>0</v>
      </c>
      <c r="AM23" s="103" t="str">
        <f t="shared" si="21"/>
        <v>1</v>
      </c>
      <c r="AN23" s="63"/>
      <c r="AO23" s="63"/>
      <c r="AP23" s="63"/>
      <c r="AQ23" s="66"/>
      <c r="AR23" s="66"/>
      <c r="AS23" s="63"/>
      <c r="AT23" s="63"/>
      <c r="AU23" s="63"/>
      <c r="AV23" s="63"/>
      <c r="AW23" s="63"/>
      <c r="AX23" s="66"/>
      <c r="AY23" s="66"/>
      <c r="AZ23" s="63"/>
      <c r="BA23" s="63"/>
      <c r="BB23" s="63"/>
      <c r="BC23" s="63"/>
      <c r="BD23" s="63"/>
      <c r="BE23" s="66"/>
      <c r="BF23" s="66"/>
      <c r="BG23" s="63"/>
      <c r="BH23" s="63"/>
      <c r="BI23" s="63"/>
      <c r="BJ23" s="63"/>
      <c r="BK23" s="63"/>
      <c r="BL23" s="66"/>
      <c r="BM23" s="66"/>
      <c r="BN23" s="63"/>
      <c r="BO23" s="63"/>
      <c r="BP23" s="63"/>
      <c r="BQ23" s="63"/>
      <c r="BR23" s="63"/>
      <c r="BS23" s="70"/>
      <c r="BU23" s="70">
        <f t="shared" si="34"/>
        <v>0</v>
      </c>
      <c r="BV23" s="70">
        <f t="shared" si="35"/>
        <v>0</v>
      </c>
      <c r="BW23" s="70">
        <f t="shared" si="36"/>
        <v>0</v>
      </c>
      <c r="BX23" s="70">
        <f t="shared" si="37"/>
        <v>0</v>
      </c>
      <c r="BY23" s="70">
        <f t="shared" si="38"/>
        <v>0</v>
      </c>
      <c r="BZ23" s="70">
        <f t="shared" si="39"/>
        <v>0</v>
      </c>
      <c r="CB23" s="104">
        <f t="shared" si="40"/>
        <v>0</v>
      </c>
      <c r="CC23" s="104">
        <f t="shared" si="41"/>
        <v>0</v>
      </c>
      <c r="CD23" s="104">
        <f t="shared" si="42"/>
        <v>0</v>
      </c>
      <c r="CE23" s="104">
        <f t="shared" si="43"/>
        <v>0</v>
      </c>
      <c r="CF23" s="104">
        <f t="shared" si="44"/>
        <v>0</v>
      </c>
      <c r="CG23" s="104">
        <f t="shared" si="45"/>
        <v>0</v>
      </c>
      <c r="CI23" s="105">
        <f>P23*H23</f>
        <v>0</v>
      </c>
      <c r="CJ23" s="105">
        <f>R23*H23</f>
        <v>0</v>
      </c>
      <c r="CK23" s="105">
        <f>T23*H23</f>
        <v>0</v>
      </c>
      <c r="CL23" s="105">
        <f>V23*H23</f>
        <v>0</v>
      </c>
      <c r="CM23" s="105">
        <f>X23*H23</f>
        <v>0</v>
      </c>
      <c r="CN23" s="105">
        <f>Y23*H23</f>
        <v>0</v>
      </c>
      <c r="CO23" s="105">
        <f>Z23*H23</f>
        <v>0</v>
      </c>
      <c r="CP23" s="105">
        <f>AA23*H23</f>
        <v>0</v>
      </c>
      <c r="CV23" s="355">
        <f t="shared" si="54"/>
        <v>0</v>
      </c>
      <c r="CW23" s="355">
        <f t="shared" si="55"/>
        <v>0</v>
      </c>
      <c r="CX23" s="355">
        <f t="shared" si="56"/>
        <v>0</v>
      </c>
      <c r="CY23" s="355">
        <f t="shared" si="57"/>
        <v>0</v>
      </c>
      <c r="CZ23" s="355">
        <f t="shared" si="58"/>
        <v>0</v>
      </c>
      <c r="DA23" s="355">
        <f t="shared" si="59"/>
        <v>0</v>
      </c>
      <c r="DB23" s="355">
        <f t="shared" si="60"/>
        <v>0</v>
      </c>
      <c r="DC23" s="355">
        <f t="shared" si="61"/>
        <v>0</v>
      </c>
      <c r="DD23" s="68"/>
      <c r="DE23" s="1168">
        <f t="shared" si="62"/>
        <v>0</v>
      </c>
      <c r="DF23" s="1168" t="str">
        <f t="shared" si="63"/>
        <v>-</v>
      </c>
      <c r="DG23" s="1168" t="str">
        <f t="shared" si="64"/>
        <v>-</v>
      </c>
      <c r="DH23" s="1168" t="str">
        <f t="shared" si="65"/>
        <v>-</v>
      </c>
      <c r="DI23" s="1168" t="str">
        <f t="shared" si="66"/>
        <v>-</v>
      </c>
      <c r="DJ23" s="1168" t="str">
        <f t="shared" si="67"/>
        <v>-</v>
      </c>
      <c r="DK23" s="1168" t="str">
        <f t="shared" si="68"/>
        <v>-</v>
      </c>
      <c r="DL23" s="1168" t="str">
        <f t="shared" si="69"/>
        <v>-</v>
      </c>
      <c r="DM23" s="68"/>
      <c r="DN23" s="355">
        <f t="shared" si="70"/>
        <v>0</v>
      </c>
      <c r="DO23" s="355">
        <f t="shared" si="71"/>
        <v>0</v>
      </c>
      <c r="DP23" s="355">
        <f t="shared" si="72"/>
        <v>0</v>
      </c>
      <c r="DQ23" s="355">
        <f t="shared" si="73"/>
        <v>0</v>
      </c>
      <c r="DR23" s="355">
        <f t="shared" si="74"/>
        <v>0</v>
      </c>
      <c r="DS23" s="355">
        <f t="shared" si="75"/>
        <v>0</v>
      </c>
      <c r="DT23" s="355">
        <f t="shared" si="76"/>
        <v>0</v>
      </c>
      <c r="DU23" s="355">
        <f t="shared" si="77"/>
        <v>0</v>
      </c>
      <c r="DV23" s="68"/>
      <c r="DW23" s="68">
        <f t="shared" si="78"/>
        <v>0</v>
      </c>
      <c r="DX23" s="68" t="str">
        <f t="shared" si="79"/>
        <v>-</v>
      </c>
      <c r="DY23" s="68" t="str">
        <f t="shared" si="80"/>
        <v>-</v>
      </c>
      <c r="DZ23" s="68" t="str">
        <f t="shared" si="81"/>
        <v>-</v>
      </c>
      <c r="EA23" s="68" t="str">
        <f t="shared" si="82"/>
        <v>-</v>
      </c>
      <c r="EB23" s="68" t="str">
        <f t="shared" si="83"/>
        <v>-</v>
      </c>
      <c r="EC23" s="68" t="str">
        <f t="shared" si="84"/>
        <v>-</v>
      </c>
      <c r="ED23" s="68" t="str">
        <f t="shared" si="85"/>
        <v>-</v>
      </c>
      <c r="EE23" s="68"/>
      <c r="EF23" s="355">
        <f t="shared" si="86"/>
        <v>0</v>
      </c>
      <c r="EG23" s="355">
        <f t="shared" si="87"/>
        <v>0</v>
      </c>
      <c r="EH23" s="355">
        <f t="shared" si="88"/>
        <v>0</v>
      </c>
      <c r="EI23" s="355">
        <f t="shared" si="89"/>
        <v>0</v>
      </c>
      <c r="EJ23" s="355">
        <f t="shared" si="90"/>
        <v>0</v>
      </c>
      <c r="EK23" s="355">
        <f t="shared" si="91"/>
        <v>0</v>
      </c>
      <c r="EL23" s="355">
        <f t="shared" si="92"/>
        <v>0</v>
      </c>
      <c r="EM23" s="355">
        <f t="shared" si="93"/>
        <v>0</v>
      </c>
      <c r="EN23" s="68"/>
      <c r="EO23" s="68">
        <f t="shared" si="94"/>
        <v>0</v>
      </c>
      <c r="EP23" s="68" t="str">
        <f t="shared" si="95"/>
        <v>-</v>
      </c>
      <c r="EQ23" s="68" t="str">
        <f t="shared" si="96"/>
        <v>-</v>
      </c>
      <c r="ER23" s="68" t="str">
        <f t="shared" si="97"/>
        <v>-</v>
      </c>
      <c r="ES23" s="68" t="str">
        <f t="shared" si="98"/>
        <v>-</v>
      </c>
      <c r="ET23" s="68" t="str">
        <f t="shared" si="99"/>
        <v>-</v>
      </c>
      <c r="EU23" s="68" t="str">
        <f t="shared" si="100"/>
        <v>-</v>
      </c>
      <c r="EV23" s="68" t="str">
        <f t="shared" si="101"/>
        <v>-</v>
      </c>
      <c r="EW23" s="68"/>
      <c r="EX23" s="355">
        <f t="shared" si="102"/>
        <v>0</v>
      </c>
      <c r="EY23" s="355">
        <f t="shared" si="103"/>
        <v>0</v>
      </c>
      <c r="EZ23" s="355">
        <f t="shared" si="104"/>
        <v>0</v>
      </c>
      <c r="FA23" s="355">
        <f t="shared" si="105"/>
        <v>0</v>
      </c>
      <c r="FB23" s="355">
        <f t="shared" si="106"/>
        <v>0</v>
      </c>
      <c r="FC23" s="355">
        <f t="shared" si="107"/>
        <v>0</v>
      </c>
      <c r="FD23" s="355">
        <f t="shared" si="108"/>
        <v>0</v>
      </c>
      <c r="FE23" s="355">
        <f t="shared" si="109"/>
        <v>0</v>
      </c>
      <c r="FF23" s="68"/>
      <c r="FG23" s="68">
        <f t="shared" si="110"/>
        <v>0</v>
      </c>
      <c r="FH23" s="68" t="str">
        <f t="shared" si="111"/>
        <v>-</v>
      </c>
      <c r="FI23" s="68" t="str">
        <f t="shared" si="112"/>
        <v>-</v>
      </c>
      <c r="FJ23" s="68" t="str">
        <f t="shared" si="113"/>
        <v>-</v>
      </c>
      <c r="FK23" s="68" t="str">
        <f t="shared" si="114"/>
        <v>-</v>
      </c>
      <c r="FL23" s="68" t="str">
        <f t="shared" si="115"/>
        <v>-</v>
      </c>
      <c r="FM23" s="68" t="str">
        <f t="shared" si="116"/>
        <v>-</v>
      </c>
      <c r="FN23" s="68" t="str">
        <f t="shared" si="117"/>
        <v>-</v>
      </c>
      <c r="FO23" s="68"/>
      <c r="FP23" s="355">
        <f t="shared" si="118"/>
        <v>0</v>
      </c>
      <c r="FQ23" s="355">
        <f t="shared" si="119"/>
        <v>0</v>
      </c>
      <c r="FR23" s="355">
        <f t="shared" si="120"/>
        <v>0</v>
      </c>
      <c r="FS23" s="355">
        <f t="shared" si="121"/>
        <v>0</v>
      </c>
      <c r="FT23" s="355">
        <f t="shared" si="122"/>
        <v>0</v>
      </c>
      <c r="FU23" s="355">
        <f t="shared" si="123"/>
        <v>0</v>
      </c>
      <c r="FV23" s="355">
        <f t="shared" si="124"/>
        <v>0</v>
      </c>
      <c r="FW23" s="355">
        <f t="shared" si="125"/>
        <v>0</v>
      </c>
      <c r="FX23" s="68"/>
      <c r="FY23" s="68">
        <f t="shared" si="126"/>
        <v>0</v>
      </c>
      <c r="FZ23" s="68" t="str">
        <f t="shared" si="127"/>
        <v>-</v>
      </c>
      <c r="GA23" s="68" t="str">
        <f t="shared" si="128"/>
        <v>-</v>
      </c>
      <c r="GB23" s="68" t="str">
        <f t="shared" si="129"/>
        <v>-</v>
      </c>
      <c r="GC23" s="68" t="str">
        <f t="shared" si="130"/>
        <v>-</v>
      </c>
      <c r="GD23" s="68" t="str">
        <f t="shared" si="131"/>
        <v>-</v>
      </c>
      <c r="GE23" s="68" t="str">
        <f t="shared" si="132"/>
        <v>-</v>
      </c>
      <c r="GF23" s="68" t="str">
        <f t="shared" si="133"/>
        <v>-</v>
      </c>
    </row>
    <row r="24" spans="1:188" ht="13.5" customHeight="1" x14ac:dyDescent="0.3">
      <c r="A24" s="405"/>
      <c r="B24" s="405" t="s">
        <v>242</v>
      </c>
      <c r="C24" s="405" t="s">
        <v>26</v>
      </c>
      <c r="D24" s="406">
        <v>0</v>
      </c>
      <c r="E24" s="406">
        <v>0.72916666666666663</v>
      </c>
      <c r="F24" s="407" t="str">
        <f t="shared" si="3"/>
        <v>Off-PT</v>
      </c>
      <c r="G24" s="8"/>
      <c r="H24" s="408">
        <f>INDEX(Lookup!$F$293:$Q$303,MATCH(B24,Lookup!$F$293:$F$303,0),MATCH($F$9,Lookup!$F$293:$Q$293,0))</f>
        <v>0.1</v>
      </c>
      <c r="I24" s="409">
        <v>182</v>
      </c>
      <c r="J24" s="410">
        <f t="shared" si="4"/>
        <v>683.8</v>
      </c>
      <c r="K24" s="411">
        <f t="shared" si="5"/>
        <v>0</v>
      </c>
      <c r="L24" s="412">
        <f t="shared" si="6"/>
        <v>0</v>
      </c>
      <c r="M24" s="413">
        <f t="shared" si="7"/>
        <v>182</v>
      </c>
      <c r="N24" s="413">
        <f t="shared" si="8"/>
        <v>0</v>
      </c>
      <c r="O24" s="9">
        <f t="shared" si="9"/>
        <v>0</v>
      </c>
      <c r="P24" s="9">
        <f t="shared" si="22"/>
        <v>0</v>
      </c>
      <c r="Q24" s="9">
        <f t="shared" si="23"/>
        <v>0</v>
      </c>
      <c r="R24" s="9">
        <f t="shared" si="24"/>
        <v>0</v>
      </c>
      <c r="S24" s="9">
        <f t="shared" si="25"/>
        <v>0</v>
      </c>
      <c r="T24" s="9">
        <f t="shared" si="26"/>
        <v>0</v>
      </c>
      <c r="U24" s="9">
        <f t="shared" si="27"/>
        <v>0</v>
      </c>
      <c r="V24" s="9">
        <f t="shared" si="28"/>
        <v>0</v>
      </c>
      <c r="W24" s="9">
        <f t="shared" si="29"/>
        <v>0</v>
      </c>
      <c r="X24" s="9">
        <f t="shared" si="30"/>
        <v>0</v>
      </c>
      <c r="Y24" s="9">
        <f t="shared" si="10"/>
        <v>0</v>
      </c>
      <c r="Z24" s="9">
        <f t="shared" si="31"/>
        <v>0</v>
      </c>
      <c r="AA24" s="9">
        <f t="shared" si="32"/>
        <v>0</v>
      </c>
      <c r="AB24" s="9">
        <f t="shared" si="33"/>
        <v>0</v>
      </c>
      <c r="AC24" s="9">
        <f t="shared" si="11"/>
        <v>0</v>
      </c>
      <c r="AD24" s="9">
        <f t="shared" si="12"/>
        <v>0</v>
      </c>
      <c r="AE24" s="9">
        <f t="shared" si="13"/>
        <v>0</v>
      </c>
      <c r="AF24" s="9">
        <f t="shared" si="14"/>
        <v>0</v>
      </c>
      <c r="AG24" s="9">
        <f t="shared" si="15"/>
        <v>0</v>
      </c>
      <c r="AH24" s="8">
        <f t="shared" si="16"/>
        <v>182</v>
      </c>
      <c r="AI24" s="8">
        <f t="shared" si="17"/>
        <v>0</v>
      </c>
      <c r="AJ24" s="8">
        <f t="shared" si="18"/>
        <v>0</v>
      </c>
      <c r="AK24" s="8">
        <f t="shared" si="19"/>
        <v>0</v>
      </c>
      <c r="AL24" s="8">
        <f t="shared" si="20"/>
        <v>0</v>
      </c>
      <c r="AM24" s="103" t="str">
        <f t="shared" si="21"/>
        <v>1</v>
      </c>
      <c r="AN24" s="63"/>
      <c r="AO24" s="63"/>
      <c r="AP24" s="63"/>
      <c r="AQ24" s="66"/>
      <c r="AR24" s="66"/>
      <c r="AS24" s="63"/>
      <c r="AT24" s="63"/>
      <c r="AU24" s="63"/>
      <c r="AV24" s="63"/>
      <c r="AW24" s="63"/>
      <c r="AX24" s="66"/>
      <c r="AY24" s="66"/>
      <c r="AZ24" s="63"/>
      <c r="BA24" s="63"/>
      <c r="BB24" s="63"/>
      <c r="BC24" s="63"/>
      <c r="BD24" s="63"/>
      <c r="BE24" s="66"/>
      <c r="BF24" s="66"/>
      <c r="BG24" s="63"/>
      <c r="BH24" s="63"/>
      <c r="BI24" s="63"/>
      <c r="BJ24" s="63"/>
      <c r="BK24" s="63"/>
      <c r="BL24" s="66"/>
      <c r="BM24" s="66"/>
      <c r="BN24" s="63"/>
      <c r="BO24" s="63"/>
      <c r="BP24" s="63"/>
      <c r="BQ24" s="63"/>
      <c r="BR24" s="63"/>
      <c r="BS24" s="70"/>
      <c r="BU24" s="70">
        <f t="shared" si="34"/>
        <v>0</v>
      </c>
      <c r="BV24" s="70">
        <f t="shared" si="35"/>
        <v>0</v>
      </c>
      <c r="BW24" s="70">
        <f t="shared" si="36"/>
        <v>0</v>
      </c>
      <c r="BX24" s="70">
        <f t="shared" si="37"/>
        <v>0</v>
      </c>
      <c r="BY24" s="70">
        <f t="shared" si="38"/>
        <v>0</v>
      </c>
      <c r="BZ24" s="70">
        <f t="shared" si="39"/>
        <v>0</v>
      </c>
      <c r="CB24" s="104">
        <f t="shared" si="40"/>
        <v>0</v>
      </c>
      <c r="CC24" s="104">
        <f t="shared" si="41"/>
        <v>0</v>
      </c>
      <c r="CD24" s="104">
        <f t="shared" si="42"/>
        <v>0</v>
      </c>
      <c r="CE24" s="104">
        <f t="shared" si="43"/>
        <v>0</v>
      </c>
      <c r="CF24" s="104">
        <f t="shared" si="44"/>
        <v>0</v>
      </c>
      <c r="CG24" s="104">
        <f t="shared" si="45"/>
        <v>0</v>
      </c>
      <c r="CI24" s="105">
        <f t="shared" si="46"/>
        <v>0</v>
      </c>
      <c r="CJ24" s="105">
        <f t="shared" si="47"/>
        <v>0</v>
      </c>
      <c r="CK24" s="105">
        <f t="shared" si="48"/>
        <v>0</v>
      </c>
      <c r="CL24" s="105">
        <f t="shared" si="49"/>
        <v>0</v>
      </c>
      <c r="CM24" s="105">
        <f t="shared" si="50"/>
        <v>0</v>
      </c>
      <c r="CN24" s="105">
        <f t="shared" si="51"/>
        <v>0</v>
      </c>
      <c r="CO24" s="105">
        <f t="shared" si="52"/>
        <v>0</v>
      </c>
      <c r="CP24" s="105">
        <f t="shared" si="53"/>
        <v>0</v>
      </c>
      <c r="CV24" s="355">
        <f t="shared" si="54"/>
        <v>0</v>
      </c>
      <c r="CW24" s="355">
        <f t="shared" si="55"/>
        <v>0</v>
      </c>
      <c r="CX24" s="355">
        <f t="shared" si="56"/>
        <v>0</v>
      </c>
      <c r="CY24" s="355">
        <f t="shared" si="57"/>
        <v>0</v>
      </c>
      <c r="CZ24" s="355">
        <f t="shared" si="58"/>
        <v>0</v>
      </c>
      <c r="DA24" s="355">
        <f t="shared" si="59"/>
        <v>0</v>
      </c>
      <c r="DB24" s="355">
        <f t="shared" si="60"/>
        <v>0</v>
      </c>
      <c r="DC24" s="355">
        <f t="shared" si="61"/>
        <v>0</v>
      </c>
      <c r="DD24" s="68"/>
      <c r="DE24" s="1168">
        <f t="shared" si="62"/>
        <v>0</v>
      </c>
      <c r="DF24" s="1168" t="str">
        <f t="shared" si="63"/>
        <v>-</v>
      </c>
      <c r="DG24" s="1168" t="str">
        <f t="shared" si="64"/>
        <v>-</v>
      </c>
      <c r="DH24" s="1168" t="str">
        <f t="shared" si="65"/>
        <v>-</v>
      </c>
      <c r="DI24" s="1168" t="str">
        <f t="shared" si="66"/>
        <v>-</v>
      </c>
      <c r="DJ24" s="1168" t="str">
        <f t="shared" si="67"/>
        <v>-</v>
      </c>
      <c r="DK24" s="1168" t="str">
        <f t="shared" si="68"/>
        <v>-</v>
      </c>
      <c r="DL24" s="1168" t="str">
        <f t="shared" si="69"/>
        <v>-</v>
      </c>
      <c r="DM24" s="68"/>
      <c r="DN24" s="355">
        <f t="shared" si="70"/>
        <v>0</v>
      </c>
      <c r="DO24" s="355">
        <f t="shared" si="71"/>
        <v>0</v>
      </c>
      <c r="DP24" s="355">
        <f t="shared" si="72"/>
        <v>0</v>
      </c>
      <c r="DQ24" s="355">
        <f t="shared" si="73"/>
        <v>0</v>
      </c>
      <c r="DR24" s="355">
        <f t="shared" si="74"/>
        <v>0</v>
      </c>
      <c r="DS24" s="355">
        <f t="shared" si="75"/>
        <v>0</v>
      </c>
      <c r="DT24" s="355">
        <f t="shared" si="76"/>
        <v>0</v>
      </c>
      <c r="DU24" s="355">
        <f t="shared" si="77"/>
        <v>0</v>
      </c>
      <c r="DV24" s="68"/>
      <c r="DW24" s="68">
        <f t="shared" si="78"/>
        <v>0</v>
      </c>
      <c r="DX24" s="68" t="str">
        <f t="shared" si="79"/>
        <v>-</v>
      </c>
      <c r="DY24" s="68" t="str">
        <f t="shared" si="80"/>
        <v>-</v>
      </c>
      <c r="DZ24" s="68" t="str">
        <f t="shared" si="81"/>
        <v>-</v>
      </c>
      <c r="EA24" s="68" t="str">
        <f t="shared" si="82"/>
        <v>-</v>
      </c>
      <c r="EB24" s="68" t="str">
        <f t="shared" si="83"/>
        <v>-</v>
      </c>
      <c r="EC24" s="68" t="str">
        <f t="shared" si="84"/>
        <v>-</v>
      </c>
      <c r="ED24" s="68" t="str">
        <f t="shared" si="85"/>
        <v>-</v>
      </c>
      <c r="EE24" s="68"/>
      <c r="EF24" s="355">
        <f t="shared" si="86"/>
        <v>0</v>
      </c>
      <c r="EG24" s="355">
        <f t="shared" si="87"/>
        <v>0</v>
      </c>
      <c r="EH24" s="355">
        <f t="shared" si="88"/>
        <v>0</v>
      </c>
      <c r="EI24" s="355">
        <f t="shared" si="89"/>
        <v>0</v>
      </c>
      <c r="EJ24" s="355">
        <f t="shared" si="90"/>
        <v>0</v>
      </c>
      <c r="EK24" s="355">
        <f t="shared" si="91"/>
        <v>0</v>
      </c>
      <c r="EL24" s="355">
        <f t="shared" si="92"/>
        <v>0</v>
      </c>
      <c r="EM24" s="355">
        <f t="shared" si="93"/>
        <v>0</v>
      </c>
      <c r="EN24" s="68"/>
      <c r="EO24" s="68">
        <f t="shared" si="94"/>
        <v>0</v>
      </c>
      <c r="EP24" s="68" t="str">
        <f t="shared" si="95"/>
        <v>-</v>
      </c>
      <c r="EQ24" s="68" t="str">
        <f t="shared" si="96"/>
        <v>-</v>
      </c>
      <c r="ER24" s="68" t="str">
        <f t="shared" si="97"/>
        <v>-</v>
      </c>
      <c r="ES24" s="68" t="str">
        <f t="shared" si="98"/>
        <v>-</v>
      </c>
      <c r="ET24" s="68" t="str">
        <f t="shared" si="99"/>
        <v>-</v>
      </c>
      <c r="EU24" s="68" t="str">
        <f t="shared" si="100"/>
        <v>-</v>
      </c>
      <c r="EV24" s="68" t="str">
        <f t="shared" si="101"/>
        <v>-</v>
      </c>
      <c r="EW24" s="68"/>
      <c r="EX24" s="355">
        <f t="shared" si="102"/>
        <v>0</v>
      </c>
      <c r="EY24" s="355">
        <f t="shared" si="103"/>
        <v>0</v>
      </c>
      <c r="EZ24" s="355">
        <f t="shared" si="104"/>
        <v>0</v>
      </c>
      <c r="FA24" s="355">
        <f t="shared" si="105"/>
        <v>0</v>
      </c>
      <c r="FB24" s="355">
        <f t="shared" si="106"/>
        <v>0</v>
      </c>
      <c r="FC24" s="355">
        <f t="shared" si="107"/>
        <v>0</v>
      </c>
      <c r="FD24" s="355">
        <f t="shared" si="108"/>
        <v>0</v>
      </c>
      <c r="FE24" s="355">
        <f t="shared" si="109"/>
        <v>0</v>
      </c>
      <c r="FF24" s="68"/>
      <c r="FG24" s="68">
        <f t="shared" si="110"/>
        <v>0</v>
      </c>
      <c r="FH24" s="68" t="str">
        <f t="shared" si="111"/>
        <v>-</v>
      </c>
      <c r="FI24" s="68" t="str">
        <f t="shared" si="112"/>
        <v>-</v>
      </c>
      <c r="FJ24" s="68" t="str">
        <f t="shared" si="113"/>
        <v>-</v>
      </c>
      <c r="FK24" s="68" t="str">
        <f t="shared" si="114"/>
        <v>-</v>
      </c>
      <c r="FL24" s="68" t="str">
        <f t="shared" si="115"/>
        <v>-</v>
      </c>
      <c r="FM24" s="68" t="str">
        <f t="shared" si="116"/>
        <v>-</v>
      </c>
      <c r="FN24" s="68" t="str">
        <f t="shared" si="117"/>
        <v>-</v>
      </c>
      <c r="FO24" s="68"/>
      <c r="FP24" s="355">
        <f t="shared" si="118"/>
        <v>0</v>
      </c>
      <c r="FQ24" s="355">
        <f t="shared" si="119"/>
        <v>0</v>
      </c>
      <c r="FR24" s="355">
        <f t="shared" si="120"/>
        <v>0</v>
      </c>
      <c r="FS24" s="355">
        <f t="shared" si="121"/>
        <v>0</v>
      </c>
      <c r="FT24" s="355">
        <f t="shared" si="122"/>
        <v>0</v>
      </c>
      <c r="FU24" s="355">
        <f t="shared" si="123"/>
        <v>0</v>
      </c>
      <c r="FV24" s="355">
        <f t="shared" si="124"/>
        <v>0</v>
      </c>
      <c r="FW24" s="355">
        <f t="shared" si="125"/>
        <v>0</v>
      </c>
      <c r="FX24" s="68"/>
      <c r="FY24" s="68">
        <f t="shared" si="126"/>
        <v>0</v>
      </c>
      <c r="FZ24" s="68" t="str">
        <f t="shared" si="127"/>
        <v>-</v>
      </c>
      <c r="GA24" s="68" t="str">
        <f t="shared" si="128"/>
        <v>-</v>
      </c>
      <c r="GB24" s="68" t="str">
        <f t="shared" si="129"/>
        <v>-</v>
      </c>
      <c r="GC24" s="68" t="str">
        <f t="shared" si="130"/>
        <v>-</v>
      </c>
      <c r="GD24" s="68" t="str">
        <f t="shared" si="131"/>
        <v>-</v>
      </c>
      <c r="GE24" s="68" t="str">
        <f t="shared" si="132"/>
        <v>-</v>
      </c>
      <c r="GF24" s="68" t="str">
        <f t="shared" si="133"/>
        <v>-</v>
      </c>
    </row>
    <row r="25" spans="1:188" ht="13.5" customHeight="1" x14ac:dyDescent="0.3">
      <c r="A25" s="387"/>
      <c r="B25" s="387" t="s">
        <v>242</v>
      </c>
      <c r="C25" s="387" t="s">
        <v>26</v>
      </c>
      <c r="D25" s="388">
        <v>0</v>
      </c>
      <c r="E25" s="388">
        <v>0.72916666666666663</v>
      </c>
      <c r="F25" s="389" t="str">
        <f t="shared" si="3"/>
        <v>Off-PT</v>
      </c>
      <c r="G25" s="9"/>
      <c r="H25" s="390">
        <f>INDEX(Lookup!$F$293:$Q$303,MATCH(B25,Lookup!$F$293:$F$303,0),MATCH($F$9,Lookup!$F$293:$Q$293,0))</f>
        <v>0.1</v>
      </c>
      <c r="I25" s="391">
        <v>182</v>
      </c>
      <c r="J25" s="392">
        <f t="shared" si="4"/>
        <v>683.8</v>
      </c>
      <c r="K25" s="393">
        <f t="shared" si="5"/>
        <v>0</v>
      </c>
      <c r="L25" s="394">
        <f t="shared" si="6"/>
        <v>0</v>
      </c>
      <c r="M25" s="395">
        <f t="shared" si="7"/>
        <v>182</v>
      </c>
      <c r="N25" s="395">
        <f t="shared" si="8"/>
        <v>0</v>
      </c>
      <c r="O25" s="9">
        <f t="shared" si="9"/>
        <v>0</v>
      </c>
      <c r="P25" s="9">
        <f t="shared" si="22"/>
        <v>0</v>
      </c>
      <c r="Q25" s="9">
        <f t="shared" si="23"/>
        <v>0</v>
      </c>
      <c r="R25" s="9">
        <f t="shared" si="24"/>
        <v>0</v>
      </c>
      <c r="S25" s="9">
        <f t="shared" si="25"/>
        <v>0</v>
      </c>
      <c r="T25" s="9">
        <f t="shared" si="26"/>
        <v>0</v>
      </c>
      <c r="U25" s="9">
        <f t="shared" si="27"/>
        <v>0</v>
      </c>
      <c r="V25" s="9">
        <f t="shared" si="28"/>
        <v>0</v>
      </c>
      <c r="W25" s="9">
        <f t="shared" si="29"/>
        <v>0</v>
      </c>
      <c r="X25" s="9">
        <f t="shared" si="30"/>
        <v>0</v>
      </c>
      <c r="Y25" s="9">
        <f t="shared" si="10"/>
        <v>0</v>
      </c>
      <c r="Z25" s="9">
        <f t="shared" si="31"/>
        <v>0</v>
      </c>
      <c r="AA25" s="9">
        <f t="shared" si="32"/>
        <v>0</v>
      </c>
      <c r="AB25" s="9">
        <f t="shared" si="33"/>
        <v>0</v>
      </c>
      <c r="AC25" s="9">
        <f t="shared" si="11"/>
        <v>0</v>
      </c>
      <c r="AD25" s="9">
        <f t="shared" si="12"/>
        <v>0</v>
      </c>
      <c r="AE25" s="9">
        <f t="shared" si="13"/>
        <v>0</v>
      </c>
      <c r="AF25" s="9">
        <f t="shared" si="14"/>
        <v>0</v>
      </c>
      <c r="AG25" s="9">
        <f t="shared" si="15"/>
        <v>0</v>
      </c>
      <c r="AH25" s="8">
        <f t="shared" si="16"/>
        <v>182</v>
      </c>
      <c r="AI25" s="8">
        <f t="shared" si="17"/>
        <v>0</v>
      </c>
      <c r="AJ25" s="8">
        <f t="shared" si="18"/>
        <v>0</v>
      </c>
      <c r="AK25" s="8">
        <f t="shared" si="19"/>
        <v>0</v>
      </c>
      <c r="AL25" s="8">
        <f t="shared" si="20"/>
        <v>0</v>
      </c>
      <c r="AM25" s="103" t="str">
        <f t="shared" si="21"/>
        <v>1</v>
      </c>
      <c r="AN25" s="63"/>
      <c r="AO25" s="63"/>
      <c r="AP25" s="63"/>
      <c r="AQ25" s="66"/>
      <c r="AR25" s="66"/>
      <c r="AS25" s="63"/>
      <c r="AT25" s="63"/>
      <c r="AU25" s="63"/>
      <c r="AV25" s="63"/>
      <c r="AW25" s="63"/>
      <c r="AX25" s="66"/>
      <c r="AY25" s="66"/>
      <c r="AZ25" s="63"/>
      <c r="BA25" s="63"/>
      <c r="BB25" s="63"/>
      <c r="BC25" s="63"/>
      <c r="BD25" s="63"/>
      <c r="BE25" s="66"/>
      <c r="BF25" s="66"/>
      <c r="BG25" s="63"/>
      <c r="BH25" s="63"/>
      <c r="BI25" s="63"/>
      <c r="BJ25" s="63"/>
      <c r="BK25" s="63"/>
      <c r="BL25" s="66"/>
      <c r="BM25" s="66"/>
      <c r="BN25" s="63"/>
      <c r="BO25" s="63"/>
      <c r="BP25" s="63"/>
      <c r="BQ25" s="63"/>
      <c r="BR25" s="63"/>
      <c r="BS25" s="70"/>
      <c r="BU25" s="70">
        <f t="shared" si="34"/>
        <v>0</v>
      </c>
      <c r="BV25" s="70">
        <f t="shared" si="35"/>
        <v>0</v>
      </c>
      <c r="BW25" s="70">
        <f t="shared" si="36"/>
        <v>0</v>
      </c>
      <c r="BX25" s="70">
        <f t="shared" si="37"/>
        <v>0</v>
      </c>
      <c r="BY25" s="70">
        <f t="shared" si="38"/>
        <v>0</v>
      </c>
      <c r="BZ25" s="70">
        <f t="shared" si="39"/>
        <v>0</v>
      </c>
      <c r="CB25" s="104">
        <f t="shared" si="40"/>
        <v>0</v>
      </c>
      <c r="CC25" s="104">
        <f t="shared" si="41"/>
        <v>0</v>
      </c>
      <c r="CD25" s="104">
        <f t="shared" si="42"/>
        <v>0</v>
      </c>
      <c r="CE25" s="104">
        <f t="shared" si="43"/>
        <v>0</v>
      </c>
      <c r="CF25" s="104">
        <f t="shared" si="44"/>
        <v>0</v>
      </c>
      <c r="CG25" s="104">
        <f t="shared" si="45"/>
        <v>0</v>
      </c>
      <c r="CI25" s="105">
        <f t="shared" si="46"/>
        <v>0</v>
      </c>
      <c r="CJ25" s="105">
        <f t="shared" si="47"/>
        <v>0</v>
      </c>
      <c r="CK25" s="105">
        <f t="shared" si="48"/>
        <v>0</v>
      </c>
      <c r="CL25" s="105">
        <f t="shared" si="49"/>
        <v>0</v>
      </c>
      <c r="CM25" s="105">
        <f t="shared" si="50"/>
        <v>0</v>
      </c>
      <c r="CN25" s="105">
        <f t="shared" si="51"/>
        <v>0</v>
      </c>
      <c r="CO25" s="105">
        <f t="shared" si="52"/>
        <v>0</v>
      </c>
      <c r="CP25" s="105">
        <f t="shared" si="53"/>
        <v>0</v>
      </c>
      <c r="CV25" s="355">
        <f t="shared" si="54"/>
        <v>0</v>
      </c>
      <c r="CW25" s="355">
        <f t="shared" si="55"/>
        <v>0</v>
      </c>
      <c r="CX25" s="355">
        <f t="shared" si="56"/>
        <v>0</v>
      </c>
      <c r="CY25" s="355">
        <f t="shared" si="57"/>
        <v>0</v>
      </c>
      <c r="CZ25" s="355">
        <f t="shared" si="58"/>
        <v>0</v>
      </c>
      <c r="DA25" s="355">
        <f t="shared" si="59"/>
        <v>0</v>
      </c>
      <c r="DB25" s="355">
        <f t="shared" si="60"/>
        <v>0</v>
      </c>
      <c r="DC25" s="355">
        <f t="shared" si="61"/>
        <v>0</v>
      </c>
      <c r="DD25" s="68"/>
      <c r="DE25" s="1168">
        <f t="shared" si="62"/>
        <v>0</v>
      </c>
      <c r="DF25" s="1168" t="str">
        <f t="shared" si="63"/>
        <v>-</v>
      </c>
      <c r="DG25" s="1168" t="str">
        <f t="shared" si="64"/>
        <v>-</v>
      </c>
      <c r="DH25" s="1168" t="str">
        <f t="shared" si="65"/>
        <v>-</v>
      </c>
      <c r="DI25" s="1168" t="str">
        <f t="shared" si="66"/>
        <v>-</v>
      </c>
      <c r="DJ25" s="1168" t="str">
        <f t="shared" si="67"/>
        <v>-</v>
      </c>
      <c r="DK25" s="1168" t="str">
        <f t="shared" si="68"/>
        <v>-</v>
      </c>
      <c r="DL25" s="1168" t="str">
        <f t="shared" si="69"/>
        <v>-</v>
      </c>
      <c r="DM25" s="68"/>
      <c r="DN25" s="355">
        <f t="shared" si="70"/>
        <v>0</v>
      </c>
      <c r="DO25" s="355">
        <f t="shared" si="71"/>
        <v>0</v>
      </c>
      <c r="DP25" s="355">
        <f t="shared" si="72"/>
        <v>0</v>
      </c>
      <c r="DQ25" s="355">
        <f t="shared" si="73"/>
        <v>0</v>
      </c>
      <c r="DR25" s="355">
        <f t="shared" si="74"/>
        <v>0</v>
      </c>
      <c r="DS25" s="355">
        <f t="shared" si="75"/>
        <v>0</v>
      </c>
      <c r="DT25" s="355">
        <f t="shared" si="76"/>
        <v>0</v>
      </c>
      <c r="DU25" s="355">
        <f t="shared" si="77"/>
        <v>0</v>
      </c>
      <c r="DV25" s="68"/>
      <c r="DW25" s="68">
        <f t="shared" si="78"/>
        <v>0</v>
      </c>
      <c r="DX25" s="68" t="str">
        <f t="shared" si="79"/>
        <v>-</v>
      </c>
      <c r="DY25" s="68" t="str">
        <f t="shared" si="80"/>
        <v>-</v>
      </c>
      <c r="DZ25" s="68" t="str">
        <f t="shared" si="81"/>
        <v>-</v>
      </c>
      <c r="EA25" s="68" t="str">
        <f t="shared" si="82"/>
        <v>-</v>
      </c>
      <c r="EB25" s="68" t="str">
        <f t="shared" si="83"/>
        <v>-</v>
      </c>
      <c r="EC25" s="68" t="str">
        <f t="shared" si="84"/>
        <v>-</v>
      </c>
      <c r="ED25" s="68" t="str">
        <f t="shared" si="85"/>
        <v>-</v>
      </c>
      <c r="EE25" s="68"/>
      <c r="EF25" s="355">
        <f t="shared" si="86"/>
        <v>0</v>
      </c>
      <c r="EG25" s="355">
        <f t="shared" si="87"/>
        <v>0</v>
      </c>
      <c r="EH25" s="355">
        <f t="shared" si="88"/>
        <v>0</v>
      </c>
      <c r="EI25" s="355">
        <f t="shared" si="89"/>
        <v>0</v>
      </c>
      <c r="EJ25" s="355">
        <f t="shared" si="90"/>
        <v>0</v>
      </c>
      <c r="EK25" s="355">
        <f t="shared" si="91"/>
        <v>0</v>
      </c>
      <c r="EL25" s="355">
        <f t="shared" si="92"/>
        <v>0</v>
      </c>
      <c r="EM25" s="355">
        <f t="shared" si="93"/>
        <v>0</v>
      </c>
      <c r="EN25" s="68"/>
      <c r="EO25" s="68">
        <f t="shared" si="94"/>
        <v>0</v>
      </c>
      <c r="EP25" s="68" t="str">
        <f t="shared" si="95"/>
        <v>-</v>
      </c>
      <c r="EQ25" s="68" t="str">
        <f t="shared" si="96"/>
        <v>-</v>
      </c>
      <c r="ER25" s="68" t="str">
        <f t="shared" si="97"/>
        <v>-</v>
      </c>
      <c r="ES25" s="68" t="str">
        <f t="shared" si="98"/>
        <v>-</v>
      </c>
      <c r="ET25" s="68" t="str">
        <f t="shared" si="99"/>
        <v>-</v>
      </c>
      <c r="EU25" s="68" t="str">
        <f t="shared" si="100"/>
        <v>-</v>
      </c>
      <c r="EV25" s="68" t="str">
        <f t="shared" si="101"/>
        <v>-</v>
      </c>
      <c r="EW25" s="68"/>
      <c r="EX25" s="355">
        <f t="shared" si="102"/>
        <v>0</v>
      </c>
      <c r="EY25" s="355">
        <f t="shared" si="103"/>
        <v>0</v>
      </c>
      <c r="EZ25" s="355">
        <f t="shared" si="104"/>
        <v>0</v>
      </c>
      <c r="FA25" s="355">
        <f t="shared" si="105"/>
        <v>0</v>
      </c>
      <c r="FB25" s="355">
        <f t="shared" si="106"/>
        <v>0</v>
      </c>
      <c r="FC25" s="355">
        <f t="shared" si="107"/>
        <v>0</v>
      </c>
      <c r="FD25" s="355">
        <f t="shared" si="108"/>
        <v>0</v>
      </c>
      <c r="FE25" s="355">
        <f t="shared" si="109"/>
        <v>0</v>
      </c>
      <c r="FF25" s="68"/>
      <c r="FG25" s="68">
        <f t="shared" si="110"/>
        <v>0</v>
      </c>
      <c r="FH25" s="68" t="str">
        <f t="shared" si="111"/>
        <v>-</v>
      </c>
      <c r="FI25" s="68" t="str">
        <f t="shared" si="112"/>
        <v>-</v>
      </c>
      <c r="FJ25" s="68" t="str">
        <f t="shared" si="113"/>
        <v>-</v>
      </c>
      <c r="FK25" s="68" t="str">
        <f t="shared" si="114"/>
        <v>-</v>
      </c>
      <c r="FL25" s="68" t="str">
        <f t="shared" si="115"/>
        <v>-</v>
      </c>
      <c r="FM25" s="68" t="str">
        <f t="shared" si="116"/>
        <v>-</v>
      </c>
      <c r="FN25" s="68" t="str">
        <f t="shared" si="117"/>
        <v>-</v>
      </c>
      <c r="FO25" s="68"/>
      <c r="FP25" s="355">
        <f t="shared" si="118"/>
        <v>0</v>
      </c>
      <c r="FQ25" s="355">
        <f t="shared" si="119"/>
        <v>0</v>
      </c>
      <c r="FR25" s="355">
        <f t="shared" si="120"/>
        <v>0</v>
      </c>
      <c r="FS25" s="355">
        <f t="shared" si="121"/>
        <v>0</v>
      </c>
      <c r="FT25" s="355">
        <f t="shared" si="122"/>
        <v>0</v>
      </c>
      <c r="FU25" s="355">
        <f t="shared" si="123"/>
        <v>0</v>
      </c>
      <c r="FV25" s="355">
        <f t="shared" si="124"/>
        <v>0</v>
      </c>
      <c r="FW25" s="355">
        <f t="shared" si="125"/>
        <v>0</v>
      </c>
      <c r="FX25" s="68"/>
      <c r="FY25" s="68">
        <f t="shared" si="126"/>
        <v>0</v>
      </c>
      <c r="FZ25" s="68" t="str">
        <f t="shared" si="127"/>
        <v>-</v>
      </c>
      <c r="GA25" s="68" t="str">
        <f t="shared" si="128"/>
        <v>-</v>
      </c>
      <c r="GB25" s="68" t="str">
        <f t="shared" si="129"/>
        <v>-</v>
      </c>
      <c r="GC25" s="68" t="str">
        <f t="shared" si="130"/>
        <v>-</v>
      </c>
      <c r="GD25" s="68" t="str">
        <f t="shared" si="131"/>
        <v>-</v>
      </c>
      <c r="GE25" s="68" t="str">
        <f t="shared" si="132"/>
        <v>-</v>
      </c>
      <c r="GF25" s="68" t="str">
        <f t="shared" si="133"/>
        <v>-</v>
      </c>
    </row>
    <row r="26" spans="1:188" ht="13.5" customHeight="1" x14ac:dyDescent="0.3">
      <c r="A26" s="387"/>
      <c r="B26" s="387" t="s">
        <v>242</v>
      </c>
      <c r="C26" s="387" t="s">
        <v>26</v>
      </c>
      <c r="D26" s="388">
        <v>0</v>
      </c>
      <c r="E26" s="388">
        <v>0.72916666666666663</v>
      </c>
      <c r="F26" s="389" t="str">
        <f t="shared" si="3"/>
        <v>Off-PT</v>
      </c>
      <c r="G26" s="9"/>
      <c r="H26" s="390">
        <f>INDEX(Lookup!$F$293:$Q$303,MATCH(B26,Lookup!$F$293:$F$303,0),MATCH($F$9,Lookup!$F$293:$Q$293,0))</f>
        <v>0.1</v>
      </c>
      <c r="I26" s="391">
        <v>182</v>
      </c>
      <c r="J26" s="392">
        <f t="shared" si="4"/>
        <v>683.8</v>
      </c>
      <c r="K26" s="393">
        <f t="shared" si="5"/>
        <v>0</v>
      </c>
      <c r="L26" s="394">
        <f t="shared" si="6"/>
        <v>0</v>
      </c>
      <c r="M26" s="395">
        <f t="shared" si="7"/>
        <v>182</v>
      </c>
      <c r="N26" s="395">
        <f t="shared" si="8"/>
        <v>0</v>
      </c>
      <c r="O26" s="9">
        <f t="shared" si="9"/>
        <v>0</v>
      </c>
      <c r="P26" s="9">
        <f t="shared" si="22"/>
        <v>0</v>
      </c>
      <c r="Q26" s="9">
        <f t="shared" si="23"/>
        <v>0</v>
      </c>
      <c r="R26" s="9">
        <f t="shared" si="24"/>
        <v>0</v>
      </c>
      <c r="S26" s="9">
        <f t="shared" si="25"/>
        <v>0</v>
      </c>
      <c r="T26" s="9">
        <f t="shared" si="26"/>
        <v>0</v>
      </c>
      <c r="U26" s="9">
        <f t="shared" si="27"/>
        <v>0</v>
      </c>
      <c r="V26" s="9">
        <f t="shared" si="28"/>
        <v>0</v>
      </c>
      <c r="W26" s="9">
        <f t="shared" si="29"/>
        <v>0</v>
      </c>
      <c r="X26" s="9">
        <f t="shared" si="30"/>
        <v>0</v>
      </c>
      <c r="Y26" s="9">
        <f t="shared" si="10"/>
        <v>0</v>
      </c>
      <c r="Z26" s="9">
        <f t="shared" si="31"/>
        <v>0</v>
      </c>
      <c r="AA26" s="9">
        <f t="shared" si="32"/>
        <v>0</v>
      </c>
      <c r="AB26" s="9">
        <f t="shared" si="33"/>
        <v>0</v>
      </c>
      <c r="AC26" s="9">
        <f t="shared" si="11"/>
        <v>0</v>
      </c>
      <c r="AD26" s="9">
        <f t="shared" si="12"/>
        <v>0</v>
      </c>
      <c r="AE26" s="9">
        <f t="shared" si="13"/>
        <v>0</v>
      </c>
      <c r="AF26" s="9">
        <f t="shared" si="14"/>
        <v>0</v>
      </c>
      <c r="AG26" s="9">
        <f t="shared" si="15"/>
        <v>0</v>
      </c>
      <c r="AH26" s="8">
        <f t="shared" si="16"/>
        <v>182</v>
      </c>
      <c r="AI26" s="8">
        <f t="shared" si="17"/>
        <v>0</v>
      </c>
      <c r="AJ26" s="8">
        <f t="shared" si="18"/>
        <v>0</v>
      </c>
      <c r="AK26" s="8">
        <f t="shared" si="19"/>
        <v>0</v>
      </c>
      <c r="AL26" s="8">
        <f t="shared" si="20"/>
        <v>0</v>
      </c>
      <c r="AM26" s="103" t="str">
        <f t="shared" si="21"/>
        <v>1</v>
      </c>
      <c r="AN26" s="63"/>
      <c r="AO26" s="63"/>
      <c r="AP26" s="63"/>
      <c r="AQ26" s="66"/>
      <c r="AR26" s="66"/>
      <c r="AS26" s="63"/>
      <c r="AT26" s="63"/>
      <c r="AU26" s="63"/>
      <c r="AV26" s="63"/>
      <c r="AW26" s="63"/>
      <c r="AX26" s="66"/>
      <c r="AY26" s="66"/>
      <c r="AZ26" s="63"/>
      <c r="BA26" s="63"/>
      <c r="BB26" s="63"/>
      <c r="BC26" s="63"/>
      <c r="BD26" s="63"/>
      <c r="BE26" s="66"/>
      <c r="BF26" s="66"/>
      <c r="BG26" s="63"/>
      <c r="BH26" s="63"/>
      <c r="BI26" s="63"/>
      <c r="BJ26" s="63"/>
      <c r="BK26" s="63"/>
      <c r="BL26" s="66"/>
      <c r="BM26" s="66"/>
      <c r="BN26" s="63"/>
      <c r="BO26" s="63"/>
      <c r="BP26" s="63"/>
      <c r="BQ26" s="63"/>
      <c r="BR26" s="63"/>
      <c r="BS26" s="70"/>
      <c r="BU26" s="70">
        <f t="shared" si="34"/>
        <v>0</v>
      </c>
      <c r="BV26" s="70">
        <f t="shared" si="35"/>
        <v>0</v>
      </c>
      <c r="BW26" s="70">
        <f t="shared" si="36"/>
        <v>0</v>
      </c>
      <c r="BX26" s="70">
        <f t="shared" si="37"/>
        <v>0</v>
      </c>
      <c r="BY26" s="70">
        <f t="shared" si="38"/>
        <v>0</v>
      </c>
      <c r="BZ26" s="70">
        <f t="shared" si="39"/>
        <v>0</v>
      </c>
      <c r="CB26" s="104">
        <f t="shared" si="40"/>
        <v>0</v>
      </c>
      <c r="CC26" s="104">
        <f t="shared" si="41"/>
        <v>0</v>
      </c>
      <c r="CD26" s="104">
        <f t="shared" si="42"/>
        <v>0</v>
      </c>
      <c r="CE26" s="104">
        <f t="shared" si="43"/>
        <v>0</v>
      </c>
      <c r="CF26" s="104">
        <f t="shared" si="44"/>
        <v>0</v>
      </c>
      <c r="CG26" s="104">
        <f t="shared" si="45"/>
        <v>0</v>
      </c>
      <c r="CI26" s="105">
        <f t="shared" si="46"/>
        <v>0</v>
      </c>
      <c r="CJ26" s="105">
        <f t="shared" si="47"/>
        <v>0</v>
      </c>
      <c r="CK26" s="105">
        <f t="shared" si="48"/>
        <v>0</v>
      </c>
      <c r="CL26" s="105">
        <f t="shared" si="49"/>
        <v>0</v>
      </c>
      <c r="CM26" s="105">
        <f t="shared" si="50"/>
        <v>0</v>
      </c>
      <c r="CN26" s="105">
        <f t="shared" si="51"/>
        <v>0</v>
      </c>
      <c r="CO26" s="105">
        <f t="shared" si="52"/>
        <v>0</v>
      </c>
      <c r="CP26" s="105">
        <f t="shared" si="53"/>
        <v>0</v>
      </c>
      <c r="CV26" s="355">
        <f t="shared" si="54"/>
        <v>0</v>
      </c>
      <c r="CW26" s="355">
        <f t="shared" si="55"/>
        <v>0</v>
      </c>
      <c r="CX26" s="355">
        <f t="shared" si="56"/>
        <v>0</v>
      </c>
      <c r="CY26" s="355">
        <f t="shared" si="57"/>
        <v>0</v>
      </c>
      <c r="CZ26" s="355">
        <f t="shared" si="58"/>
        <v>0</v>
      </c>
      <c r="DA26" s="355">
        <f t="shared" si="59"/>
        <v>0</v>
      </c>
      <c r="DB26" s="355">
        <f t="shared" si="60"/>
        <v>0</v>
      </c>
      <c r="DC26" s="355">
        <f t="shared" si="61"/>
        <v>0</v>
      </c>
      <c r="DD26" s="68"/>
      <c r="DE26" s="1168">
        <f t="shared" si="62"/>
        <v>0</v>
      </c>
      <c r="DF26" s="1168" t="str">
        <f t="shared" si="63"/>
        <v>-</v>
      </c>
      <c r="DG26" s="1168" t="str">
        <f t="shared" si="64"/>
        <v>-</v>
      </c>
      <c r="DH26" s="1168" t="str">
        <f t="shared" si="65"/>
        <v>-</v>
      </c>
      <c r="DI26" s="1168" t="str">
        <f t="shared" si="66"/>
        <v>-</v>
      </c>
      <c r="DJ26" s="1168" t="str">
        <f t="shared" si="67"/>
        <v>-</v>
      </c>
      <c r="DK26" s="1168" t="str">
        <f t="shared" si="68"/>
        <v>-</v>
      </c>
      <c r="DL26" s="1168" t="str">
        <f t="shared" si="69"/>
        <v>-</v>
      </c>
      <c r="DM26" s="68"/>
      <c r="DN26" s="355">
        <f t="shared" si="70"/>
        <v>0</v>
      </c>
      <c r="DO26" s="355">
        <f t="shared" si="71"/>
        <v>0</v>
      </c>
      <c r="DP26" s="355">
        <f t="shared" si="72"/>
        <v>0</v>
      </c>
      <c r="DQ26" s="355">
        <f t="shared" si="73"/>
        <v>0</v>
      </c>
      <c r="DR26" s="355">
        <f t="shared" si="74"/>
        <v>0</v>
      </c>
      <c r="DS26" s="355">
        <f t="shared" si="75"/>
        <v>0</v>
      </c>
      <c r="DT26" s="355">
        <f t="shared" si="76"/>
        <v>0</v>
      </c>
      <c r="DU26" s="355">
        <f t="shared" si="77"/>
        <v>0</v>
      </c>
      <c r="DV26" s="68"/>
      <c r="DW26" s="68">
        <f t="shared" si="78"/>
        <v>0</v>
      </c>
      <c r="DX26" s="68" t="str">
        <f t="shared" si="79"/>
        <v>-</v>
      </c>
      <c r="DY26" s="68" t="str">
        <f t="shared" si="80"/>
        <v>-</v>
      </c>
      <c r="DZ26" s="68" t="str">
        <f t="shared" si="81"/>
        <v>-</v>
      </c>
      <c r="EA26" s="68" t="str">
        <f t="shared" si="82"/>
        <v>-</v>
      </c>
      <c r="EB26" s="68" t="str">
        <f t="shared" si="83"/>
        <v>-</v>
      </c>
      <c r="EC26" s="68" t="str">
        <f t="shared" si="84"/>
        <v>-</v>
      </c>
      <c r="ED26" s="68" t="str">
        <f t="shared" si="85"/>
        <v>-</v>
      </c>
      <c r="EE26" s="68"/>
      <c r="EF26" s="355">
        <f t="shared" si="86"/>
        <v>0</v>
      </c>
      <c r="EG26" s="355">
        <f t="shared" si="87"/>
        <v>0</v>
      </c>
      <c r="EH26" s="355">
        <f t="shared" si="88"/>
        <v>0</v>
      </c>
      <c r="EI26" s="355">
        <f t="shared" si="89"/>
        <v>0</v>
      </c>
      <c r="EJ26" s="355">
        <f t="shared" si="90"/>
        <v>0</v>
      </c>
      <c r="EK26" s="355">
        <f t="shared" si="91"/>
        <v>0</v>
      </c>
      <c r="EL26" s="355">
        <f t="shared" si="92"/>
        <v>0</v>
      </c>
      <c r="EM26" s="355">
        <f t="shared" si="93"/>
        <v>0</v>
      </c>
      <c r="EN26" s="68"/>
      <c r="EO26" s="68">
        <f t="shared" si="94"/>
        <v>0</v>
      </c>
      <c r="EP26" s="68" t="str">
        <f t="shared" si="95"/>
        <v>-</v>
      </c>
      <c r="EQ26" s="68" t="str">
        <f t="shared" si="96"/>
        <v>-</v>
      </c>
      <c r="ER26" s="68" t="str">
        <f t="shared" si="97"/>
        <v>-</v>
      </c>
      <c r="ES26" s="68" t="str">
        <f t="shared" si="98"/>
        <v>-</v>
      </c>
      <c r="ET26" s="68" t="str">
        <f t="shared" si="99"/>
        <v>-</v>
      </c>
      <c r="EU26" s="68" t="str">
        <f t="shared" si="100"/>
        <v>-</v>
      </c>
      <c r="EV26" s="68" t="str">
        <f t="shared" si="101"/>
        <v>-</v>
      </c>
      <c r="EW26" s="68"/>
      <c r="EX26" s="355">
        <f t="shared" si="102"/>
        <v>0</v>
      </c>
      <c r="EY26" s="355">
        <f t="shared" si="103"/>
        <v>0</v>
      </c>
      <c r="EZ26" s="355">
        <f t="shared" si="104"/>
        <v>0</v>
      </c>
      <c r="FA26" s="355">
        <f t="shared" si="105"/>
        <v>0</v>
      </c>
      <c r="FB26" s="355">
        <f t="shared" si="106"/>
        <v>0</v>
      </c>
      <c r="FC26" s="355">
        <f t="shared" si="107"/>
        <v>0</v>
      </c>
      <c r="FD26" s="355">
        <f t="shared" si="108"/>
        <v>0</v>
      </c>
      <c r="FE26" s="355">
        <f t="shared" si="109"/>
        <v>0</v>
      </c>
      <c r="FF26" s="68"/>
      <c r="FG26" s="68">
        <f t="shared" si="110"/>
        <v>0</v>
      </c>
      <c r="FH26" s="68" t="str">
        <f t="shared" si="111"/>
        <v>-</v>
      </c>
      <c r="FI26" s="68" t="str">
        <f t="shared" si="112"/>
        <v>-</v>
      </c>
      <c r="FJ26" s="68" t="str">
        <f t="shared" si="113"/>
        <v>-</v>
      </c>
      <c r="FK26" s="68" t="str">
        <f t="shared" si="114"/>
        <v>-</v>
      </c>
      <c r="FL26" s="68" t="str">
        <f t="shared" si="115"/>
        <v>-</v>
      </c>
      <c r="FM26" s="68" t="str">
        <f t="shared" si="116"/>
        <v>-</v>
      </c>
      <c r="FN26" s="68" t="str">
        <f t="shared" si="117"/>
        <v>-</v>
      </c>
      <c r="FO26" s="68"/>
      <c r="FP26" s="355">
        <f t="shared" si="118"/>
        <v>0</v>
      </c>
      <c r="FQ26" s="355">
        <f t="shared" si="119"/>
        <v>0</v>
      </c>
      <c r="FR26" s="355">
        <f t="shared" si="120"/>
        <v>0</v>
      </c>
      <c r="FS26" s="355">
        <f t="shared" si="121"/>
        <v>0</v>
      </c>
      <c r="FT26" s="355">
        <f t="shared" si="122"/>
        <v>0</v>
      </c>
      <c r="FU26" s="355">
        <f t="shared" si="123"/>
        <v>0</v>
      </c>
      <c r="FV26" s="355">
        <f t="shared" si="124"/>
        <v>0</v>
      </c>
      <c r="FW26" s="355">
        <f t="shared" si="125"/>
        <v>0</v>
      </c>
      <c r="FX26" s="68"/>
      <c r="FY26" s="68">
        <f t="shared" si="126"/>
        <v>0</v>
      </c>
      <c r="FZ26" s="68" t="str">
        <f t="shared" si="127"/>
        <v>-</v>
      </c>
      <c r="GA26" s="68" t="str">
        <f t="shared" si="128"/>
        <v>-</v>
      </c>
      <c r="GB26" s="68" t="str">
        <f t="shared" si="129"/>
        <v>-</v>
      </c>
      <c r="GC26" s="68" t="str">
        <f t="shared" si="130"/>
        <v>-</v>
      </c>
      <c r="GD26" s="68" t="str">
        <f t="shared" si="131"/>
        <v>-</v>
      </c>
      <c r="GE26" s="68" t="str">
        <f t="shared" si="132"/>
        <v>-</v>
      </c>
      <c r="GF26" s="68" t="str">
        <f t="shared" si="133"/>
        <v>-</v>
      </c>
    </row>
    <row r="27" spans="1:188" ht="13.5" customHeight="1" x14ac:dyDescent="0.3">
      <c r="A27" s="387"/>
      <c r="B27" s="387" t="s">
        <v>242</v>
      </c>
      <c r="C27" s="387" t="s">
        <v>26</v>
      </c>
      <c r="D27" s="388">
        <v>0</v>
      </c>
      <c r="E27" s="388">
        <v>0.72916666666666663</v>
      </c>
      <c r="F27" s="389" t="str">
        <f t="shared" si="3"/>
        <v>Off-PT</v>
      </c>
      <c r="G27" s="9"/>
      <c r="H27" s="390">
        <f>INDEX(Lookup!$F$293:$Q$303,MATCH(B27,Lookup!$F$293:$F$303,0),MATCH($F$9,Lookup!$F$293:$Q$293,0))</f>
        <v>0.1</v>
      </c>
      <c r="I27" s="391">
        <v>182</v>
      </c>
      <c r="J27" s="392">
        <f t="shared" si="4"/>
        <v>683.8</v>
      </c>
      <c r="K27" s="393">
        <f t="shared" si="5"/>
        <v>0</v>
      </c>
      <c r="L27" s="394">
        <f t="shared" si="6"/>
        <v>0</v>
      </c>
      <c r="M27" s="395">
        <f t="shared" si="7"/>
        <v>182</v>
      </c>
      <c r="N27" s="395">
        <f t="shared" si="8"/>
        <v>0</v>
      </c>
      <c r="O27" s="9">
        <f t="shared" si="9"/>
        <v>0</v>
      </c>
      <c r="P27" s="9">
        <f t="shared" si="22"/>
        <v>0</v>
      </c>
      <c r="Q27" s="9">
        <f t="shared" si="23"/>
        <v>0</v>
      </c>
      <c r="R27" s="9">
        <f t="shared" si="24"/>
        <v>0</v>
      </c>
      <c r="S27" s="9">
        <f t="shared" si="25"/>
        <v>0</v>
      </c>
      <c r="T27" s="9">
        <f t="shared" si="26"/>
        <v>0</v>
      </c>
      <c r="U27" s="9">
        <f t="shared" si="27"/>
        <v>0</v>
      </c>
      <c r="V27" s="9">
        <f t="shared" si="28"/>
        <v>0</v>
      </c>
      <c r="W27" s="9">
        <f t="shared" si="29"/>
        <v>0</v>
      </c>
      <c r="X27" s="9">
        <f t="shared" si="30"/>
        <v>0</v>
      </c>
      <c r="Y27" s="9">
        <f t="shared" si="10"/>
        <v>0</v>
      </c>
      <c r="Z27" s="9">
        <f t="shared" si="31"/>
        <v>0</v>
      </c>
      <c r="AA27" s="9">
        <f t="shared" si="32"/>
        <v>0</v>
      </c>
      <c r="AB27" s="9">
        <f t="shared" si="33"/>
        <v>0</v>
      </c>
      <c r="AC27" s="9">
        <f t="shared" si="11"/>
        <v>0</v>
      </c>
      <c r="AD27" s="9">
        <f t="shared" si="12"/>
        <v>0</v>
      </c>
      <c r="AE27" s="9">
        <f t="shared" si="13"/>
        <v>0</v>
      </c>
      <c r="AF27" s="9">
        <f t="shared" si="14"/>
        <v>0</v>
      </c>
      <c r="AG27" s="9">
        <f t="shared" si="15"/>
        <v>0</v>
      </c>
      <c r="AH27" s="8">
        <f t="shared" si="16"/>
        <v>182</v>
      </c>
      <c r="AI27" s="8">
        <f t="shared" si="17"/>
        <v>0</v>
      </c>
      <c r="AJ27" s="8">
        <f t="shared" si="18"/>
        <v>0</v>
      </c>
      <c r="AK27" s="8">
        <f t="shared" si="19"/>
        <v>0</v>
      </c>
      <c r="AL27" s="8">
        <f t="shared" si="20"/>
        <v>0</v>
      </c>
      <c r="AM27" s="103" t="str">
        <f t="shared" si="21"/>
        <v>1</v>
      </c>
      <c r="AN27" s="63"/>
      <c r="AO27" s="63"/>
      <c r="AP27" s="63"/>
      <c r="AQ27" s="66"/>
      <c r="AR27" s="66"/>
      <c r="AS27" s="63"/>
      <c r="AT27" s="63"/>
      <c r="AU27" s="63"/>
      <c r="AV27" s="63"/>
      <c r="AW27" s="63"/>
      <c r="AX27" s="66"/>
      <c r="AY27" s="66"/>
      <c r="AZ27" s="63"/>
      <c r="BA27" s="63"/>
      <c r="BB27" s="63"/>
      <c r="BC27" s="63"/>
      <c r="BD27" s="63"/>
      <c r="BE27" s="66"/>
      <c r="BF27" s="66"/>
      <c r="BG27" s="63"/>
      <c r="BH27" s="63"/>
      <c r="BI27" s="63"/>
      <c r="BJ27" s="63"/>
      <c r="BK27" s="63"/>
      <c r="BL27" s="66"/>
      <c r="BM27" s="66"/>
      <c r="BN27" s="63"/>
      <c r="BO27" s="63"/>
      <c r="BP27" s="63"/>
      <c r="BQ27" s="63"/>
      <c r="BR27" s="63"/>
      <c r="BS27" s="70"/>
      <c r="BU27" s="70">
        <f t="shared" si="34"/>
        <v>0</v>
      </c>
      <c r="BV27" s="70">
        <f t="shared" si="35"/>
        <v>0</v>
      </c>
      <c r="BW27" s="70">
        <f t="shared" si="36"/>
        <v>0</v>
      </c>
      <c r="BX27" s="70">
        <f t="shared" si="37"/>
        <v>0</v>
      </c>
      <c r="BY27" s="70">
        <f t="shared" si="38"/>
        <v>0</v>
      </c>
      <c r="BZ27" s="70">
        <f t="shared" si="39"/>
        <v>0</v>
      </c>
      <c r="CB27" s="104">
        <f t="shared" si="40"/>
        <v>0</v>
      </c>
      <c r="CC27" s="104">
        <f t="shared" si="41"/>
        <v>0</v>
      </c>
      <c r="CD27" s="104">
        <f t="shared" si="42"/>
        <v>0</v>
      </c>
      <c r="CE27" s="104">
        <f t="shared" si="43"/>
        <v>0</v>
      </c>
      <c r="CF27" s="104">
        <f t="shared" si="44"/>
        <v>0</v>
      </c>
      <c r="CG27" s="104">
        <f t="shared" si="45"/>
        <v>0</v>
      </c>
      <c r="CI27" s="105">
        <f t="shared" si="46"/>
        <v>0</v>
      </c>
      <c r="CJ27" s="105">
        <f t="shared" si="47"/>
        <v>0</v>
      </c>
      <c r="CK27" s="105">
        <f t="shared" si="48"/>
        <v>0</v>
      </c>
      <c r="CL27" s="105">
        <f t="shared" si="49"/>
        <v>0</v>
      </c>
      <c r="CM27" s="105">
        <f t="shared" si="50"/>
        <v>0</v>
      </c>
      <c r="CN27" s="105">
        <f t="shared" si="51"/>
        <v>0</v>
      </c>
      <c r="CO27" s="105">
        <f t="shared" si="52"/>
        <v>0</v>
      </c>
      <c r="CP27" s="105">
        <f t="shared" si="53"/>
        <v>0</v>
      </c>
      <c r="CV27" s="355">
        <f t="shared" si="54"/>
        <v>0</v>
      </c>
      <c r="CW27" s="355">
        <f t="shared" si="55"/>
        <v>0</v>
      </c>
      <c r="CX27" s="355">
        <f t="shared" si="56"/>
        <v>0</v>
      </c>
      <c r="CY27" s="355">
        <f t="shared" si="57"/>
        <v>0</v>
      </c>
      <c r="CZ27" s="355">
        <f t="shared" si="58"/>
        <v>0</v>
      </c>
      <c r="DA27" s="355">
        <f t="shared" si="59"/>
        <v>0</v>
      </c>
      <c r="DB27" s="355">
        <f t="shared" si="60"/>
        <v>0</v>
      </c>
      <c r="DC27" s="355">
        <f t="shared" si="61"/>
        <v>0</v>
      </c>
      <c r="DD27" s="68"/>
      <c r="DE27" s="1168">
        <f t="shared" si="62"/>
        <v>0</v>
      </c>
      <c r="DF27" s="1168" t="str">
        <f t="shared" si="63"/>
        <v>-</v>
      </c>
      <c r="DG27" s="1168" t="str">
        <f t="shared" si="64"/>
        <v>-</v>
      </c>
      <c r="DH27" s="1168" t="str">
        <f t="shared" si="65"/>
        <v>-</v>
      </c>
      <c r="DI27" s="1168" t="str">
        <f t="shared" si="66"/>
        <v>-</v>
      </c>
      <c r="DJ27" s="1168" t="str">
        <f t="shared" si="67"/>
        <v>-</v>
      </c>
      <c r="DK27" s="1168" t="str">
        <f t="shared" si="68"/>
        <v>-</v>
      </c>
      <c r="DL27" s="1168" t="str">
        <f t="shared" si="69"/>
        <v>-</v>
      </c>
      <c r="DM27" s="68"/>
      <c r="DN27" s="355">
        <f t="shared" si="70"/>
        <v>0</v>
      </c>
      <c r="DO27" s="355">
        <f t="shared" si="71"/>
        <v>0</v>
      </c>
      <c r="DP27" s="355">
        <f t="shared" si="72"/>
        <v>0</v>
      </c>
      <c r="DQ27" s="355">
        <f t="shared" si="73"/>
        <v>0</v>
      </c>
      <c r="DR27" s="355">
        <f t="shared" si="74"/>
        <v>0</v>
      </c>
      <c r="DS27" s="355">
        <f t="shared" si="75"/>
        <v>0</v>
      </c>
      <c r="DT27" s="355">
        <f t="shared" si="76"/>
        <v>0</v>
      </c>
      <c r="DU27" s="355">
        <f t="shared" si="77"/>
        <v>0</v>
      </c>
      <c r="DV27" s="68"/>
      <c r="DW27" s="68">
        <f t="shared" si="78"/>
        <v>0</v>
      </c>
      <c r="DX27" s="68" t="str">
        <f t="shared" si="79"/>
        <v>-</v>
      </c>
      <c r="DY27" s="68" t="str">
        <f t="shared" si="80"/>
        <v>-</v>
      </c>
      <c r="DZ27" s="68" t="str">
        <f t="shared" si="81"/>
        <v>-</v>
      </c>
      <c r="EA27" s="68" t="str">
        <f t="shared" si="82"/>
        <v>-</v>
      </c>
      <c r="EB27" s="68" t="str">
        <f t="shared" si="83"/>
        <v>-</v>
      </c>
      <c r="EC27" s="68" t="str">
        <f t="shared" si="84"/>
        <v>-</v>
      </c>
      <c r="ED27" s="68" t="str">
        <f t="shared" si="85"/>
        <v>-</v>
      </c>
      <c r="EE27" s="68"/>
      <c r="EF27" s="355">
        <f t="shared" si="86"/>
        <v>0</v>
      </c>
      <c r="EG27" s="355">
        <f t="shared" si="87"/>
        <v>0</v>
      </c>
      <c r="EH27" s="355">
        <f t="shared" si="88"/>
        <v>0</v>
      </c>
      <c r="EI27" s="355">
        <f t="shared" si="89"/>
        <v>0</v>
      </c>
      <c r="EJ27" s="355">
        <f t="shared" si="90"/>
        <v>0</v>
      </c>
      <c r="EK27" s="355">
        <f t="shared" si="91"/>
        <v>0</v>
      </c>
      <c r="EL27" s="355">
        <f t="shared" si="92"/>
        <v>0</v>
      </c>
      <c r="EM27" s="355">
        <f t="shared" si="93"/>
        <v>0</v>
      </c>
      <c r="EN27" s="68"/>
      <c r="EO27" s="68">
        <f t="shared" si="94"/>
        <v>0</v>
      </c>
      <c r="EP27" s="68" t="str">
        <f t="shared" si="95"/>
        <v>-</v>
      </c>
      <c r="EQ27" s="68" t="str">
        <f t="shared" si="96"/>
        <v>-</v>
      </c>
      <c r="ER27" s="68" t="str">
        <f t="shared" si="97"/>
        <v>-</v>
      </c>
      <c r="ES27" s="68" t="str">
        <f t="shared" si="98"/>
        <v>-</v>
      </c>
      <c r="ET27" s="68" t="str">
        <f t="shared" si="99"/>
        <v>-</v>
      </c>
      <c r="EU27" s="68" t="str">
        <f t="shared" si="100"/>
        <v>-</v>
      </c>
      <c r="EV27" s="68" t="str">
        <f t="shared" si="101"/>
        <v>-</v>
      </c>
      <c r="EW27" s="68"/>
      <c r="EX27" s="355">
        <f t="shared" si="102"/>
        <v>0</v>
      </c>
      <c r="EY27" s="355">
        <f t="shared" si="103"/>
        <v>0</v>
      </c>
      <c r="EZ27" s="355">
        <f t="shared" si="104"/>
        <v>0</v>
      </c>
      <c r="FA27" s="355">
        <f t="shared" si="105"/>
        <v>0</v>
      </c>
      <c r="FB27" s="355">
        <f t="shared" si="106"/>
        <v>0</v>
      </c>
      <c r="FC27" s="355">
        <f t="shared" si="107"/>
        <v>0</v>
      </c>
      <c r="FD27" s="355">
        <f t="shared" si="108"/>
        <v>0</v>
      </c>
      <c r="FE27" s="355">
        <f t="shared" si="109"/>
        <v>0</v>
      </c>
      <c r="FF27" s="68"/>
      <c r="FG27" s="68">
        <f t="shared" si="110"/>
        <v>0</v>
      </c>
      <c r="FH27" s="68" t="str">
        <f t="shared" si="111"/>
        <v>-</v>
      </c>
      <c r="FI27" s="68" t="str">
        <f t="shared" si="112"/>
        <v>-</v>
      </c>
      <c r="FJ27" s="68" t="str">
        <f t="shared" si="113"/>
        <v>-</v>
      </c>
      <c r="FK27" s="68" t="str">
        <f t="shared" si="114"/>
        <v>-</v>
      </c>
      <c r="FL27" s="68" t="str">
        <f t="shared" si="115"/>
        <v>-</v>
      </c>
      <c r="FM27" s="68" t="str">
        <f t="shared" si="116"/>
        <v>-</v>
      </c>
      <c r="FN27" s="68" t="str">
        <f t="shared" si="117"/>
        <v>-</v>
      </c>
      <c r="FO27" s="68"/>
      <c r="FP27" s="355">
        <f t="shared" si="118"/>
        <v>0</v>
      </c>
      <c r="FQ27" s="355">
        <f t="shared" si="119"/>
        <v>0</v>
      </c>
      <c r="FR27" s="355">
        <f t="shared" si="120"/>
        <v>0</v>
      </c>
      <c r="FS27" s="355">
        <f t="shared" si="121"/>
        <v>0</v>
      </c>
      <c r="FT27" s="355">
        <f t="shared" si="122"/>
        <v>0</v>
      </c>
      <c r="FU27" s="355">
        <f t="shared" si="123"/>
        <v>0</v>
      </c>
      <c r="FV27" s="355">
        <f t="shared" si="124"/>
        <v>0</v>
      </c>
      <c r="FW27" s="355">
        <f t="shared" si="125"/>
        <v>0</v>
      </c>
      <c r="FX27" s="68"/>
      <c r="FY27" s="68">
        <f t="shared" si="126"/>
        <v>0</v>
      </c>
      <c r="FZ27" s="68" t="str">
        <f t="shared" si="127"/>
        <v>-</v>
      </c>
      <c r="GA27" s="68" t="str">
        <f t="shared" si="128"/>
        <v>-</v>
      </c>
      <c r="GB27" s="68" t="str">
        <f t="shared" si="129"/>
        <v>-</v>
      </c>
      <c r="GC27" s="68" t="str">
        <f t="shared" si="130"/>
        <v>-</v>
      </c>
      <c r="GD27" s="68" t="str">
        <f t="shared" si="131"/>
        <v>-</v>
      </c>
      <c r="GE27" s="68" t="str">
        <f t="shared" si="132"/>
        <v>-</v>
      </c>
      <c r="GF27" s="68" t="str">
        <f t="shared" si="133"/>
        <v>-</v>
      </c>
    </row>
    <row r="28" spans="1:188" ht="13.5" customHeight="1" x14ac:dyDescent="0.3">
      <c r="A28" s="387"/>
      <c r="B28" s="387" t="s">
        <v>107</v>
      </c>
      <c r="C28" s="387" t="s">
        <v>26</v>
      </c>
      <c r="D28" s="388">
        <v>0.72916666666666663</v>
      </c>
      <c r="E28" s="388">
        <v>0</v>
      </c>
      <c r="F28" s="389" t="str">
        <f t="shared" si="3"/>
        <v>PT</v>
      </c>
      <c r="G28" s="9"/>
      <c r="H28" s="390">
        <f>INDEX(Lookup!$F$293:$Q$303,MATCH(B28,Lookup!$F$293:$F$303,0),MATCH($F$9,Lookup!$F$293:$Q$293,0))</f>
        <v>0.1</v>
      </c>
      <c r="I28" s="391">
        <v>224.9</v>
      </c>
      <c r="J28" s="392">
        <f t="shared" si="4"/>
        <v>683.8</v>
      </c>
      <c r="K28" s="393">
        <f t="shared" si="5"/>
        <v>0</v>
      </c>
      <c r="L28" s="394">
        <f t="shared" si="6"/>
        <v>0</v>
      </c>
      <c r="M28" s="395">
        <f t="shared" si="7"/>
        <v>224.9</v>
      </c>
      <c r="N28" s="395">
        <f t="shared" si="8"/>
        <v>0</v>
      </c>
      <c r="O28" s="9">
        <f t="shared" si="9"/>
        <v>0</v>
      </c>
      <c r="P28" s="9">
        <f t="shared" si="22"/>
        <v>0</v>
      </c>
      <c r="Q28" s="9">
        <f t="shared" si="23"/>
        <v>0</v>
      </c>
      <c r="R28" s="9">
        <f t="shared" si="24"/>
        <v>0</v>
      </c>
      <c r="S28" s="9">
        <f t="shared" si="25"/>
        <v>0</v>
      </c>
      <c r="T28" s="9">
        <f t="shared" si="26"/>
        <v>0</v>
      </c>
      <c r="U28" s="9">
        <f t="shared" si="27"/>
        <v>0</v>
      </c>
      <c r="V28" s="9">
        <f t="shared" si="28"/>
        <v>0</v>
      </c>
      <c r="W28" s="9">
        <f t="shared" si="29"/>
        <v>0</v>
      </c>
      <c r="X28" s="9">
        <f t="shared" si="30"/>
        <v>0</v>
      </c>
      <c r="Y28" s="9">
        <f t="shared" si="10"/>
        <v>0</v>
      </c>
      <c r="Z28" s="9">
        <f t="shared" si="31"/>
        <v>0</v>
      </c>
      <c r="AA28" s="9">
        <f t="shared" si="32"/>
        <v>0</v>
      </c>
      <c r="AB28" s="9">
        <f t="shared" si="33"/>
        <v>0</v>
      </c>
      <c r="AC28" s="9">
        <f t="shared" si="11"/>
        <v>0</v>
      </c>
      <c r="AD28" s="9">
        <f t="shared" si="12"/>
        <v>0</v>
      </c>
      <c r="AE28" s="9">
        <f t="shared" si="13"/>
        <v>0</v>
      </c>
      <c r="AF28" s="9">
        <f t="shared" si="14"/>
        <v>0</v>
      </c>
      <c r="AG28" s="9">
        <f t="shared" si="15"/>
        <v>0</v>
      </c>
      <c r="AH28" s="8">
        <f t="shared" si="16"/>
        <v>224.9</v>
      </c>
      <c r="AI28" s="8">
        <f t="shared" si="17"/>
        <v>0</v>
      </c>
      <c r="AJ28" s="8">
        <f t="shared" si="18"/>
        <v>0</v>
      </c>
      <c r="AK28" s="8">
        <f t="shared" si="19"/>
        <v>0</v>
      </c>
      <c r="AL28" s="8">
        <f t="shared" si="20"/>
        <v>0</v>
      </c>
      <c r="AM28" s="103" t="str">
        <f t="shared" si="21"/>
        <v>1</v>
      </c>
      <c r="AN28" s="63"/>
      <c r="AO28" s="63"/>
      <c r="AP28" s="63"/>
      <c r="AQ28" s="66"/>
      <c r="AR28" s="66"/>
      <c r="AS28" s="63"/>
      <c r="AT28" s="63"/>
      <c r="AU28" s="63"/>
      <c r="AV28" s="63"/>
      <c r="AW28" s="63"/>
      <c r="AX28" s="66"/>
      <c r="AY28" s="66"/>
      <c r="AZ28" s="63"/>
      <c r="BA28" s="63"/>
      <c r="BB28" s="63"/>
      <c r="BC28" s="63"/>
      <c r="BD28" s="63"/>
      <c r="BE28" s="66"/>
      <c r="BF28" s="66"/>
      <c r="BG28" s="63"/>
      <c r="BH28" s="63"/>
      <c r="BI28" s="63"/>
      <c r="BJ28" s="63"/>
      <c r="BK28" s="63"/>
      <c r="BL28" s="66"/>
      <c r="BM28" s="66"/>
      <c r="BN28" s="63"/>
      <c r="BO28" s="63"/>
      <c r="BP28" s="63"/>
      <c r="BQ28" s="63"/>
      <c r="BR28" s="63"/>
      <c r="BS28" s="70"/>
      <c r="BU28" s="70">
        <f t="shared" si="34"/>
        <v>0</v>
      </c>
      <c r="BV28" s="70">
        <f t="shared" si="35"/>
        <v>0</v>
      </c>
      <c r="BW28" s="70">
        <f t="shared" si="36"/>
        <v>0</v>
      </c>
      <c r="BX28" s="70">
        <f t="shared" si="37"/>
        <v>0</v>
      </c>
      <c r="BY28" s="70">
        <f t="shared" si="38"/>
        <v>0</v>
      </c>
      <c r="BZ28" s="70">
        <f t="shared" si="39"/>
        <v>0</v>
      </c>
      <c r="CB28" s="104">
        <f t="shared" si="40"/>
        <v>0</v>
      </c>
      <c r="CC28" s="104">
        <f t="shared" si="41"/>
        <v>0</v>
      </c>
      <c r="CD28" s="104">
        <f t="shared" si="42"/>
        <v>0</v>
      </c>
      <c r="CE28" s="104">
        <f t="shared" si="43"/>
        <v>0</v>
      </c>
      <c r="CF28" s="104">
        <f t="shared" si="44"/>
        <v>0</v>
      </c>
      <c r="CG28" s="104">
        <f t="shared" si="45"/>
        <v>0</v>
      </c>
      <c r="CI28" s="105">
        <f t="shared" si="46"/>
        <v>0</v>
      </c>
      <c r="CJ28" s="105">
        <f t="shared" si="47"/>
        <v>0</v>
      </c>
      <c r="CK28" s="105">
        <f t="shared" si="48"/>
        <v>0</v>
      </c>
      <c r="CL28" s="105">
        <f t="shared" si="49"/>
        <v>0</v>
      </c>
      <c r="CM28" s="105">
        <f t="shared" si="50"/>
        <v>0</v>
      </c>
      <c r="CN28" s="105">
        <f t="shared" si="51"/>
        <v>0</v>
      </c>
      <c r="CO28" s="105">
        <f t="shared" si="52"/>
        <v>0</v>
      </c>
      <c r="CP28" s="105">
        <f t="shared" si="53"/>
        <v>0</v>
      </c>
      <c r="CV28" s="355">
        <f t="shared" si="54"/>
        <v>0</v>
      </c>
      <c r="CW28" s="355">
        <f t="shared" si="55"/>
        <v>0</v>
      </c>
      <c r="CX28" s="355">
        <f t="shared" si="56"/>
        <v>0</v>
      </c>
      <c r="CY28" s="355">
        <f t="shared" si="57"/>
        <v>0</v>
      </c>
      <c r="CZ28" s="355">
        <f t="shared" si="58"/>
        <v>0</v>
      </c>
      <c r="DA28" s="355">
        <f t="shared" si="59"/>
        <v>0</v>
      </c>
      <c r="DB28" s="355">
        <f t="shared" si="60"/>
        <v>0</v>
      </c>
      <c r="DC28" s="355">
        <f t="shared" si="61"/>
        <v>0</v>
      </c>
      <c r="DD28" s="68"/>
      <c r="DE28" s="1168">
        <f t="shared" si="62"/>
        <v>0</v>
      </c>
      <c r="DF28" s="1168" t="str">
        <f t="shared" si="63"/>
        <v>-</v>
      </c>
      <c r="DG28" s="1168" t="str">
        <f t="shared" si="64"/>
        <v>-</v>
      </c>
      <c r="DH28" s="1168" t="str">
        <f t="shared" si="65"/>
        <v>-</v>
      </c>
      <c r="DI28" s="1168" t="str">
        <f t="shared" si="66"/>
        <v>-</v>
      </c>
      <c r="DJ28" s="1168" t="str">
        <f t="shared" si="67"/>
        <v>-</v>
      </c>
      <c r="DK28" s="1168" t="str">
        <f t="shared" si="68"/>
        <v>-</v>
      </c>
      <c r="DL28" s="1168" t="str">
        <f t="shared" si="69"/>
        <v>-</v>
      </c>
      <c r="DM28" s="68"/>
      <c r="DN28" s="355">
        <f t="shared" si="70"/>
        <v>0</v>
      </c>
      <c r="DO28" s="355">
        <f t="shared" si="71"/>
        <v>0</v>
      </c>
      <c r="DP28" s="355">
        <f t="shared" si="72"/>
        <v>0</v>
      </c>
      <c r="DQ28" s="355">
        <f t="shared" si="73"/>
        <v>0</v>
      </c>
      <c r="DR28" s="355">
        <f t="shared" si="74"/>
        <v>0</v>
      </c>
      <c r="DS28" s="355">
        <f t="shared" si="75"/>
        <v>0</v>
      </c>
      <c r="DT28" s="355">
        <f t="shared" si="76"/>
        <v>0</v>
      </c>
      <c r="DU28" s="355">
        <f t="shared" si="77"/>
        <v>0</v>
      </c>
      <c r="DV28" s="68"/>
      <c r="DW28" s="68">
        <f t="shared" si="78"/>
        <v>0</v>
      </c>
      <c r="DX28" s="68" t="str">
        <f t="shared" si="79"/>
        <v>-</v>
      </c>
      <c r="DY28" s="68" t="str">
        <f t="shared" si="80"/>
        <v>-</v>
      </c>
      <c r="DZ28" s="68" t="str">
        <f t="shared" si="81"/>
        <v>-</v>
      </c>
      <c r="EA28" s="68" t="str">
        <f t="shared" si="82"/>
        <v>-</v>
      </c>
      <c r="EB28" s="68" t="str">
        <f t="shared" si="83"/>
        <v>-</v>
      </c>
      <c r="EC28" s="68" t="str">
        <f t="shared" si="84"/>
        <v>-</v>
      </c>
      <c r="ED28" s="68" t="str">
        <f t="shared" si="85"/>
        <v>-</v>
      </c>
      <c r="EE28" s="68"/>
      <c r="EF28" s="355">
        <f t="shared" si="86"/>
        <v>0</v>
      </c>
      <c r="EG28" s="355">
        <f t="shared" si="87"/>
        <v>0</v>
      </c>
      <c r="EH28" s="355">
        <f t="shared" si="88"/>
        <v>0</v>
      </c>
      <c r="EI28" s="355">
        <f t="shared" si="89"/>
        <v>0</v>
      </c>
      <c r="EJ28" s="355">
        <f t="shared" si="90"/>
        <v>0</v>
      </c>
      <c r="EK28" s="355">
        <f t="shared" si="91"/>
        <v>0</v>
      </c>
      <c r="EL28" s="355">
        <f t="shared" si="92"/>
        <v>0</v>
      </c>
      <c r="EM28" s="355">
        <f t="shared" si="93"/>
        <v>0</v>
      </c>
      <c r="EN28" s="68"/>
      <c r="EO28" s="68">
        <f t="shared" si="94"/>
        <v>0</v>
      </c>
      <c r="EP28" s="68" t="str">
        <f t="shared" si="95"/>
        <v>-</v>
      </c>
      <c r="EQ28" s="68" t="str">
        <f t="shared" si="96"/>
        <v>-</v>
      </c>
      <c r="ER28" s="68" t="str">
        <f t="shared" si="97"/>
        <v>-</v>
      </c>
      <c r="ES28" s="68" t="str">
        <f t="shared" si="98"/>
        <v>-</v>
      </c>
      <c r="ET28" s="68" t="str">
        <f t="shared" si="99"/>
        <v>-</v>
      </c>
      <c r="EU28" s="68" t="str">
        <f t="shared" si="100"/>
        <v>-</v>
      </c>
      <c r="EV28" s="68" t="str">
        <f t="shared" si="101"/>
        <v>-</v>
      </c>
      <c r="EW28" s="68"/>
      <c r="EX28" s="355">
        <f t="shared" si="102"/>
        <v>0</v>
      </c>
      <c r="EY28" s="355">
        <f t="shared" si="103"/>
        <v>0</v>
      </c>
      <c r="EZ28" s="355">
        <f t="shared" si="104"/>
        <v>0</v>
      </c>
      <c r="FA28" s="355">
        <f t="shared" si="105"/>
        <v>0</v>
      </c>
      <c r="FB28" s="355">
        <f t="shared" si="106"/>
        <v>0</v>
      </c>
      <c r="FC28" s="355">
        <f t="shared" si="107"/>
        <v>0</v>
      </c>
      <c r="FD28" s="355">
        <f t="shared" si="108"/>
        <v>0</v>
      </c>
      <c r="FE28" s="355">
        <f t="shared" si="109"/>
        <v>0</v>
      </c>
      <c r="FF28" s="68"/>
      <c r="FG28" s="68">
        <f t="shared" si="110"/>
        <v>0</v>
      </c>
      <c r="FH28" s="68" t="str">
        <f t="shared" si="111"/>
        <v>-</v>
      </c>
      <c r="FI28" s="68" t="str">
        <f t="shared" si="112"/>
        <v>-</v>
      </c>
      <c r="FJ28" s="68" t="str">
        <f t="shared" si="113"/>
        <v>-</v>
      </c>
      <c r="FK28" s="68" t="str">
        <f t="shared" si="114"/>
        <v>-</v>
      </c>
      <c r="FL28" s="68" t="str">
        <f t="shared" si="115"/>
        <v>-</v>
      </c>
      <c r="FM28" s="68" t="str">
        <f t="shared" si="116"/>
        <v>-</v>
      </c>
      <c r="FN28" s="68" t="str">
        <f t="shared" si="117"/>
        <v>-</v>
      </c>
      <c r="FO28" s="68"/>
      <c r="FP28" s="355">
        <f t="shared" si="118"/>
        <v>0</v>
      </c>
      <c r="FQ28" s="355">
        <f t="shared" si="119"/>
        <v>0</v>
      </c>
      <c r="FR28" s="355">
        <f t="shared" si="120"/>
        <v>0</v>
      </c>
      <c r="FS28" s="355">
        <f t="shared" si="121"/>
        <v>0</v>
      </c>
      <c r="FT28" s="355">
        <f t="shared" si="122"/>
        <v>0</v>
      </c>
      <c r="FU28" s="355">
        <f t="shared" si="123"/>
        <v>0</v>
      </c>
      <c r="FV28" s="355">
        <f t="shared" si="124"/>
        <v>0</v>
      </c>
      <c r="FW28" s="355">
        <f t="shared" si="125"/>
        <v>0</v>
      </c>
      <c r="FX28" s="68"/>
      <c r="FY28" s="68">
        <f t="shared" si="126"/>
        <v>0</v>
      </c>
      <c r="FZ28" s="68" t="str">
        <f t="shared" si="127"/>
        <v>-</v>
      </c>
      <c r="GA28" s="68" t="str">
        <f t="shared" si="128"/>
        <v>-</v>
      </c>
      <c r="GB28" s="68" t="str">
        <f t="shared" si="129"/>
        <v>-</v>
      </c>
      <c r="GC28" s="68" t="str">
        <f t="shared" si="130"/>
        <v>-</v>
      </c>
      <c r="GD28" s="68" t="str">
        <f t="shared" si="131"/>
        <v>-</v>
      </c>
      <c r="GE28" s="68" t="str">
        <f t="shared" si="132"/>
        <v>-</v>
      </c>
      <c r="GF28" s="68" t="str">
        <f t="shared" si="133"/>
        <v>-</v>
      </c>
    </row>
    <row r="29" spans="1:188" ht="13.5" customHeight="1" x14ac:dyDescent="0.3">
      <c r="A29" s="387"/>
      <c r="B29" s="387" t="s">
        <v>107</v>
      </c>
      <c r="C29" s="387" t="s">
        <v>26</v>
      </c>
      <c r="D29" s="388">
        <v>0.72916666666666663</v>
      </c>
      <c r="E29" s="388">
        <v>0</v>
      </c>
      <c r="F29" s="389" t="str">
        <f t="shared" si="3"/>
        <v>PT</v>
      </c>
      <c r="G29" s="9"/>
      <c r="H29" s="390">
        <f>INDEX(Lookup!$F$293:$Q$303,MATCH(B29,Lookup!$F$293:$F$303,0),MATCH($F$9,Lookup!$F$293:$Q$293,0))</f>
        <v>0.1</v>
      </c>
      <c r="I29" s="391">
        <v>224.9</v>
      </c>
      <c r="J29" s="392">
        <f t="shared" si="4"/>
        <v>683.8</v>
      </c>
      <c r="K29" s="393">
        <f t="shared" si="5"/>
        <v>0</v>
      </c>
      <c r="L29" s="394">
        <f t="shared" si="6"/>
        <v>0</v>
      </c>
      <c r="M29" s="395">
        <f t="shared" si="7"/>
        <v>224.9</v>
      </c>
      <c r="N29" s="395">
        <f t="shared" si="8"/>
        <v>0</v>
      </c>
      <c r="O29" s="9">
        <f t="shared" si="9"/>
        <v>0</v>
      </c>
      <c r="P29" s="9">
        <f t="shared" si="22"/>
        <v>0</v>
      </c>
      <c r="Q29" s="9">
        <f t="shared" si="23"/>
        <v>0</v>
      </c>
      <c r="R29" s="9">
        <f t="shared" si="24"/>
        <v>0</v>
      </c>
      <c r="S29" s="9">
        <f t="shared" si="25"/>
        <v>0</v>
      </c>
      <c r="T29" s="9">
        <f t="shared" si="26"/>
        <v>0</v>
      </c>
      <c r="U29" s="9">
        <f t="shared" si="27"/>
        <v>0</v>
      </c>
      <c r="V29" s="9">
        <f t="shared" si="28"/>
        <v>0</v>
      </c>
      <c r="W29" s="9">
        <f t="shared" si="29"/>
        <v>0</v>
      </c>
      <c r="X29" s="9">
        <f t="shared" si="30"/>
        <v>0</v>
      </c>
      <c r="Y29" s="9">
        <f t="shared" si="10"/>
        <v>0</v>
      </c>
      <c r="Z29" s="9">
        <f t="shared" si="31"/>
        <v>0</v>
      </c>
      <c r="AA29" s="9">
        <f t="shared" si="32"/>
        <v>0</v>
      </c>
      <c r="AB29" s="9">
        <f t="shared" si="33"/>
        <v>0</v>
      </c>
      <c r="AC29" s="9">
        <f t="shared" si="11"/>
        <v>0</v>
      </c>
      <c r="AD29" s="9">
        <f t="shared" si="12"/>
        <v>0</v>
      </c>
      <c r="AE29" s="9">
        <f t="shared" si="13"/>
        <v>0</v>
      </c>
      <c r="AF29" s="9">
        <f t="shared" si="14"/>
        <v>0</v>
      </c>
      <c r="AG29" s="9">
        <f t="shared" si="15"/>
        <v>0</v>
      </c>
      <c r="AH29" s="8">
        <f t="shared" si="16"/>
        <v>224.9</v>
      </c>
      <c r="AI29" s="8">
        <f t="shared" si="17"/>
        <v>0</v>
      </c>
      <c r="AJ29" s="8">
        <f t="shared" si="18"/>
        <v>0</v>
      </c>
      <c r="AK29" s="8">
        <f t="shared" si="19"/>
        <v>0</v>
      </c>
      <c r="AL29" s="8">
        <f t="shared" si="20"/>
        <v>0</v>
      </c>
      <c r="AM29" s="103" t="str">
        <f t="shared" si="21"/>
        <v>1</v>
      </c>
      <c r="AN29" s="63"/>
      <c r="AO29" s="63"/>
      <c r="AP29" s="63"/>
      <c r="AQ29" s="66"/>
      <c r="AR29" s="66"/>
      <c r="AS29" s="63"/>
      <c r="AT29" s="63"/>
      <c r="AU29" s="63"/>
      <c r="AV29" s="63"/>
      <c r="AW29" s="63"/>
      <c r="AX29" s="66"/>
      <c r="AY29" s="66"/>
      <c r="AZ29" s="63"/>
      <c r="BA29" s="63"/>
      <c r="BB29" s="63"/>
      <c r="BC29" s="63"/>
      <c r="BD29" s="63"/>
      <c r="BE29" s="66"/>
      <c r="BF29" s="66"/>
      <c r="BG29" s="63"/>
      <c r="BH29" s="63"/>
      <c r="BI29" s="63"/>
      <c r="BJ29" s="63"/>
      <c r="BK29" s="63"/>
      <c r="BL29" s="66"/>
      <c r="BM29" s="66"/>
      <c r="BN29" s="63"/>
      <c r="BO29" s="63"/>
      <c r="BP29" s="63"/>
      <c r="BQ29" s="63"/>
      <c r="BR29" s="63"/>
      <c r="BS29" s="70"/>
      <c r="BU29" s="70">
        <f t="shared" si="34"/>
        <v>0</v>
      </c>
      <c r="BV29" s="70">
        <f t="shared" si="35"/>
        <v>0</v>
      </c>
      <c r="BW29" s="70">
        <f t="shared" si="36"/>
        <v>0</v>
      </c>
      <c r="BX29" s="70">
        <f t="shared" si="37"/>
        <v>0</v>
      </c>
      <c r="BY29" s="70">
        <f t="shared" si="38"/>
        <v>0</v>
      </c>
      <c r="BZ29" s="70">
        <f t="shared" si="39"/>
        <v>0</v>
      </c>
      <c r="CB29" s="104">
        <f t="shared" si="40"/>
        <v>0</v>
      </c>
      <c r="CC29" s="104">
        <f t="shared" si="41"/>
        <v>0</v>
      </c>
      <c r="CD29" s="104">
        <f t="shared" si="42"/>
        <v>0</v>
      </c>
      <c r="CE29" s="104">
        <f t="shared" si="43"/>
        <v>0</v>
      </c>
      <c r="CF29" s="104">
        <f t="shared" si="44"/>
        <v>0</v>
      </c>
      <c r="CG29" s="104">
        <f t="shared" si="45"/>
        <v>0</v>
      </c>
      <c r="CI29" s="105">
        <f t="shared" si="46"/>
        <v>0</v>
      </c>
      <c r="CJ29" s="105">
        <f t="shared" si="47"/>
        <v>0</v>
      </c>
      <c r="CK29" s="105">
        <f t="shared" si="48"/>
        <v>0</v>
      </c>
      <c r="CL29" s="105">
        <f t="shared" si="49"/>
        <v>0</v>
      </c>
      <c r="CM29" s="105">
        <f t="shared" si="50"/>
        <v>0</v>
      </c>
      <c r="CN29" s="105">
        <f t="shared" si="51"/>
        <v>0</v>
      </c>
      <c r="CO29" s="105">
        <f t="shared" si="52"/>
        <v>0</v>
      </c>
      <c r="CP29" s="105">
        <f t="shared" si="53"/>
        <v>0</v>
      </c>
      <c r="CV29" s="355">
        <f t="shared" si="54"/>
        <v>0</v>
      </c>
      <c r="CW29" s="355">
        <f t="shared" si="55"/>
        <v>0</v>
      </c>
      <c r="CX29" s="355">
        <f t="shared" si="56"/>
        <v>0</v>
      </c>
      <c r="CY29" s="355">
        <f t="shared" si="57"/>
        <v>0</v>
      </c>
      <c r="CZ29" s="355">
        <f t="shared" si="58"/>
        <v>0</v>
      </c>
      <c r="DA29" s="355">
        <f t="shared" si="59"/>
        <v>0</v>
      </c>
      <c r="DB29" s="355">
        <f t="shared" si="60"/>
        <v>0</v>
      </c>
      <c r="DC29" s="355">
        <f t="shared" si="61"/>
        <v>0</v>
      </c>
      <c r="DD29" s="68"/>
      <c r="DE29" s="1168">
        <f t="shared" si="62"/>
        <v>0</v>
      </c>
      <c r="DF29" s="1168" t="str">
        <f t="shared" si="63"/>
        <v>-</v>
      </c>
      <c r="DG29" s="1168" t="str">
        <f t="shared" si="64"/>
        <v>-</v>
      </c>
      <c r="DH29" s="1168" t="str">
        <f t="shared" si="65"/>
        <v>-</v>
      </c>
      <c r="DI29" s="1168" t="str">
        <f t="shared" si="66"/>
        <v>-</v>
      </c>
      <c r="DJ29" s="1168" t="str">
        <f t="shared" si="67"/>
        <v>-</v>
      </c>
      <c r="DK29" s="1168" t="str">
        <f t="shared" si="68"/>
        <v>-</v>
      </c>
      <c r="DL29" s="1168" t="str">
        <f t="shared" si="69"/>
        <v>-</v>
      </c>
      <c r="DM29" s="68"/>
      <c r="DN29" s="355">
        <f t="shared" si="70"/>
        <v>0</v>
      </c>
      <c r="DO29" s="355">
        <f t="shared" si="71"/>
        <v>0</v>
      </c>
      <c r="DP29" s="355">
        <f t="shared" si="72"/>
        <v>0</v>
      </c>
      <c r="DQ29" s="355">
        <f t="shared" si="73"/>
        <v>0</v>
      </c>
      <c r="DR29" s="355">
        <f t="shared" si="74"/>
        <v>0</v>
      </c>
      <c r="DS29" s="355">
        <f t="shared" si="75"/>
        <v>0</v>
      </c>
      <c r="DT29" s="355">
        <f t="shared" si="76"/>
        <v>0</v>
      </c>
      <c r="DU29" s="355">
        <f t="shared" si="77"/>
        <v>0</v>
      </c>
      <c r="DV29" s="68"/>
      <c r="DW29" s="68">
        <f t="shared" si="78"/>
        <v>0</v>
      </c>
      <c r="DX29" s="68" t="str">
        <f t="shared" si="79"/>
        <v>-</v>
      </c>
      <c r="DY29" s="68" t="str">
        <f t="shared" si="80"/>
        <v>-</v>
      </c>
      <c r="DZ29" s="68" t="str">
        <f t="shared" si="81"/>
        <v>-</v>
      </c>
      <c r="EA29" s="68" t="str">
        <f t="shared" si="82"/>
        <v>-</v>
      </c>
      <c r="EB29" s="68" t="str">
        <f t="shared" si="83"/>
        <v>-</v>
      </c>
      <c r="EC29" s="68" t="str">
        <f t="shared" si="84"/>
        <v>-</v>
      </c>
      <c r="ED29" s="68" t="str">
        <f t="shared" si="85"/>
        <v>-</v>
      </c>
      <c r="EE29" s="68"/>
      <c r="EF29" s="355">
        <f t="shared" si="86"/>
        <v>0</v>
      </c>
      <c r="EG29" s="355">
        <f t="shared" si="87"/>
        <v>0</v>
      </c>
      <c r="EH29" s="355">
        <f t="shared" si="88"/>
        <v>0</v>
      </c>
      <c r="EI29" s="355">
        <f t="shared" si="89"/>
        <v>0</v>
      </c>
      <c r="EJ29" s="355">
        <f t="shared" si="90"/>
        <v>0</v>
      </c>
      <c r="EK29" s="355">
        <f t="shared" si="91"/>
        <v>0</v>
      </c>
      <c r="EL29" s="355">
        <f t="shared" si="92"/>
        <v>0</v>
      </c>
      <c r="EM29" s="355">
        <f t="shared" si="93"/>
        <v>0</v>
      </c>
      <c r="EN29" s="68"/>
      <c r="EO29" s="68">
        <f t="shared" si="94"/>
        <v>0</v>
      </c>
      <c r="EP29" s="68" t="str">
        <f t="shared" si="95"/>
        <v>-</v>
      </c>
      <c r="EQ29" s="68" t="str">
        <f t="shared" si="96"/>
        <v>-</v>
      </c>
      <c r="ER29" s="68" t="str">
        <f t="shared" si="97"/>
        <v>-</v>
      </c>
      <c r="ES29" s="68" t="str">
        <f t="shared" si="98"/>
        <v>-</v>
      </c>
      <c r="ET29" s="68" t="str">
        <f t="shared" si="99"/>
        <v>-</v>
      </c>
      <c r="EU29" s="68" t="str">
        <f t="shared" si="100"/>
        <v>-</v>
      </c>
      <c r="EV29" s="68" t="str">
        <f t="shared" si="101"/>
        <v>-</v>
      </c>
      <c r="EW29" s="68"/>
      <c r="EX29" s="355">
        <f t="shared" si="102"/>
        <v>0</v>
      </c>
      <c r="EY29" s="355">
        <f t="shared" si="103"/>
        <v>0</v>
      </c>
      <c r="EZ29" s="355">
        <f t="shared" si="104"/>
        <v>0</v>
      </c>
      <c r="FA29" s="355">
        <f t="shared" si="105"/>
        <v>0</v>
      </c>
      <c r="FB29" s="355">
        <f t="shared" si="106"/>
        <v>0</v>
      </c>
      <c r="FC29" s="355">
        <f t="shared" si="107"/>
        <v>0</v>
      </c>
      <c r="FD29" s="355">
        <f t="shared" si="108"/>
        <v>0</v>
      </c>
      <c r="FE29" s="355">
        <f t="shared" si="109"/>
        <v>0</v>
      </c>
      <c r="FF29" s="68"/>
      <c r="FG29" s="68">
        <f t="shared" si="110"/>
        <v>0</v>
      </c>
      <c r="FH29" s="68" t="str">
        <f t="shared" si="111"/>
        <v>-</v>
      </c>
      <c r="FI29" s="68" t="str">
        <f t="shared" si="112"/>
        <v>-</v>
      </c>
      <c r="FJ29" s="68" t="str">
        <f t="shared" si="113"/>
        <v>-</v>
      </c>
      <c r="FK29" s="68" t="str">
        <f t="shared" si="114"/>
        <v>-</v>
      </c>
      <c r="FL29" s="68" t="str">
        <f t="shared" si="115"/>
        <v>-</v>
      </c>
      <c r="FM29" s="68" t="str">
        <f t="shared" si="116"/>
        <v>-</v>
      </c>
      <c r="FN29" s="68" t="str">
        <f t="shared" si="117"/>
        <v>-</v>
      </c>
      <c r="FO29" s="68"/>
      <c r="FP29" s="355">
        <f t="shared" si="118"/>
        <v>0</v>
      </c>
      <c r="FQ29" s="355">
        <f t="shared" si="119"/>
        <v>0</v>
      </c>
      <c r="FR29" s="355">
        <f t="shared" si="120"/>
        <v>0</v>
      </c>
      <c r="FS29" s="355">
        <f t="shared" si="121"/>
        <v>0</v>
      </c>
      <c r="FT29" s="355">
        <f t="shared" si="122"/>
        <v>0</v>
      </c>
      <c r="FU29" s="355">
        <f t="shared" si="123"/>
        <v>0</v>
      </c>
      <c r="FV29" s="355">
        <f t="shared" si="124"/>
        <v>0</v>
      </c>
      <c r="FW29" s="355">
        <f t="shared" si="125"/>
        <v>0</v>
      </c>
      <c r="FX29" s="68"/>
      <c r="FY29" s="68">
        <f t="shared" si="126"/>
        <v>0</v>
      </c>
      <c r="FZ29" s="68" t="str">
        <f t="shared" si="127"/>
        <v>-</v>
      </c>
      <c r="GA29" s="68" t="str">
        <f t="shared" si="128"/>
        <v>-</v>
      </c>
      <c r="GB29" s="68" t="str">
        <f t="shared" si="129"/>
        <v>-</v>
      </c>
      <c r="GC29" s="68" t="str">
        <f t="shared" si="130"/>
        <v>-</v>
      </c>
      <c r="GD29" s="68" t="str">
        <f t="shared" si="131"/>
        <v>-</v>
      </c>
      <c r="GE29" s="68" t="str">
        <f t="shared" si="132"/>
        <v>-</v>
      </c>
      <c r="GF29" s="68" t="str">
        <f t="shared" si="133"/>
        <v>-</v>
      </c>
    </row>
    <row r="30" spans="1:188" ht="13.5" customHeight="1" x14ac:dyDescent="0.3">
      <c r="A30" s="387"/>
      <c r="B30" s="387" t="s">
        <v>107</v>
      </c>
      <c r="C30" s="387" t="s">
        <v>26</v>
      </c>
      <c r="D30" s="388">
        <v>0.72916666666666663</v>
      </c>
      <c r="E30" s="388">
        <v>0</v>
      </c>
      <c r="F30" s="389" t="str">
        <f>IF(VALUE(D30)&gt;=0.72,"PT",IF(VALUE(D30)&lt;0.72,"Off-PT"))</f>
        <v>PT</v>
      </c>
      <c r="G30" s="9"/>
      <c r="H30" s="390">
        <f>INDEX(Lookup!$F$293:$Q$303,MATCH(B30,Lookup!$F$293:$F$303,0),MATCH($F$9,Lookup!$F$293:$Q$293,0))</f>
        <v>0.1</v>
      </c>
      <c r="I30" s="391">
        <v>224.9</v>
      </c>
      <c r="J30" s="392">
        <f t="shared" si="4"/>
        <v>683.8</v>
      </c>
      <c r="K30" s="393">
        <f>H30*L30</f>
        <v>0</v>
      </c>
      <c r="L30" s="394">
        <f>COUNTA(AN30:BR30)</f>
        <v>0</v>
      </c>
      <c r="M30" s="395">
        <f t="shared" si="7"/>
        <v>224.9</v>
      </c>
      <c r="N30" s="395">
        <f t="shared" si="8"/>
        <v>0</v>
      </c>
      <c r="O30" s="9">
        <f>IF($L$4&gt;0,P30*J30*$M$4*H30,0)</f>
        <v>0</v>
      </c>
      <c r="P30" s="9">
        <f>COUNTIF(AN30:BR30,"A")</f>
        <v>0</v>
      </c>
      <c r="Q30" s="9">
        <f>IF($L$5&gt;0,R30*J30*$M$5*H30,0)</f>
        <v>0</v>
      </c>
      <c r="R30" s="9">
        <f>COUNTIF(AN30:BR30,"B")</f>
        <v>0</v>
      </c>
      <c r="S30" s="9">
        <f>IF($L$6&gt;0,T30*J30*$M$6*H30,0)</f>
        <v>0</v>
      </c>
      <c r="T30" s="9">
        <f>COUNTIF(AN30:BR30,"C")</f>
        <v>0</v>
      </c>
      <c r="U30" s="9">
        <f>IF($L$7&gt;0,V30*J30*$M$7*H30,0)</f>
        <v>0</v>
      </c>
      <c r="V30" s="9">
        <f>COUNTIF(AN30:BR30,"D")</f>
        <v>0</v>
      </c>
      <c r="W30" s="9">
        <f>IF($L$8&gt;0,X30*J30*$M$8*H30,0)</f>
        <v>0</v>
      </c>
      <c r="X30" s="9">
        <f>COUNTIF(AN30:BR30,"E")</f>
        <v>0</v>
      </c>
      <c r="Y30" s="9">
        <f>COUNTIF(AN30:BR30,"F")</f>
        <v>0</v>
      </c>
      <c r="Z30" s="9">
        <f>COUNTIF(AN30:BR30,"G")</f>
        <v>0</v>
      </c>
      <c r="AA30" s="9">
        <f>COUNTIF(AN30:BR30,"H")</f>
        <v>0</v>
      </c>
      <c r="AB30" s="9">
        <f>(Y30+Z30+AA30)*H30</f>
        <v>0</v>
      </c>
      <c r="AC30" s="9">
        <f>IF($L$4&gt;0,I30*$M$4*P30,0)</f>
        <v>0</v>
      </c>
      <c r="AD30" s="9">
        <f>IF($L$5&gt;0,I30*$M$5*R30,0)</f>
        <v>0</v>
      </c>
      <c r="AE30" s="9">
        <f>IF($L$6&gt;0,I30*$M$6*T30,0)</f>
        <v>0</v>
      </c>
      <c r="AF30" s="9">
        <f>IF($L$7&gt;0,I30*$M$7*V30,0)</f>
        <v>0</v>
      </c>
      <c r="AG30" s="9">
        <f>IF($L$8&gt;0,I30*$M$8*X30,0)</f>
        <v>0</v>
      </c>
      <c r="AH30" s="8">
        <f>IF(ISERROR(M30*$M$4),0,M30*$M$4)</f>
        <v>224.9</v>
      </c>
      <c r="AI30" s="8">
        <f>IF(ISERROR(M30*$M$5),0,M30*$M$5)</f>
        <v>0</v>
      </c>
      <c r="AJ30" s="8">
        <f>IF(ISERROR(M30*$M$6),0,M30*$M$6)</f>
        <v>0</v>
      </c>
      <c r="AK30" s="8">
        <f>IF(ISERROR(M30*$M$7),0,M30*$M$7)</f>
        <v>0</v>
      </c>
      <c r="AL30" s="8">
        <f>IF(ISERROR(M30*$M$8),0,M30*$M$8)</f>
        <v>0</v>
      </c>
      <c r="AM30" s="103" t="str">
        <f t="shared" si="21"/>
        <v>1</v>
      </c>
      <c r="AN30" s="63"/>
      <c r="AO30" s="63"/>
      <c r="AP30" s="63"/>
      <c r="AQ30" s="66"/>
      <c r="AR30" s="66"/>
      <c r="AS30" s="63"/>
      <c r="AT30" s="63"/>
      <c r="AU30" s="63"/>
      <c r="AV30" s="63"/>
      <c r="AW30" s="63"/>
      <c r="AX30" s="66"/>
      <c r="AY30" s="66"/>
      <c r="AZ30" s="63"/>
      <c r="BA30" s="63"/>
      <c r="BB30" s="63"/>
      <c r="BC30" s="63"/>
      <c r="BD30" s="63"/>
      <c r="BE30" s="66"/>
      <c r="BF30" s="66"/>
      <c r="BG30" s="63"/>
      <c r="BH30" s="63"/>
      <c r="BI30" s="63"/>
      <c r="BJ30" s="63"/>
      <c r="BK30" s="63"/>
      <c r="BL30" s="66"/>
      <c r="BM30" s="66"/>
      <c r="BN30" s="63"/>
      <c r="BO30" s="63"/>
      <c r="BP30" s="63"/>
      <c r="BQ30" s="63"/>
      <c r="BR30" s="63"/>
      <c r="BS30" s="70"/>
      <c r="BU30" s="70">
        <f t="shared" si="34"/>
        <v>0</v>
      </c>
      <c r="BV30" s="70">
        <f t="shared" si="35"/>
        <v>0</v>
      </c>
      <c r="BW30" s="70">
        <f t="shared" si="36"/>
        <v>0</v>
      </c>
      <c r="BX30" s="70">
        <f t="shared" si="37"/>
        <v>0</v>
      </c>
      <c r="BY30" s="70">
        <f t="shared" si="38"/>
        <v>0</v>
      </c>
      <c r="BZ30" s="70">
        <f t="shared" si="39"/>
        <v>0</v>
      </c>
      <c r="CB30" s="104">
        <f t="shared" si="40"/>
        <v>0</v>
      </c>
      <c r="CC30" s="104">
        <f t="shared" si="41"/>
        <v>0</v>
      </c>
      <c r="CD30" s="104">
        <f t="shared" si="42"/>
        <v>0</v>
      </c>
      <c r="CE30" s="104">
        <f t="shared" si="43"/>
        <v>0</v>
      </c>
      <c r="CF30" s="104">
        <f t="shared" si="44"/>
        <v>0</v>
      </c>
      <c r="CG30" s="104">
        <f t="shared" si="45"/>
        <v>0</v>
      </c>
      <c r="CI30" s="105">
        <f>P30*H30</f>
        <v>0</v>
      </c>
      <c r="CJ30" s="105">
        <f>R30*H30</f>
        <v>0</v>
      </c>
      <c r="CK30" s="105">
        <f>T30*H30</f>
        <v>0</v>
      </c>
      <c r="CL30" s="105">
        <f>V30*H30</f>
        <v>0</v>
      </c>
      <c r="CM30" s="105">
        <f>X30*H30</f>
        <v>0</v>
      </c>
      <c r="CN30" s="105">
        <f>Y30*H30</f>
        <v>0</v>
      </c>
      <c r="CO30" s="105">
        <f>Z30*H30</f>
        <v>0</v>
      </c>
      <c r="CP30" s="105">
        <f>AA30*H30</f>
        <v>0</v>
      </c>
      <c r="CV30" s="355">
        <f t="shared" si="54"/>
        <v>0</v>
      </c>
      <c r="CW30" s="355">
        <f t="shared" si="55"/>
        <v>0</v>
      </c>
      <c r="CX30" s="355">
        <f t="shared" si="56"/>
        <v>0</v>
      </c>
      <c r="CY30" s="355">
        <f t="shared" si="57"/>
        <v>0</v>
      </c>
      <c r="CZ30" s="355">
        <f t="shared" si="58"/>
        <v>0</v>
      </c>
      <c r="DA30" s="355">
        <f t="shared" si="59"/>
        <v>0</v>
      </c>
      <c r="DB30" s="355">
        <f t="shared" si="60"/>
        <v>0</v>
      </c>
      <c r="DC30" s="355">
        <f t="shared" si="61"/>
        <v>0</v>
      </c>
      <c r="DD30" s="68"/>
      <c r="DE30" s="1168">
        <f t="shared" si="62"/>
        <v>0</v>
      </c>
      <c r="DF30" s="1168" t="str">
        <f t="shared" si="63"/>
        <v>-</v>
      </c>
      <c r="DG30" s="1168" t="str">
        <f t="shared" si="64"/>
        <v>-</v>
      </c>
      <c r="DH30" s="1168" t="str">
        <f t="shared" si="65"/>
        <v>-</v>
      </c>
      <c r="DI30" s="1168" t="str">
        <f t="shared" si="66"/>
        <v>-</v>
      </c>
      <c r="DJ30" s="1168" t="str">
        <f t="shared" si="67"/>
        <v>-</v>
      </c>
      <c r="DK30" s="1168" t="str">
        <f t="shared" si="68"/>
        <v>-</v>
      </c>
      <c r="DL30" s="1168" t="str">
        <f t="shared" si="69"/>
        <v>-</v>
      </c>
      <c r="DM30" s="68"/>
      <c r="DN30" s="355">
        <f t="shared" si="70"/>
        <v>0</v>
      </c>
      <c r="DO30" s="355">
        <f t="shared" si="71"/>
        <v>0</v>
      </c>
      <c r="DP30" s="355">
        <f t="shared" si="72"/>
        <v>0</v>
      </c>
      <c r="DQ30" s="355">
        <f t="shared" si="73"/>
        <v>0</v>
      </c>
      <c r="DR30" s="355">
        <f t="shared" si="74"/>
        <v>0</v>
      </c>
      <c r="DS30" s="355">
        <f t="shared" si="75"/>
        <v>0</v>
      </c>
      <c r="DT30" s="355">
        <f t="shared" si="76"/>
        <v>0</v>
      </c>
      <c r="DU30" s="355">
        <f t="shared" si="77"/>
        <v>0</v>
      </c>
      <c r="DV30" s="68"/>
      <c r="DW30" s="68">
        <f t="shared" si="78"/>
        <v>0</v>
      </c>
      <c r="DX30" s="68" t="str">
        <f t="shared" si="79"/>
        <v>-</v>
      </c>
      <c r="DY30" s="68" t="str">
        <f t="shared" si="80"/>
        <v>-</v>
      </c>
      <c r="DZ30" s="68" t="str">
        <f t="shared" si="81"/>
        <v>-</v>
      </c>
      <c r="EA30" s="68" t="str">
        <f t="shared" si="82"/>
        <v>-</v>
      </c>
      <c r="EB30" s="68" t="str">
        <f t="shared" si="83"/>
        <v>-</v>
      </c>
      <c r="EC30" s="68" t="str">
        <f t="shared" si="84"/>
        <v>-</v>
      </c>
      <c r="ED30" s="68" t="str">
        <f t="shared" si="85"/>
        <v>-</v>
      </c>
      <c r="EE30" s="68"/>
      <c r="EF30" s="355">
        <f t="shared" si="86"/>
        <v>0</v>
      </c>
      <c r="EG30" s="355">
        <f t="shared" si="87"/>
        <v>0</v>
      </c>
      <c r="EH30" s="355">
        <f t="shared" si="88"/>
        <v>0</v>
      </c>
      <c r="EI30" s="355">
        <f t="shared" si="89"/>
        <v>0</v>
      </c>
      <c r="EJ30" s="355">
        <f t="shared" si="90"/>
        <v>0</v>
      </c>
      <c r="EK30" s="355">
        <f t="shared" si="91"/>
        <v>0</v>
      </c>
      <c r="EL30" s="355">
        <f t="shared" si="92"/>
        <v>0</v>
      </c>
      <c r="EM30" s="355">
        <f t="shared" si="93"/>
        <v>0</v>
      </c>
      <c r="EN30" s="68"/>
      <c r="EO30" s="68">
        <f t="shared" si="94"/>
        <v>0</v>
      </c>
      <c r="EP30" s="68" t="str">
        <f t="shared" si="95"/>
        <v>-</v>
      </c>
      <c r="EQ30" s="68" t="str">
        <f t="shared" si="96"/>
        <v>-</v>
      </c>
      <c r="ER30" s="68" t="str">
        <f t="shared" si="97"/>
        <v>-</v>
      </c>
      <c r="ES30" s="68" t="str">
        <f t="shared" si="98"/>
        <v>-</v>
      </c>
      <c r="ET30" s="68" t="str">
        <f t="shared" si="99"/>
        <v>-</v>
      </c>
      <c r="EU30" s="68" t="str">
        <f t="shared" si="100"/>
        <v>-</v>
      </c>
      <c r="EV30" s="68" t="str">
        <f t="shared" si="101"/>
        <v>-</v>
      </c>
      <c r="EW30" s="68"/>
      <c r="EX30" s="355">
        <f t="shared" si="102"/>
        <v>0</v>
      </c>
      <c r="EY30" s="355">
        <f t="shared" si="103"/>
        <v>0</v>
      </c>
      <c r="EZ30" s="355">
        <f t="shared" si="104"/>
        <v>0</v>
      </c>
      <c r="FA30" s="355">
        <f t="shared" si="105"/>
        <v>0</v>
      </c>
      <c r="FB30" s="355">
        <f t="shared" si="106"/>
        <v>0</v>
      </c>
      <c r="FC30" s="355">
        <f t="shared" si="107"/>
        <v>0</v>
      </c>
      <c r="FD30" s="355">
        <f t="shared" si="108"/>
        <v>0</v>
      </c>
      <c r="FE30" s="355">
        <f t="shared" si="109"/>
        <v>0</v>
      </c>
      <c r="FF30" s="68"/>
      <c r="FG30" s="68">
        <f t="shared" si="110"/>
        <v>0</v>
      </c>
      <c r="FH30" s="68" t="str">
        <f t="shared" si="111"/>
        <v>-</v>
      </c>
      <c r="FI30" s="68" t="str">
        <f t="shared" si="112"/>
        <v>-</v>
      </c>
      <c r="FJ30" s="68" t="str">
        <f t="shared" si="113"/>
        <v>-</v>
      </c>
      <c r="FK30" s="68" t="str">
        <f t="shared" si="114"/>
        <v>-</v>
      </c>
      <c r="FL30" s="68" t="str">
        <f t="shared" si="115"/>
        <v>-</v>
      </c>
      <c r="FM30" s="68" t="str">
        <f t="shared" si="116"/>
        <v>-</v>
      </c>
      <c r="FN30" s="68" t="str">
        <f t="shared" si="117"/>
        <v>-</v>
      </c>
      <c r="FO30" s="68"/>
      <c r="FP30" s="355">
        <f t="shared" si="118"/>
        <v>0</v>
      </c>
      <c r="FQ30" s="355">
        <f t="shared" si="119"/>
        <v>0</v>
      </c>
      <c r="FR30" s="355">
        <f t="shared" si="120"/>
        <v>0</v>
      </c>
      <c r="FS30" s="355">
        <f t="shared" si="121"/>
        <v>0</v>
      </c>
      <c r="FT30" s="355">
        <f t="shared" si="122"/>
        <v>0</v>
      </c>
      <c r="FU30" s="355">
        <f t="shared" si="123"/>
        <v>0</v>
      </c>
      <c r="FV30" s="355">
        <f t="shared" si="124"/>
        <v>0</v>
      </c>
      <c r="FW30" s="355">
        <f t="shared" si="125"/>
        <v>0</v>
      </c>
      <c r="FX30" s="68"/>
      <c r="FY30" s="68">
        <f t="shared" si="126"/>
        <v>0</v>
      </c>
      <c r="FZ30" s="68" t="str">
        <f t="shared" si="127"/>
        <v>-</v>
      </c>
      <c r="GA30" s="68" t="str">
        <f t="shared" si="128"/>
        <v>-</v>
      </c>
      <c r="GB30" s="68" t="str">
        <f t="shared" si="129"/>
        <v>-</v>
      </c>
      <c r="GC30" s="68" t="str">
        <f t="shared" si="130"/>
        <v>-</v>
      </c>
      <c r="GD30" s="68" t="str">
        <f t="shared" si="131"/>
        <v>-</v>
      </c>
      <c r="GE30" s="68" t="str">
        <f t="shared" si="132"/>
        <v>-</v>
      </c>
      <c r="GF30" s="68" t="str">
        <f t="shared" si="133"/>
        <v>-</v>
      </c>
    </row>
    <row r="31" spans="1:188" ht="13.5" customHeight="1" thickBot="1" x14ac:dyDescent="0.35">
      <c r="A31" s="387"/>
      <c r="B31" s="387" t="s">
        <v>107</v>
      </c>
      <c r="C31" s="387" t="s">
        <v>26</v>
      </c>
      <c r="D31" s="388">
        <v>0.72916666666666663</v>
      </c>
      <c r="E31" s="388">
        <v>0</v>
      </c>
      <c r="F31" s="389" t="str">
        <f>IF(VALUE(D31)&gt;=0.72,"PT",IF(VALUE(D31)&lt;0.72,"Off-PT"))</f>
        <v>PT</v>
      </c>
      <c r="G31" s="9"/>
      <c r="H31" s="390">
        <f>INDEX(Lookup!$F$293:$Q$303,MATCH(B31,Lookup!$F$293:$F$303,0),MATCH($F$9,Lookup!$F$293:$Q$293,0))</f>
        <v>0.1</v>
      </c>
      <c r="I31" s="391">
        <v>224.9</v>
      </c>
      <c r="J31" s="392">
        <f t="shared" si="4"/>
        <v>683.8</v>
      </c>
      <c r="K31" s="393">
        <f>H31*L31</f>
        <v>0</v>
      </c>
      <c r="L31" s="394">
        <f>COUNTA(AN31:BR31)</f>
        <v>0</v>
      </c>
      <c r="M31" s="395">
        <f t="shared" si="7"/>
        <v>224.9</v>
      </c>
      <c r="N31" s="395">
        <f t="shared" si="8"/>
        <v>0</v>
      </c>
      <c r="O31" s="9">
        <f>IF($L$4&gt;0,P31*J31*$M$4*H31,0)</f>
        <v>0</v>
      </c>
      <c r="P31" s="9">
        <f>COUNTIF(AN31:BR31,"A")</f>
        <v>0</v>
      </c>
      <c r="Q31" s="9">
        <f>IF($L$5&gt;0,R31*J31*$M$5*H31,0)</f>
        <v>0</v>
      </c>
      <c r="R31" s="9">
        <f>COUNTIF(AN31:BR31,"B")</f>
        <v>0</v>
      </c>
      <c r="S31" s="9">
        <f>IF($L$6&gt;0,T31*J31*$M$6*H31,0)</f>
        <v>0</v>
      </c>
      <c r="T31" s="9">
        <f>COUNTIF(AN31:BR31,"C")</f>
        <v>0</v>
      </c>
      <c r="U31" s="9">
        <f>IF($L$7&gt;0,V31*J31*$M$7*H31,0)</f>
        <v>0</v>
      </c>
      <c r="V31" s="9">
        <f>COUNTIF(AN31:BR31,"D")</f>
        <v>0</v>
      </c>
      <c r="W31" s="9">
        <f>IF($L$8&gt;0,X31*J31*$M$8*H31,0)</f>
        <v>0</v>
      </c>
      <c r="X31" s="9">
        <f>COUNTIF(AN31:BR31,"E")</f>
        <v>0</v>
      </c>
      <c r="Y31" s="9">
        <f>COUNTIF(AN31:BR31,"F")</f>
        <v>0</v>
      </c>
      <c r="Z31" s="9">
        <f>COUNTIF(AN31:BR31,"G")</f>
        <v>0</v>
      </c>
      <c r="AA31" s="9">
        <f>COUNTIF(AN31:BR31,"H")</f>
        <v>0</v>
      </c>
      <c r="AB31" s="9">
        <f>(Y31+Z31+AA31)*H31</f>
        <v>0</v>
      </c>
      <c r="AC31" s="9">
        <f>IF($L$4&gt;0,I31*$M$4*P31,0)</f>
        <v>0</v>
      </c>
      <c r="AD31" s="9">
        <f>IF($L$5&gt;0,I31*$M$5*R31,0)</f>
        <v>0</v>
      </c>
      <c r="AE31" s="9">
        <f>IF($L$6&gt;0,I31*$M$6*T31,0)</f>
        <v>0</v>
      </c>
      <c r="AF31" s="9">
        <f>IF($L$7&gt;0,I31*$M$7*V31,0)</f>
        <v>0</v>
      </c>
      <c r="AG31" s="9">
        <f>IF($L$8&gt;0,I31*$M$8*X31,0)</f>
        <v>0</v>
      </c>
      <c r="AH31" s="8">
        <f>IF(ISERROR(M31*$M$4),0,M31*$M$4)</f>
        <v>224.9</v>
      </c>
      <c r="AI31" s="8">
        <f>IF(ISERROR(M31*$M$5),0,M31*$M$5)</f>
        <v>0</v>
      </c>
      <c r="AJ31" s="8">
        <f>IF(ISERROR(M31*$M$6),0,M31*$M$6)</f>
        <v>0</v>
      </c>
      <c r="AK31" s="8">
        <f>IF(ISERROR(M31*$M$7),0,M31*$M$7)</f>
        <v>0</v>
      </c>
      <c r="AL31" s="8">
        <f>IF(ISERROR(M31*$M$8),0,M31*$M$8)</f>
        <v>0</v>
      </c>
      <c r="AM31" s="103" t="str">
        <f t="shared" si="21"/>
        <v>1</v>
      </c>
      <c r="AN31" s="63"/>
      <c r="AO31" s="63"/>
      <c r="AP31" s="63"/>
      <c r="AQ31" s="66"/>
      <c r="AR31" s="66"/>
      <c r="AS31" s="63"/>
      <c r="AT31" s="63"/>
      <c r="AU31" s="63"/>
      <c r="AV31" s="63"/>
      <c r="AW31" s="63"/>
      <c r="AX31" s="66"/>
      <c r="AY31" s="66"/>
      <c r="AZ31" s="63"/>
      <c r="BA31" s="63"/>
      <c r="BB31" s="63"/>
      <c r="BC31" s="63"/>
      <c r="BD31" s="63"/>
      <c r="BE31" s="66"/>
      <c r="BF31" s="66"/>
      <c r="BG31" s="63"/>
      <c r="BH31" s="63"/>
      <c r="BI31" s="63"/>
      <c r="BJ31" s="63"/>
      <c r="BK31" s="63"/>
      <c r="BL31" s="66"/>
      <c r="BM31" s="66"/>
      <c r="BN31" s="63"/>
      <c r="BO31" s="63"/>
      <c r="BP31" s="63"/>
      <c r="BQ31" s="63"/>
      <c r="BR31" s="63"/>
      <c r="BS31" s="70"/>
      <c r="BU31" s="70">
        <f t="shared" si="34"/>
        <v>0</v>
      </c>
      <c r="BV31" s="70">
        <f t="shared" si="35"/>
        <v>0</v>
      </c>
      <c r="BW31" s="70">
        <f t="shared" si="36"/>
        <v>0</v>
      </c>
      <c r="BX31" s="70">
        <f t="shared" si="37"/>
        <v>0</v>
      </c>
      <c r="BY31" s="70">
        <f t="shared" si="38"/>
        <v>0</v>
      </c>
      <c r="BZ31" s="70">
        <f t="shared" si="39"/>
        <v>0</v>
      </c>
      <c r="CB31" s="104">
        <f t="shared" si="40"/>
        <v>0</v>
      </c>
      <c r="CC31" s="104">
        <f t="shared" si="41"/>
        <v>0</v>
      </c>
      <c r="CD31" s="104">
        <f t="shared" si="42"/>
        <v>0</v>
      </c>
      <c r="CE31" s="104">
        <f t="shared" si="43"/>
        <v>0</v>
      </c>
      <c r="CF31" s="104">
        <f t="shared" si="44"/>
        <v>0</v>
      </c>
      <c r="CG31" s="104">
        <f t="shared" si="45"/>
        <v>0</v>
      </c>
      <c r="CI31" s="105">
        <f>P31*H31</f>
        <v>0</v>
      </c>
      <c r="CJ31" s="105">
        <f>R31*H31</f>
        <v>0</v>
      </c>
      <c r="CK31" s="105">
        <f>T31*H31</f>
        <v>0</v>
      </c>
      <c r="CL31" s="105">
        <f>V31*H31</f>
        <v>0</v>
      </c>
      <c r="CM31" s="105">
        <f>X31*H31</f>
        <v>0</v>
      </c>
      <c r="CN31" s="105">
        <f>Y31*H31</f>
        <v>0</v>
      </c>
      <c r="CO31" s="105">
        <f>Z31*H31</f>
        <v>0</v>
      </c>
      <c r="CP31" s="105">
        <f>AA31*H31</f>
        <v>0</v>
      </c>
      <c r="CV31" s="355">
        <f t="shared" si="54"/>
        <v>0</v>
      </c>
      <c r="CW31" s="355">
        <f t="shared" si="55"/>
        <v>0</v>
      </c>
      <c r="CX31" s="355">
        <f t="shared" si="56"/>
        <v>0</v>
      </c>
      <c r="CY31" s="355">
        <f t="shared" si="57"/>
        <v>0</v>
      </c>
      <c r="CZ31" s="355">
        <f t="shared" si="58"/>
        <v>0</v>
      </c>
      <c r="DA31" s="355">
        <f t="shared" si="59"/>
        <v>0</v>
      </c>
      <c r="DB31" s="355">
        <f t="shared" si="60"/>
        <v>0</v>
      </c>
      <c r="DC31" s="355">
        <f t="shared" si="61"/>
        <v>0</v>
      </c>
      <c r="DD31" s="68"/>
      <c r="DE31" s="1168">
        <f>IFERROR((CV31*H31*$M$4),"-")</f>
        <v>0</v>
      </c>
      <c r="DF31" s="1168" t="str">
        <f>IFERROR((CW31*H31*$M$5),"-")</f>
        <v>-</v>
      </c>
      <c r="DG31" s="1168" t="str">
        <f>IFERROR((CX31*H31*$M$6),"-")</f>
        <v>-</v>
      </c>
      <c r="DH31" s="1168" t="str">
        <f>IFERROR((CY31*H31*$M$7),"-")</f>
        <v>-</v>
      </c>
      <c r="DI31" s="1168" t="str">
        <f>IFERROR((CZ31*H31*$M$8),"-")</f>
        <v>-</v>
      </c>
      <c r="DJ31" s="1168" t="str">
        <f>IFERROR((DA31*H31*$M$9),"-")</f>
        <v>-</v>
      </c>
      <c r="DK31" s="1168" t="str">
        <f>IFERROR((DB31*H31*$M$10),"-")</f>
        <v>-</v>
      </c>
      <c r="DL31" s="1168" t="str">
        <f>IFERROR((C31*H31*$M$11),"-")</f>
        <v>-</v>
      </c>
      <c r="DM31" s="68"/>
      <c r="DN31" s="355">
        <f t="shared" si="70"/>
        <v>0</v>
      </c>
      <c r="DO31" s="355">
        <f t="shared" si="71"/>
        <v>0</v>
      </c>
      <c r="DP31" s="355">
        <f t="shared" si="72"/>
        <v>0</v>
      </c>
      <c r="DQ31" s="355">
        <f t="shared" si="73"/>
        <v>0</v>
      </c>
      <c r="DR31" s="355">
        <f t="shared" si="74"/>
        <v>0</v>
      </c>
      <c r="DS31" s="355">
        <f t="shared" si="75"/>
        <v>0</v>
      </c>
      <c r="DT31" s="355">
        <f t="shared" si="76"/>
        <v>0</v>
      </c>
      <c r="DU31" s="355">
        <f t="shared" si="77"/>
        <v>0</v>
      </c>
      <c r="DV31" s="68"/>
      <c r="DW31" s="68">
        <f>IFERROR((DN31*H31*$M$4),"-")</f>
        <v>0</v>
      </c>
      <c r="DX31" s="68" t="str">
        <f>IFERROR((DO31*H31*$M$5),"-")</f>
        <v>-</v>
      </c>
      <c r="DY31" s="68" t="str">
        <f>IFERROR((DP31*H31*$M$6),"-")</f>
        <v>-</v>
      </c>
      <c r="DZ31" s="68" t="str">
        <f>IFERROR((DQ31*H31*$M$7),"-")</f>
        <v>-</v>
      </c>
      <c r="EA31" s="68" t="str">
        <f>IFERROR((DR31*H31*$M$8),"-")</f>
        <v>-</v>
      </c>
      <c r="EB31" s="68" t="str">
        <f>IFERROR((DS31*H31*$M$9),"-")</f>
        <v>-</v>
      </c>
      <c r="EC31" s="68" t="str">
        <f>IFERROR((DT31*H31*$M$10),"-")</f>
        <v>-</v>
      </c>
      <c r="ED31" s="68" t="str">
        <f>IFERROR((DU31*O31*$M$11),"-")</f>
        <v>-</v>
      </c>
      <c r="EE31" s="68"/>
      <c r="EF31" s="355">
        <f t="shared" si="86"/>
        <v>0</v>
      </c>
      <c r="EG31" s="355">
        <f t="shared" si="87"/>
        <v>0</v>
      </c>
      <c r="EH31" s="355">
        <f t="shared" si="88"/>
        <v>0</v>
      </c>
      <c r="EI31" s="355">
        <f t="shared" si="89"/>
        <v>0</v>
      </c>
      <c r="EJ31" s="355">
        <f t="shared" si="90"/>
        <v>0</v>
      </c>
      <c r="EK31" s="355">
        <f t="shared" si="91"/>
        <v>0</v>
      </c>
      <c r="EL31" s="355">
        <f t="shared" si="92"/>
        <v>0</v>
      </c>
      <c r="EM31" s="355">
        <f t="shared" si="93"/>
        <v>0</v>
      </c>
      <c r="EN31" s="68"/>
      <c r="EO31" s="68">
        <f>IFERROR((EF31*H31*$M$4),"-")</f>
        <v>0</v>
      </c>
      <c r="EP31" s="68" t="str">
        <f>IFERROR((EG31*H31*$M$5),"-")</f>
        <v>-</v>
      </c>
      <c r="EQ31" s="68" t="str">
        <f>IFERROR((EH31*H31*$M$6),"-")</f>
        <v>-</v>
      </c>
      <c r="ER31" s="68" t="str">
        <f>IFERROR((EI31*H31*$M$7),"-")</f>
        <v>-</v>
      </c>
      <c r="ES31" s="68" t="str">
        <f>IFERROR((EJ31*H31*$M$8),"-")</f>
        <v>-</v>
      </c>
      <c r="ET31" s="68" t="str">
        <f>IFERROR((EK31*H31*$M$9),"-")</f>
        <v>-</v>
      </c>
      <c r="EU31" s="68" t="str">
        <f>IFERROR((EL31*H31*$M$10),"-")</f>
        <v>-</v>
      </c>
      <c r="EV31" s="68" t="str">
        <f>IFERROR((EM31*H31*$M$11),"-")</f>
        <v>-</v>
      </c>
      <c r="EW31" s="68"/>
      <c r="EX31" s="355">
        <f t="shared" si="102"/>
        <v>0</v>
      </c>
      <c r="EY31" s="355">
        <f t="shared" si="103"/>
        <v>0</v>
      </c>
      <c r="EZ31" s="355">
        <f t="shared" si="104"/>
        <v>0</v>
      </c>
      <c r="FA31" s="355">
        <f t="shared" si="105"/>
        <v>0</v>
      </c>
      <c r="FB31" s="355">
        <f t="shared" si="106"/>
        <v>0</v>
      </c>
      <c r="FC31" s="355">
        <f t="shared" si="107"/>
        <v>0</v>
      </c>
      <c r="FD31" s="355">
        <f t="shared" si="108"/>
        <v>0</v>
      </c>
      <c r="FE31" s="355">
        <f t="shared" si="109"/>
        <v>0</v>
      </c>
      <c r="FF31" s="68"/>
      <c r="FG31" s="68">
        <f>IFERROR((EX31*H31*$M$4),"-")</f>
        <v>0</v>
      </c>
      <c r="FH31" s="68" t="str">
        <f>IFERROR((EY31*H31*$M$5),"-")</f>
        <v>-</v>
      </c>
      <c r="FI31" s="68" t="str">
        <f>IFERROR((EZ31*H31*$M$6),"-")</f>
        <v>-</v>
      </c>
      <c r="FJ31" s="68" t="str">
        <f>IFERROR((A31*H31*$M$7),"-")</f>
        <v>-</v>
      </c>
      <c r="FK31" s="68" t="str">
        <f>IFERROR((FB31*H31*$M$8),"-")</f>
        <v>-</v>
      </c>
      <c r="FL31" s="68" t="str">
        <f>IFERROR((FC31*H31*$M$9),"-")</f>
        <v>-</v>
      </c>
      <c r="FM31" s="68" t="str">
        <f>IFERROR((FD31*H31*$M$10),"-")</f>
        <v>-</v>
      </c>
      <c r="FN31" s="68" t="str">
        <f>IFERROR((FE31*H31*$M$11),"-")</f>
        <v>-</v>
      </c>
      <c r="FO31" s="68"/>
      <c r="FP31" s="355">
        <f t="shared" si="118"/>
        <v>0</v>
      </c>
      <c r="FQ31" s="355">
        <f t="shared" si="119"/>
        <v>0</v>
      </c>
      <c r="FR31" s="355">
        <f t="shared" si="120"/>
        <v>0</v>
      </c>
      <c r="FS31" s="355">
        <f t="shared" si="121"/>
        <v>0</v>
      </c>
      <c r="FT31" s="355">
        <f t="shared" si="122"/>
        <v>0</v>
      </c>
      <c r="FU31" s="355">
        <f t="shared" si="123"/>
        <v>0</v>
      </c>
      <c r="FV31" s="355">
        <f t="shared" si="124"/>
        <v>0</v>
      </c>
      <c r="FW31" s="355">
        <f t="shared" si="125"/>
        <v>0</v>
      </c>
      <c r="FX31" s="68"/>
      <c r="FY31" s="68">
        <f>IFERROR((FP31*H31*$M$4),"-")</f>
        <v>0</v>
      </c>
      <c r="FZ31" s="68" t="str">
        <f>IFERROR((FQ31*H31*$M$5),"-")</f>
        <v>-</v>
      </c>
      <c r="GA31" s="68" t="str">
        <f>IFERROR((FR31*H31*$M$6),"-")</f>
        <v>-</v>
      </c>
      <c r="GB31" s="68" t="str">
        <f>IFERROR((FS31*H31*$M$7),"-")</f>
        <v>-</v>
      </c>
      <c r="GC31" s="68" t="str">
        <f>IFERROR((FT31*H31*$M$8),"-")</f>
        <v>-</v>
      </c>
      <c r="GD31" s="68" t="str">
        <f>IFERROR((FU31*H31*$M$9),"-")</f>
        <v>-</v>
      </c>
      <c r="GE31" s="68" t="str">
        <f>IFERROR((FV31*H31*$M$10),"-")</f>
        <v>-</v>
      </c>
      <c r="GF31" s="68" t="str">
        <f>IFERROR((FW31*H31*$M$11),"-")</f>
        <v>-</v>
      </c>
    </row>
    <row r="32" spans="1:188" ht="12.6" thickBot="1" x14ac:dyDescent="0.35">
      <c r="A32" s="414"/>
      <c r="B32" s="414"/>
      <c r="C32" s="414"/>
      <c r="D32" s="415"/>
      <c r="E32" s="415"/>
      <c r="F32" s="416"/>
      <c r="G32" s="68"/>
      <c r="H32" s="414"/>
      <c r="I32" s="417"/>
      <c r="J32" s="418"/>
      <c r="K32" s="419"/>
      <c r="L32" s="418"/>
      <c r="M32" s="420"/>
      <c r="N32" s="421"/>
      <c r="O32" s="110"/>
      <c r="P32" s="111"/>
      <c r="Q32" s="111"/>
      <c r="R32" s="111"/>
      <c r="S32" s="111"/>
      <c r="T32" s="111"/>
      <c r="U32" s="111"/>
      <c r="V32" s="112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2"/>
      <c r="AM32" s="113"/>
      <c r="AN32" s="232"/>
      <c r="AO32" s="232"/>
      <c r="AP32" s="232"/>
      <c r="AQ32" s="1171"/>
      <c r="AR32" s="1171"/>
      <c r="AS32" s="232"/>
      <c r="AT32" s="232"/>
      <c r="AU32" s="232"/>
      <c r="AV32" s="232"/>
      <c r="AW32" s="232"/>
      <c r="AX32" s="1171"/>
      <c r="AY32" s="1171"/>
      <c r="AZ32" s="232"/>
      <c r="BA32" s="232"/>
      <c r="BB32" s="232"/>
      <c r="BC32" s="232"/>
      <c r="BD32" s="232"/>
      <c r="BE32" s="1171"/>
      <c r="BF32" s="1171"/>
      <c r="BG32" s="232"/>
      <c r="BH32" s="232"/>
      <c r="BI32" s="232"/>
      <c r="BJ32" s="232"/>
      <c r="BK32" s="232"/>
      <c r="BL32" s="1171"/>
      <c r="BM32" s="1171"/>
      <c r="BN32" s="232"/>
      <c r="BO32" s="232"/>
      <c r="BP32" s="232"/>
      <c r="BQ32" s="232"/>
      <c r="BR32" s="232"/>
      <c r="CV32" s="1568">
        <f>SUM(CV16:DC31)</f>
        <v>0</v>
      </c>
      <c r="CW32" s="1569"/>
      <c r="CX32" s="1569"/>
      <c r="CY32" s="1569"/>
      <c r="CZ32" s="1569"/>
      <c r="DA32" s="1569"/>
      <c r="DB32" s="1569"/>
      <c r="DC32" s="1570"/>
      <c r="DD32" s="68"/>
      <c r="DE32" s="1560">
        <f>SUM(DE16:DL31)</f>
        <v>0</v>
      </c>
      <c r="DF32" s="1561"/>
      <c r="DG32" s="1561"/>
      <c r="DH32" s="1561"/>
      <c r="DI32" s="1561"/>
      <c r="DJ32" s="1561"/>
      <c r="DK32" s="1561"/>
      <c r="DL32" s="1562"/>
      <c r="DM32" s="68"/>
      <c r="DN32" s="1568">
        <f>SUM(DN16:DU31)</f>
        <v>0</v>
      </c>
      <c r="DO32" s="1569"/>
      <c r="DP32" s="1569"/>
      <c r="DQ32" s="1569"/>
      <c r="DR32" s="1569"/>
      <c r="DS32" s="1569"/>
      <c r="DT32" s="1569"/>
      <c r="DU32" s="1570"/>
      <c r="DV32" s="68"/>
      <c r="DW32" s="1560">
        <f>SUM(DW16:ED31)</f>
        <v>0</v>
      </c>
      <c r="DX32" s="1561"/>
      <c r="DY32" s="1561"/>
      <c r="DZ32" s="1561"/>
      <c r="EA32" s="1561"/>
      <c r="EB32" s="1561"/>
      <c r="EC32" s="1561"/>
      <c r="ED32" s="1562"/>
      <c r="EE32" s="68"/>
      <c r="EF32" s="1568">
        <f>SUM(EF16:EM31)</f>
        <v>0</v>
      </c>
      <c r="EG32" s="1569"/>
      <c r="EH32" s="1569"/>
      <c r="EI32" s="1569"/>
      <c r="EJ32" s="1569"/>
      <c r="EK32" s="1569"/>
      <c r="EL32" s="1569"/>
      <c r="EM32" s="1570"/>
      <c r="EN32" s="68"/>
      <c r="EO32" s="1560">
        <f>SUM(EO16:EV31)</f>
        <v>0</v>
      </c>
      <c r="EP32" s="1561"/>
      <c r="EQ32" s="1561"/>
      <c r="ER32" s="1561"/>
      <c r="ES32" s="1561"/>
      <c r="ET32" s="1561"/>
      <c r="EU32" s="1561"/>
      <c r="EV32" s="1562"/>
      <c r="EW32" s="68"/>
      <c r="EX32" s="1568">
        <f>SUM(EX16:FE31)</f>
        <v>0</v>
      </c>
      <c r="EY32" s="1569"/>
      <c r="EZ32" s="1569"/>
      <c r="FA32" s="1569"/>
      <c r="FB32" s="1569"/>
      <c r="FC32" s="1569"/>
      <c r="FD32" s="1569"/>
      <c r="FE32" s="1570"/>
      <c r="FF32" s="68"/>
      <c r="FG32" s="1560">
        <f>SUM(FG16:FN31)</f>
        <v>0</v>
      </c>
      <c r="FH32" s="1561"/>
      <c r="FI32" s="1561"/>
      <c r="FJ32" s="1561"/>
      <c r="FK32" s="1561"/>
      <c r="FL32" s="1561"/>
      <c r="FM32" s="1561"/>
      <c r="FN32" s="1562"/>
      <c r="FO32" s="68"/>
      <c r="FP32" s="1568">
        <f>SUM(FP16:FW31)</f>
        <v>0</v>
      </c>
      <c r="FQ32" s="1569"/>
      <c r="FR32" s="1569"/>
      <c r="FS32" s="1569"/>
      <c r="FT32" s="1569"/>
      <c r="FU32" s="1569"/>
      <c r="FV32" s="1569"/>
      <c r="FW32" s="1570"/>
      <c r="FX32" s="68"/>
      <c r="FY32" s="1560">
        <f>SUM(FY16:GF31)</f>
        <v>0</v>
      </c>
      <c r="FZ32" s="1561"/>
      <c r="GA32" s="1561"/>
      <c r="GB32" s="1561"/>
      <c r="GC32" s="1561"/>
      <c r="GD32" s="1561"/>
      <c r="GE32" s="1561"/>
      <c r="GF32" s="1562"/>
    </row>
    <row r="33" spans="1:188" ht="14.25" customHeight="1" thickBot="1" x14ac:dyDescent="0.35">
      <c r="B33" s="68"/>
      <c r="C33" s="68"/>
      <c r="D33" s="124"/>
      <c r="E33" s="124"/>
      <c r="N33" s="115" t="s">
        <v>83</v>
      </c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574">
        <f>SUM(BU16:BU31)</f>
        <v>0</v>
      </c>
      <c r="AO33" s="1575"/>
      <c r="AP33" s="1575"/>
      <c r="AQ33" s="1575"/>
      <c r="AR33" s="1576"/>
      <c r="AS33" s="1574">
        <f>SUM(BV16:BV31)</f>
        <v>0</v>
      </c>
      <c r="AT33" s="1575"/>
      <c r="AU33" s="1575"/>
      <c r="AV33" s="1575"/>
      <c r="AW33" s="1575"/>
      <c r="AX33" s="1575"/>
      <c r="AY33" s="1576"/>
      <c r="AZ33" s="1574">
        <f>SUM(BW16:BW31)</f>
        <v>0</v>
      </c>
      <c r="BA33" s="1575"/>
      <c r="BB33" s="1575"/>
      <c r="BC33" s="1575"/>
      <c r="BD33" s="1575"/>
      <c r="BE33" s="1575"/>
      <c r="BF33" s="1576"/>
      <c r="BG33" s="1574">
        <f>SUM(BX16:BX31)</f>
        <v>0</v>
      </c>
      <c r="BH33" s="1575"/>
      <c r="BI33" s="1575"/>
      <c r="BJ33" s="1575"/>
      <c r="BK33" s="1575"/>
      <c r="BL33" s="1575"/>
      <c r="BM33" s="1576"/>
      <c r="BN33" s="1574">
        <f>SUM(BY16:BY31)</f>
        <v>0</v>
      </c>
      <c r="BO33" s="1575"/>
      <c r="BP33" s="1575"/>
      <c r="BQ33" s="1575"/>
      <c r="BR33" s="1576"/>
    </row>
    <row r="34" spans="1:188" ht="15" customHeight="1" thickBot="1" x14ac:dyDescent="0.35">
      <c r="B34" s="68"/>
      <c r="C34" s="68"/>
      <c r="D34" s="124"/>
      <c r="E34" s="124"/>
      <c r="N34" s="118" t="s">
        <v>119</v>
      </c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574">
        <f>SUM(CB16:CB31)</f>
        <v>0</v>
      </c>
      <c r="AO34" s="1575"/>
      <c r="AP34" s="1575"/>
      <c r="AQ34" s="1575"/>
      <c r="AR34" s="1576"/>
      <c r="AS34" s="1574">
        <f>SUM(CC16:CC31)</f>
        <v>0</v>
      </c>
      <c r="AT34" s="1575"/>
      <c r="AU34" s="1575"/>
      <c r="AV34" s="1575"/>
      <c r="AW34" s="1575"/>
      <c r="AX34" s="1575"/>
      <c r="AY34" s="1576"/>
      <c r="AZ34" s="1574">
        <f>SUM(CD16:CD31)</f>
        <v>0</v>
      </c>
      <c r="BA34" s="1575"/>
      <c r="BB34" s="1575"/>
      <c r="BC34" s="1575"/>
      <c r="BD34" s="1575"/>
      <c r="BE34" s="1575"/>
      <c r="BF34" s="1576"/>
      <c r="BG34" s="1574">
        <f>SUM(CE16:CE31)</f>
        <v>0</v>
      </c>
      <c r="BH34" s="1575"/>
      <c r="BI34" s="1575"/>
      <c r="BJ34" s="1575"/>
      <c r="BK34" s="1575"/>
      <c r="BL34" s="1575"/>
      <c r="BM34" s="1576"/>
      <c r="BN34" s="1574">
        <f>SUM(CF16:CF31)</f>
        <v>0</v>
      </c>
      <c r="BO34" s="1575"/>
      <c r="BP34" s="1575"/>
      <c r="BQ34" s="1575"/>
      <c r="BR34" s="1576"/>
    </row>
    <row r="35" spans="1:188" ht="12" x14ac:dyDescent="0.3">
      <c r="B35" s="95" t="s">
        <v>292</v>
      </c>
      <c r="I35" s="666" t="str">
        <f>I14</f>
        <v>Index 130%</v>
      </c>
      <c r="AN35" s="97" t="s">
        <v>344</v>
      </c>
      <c r="AO35" s="97" t="s">
        <v>385</v>
      </c>
      <c r="AP35" s="97" t="s">
        <v>158</v>
      </c>
      <c r="AQ35" s="97" t="s">
        <v>25</v>
      </c>
      <c r="AR35" s="97" t="s">
        <v>36</v>
      </c>
      <c r="AS35" s="97" t="s">
        <v>30</v>
      </c>
      <c r="AT35" s="97" t="s">
        <v>343</v>
      </c>
      <c r="AU35" s="97" t="s">
        <v>344</v>
      </c>
      <c r="AV35" s="97" t="s">
        <v>385</v>
      </c>
      <c r="AW35" s="97" t="s">
        <v>158</v>
      </c>
      <c r="AX35" s="97" t="s">
        <v>25</v>
      </c>
      <c r="AY35" s="97" t="s">
        <v>36</v>
      </c>
      <c r="AZ35" s="97" t="s">
        <v>30</v>
      </c>
      <c r="BA35" s="97" t="s">
        <v>343</v>
      </c>
      <c r="BB35" s="97" t="s">
        <v>344</v>
      </c>
      <c r="BC35" s="97" t="s">
        <v>385</v>
      </c>
      <c r="BD35" s="97" t="s">
        <v>158</v>
      </c>
      <c r="BE35" s="97" t="s">
        <v>25</v>
      </c>
      <c r="BF35" s="97" t="s">
        <v>36</v>
      </c>
      <c r="BG35" s="97" t="s">
        <v>30</v>
      </c>
      <c r="BH35" s="97" t="s">
        <v>343</v>
      </c>
      <c r="BI35" s="97" t="s">
        <v>344</v>
      </c>
      <c r="BJ35" s="97" t="s">
        <v>385</v>
      </c>
      <c r="BK35" s="97" t="s">
        <v>158</v>
      </c>
      <c r="BL35" s="97" t="s">
        <v>25</v>
      </c>
      <c r="BM35" s="97" t="s">
        <v>36</v>
      </c>
      <c r="BN35" s="97" t="s">
        <v>30</v>
      </c>
      <c r="BO35" s="97" t="s">
        <v>343</v>
      </c>
      <c r="BP35" s="97" t="s">
        <v>344</v>
      </c>
      <c r="BQ35" s="97" t="s">
        <v>385</v>
      </c>
      <c r="BR35" s="97" t="s">
        <v>158</v>
      </c>
      <c r="CV35" s="1556" t="s">
        <v>359</v>
      </c>
      <c r="CW35" s="1556"/>
      <c r="CX35" s="1556"/>
      <c r="CY35" s="1556"/>
      <c r="CZ35" s="1556"/>
      <c r="DA35" s="1556"/>
      <c r="DB35" s="1556"/>
      <c r="DC35" s="1556"/>
      <c r="DD35" s="68"/>
      <c r="DE35" s="1556" t="s">
        <v>369</v>
      </c>
      <c r="DF35" s="1556"/>
      <c r="DG35" s="1556"/>
      <c r="DH35" s="1556"/>
      <c r="DI35" s="1556"/>
      <c r="DJ35" s="1556"/>
      <c r="DK35" s="1556"/>
      <c r="DL35" s="1556"/>
      <c r="DM35" s="68"/>
      <c r="DN35" s="1556" t="s">
        <v>368</v>
      </c>
      <c r="DO35" s="1556"/>
      <c r="DP35" s="1556"/>
      <c r="DQ35" s="1556"/>
      <c r="DR35" s="1556"/>
      <c r="DS35" s="1556"/>
      <c r="DT35" s="1556"/>
      <c r="DU35" s="1556"/>
      <c r="DV35" s="68"/>
      <c r="DW35" s="1556" t="s">
        <v>370</v>
      </c>
      <c r="DX35" s="1556"/>
      <c r="DY35" s="1556"/>
      <c r="DZ35" s="1556"/>
      <c r="EA35" s="1556"/>
      <c r="EB35" s="1556"/>
      <c r="EC35" s="1556"/>
      <c r="ED35" s="1556"/>
      <c r="EE35" s="68"/>
      <c r="EF35" s="1556" t="s">
        <v>371</v>
      </c>
      <c r="EG35" s="1556"/>
      <c r="EH35" s="1556"/>
      <c r="EI35" s="1556"/>
      <c r="EJ35" s="1556"/>
      <c r="EK35" s="1556"/>
      <c r="EL35" s="1556"/>
      <c r="EM35" s="1556"/>
      <c r="EN35" s="68"/>
      <c r="EO35" s="1556" t="s">
        <v>372</v>
      </c>
      <c r="EP35" s="1556"/>
      <c r="EQ35" s="1556"/>
      <c r="ER35" s="1556"/>
      <c r="ES35" s="1556"/>
      <c r="ET35" s="1556"/>
      <c r="EU35" s="1556"/>
      <c r="EV35" s="1556"/>
      <c r="EW35" s="68"/>
      <c r="EX35" s="1556" t="s">
        <v>373</v>
      </c>
      <c r="EY35" s="1556"/>
      <c r="EZ35" s="1556"/>
      <c r="FA35" s="1556"/>
      <c r="FB35" s="1556"/>
      <c r="FC35" s="1556"/>
      <c r="FD35" s="1556"/>
      <c r="FE35" s="1556"/>
      <c r="FF35" s="68"/>
      <c r="FG35" s="1556" t="s">
        <v>374</v>
      </c>
      <c r="FH35" s="1556"/>
      <c r="FI35" s="1556"/>
      <c r="FJ35" s="1556"/>
      <c r="FK35" s="1556"/>
      <c r="FL35" s="1556"/>
      <c r="FM35" s="1556"/>
      <c r="FN35" s="1556"/>
      <c r="FO35" s="68"/>
      <c r="FP35" s="1556" t="s">
        <v>375</v>
      </c>
      <c r="FQ35" s="1556"/>
      <c r="FR35" s="1556"/>
      <c r="FS35" s="1556"/>
      <c r="FT35" s="1556"/>
      <c r="FU35" s="1556"/>
      <c r="FV35" s="1556"/>
      <c r="FW35" s="1556"/>
      <c r="FX35" s="68"/>
      <c r="FY35" s="1556" t="s">
        <v>376</v>
      </c>
      <c r="FZ35" s="1556"/>
      <c r="GA35" s="1556"/>
      <c r="GB35" s="1556"/>
      <c r="GC35" s="1556"/>
      <c r="GD35" s="1556"/>
      <c r="GE35" s="1556"/>
      <c r="GF35" s="1556"/>
    </row>
    <row r="36" spans="1:188" s="292" customFormat="1" ht="12" x14ac:dyDescent="0.3">
      <c r="A36" s="424" t="s">
        <v>3</v>
      </c>
      <c r="B36" s="424" t="s">
        <v>4</v>
      </c>
      <c r="C36" s="424" t="s">
        <v>5</v>
      </c>
      <c r="D36" s="424" t="s">
        <v>208</v>
      </c>
      <c r="E36" s="425" t="s">
        <v>209</v>
      </c>
      <c r="F36" s="425" t="s">
        <v>6</v>
      </c>
      <c r="G36" s="24" t="s">
        <v>7</v>
      </c>
      <c r="H36" s="424" t="s">
        <v>8</v>
      </c>
      <c r="I36" s="424" t="s">
        <v>93</v>
      </c>
      <c r="J36" s="424" t="s">
        <v>9</v>
      </c>
      <c r="K36" s="424" t="s">
        <v>10</v>
      </c>
      <c r="L36" s="424" t="s">
        <v>17</v>
      </c>
      <c r="M36" s="424" t="s">
        <v>18</v>
      </c>
      <c r="N36" s="424" t="s">
        <v>19</v>
      </c>
      <c r="O36" s="24" t="s">
        <v>45</v>
      </c>
      <c r="P36" s="24" t="s">
        <v>50</v>
      </c>
      <c r="Q36" s="24" t="s">
        <v>46</v>
      </c>
      <c r="R36" s="24" t="s">
        <v>51</v>
      </c>
      <c r="S36" s="24" t="s">
        <v>47</v>
      </c>
      <c r="T36" s="24" t="s">
        <v>52</v>
      </c>
      <c r="U36" s="24" t="s">
        <v>48</v>
      </c>
      <c r="V36" s="24" t="s">
        <v>53</v>
      </c>
      <c r="W36" s="24" t="s">
        <v>49</v>
      </c>
      <c r="X36" s="25" t="s">
        <v>54</v>
      </c>
      <c r="Y36" s="25" t="s">
        <v>105</v>
      </c>
      <c r="Z36" s="25" t="s">
        <v>155</v>
      </c>
      <c r="AA36" s="25" t="s">
        <v>156</v>
      </c>
      <c r="AB36" s="25" t="s">
        <v>104</v>
      </c>
      <c r="AC36" s="24" t="s">
        <v>96</v>
      </c>
      <c r="AD36" s="24" t="s">
        <v>97</v>
      </c>
      <c r="AE36" s="24" t="s">
        <v>98</v>
      </c>
      <c r="AF36" s="24" t="s">
        <v>99</v>
      </c>
      <c r="AG36" s="24" t="s">
        <v>100</v>
      </c>
      <c r="AH36" s="24" t="s">
        <v>120</v>
      </c>
      <c r="AI36" s="24" t="s">
        <v>121</v>
      </c>
      <c r="AJ36" s="24" t="s">
        <v>122</v>
      </c>
      <c r="AK36" s="24" t="s">
        <v>123</v>
      </c>
      <c r="AL36" s="24" t="s">
        <v>124</v>
      </c>
      <c r="AM36" s="24" t="s">
        <v>127</v>
      </c>
      <c r="AN36" s="24">
        <v>1</v>
      </c>
      <c r="AO36" s="26">
        <v>2</v>
      </c>
      <c r="AP36" s="24">
        <v>3</v>
      </c>
      <c r="AQ36" s="26">
        <v>4</v>
      </c>
      <c r="AR36" s="24">
        <v>5</v>
      </c>
      <c r="AS36" s="26">
        <v>6</v>
      </c>
      <c r="AT36" s="24">
        <v>7</v>
      </c>
      <c r="AU36" s="26">
        <v>8</v>
      </c>
      <c r="AV36" s="24">
        <v>9</v>
      </c>
      <c r="AW36" s="26">
        <v>10</v>
      </c>
      <c r="AX36" s="24">
        <v>11</v>
      </c>
      <c r="AY36" s="26">
        <v>12</v>
      </c>
      <c r="AZ36" s="24">
        <v>13</v>
      </c>
      <c r="BA36" s="26">
        <v>14</v>
      </c>
      <c r="BB36" s="24">
        <v>15</v>
      </c>
      <c r="BC36" s="26">
        <v>16</v>
      </c>
      <c r="BD36" s="24">
        <v>17</v>
      </c>
      <c r="BE36" s="26">
        <v>18</v>
      </c>
      <c r="BF36" s="24">
        <v>19</v>
      </c>
      <c r="BG36" s="26">
        <v>20</v>
      </c>
      <c r="BH36" s="24">
        <v>21</v>
      </c>
      <c r="BI36" s="26">
        <v>22</v>
      </c>
      <c r="BJ36" s="24">
        <v>23</v>
      </c>
      <c r="BK36" s="26">
        <v>24</v>
      </c>
      <c r="BL36" s="24">
        <v>25</v>
      </c>
      <c r="BM36" s="26">
        <v>26</v>
      </c>
      <c r="BN36" s="24">
        <v>27</v>
      </c>
      <c r="BO36" s="26">
        <v>28</v>
      </c>
      <c r="BP36" s="26">
        <v>29</v>
      </c>
      <c r="BQ36" s="26">
        <v>30</v>
      </c>
      <c r="BR36" s="26">
        <v>31</v>
      </c>
      <c r="BS36" s="293"/>
      <c r="BU36" s="293" t="s">
        <v>84</v>
      </c>
      <c r="BV36" s="293" t="s">
        <v>85</v>
      </c>
      <c r="BW36" s="293" t="s">
        <v>86</v>
      </c>
      <c r="BX36" s="293" t="s">
        <v>87</v>
      </c>
      <c r="BY36" s="293" t="s">
        <v>91</v>
      </c>
      <c r="BZ36" s="293" t="s">
        <v>129</v>
      </c>
      <c r="CA36" s="294"/>
      <c r="CB36" s="293" t="s">
        <v>84</v>
      </c>
      <c r="CC36" s="293" t="s">
        <v>85</v>
      </c>
      <c r="CD36" s="293" t="s">
        <v>86</v>
      </c>
      <c r="CE36" s="293" t="s">
        <v>87</v>
      </c>
      <c r="CF36" s="293" t="s">
        <v>91</v>
      </c>
      <c r="CG36" s="293" t="s">
        <v>129</v>
      </c>
      <c r="CI36" s="99" t="s">
        <v>188</v>
      </c>
      <c r="CJ36" s="99" t="s">
        <v>189</v>
      </c>
      <c r="CK36" s="99" t="s">
        <v>190</v>
      </c>
      <c r="CL36" s="99" t="s">
        <v>191</v>
      </c>
      <c r="CM36" s="99" t="s">
        <v>192</v>
      </c>
      <c r="CN36" s="99" t="s">
        <v>193</v>
      </c>
      <c r="CO36" s="99" t="s">
        <v>194</v>
      </c>
      <c r="CP36" s="99" t="s">
        <v>195</v>
      </c>
      <c r="CV36" s="99" t="s">
        <v>360</v>
      </c>
      <c r="CW36" s="99" t="s">
        <v>361</v>
      </c>
      <c r="CX36" s="99" t="s">
        <v>362</v>
      </c>
      <c r="CY36" s="99" t="s">
        <v>363</v>
      </c>
      <c r="CZ36" s="99" t="s">
        <v>364</v>
      </c>
      <c r="DA36" s="99" t="s">
        <v>365</v>
      </c>
      <c r="DB36" s="99" t="s">
        <v>366</v>
      </c>
      <c r="DC36" s="99" t="s">
        <v>367</v>
      </c>
      <c r="DD36" s="68"/>
      <c r="DE36" s="1164" t="s">
        <v>360</v>
      </c>
      <c r="DF36" s="1164" t="s">
        <v>361</v>
      </c>
      <c r="DG36" s="1164" t="s">
        <v>362</v>
      </c>
      <c r="DH36" s="1164" t="s">
        <v>363</v>
      </c>
      <c r="DI36" s="1164" t="s">
        <v>364</v>
      </c>
      <c r="DJ36" s="1164" t="s">
        <v>365</v>
      </c>
      <c r="DK36" s="1164" t="s">
        <v>366</v>
      </c>
      <c r="DL36" s="1164" t="s">
        <v>367</v>
      </c>
      <c r="DM36" s="68"/>
      <c r="DN36" s="99" t="s">
        <v>360</v>
      </c>
      <c r="DO36" s="99" t="s">
        <v>361</v>
      </c>
      <c r="DP36" s="99" t="s">
        <v>362</v>
      </c>
      <c r="DQ36" s="99" t="s">
        <v>363</v>
      </c>
      <c r="DR36" s="99" t="s">
        <v>364</v>
      </c>
      <c r="DS36" s="99" t="s">
        <v>365</v>
      </c>
      <c r="DT36" s="99" t="s">
        <v>366</v>
      </c>
      <c r="DU36" s="99" t="s">
        <v>367</v>
      </c>
      <c r="DV36" s="68"/>
      <c r="DW36" s="1164" t="s">
        <v>360</v>
      </c>
      <c r="DX36" s="1164" t="s">
        <v>361</v>
      </c>
      <c r="DY36" s="1164" t="s">
        <v>362</v>
      </c>
      <c r="DZ36" s="1164" t="s">
        <v>363</v>
      </c>
      <c r="EA36" s="1164" t="s">
        <v>364</v>
      </c>
      <c r="EB36" s="1164" t="s">
        <v>365</v>
      </c>
      <c r="EC36" s="1164" t="s">
        <v>366</v>
      </c>
      <c r="ED36" s="1164" t="s">
        <v>367</v>
      </c>
      <c r="EE36" s="68"/>
      <c r="EF36" s="99" t="s">
        <v>360</v>
      </c>
      <c r="EG36" s="99" t="s">
        <v>361</v>
      </c>
      <c r="EH36" s="99" t="s">
        <v>362</v>
      </c>
      <c r="EI36" s="99" t="s">
        <v>363</v>
      </c>
      <c r="EJ36" s="99" t="s">
        <v>364</v>
      </c>
      <c r="EK36" s="99" t="s">
        <v>365</v>
      </c>
      <c r="EL36" s="99" t="s">
        <v>366</v>
      </c>
      <c r="EM36" s="99" t="s">
        <v>367</v>
      </c>
      <c r="EN36" s="68"/>
      <c r="EO36" s="1164" t="s">
        <v>360</v>
      </c>
      <c r="EP36" s="1164" t="s">
        <v>361</v>
      </c>
      <c r="EQ36" s="1164" t="s">
        <v>362</v>
      </c>
      <c r="ER36" s="1164" t="s">
        <v>363</v>
      </c>
      <c r="ES36" s="1164" t="s">
        <v>364</v>
      </c>
      <c r="ET36" s="1164" t="s">
        <v>365</v>
      </c>
      <c r="EU36" s="1164" t="s">
        <v>366</v>
      </c>
      <c r="EV36" s="1164" t="s">
        <v>367</v>
      </c>
      <c r="EW36" s="68"/>
      <c r="EX36" s="99" t="s">
        <v>360</v>
      </c>
      <c r="EY36" s="99" t="s">
        <v>361</v>
      </c>
      <c r="EZ36" s="99" t="s">
        <v>362</v>
      </c>
      <c r="FA36" s="99" t="s">
        <v>363</v>
      </c>
      <c r="FB36" s="99" t="s">
        <v>364</v>
      </c>
      <c r="FC36" s="99" t="s">
        <v>365</v>
      </c>
      <c r="FD36" s="99" t="s">
        <v>366</v>
      </c>
      <c r="FE36" s="99" t="s">
        <v>367</v>
      </c>
      <c r="FF36" s="68"/>
      <c r="FG36" s="1164" t="s">
        <v>360</v>
      </c>
      <c r="FH36" s="1164" t="s">
        <v>361</v>
      </c>
      <c r="FI36" s="1164" t="s">
        <v>362</v>
      </c>
      <c r="FJ36" s="1164" t="s">
        <v>363</v>
      </c>
      <c r="FK36" s="1164" t="s">
        <v>364</v>
      </c>
      <c r="FL36" s="1164" t="s">
        <v>365</v>
      </c>
      <c r="FM36" s="1164" t="s">
        <v>366</v>
      </c>
      <c r="FN36" s="1164" t="s">
        <v>367</v>
      </c>
      <c r="FO36" s="68"/>
      <c r="FP36" s="99" t="s">
        <v>360</v>
      </c>
      <c r="FQ36" s="99" t="s">
        <v>361</v>
      </c>
      <c r="FR36" s="99" t="s">
        <v>362</v>
      </c>
      <c r="FS36" s="99" t="s">
        <v>363</v>
      </c>
      <c r="FT36" s="99" t="s">
        <v>364</v>
      </c>
      <c r="FU36" s="99" t="s">
        <v>365</v>
      </c>
      <c r="FV36" s="99" t="s">
        <v>366</v>
      </c>
      <c r="FW36" s="99" t="s">
        <v>367</v>
      </c>
      <c r="FX36" s="68"/>
      <c r="FY36" s="1164" t="s">
        <v>360</v>
      </c>
      <c r="FZ36" s="1164" t="s">
        <v>361</v>
      </c>
      <c r="GA36" s="1164" t="s">
        <v>362</v>
      </c>
      <c r="GB36" s="1164" t="s">
        <v>363</v>
      </c>
      <c r="GC36" s="1164" t="s">
        <v>364</v>
      </c>
      <c r="GD36" s="1164" t="s">
        <v>365</v>
      </c>
      <c r="GE36" s="1164" t="s">
        <v>366</v>
      </c>
      <c r="GF36" s="1164" t="s">
        <v>367</v>
      </c>
    </row>
    <row r="37" spans="1:188" ht="12" x14ac:dyDescent="0.3">
      <c r="A37" s="387"/>
      <c r="B37" s="387" t="s">
        <v>241</v>
      </c>
      <c r="C37" s="387" t="s">
        <v>24</v>
      </c>
      <c r="D37" s="388">
        <v>0</v>
      </c>
      <c r="E37" s="388">
        <v>0.72916666666666663</v>
      </c>
      <c r="F37" s="389" t="str">
        <f t="shared" ref="F37:F50" si="134">IF(VALUE(D37)&gt;=0.72,"PT",IF(VALUE(D37)&lt;0.72,"Off-PT"))</f>
        <v>Off-PT</v>
      </c>
      <c r="G37" s="9"/>
      <c r="H37" s="626">
        <f>INDEX(Lookup!$F$363:$Q$371,MATCH(B37,Lookup!$F$363:$F$371,0),MATCH($F$9,Lookup!$F$363:$Q$363,0))</f>
        <v>0.1</v>
      </c>
      <c r="I37" s="426">
        <v>182</v>
      </c>
      <c r="J37" s="392">
        <f t="shared" ref="J37:J52" si="135">($F$12*$F$13)/100</f>
        <v>683.8</v>
      </c>
      <c r="K37" s="392">
        <f t="shared" ref="K37:K50" si="136">H37*L37</f>
        <v>0</v>
      </c>
      <c r="L37" s="394">
        <f t="shared" ref="L37:L50" si="137">COUNTA(AN37:BR37)</f>
        <v>0</v>
      </c>
      <c r="M37" s="395">
        <f t="shared" ref="M37:M52" si="138">IF($F$11="CPP",H37*J37*AM37,I37*AM37)</f>
        <v>182</v>
      </c>
      <c r="N37" s="395">
        <f>IF($F$11="CPP",(O37+Q37+S37+U37+W37)*AM37,(AC37+AD37+AE37+AF37+AG37)*AM37)</f>
        <v>0</v>
      </c>
      <c r="O37" s="9">
        <f t="shared" ref="O37:O50" si="139">IF($L$4&gt;0,P37*J37*$M$4*H37,0)</f>
        <v>0</v>
      </c>
      <c r="P37" s="9">
        <f>COUNTIF(AN37:BR37,"A")</f>
        <v>0</v>
      </c>
      <c r="Q37" s="9">
        <f>IF($L$5&gt;0,R37*J37*$M$5*H37,0)</f>
        <v>0</v>
      </c>
      <c r="R37" s="9">
        <f>COUNTIF(AN37:BR37,"B")</f>
        <v>0</v>
      </c>
      <c r="S37" s="9">
        <f>IF($L$6&gt;0,T37*J37*$M$6*H37,0)</f>
        <v>0</v>
      </c>
      <c r="T37" s="9">
        <f>COUNTIF(AN37:BR37,"C")</f>
        <v>0</v>
      </c>
      <c r="U37" s="9">
        <f>IF($L$7&gt;0,V37*J37*$M$7*H37,0)</f>
        <v>0</v>
      </c>
      <c r="V37" s="9">
        <f>COUNTIF(AN37:BR37,"D")</f>
        <v>0</v>
      </c>
      <c r="W37" s="9">
        <f>IF($L$8&gt;0,X37*J37*$M$8*H37,0)</f>
        <v>0</v>
      </c>
      <c r="X37" s="9">
        <f>COUNTIF(AN37:BR37,"E")</f>
        <v>0</v>
      </c>
      <c r="Y37" s="9">
        <f t="shared" ref="Y37:Y42" si="140">COUNTIF(AN37:BR37,"F")</f>
        <v>0</v>
      </c>
      <c r="Z37" s="9">
        <f>COUNTIF(AN37:BR37,"G")</f>
        <v>0</v>
      </c>
      <c r="AA37" s="9">
        <f>COUNTIF(AN37:BR37,"H")</f>
        <v>0</v>
      </c>
      <c r="AB37" s="9">
        <f>(Y37+Z37+AA37)*H37</f>
        <v>0</v>
      </c>
      <c r="AC37" s="9">
        <f t="shared" ref="AC37:AC42" si="141">IF($L$4&gt;0,I37*$M$4*P37,0)</f>
        <v>0</v>
      </c>
      <c r="AD37" s="9">
        <f t="shared" ref="AD37:AD42" si="142">IF($L$5&gt;0,I37*$M$5*R37,0)</f>
        <v>0</v>
      </c>
      <c r="AE37" s="9">
        <f t="shared" ref="AE37:AE42" si="143">IF($L$6&gt;0,I37*$M$6*T37,0)</f>
        <v>0</v>
      </c>
      <c r="AF37" s="9">
        <f t="shared" ref="AF37:AF42" si="144">IF($L$7&gt;0,I37*$M$7*V37,0)</f>
        <v>0</v>
      </c>
      <c r="AG37" s="9">
        <f t="shared" ref="AG37:AG42" si="145">IF($L$8&gt;0,I37*$M$8*X37,0)</f>
        <v>0</v>
      </c>
      <c r="AH37" s="8">
        <f t="shared" ref="AH37:AH42" si="146">IF(ISERROR(M37*$M$4),0,M37*$M$4)</f>
        <v>182</v>
      </c>
      <c r="AI37" s="8">
        <f t="shared" ref="AI37:AI42" si="147">IF(ISERROR(M37*$M$5),0,M37*$M$5)</f>
        <v>0</v>
      </c>
      <c r="AJ37" s="8">
        <f t="shared" ref="AJ37:AJ42" si="148">IF(ISERROR(M37*$M$6),0,M37*$M$6)</f>
        <v>0</v>
      </c>
      <c r="AK37" s="8">
        <f t="shared" ref="AK37:AK42" si="149">IF(ISERROR(M37*$M$7),0,M37*$M$7)</f>
        <v>0</v>
      </c>
      <c r="AL37" s="8">
        <f t="shared" ref="AL37:AL42" si="150">IF(ISERROR(M37*$M$8),0,M37*$M$8)</f>
        <v>0</v>
      </c>
      <c r="AM37" s="103" t="str">
        <f t="shared" ref="AM37:AM52" si="151">IF(G37="","1",IF(G37="Break",1.15,IF(G37="2inbreak",1.15,IF(G37="PultIB",1.15,IF(G37="1stIB",1.3,IF(G37="lastIB",1.3,IF(G37="B&amp;1stIB",1.45,IF(G37="B&amp;lastIB",1.45,IF(G37="B&amp;2inbreak",1.45,IF(G37="B&amp;PultIB",1.45,IF(G37="T&amp;T",1.35,)))))))))))</f>
        <v>1</v>
      </c>
      <c r="AN37" s="63"/>
      <c r="AO37" s="63"/>
      <c r="AP37" s="63"/>
      <c r="AQ37" s="66"/>
      <c r="AR37" s="66"/>
      <c r="AS37" s="63"/>
      <c r="AT37" s="63"/>
      <c r="AU37" s="63"/>
      <c r="AV37" s="63"/>
      <c r="AW37" s="63"/>
      <c r="AX37" s="66"/>
      <c r="AY37" s="66"/>
      <c r="AZ37" s="63"/>
      <c r="BA37" s="63"/>
      <c r="BB37" s="63"/>
      <c r="BC37" s="63"/>
      <c r="BD37" s="63"/>
      <c r="BE37" s="66"/>
      <c r="BF37" s="66"/>
      <c r="BG37" s="63"/>
      <c r="BH37" s="63"/>
      <c r="BI37" s="63"/>
      <c r="BJ37" s="63"/>
      <c r="BK37" s="63"/>
      <c r="BL37" s="66"/>
      <c r="BM37" s="66"/>
      <c r="BN37" s="63"/>
      <c r="BO37" s="63"/>
      <c r="BP37" s="63"/>
      <c r="BQ37" s="63"/>
      <c r="BR37" s="63"/>
      <c r="BS37" s="70"/>
      <c r="BT37" s="70"/>
      <c r="BU37" s="70">
        <f>COUNTA(AN37:AR37)*H37</f>
        <v>0</v>
      </c>
      <c r="BV37" s="70">
        <f>COUNTA(AS37:AY37)*H37</f>
        <v>0</v>
      </c>
      <c r="BW37" s="70">
        <f>COUNTA(AZ37:BF37)*H37</f>
        <v>0</v>
      </c>
      <c r="BX37" s="70">
        <f>COUNTA(BG37:BM37)*H37</f>
        <v>0</v>
      </c>
      <c r="BY37" s="70">
        <f>COUNTA(BN37:BR37)*H37</f>
        <v>0</v>
      </c>
      <c r="BZ37" s="70">
        <f>COUNTA(BS37)*H37</f>
        <v>0</v>
      </c>
      <c r="CB37" s="104">
        <f>(COUNTIF(AN37:AR37,"A")*AH37)+(COUNTIF(AN37:AR37,"B")*AI37)+(COUNTIF(AN37:AR37,"C")*AJ37)+(COUNTIF(AN37:AR37,"D")*AK37)+(COUNTIF(AN37:AR37,"E")*AL37)</f>
        <v>0</v>
      </c>
      <c r="CC37" s="104">
        <f>(COUNTIF(AS37:AY37,"A")*AH37)+(COUNTIF(AS37:AY37,"B")*AI37)+(COUNTIF(AS37:AY37,"C")*AJ37)+(COUNTIF(AS37:AY37,"D")*AK37)+(COUNTIF(AS37:AY37,"E")*AL37)</f>
        <v>0</v>
      </c>
      <c r="CD37" s="104">
        <f>(COUNTIF(AZ37:BF37,"A")*AH37)+(COUNTIF(AZ37:BF37,"B")*AI37)+(COUNTIF(AZ37:BF37,"C")*AJ37)+(COUNTIF(AZ37:BF37,"D")*AK37)+(COUNTIF(AZ37:BF37,"E")*AL37)</f>
        <v>0</v>
      </c>
      <c r="CE37" s="104">
        <f>(COUNTIF(BG37:BM37,"A")*AH37)+(COUNTIF(BG37:BM37,"B")*AI37)+(COUNTIF(BG37:BM37,"C")*AJ37)+(COUNTIF(BG37:BM37,"D")*AK37)+(COUNTIF(BG37:BM37,"E")*AL37)</f>
        <v>0</v>
      </c>
      <c r="CF37" s="104">
        <f>(COUNTIF(BN37:BR37,"A")*AH37)+(COUNTIF(BN37:BR37,"B")*AI37)+(COUNTIF(BN37:BR37,"C")*AJ37)+(COUNTIF(BN37:BR37,"D")*AK37)+(COUNTIF(BN37:BR37,"E")*AL37)</f>
        <v>0</v>
      </c>
      <c r="CG37" s="104">
        <f>(COUNTIF(BS37,"A")*AH37)+(COUNTIF(BS37,"B")*AI37)+(COUNTIF(BS37,"C")*AJ37)+(COUNTIF(BS37,"D")*AK37)+(COUNTIF(BS37,"E")*AL37)</f>
        <v>0</v>
      </c>
      <c r="CH37" s="105"/>
      <c r="CI37" s="960">
        <f t="shared" ref="CI37:CI52" si="152">P37*H37</f>
        <v>0</v>
      </c>
      <c r="CJ37" s="960">
        <f t="shared" ref="CJ37:CJ52" si="153">R37*H37</f>
        <v>0</v>
      </c>
      <c r="CK37" s="960">
        <f t="shared" ref="CK37:CK52" si="154">T37*H37</f>
        <v>0</v>
      </c>
      <c r="CL37" s="960">
        <f t="shared" ref="CL37:CL52" si="155">V37*H37</f>
        <v>0</v>
      </c>
      <c r="CM37" s="960">
        <f t="shared" ref="CM37:CM52" si="156">X37*H37</f>
        <v>0</v>
      </c>
      <c r="CN37" s="960">
        <f t="shared" ref="CN37:CN52" si="157">Y37*H37</f>
        <v>0</v>
      </c>
      <c r="CO37" s="960">
        <f t="shared" ref="CO37:CO52" si="158">Z37*H37</f>
        <v>0</v>
      </c>
      <c r="CP37" s="294">
        <f t="shared" ref="CP37:CP52" si="159">AA37*H37</f>
        <v>0</v>
      </c>
      <c r="CV37" s="355">
        <f>IFERROR(COUNTIF(AN37:AR37,"a"),"-")</f>
        <v>0</v>
      </c>
      <c r="CW37" s="355">
        <f>IFERROR(COUNTIF(AN37:AR37,"b"),"-")</f>
        <v>0</v>
      </c>
      <c r="CX37" s="355">
        <f>IFERROR(COUNTIF(AN37:AR37,"c"),"-")</f>
        <v>0</v>
      </c>
      <c r="CY37" s="355">
        <f>IFERROR(COUNTIF(AN37:AR37,"d"),"-")</f>
        <v>0</v>
      </c>
      <c r="CZ37" s="355">
        <f>IFERROR(COUNTIF(AN37:AR37,"e"),"-")</f>
        <v>0</v>
      </c>
      <c r="DA37" s="355">
        <f>IFERROR(COUNTIF(AN37:AR37,"f"),"-")</f>
        <v>0</v>
      </c>
      <c r="DB37" s="355">
        <f>IFERROR(COUNTIF(AN37:AR37,"g"),"-")</f>
        <v>0</v>
      </c>
      <c r="DC37" s="355">
        <f>IFERROR(COUNTIF(AN37:AR37,"h"),"-")</f>
        <v>0</v>
      </c>
      <c r="DD37" s="68"/>
      <c r="DE37" s="1168">
        <f>IFERROR((CV37*H37*$M$4),"-")</f>
        <v>0</v>
      </c>
      <c r="DF37" s="1168" t="str">
        <f>IFERROR((CW37*H37*$M$5),"-")</f>
        <v>-</v>
      </c>
      <c r="DG37" s="1168" t="str">
        <f>IFERROR((CX37*H37*$M$6),"-")</f>
        <v>-</v>
      </c>
      <c r="DH37" s="1168" t="str">
        <f>IFERROR((CY37*H37*$M$7),"-")</f>
        <v>-</v>
      </c>
      <c r="DI37" s="1168" t="str">
        <f>IFERROR((CZ37*H37*$M$8),"-")</f>
        <v>-</v>
      </c>
      <c r="DJ37" s="1168" t="str">
        <f>IFERROR((DA37*H37*$M$9),"-")</f>
        <v>-</v>
      </c>
      <c r="DK37" s="1168" t="str">
        <f>IFERROR((DB37*H37*$M$10),"-")</f>
        <v>-</v>
      </c>
      <c r="DL37" s="1168" t="str">
        <f>IFERROR((C37*H37*$M$11),"-")</f>
        <v>-</v>
      </c>
      <c r="DM37" s="68"/>
      <c r="DN37" s="355">
        <f>IFERROR(COUNTIF(AS37:AY37,"a"),"-")</f>
        <v>0</v>
      </c>
      <c r="DO37" s="355">
        <f>IFERROR(COUNTIF(AS37:AY37,"b"),"-")</f>
        <v>0</v>
      </c>
      <c r="DP37" s="355">
        <f>IFERROR(COUNTIF(AS37:AY37,"c"),"-")</f>
        <v>0</v>
      </c>
      <c r="DQ37" s="355">
        <f>IFERROR(COUNTIF(AS37:AY37,"d"),"-")</f>
        <v>0</v>
      </c>
      <c r="DR37" s="355">
        <f>IFERROR(COUNTIF(AS37:AY37,"e"),"-")</f>
        <v>0</v>
      </c>
      <c r="DS37" s="355">
        <f>IFERROR(COUNTIF(AS37:AY37,"f"),"-")</f>
        <v>0</v>
      </c>
      <c r="DT37" s="355">
        <f>IFERROR(COUNTIF(AS37:AY37,"g"),"-")</f>
        <v>0</v>
      </c>
      <c r="DU37" s="355">
        <f>IFERROR(COUNTIF(AS37:AY37,"h"),"-")</f>
        <v>0</v>
      </c>
      <c r="DV37" s="68"/>
      <c r="DW37" s="68">
        <f>IFERROR((DN37*H37*$M$4),"-")</f>
        <v>0</v>
      </c>
      <c r="DX37" s="68" t="str">
        <f>IFERROR((DO37*H37*$M$5),"-")</f>
        <v>-</v>
      </c>
      <c r="DY37" s="68" t="str">
        <f>IFERROR((DP37*H37*$M$6),"-")</f>
        <v>-</v>
      </c>
      <c r="DZ37" s="68" t="str">
        <f>IFERROR((DQ37*H37*$M$7),"-")</f>
        <v>-</v>
      </c>
      <c r="EA37" s="68" t="str">
        <f>IFERROR((DR37*H37*$M$8),"-")</f>
        <v>-</v>
      </c>
      <c r="EB37" s="68" t="str">
        <f>IFERROR((DS37*H37*$M$9),"-")</f>
        <v>-</v>
      </c>
      <c r="EC37" s="68" t="str">
        <f>IFERROR((DT37*H37*$M$10),"-")</f>
        <v>-</v>
      </c>
      <c r="ED37" s="68" t="str">
        <f>IFERROR((DU37*O37*$M$11),"-")</f>
        <v>-</v>
      </c>
      <c r="EE37" s="68"/>
      <c r="EF37" s="355">
        <f>IFERROR(COUNTIF(AZ37:BF37,"a"),"-")</f>
        <v>0</v>
      </c>
      <c r="EG37" s="355">
        <f>IFERROR(COUNTIF(AZ37:BF37,"b"),"-")</f>
        <v>0</v>
      </c>
      <c r="EH37" s="355">
        <f>IFERROR(COUNTIF(AZ37:BF37,"c"),"-")</f>
        <v>0</v>
      </c>
      <c r="EI37" s="355">
        <f>IFERROR(COUNTIF(AZ37:BF37,"d"),"-")</f>
        <v>0</v>
      </c>
      <c r="EJ37" s="355">
        <f>IFERROR(COUNTIF(AZ37:BF37,"e"),"-")</f>
        <v>0</v>
      </c>
      <c r="EK37" s="355">
        <f>IFERROR(COUNTIF(AZ37:BF37,"f"),"-")</f>
        <v>0</v>
      </c>
      <c r="EL37" s="355">
        <f>IFERROR(COUNTIF(AZ37:BF37,"g"),"-")</f>
        <v>0</v>
      </c>
      <c r="EM37" s="355">
        <f>IFERROR(COUNTIF(AZ37:BF37,"h"),"-")</f>
        <v>0</v>
      </c>
      <c r="EN37" s="68"/>
      <c r="EO37" s="68">
        <f>IFERROR((EF37*H37*$M$4),"-")</f>
        <v>0</v>
      </c>
      <c r="EP37" s="68" t="str">
        <f>IFERROR((EG37*H37*$M$5),"-")</f>
        <v>-</v>
      </c>
      <c r="EQ37" s="68" t="str">
        <f>IFERROR((EH37*H37*$M$6),"-")</f>
        <v>-</v>
      </c>
      <c r="ER37" s="68" t="str">
        <f>IFERROR((EI37*H37*$M$7),"-")</f>
        <v>-</v>
      </c>
      <c r="ES37" s="68" t="str">
        <f>IFERROR((EJ37*H37*$M$8),"-")</f>
        <v>-</v>
      </c>
      <c r="ET37" s="68" t="str">
        <f>IFERROR((EK37*H37*$M$9),"-")</f>
        <v>-</v>
      </c>
      <c r="EU37" s="68" t="str">
        <f>IFERROR((EL37*H37*$M$10),"-")</f>
        <v>-</v>
      </c>
      <c r="EV37" s="68" t="str">
        <f>IFERROR((EM37*H37*$M$11),"-")</f>
        <v>-</v>
      </c>
      <c r="EW37" s="68"/>
      <c r="EX37" s="355">
        <f>IFERROR(COUNTIF(BG37:BM37,"a"),"-")</f>
        <v>0</v>
      </c>
      <c r="EY37" s="355">
        <f>IFERROR(COUNTIF(BG37:BM37,"b"),"-")</f>
        <v>0</v>
      </c>
      <c r="EZ37" s="355">
        <f>IFERROR(COUNTIF(BG37:BM37,"c"),"-")</f>
        <v>0</v>
      </c>
      <c r="FA37" s="355">
        <f>IFERROR(COUNTIF(BG37:BM37,"d"),"-")</f>
        <v>0</v>
      </c>
      <c r="FB37" s="355">
        <f>IFERROR(COUNTIF(BG37:BM37,"e"),"-")</f>
        <v>0</v>
      </c>
      <c r="FC37" s="355">
        <f>IFERROR(COUNTIF(BG37:BM37,"f"),"-")</f>
        <v>0</v>
      </c>
      <c r="FD37" s="355">
        <f>IFERROR(COUNTIF(BG37:BM37,"g"),"-")</f>
        <v>0</v>
      </c>
      <c r="FE37" s="355">
        <f>IFERROR(COUNTIF(BG37:BM37,"h"),"-")</f>
        <v>0</v>
      </c>
      <c r="FF37" s="68"/>
      <c r="FG37" s="68">
        <f>IFERROR((EX37*H37*$M$4),"-")</f>
        <v>0</v>
      </c>
      <c r="FH37" s="68" t="str">
        <f>IFERROR((EY37*H37*$M$5),"-")</f>
        <v>-</v>
      </c>
      <c r="FI37" s="68" t="str">
        <f>IFERROR((EZ37*H37*$M$6),"-")</f>
        <v>-</v>
      </c>
      <c r="FJ37" s="68" t="str">
        <f>IFERROR((A37*H37*$M$7),"-")</f>
        <v>-</v>
      </c>
      <c r="FK37" s="68" t="str">
        <f>IFERROR((FB37*H37*$M$8),"-")</f>
        <v>-</v>
      </c>
      <c r="FL37" s="68" t="str">
        <f>IFERROR((FC37*H37*$M$9),"-")</f>
        <v>-</v>
      </c>
      <c r="FM37" s="68" t="str">
        <f>IFERROR((FD37*H37*$M$10),"-")</f>
        <v>-</v>
      </c>
      <c r="FN37" s="68" t="str">
        <f>IFERROR((FE37*H37*$M$11),"-")</f>
        <v>-</v>
      </c>
      <c r="FO37" s="68"/>
      <c r="FP37" s="355">
        <f>IFERROR(COUNTIF(BN37:BR37,"a"),"-")</f>
        <v>0</v>
      </c>
      <c r="FQ37" s="355">
        <f>IFERROR(COUNTIF(BN37:BR37,"b"),"-")</f>
        <v>0</v>
      </c>
      <c r="FR37" s="355">
        <f>IFERROR(COUNTIF(BN37:BR37,"c"),"-")</f>
        <v>0</v>
      </c>
      <c r="FS37" s="355">
        <f>IFERROR(COUNTIF(BN37:BR37,"d"),"-")</f>
        <v>0</v>
      </c>
      <c r="FT37" s="355">
        <f>IFERROR(COUNTIF(BN37:BR37,"e"),"-")</f>
        <v>0</v>
      </c>
      <c r="FU37" s="355">
        <f>IFERROR(COUNTIF(BN37:BR37,"f"),"-")</f>
        <v>0</v>
      </c>
      <c r="FV37" s="355">
        <f>IFERROR(COUNTIF(BN37:BR37,"g"),"-")</f>
        <v>0</v>
      </c>
      <c r="FW37" s="355">
        <f>IFERROR(COUNTIF(BN37:BR37,"h"),"-")</f>
        <v>0</v>
      </c>
      <c r="FX37" s="68"/>
      <c r="FY37" s="68">
        <f>IFERROR((FP37*H37*$M$4),"-")</f>
        <v>0</v>
      </c>
      <c r="FZ37" s="68" t="str">
        <f>IFERROR((FQ37*H37*$M$5),"-")</f>
        <v>-</v>
      </c>
      <c r="GA37" s="68" t="str">
        <f>IFERROR((FR37*H37*$M$6),"-")</f>
        <v>-</v>
      </c>
      <c r="GB37" s="68" t="str">
        <f>IFERROR((FS37*H37*$M$7),"-")</f>
        <v>-</v>
      </c>
      <c r="GC37" s="68" t="str">
        <f>IFERROR((FT37*H37*$M$8),"-")</f>
        <v>-</v>
      </c>
      <c r="GD37" s="68" t="str">
        <f>IFERROR((FU37*H37*$M$9),"-")</f>
        <v>-</v>
      </c>
      <c r="GE37" s="68" t="str">
        <f>IFERROR((FV37*H37*$M$10),"-")</f>
        <v>-</v>
      </c>
      <c r="GF37" s="68" t="str">
        <f>IFERROR((FW37*H37*$M$11),"-")</f>
        <v>-</v>
      </c>
    </row>
    <row r="38" spans="1:188" ht="12" x14ac:dyDescent="0.3">
      <c r="A38" s="387"/>
      <c r="B38" s="387" t="s">
        <v>241</v>
      </c>
      <c r="C38" s="387" t="s">
        <v>24</v>
      </c>
      <c r="D38" s="388">
        <v>0</v>
      </c>
      <c r="E38" s="388">
        <v>0.72916666666666663</v>
      </c>
      <c r="F38" s="389" t="str">
        <f t="shared" si="134"/>
        <v>Off-PT</v>
      </c>
      <c r="G38" s="9"/>
      <c r="H38" s="626">
        <f>INDEX(Lookup!$F$363:$Q$371,MATCH(B38,Lookup!$F$363:$F$371,0),MATCH($F$9,Lookup!$F$363:$Q$363,0))</f>
        <v>0.1</v>
      </c>
      <c r="I38" s="426">
        <v>182</v>
      </c>
      <c r="J38" s="392">
        <f t="shared" si="135"/>
        <v>683.8</v>
      </c>
      <c r="K38" s="392">
        <f t="shared" si="136"/>
        <v>0</v>
      </c>
      <c r="L38" s="394">
        <f t="shared" si="137"/>
        <v>0</v>
      </c>
      <c r="M38" s="395">
        <f t="shared" si="138"/>
        <v>182</v>
      </c>
      <c r="N38" s="395">
        <f t="shared" ref="N38:N52" si="160">IF($F$11="CPP",(O38+Q38+S38+U38+W38)*AM38,(AC38+AD38+AE38+AF38+AG38)*AM38)</f>
        <v>0</v>
      </c>
      <c r="O38" s="9">
        <f t="shared" si="139"/>
        <v>0</v>
      </c>
      <c r="P38" s="9">
        <f t="shared" ref="P38:P42" si="161">COUNTIF(AN38:BR38,"A")</f>
        <v>0</v>
      </c>
      <c r="Q38" s="9">
        <f t="shared" ref="Q38:Q42" si="162">IF($L$5&gt;0,R38*J38*$M$5*H38,0)</f>
        <v>0</v>
      </c>
      <c r="R38" s="9">
        <f t="shared" ref="R38:R42" si="163">COUNTIF(AN38:BR38,"B")</f>
        <v>0</v>
      </c>
      <c r="S38" s="9">
        <f t="shared" ref="S38:S42" si="164">IF($L$6&gt;0,T38*J38*$M$6*H38,0)</f>
        <v>0</v>
      </c>
      <c r="T38" s="9">
        <f t="shared" ref="T38:T42" si="165">COUNTIF(AN38:BR38,"C")</f>
        <v>0</v>
      </c>
      <c r="U38" s="9">
        <f t="shared" ref="U38:U42" si="166">IF($L$7&gt;0,V38*J38*$M$7*H38,0)</f>
        <v>0</v>
      </c>
      <c r="V38" s="9">
        <f t="shared" ref="V38:V42" si="167">COUNTIF(AN38:BR38,"D")</f>
        <v>0</v>
      </c>
      <c r="W38" s="9">
        <f t="shared" ref="W38:W42" si="168">IF($L$8&gt;0,X38*J38*$M$8*H38,0)</f>
        <v>0</v>
      </c>
      <c r="X38" s="9">
        <f t="shared" ref="X38:X42" si="169">COUNTIF(AN38:BR38,"E")</f>
        <v>0</v>
      </c>
      <c r="Y38" s="9">
        <f t="shared" si="140"/>
        <v>0</v>
      </c>
      <c r="Z38" s="9">
        <f t="shared" ref="Z38:Z42" si="170">COUNTIF(AN38:BR38,"G")</f>
        <v>0</v>
      </c>
      <c r="AA38" s="9">
        <f t="shared" ref="AA38:AA42" si="171">COUNTIF(AN38:BR38,"H")</f>
        <v>0</v>
      </c>
      <c r="AB38" s="9">
        <f t="shared" ref="AB38:AB42" si="172">(Y38+Z38+AA38)*H38</f>
        <v>0</v>
      </c>
      <c r="AC38" s="9">
        <f t="shared" si="141"/>
        <v>0</v>
      </c>
      <c r="AD38" s="9">
        <f t="shared" si="142"/>
        <v>0</v>
      </c>
      <c r="AE38" s="9">
        <f t="shared" si="143"/>
        <v>0</v>
      </c>
      <c r="AF38" s="9">
        <f t="shared" si="144"/>
        <v>0</v>
      </c>
      <c r="AG38" s="9">
        <f t="shared" si="145"/>
        <v>0</v>
      </c>
      <c r="AH38" s="8">
        <f t="shared" si="146"/>
        <v>182</v>
      </c>
      <c r="AI38" s="8">
        <f t="shared" si="147"/>
        <v>0</v>
      </c>
      <c r="AJ38" s="8">
        <f t="shared" si="148"/>
        <v>0</v>
      </c>
      <c r="AK38" s="8">
        <f t="shared" si="149"/>
        <v>0</v>
      </c>
      <c r="AL38" s="8">
        <f t="shared" si="150"/>
        <v>0</v>
      </c>
      <c r="AM38" s="103" t="str">
        <f t="shared" si="151"/>
        <v>1</v>
      </c>
      <c r="AN38" s="63"/>
      <c r="AO38" s="63"/>
      <c r="AP38" s="63"/>
      <c r="AQ38" s="66"/>
      <c r="AR38" s="66"/>
      <c r="AS38" s="63"/>
      <c r="AT38" s="63"/>
      <c r="AU38" s="63"/>
      <c r="AV38" s="63"/>
      <c r="AW38" s="63"/>
      <c r="AX38" s="66"/>
      <c r="AY38" s="66"/>
      <c r="AZ38" s="63"/>
      <c r="BA38" s="63"/>
      <c r="BB38" s="63"/>
      <c r="BC38" s="63"/>
      <c r="BD38" s="63"/>
      <c r="BE38" s="66"/>
      <c r="BF38" s="66"/>
      <c r="BG38" s="63"/>
      <c r="BH38" s="63"/>
      <c r="BI38" s="63"/>
      <c r="BJ38" s="63"/>
      <c r="BK38" s="63"/>
      <c r="BL38" s="66"/>
      <c r="BM38" s="66"/>
      <c r="BN38" s="63"/>
      <c r="BO38" s="63"/>
      <c r="BP38" s="63"/>
      <c r="BQ38" s="63"/>
      <c r="BR38" s="63"/>
      <c r="BS38" s="70"/>
      <c r="BT38" s="70"/>
      <c r="BU38" s="70">
        <f t="shared" ref="BU38:BU52" si="173">COUNTA(AN38:AT38)*H38</f>
        <v>0</v>
      </c>
      <c r="BV38" s="70">
        <f t="shared" ref="BV38:BV52" si="174">COUNTA(AU38:BA38)*H38</f>
        <v>0</v>
      </c>
      <c r="BW38" s="70">
        <f t="shared" ref="BW38:BW52" si="175">COUNTA(BB38:BH38)*H38</f>
        <v>0</v>
      </c>
      <c r="BX38" s="70">
        <f t="shared" ref="BX38:BX52" si="176">COUNTA(BI38:BO38)*H38</f>
        <v>0</v>
      </c>
      <c r="BY38" s="70">
        <f t="shared" ref="BY38:BY52" si="177">COUNTA(BP38:BQ38)*H38</f>
        <v>0</v>
      </c>
      <c r="BZ38" s="70">
        <f t="shared" ref="BZ38:BZ52" si="178">COUNTA(BS38)*H38</f>
        <v>0</v>
      </c>
      <c r="CA38" s="104"/>
      <c r="CB38" s="104">
        <f t="shared" ref="CB38:CB52" si="179">(COUNTIF(AN38:AT38,"A")*AH38)+(COUNTIF(AN38:AT38,"B")*AI38)+(COUNTIF(AN38:AT38,"C")*AJ38)+(COUNTIF(AN38:AT38,"D")*AK38)+(COUNTIF(AN38:AT38,"E")*AL38)</f>
        <v>0</v>
      </c>
      <c r="CC38" s="104">
        <f t="shared" ref="CC38:CC52" si="180">(COUNTIF(AU38:BA38,"A")*AH38)+(COUNTIF(AU38:BA38,"B")*AI38)+(COUNTIF(AU38:BA38,"C")*AJ38)+(COUNTIF(AU38:BA38,"D")*AK38)+(COUNTIF(AU38:BA38,"E")*AL38)</f>
        <v>0</v>
      </c>
      <c r="CD38" s="104">
        <f t="shared" ref="CD38:CD52" si="181">(COUNTIF(BB38:BH38,"A")*AH38)+(COUNTIF(BB38:BH38,"B")*AI38)+(COUNTIF(BB38:BH38,"C")*AJ38)+(COUNTIF(BB38:BH38,"D")*AK38)+(COUNTIF(BB38:BH38,"E")*AL38)</f>
        <v>0</v>
      </c>
      <c r="CE38" s="104">
        <f t="shared" ref="CE38:CE52" si="182">(COUNTIF(BI38:BO38,"A")*AH38)+(COUNTIF(BI38:BO38,"B")*AI38)+(COUNTIF(BI38:BO38,"C")*AJ38)+(COUNTIF(BI38:BO38,"D")*AK38)+(COUNTIF(BI38:BO38,"E")*AL38)</f>
        <v>0</v>
      </c>
      <c r="CF38" s="104">
        <f t="shared" ref="CF38:CF52" si="183">(COUNTIF(BP38:BQ38,"A")*AH38)+(COUNTIF(BP38:BQ38,"B")*AI38)+(COUNTIF(BP38:BQ38,"C")*AJ38)+(COUNTIF(BP38:BQ38,"D")*AK38)+(COUNTIF(BP38:BQ38,"E")*AL38)</f>
        <v>0</v>
      </c>
      <c r="CG38" s="104">
        <f t="shared" ref="CG38:CG52" si="184">(COUNTIF(BS38,"A")*AH38)+(COUNTIF(BS38,"B")*AI38)+(COUNTIF(BS38,"C")*AJ38)+(COUNTIF(BS38,"D")*AK38)+(COUNTIF(BS38,"E")*AL38)</f>
        <v>0</v>
      </c>
      <c r="CH38" s="105"/>
      <c r="CI38" s="960">
        <f t="shared" si="152"/>
        <v>0</v>
      </c>
      <c r="CJ38" s="960">
        <f t="shared" si="153"/>
        <v>0</v>
      </c>
      <c r="CK38" s="960">
        <f t="shared" si="154"/>
        <v>0</v>
      </c>
      <c r="CL38" s="960">
        <f t="shared" si="155"/>
        <v>0</v>
      </c>
      <c r="CM38" s="960">
        <f t="shared" si="156"/>
        <v>0</v>
      </c>
      <c r="CN38" s="960">
        <f t="shared" si="157"/>
        <v>0</v>
      </c>
      <c r="CO38" s="960">
        <f t="shared" si="158"/>
        <v>0</v>
      </c>
      <c r="CP38" s="294">
        <f t="shared" si="159"/>
        <v>0</v>
      </c>
      <c r="CV38" s="355">
        <f t="shared" ref="CV38:CV52" si="185">IFERROR(COUNTIF(AN38:AR38,"a"),"-")</f>
        <v>0</v>
      </c>
      <c r="CW38" s="355">
        <f t="shared" ref="CW38:CW52" si="186">IFERROR(COUNTIF(AN38:AR38,"b"),"-")</f>
        <v>0</v>
      </c>
      <c r="CX38" s="355">
        <f t="shared" ref="CX38:CX52" si="187">IFERROR(COUNTIF(AN38:AR38,"c"),"-")</f>
        <v>0</v>
      </c>
      <c r="CY38" s="355">
        <f t="shared" ref="CY38:CY52" si="188">IFERROR(COUNTIF(AN38:AR38,"d"),"-")</f>
        <v>0</v>
      </c>
      <c r="CZ38" s="355">
        <f t="shared" ref="CZ38:CZ52" si="189">IFERROR(COUNTIF(AN38:AR38,"e"),"-")</f>
        <v>0</v>
      </c>
      <c r="DA38" s="355">
        <f t="shared" ref="DA38:DA52" si="190">IFERROR(COUNTIF(AN38:AR38,"f"),"-")</f>
        <v>0</v>
      </c>
      <c r="DB38" s="355">
        <f t="shared" ref="DB38:DB52" si="191">IFERROR(COUNTIF(AN38:AR38,"g"),"-")</f>
        <v>0</v>
      </c>
      <c r="DC38" s="355">
        <f t="shared" ref="DC38:DC52" si="192">IFERROR(COUNTIF(AN38:AR38,"h"),"-")</f>
        <v>0</v>
      </c>
      <c r="DD38" s="68"/>
      <c r="DE38" s="1168">
        <f t="shared" ref="DE38:DE52" si="193">IFERROR((CV38*H38*$M$4),"-")</f>
        <v>0</v>
      </c>
      <c r="DF38" s="1168" t="str">
        <f t="shared" ref="DF38:DF52" si="194">IFERROR((CW38*H38*$M$5),"-")</f>
        <v>-</v>
      </c>
      <c r="DG38" s="1168" t="str">
        <f t="shared" ref="DG38:DG52" si="195">IFERROR((CX38*H38*$M$6),"-")</f>
        <v>-</v>
      </c>
      <c r="DH38" s="1168" t="str">
        <f t="shared" ref="DH38:DH52" si="196">IFERROR((CY38*H38*$M$7),"-")</f>
        <v>-</v>
      </c>
      <c r="DI38" s="1168" t="str">
        <f t="shared" ref="DI38:DI52" si="197">IFERROR((CZ38*H38*$M$8),"-")</f>
        <v>-</v>
      </c>
      <c r="DJ38" s="1168" t="str">
        <f t="shared" ref="DJ38:DJ52" si="198">IFERROR((DA38*H38*$M$9),"-")</f>
        <v>-</v>
      </c>
      <c r="DK38" s="1168" t="str">
        <f t="shared" ref="DK38:DK52" si="199">IFERROR((DB38*H38*$M$10),"-")</f>
        <v>-</v>
      </c>
      <c r="DL38" s="1168" t="str">
        <f t="shared" ref="DL38:DL52" si="200">IFERROR((C38*H38*$M$11),"-")</f>
        <v>-</v>
      </c>
      <c r="DM38" s="68"/>
      <c r="DN38" s="355">
        <f t="shared" ref="DN38:DN52" si="201">IFERROR(COUNTIF(AS38:AY38,"a"),"-")</f>
        <v>0</v>
      </c>
      <c r="DO38" s="355">
        <f t="shared" ref="DO38:DO52" si="202">IFERROR(COUNTIF(AS38:AY38,"b"),"-")</f>
        <v>0</v>
      </c>
      <c r="DP38" s="355">
        <f t="shared" ref="DP38:DP52" si="203">IFERROR(COUNTIF(AS38:AY38,"c"),"-")</f>
        <v>0</v>
      </c>
      <c r="DQ38" s="355">
        <f t="shared" ref="DQ38:DQ52" si="204">IFERROR(COUNTIF(AS38:AY38,"d"),"-")</f>
        <v>0</v>
      </c>
      <c r="DR38" s="355">
        <f t="shared" ref="DR38:DR52" si="205">IFERROR(COUNTIF(AS38:AY38,"e"),"-")</f>
        <v>0</v>
      </c>
      <c r="DS38" s="355">
        <f t="shared" ref="DS38:DS52" si="206">IFERROR(COUNTIF(AS38:AY38,"f"),"-")</f>
        <v>0</v>
      </c>
      <c r="DT38" s="355">
        <f t="shared" ref="DT38:DT52" si="207">IFERROR(COUNTIF(AS38:AY38,"g"),"-")</f>
        <v>0</v>
      </c>
      <c r="DU38" s="355">
        <f t="shared" ref="DU38:DU52" si="208">IFERROR(COUNTIF(AS38:AY38,"h"),"-")</f>
        <v>0</v>
      </c>
      <c r="DV38" s="68"/>
      <c r="DW38" s="68">
        <f t="shared" ref="DW38:DW52" si="209">IFERROR((DN38*H38*$M$4),"-")</f>
        <v>0</v>
      </c>
      <c r="DX38" s="68" t="str">
        <f t="shared" ref="DX38:DX52" si="210">IFERROR((DO38*H38*$M$5),"-")</f>
        <v>-</v>
      </c>
      <c r="DY38" s="68" t="str">
        <f t="shared" ref="DY38:DY52" si="211">IFERROR((DP38*H38*$M$6),"-")</f>
        <v>-</v>
      </c>
      <c r="DZ38" s="68" t="str">
        <f t="shared" ref="DZ38:DZ52" si="212">IFERROR((DQ38*H38*$M$7),"-")</f>
        <v>-</v>
      </c>
      <c r="EA38" s="68" t="str">
        <f t="shared" ref="EA38:EA52" si="213">IFERROR((DR38*H38*$M$8),"-")</f>
        <v>-</v>
      </c>
      <c r="EB38" s="68" t="str">
        <f t="shared" ref="EB38:EB52" si="214">IFERROR((DS38*H38*$M$9),"-")</f>
        <v>-</v>
      </c>
      <c r="EC38" s="68" t="str">
        <f t="shared" ref="EC38:EC52" si="215">IFERROR((DT38*H38*$M$10),"-")</f>
        <v>-</v>
      </c>
      <c r="ED38" s="68" t="str">
        <f t="shared" ref="ED38:ED52" si="216">IFERROR((DU38*O38*$M$11),"-")</f>
        <v>-</v>
      </c>
      <c r="EE38" s="68"/>
      <c r="EF38" s="355">
        <f t="shared" ref="EF38:EF52" si="217">IFERROR(COUNTIF(AZ38:BF38,"a"),"-")</f>
        <v>0</v>
      </c>
      <c r="EG38" s="355">
        <f t="shared" ref="EG38:EG52" si="218">IFERROR(COUNTIF(AZ38:BF38,"b"),"-")</f>
        <v>0</v>
      </c>
      <c r="EH38" s="355">
        <f t="shared" ref="EH38:EH52" si="219">IFERROR(COUNTIF(AZ38:BF38,"c"),"-")</f>
        <v>0</v>
      </c>
      <c r="EI38" s="355">
        <f t="shared" ref="EI38:EI52" si="220">IFERROR(COUNTIF(AZ38:BF38,"d"),"-")</f>
        <v>0</v>
      </c>
      <c r="EJ38" s="355">
        <f t="shared" ref="EJ38:EJ52" si="221">IFERROR(COUNTIF(AZ38:BF38,"e"),"-")</f>
        <v>0</v>
      </c>
      <c r="EK38" s="355">
        <f t="shared" ref="EK38:EK52" si="222">IFERROR(COUNTIF(AZ38:BF38,"f"),"-")</f>
        <v>0</v>
      </c>
      <c r="EL38" s="355">
        <f t="shared" ref="EL38:EL52" si="223">IFERROR(COUNTIF(AZ38:BF38,"g"),"-")</f>
        <v>0</v>
      </c>
      <c r="EM38" s="355">
        <f t="shared" ref="EM38:EM52" si="224">IFERROR(COUNTIF(AZ38:BF38,"h"),"-")</f>
        <v>0</v>
      </c>
      <c r="EN38" s="68"/>
      <c r="EO38" s="68">
        <f t="shared" ref="EO38:EO52" si="225">IFERROR((EF38*H38*$M$4),"-")</f>
        <v>0</v>
      </c>
      <c r="EP38" s="68" t="str">
        <f t="shared" ref="EP38:EP52" si="226">IFERROR((EG38*H38*$M$5),"-")</f>
        <v>-</v>
      </c>
      <c r="EQ38" s="68" t="str">
        <f t="shared" ref="EQ38:EQ52" si="227">IFERROR((EH38*H38*$M$6),"-")</f>
        <v>-</v>
      </c>
      <c r="ER38" s="68" t="str">
        <f t="shared" ref="ER38:ER52" si="228">IFERROR((EI38*H38*$M$7),"-")</f>
        <v>-</v>
      </c>
      <c r="ES38" s="68" t="str">
        <f t="shared" ref="ES38:ES52" si="229">IFERROR((EJ38*H38*$M$8),"-")</f>
        <v>-</v>
      </c>
      <c r="ET38" s="68" t="str">
        <f t="shared" ref="ET38:ET52" si="230">IFERROR((EK38*H38*$M$9),"-")</f>
        <v>-</v>
      </c>
      <c r="EU38" s="68" t="str">
        <f t="shared" ref="EU38:EU52" si="231">IFERROR((EL38*H38*$M$10),"-")</f>
        <v>-</v>
      </c>
      <c r="EV38" s="68" t="str">
        <f t="shared" ref="EV38:EV52" si="232">IFERROR((EM38*H38*$M$11),"-")</f>
        <v>-</v>
      </c>
      <c r="EW38" s="68"/>
      <c r="EX38" s="355">
        <f t="shared" ref="EX38:EX52" si="233">IFERROR(COUNTIF(BG38:BM38,"a"),"-")</f>
        <v>0</v>
      </c>
      <c r="EY38" s="355">
        <f t="shared" ref="EY38:EY52" si="234">IFERROR(COUNTIF(BG38:BM38,"b"),"-")</f>
        <v>0</v>
      </c>
      <c r="EZ38" s="355">
        <f t="shared" ref="EZ38:EZ52" si="235">IFERROR(COUNTIF(BG38:BM38,"c"),"-")</f>
        <v>0</v>
      </c>
      <c r="FA38" s="355">
        <f t="shared" ref="FA38:FA52" si="236">IFERROR(COUNTIF(BG38:BM38,"d"),"-")</f>
        <v>0</v>
      </c>
      <c r="FB38" s="355">
        <f t="shared" ref="FB38:FB52" si="237">IFERROR(COUNTIF(BG38:BM38,"e"),"-")</f>
        <v>0</v>
      </c>
      <c r="FC38" s="355">
        <f t="shared" ref="FC38:FC52" si="238">IFERROR(COUNTIF(BG38:BM38,"f"),"-")</f>
        <v>0</v>
      </c>
      <c r="FD38" s="355">
        <f t="shared" ref="FD38:FD52" si="239">IFERROR(COUNTIF(BG38:BM38,"g"),"-")</f>
        <v>0</v>
      </c>
      <c r="FE38" s="355">
        <f t="shared" ref="FE38:FE52" si="240">IFERROR(COUNTIF(BG38:BM38,"h"),"-")</f>
        <v>0</v>
      </c>
      <c r="FF38" s="68"/>
      <c r="FG38" s="68">
        <f t="shared" ref="FG38:FG52" si="241">IFERROR((EX38*H38*$M$4),"-")</f>
        <v>0</v>
      </c>
      <c r="FH38" s="68" t="str">
        <f t="shared" ref="FH38:FH52" si="242">IFERROR((EY38*H38*$M$5),"-")</f>
        <v>-</v>
      </c>
      <c r="FI38" s="68" t="str">
        <f t="shared" ref="FI38:FI52" si="243">IFERROR((EZ38*H38*$M$6),"-")</f>
        <v>-</v>
      </c>
      <c r="FJ38" s="68" t="str">
        <f t="shared" ref="FJ38:FJ52" si="244">IFERROR((A38*H38*$M$7),"-")</f>
        <v>-</v>
      </c>
      <c r="FK38" s="68" t="str">
        <f t="shared" ref="FK38:FK52" si="245">IFERROR((FB38*H38*$M$8),"-")</f>
        <v>-</v>
      </c>
      <c r="FL38" s="68" t="str">
        <f t="shared" ref="FL38:FL52" si="246">IFERROR((FC38*H38*$M$9),"-")</f>
        <v>-</v>
      </c>
      <c r="FM38" s="68" t="str">
        <f t="shared" ref="FM38:FM52" si="247">IFERROR((FD38*H38*$M$10),"-")</f>
        <v>-</v>
      </c>
      <c r="FN38" s="68" t="str">
        <f t="shared" ref="FN38:FN52" si="248">IFERROR((FE38*H38*$M$11),"-")</f>
        <v>-</v>
      </c>
      <c r="FO38" s="68"/>
      <c r="FP38" s="355">
        <f t="shared" ref="FP38:FP52" si="249">IFERROR(COUNTIF(BN38:BR38,"a"),"-")</f>
        <v>0</v>
      </c>
      <c r="FQ38" s="355">
        <f t="shared" ref="FQ38:FQ52" si="250">IFERROR(COUNTIF(BN38:BR38,"b"),"-")</f>
        <v>0</v>
      </c>
      <c r="FR38" s="355">
        <f t="shared" ref="FR38:FR52" si="251">IFERROR(COUNTIF(BN38:BR38,"c"),"-")</f>
        <v>0</v>
      </c>
      <c r="FS38" s="355">
        <f t="shared" ref="FS38:FS52" si="252">IFERROR(COUNTIF(BN38:BR38,"d"),"-")</f>
        <v>0</v>
      </c>
      <c r="FT38" s="355">
        <f t="shared" ref="FT38:FT52" si="253">IFERROR(COUNTIF(BN38:BR38,"e"),"-")</f>
        <v>0</v>
      </c>
      <c r="FU38" s="355">
        <f t="shared" ref="FU38:FU52" si="254">IFERROR(COUNTIF(BN38:BR38,"f"),"-")</f>
        <v>0</v>
      </c>
      <c r="FV38" s="355">
        <f t="shared" ref="FV38:FV52" si="255">IFERROR(COUNTIF(BN38:BR38,"g"),"-")</f>
        <v>0</v>
      </c>
      <c r="FW38" s="355">
        <f t="shared" ref="FW38:FW52" si="256">IFERROR(COUNTIF(BN38:BR38,"h"),"-")</f>
        <v>0</v>
      </c>
      <c r="FX38" s="68"/>
      <c r="FY38" s="68">
        <f t="shared" ref="FY38:FY52" si="257">IFERROR((FP38*H38*$M$4),"-")</f>
        <v>0</v>
      </c>
      <c r="FZ38" s="68" t="str">
        <f t="shared" ref="FZ38:FZ52" si="258">IFERROR((FQ38*H38*$M$5),"-")</f>
        <v>-</v>
      </c>
      <c r="GA38" s="68" t="str">
        <f t="shared" ref="GA38:GA52" si="259">IFERROR((FR38*H38*$M$6),"-")</f>
        <v>-</v>
      </c>
      <c r="GB38" s="68" t="str">
        <f t="shared" ref="GB38:GB52" si="260">IFERROR((FS38*H38*$M$7),"-")</f>
        <v>-</v>
      </c>
      <c r="GC38" s="68" t="str">
        <f t="shared" ref="GC38:GC52" si="261">IFERROR((FT38*H38*$M$8),"-")</f>
        <v>-</v>
      </c>
      <c r="GD38" s="68" t="str">
        <f t="shared" ref="GD38:GD52" si="262">IFERROR((FU38*H38*$M$9),"-")</f>
        <v>-</v>
      </c>
      <c r="GE38" s="68" t="str">
        <f t="shared" ref="GE38:GE52" si="263">IFERROR((FV38*H38*$M$10),"-")</f>
        <v>-</v>
      </c>
      <c r="GF38" s="68" t="str">
        <f t="shared" ref="GF38:GF52" si="264">IFERROR((FW38*H38*$M$11),"-")</f>
        <v>-</v>
      </c>
    </row>
    <row r="39" spans="1:188" ht="12" x14ac:dyDescent="0.3">
      <c r="A39" s="387"/>
      <c r="B39" s="387" t="s">
        <v>241</v>
      </c>
      <c r="C39" s="387" t="s">
        <v>24</v>
      </c>
      <c r="D39" s="388">
        <v>0</v>
      </c>
      <c r="E39" s="388">
        <v>0.72916666666666663</v>
      </c>
      <c r="F39" s="389" t="str">
        <f t="shared" si="134"/>
        <v>Off-PT</v>
      </c>
      <c r="G39" s="9"/>
      <c r="H39" s="626">
        <f>INDEX(Lookup!$F$363:$Q$371,MATCH(B39,Lookup!$F$363:$F$371,0),MATCH($F$9,Lookup!$F$363:$Q$363,0))</f>
        <v>0.1</v>
      </c>
      <c r="I39" s="426">
        <v>182</v>
      </c>
      <c r="J39" s="392">
        <f t="shared" si="135"/>
        <v>683.8</v>
      </c>
      <c r="K39" s="392">
        <f t="shared" si="136"/>
        <v>0</v>
      </c>
      <c r="L39" s="394">
        <f t="shared" si="137"/>
        <v>0</v>
      </c>
      <c r="M39" s="395">
        <f t="shared" si="138"/>
        <v>182</v>
      </c>
      <c r="N39" s="395">
        <f t="shared" si="160"/>
        <v>0</v>
      </c>
      <c r="O39" s="9">
        <f t="shared" si="139"/>
        <v>0</v>
      </c>
      <c r="P39" s="9">
        <f t="shared" si="161"/>
        <v>0</v>
      </c>
      <c r="Q39" s="9">
        <f t="shared" si="162"/>
        <v>0</v>
      </c>
      <c r="R39" s="9">
        <f t="shared" si="163"/>
        <v>0</v>
      </c>
      <c r="S39" s="9">
        <f t="shared" si="164"/>
        <v>0</v>
      </c>
      <c r="T39" s="9">
        <f t="shared" si="165"/>
        <v>0</v>
      </c>
      <c r="U39" s="9">
        <f t="shared" si="166"/>
        <v>0</v>
      </c>
      <c r="V39" s="9">
        <f t="shared" si="167"/>
        <v>0</v>
      </c>
      <c r="W39" s="9">
        <f t="shared" si="168"/>
        <v>0</v>
      </c>
      <c r="X39" s="9">
        <f t="shared" si="169"/>
        <v>0</v>
      </c>
      <c r="Y39" s="9">
        <f t="shared" si="140"/>
        <v>0</v>
      </c>
      <c r="Z39" s="9">
        <f t="shared" si="170"/>
        <v>0</v>
      </c>
      <c r="AA39" s="9">
        <f t="shared" si="171"/>
        <v>0</v>
      </c>
      <c r="AB39" s="9">
        <f t="shared" si="172"/>
        <v>0</v>
      </c>
      <c r="AC39" s="9">
        <f t="shared" si="141"/>
        <v>0</v>
      </c>
      <c r="AD39" s="9">
        <f t="shared" si="142"/>
        <v>0</v>
      </c>
      <c r="AE39" s="9">
        <f t="shared" si="143"/>
        <v>0</v>
      </c>
      <c r="AF39" s="9">
        <f t="shared" si="144"/>
        <v>0</v>
      </c>
      <c r="AG39" s="9">
        <f t="shared" si="145"/>
        <v>0</v>
      </c>
      <c r="AH39" s="8">
        <f t="shared" si="146"/>
        <v>182</v>
      </c>
      <c r="AI39" s="8">
        <f t="shared" si="147"/>
        <v>0</v>
      </c>
      <c r="AJ39" s="8">
        <f t="shared" si="148"/>
        <v>0</v>
      </c>
      <c r="AK39" s="8">
        <f t="shared" si="149"/>
        <v>0</v>
      </c>
      <c r="AL39" s="8">
        <f t="shared" si="150"/>
        <v>0</v>
      </c>
      <c r="AM39" s="103" t="str">
        <f t="shared" si="151"/>
        <v>1</v>
      </c>
      <c r="AN39" s="63"/>
      <c r="AO39" s="63"/>
      <c r="AP39" s="63"/>
      <c r="AQ39" s="66"/>
      <c r="AR39" s="66"/>
      <c r="AS39" s="63"/>
      <c r="AT39" s="63"/>
      <c r="AU39" s="63"/>
      <c r="AV39" s="63"/>
      <c r="AW39" s="63"/>
      <c r="AX39" s="66"/>
      <c r="AY39" s="66"/>
      <c r="AZ39" s="63"/>
      <c r="BA39" s="63"/>
      <c r="BB39" s="63"/>
      <c r="BC39" s="63"/>
      <c r="BD39" s="63"/>
      <c r="BE39" s="66"/>
      <c r="BF39" s="66"/>
      <c r="BG39" s="63"/>
      <c r="BH39" s="63"/>
      <c r="BI39" s="63"/>
      <c r="BJ39" s="63"/>
      <c r="BK39" s="63"/>
      <c r="BL39" s="66"/>
      <c r="BM39" s="66"/>
      <c r="BN39" s="63"/>
      <c r="BO39" s="63"/>
      <c r="BP39" s="63"/>
      <c r="BQ39" s="63"/>
      <c r="BR39" s="63"/>
      <c r="BS39" s="70"/>
      <c r="BT39" s="70"/>
      <c r="BU39" s="70">
        <f t="shared" si="173"/>
        <v>0</v>
      </c>
      <c r="BV39" s="70">
        <f t="shared" si="174"/>
        <v>0</v>
      </c>
      <c r="BW39" s="70">
        <f t="shared" si="175"/>
        <v>0</v>
      </c>
      <c r="BX39" s="70">
        <f t="shared" si="176"/>
        <v>0</v>
      </c>
      <c r="BY39" s="70">
        <f t="shared" si="177"/>
        <v>0</v>
      </c>
      <c r="BZ39" s="70">
        <f t="shared" si="178"/>
        <v>0</v>
      </c>
      <c r="CA39" s="104"/>
      <c r="CB39" s="104">
        <f t="shared" si="179"/>
        <v>0</v>
      </c>
      <c r="CC39" s="104">
        <f t="shared" si="180"/>
        <v>0</v>
      </c>
      <c r="CD39" s="104">
        <f t="shared" si="181"/>
        <v>0</v>
      </c>
      <c r="CE39" s="104">
        <f t="shared" si="182"/>
        <v>0</v>
      </c>
      <c r="CF39" s="104">
        <f t="shared" si="183"/>
        <v>0</v>
      </c>
      <c r="CG39" s="104">
        <f t="shared" si="184"/>
        <v>0</v>
      </c>
      <c r="CH39" s="105"/>
      <c r="CI39" s="960">
        <f t="shared" si="152"/>
        <v>0</v>
      </c>
      <c r="CJ39" s="960">
        <f t="shared" si="153"/>
        <v>0</v>
      </c>
      <c r="CK39" s="960">
        <f t="shared" si="154"/>
        <v>0</v>
      </c>
      <c r="CL39" s="960">
        <f t="shared" si="155"/>
        <v>0</v>
      </c>
      <c r="CM39" s="960">
        <f t="shared" si="156"/>
        <v>0</v>
      </c>
      <c r="CN39" s="960">
        <f t="shared" si="157"/>
        <v>0</v>
      </c>
      <c r="CO39" s="960">
        <f t="shared" si="158"/>
        <v>0</v>
      </c>
      <c r="CP39" s="294">
        <f t="shared" si="159"/>
        <v>0</v>
      </c>
      <c r="CV39" s="355">
        <f t="shared" si="185"/>
        <v>0</v>
      </c>
      <c r="CW39" s="355">
        <f t="shared" si="186"/>
        <v>0</v>
      </c>
      <c r="CX39" s="355">
        <f t="shared" si="187"/>
        <v>0</v>
      </c>
      <c r="CY39" s="355">
        <f t="shared" si="188"/>
        <v>0</v>
      </c>
      <c r="CZ39" s="355">
        <f t="shared" si="189"/>
        <v>0</v>
      </c>
      <c r="DA39" s="355">
        <f t="shared" si="190"/>
        <v>0</v>
      </c>
      <c r="DB39" s="355">
        <f t="shared" si="191"/>
        <v>0</v>
      </c>
      <c r="DC39" s="355">
        <f t="shared" si="192"/>
        <v>0</v>
      </c>
      <c r="DD39" s="68"/>
      <c r="DE39" s="1168">
        <f t="shared" si="193"/>
        <v>0</v>
      </c>
      <c r="DF39" s="1168" t="str">
        <f t="shared" si="194"/>
        <v>-</v>
      </c>
      <c r="DG39" s="1168" t="str">
        <f t="shared" si="195"/>
        <v>-</v>
      </c>
      <c r="DH39" s="1168" t="str">
        <f t="shared" si="196"/>
        <v>-</v>
      </c>
      <c r="DI39" s="1168" t="str">
        <f t="shared" si="197"/>
        <v>-</v>
      </c>
      <c r="DJ39" s="1168" t="str">
        <f t="shared" si="198"/>
        <v>-</v>
      </c>
      <c r="DK39" s="1168" t="str">
        <f t="shared" si="199"/>
        <v>-</v>
      </c>
      <c r="DL39" s="1168" t="str">
        <f t="shared" si="200"/>
        <v>-</v>
      </c>
      <c r="DM39" s="68"/>
      <c r="DN39" s="355">
        <f t="shared" si="201"/>
        <v>0</v>
      </c>
      <c r="DO39" s="355">
        <f t="shared" si="202"/>
        <v>0</v>
      </c>
      <c r="DP39" s="355">
        <f t="shared" si="203"/>
        <v>0</v>
      </c>
      <c r="DQ39" s="355">
        <f t="shared" si="204"/>
        <v>0</v>
      </c>
      <c r="DR39" s="355">
        <f t="shared" si="205"/>
        <v>0</v>
      </c>
      <c r="DS39" s="355">
        <f t="shared" si="206"/>
        <v>0</v>
      </c>
      <c r="DT39" s="355">
        <f t="shared" si="207"/>
        <v>0</v>
      </c>
      <c r="DU39" s="355">
        <f t="shared" si="208"/>
        <v>0</v>
      </c>
      <c r="DV39" s="68"/>
      <c r="DW39" s="68">
        <f t="shared" si="209"/>
        <v>0</v>
      </c>
      <c r="DX39" s="68" t="str">
        <f t="shared" si="210"/>
        <v>-</v>
      </c>
      <c r="DY39" s="68" t="str">
        <f t="shared" si="211"/>
        <v>-</v>
      </c>
      <c r="DZ39" s="68" t="str">
        <f t="shared" si="212"/>
        <v>-</v>
      </c>
      <c r="EA39" s="68" t="str">
        <f t="shared" si="213"/>
        <v>-</v>
      </c>
      <c r="EB39" s="68" t="str">
        <f t="shared" si="214"/>
        <v>-</v>
      </c>
      <c r="EC39" s="68" t="str">
        <f t="shared" si="215"/>
        <v>-</v>
      </c>
      <c r="ED39" s="68" t="str">
        <f t="shared" si="216"/>
        <v>-</v>
      </c>
      <c r="EE39" s="68"/>
      <c r="EF39" s="355">
        <f t="shared" si="217"/>
        <v>0</v>
      </c>
      <c r="EG39" s="355">
        <f t="shared" si="218"/>
        <v>0</v>
      </c>
      <c r="EH39" s="355">
        <f t="shared" si="219"/>
        <v>0</v>
      </c>
      <c r="EI39" s="355">
        <f t="shared" si="220"/>
        <v>0</v>
      </c>
      <c r="EJ39" s="355">
        <f t="shared" si="221"/>
        <v>0</v>
      </c>
      <c r="EK39" s="355">
        <f t="shared" si="222"/>
        <v>0</v>
      </c>
      <c r="EL39" s="355">
        <f t="shared" si="223"/>
        <v>0</v>
      </c>
      <c r="EM39" s="355">
        <f t="shared" si="224"/>
        <v>0</v>
      </c>
      <c r="EN39" s="68"/>
      <c r="EO39" s="68">
        <f t="shared" si="225"/>
        <v>0</v>
      </c>
      <c r="EP39" s="68" t="str">
        <f t="shared" si="226"/>
        <v>-</v>
      </c>
      <c r="EQ39" s="68" t="str">
        <f t="shared" si="227"/>
        <v>-</v>
      </c>
      <c r="ER39" s="68" t="str">
        <f t="shared" si="228"/>
        <v>-</v>
      </c>
      <c r="ES39" s="68" t="str">
        <f t="shared" si="229"/>
        <v>-</v>
      </c>
      <c r="ET39" s="68" t="str">
        <f t="shared" si="230"/>
        <v>-</v>
      </c>
      <c r="EU39" s="68" t="str">
        <f t="shared" si="231"/>
        <v>-</v>
      </c>
      <c r="EV39" s="68" t="str">
        <f t="shared" si="232"/>
        <v>-</v>
      </c>
      <c r="EW39" s="68"/>
      <c r="EX39" s="355">
        <f t="shared" si="233"/>
        <v>0</v>
      </c>
      <c r="EY39" s="355">
        <f t="shared" si="234"/>
        <v>0</v>
      </c>
      <c r="EZ39" s="355">
        <f t="shared" si="235"/>
        <v>0</v>
      </c>
      <c r="FA39" s="355">
        <f t="shared" si="236"/>
        <v>0</v>
      </c>
      <c r="FB39" s="355">
        <f t="shared" si="237"/>
        <v>0</v>
      </c>
      <c r="FC39" s="355">
        <f t="shared" si="238"/>
        <v>0</v>
      </c>
      <c r="FD39" s="355">
        <f t="shared" si="239"/>
        <v>0</v>
      </c>
      <c r="FE39" s="355">
        <f t="shared" si="240"/>
        <v>0</v>
      </c>
      <c r="FF39" s="68"/>
      <c r="FG39" s="68">
        <f t="shared" si="241"/>
        <v>0</v>
      </c>
      <c r="FH39" s="68" t="str">
        <f t="shared" si="242"/>
        <v>-</v>
      </c>
      <c r="FI39" s="68" t="str">
        <f t="shared" si="243"/>
        <v>-</v>
      </c>
      <c r="FJ39" s="68" t="str">
        <f t="shared" si="244"/>
        <v>-</v>
      </c>
      <c r="FK39" s="68" t="str">
        <f t="shared" si="245"/>
        <v>-</v>
      </c>
      <c r="FL39" s="68" t="str">
        <f t="shared" si="246"/>
        <v>-</v>
      </c>
      <c r="FM39" s="68" t="str">
        <f t="shared" si="247"/>
        <v>-</v>
      </c>
      <c r="FN39" s="68" t="str">
        <f t="shared" si="248"/>
        <v>-</v>
      </c>
      <c r="FO39" s="68"/>
      <c r="FP39" s="355">
        <f t="shared" si="249"/>
        <v>0</v>
      </c>
      <c r="FQ39" s="355">
        <f t="shared" si="250"/>
        <v>0</v>
      </c>
      <c r="FR39" s="355">
        <f t="shared" si="251"/>
        <v>0</v>
      </c>
      <c r="FS39" s="355">
        <f t="shared" si="252"/>
        <v>0</v>
      </c>
      <c r="FT39" s="355">
        <f t="shared" si="253"/>
        <v>0</v>
      </c>
      <c r="FU39" s="355">
        <f t="shared" si="254"/>
        <v>0</v>
      </c>
      <c r="FV39" s="355">
        <f t="shared" si="255"/>
        <v>0</v>
      </c>
      <c r="FW39" s="355">
        <f t="shared" si="256"/>
        <v>0</v>
      </c>
      <c r="FX39" s="68"/>
      <c r="FY39" s="68">
        <f t="shared" si="257"/>
        <v>0</v>
      </c>
      <c r="FZ39" s="68" t="str">
        <f t="shared" si="258"/>
        <v>-</v>
      </c>
      <c r="GA39" s="68" t="str">
        <f t="shared" si="259"/>
        <v>-</v>
      </c>
      <c r="GB39" s="68" t="str">
        <f t="shared" si="260"/>
        <v>-</v>
      </c>
      <c r="GC39" s="68" t="str">
        <f t="shared" si="261"/>
        <v>-</v>
      </c>
      <c r="GD39" s="68" t="str">
        <f t="shared" si="262"/>
        <v>-</v>
      </c>
      <c r="GE39" s="68" t="str">
        <f t="shared" si="263"/>
        <v>-</v>
      </c>
      <c r="GF39" s="68" t="str">
        <f t="shared" si="264"/>
        <v>-</v>
      </c>
    </row>
    <row r="40" spans="1:188" ht="12" x14ac:dyDescent="0.3">
      <c r="A40" s="387"/>
      <c r="B40" s="387" t="s">
        <v>241</v>
      </c>
      <c r="C40" s="387" t="s">
        <v>24</v>
      </c>
      <c r="D40" s="388">
        <v>0</v>
      </c>
      <c r="E40" s="388">
        <v>0.72916666666666663</v>
      </c>
      <c r="F40" s="389" t="str">
        <f t="shared" si="134"/>
        <v>Off-PT</v>
      </c>
      <c r="G40" s="9"/>
      <c r="H40" s="626">
        <f>INDEX(Lookup!$F$363:$Q$371,MATCH(B40,Lookup!$F$363:$F$371,0),MATCH($F$9,Lookup!$F$363:$Q$363,0))</f>
        <v>0.1</v>
      </c>
      <c r="I40" s="426">
        <v>182</v>
      </c>
      <c r="J40" s="392">
        <f t="shared" si="135"/>
        <v>683.8</v>
      </c>
      <c r="K40" s="392">
        <f t="shared" si="136"/>
        <v>0</v>
      </c>
      <c r="L40" s="394">
        <f t="shared" si="137"/>
        <v>0</v>
      </c>
      <c r="M40" s="395">
        <f t="shared" si="138"/>
        <v>182</v>
      </c>
      <c r="N40" s="395">
        <f t="shared" si="160"/>
        <v>0</v>
      </c>
      <c r="O40" s="9">
        <f t="shared" si="139"/>
        <v>0</v>
      </c>
      <c r="P40" s="9">
        <f t="shared" si="161"/>
        <v>0</v>
      </c>
      <c r="Q40" s="9">
        <f t="shared" si="162"/>
        <v>0</v>
      </c>
      <c r="R40" s="9">
        <f t="shared" si="163"/>
        <v>0</v>
      </c>
      <c r="S40" s="9">
        <f t="shared" si="164"/>
        <v>0</v>
      </c>
      <c r="T40" s="9">
        <f t="shared" si="165"/>
        <v>0</v>
      </c>
      <c r="U40" s="9">
        <f t="shared" si="166"/>
        <v>0</v>
      </c>
      <c r="V40" s="9">
        <f t="shared" si="167"/>
        <v>0</v>
      </c>
      <c r="W40" s="9">
        <f t="shared" si="168"/>
        <v>0</v>
      </c>
      <c r="X40" s="9">
        <f t="shared" si="169"/>
        <v>0</v>
      </c>
      <c r="Y40" s="9">
        <f t="shared" si="140"/>
        <v>0</v>
      </c>
      <c r="Z40" s="9">
        <f t="shared" si="170"/>
        <v>0</v>
      </c>
      <c r="AA40" s="9">
        <f t="shared" si="171"/>
        <v>0</v>
      </c>
      <c r="AB40" s="9">
        <f t="shared" si="172"/>
        <v>0</v>
      </c>
      <c r="AC40" s="9">
        <f t="shared" si="141"/>
        <v>0</v>
      </c>
      <c r="AD40" s="9">
        <f t="shared" si="142"/>
        <v>0</v>
      </c>
      <c r="AE40" s="9">
        <f t="shared" si="143"/>
        <v>0</v>
      </c>
      <c r="AF40" s="9">
        <f t="shared" si="144"/>
        <v>0</v>
      </c>
      <c r="AG40" s="9">
        <f t="shared" si="145"/>
        <v>0</v>
      </c>
      <c r="AH40" s="8">
        <f t="shared" si="146"/>
        <v>182</v>
      </c>
      <c r="AI40" s="8">
        <f t="shared" si="147"/>
        <v>0</v>
      </c>
      <c r="AJ40" s="8">
        <f t="shared" si="148"/>
        <v>0</v>
      </c>
      <c r="AK40" s="8">
        <f t="shared" si="149"/>
        <v>0</v>
      </c>
      <c r="AL40" s="8">
        <f t="shared" si="150"/>
        <v>0</v>
      </c>
      <c r="AM40" s="103" t="str">
        <f t="shared" si="151"/>
        <v>1</v>
      </c>
      <c r="AN40" s="63"/>
      <c r="AO40" s="63"/>
      <c r="AP40" s="63"/>
      <c r="AQ40" s="66"/>
      <c r="AR40" s="66"/>
      <c r="AS40" s="63"/>
      <c r="AT40" s="63"/>
      <c r="AU40" s="63"/>
      <c r="AV40" s="63"/>
      <c r="AW40" s="63"/>
      <c r="AX40" s="66"/>
      <c r="AY40" s="66"/>
      <c r="AZ40" s="63"/>
      <c r="BA40" s="63"/>
      <c r="BB40" s="63"/>
      <c r="BC40" s="63"/>
      <c r="BD40" s="63"/>
      <c r="BE40" s="66"/>
      <c r="BF40" s="66"/>
      <c r="BG40" s="63"/>
      <c r="BH40" s="63"/>
      <c r="BI40" s="63"/>
      <c r="BJ40" s="63"/>
      <c r="BK40" s="63"/>
      <c r="BL40" s="66"/>
      <c r="BM40" s="66"/>
      <c r="BN40" s="63"/>
      <c r="BO40" s="63"/>
      <c r="BP40" s="63"/>
      <c r="BQ40" s="63"/>
      <c r="BR40" s="63"/>
      <c r="BS40" s="70"/>
      <c r="BT40" s="70"/>
      <c r="BU40" s="70">
        <f t="shared" si="173"/>
        <v>0</v>
      </c>
      <c r="BV40" s="70">
        <f t="shared" si="174"/>
        <v>0</v>
      </c>
      <c r="BW40" s="70">
        <f t="shared" si="175"/>
        <v>0</v>
      </c>
      <c r="BX40" s="70">
        <f t="shared" si="176"/>
        <v>0</v>
      </c>
      <c r="BY40" s="70">
        <f t="shared" si="177"/>
        <v>0</v>
      </c>
      <c r="BZ40" s="70">
        <f t="shared" si="178"/>
        <v>0</v>
      </c>
      <c r="CA40" s="104"/>
      <c r="CB40" s="104">
        <f t="shared" si="179"/>
        <v>0</v>
      </c>
      <c r="CC40" s="104">
        <f t="shared" si="180"/>
        <v>0</v>
      </c>
      <c r="CD40" s="104">
        <f t="shared" si="181"/>
        <v>0</v>
      </c>
      <c r="CE40" s="104">
        <f t="shared" si="182"/>
        <v>0</v>
      </c>
      <c r="CF40" s="104">
        <f t="shared" si="183"/>
        <v>0</v>
      </c>
      <c r="CG40" s="104">
        <f t="shared" si="184"/>
        <v>0</v>
      </c>
      <c r="CH40" s="105"/>
      <c r="CI40" s="960">
        <f t="shared" si="152"/>
        <v>0</v>
      </c>
      <c r="CJ40" s="960">
        <f t="shared" si="153"/>
        <v>0</v>
      </c>
      <c r="CK40" s="960">
        <f t="shared" si="154"/>
        <v>0</v>
      </c>
      <c r="CL40" s="960">
        <f t="shared" si="155"/>
        <v>0</v>
      </c>
      <c r="CM40" s="960">
        <f t="shared" si="156"/>
        <v>0</v>
      </c>
      <c r="CN40" s="960">
        <f t="shared" si="157"/>
        <v>0</v>
      </c>
      <c r="CO40" s="960">
        <f t="shared" si="158"/>
        <v>0</v>
      </c>
      <c r="CP40" s="294">
        <f t="shared" si="159"/>
        <v>0</v>
      </c>
      <c r="CV40" s="355">
        <f t="shared" si="185"/>
        <v>0</v>
      </c>
      <c r="CW40" s="355">
        <f t="shared" si="186"/>
        <v>0</v>
      </c>
      <c r="CX40" s="355">
        <f t="shared" si="187"/>
        <v>0</v>
      </c>
      <c r="CY40" s="355">
        <f t="shared" si="188"/>
        <v>0</v>
      </c>
      <c r="CZ40" s="355">
        <f t="shared" si="189"/>
        <v>0</v>
      </c>
      <c r="DA40" s="355">
        <f t="shared" si="190"/>
        <v>0</v>
      </c>
      <c r="DB40" s="355">
        <f t="shared" si="191"/>
        <v>0</v>
      </c>
      <c r="DC40" s="355">
        <f t="shared" si="192"/>
        <v>0</v>
      </c>
      <c r="DD40" s="68"/>
      <c r="DE40" s="1168">
        <f t="shared" si="193"/>
        <v>0</v>
      </c>
      <c r="DF40" s="1168" t="str">
        <f t="shared" si="194"/>
        <v>-</v>
      </c>
      <c r="DG40" s="1168" t="str">
        <f t="shared" si="195"/>
        <v>-</v>
      </c>
      <c r="DH40" s="1168" t="str">
        <f t="shared" si="196"/>
        <v>-</v>
      </c>
      <c r="DI40" s="1168" t="str">
        <f t="shared" si="197"/>
        <v>-</v>
      </c>
      <c r="DJ40" s="1168" t="str">
        <f t="shared" si="198"/>
        <v>-</v>
      </c>
      <c r="DK40" s="1168" t="str">
        <f t="shared" si="199"/>
        <v>-</v>
      </c>
      <c r="DL40" s="1168" t="str">
        <f t="shared" si="200"/>
        <v>-</v>
      </c>
      <c r="DM40" s="68"/>
      <c r="DN40" s="355">
        <f t="shared" si="201"/>
        <v>0</v>
      </c>
      <c r="DO40" s="355">
        <f t="shared" si="202"/>
        <v>0</v>
      </c>
      <c r="DP40" s="355">
        <f t="shared" si="203"/>
        <v>0</v>
      </c>
      <c r="DQ40" s="355">
        <f t="shared" si="204"/>
        <v>0</v>
      </c>
      <c r="DR40" s="355">
        <f t="shared" si="205"/>
        <v>0</v>
      </c>
      <c r="DS40" s="355">
        <f t="shared" si="206"/>
        <v>0</v>
      </c>
      <c r="DT40" s="355">
        <f t="shared" si="207"/>
        <v>0</v>
      </c>
      <c r="DU40" s="355">
        <f t="shared" si="208"/>
        <v>0</v>
      </c>
      <c r="DV40" s="68"/>
      <c r="DW40" s="68">
        <f t="shared" si="209"/>
        <v>0</v>
      </c>
      <c r="DX40" s="68" t="str">
        <f t="shared" si="210"/>
        <v>-</v>
      </c>
      <c r="DY40" s="68" t="str">
        <f t="shared" si="211"/>
        <v>-</v>
      </c>
      <c r="DZ40" s="68" t="str">
        <f t="shared" si="212"/>
        <v>-</v>
      </c>
      <c r="EA40" s="68" t="str">
        <f t="shared" si="213"/>
        <v>-</v>
      </c>
      <c r="EB40" s="68" t="str">
        <f t="shared" si="214"/>
        <v>-</v>
      </c>
      <c r="EC40" s="68" t="str">
        <f t="shared" si="215"/>
        <v>-</v>
      </c>
      <c r="ED40" s="68" t="str">
        <f t="shared" si="216"/>
        <v>-</v>
      </c>
      <c r="EE40" s="68"/>
      <c r="EF40" s="355">
        <f t="shared" si="217"/>
        <v>0</v>
      </c>
      <c r="EG40" s="355">
        <f t="shared" si="218"/>
        <v>0</v>
      </c>
      <c r="EH40" s="355">
        <f t="shared" si="219"/>
        <v>0</v>
      </c>
      <c r="EI40" s="355">
        <f t="shared" si="220"/>
        <v>0</v>
      </c>
      <c r="EJ40" s="355">
        <f t="shared" si="221"/>
        <v>0</v>
      </c>
      <c r="EK40" s="355">
        <f t="shared" si="222"/>
        <v>0</v>
      </c>
      <c r="EL40" s="355">
        <f t="shared" si="223"/>
        <v>0</v>
      </c>
      <c r="EM40" s="355">
        <f t="shared" si="224"/>
        <v>0</v>
      </c>
      <c r="EN40" s="68"/>
      <c r="EO40" s="68">
        <f t="shared" si="225"/>
        <v>0</v>
      </c>
      <c r="EP40" s="68" t="str">
        <f t="shared" si="226"/>
        <v>-</v>
      </c>
      <c r="EQ40" s="68" t="str">
        <f t="shared" si="227"/>
        <v>-</v>
      </c>
      <c r="ER40" s="68" t="str">
        <f t="shared" si="228"/>
        <v>-</v>
      </c>
      <c r="ES40" s="68" t="str">
        <f t="shared" si="229"/>
        <v>-</v>
      </c>
      <c r="ET40" s="68" t="str">
        <f t="shared" si="230"/>
        <v>-</v>
      </c>
      <c r="EU40" s="68" t="str">
        <f t="shared" si="231"/>
        <v>-</v>
      </c>
      <c r="EV40" s="68" t="str">
        <f t="shared" si="232"/>
        <v>-</v>
      </c>
      <c r="EW40" s="68"/>
      <c r="EX40" s="355">
        <f t="shared" si="233"/>
        <v>0</v>
      </c>
      <c r="EY40" s="355">
        <f t="shared" si="234"/>
        <v>0</v>
      </c>
      <c r="EZ40" s="355">
        <f t="shared" si="235"/>
        <v>0</v>
      </c>
      <c r="FA40" s="355">
        <f t="shared" si="236"/>
        <v>0</v>
      </c>
      <c r="FB40" s="355">
        <f t="shared" si="237"/>
        <v>0</v>
      </c>
      <c r="FC40" s="355">
        <f t="shared" si="238"/>
        <v>0</v>
      </c>
      <c r="FD40" s="355">
        <f t="shared" si="239"/>
        <v>0</v>
      </c>
      <c r="FE40" s="355">
        <f t="shared" si="240"/>
        <v>0</v>
      </c>
      <c r="FF40" s="68"/>
      <c r="FG40" s="68">
        <f t="shared" si="241"/>
        <v>0</v>
      </c>
      <c r="FH40" s="68" t="str">
        <f t="shared" si="242"/>
        <v>-</v>
      </c>
      <c r="FI40" s="68" t="str">
        <f t="shared" si="243"/>
        <v>-</v>
      </c>
      <c r="FJ40" s="68" t="str">
        <f t="shared" si="244"/>
        <v>-</v>
      </c>
      <c r="FK40" s="68" t="str">
        <f t="shared" si="245"/>
        <v>-</v>
      </c>
      <c r="FL40" s="68" t="str">
        <f t="shared" si="246"/>
        <v>-</v>
      </c>
      <c r="FM40" s="68" t="str">
        <f t="shared" si="247"/>
        <v>-</v>
      </c>
      <c r="FN40" s="68" t="str">
        <f t="shared" si="248"/>
        <v>-</v>
      </c>
      <c r="FO40" s="68"/>
      <c r="FP40" s="355">
        <f t="shared" si="249"/>
        <v>0</v>
      </c>
      <c r="FQ40" s="355">
        <f t="shared" si="250"/>
        <v>0</v>
      </c>
      <c r="FR40" s="355">
        <f t="shared" si="251"/>
        <v>0</v>
      </c>
      <c r="FS40" s="355">
        <f t="shared" si="252"/>
        <v>0</v>
      </c>
      <c r="FT40" s="355">
        <f t="shared" si="253"/>
        <v>0</v>
      </c>
      <c r="FU40" s="355">
        <f t="shared" si="254"/>
        <v>0</v>
      </c>
      <c r="FV40" s="355">
        <f t="shared" si="255"/>
        <v>0</v>
      </c>
      <c r="FW40" s="355">
        <f t="shared" si="256"/>
        <v>0</v>
      </c>
      <c r="FX40" s="68"/>
      <c r="FY40" s="68">
        <f t="shared" si="257"/>
        <v>0</v>
      </c>
      <c r="FZ40" s="68" t="str">
        <f t="shared" si="258"/>
        <v>-</v>
      </c>
      <c r="GA40" s="68" t="str">
        <f t="shared" si="259"/>
        <v>-</v>
      </c>
      <c r="GB40" s="68" t="str">
        <f t="shared" si="260"/>
        <v>-</v>
      </c>
      <c r="GC40" s="68" t="str">
        <f t="shared" si="261"/>
        <v>-</v>
      </c>
      <c r="GD40" s="68" t="str">
        <f t="shared" si="262"/>
        <v>-</v>
      </c>
      <c r="GE40" s="68" t="str">
        <f t="shared" si="263"/>
        <v>-</v>
      </c>
      <c r="GF40" s="68" t="str">
        <f t="shared" si="264"/>
        <v>-</v>
      </c>
    </row>
    <row r="41" spans="1:188" ht="12" x14ac:dyDescent="0.3">
      <c r="A41" s="387"/>
      <c r="B41" s="387" t="s">
        <v>109</v>
      </c>
      <c r="C41" s="387" t="s">
        <v>24</v>
      </c>
      <c r="D41" s="388">
        <v>0.72916666666666663</v>
      </c>
      <c r="E41" s="388">
        <v>0</v>
      </c>
      <c r="F41" s="389" t="str">
        <f t="shared" si="134"/>
        <v>PT</v>
      </c>
      <c r="G41" s="9"/>
      <c r="H41" s="626">
        <f>INDEX(Lookup!$F$363:$Q$371,MATCH(B41,Lookup!$F$363:$F$371,0),MATCH($F$9,Lookup!$F$363:$Q$363,0))</f>
        <v>0.1</v>
      </c>
      <c r="I41" s="426">
        <v>224.9</v>
      </c>
      <c r="J41" s="392">
        <f t="shared" si="135"/>
        <v>683.8</v>
      </c>
      <c r="K41" s="392">
        <f t="shared" si="136"/>
        <v>0</v>
      </c>
      <c r="L41" s="394">
        <f t="shared" si="137"/>
        <v>0</v>
      </c>
      <c r="M41" s="395">
        <f t="shared" si="138"/>
        <v>224.9</v>
      </c>
      <c r="N41" s="395">
        <f t="shared" si="160"/>
        <v>0</v>
      </c>
      <c r="O41" s="9">
        <f t="shared" si="139"/>
        <v>0</v>
      </c>
      <c r="P41" s="9">
        <f t="shared" si="161"/>
        <v>0</v>
      </c>
      <c r="Q41" s="9">
        <f t="shared" si="162"/>
        <v>0</v>
      </c>
      <c r="R41" s="9">
        <f t="shared" si="163"/>
        <v>0</v>
      </c>
      <c r="S41" s="9">
        <f t="shared" si="164"/>
        <v>0</v>
      </c>
      <c r="T41" s="9">
        <f t="shared" si="165"/>
        <v>0</v>
      </c>
      <c r="U41" s="9">
        <f t="shared" si="166"/>
        <v>0</v>
      </c>
      <c r="V41" s="9">
        <f t="shared" si="167"/>
        <v>0</v>
      </c>
      <c r="W41" s="9">
        <f t="shared" si="168"/>
        <v>0</v>
      </c>
      <c r="X41" s="9">
        <f t="shared" si="169"/>
        <v>0</v>
      </c>
      <c r="Y41" s="9">
        <f t="shared" si="140"/>
        <v>0</v>
      </c>
      <c r="Z41" s="9">
        <f t="shared" si="170"/>
        <v>0</v>
      </c>
      <c r="AA41" s="9">
        <f t="shared" si="171"/>
        <v>0</v>
      </c>
      <c r="AB41" s="9">
        <f t="shared" si="172"/>
        <v>0</v>
      </c>
      <c r="AC41" s="9">
        <f t="shared" si="141"/>
        <v>0</v>
      </c>
      <c r="AD41" s="9">
        <f t="shared" si="142"/>
        <v>0</v>
      </c>
      <c r="AE41" s="9">
        <f t="shared" si="143"/>
        <v>0</v>
      </c>
      <c r="AF41" s="9">
        <f t="shared" si="144"/>
        <v>0</v>
      </c>
      <c r="AG41" s="9">
        <f t="shared" si="145"/>
        <v>0</v>
      </c>
      <c r="AH41" s="8">
        <f t="shared" si="146"/>
        <v>224.9</v>
      </c>
      <c r="AI41" s="8">
        <f t="shared" si="147"/>
        <v>0</v>
      </c>
      <c r="AJ41" s="8">
        <f t="shared" si="148"/>
        <v>0</v>
      </c>
      <c r="AK41" s="8">
        <f t="shared" si="149"/>
        <v>0</v>
      </c>
      <c r="AL41" s="8">
        <f t="shared" si="150"/>
        <v>0</v>
      </c>
      <c r="AM41" s="103" t="str">
        <f t="shared" si="151"/>
        <v>1</v>
      </c>
      <c r="AN41" s="63"/>
      <c r="AO41" s="63"/>
      <c r="AP41" s="63"/>
      <c r="AQ41" s="66"/>
      <c r="AR41" s="66"/>
      <c r="AS41" s="63"/>
      <c r="AT41" s="63"/>
      <c r="AU41" s="63"/>
      <c r="AV41" s="63"/>
      <c r="AW41" s="63"/>
      <c r="AX41" s="66"/>
      <c r="AY41" s="66"/>
      <c r="AZ41" s="63"/>
      <c r="BA41" s="63"/>
      <c r="BB41" s="63"/>
      <c r="BC41" s="63"/>
      <c r="BD41" s="63"/>
      <c r="BE41" s="66"/>
      <c r="BF41" s="66"/>
      <c r="BG41" s="63"/>
      <c r="BH41" s="63"/>
      <c r="BI41" s="63"/>
      <c r="BJ41" s="63"/>
      <c r="BK41" s="63"/>
      <c r="BL41" s="66"/>
      <c r="BM41" s="66"/>
      <c r="BN41" s="63"/>
      <c r="BO41" s="63"/>
      <c r="BP41" s="63"/>
      <c r="BQ41" s="63"/>
      <c r="BR41" s="63"/>
      <c r="BS41" s="70"/>
      <c r="BT41" s="70"/>
      <c r="BU41" s="70">
        <f t="shared" si="173"/>
        <v>0</v>
      </c>
      <c r="BV41" s="70">
        <f t="shared" si="174"/>
        <v>0</v>
      </c>
      <c r="BW41" s="70">
        <f t="shared" si="175"/>
        <v>0</v>
      </c>
      <c r="BX41" s="70">
        <f t="shared" si="176"/>
        <v>0</v>
      </c>
      <c r="BY41" s="70">
        <f t="shared" si="177"/>
        <v>0</v>
      </c>
      <c r="BZ41" s="70">
        <f t="shared" si="178"/>
        <v>0</v>
      </c>
      <c r="CA41" s="104"/>
      <c r="CB41" s="104">
        <f t="shared" si="179"/>
        <v>0</v>
      </c>
      <c r="CC41" s="104">
        <f t="shared" si="180"/>
        <v>0</v>
      </c>
      <c r="CD41" s="104">
        <f t="shared" si="181"/>
        <v>0</v>
      </c>
      <c r="CE41" s="104">
        <f t="shared" si="182"/>
        <v>0</v>
      </c>
      <c r="CF41" s="104">
        <f t="shared" si="183"/>
        <v>0</v>
      </c>
      <c r="CG41" s="104">
        <f t="shared" si="184"/>
        <v>0</v>
      </c>
      <c r="CH41" s="105"/>
      <c r="CI41" s="960">
        <f t="shared" si="152"/>
        <v>0</v>
      </c>
      <c r="CJ41" s="960">
        <f t="shared" si="153"/>
        <v>0</v>
      </c>
      <c r="CK41" s="960">
        <f t="shared" si="154"/>
        <v>0</v>
      </c>
      <c r="CL41" s="960">
        <f t="shared" si="155"/>
        <v>0</v>
      </c>
      <c r="CM41" s="960">
        <f t="shared" si="156"/>
        <v>0</v>
      </c>
      <c r="CN41" s="960">
        <f t="shared" si="157"/>
        <v>0</v>
      </c>
      <c r="CO41" s="960">
        <f t="shared" si="158"/>
        <v>0</v>
      </c>
      <c r="CP41" s="294">
        <f t="shared" si="159"/>
        <v>0</v>
      </c>
      <c r="CV41" s="355">
        <f t="shared" si="185"/>
        <v>0</v>
      </c>
      <c r="CW41" s="355">
        <f t="shared" si="186"/>
        <v>0</v>
      </c>
      <c r="CX41" s="355">
        <f t="shared" si="187"/>
        <v>0</v>
      </c>
      <c r="CY41" s="355">
        <f t="shared" si="188"/>
        <v>0</v>
      </c>
      <c r="CZ41" s="355">
        <f t="shared" si="189"/>
        <v>0</v>
      </c>
      <c r="DA41" s="355">
        <f t="shared" si="190"/>
        <v>0</v>
      </c>
      <c r="DB41" s="355">
        <f t="shared" si="191"/>
        <v>0</v>
      </c>
      <c r="DC41" s="355">
        <f t="shared" si="192"/>
        <v>0</v>
      </c>
      <c r="DD41" s="68"/>
      <c r="DE41" s="1168">
        <f t="shared" si="193"/>
        <v>0</v>
      </c>
      <c r="DF41" s="1168" t="str">
        <f t="shared" si="194"/>
        <v>-</v>
      </c>
      <c r="DG41" s="1168" t="str">
        <f t="shared" si="195"/>
        <v>-</v>
      </c>
      <c r="DH41" s="1168" t="str">
        <f t="shared" si="196"/>
        <v>-</v>
      </c>
      <c r="DI41" s="1168" t="str">
        <f t="shared" si="197"/>
        <v>-</v>
      </c>
      <c r="DJ41" s="1168" t="str">
        <f t="shared" si="198"/>
        <v>-</v>
      </c>
      <c r="DK41" s="1168" t="str">
        <f t="shared" si="199"/>
        <v>-</v>
      </c>
      <c r="DL41" s="1168" t="str">
        <f t="shared" si="200"/>
        <v>-</v>
      </c>
      <c r="DM41" s="68"/>
      <c r="DN41" s="355">
        <f t="shared" si="201"/>
        <v>0</v>
      </c>
      <c r="DO41" s="355">
        <f t="shared" si="202"/>
        <v>0</v>
      </c>
      <c r="DP41" s="355">
        <f t="shared" si="203"/>
        <v>0</v>
      </c>
      <c r="DQ41" s="355">
        <f t="shared" si="204"/>
        <v>0</v>
      </c>
      <c r="DR41" s="355">
        <f t="shared" si="205"/>
        <v>0</v>
      </c>
      <c r="DS41" s="355">
        <f t="shared" si="206"/>
        <v>0</v>
      </c>
      <c r="DT41" s="355">
        <f t="shared" si="207"/>
        <v>0</v>
      </c>
      <c r="DU41" s="355">
        <f t="shared" si="208"/>
        <v>0</v>
      </c>
      <c r="DV41" s="68"/>
      <c r="DW41" s="68">
        <f t="shared" si="209"/>
        <v>0</v>
      </c>
      <c r="DX41" s="68" t="str">
        <f t="shared" si="210"/>
        <v>-</v>
      </c>
      <c r="DY41" s="68" t="str">
        <f t="shared" si="211"/>
        <v>-</v>
      </c>
      <c r="DZ41" s="68" t="str">
        <f t="shared" si="212"/>
        <v>-</v>
      </c>
      <c r="EA41" s="68" t="str">
        <f t="shared" si="213"/>
        <v>-</v>
      </c>
      <c r="EB41" s="68" t="str">
        <f t="shared" si="214"/>
        <v>-</v>
      </c>
      <c r="EC41" s="68" t="str">
        <f t="shared" si="215"/>
        <v>-</v>
      </c>
      <c r="ED41" s="68" t="str">
        <f t="shared" si="216"/>
        <v>-</v>
      </c>
      <c r="EE41" s="68"/>
      <c r="EF41" s="355">
        <f t="shared" si="217"/>
        <v>0</v>
      </c>
      <c r="EG41" s="355">
        <f t="shared" si="218"/>
        <v>0</v>
      </c>
      <c r="EH41" s="355">
        <f t="shared" si="219"/>
        <v>0</v>
      </c>
      <c r="EI41" s="355">
        <f t="shared" si="220"/>
        <v>0</v>
      </c>
      <c r="EJ41" s="355">
        <f t="shared" si="221"/>
        <v>0</v>
      </c>
      <c r="EK41" s="355">
        <f t="shared" si="222"/>
        <v>0</v>
      </c>
      <c r="EL41" s="355">
        <f t="shared" si="223"/>
        <v>0</v>
      </c>
      <c r="EM41" s="355">
        <f t="shared" si="224"/>
        <v>0</v>
      </c>
      <c r="EN41" s="68"/>
      <c r="EO41" s="68">
        <f t="shared" si="225"/>
        <v>0</v>
      </c>
      <c r="EP41" s="68" t="str">
        <f t="shared" si="226"/>
        <v>-</v>
      </c>
      <c r="EQ41" s="68" t="str">
        <f t="shared" si="227"/>
        <v>-</v>
      </c>
      <c r="ER41" s="68" t="str">
        <f t="shared" si="228"/>
        <v>-</v>
      </c>
      <c r="ES41" s="68" t="str">
        <f t="shared" si="229"/>
        <v>-</v>
      </c>
      <c r="ET41" s="68" t="str">
        <f t="shared" si="230"/>
        <v>-</v>
      </c>
      <c r="EU41" s="68" t="str">
        <f t="shared" si="231"/>
        <v>-</v>
      </c>
      <c r="EV41" s="68" t="str">
        <f t="shared" si="232"/>
        <v>-</v>
      </c>
      <c r="EW41" s="68"/>
      <c r="EX41" s="355">
        <f t="shared" si="233"/>
        <v>0</v>
      </c>
      <c r="EY41" s="355">
        <f t="shared" si="234"/>
        <v>0</v>
      </c>
      <c r="EZ41" s="355">
        <f t="shared" si="235"/>
        <v>0</v>
      </c>
      <c r="FA41" s="355">
        <f t="shared" si="236"/>
        <v>0</v>
      </c>
      <c r="FB41" s="355">
        <f t="shared" si="237"/>
        <v>0</v>
      </c>
      <c r="FC41" s="355">
        <f t="shared" si="238"/>
        <v>0</v>
      </c>
      <c r="FD41" s="355">
        <f t="shared" si="239"/>
        <v>0</v>
      </c>
      <c r="FE41" s="355">
        <f t="shared" si="240"/>
        <v>0</v>
      </c>
      <c r="FF41" s="68"/>
      <c r="FG41" s="68">
        <f t="shared" si="241"/>
        <v>0</v>
      </c>
      <c r="FH41" s="68" t="str">
        <f t="shared" si="242"/>
        <v>-</v>
      </c>
      <c r="FI41" s="68" t="str">
        <f t="shared" si="243"/>
        <v>-</v>
      </c>
      <c r="FJ41" s="68" t="str">
        <f t="shared" si="244"/>
        <v>-</v>
      </c>
      <c r="FK41" s="68" t="str">
        <f t="shared" si="245"/>
        <v>-</v>
      </c>
      <c r="FL41" s="68" t="str">
        <f t="shared" si="246"/>
        <v>-</v>
      </c>
      <c r="FM41" s="68" t="str">
        <f t="shared" si="247"/>
        <v>-</v>
      </c>
      <c r="FN41" s="68" t="str">
        <f t="shared" si="248"/>
        <v>-</v>
      </c>
      <c r="FO41" s="68"/>
      <c r="FP41" s="355">
        <f t="shared" si="249"/>
        <v>0</v>
      </c>
      <c r="FQ41" s="355">
        <f t="shared" si="250"/>
        <v>0</v>
      </c>
      <c r="FR41" s="355">
        <f t="shared" si="251"/>
        <v>0</v>
      </c>
      <c r="FS41" s="355">
        <f t="shared" si="252"/>
        <v>0</v>
      </c>
      <c r="FT41" s="355">
        <f t="shared" si="253"/>
        <v>0</v>
      </c>
      <c r="FU41" s="355">
        <f t="shared" si="254"/>
        <v>0</v>
      </c>
      <c r="FV41" s="355">
        <f t="shared" si="255"/>
        <v>0</v>
      </c>
      <c r="FW41" s="355">
        <f t="shared" si="256"/>
        <v>0</v>
      </c>
      <c r="FX41" s="68"/>
      <c r="FY41" s="68">
        <f t="shared" si="257"/>
        <v>0</v>
      </c>
      <c r="FZ41" s="68" t="str">
        <f t="shared" si="258"/>
        <v>-</v>
      </c>
      <c r="GA41" s="68" t="str">
        <f t="shared" si="259"/>
        <v>-</v>
      </c>
      <c r="GB41" s="68" t="str">
        <f t="shared" si="260"/>
        <v>-</v>
      </c>
      <c r="GC41" s="68" t="str">
        <f t="shared" si="261"/>
        <v>-</v>
      </c>
      <c r="GD41" s="68" t="str">
        <f t="shared" si="262"/>
        <v>-</v>
      </c>
      <c r="GE41" s="68" t="str">
        <f t="shared" si="263"/>
        <v>-</v>
      </c>
      <c r="GF41" s="68" t="str">
        <f t="shared" si="264"/>
        <v>-</v>
      </c>
    </row>
    <row r="42" spans="1:188" ht="12" x14ac:dyDescent="0.3">
      <c r="A42" s="387"/>
      <c r="B42" s="387" t="s">
        <v>109</v>
      </c>
      <c r="C42" s="387" t="s">
        <v>24</v>
      </c>
      <c r="D42" s="388">
        <v>0.72916666666666663</v>
      </c>
      <c r="E42" s="388">
        <v>0</v>
      </c>
      <c r="F42" s="389" t="str">
        <f t="shared" si="134"/>
        <v>PT</v>
      </c>
      <c r="G42" s="9"/>
      <c r="H42" s="626">
        <f>INDEX(Lookup!$F$363:$Q$371,MATCH(B42,Lookup!$F$363:$F$371,0),MATCH($F$9,Lookup!$F$363:$Q$363,0))</f>
        <v>0.1</v>
      </c>
      <c r="I42" s="426">
        <v>224.9</v>
      </c>
      <c r="J42" s="392">
        <f t="shared" si="135"/>
        <v>683.8</v>
      </c>
      <c r="K42" s="392">
        <f t="shared" si="136"/>
        <v>0</v>
      </c>
      <c r="L42" s="394">
        <f t="shared" si="137"/>
        <v>0</v>
      </c>
      <c r="M42" s="395">
        <f t="shared" si="138"/>
        <v>224.9</v>
      </c>
      <c r="N42" s="395">
        <f t="shared" si="160"/>
        <v>0</v>
      </c>
      <c r="O42" s="9">
        <f t="shared" si="139"/>
        <v>0</v>
      </c>
      <c r="P42" s="9">
        <f t="shared" si="161"/>
        <v>0</v>
      </c>
      <c r="Q42" s="9">
        <f t="shared" si="162"/>
        <v>0</v>
      </c>
      <c r="R42" s="9">
        <f t="shared" si="163"/>
        <v>0</v>
      </c>
      <c r="S42" s="9">
        <f t="shared" si="164"/>
        <v>0</v>
      </c>
      <c r="T42" s="9">
        <f t="shared" si="165"/>
        <v>0</v>
      </c>
      <c r="U42" s="9">
        <f t="shared" si="166"/>
        <v>0</v>
      </c>
      <c r="V42" s="9">
        <f t="shared" si="167"/>
        <v>0</v>
      </c>
      <c r="W42" s="9">
        <f t="shared" si="168"/>
        <v>0</v>
      </c>
      <c r="X42" s="9">
        <f t="shared" si="169"/>
        <v>0</v>
      </c>
      <c r="Y42" s="9">
        <f t="shared" si="140"/>
        <v>0</v>
      </c>
      <c r="Z42" s="9">
        <f t="shared" si="170"/>
        <v>0</v>
      </c>
      <c r="AA42" s="9">
        <f t="shared" si="171"/>
        <v>0</v>
      </c>
      <c r="AB42" s="9">
        <f t="shared" si="172"/>
        <v>0</v>
      </c>
      <c r="AC42" s="9">
        <f t="shared" si="141"/>
        <v>0</v>
      </c>
      <c r="AD42" s="9">
        <f t="shared" si="142"/>
        <v>0</v>
      </c>
      <c r="AE42" s="9">
        <f t="shared" si="143"/>
        <v>0</v>
      </c>
      <c r="AF42" s="9">
        <f t="shared" si="144"/>
        <v>0</v>
      </c>
      <c r="AG42" s="9">
        <f t="shared" si="145"/>
        <v>0</v>
      </c>
      <c r="AH42" s="8">
        <f t="shared" si="146"/>
        <v>224.9</v>
      </c>
      <c r="AI42" s="8">
        <f t="shared" si="147"/>
        <v>0</v>
      </c>
      <c r="AJ42" s="8">
        <f t="shared" si="148"/>
        <v>0</v>
      </c>
      <c r="AK42" s="8">
        <f t="shared" si="149"/>
        <v>0</v>
      </c>
      <c r="AL42" s="8">
        <f t="shared" si="150"/>
        <v>0</v>
      </c>
      <c r="AM42" s="103" t="str">
        <f t="shared" si="151"/>
        <v>1</v>
      </c>
      <c r="AN42" s="63"/>
      <c r="AO42" s="63"/>
      <c r="AP42" s="63"/>
      <c r="AQ42" s="66"/>
      <c r="AR42" s="66"/>
      <c r="AS42" s="63"/>
      <c r="AT42" s="63"/>
      <c r="AU42" s="63"/>
      <c r="AV42" s="63"/>
      <c r="AW42" s="63"/>
      <c r="AX42" s="66"/>
      <c r="AY42" s="66"/>
      <c r="AZ42" s="63"/>
      <c r="BA42" s="63"/>
      <c r="BB42" s="63"/>
      <c r="BC42" s="63"/>
      <c r="BD42" s="63"/>
      <c r="BE42" s="66"/>
      <c r="BF42" s="66"/>
      <c r="BG42" s="63"/>
      <c r="BH42" s="63"/>
      <c r="BI42" s="63"/>
      <c r="BJ42" s="63"/>
      <c r="BK42" s="63"/>
      <c r="BL42" s="66"/>
      <c r="BM42" s="66"/>
      <c r="BN42" s="63"/>
      <c r="BO42" s="63"/>
      <c r="BP42" s="63"/>
      <c r="BQ42" s="63"/>
      <c r="BR42" s="63"/>
      <c r="BS42" s="70"/>
      <c r="BT42" s="70"/>
      <c r="BU42" s="70">
        <f t="shared" si="173"/>
        <v>0</v>
      </c>
      <c r="BV42" s="70">
        <f t="shared" si="174"/>
        <v>0</v>
      </c>
      <c r="BW42" s="70">
        <f t="shared" si="175"/>
        <v>0</v>
      </c>
      <c r="BX42" s="70">
        <f t="shared" si="176"/>
        <v>0</v>
      </c>
      <c r="BY42" s="70">
        <f t="shared" si="177"/>
        <v>0</v>
      </c>
      <c r="BZ42" s="70">
        <f t="shared" si="178"/>
        <v>0</v>
      </c>
      <c r="CA42" s="104"/>
      <c r="CB42" s="104">
        <f t="shared" si="179"/>
        <v>0</v>
      </c>
      <c r="CC42" s="104">
        <f t="shared" si="180"/>
        <v>0</v>
      </c>
      <c r="CD42" s="104">
        <f t="shared" si="181"/>
        <v>0</v>
      </c>
      <c r="CE42" s="104">
        <f t="shared" si="182"/>
        <v>0</v>
      </c>
      <c r="CF42" s="104">
        <f t="shared" si="183"/>
        <v>0</v>
      </c>
      <c r="CG42" s="104">
        <f t="shared" si="184"/>
        <v>0</v>
      </c>
      <c r="CH42" s="105"/>
      <c r="CI42" s="960">
        <f t="shared" si="152"/>
        <v>0</v>
      </c>
      <c r="CJ42" s="960">
        <f t="shared" si="153"/>
        <v>0</v>
      </c>
      <c r="CK42" s="960">
        <f t="shared" si="154"/>
        <v>0</v>
      </c>
      <c r="CL42" s="960">
        <f t="shared" si="155"/>
        <v>0</v>
      </c>
      <c r="CM42" s="960">
        <f t="shared" si="156"/>
        <v>0</v>
      </c>
      <c r="CN42" s="960">
        <f t="shared" si="157"/>
        <v>0</v>
      </c>
      <c r="CO42" s="960">
        <f t="shared" si="158"/>
        <v>0</v>
      </c>
      <c r="CP42" s="294">
        <f t="shared" si="159"/>
        <v>0</v>
      </c>
      <c r="CV42" s="355">
        <f t="shared" si="185"/>
        <v>0</v>
      </c>
      <c r="CW42" s="355">
        <f t="shared" si="186"/>
        <v>0</v>
      </c>
      <c r="CX42" s="355">
        <f t="shared" si="187"/>
        <v>0</v>
      </c>
      <c r="CY42" s="355">
        <f t="shared" si="188"/>
        <v>0</v>
      </c>
      <c r="CZ42" s="355">
        <f t="shared" si="189"/>
        <v>0</v>
      </c>
      <c r="DA42" s="355">
        <f t="shared" si="190"/>
        <v>0</v>
      </c>
      <c r="DB42" s="355">
        <f t="shared" si="191"/>
        <v>0</v>
      </c>
      <c r="DC42" s="355">
        <f t="shared" si="192"/>
        <v>0</v>
      </c>
      <c r="DD42" s="68"/>
      <c r="DE42" s="1168">
        <f t="shared" si="193"/>
        <v>0</v>
      </c>
      <c r="DF42" s="1168" t="str">
        <f t="shared" si="194"/>
        <v>-</v>
      </c>
      <c r="DG42" s="1168" t="str">
        <f t="shared" si="195"/>
        <v>-</v>
      </c>
      <c r="DH42" s="1168" t="str">
        <f t="shared" si="196"/>
        <v>-</v>
      </c>
      <c r="DI42" s="1168" t="str">
        <f t="shared" si="197"/>
        <v>-</v>
      </c>
      <c r="DJ42" s="1168" t="str">
        <f t="shared" si="198"/>
        <v>-</v>
      </c>
      <c r="DK42" s="1168" t="str">
        <f t="shared" si="199"/>
        <v>-</v>
      </c>
      <c r="DL42" s="1168" t="str">
        <f t="shared" si="200"/>
        <v>-</v>
      </c>
      <c r="DM42" s="68"/>
      <c r="DN42" s="355">
        <f t="shared" si="201"/>
        <v>0</v>
      </c>
      <c r="DO42" s="355">
        <f t="shared" si="202"/>
        <v>0</v>
      </c>
      <c r="DP42" s="355">
        <f t="shared" si="203"/>
        <v>0</v>
      </c>
      <c r="DQ42" s="355">
        <f t="shared" si="204"/>
        <v>0</v>
      </c>
      <c r="DR42" s="355">
        <f t="shared" si="205"/>
        <v>0</v>
      </c>
      <c r="DS42" s="355">
        <f t="shared" si="206"/>
        <v>0</v>
      </c>
      <c r="DT42" s="355">
        <f t="shared" si="207"/>
        <v>0</v>
      </c>
      <c r="DU42" s="355">
        <f t="shared" si="208"/>
        <v>0</v>
      </c>
      <c r="DV42" s="68"/>
      <c r="DW42" s="68">
        <f t="shared" si="209"/>
        <v>0</v>
      </c>
      <c r="DX42" s="68" t="str">
        <f t="shared" si="210"/>
        <v>-</v>
      </c>
      <c r="DY42" s="68" t="str">
        <f t="shared" si="211"/>
        <v>-</v>
      </c>
      <c r="DZ42" s="68" t="str">
        <f t="shared" si="212"/>
        <v>-</v>
      </c>
      <c r="EA42" s="68" t="str">
        <f t="shared" si="213"/>
        <v>-</v>
      </c>
      <c r="EB42" s="68" t="str">
        <f t="shared" si="214"/>
        <v>-</v>
      </c>
      <c r="EC42" s="68" t="str">
        <f t="shared" si="215"/>
        <v>-</v>
      </c>
      <c r="ED42" s="68" t="str">
        <f t="shared" si="216"/>
        <v>-</v>
      </c>
      <c r="EE42" s="68"/>
      <c r="EF42" s="355">
        <f t="shared" si="217"/>
        <v>0</v>
      </c>
      <c r="EG42" s="355">
        <f t="shared" si="218"/>
        <v>0</v>
      </c>
      <c r="EH42" s="355">
        <f t="shared" si="219"/>
        <v>0</v>
      </c>
      <c r="EI42" s="355">
        <f t="shared" si="220"/>
        <v>0</v>
      </c>
      <c r="EJ42" s="355">
        <f t="shared" si="221"/>
        <v>0</v>
      </c>
      <c r="EK42" s="355">
        <f t="shared" si="222"/>
        <v>0</v>
      </c>
      <c r="EL42" s="355">
        <f t="shared" si="223"/>
        <v>0</v>
      </c>
      <c r="EM42" s="355">
        <f t="shared" si="224"/>
        <v>0</v>
      </c>
      <c r="EN42" s="68"/>
      <c r="EO42" s="68">
        <f t="shared" si="225"/>
        <v>0</v>
      </c>
      <c r="EP42" s="68" t="str">
        <f t="shared" si="226"/>
        <v>-</v>
      </c>
      <c r="EQ42" s="68" t="str">
        <f t="shared" si="227"/>
        <v>-</v>
      </c>
      <c r="ER42" s="68" t="str">
        <f t="shared" si="228"/>
        <v>-</v>
      </c>
      <c r="ES42" s="68" t="str">
        <f t="shared" si="229"/>
        <v>-</v>
      </c>
      <c r="ET42" s="68" t="str">
        <f t="shared" si="230"/>
        <v>-</v>
      </c>
      <c r="EU42" s="68" t="str">
        <f t="shared" si="231"/>
        <v>-</v>
      </c>
      <c r="EV42" s="68" t="str">
        <f t="shared" si="232"/>
        <v>-</v>
      </c>
      <c r="EW42" s="68"/>
      <c r="EX42" s="355">
        <f t="shared" si="233"/>
        <v>0</v>
      </c>
      <c r="EY42" s="355">
        <f t="shared" si="234"/>
        <v>0</v>
      </c>
      <c r="EZ42" s="355">
        <f t="shared" si="235"/>
        <v>0</v>
      </c>
      <c r="FA42" s="355">
        <f t="shared" si="236"/>
        <v>0</v>
      </c>
      <c r="FB42" s="355">
        <f t="shared" si="237"/>
        <v>0</v>
      </c>
      <c r="FC42" s="355">
        <f t="shared" si="238"/>
        <v>0</v>
      </c>
      <c r="FD42" s="355">
        <f t="shared" si="239"/>
        <v>0</v>
      </c>
      <c r="FE42" s="355">
        <f t="shared" si="240"/>
        <v>0</v>
      </c>
      <c r="FF42" s="68"/>
      <c r="FG42" s="68">
        <f t="shared" si="241"/>
        <v>0</v>
      </c>
      <c r="FH42" s="68" t="str">
        <f t="shared" si="242"/>
        <v>-</v>
      </c>
      <c r="FI42" s="68" t="str">
        <f t="shared" si="243"/>
        <v>-</v>
      </c>
      <c r="FJ42" s="68" t="str">
        <f t="shared" si="244"/>
        <v>-</v>
      </c>
      <c r="FK42" s="68" t="str">
        <f t="shared" si="245"/>
        <v>-</v>
      </c>
      <c r="FL42" s="68" t="str">
        <f t="shared" si="246"/>
        <v>-</v>
      </c>
      <c r="FM42" s="68" t="str">
        <f t="shared" si="247"/>
        <v>-</v>
      </c>
      <c r="FN42" s="68" t="str">
        <f t="shared" si="248"/>
        <v>-</v>
      </c>
      <c r="FO42" s="68"/>
      <c r="FP42" s="355">
        <f t="shared" si="249"/>
        <v>0</v>
      </c>
      <c r="FQ42" s="355">
        <f t="shared" si="250"/>
        <v>0</v>
      </c>
      <c r="FR42" s="355">
        <f t="shared" si="251"/>
        <v>0</v>
      </c>
      <c r="FS42" s="355">
        <f t="shared" si="252"/>
        <v>0</v>
      </c>
      <c r="FT42" s="355">
        <f t="shared" si="253"/>
        <v>0</v>
      </c>
      <c r="FU42" s="355">
        <f t="shared" si="254"/>
        <v>0</v>
      </c>
      <c r="FV42" s="355">
        <f t="shared" si="255"/>
        <v>0</v>
      </c>
      <c r="FW42" s="355">
        <f t="shared" si="256"/>
        <v>0</v>
      </c>
      <c r="FX42" s="68"/>
      <c r="FY42" s="68">
        <f t="shared" si="257"/>
        <v>0</v>
      </c>
      <c r="FZ42" s="68" t="str">
        <f t="shared" si="258"/>
        <v>-</v>
      </c>
      <c r="GA42" s="68" t="str">
        <f t="shared" si="259"/>
        <v>-</v>
      </c>
      <c r="GB42" s="68" t="str">
        <f t="shared" si="260"/>
        <v>-</v>
      </c>
      <c r="GC42" s="68" t="str">
        <f t="shared" si="261"/>
        <v>-</v>
      </c>
      <c r="GD42" s="68" t="str">
        <f t="shared" si="262"/>
        <v>-</v>
      </c>
      <c r="GE42" s="68" t="str">
        <f t="shared" si="263"/>
        <v>-</v>
      </c>
      <c r="GF42" s="68" t="str">
        <f t="shared" si="264"/>
        <v>-</v>
      </c>
    </row>
    <row r="43" spans="1:188" ht="12" x14ac:dyDescent="0.3">
      <c r="A43" s="387"/>
      <c r="B43" s="387" t="s">
        <v>109</v>
      </c>
      <c r="C43" s="387" t="s">
        <v>24</v>
      </c>
      <c r="D43" s="388">
        <v>0.72916666666666663</v>
      </c>
      <c r="E43" s="388">
        <v>0</v>
      </c>
      <c r="F43" s="389" t="str">
        <f>IF(VALUE(D43)&gt;=0.72,"PT",IF(VALUE(D43)&lt;0.72,"Off-PT"))</f>
        <v>PT</v>
      </c>
      <c r="G43" s="9"/>
      <c r="H43" s="626">
        <f>INDEX(Lookup!$F$363:$Q$371,MATCH(B43,Lookup!$F$363:$F$371,0),MATCH($F$9,Lookup!$F$363:$Q$363,0))</f>
        <v>0.1</v>
      </c>
      <c r="I43" s="426">
        <v>224.9</v>
      </c>
      <c r="J43" s="392">
        <f t="shared" si="135"/>
        <v>683.8</v>
      </c>
      <c r="K43" s="392">
        <f>H43*L43</f>
        <v>0</v>
      </c>
      <c r="L43" s="394">
        <f>COUNTA(AN43:BR43)</f>
        <v>0</v>
      </c>
      <c r="M43" s="395">
        <f t="shared" si="138"/>
        <v>224.9</v>
      </c>
      <c r="N43" s="395">
        <f t="shared" si="160"/>
        <v>0</v>
      </c>
      <c r="O43" s="9">
        <f>IF($L$4&gt;0,P43*J43*$M$4*H43,0)</f>
        <v>0</v>
      </c>
      <c r="P43" s="9">
        <f>COUNTIF(AN43:BR43,"A")</f>
        <v>0</v>
      </c>
      <c r="Q43" s="9">
        <f>IF($L$5&gt;0,R43*J43*$M$5*H43,0)</f>
        <v>0</v>
      </c>
      <c r="R43" s="9">
        <f>COUNTIF(AN43:BR43,"B")</f>
        <v>0</v>
      </c>
      <c r="S43" s="9">
        <f>IF($L$6&gt;0,T43*J43*$M$6*H43,0)</f>
        <v>0</v>
      </c>
      <c r="T43" s="9">
        <f>COUNTIF(AN43:BR43,"C")</f>
        <v>0</v>
      </c>
      <c r="U43" s="9">
        <f>IF($L$7&gt;0,V43*J43*$M$7*H43,0)</f>
        <v>0</v>
      </c>
      <c r="V43" s="9">
        <f>COUNTIF(AN43:BR43,"D")</f>
        <v>0</v>
      </c>
      <c r="W43" s="9">
        <f>IF($L$8&gt;0,X43*J43*$M$8*H43,0)</f>
        <v>0</v>
      </c>
      <c r="X43" s="9">
        <f>COUNTIF(AN43:BR43,"E")</f>
        <v>0</v>
      </c>
      <c r="Y43" s="9">
        <f>COUNTIF(AN43:BR43,"F")</f>
        <v>0</v>
      </c>
      <c r="Z43" s="9">
        <f>COUNTIF(AN43:BR43,"G")</f>
        <v>0</v>
      </c>
      <c r="AA43" s="9">
        <f>COUNTIF(AN43:BR43,"H")</f>
        <v>0</v>
      </c>
      <c r="AB43" s="9">
        <f>(Y43+Z43+AA43)*H43</f>
        <v>0</v>
      </c>
      <c r="AC43" s="9">
        <f>IF($L$4&gt;0,I43*$M$4*P43,0)</f>
        <v>0</v>
      </c>
      <c r="AD43" s="9">
        <f>IF($L$5&gt;0,I43*$M$5*R43,0)</f>
        <v>0</v>
      </c>
      <c r="AE43" s="9">
        <f>IF($L$6&gt;0,I43*$M$6*T43,0)</f>
        <v>0</v>
      </c>
      <c r="AF43" s="9">
        <f>IF($L$7&gt;0,I43*$M$7*V43,0)</f>
        <v>0</v>
      </c>
      <c r="AG43" s="9">
        <f>IF($L$8&gt;0,I43*$M$8*X43,0)</f>
        <v>0</v>
      </c>
      <c r="AH43" s="8">
        <f>IF(ISERROR(M43*$M$4),0,M43*$M$4)</f>
        <v>224.9</v>
      </c>
      <c r="AI43" s="8">
        <f>IF(ISERROR(M43*$M$5),0,M43*$M$5)</f>
        <v>0</v>
      </c>
      <c r="AJ43" s="8">
        <f>IF(ISERROR(M43*$M$6),0,M43*$M$6)</f>
        <v>0</v>
      </c>
      <c r="AK43" s="8">
        <f>IF(ISERROR(M43*$M$7),0,M43*$M$7)</f>
        <v>0</v>
      </c>
      <c r="AL43" s="8">
        <f>IF(ISERROR(M43*$M$8),0,M43*$M$8)</f>
        <v>0</v>
      </c>
      <c r="AM43" s="103" t="str">
        <f t="shared" si="151"/>
        <v>1</v>
      </c>
      <c r="AN43" s="63"/>
      <c r="AO43" s="63"/>
      <c r="AP43" s="63"/>
      <c r="AQ43" s="66"/>
      <c r="AR43" s="66"/>
      <c r="AS43" s="63"/>
      <c r="AT43" s="63"/>
      <c r="AU43" s="63"/>
      <c r="AV43" s="63"/>
      <c r="AW43" s="63"/>
      <c r="AX43" s="66"/>
      <c r="AY43" s="66"/>
      <c r="AZ43" s="63"/>
      <c r="BA43" s="63"/>
      <c r="BB43" s="63"/>
      <c r="BC43" s="63"/>
      <c r="BD43" s="63"/>
      <c r="BE43" s="66"/>
      <c r="BF43" s="66"/>
      <c r="BG43" s="63"/>
      <c r="BH43" s="63"/>
      <c r="BI43" s="63"/>
      <c r="BJ43" s="63"/>
      <c r="BK43" s="63"/>
      <c r="BL43" s="66"/>
      <c r="BM43" s="66"/>
      <c r="BN43" s="63"/>
      <c r="BO43" s="63"/>
      <c r="BP43" s="63"/>
      <c r="BQ43" s="63"/>
      <c r="BR43" s="63"/>
      <c r="BS43" s="70"/>
      <c r="BT43" s="70"/>
      <c r="BU43" s="70">
        <f t="shared" si="173"/>
        <v>0</v>
      </c>
      <c r="BV43" s="70">
        <f t="shared" si="174"/>
        <v>0</v>
      </c>
      <c r="BW43" s="70">
        <f t="shared" si="175"/>
        <v>0</v>
      </c>
      <c r="BX43" s="70">
        <f t="shared" si="176"/>
        <v>0</v>
      </c>
      <c r="BY43" s="70">
        <f t="shared" si="177"/>
        <v>0</v>
      </c>
      <c r="BZ43" s="70">
        <f t="shared" si="178"/>
        <v>0</v>
      </c>
      <c r="CA43" s="104"/>
      <c r="CB43" s="104">
        <f t="shared" si="179"/>
        <v>0</v>
      </c>
      <c r="CC43" s="104">
        <f t="shared" si="180"/>
        <v>0</v>
      </c>
      <c r="CD43" s="104">
        <f t="shared" si="181"/>
        <v>0</v>
      </c>
      <c r="CE43" s="104">
        <f t="shared" si="182"/>
        <v>0</v>
      </c>
      <c r="CF43" s="104">
        <f t="shared" si="183"/>
        <v>0</v>
      </c>
      <c r="CG43" s="104">
        <f t="shared" si="184"/>
        <v>0</v>
      </c>
      <c r="CH43" s="105"/>
      <c r="CI43" s="960">
        <f t="shared" si="152"/>
        <v>0</v>
      </c>
      <c r="CJ43" s="960">
        <f t="shared" si="153"/>
        <v>0</v>
      </c>
      <c r="CK43" s="960">
        <f t="shared" si="154"/>
        <v>0</v>
      </c>
      <c r="CL43" s="960">
        <f t="shared" si="155"/>
        <v>0</v>
      </c>
      <c r="CM43" s="960">
        <f t="shared" si="156"/>
        <v>0</v>
      </c>
      <c r="CN43" s="960">
        <f t="shared" si="157"/>
        <v>0</v>
      </c>
      <c r="CO43" s="960">
        <f t="shared" si="158"/>
        <v>0</v>
      </c>
      <c r="CP43" s="294">
        <f t="shared" si="159"/>
        <v>0</v>
      </c>
      <c r="CV43" s="355">
        <f t="shared" si="185"/>
        <v>0</v>
      </c>
      <c r="CW43" s="355">
        <f t="shared" si="186"/>
        <v>0</v>
      </c>
      <c r="CX43" s="355">
        <f t="shared" si="187"/>
        <v>0</v>
      </c>
      <c r="CY43" s="355">
        <f t="shared" si="188"/>
        <v>0</v>
      </c>
      <c r="CZ43" s="355">
        <f t="shared" si="189"/>
        <v>0</v>
      </c>
      <c r="DA43" s="355">
        <f t="shared" si="190"/>
        <v>0</v>
      </c>
      <c r="DB43" s="355">
        <f t="shared" si="191"/>
        <v>0</v>
      </c>
      <c r="DC43" s="355">
        <f t="shared" si="192"/>
        <v>0</v>
      </c>
      <c r="DD43" s="68"/>
      <c r="DE43" s="1168">
        <f t="shared" si="193"/>
        <v>0</v>
      </c>
      <c r="DF43" s="1168" t="str">
        <f t="shared" si="194"/>
        <v>-</v>
      </c>
      <c r="DG43" s="1168" t="str">
        <f t="shared" si="195"/>
        <v>-</v>
      </c>
      <c r="DH43" s="1168" t="str">
        <f t="shared" si="196"/>
        <v>-</v>
      </c>
      <c r="DI43" s="1168" t="str">
        <f t="shared" si="197"/>
        <v>-</v>
      </c>
      <c r="DJ43" s="1168" t="str">
        <f t="shared" si="198"/>
        <v>-</v>
      </c>
      <c r="DK43" s="1168" t="str">
        <f t="shared" si="199"/>
        <v>-</v>
      </c>
      <c r="DL43" s="1168" t="str">
        <f t="shared" si="200"/>
        <v>-</v>
      </c>
      <c r="DM43" s="68"/>
      <c r="DN43" s="355">
        <f t="shared" si="201"/>
        <v>0</v>
      </c>
      <c r="DO43" s="355">
        <f t="shared" si="202"/>
        <v>0</v>
      </c>
      <c r="DP43" s="355">
        <f t="shared" si="203"/>
        <v>0</v>
      </c>
      <c r="DQ43" s="355">
        <f t="shared" si="204"/>
        <v>0</v>
      </c>
      <c r="DR43" s="355">
        <f t="shared" si="205"/>
        <v>0</v>
      </c>
      <c r="DS43" s="355">
        <f t="shared" si="206"/>
        <v>0</v>
      </c>
      <c r="DT43" s="355">
        <f t="shared" si="207"/>
        <v>0</v>
      </c>
      <c r="DU43" s="355">
        <f t="shared" si="208"/>
        <v>0</v>
      </c>
      <c r="DV43" s="68"/>
      <c r="DW43" s="68">
        <f t="shared" si="209"/>
        <v>0</v>
      </c>
      <c r="DX43" s="68" t="str">
        <f t="shared" si="210"/>
        <v>-</v>
      </c>
      <c r="DY43" s="68" t="str">
        <f t="shared" si="211"/>
        <v>-</v>
      </c>
      <c r="DZ43" s="68" t="str">
        <f t="shared" si="212"/>
        <v>-</v>
      </c>
      <c r="EA43" s="68" t="str">
        <f t="shared" si="213"/>
        <v>-</v>
      </c>
      <c r="EB43" s="68" t="str">
        <f t="shared" si="214"/>
        <v>-</v>
      </c>
      <c r="EC43" s="68" t="str">
        <f t="shared" si="215"/>
        <v>-</v>
      </c>
      <c r="ED43" s="68" t="str">
        <f t="shared" si="216"/>
        <v>-</v>
      </c>
      <c r="EE43" s="68"/>
      <c r="EF43" s="355">
        <f t="shared" si="217"/>
        <v>0</v>
      </c>
      <c r="EG43" s="355">
        <f t="shared" si="218"/>
        <v>0</v>
      </c>
      <c r="EH43" s="355">
        <f t="shared" si="219"/>
        <v>0</v>
      </c>
      <c r="EI43" s="355">
        <f t="shared" si="220"/>
        <v>0</v>
      </c>
      <c r="EJ43" s="355">
        <f t="shared" si="221"/>
        <v>0</v>
      </c>
      <c r="EK43" s="355">
        <f t="shared" si="222"/>
        <v>0</v>
      </c>
      <c r="EL43" s="355">
        <f t="shared" si="223"/>
        <v>0</v>
      </c>
      <c r="EM43" s="355">
        <f t="shared" si="224"/>
        <v>0</v>
      </c>
      <c r="EN43" s="68"/>
      <c r="EO43" s="68">
        <f t="shared" si="225"/>
        <v>0</v>
      </c>
      <c r="EP43" s="68" t="str">
        <f t="shared" si="226"/>
        <v>-</v>
      </c>
      <c r="EQ43" s="68" t="str">
        <f t="shared" si="227"/>
        <v>-</v>
      </c>
      <c r="ER43" s="68" t="str">
        <f t="shared" si="228"/>
        <v>-</v>
      </c>
      <c r="ES43" s="68" t="str">
        <f t="shared" si="229"/>
        <v>-</v>
      </c>
      <c r="ET43" s="68" t="str">
        <f t="shared" si="230"/>
        <v>-</v>
      </c>
      <c r="EU43" s="68" t="str">
        <f t="shared" si="231"/>
        <v>-</v>
      </c>
      <c r="EV43" s="68" t="str">
        <f t="shared" si="232"/>
        <v>-</v>
      </c>
      <c r="EW43" s="68"/>
      <c r="EX43" s="355">
        <f t="shared" si="233"/>
        <v>0</v>
      </c>
      <c r="EY43" s="355">
        <f t="shared" si="234"/>
        <v>0</v>
      </c>
      <c r="EZ43" s="355">
        <f t="shared" si="235"/>
        <v>0</v>
      </c>
      <c r="FA43" s="355">
        <f t="shared" si="236"/>
        <v>0</v>
      </c>
      <c r="FB43" s="355">
        <f t="shared" si="237"/>
        <v>0</v>
      </c>
      <c r="FC43" s="355">
        <f t="shared" si="238"/>
        <v>0</v>
      </c>
      <c r="FD43" s="355">
        <f t="shared" si="239"/>
        <v>0</v>
      </c>
      <c r="FE43" s="355">
        <f t="shared" si="240"/>
        <v>0</v>
      </c>
      <c r="FF43" s="68"/>
      <c r="FG43" s="68">
        <f t="shared" si="241"/>
        <v>0</v>
      </c>
      <c r="FH43" s="68" t="str">
        <f t="shared" si="242"/>
        <v>-</v>
      </c>
      <c r="FI43" s="68" t="str">
        <f t="shared" si="243"/>
        <v>-</v>
      </c>
      <c r="FJ43" s="68" t="str">
        <f t="shared" si="244"/>
        <v>-</v>
      </c>
      <c r="FK43" s="68" t="str">
        <f t="shared" si="245"/>
        <v>-</v>
      </c>
      <c r="FL43" s="68" t="str">
        <f t="shared" si="246"/>
        <v>-</v>
      </c>
      <c r="FM43" s="68" t="str">
        <f t="shared" si="247"/>
        <v>-</v>
      </c>
      <c r="FN43" s="68" t="str">
        <f t="shared" si="248"/>
        <v>-</v>
      </c>
      <c r="FO43" s="68"/>
      <c r="FP43" s="355">
        <f t="shared" si="249"/>
        <v>0</v>
      </c>
      <c r="FQ43" s="355">
        <f t="shared" si="250"/>
        <v>0</v>
      </c>
      <c r="FR43" s="355">
        <f t="shared" si="251"/>
        <v>0</v>
      </c>
      <c r="FS43" s="355">
        <f t="shared" si="252"/>
        <v>0</v>
      </c>
      <c r="FT43" s="355">
        <f t="shared" si="253"/>
        <v>0</v>
      </c>
      <c r="FU43" s="355">
        <f t="shared" si="254"/>
        <v>0</v>
      </c>
      <c r="FV43" s="355">
        <f t="shared" si="255"/>
        <v>0</v>
      </c>
      <c r="FW43" s="355">
        <f t="shared" si="256"/>
        <v>0</v>
      </c>
      <c r="FX43" s="68"/>
      <c r="FY43" s="68">
        <f t="shared" si="257"/>
        <v>0</v>
      </c>
      <c r="FZ43" s="68" t="str">
        <f t="shared" si="258"/>
        <v>-</v>
      </c>
      <c r="GA43" s="68" t="str">
        <f t="shared" si="259"/>
        <v>-</v>
      </c>
      <c r="GB43" s="68" t="str">
        <f t="shared" si="260"/>
        <v>-</v>
      </c>
      <c r="GC43" s="68" t="str">
        <f t="shared" si="261"/>
        <v>-</v>
      </c>
      <c r="GD43" s="68" t="str">
        <f t="shared" si="262"/>
        <v>-</v>
      </c>
      <c r="GE43" s="68" t="str">
        <f t="shared" si="263"/>
        <v>-</v>
      </c>
      <c r="GF43" s="68" t="str">
        <f t="shared" si="264"/>
        <v>-</v>
      </c>
    </row>
    <row r="44" spans="1:188" ht="12.6" thickBot="1" x14ac:dyDescent="0.35">
      <c r="A44" s="396"/>
      <c r="B44" s="396" t="s">
        <v>109</v>
      </c>
      <c r="C44" s="396" t="s">
        <v>24</v>
      </c>
      <c r="D44" s="397">
        <v>0.72916666666666663</v>
      </c>
      <c r="E44" s="397">
        <v>0</v>
      </c>
      <c r="F44" s="398" t="str">
        <f>IF(VALUE(D44)&gt;=0.72,"PT",IF(VALUE(D44)&lt;0.72,"Off-PT"))</f>
        <v>PT</v>
      </c>
      <c r="G44" s="906"/>
      <c r="H44" s="624">
        <f>INDEX(Lookup!$F$363:$Q$371,MATCH(B44,Lookup!$F$363:$F$371,0),MATCH($F$9,Lookup!$F$363:$Q$363,0))</f>
        <v>0.1</v>
      </c>
      <c r="I44" s="427">
        <v>224.9</v>
      </c>
      <c r="J44" s="401">
        <f t="shared" si="135"/>
        <v>683.8</v>
      </c>
      <c r="K44" s="401">
        <f>H44*L44</f>
        <v>0</v>
      </c>
      <c r="L44" s="403">
        <f>COUNTA(AN44:BR44)</f>
        <v>0</v>
      </c>
      <c r="M44" s="404">
        <f t="shared" si="138"/>
        <v>224.9</v>
      </c>
      <c r="N44" s="404">
        <f t="shared" si="160"/>
        <v>0</v>
      </c>
      <c r="O44" s="9">
        <f>IF($L$4&gt;0,P44*J44*$M$4*H44,0)</f>
        <v>0</v>
      </c>
      <c r="P44" s="9">
        <f>COUNTIF(AN44:BR44,"A")</f>
        <v>0</v>
      </c>
      <c r="Q44" s="9">
        <f>IF($L$5&gt;0,R44*J44*$M$5*H44,0)</f>
        <v>0</v>
      </c>
      <c r="R44" s="9">
        <f>COUNTIF(AN44:BR44,"B")</f>
        <v>0</v>
      </c>
      <c r="S44" s="9">
        <f>IF($L$6&gt;0,T44*J44*$M$6*H44,0)</f>
        <v>0</v>
      </c>
      <c r="T44" s="9">
        <f>COUNTIF(AN44:BR44,"C")</f>
        <v>0</v>
      </c>
      <c r="U44" s="9">
        <f>IF($L$7&gt;0,V44*J44*$M$7*H44,0)</f>
        <v>0</v>
      </c>
      <c r="V44" s="9">
        <f>COUNTIF(AN44:BR44,"D")</f>
        <v>0</v>
      </c>
      <c r="W44" s="9">
        <f>IF($L$8&gt;0,X44*J44*$M$8*H44,0)</f>
        <v>0</v>
      </c>
      <c r="X44" s="9">
        <f>COUNTIF(AN44:BR44,"E")</f>
        <v>0</v>
      </c>
      <c r="Y44" s="9">
        <f>COUNTIF(AN44:BR44,"F")</f>
        <v>0</v>
      </c>
      <c r="Z44" s="9">
        <f>COUNTIF(AN44:BR44,"G")</f>
        <v>0</v>
      </c>
      <c r="AA44" s="9">
        <f>COUNTIF(AN44:BR44,"H")</f>
        <v>0</v>
      </c>
      <c r="AB44" s="9">
        <f>(Y44+Z44+AA44)*H44</f>
        <v>0</v>
      </c>
      <c r="AC44" s="9">
        <f>IF($L$4&gt;0,I44*$M$4*P44,0)</f>
        <v>0</v>
      </c>
      <c r="AD44" s="9">
        <f>IF($L$5&gt;0,I44*$M$5*R44,0)</f>
        <v>0</v>
      </c>
      <c r="AE44" s="9">
        <f>IF($L$6&gt;0,I44*$M$6*T44,0)</f>
        <v>0</v>
      </c>
      <c r="AF44" s="9">
        <f>IF($L$7&gt;0,I44*$M$7*V44,0)</f>
        <v>0</v>
      </c>
      <c r="AG44" s="9">
        <f>IF($L$8&gt;0,I44*$M$8*X44,0)</f>
        <v>0</v>
      </c>
      <c r="AH44" s="8">
        <f>IF(ISERROR(M44*$M$4),0,M44*$M$4)</f>
        <v>224.9</v>
      </c>
      <c r="AI44" s="8">
        <f>IF(ISERROR(M44*$M$5),0,M44*$M$5)</f>
        <v>0</v>
      </c>
      <c r="AJ44" s="8">
        <f>IF(ISERROR(M44*$M$6),0,M44*$M$6)</f>
        <v>0</v>
      </c>
      <c r="AK44" s="8">
        <f>IF(ISERROR(M44*$M$7),0,M44*$M$7)</f>
        <v>0</v>
      </c>
      <c r="AL44" s="8">
        <f>IF(ISERROR(M44*$M$8),0,M44*$M$8)</f>
        <v>0</v>
      </c>
      <c r="AM44" s="103" t="str">
        <f t="shared" si="151"/>
        <v>1</v>
      </c>
      <c r="AN44" s="63"/>
      <c r="AO44" s="63"/>
      <c r="AP44" s="63"/>
      <c r="AQ44" s="66"/>
      <c r="AR44" s="66"/>
      <c r="AS44" s="63"/>
      <c r="AT44" s="63"/>
      <c r="AU44" s="63"/>
      <c r="AV44" s="63"/>
      <c r="AW44" s="63"/>
      <c r="AX44" s="66"/>
      <c r="AY44" s="66"/>
      <c r="AZ44" s="63"/>
      <c r="BA44" s="63"/>
      <c r="BB44" s="63"/>
      <c r="BC44" s="63"/>
      <c r="BD44" s="63"/>
      <c r="BE44" s="66"/>
      <c r="BF44" s="66"/>
      <c r="BG44" s="63"/>
      <c r="BH44" s="63"/>
      <c r="BI44" s="63"/>
      <c r="BJ44" s="63"/>
      <c r="BK44" s="63"/>
      <c r="BL44" s="66"/>
      <c r="BM44" s="66"/>
      <c r="BN44" s="63"/>
      <c r="BO44" s="63"/>
      <c r="BP44" s="63"/>
      <c r="BQ44" s="63"/>
      <c r="BR44" s="63"/>
      <c r="BS44" s="70"/>
      <c r="BT44" s="70"/>
      <c r="BU44" s="70">
        <f t="shared" si="173"/>
        <v>0</v>
      </c>
      <c r="BV44" s="70">
        <f t="shared" si="174"/>
        <v>0</v>
      </c>
      <c r="BW44" s="70">
        <f t="shared" si="175"/>
        <v>0</v>
      </c>
      <c r="BX44" s="70">
        <f t="shared" si="176"/>
        <v>0</v>
      </c>
      <c r="BY44" s="70">
        <f t="shared" si="177"/>
        <v>0</v>
      </c>
      <c r="BZ44" s="70">
        <f t="shared" si="178"/>
        <v>0</v>
      </c>
      <c r="CA44" s="104"/>
      <c r="CB44" s="104">
        <f t="shared" si="179"/>
        <v>0</v>
      </c>
      <c r="CC44" s="104">
        <f t="shared" si="180"/>
        <v>0</v>
      </c>
      <c r="CD44" s="104">
        <f t="shared" si="181"/>
        <v>0</v>
      </c>
      <c r="CE44" s="104">
        <f t="shared" si="182"/>
        <v>0</v>
      </c>
      <c r="CF44" s="104">
        <f t="shared" si="183"/>
        <v>0</v>
      </c>
      <c r="CG44" s="104">
        <f t="shared" si="184"/>
        <v>0</v>
      </c>
      <c r="CH44" s="105"/>
      <c r="CI44" s="960">
        <f t="shared" si="152"/>
        <v>0</v>
      </c>
      <c r="CJ44" s="960">
        <f t="shared" si="153"/>
        <v>0</v>
      </c>
      <c r="CK44" s="960">
        <f t="shared" si="154"/>
        <v>0</v>
      </c>
      <c r="CL44" s="960">
        <f t="shared" si="155"/>
        <v>0</v>
      </c>
      <c r="CM44" s="960">
        <f t="shared" si="156"/>
        <v>0</v>
      </c>
      <c r="CN44" s="960">
        <f t="shared" si="157"/>
        <v>0</v>
      </c>
      <c r="CO44" s="960">
        <f t="shared" si="158"/>
        <v>0</v>
      </c>
      <c r="CP44" s="294">
        <f t="shared" si="159"/>
        <v>0</v>
      </c>
      <c r="CV44" s="355">
        <f t="shared" si="185"/>
        <v>0</v>
      </c>
      <c r="CW44" s="355">
        <f t="shared" si="186"/>
        <v>0</v>
      </c>
      <c r="CX44" s="355">
        <f t="shared" si="187"/>
        <v>0</v>
      </c>
      <c r="CY44" s="355">
        <f t="shared" si="188"/>
        <v>0</v>
      </c>
      <c r="CZ44" s="355">
        <f t="shared" si="189"/>
        <v>0</v>
      </c>
      <c r="DA44" s="355">
        <f t="shared" si="190"/>
        <v>0</v>
      </c>
      <c r="DB44" s="355">
        <f t="shared" si="191"/>
        <v>0</v>
      </c>
      <c r="DC44" s="355">
        <f t="shared" si="192"/>
        <v>0</v>
      </c>
      <c r="DD44" s="68"/>
      <c r="DE44" s="1168">
        <f t="shared" si="193"/>
        <v>0</v>
      </c>
      <c r="DF44" s="1168" t="str">
        <f t="shared" si="194"/>
        <v>-</v>
      </c>
      <c r="DG44" s="1168" t="str">
        <f t="shared" si="195"/>
        <v>-</v>
      </c>
      <c r="DH44" s="1168" t="str">
        <f t="shared" si="196"/>
        <v>-</v>
      </c>
      <c r="DI44" s="1168" t="str">
        <f t="shared" si="197"/>
        <v>-</v>
      </c>
      <c r="DJ44" s="1168" t="str">
        <f t="shared" si="198"/>
        <v>-</v>
      </c>
      <c r="DK44" s="1168" t="str">
        <f t="shared" si="199"/>
        <v>-</v>
      </c>
      <c r="DL44" s="1168" t="str">
        <f t="shared" si="200"/>
        <v>-</v>
      </c>
      <c r="DM44" s="68"/>
      <c r="DN44" s="355">
        <f t="shared" si="201"/>
        <v>0</v>
      </c>
      <c r="DO44" s="355">
        <f t="shared" si="202"/>
        <v>0</v>
      </c>
      <c r="DP44" s="355">
        <f t="shared" si="203"/>
        <v>0</v>
      </c>
      <c r="DQ44" s="355">
        <f t="shared" si="204"/>
        <v>0</v>
      </c>
      <c r="DR44" s="355">
        <f t="shared" si="205"/>
        <v>0</v>
      </c>
      <c r="DS44" s="355">
        <f t="shared" si="206"/>
        <v>0</v>
      </c>
      <c r="DT44" s="355">
        <f t="shared" si="207"/>
        <v>0</v>
      </c>
      <c r="DU44" s="355">
        <f t="shared" si="208"/>
        <v>0</v>
      </c>
      <c r="DV44" s="68"/>
      <c r="DW44" s="68">
        <f t="shared" si="209"/>
        <v>0</v>
      </c>
      <c r="DX44" s="68" t="str">
        <f t="shared" si="210"/>
        <v>-</v>
      </c>
      <c r="DY44" s="68" t="str">
        <f t="shared" si="211"/>
        <v>-</v>
      </c>
      <c r="DZ44" s="68" t="str">
        <f t="shared" si="212"/>
        <v>-</v>
      </c>
      <c r="EA44" s="68" t="str">
        <f t="shared" si="213"/>
        <v>-</v>
      </c>
      <c r="EB44" s="68" t="str">
        <f t="shared" si="214"/>
        <v>-</v>
      </c>
      <c r="EC44" s="68" t="str">
        <f t="shared" si="215"/>
        <v>-</v>
      </c>
      <c r="ED44" s="68" t="str">
        <f t="shared" si="216"/>
        <v>-</v>
      </c>
      <c r="EE44" s="68"/>
      <c r="EF44" s="355">
        <f t="shared" si="217"/>
        <v>0</v>
      </c>
      <c r="EG44" s="355">
        <f t="shared" si="218"/>
        <v>0</v>
      </c>
      <c r="EH44" s="355">
        <f t="shared" si="219"/>
        <v>0</v>
      </c>
      <c r="EI44" s="355">
        <f t="shared" si="220"/>
        <v>0</v>
      </c>
      <c r="EJ44" s="355">
        <f t="shared" si="221"/>
        <v>0</v>
      </c>
      <c r="EK44" s="355">
        <f t="shared" si="222"/>
        <v>0</v>
      </c>
      <c r="EL44" s="355">
        <f t="shared" si="223"/>
        <v>0</v>
      </c>
      <c r="EM44" s="355">
        <f t="shared" si="224"/>
        <v>0</v>
      </c>
      <c r="EN44" s="68"/>
      <c r="EO44" s="68">
        <f t="shared" si="225"/>
        <v>0</v>
      </c>
      <c r="EP44" s="68" t="str">
        <f t="shared" si="226"/>
        <v>-</v>
      </c>
      <c r="EQ44" s="68" t="str">
        <f t="shared" si="227"/>
        <v>-</v>
      </c>
      <c r="ER44" s="68" t="str">
        <f t="shared" si="228"/>
        <v>-</v>
      </c>
      <c r="ES44" s="68" t="str">
        <f t="shared" si="229"/>
        <v>-</v>
      </c>
      <c r="ET44" s="68" t="str">
        <f t="shared" si="230"/>
        <v>-</v>
      </c>
      <c r="EU44" s="68" t="str">
        <f t="shared" si="231"/>
        <v>-</v>
      </c>
      <c r="EV44" s="68" t="str">
        <f t="shared" si="232"/>
        <v>-</v>
      </c>
      <c r="EW44" s="68"/>
      <c r="EX44" s="355">
        <f t="shared" si="233"/>
        <v>0</v>
      </c>
      <c r="EY44" s="355">
        <f t="shared" si="234"/>
        <v>0</v>
      </c>
      <c r="EZ44" s="355">
        <f t="shared" si="235"/>
        <v>0</v>
      </c>
      <c r="FA44" s="355">
        <f t="shared" si="236"/>
        <v>0</v>
      </c>
      <c r="FB44" s="355">
        <f t="shared" si="237"/>
        <v>0</v>
      </c>
      <c r="FC44" s="355">
        <f t="shared" si="238"/>
        <v>0</v>
      </c>
      <c r="FD44" s="355">
        <f t="shared" si="239"/>
        <v>0</v>
      </c>
      <c r="FE44" s="355">
        <f t="shared" si="240"/>
        <v>0</v>
      </c>
      <c r="FF44" s="68"/>
      <c r="FG44" s="68">
        <f t="shared" si="241"/>
        <v>0</v>
      </c>
      <c r="FH44" s="68" t="str">
        <f t="shared" si="242"/>
        <v>-</v>
      </c>
      <c r="FI44" s="68" t="str">
        <f t="shared" si="243"/>
        <v>-</v>
      </c>
      <c r="FJ44" s="68" t="str">
        <f t="shared" si="244"/>
        <v>-</v>
      </c>
      <c r="FK44" s="68" t="str">
        <f t="shared" si="245"/>
        <v>-</v>
      </c>
      <c r="FL44" s="68" t="str">
        <f t="shared" si="246"/>
        <v>-</v>
      </c>
      <c r="FM44" s="68" t="str">
        <f t="shared" si="247"/>
        <v>-</v>
      </c>
      <c r="FN44" s="68" t="str">
        <f t="shared" si="248"/>
        <v>-</v>
      </c>
      <c r="FO44" s="68"/>
      <c r="FP44" s="355">
        <f t="shared" si="249"/>
        <v>0</v>
      </c>
      <c r="FQ44" s="355">
        <f t="shared" si="250"/>
        <v>0</v>
      </c>
      <c r="FR44" s="355">
        <f t="shared" si="251"/>
        <v>0</v>
      </c>
      <c r="FS44" s="355">
        <f t="shared" si="252"/>
        <v>0</v>
      </c>
      <c r="FT44" s="355">
        <f t="shared" si="253"/>
        <v>0</v>
      </c>
      <c r="FU44" s="355">
        <f t="shared" si="254"/>
        <v>0</v>
      </c>
      <c r="FV44" s="355">
        <f t="shared" si="255"/>
        <v>0</v>
      </c>
      <c r="FW44" s="355">
        <f t="shared" si="256"/>
        <v>0</v>
      </c>
      <c r="FX44" s="68"/>
      <c r="FY44" s="68">
        <f t="shared" si="257"/>
        <v>0</v>
      </c>
      <c r="FZ44" s="68" t="str">
        <f t="shared" si="258"/>
        <v>-</v>
      </c>
      <c r="GA44" s="68" t="str">
        <f t="shared" si="259"/>
        <v>-</v>
      </c>
      <c r="GB44" s="68" t="str">
        <f t="shared" si="260"/>
        <v>-</v>
      </c>
      <c r="GC44" s="68" t="str">
        <f t="shared" si="261"/>
        <v>-</v>
      </c>
      <c r="GD44" s="68" t="str">
        <f t="shared" si="262"/>
        <v>-</v>
      </c>
      <c r="GE44" s="68" t="str">
        <f t="shared" si="263"/>
        <v>-</v>
      </c>
      <c r="GF44" s="68" t="str">
        <f t="shared" si="264"/>
        <v>-</v>
      </c>
    </row>
    <row r="45" spans="1:188" ht="12" x14ac:dyDescent="0.3">
      <c r="A45" s="405"/>
      <c r="B45" s="405" t="s">
        <v>242</v>
      </c>
      <c r="C45" s="405" t="s">
        <v>26</v>
      </c>
      <c r="D45" s="406">
        <v>0</v>
      </c>
      <c r="E45" s="406">
        <v>0.72916666666666663</v>
      </c>
      <c r="F45" s="407" t="str">
        <f t="shared" si="134"/>
        <v>Off-PT</v>
      </c>
      <c r="G45" s="8"/>
      <c r="H45" s="525">
        <f>INDEX(Lookup!$F$363:$Q$371,MATCH(B45,Lookup!$F$363:$F$371,0),MATCH($F$9,Lookup!$F$363:$Q$363,0))</f>
        <v>0.1</v>
      </c>
      <c r="I45" s="428">
        <v>182</v>
      </c>
      <c r="J45" s="410">
        <f t="shared" si="135"/>
        <v>683.8</v>
      </c>
      <c r="K45" s="410">
        <f t="shared" si="136"/>
        <v>0</v>
      </c>
      <c r="L45" s="412">
        <f t="shared" si="137"/>
        <v>0</v>
      </c>
      <c r="M45" s="413">
        <f t="shared" si="138"/>
        <v>182</v>
      </c>
      <c r="N45" s="413">
        <f t="shared" si="160"/>
        <v>0</v>
      </c>
      <c r="O45" s="9">
        <f t="shared" si="139"/>
        <v>0</v>
      </c>
      <c r="P45" s="9">
        <f t="shared" ref="P45:P50" si="265">COUNTIF(AN45:BR45,"A")</f>
        <v>0</v>
      </c>
      <c r="Q45" s="9">
        <f t="shared" ref="Q45:Q50" si="266">IF($L$5&gt;0,R45*J45*$M$5*H45,0)</f>
        <v>0</v>
      </c>
      <c r="R45" s="9">
        <f t="shared" ref="R45:R50" si="267">COUNTIF(AN45:BR45,"B")</f>
        <v>0</v>
      </c>
      <c r="S45" s="9">
        <f t="shared" ref="S45:S50" si="268">IF($L$6&gt;0,T45*J45*$M$6*H45,0)</f>
        <v>0</v>
      </c>
      <c r="T45" s="9">
        <f t="shared" ref="T45:T50" si="269">COUNTIF(AN45:BR45,"C")</f>
        <v>0</v>
      </c>
      <c r="U45" s="9">
        <f t="shared" ref="U45:U50" si="270">IF($L$7&gt;0,V45*J45*$M$7*H45,0)</f>
        <v>0</v>
      </c>
      <c r="V45" s="9">
        <f t="shared" ref="V45:V50" si="271">COUNTIF(AN45:BR45,"D")</f>
        <v>0</v>
      </c>
      <c r="W45" s="9">
        <f t="shared" ref="W45:W50" si="272">IF($L$8&gt;0,X45*J45*$M$8*H45,0)</f>
        <v>0</v>
      </c>
      <c r="X45" s="9">
        <f t="shared" ref="X45:X50" si="273">COUNTIF(AN45:BR45,"E")</f>
        <v>0</v>
      </c>
      <c r="Y45" s="9">
        <f t="shared" ref="Y45:Y50" si="274">COUNTIF(AN45:BR45,"F")</f>
        <v>0</v>
      </c>
      <c r="Z45" s="9">
        <f t="shared" ref="Z45:Z50" si="275">COUNTIF(AN45:BR45,"G")</f>
        <v>0</v>
      </c>
      <c r="AA45" s="9">
        <f t="shared" ref="AA45:AA50" si="276">COUNTIF(AN45:BR45,"H")</f>
        <v>0</v>
      </c>
      <c r="AB45" s="9">
        <f t="shared" ref="AB45:AB50" si="277">(Y45+Z45+AA45)*H45</f>
        <v>0</v>
      </c>
      <c r="AC45" s="9">
        <f t="shared" ref="AC45:AC50" si="278">IF($L$4&gt;0,I45*$M$4*P45,0)</f>
        <v>0</v>
      </c>
      <c r="AD45" s="9">
        <f t="shared" ref="AD45:AD50" si="279">IF($L$5&gt;0,I45*$M$5*R45,0)</f>
        <v>0</v>
      </c>
      <c r="AE45" s="9">
        <f t="shared" ref="AE45:AE50" si="280">IF($L$6&gt;0,I45*$M$6*T45,0)</f>
        <v>0</v>
      </c>
      <c r="AF45" s="9">
        <f t="shared" ref="AF45:AF50" si="281">IF($L$7&gt;0,I45*$M$7*V45,0)</f>
        <v>0</v>
      </c>
      <c r="AG45" s="9">
        <f t="shared" ref="AG45:AG50" si="282">IF($L$8&gt;0,I45*$M$8*X45,0)</f>
        <v>0</v>
      </c>
      <c r="AH45" s="8">
        <f t="shared" ref="AH45:AH50" si="283">IF(ISERROR(M45*$M$4),0,M45*$M$4)</f>
        <v>182</v>
      </c>
      <c r="AI45" s="8">
        <f t="shared" ref="AI45:AI50" si="284">IF(ISERROR(M45*$M$5),0,M45*$M$5)</f>
        <v>0</v>
      </c>
      <c r="AJ45" s="8">
        <f t="shared" ref="AJ45:AJ50" si="285">IF(ISERROR(M45*$M$6),0,M45*$M$6)</f>
        <v>0</v>
      </c>
      <c r="AK45" s="8">
        <f t="shared" ref="AK45:AK50" si="286">IF(ISERROR(M45*$M$7),0,M45*$M$7)</f>
        <v>0</v>
      </c>
      <c r="AL45" s="8">
        <f t="shared" ref="AL45:AL50" si="287">IF(ISERROR(M45*$M$8),0,M45*$M$8)</f>
        <v>0</v>
      </c>
      <c r="AM45" s="103" t="str">
        <f t="shared" si="151"/>
        <v>1</v>
      </c>
      <c r="AN45" s="63"/>
      <c r="AO45" s="63"/>
      <c r="AP45" s="63"/>
      <c r="AQ45" s="66"/>
      <c r="AR45" s="66"/>
      <c r="AS45" s="63"/>
      <c r="AT45" s="63"/>
      <c r="AU45" s="63"/>
      <c r="AV45" s="63"/>
      <c r="AW45" s="63"/>
      <c r="AX45" s="66"/>
      <c r="AY45" s="66"/>
      <c r="AZ45" s="63"/>
      <c r="BA45" s="63"/>
      <c r="BB45" s="63"/>
      <c r="BC45" s="63"/>
      <c r="BD45" s="63"/>
      <c r="BE45" s="66"/>
      <c r="BF45" s="66"/>
      <c r="BG45" s="63"/>
      <c r="BH45" s="63"/>
      <c r="BI45" s="63"/>
      <c r="BJ45" s="63"/>
      <c r="BK45" s="63"/>
      <c r="BL45" s="66"/>
      <c r="BM45" s="66"/>
      <c r="BN45" s="63"/>
      <c r="BO45" s="63"/>
      <c r="BP45" s="63"/>
      <c r="BQ45" s="63"/>
      <c r="BR45" s="63"/>
      <c r="BS45" s="70"/>
      <c r="BT45" s="70"/>
      <c r="BU45" s="70">
        <f t="shared" si="173"/>
        <v>0</v>
      </c>
      <c r="BV45" s="70">
        <f t="shared" si="174"/>
        <v>0</v>
      </c>
      <c r="BW45" s="70">
        <f t="shared" si="175"/>
        <v>0</v>
      </c>
      <c r="BX45" s="70">
        <f t="shared" si="176"/>
        <v>0</v>
      </c>
      <c r="BY45" s="70">
        <f t="shared" si="177"/>
        <v>0</v>
      </c>
      <c r="BZ45" s="70">
        <f t="shared" si="178"/>
        <v>0</v>
      </c>
      <c r="CA45" s="104"/>
      <c r="CB45" s="104">
        <f t="shared" si="179"/>
        <v>0</v>
      </c>
      <c r="CC45" s="104">
        <f t="shared" si="180"/>
        <v>0</v>
      </c>
      <c r="CD45" s="104">
        <f t="shared" si="181"/>
        <v>0</v>
      </c>
      <c r="CE45" s="104">
        <f t="shared" si="182"/>
        <v>0</v>
      </c>
      <c r="CF45" s="104">
        <f t="shared" si="183"/>
        <v>0</v>
      </c>
      <c r="CG45" s="104">
        <f t="shared" si="184"/>
        <v>0</v>
      </c>
      <c r="CH45" s="105"/>
      <c r="CI45" s="960">
        <f t="shared" si="152"/>
        <v>0</v>
      </c>
      <c r="CJ45" s="960">
        <f t="shared" si="153"/>
        <v>0</v>
      </c>
      <c r="CK45" s="960">
        <f t="shared" si="154"/>
        <v>0</v>
      </c>
      <c r="CL45" s="960">
        <f t="shared" si="155"/>
        <v>0</v>
      </c>
      <c r="CM45" s="960">
        <f t="shared" si="156"/>
        <v>0</v>
      </c>
      <c r="CN45" s="960">
        <f t="shared" si="157"/>
        <v>0</v>
      </c>
      <c r="CO45" s="960">
        <f t="shared" si="158"/>
        <v>0</v>
      </c>
      <c r="CP45" s="294">
        <f t="shared" si="159"/>
        <v>0</v>
      </c>
      <c r="CV45" s="355">
        <f t="shared" si="185"/>
        <v>0</v>
      </c>
      <c r="CW45" s="355">
        <f t="shared" si="186"/>
        <v>0</v>
      </c>
      <c r="CX45" s="355">
        <f t="shared" si="187"/>
        <v>0</v>
      </c>
      <c r="CY45" s="355">
        <f t="shared" si="188"/>
        <v>0</v>
      </c>
      <c r="CZ45" s="355">
        <f t="shared" si="189"/>
        <v>0</v>
      </c>
      <c r="DA45" s="355">
        <f t="shared" si="190"/>
        <v>0</v>
      </c>
      <c r="DB45" s="355">
        <f t="shared" si="191"/>
        <v>0</v>
      </c>
      <c r="DC45" s="355">
        <f t="shared" si="192"/>
        <v>0</v>
      </c>
      <c r="DD45" s="68"/>
      <c r="DE45" s="1168">
        <f t="shared" si="193"/>
        <v>0</v>
      </c>
      <c r="DF45" s="1168" t="str">
        <f t="shared" si="194"/>
        <v>-</v>
      </c>
      <c r="DG45" s="1168" t="str">
        <f t="shared" si="195"/>
        <v>-</v>
      </c>
      <c r="DH45" s="1168" t="str">
        <f t="shared" si="196"/>
        <v>-</v>
      </c>
      <c r="DI45" s="1168" t="str">
        <f t="shared" si="197"/>
        <v>-</v>
      </c>
      <c r="DJ45" s="1168" t="str">
        <f t="shared" si="198"/>
        <v>-</v>
      </c>
      <c r="DK45" s="1168" t="str">
        <f t="shared" si="199"/>
        <v>-</v>
      </c>
      <c r="DL45" s="1168" t="str">
        <f t="shared" si="200"/>
        <v>-</v>
      </c>
      <c r="DM45" s="68"/>
      <c r="DN45" s="355">
        <f t="shared" si="201"/>
        <v>0</v>
      </c>
      <c r="DO45" s="355">
        <f t="shared" si="202"/>
        <v>0</v>
      </c>
      <c r="DP45" s="355">
        <f t="shared" si="203"/>
        <v>0</v>
      </c>
      <c r="DQ45" s="355">
        <f t="shared" si="204"/>
        <v>0</v>
      </c>
      <c r="DR45" s="355">
        <f t="shared" si="205"/>
        <v>0</v>
      </c>
      <c r="DS45" s="355">
        <f t="shared" si="206"/>
        <v>0</v>
      </c>
      <c r="DT45" s="355">
        <f t="shared" si="207"/>
        <v>0</v>
      </c>
      <c r="DU45" s="355">
        <f t="shared" si="208"/>
        <v>0</v>
      </c>
      <c r="DV45" s="68"/>
      <c r="DW45" s="68">
        <f t="shared" si="209"/>
        <v>0</v>
      </c>
      <c r="DX45" s="68" t="str">
        <f t="shared" si="210"/>
        <v>-</v>
      </c>
      <c r="DY45" s="68" t="str">
        <f t="shared" si="211"/>
        <v>-</v>
      </c>
      <c r="DZ45" s="68" t="str">
        <f t="shared" si="212"/>
        <v>-</v>
      </c>
      <c r="EA45" s="68" t="str">
        <f t="shared" si="213"/>
        <v>-</v>
      </c>
      <c r="EB45" s="68" t="str">
        <f t="shared" si="214"/>
        <v>-</v>
      </c>
      <c r="EC45" s="68" t="str">
        <f t="shared" si="215"/>
        <v>-</v>
      </c>
      <c r="ED45" s="68" t="str">
        <f t="shared" si="216"/>
        <v>-</v>
      </c>
      <c r="EE45" s="68"/>
      <c r="EF45" s="355">
        <f t="shared" si="217"/>
        <v>0</v>
      </c>
      <c r="EG45" s="355">
        <f t="shared" si="218"/>
        <v>0</v>
      </c>
      <c r="EH45" s="355">
        <f t="shared" si="219"/>
        <v>0</v>
      </c>
      <c r="EI45" s="355">
        <f t="shared" si="220"/>
        <v>0</v>
      </c>
      <c r="EJ45" s="355">
        <f t="shared" si="221"/>
        <v>0</v>
      </c>
      <c r="EK45" s="355">
        <f t="shared" si="222"/>
        <v>0</v>
      </c>
      <c r="EL45" s="355">
        <f t="shared" si="223"/>
        <v>0</v>
      </c>
      <c r="EM45" s="355">
        <f t="shared" si="224"/>
        <v>0</v>
      </c>
      <c r="EN45" s="68"/>
      <c r="EO45" s="68">
        <f t="shared" si="225"/>
        <v>0</v>
      </c>
      <c r="EP45" s="68" t="str">
        <f t="shared" si="226"/>
        <v>-</v>
      </c>
      <c r="EQ45" s="68" t="str">
        <f t="shared" si="227"/>
        <v>-</v>
      </c>
      <c r="ER45" s="68" t="str">
        <f t="shared" si="228"/>
        <v>-</v>
      </c>
      <c r="ES45" s="68" t="str">
        <f t="shared" si="229"/>
        <v>-</v>
      </c>
      <c r="ET45" s="68" t="str">
        <f t="shared" si="230"/>
        <v>-</v>
      </c>
      <c r="EU45" s="68" t="str">
        <f t="shared" si="231"/>
        <v>-</v>
      </c>
      <c r="EV45" s="68" t="str">
        <f t="shared" si="232"/>
        <v>-</v>
      </c>
      <c r="EW45" s="68"/>
      <c r="EX45" s="355">
        <f t="shared" si="233"/>
        <v>0</v>
      </c>
      <c r="EY45" s="355">
        <f t="shared" si="234"/>
        <v>0</v>
      </c>
      <c r="EZ45" s="355">
        <f t="shared" si="235"/>
        <v>0</v>
      </c>
      <c r="FA45" s="355">
        <f t="shared" si="236"/>
        <v>0</v>
      </c>
      <c r="FB45" s="355">
        <f t="shared" si="237"/>
        <v>0</v>
      </c>
      <c r="FC45" s="355">
        <f t="shared" si="238"/>
        <v>0</v>
      </c>
      <c r="FD45" s="355">
        <f t="shared" si="239"/>
        <v>0</v>
      </c>
      <c r="FE45" s="355">
        <f t="shared" si="240"/>
        <v>0</v>
      </c>
      <c r="FF45" s="68"/>
      <c r="FG45" s="68">
        <f t="shared" si="241"/>
        <v>0</v>
      </c>
      <c r="FH45" s="68" t="str">
        <f t="shared" si="242"/>
        <v>-</v>
      </c>
      <c r="FI45" s="68" t="str">
        <f t="shared" si="243"/>
        <v>-</v>
      </c>
      <c r="FJ45" s="68" t="str">
        <f t="shared" si="244"/>
        <v>-</v>
      </c>
      <c r="FK45" s="68" t="str">
        <f t="shared" si="245"/>
        <v>-</v>
      </c>
      <c r="FL45" s="68" t="str">
        <f t="shared" si="246"/>
        <v>-</v>
      </c>
      <c r="FM45" s="68" t="str">
        <f t="shared" si="247"/>
        <v>-</v>
      </c>
      <c r="FN45" s="68" t="str">
        <f t="shared" si="248"/>
        <v>-</v>
      </c>
      <c r="FO45" s="68"/>
      <c r="FP45" s="355">
        <f t="shared" si="249"/>
        <v>0</v>
      </c>
      <c r="FQ45" s="355">
        <f t="shared" si="250"/>
        <v>0</v>
      </c>
      <c r="FR45" s="355">
        <f t="shared" si="251"/>
        <v>0</v>
      </c>
      <c r="FS45" s="355">
        <f t="shared" si="252"/>
        <v>0</v>
      </c>
      <c r="FT45" s="355">
        <f t="shared" si="253"/>
        <v>0</v>
      </c>
      <c r="FU45" s="355">
        <f t="shared" si="254"/>
        <v>0</v>
      </c>
      <c r="FV45" s="355">
        <f t="shared" si="255"/>
        <v>0</v>
      </c>
      <c r="FW45" s="355">
        <f t="shared" si="256"/>
        <v>0</v>
      </c>
      <c r="FX45" s="68"/>
      <c r="FY45" s="68">
        <f t="shared" si="257"/>
        <v>0</v>
      </c>
      <c r="FZ45" s="68" t="str">
        <f t="shared" si="258"/>
        <v>-</v>
      </c>
      <c r="GA45" s="68" t="str">
        <f t="shared" si="259"/>
        <v>-</v>
      </c>
      <c r="GB45" s="68" t="str">
        <f t="shared" si="260"/>
        <v>-</v>
      </c>
      <c r="GC45" s="68" t="str">
        <f t="shared" si="261"/>
        <v>-</v>
      </c>
      <c r="GD45" s="68" t="str">
        <f t="shared" si="262"/>
        <v>-</v>
      </c>
      <c r="GE45" s="68" t="str">
        <f t="shared" si="263"/>
        <v>-</v>
      </c>
      <c r="GF45" s="68" t="str">
        <f t="shared" si="264"/>
        <v>-</v>
      </c>
    </row>
    <row r="46" spans="1:188" ht="12" x14ac:dyDescent="0.3">
      <c r="A46" s="387"/>
      <c r="B46" s="387" t="s">
        <v>242</v>
      </c>
      <c r="C46" s="387" t="s">
        <v>26</v>
      </c>
      <c r="D46" s="388">
        <v>0</v>
      </c>
      <c r="E46" s="388">
        <v>0.72916666666666663</v>
      </c>
      <c r="F46" s="389" t="str">
        <f t="shared" si="134"/>
        <v>Off-PT</v>
      </c>
      <c r="G46" s="9"/>
      <c r="H46" s="626">
        <f>INDEX(Lookup!$F$363:$Q$371,MATCH(B46,Lookup!$F$363:$F$371,0),MATCH($F$9,Lookup!$F$363:$Q$363,0))</f>
        <v>0.1</v>
      </c>
      <c r="I46" s="426">
        <v>182</v>
      </c>
      <c r="J46" s="392">
        <f t="shared" si="135"/>
        <v>683.8</v>
      </c>
      <c r="K46" s="392">
        <f t="shared" si="136"/>
        <v>0</v>
      </c>
      <c r="L46" s="394">
        <f t="shared" si="137"/>
        <v>0</v>
      </c>
      <c r="M46" s="395">
        <f t="shared" si="138"/>
        <v>182</v>
      </c>
      <c r="N46" s="395">
        <f t="shared" si="160"/>
        <v>0</v>
      </c>
      <c r="O46" s="9">
        <f t="shared" si="139"/>
        <v>0</v>
      </c>
      <c r="P46" s="9">
        <f t="shared" si="265"/>
        <v>0</v>
      </c>
      <c r="Q46" s="9">
        <f t="shared" si="266"/>
        <v>0</v>
      </c>
      <c r="R46" s="9">
        <f t="shared" si="267"/>
        <v>0</v>
      </c>
      <c r="S46" s="9">
        <f t="shared" si="268"/>
        <v>0</v>
      </c>
      <c r="T46" s="9">
        <f t="shared" si="269"/>
        <v>0</v>
      </c>
      <c r="U46" s="9">
        <f t="shared" si="270"/>
        <v>0</v>
      </c>
      <c r="V46" s="9">
        <f t="shared" si="271"/>
        <v>0</v>
      </c>
      <c r="W46" s="9">
        <f t="shared" si="272"/>
        <v>0</v>
      </c>
      <c r="X46" s="9">
        <f t="shared" si="273"/>
        <v>0</v>
      </c>
      <c r="Y46" s="9">
        <f t="shared" si="274"/>
        <v>0</v>
      </c>
      <c r="Z46" s="9">
        <f t="shared" si="275"/>
        <v>0</v>
      </c>
      <c r="AA46" s="9">
        <f t="shared" si="276"/>
        <v>0</v>
      </c>
      <c r="AB46" s="9">
        <f t="shared" si="277"/>
        <v>0</v>
      </c>
      <c r="AC46" s="9">
        <f t="shared" si="278"/>
        <v>0</v>
      </c>
      <c r="AD46" s="9">
        <f t="shared" si="279"/>
        <v>0</v>
      </c>
      <c r="AE46" s="9">
        <f t="shared" si="280"/>
        <v>0</v>
      </c>
      <c r="AF46" s="9">
        <f t="shared" si="281"/>
        <v>0</v>
      </c>
      <c r="AG46" s="9">
        <f t="shared" si="282"/>
        <v>0</v>
      </c>
      <c r="AH46" s="8">
        <f t="shared" si="283"/>
        <v>182</v>
      </c>
      <c r="AI46" s="8">
        <f t="shared" si="284"/>
        <v>0</v>
      </c>
      <c r="AJ46" s="8">
        <f t="shared" si="285"/>
        <v>0</v>
      </c>
      <c r="AK46" s="8">
        <f t="shared" si="286"/>
        <v>0</v>
      </c>
      <c r="AL46" s="8">
        <f t="shared" si="287"/>
        <v>0</v>
      </c>
      <c r="AM46" s="103" t="str">
        <f t="shared" si="151"/>
        <v>1</v>
      </c>
      <c r="AN46" s="63"/>
      <c r="AO46" s="63"/>
      <c r="AP46" s="63"/>
      <c r="AQ46" s="66"/>
      <c r="AR46" s="66"/>
      <c r="AS46" s="63"/>
      <c r="AT46" s="63"/>
      <c r="AU46" s="63"/>
      <c r="AV46" s="63"/>
      <c r="AW46" s="63"/>
      <c r="AX46" s="66"/>
      <c r="AY46" s="66"/>
      <c r="AZ46" s="63"/>
      <c r="BA46" s="63"/>
      <c r="BB46" s="63"/>
      <c r="BC46" s="63"/>
      <c r="BD46" s="63"/>
      <c r="BE46" s="66"/>
      <c r="BF46" s="66"/>
      <c r="BG46" s="63"/>
      <c r="BH46" s="63"/>
      <c r="BI46" s="63"/>
      <c r="BJ46" s="63"/>
      <c r="BK46" s="63"/>
      <c r="BL46" s="66"/>
      <c r="BM46" s="66"/>
      <c r="BN46" s="63"/>
      <c r="BO46" s="63"/>
      <c r="BP46" s="63"/>
      <c r="BQ46" s="63"/>
      <c r="BR46" s="63"/>
      <c r="BS46" s="70"/>
      <c r="BT46" s="70"/>
      <c r="BU46" s="70">
        <f t="shared" si="173"/>
        <v>0</v>
      </c>
      <c r="BV46" s="70">
        <f t="shared" si="174"/>
        <v>0</v>
      </c>
      <c r="BW46" s="70">
        <f t="shared" si="175"/>
        <v>0</v>
      </c>
      <c r="BX46" s="70">
        <f t="shared" si="176"/>
        <v>0</v>
      </c>
      <c r="BY46" s="70">
        <f t="shared" si="177"/>
        <v>0</v>
      </c>
      <c r="BZ46" s="70">
        <f t="shared" si="178"/>
        <v>0</v>
      </c>
      <c r="CA46" s="104"/>
      <c r="CB46" s="104">
        <f t="shared" si="179"/>
        <v>0</v>
      </c>
      <c r="CC46" s="104">
        <f t="shared" si="180"/>
        <v>0</v>
      </c>
      <c r="CD46" s="104">
        <f t="shared" si="181"/>
        <v>0</v>
      </c>
      <c r="CE46" s="104">
        <f t="shared" si="182"/>
        <v>0</v>
      </c>
      <c r="CF46" s="104">
        <f t="shared" si="183"/>
        <v>0</v>
      </c>
      <c r="CG46" s="104">
        <f t="shared" si="184"/>
        <v>0</v>
      </c>
      <c r="CH46" s="105"/>
      <c r="CI46" s="960">
        <f t="shared" si="152"/>
        <v>0</v>
      </c>
      <c r="CJ46" s="960">
        <f t="shared" si="153"/>
        <v>0</v>
      </c>
      <c r="CK46" s="960">
        <f t="shared" si="154"/>
        <v>0</v>
      </c>
      <c r="CL46" s="960">
        <f t="shared" si="155"/>
        <v>0</v>
      </c>
      <c r="CM46" s="960">
        <f t="shared" si="156"/>
        <v>0</v>
      </c>
      <c r="CN46" s="960">
        <f t="shared" si="157"/>
        <v>0</v>
      </c>
      <c r="CO46" s="960">
        <f t="shared" si="158"/>
        <v>0</v>
      </c>
      <c r="CP46" s="294">
        <f t="shared" si="159"/>
        <v>0</v>
      </c>
      <c r="CV46" s="355">
        <f t="shared" si="185"/>
        <v>0</v>
      </c>
      <c r="CW46" s="355">
        <f t="shared" si="186"/>
        <v>0</v>
      </c>
      <c r="CX46" s="355">
        <f t="shared" si="187"/>
        <v>0</v>
      </c>
      <c r="CY46" s="355">
        <f t="shared" si="188"/>
        <v>0</v>
      </c>
      <c r="CZ46" s="355">
        <f t="shared" si="189"/>
        <v>0</v>
      </c>
      <c r="DA46" s="355">
        <f t="shared" si="190"/>
        <v>0</v>
      </c>
      <c r="DB46" s="355">
        <f t="shared" si="191"/>
        <v>0</v>
      </c>
      <c r="DC46" s="355">
        <f t="shared" si="192"/>
        <v>0</v>
      </c>
      <c r="DD46" s="68"/>
      <c r="DE46" s="1168">
        <f t="shared" si="193"/>
        <v>0</v>
      </c>
      <c r="DF46" s="1168" t="str">
        <f t="shared" si="194"/>
        <v>-</v>
      </c>
      <c r="DG46" s="1168" t="str">
        <f t="shared" si="195"/>
        <v>-</v>
      </c>
      <c r="DH46" s="1168" t="str">
        <f t="shared" si="196"/>
        <v>-</v>
      </c>
      <c r="DI46" s="1168" t="str">
        <f t="shared" si="197"/>
        <v>-</v>
      </c>
      <c r="DJ46" s="1168" t="str">
        <f t="shared" si="198"/>
        <v>-</v>
      </c>
      <c r="DK46" s="1168" t="str">
        <f t="shared" si="199"/>
        <v>-</v>
      </c>
      <c r="DL46" s="1168" t="str">
        <f t="shared" si="200"/>
        <v>-</v>
      </c>
      <c r="DM46" s="68"/>
      <c r="DN46" s="355">
        <f t="shared" si="201"/>
        <v>0</v>
      </c>
      <c r="DO46" s="355">
        <f t="shared" si="202"/>
        <v>0</v>
      </c>
      <c r="DP46" s="355">
        <f t="shared" si="203"/>
        <v>0</v>
      </c>
      <c r="DQ46" s="355">
        <f t="shared" si="204"/>
        <v>0</v>
      </c>
      <c r="DR46" s="355">
        <f t="shared" si="205"/>
        <v>0</v>
      </c>
      <c r="DS46" s="355">
        <f t="shared" si="206"/>
        <v>0</v>
      </c>
      <c r="DT46" s="355">
        <f t="shared" si="207"/>
        <v>0</v>
      </c>
      <c r="DU46" s="355">
        <f t="shared" si="208"/>
        <v>0</v>
      </c>
      <c r="DV46" s="68"/>
      <c r="DW46" s="68">
        <f t="shared" si="209"/>
        <v>0</v>
      </c>
      <c r="DX46" s="68" t="str">
        <f t="shared" si="210"/>
        <v>-</v>
      </c>
      <c r="DY46" s="68" t="str">
        <f t="shared" si="211"/>
        <v>-</v>
      </c>
      <c r="DZ46" s="68" t="str">
        <f t="shared" si="212"/>
        <v>-</v>
      </c>
      <c r="EA46" s="68" t="str">
        <f t="shared" si="213"/>
        <v>-</v>
      </c>
      <c r="EB46" s="68" t="str">
        <f t="shared" si="214"/>
        <v>-</v>
      </c>
      <c r="EC46" s="68" t="str">
        <f t="shared" si="215"/>
        <v>-</v>
      </c>
      <c r="ED46" s="68" t="str">
        <f t="shared" si="216"/>
        <v>-</v>
      </c>
      <c r="EE46" s="68"/>
      <c r="EF46" s="355">
        <f t="shared" si="217"/>
        <v>0</v>
      </c>
      <c r="EG46" s="355">
        <f t="shared" si="218"/>
        <v>0</v>
      </c>
      <c r="EH46" s="355">
        <f t="shared" si="219"/>
        <v>0</v>
      </c>
      <c r="EI46" s="355">
        <f t="shared" si="220"/>
        <v>0</v>
      </c>
      <c r="EJ46" s="355">
        <f t="shared" si="221"/>
        <v>0</v>
      </c>
      <c r="EK46" s="355">
        <f t="shared" si="222"/>
        <v>0</v>
      </c>
      <c r="EL46" s="355">
        <f t="shared" si="223"/>
        <v>0</v>
      </c>
      <c r="EM46" s="355">
        <f t="shared" si="224"/>
        <v>0</v>
      </c>
      <c r="EN46" s="68"/>
      <c r="EO46" s="68">
        <f t="shared" si="225"/>
        <v>0</v>
      </c>
      <c r="EP46" s="68" t="str">
        <f t="shared" si="226"/>
        <v>-</v>
      </c>
      <c r="EQ46" s="68" t="str">
        <f t="shared" si="227"/>
        <v>-</v>
      </c>
      <c r="ER46" s="68" t="str">
        <f t="shared" si="228"/>
        <v>-</v>
      </c>
      <c r="ES46" s="68" t="str">
        <f t="shared" si="229"/>
        <v>-</v>
      </c>
      <c r="ET46" s="68" t="str">
        <f t="shared" si="230"/>
        <v>-</v>
      </c>
      <c r="EU46" s="68" t="str">
        <f t="shared" si="231"/>
        <v>-</v>
      </c>
      <c r="EV46" s="68" t="str">
        <f t="shared" si="232"/>
        <v>-</v>
      </c>
      <c r="EW46" s="68"/>
      <c r="EX46" s="355">
        <f t="shared" si="233"/>
        <v>0</v>
      </c>
      <c r="EY46" s="355">
        <f t="shared" si="234"/>
        <v>0</v>
      </c>
      <c r="EZ46" s="355">
        <f t="shared" si="235"/>
        <v>0</v>
      </c>
      <c r="FA46" s="355">
        <f t="shared" si="236"/>
        <v>0</v>
      </c>
      <c r="FB46" s="355">
        <f t="shared" si="237"/>
        <v>0</v>
      </c>
      <c r="FC46" s="355">
        <f t="shared" si="238"/>
        <v>0</v>
      </c>
      <c r="FD46" s="355">
        <f t="shared" si="239"/>
        <v>0</v>
      </c>
      <c r="FE46" s="355">
        <f t="shared" si="240"/>
        <v>0</v>
      </c>
      <c r="FF46" s="68"/>
      <c r="FG46" s="68">
        <f t="shared" si="241"/>
        <v>0</v>
      </c>
      <c r="FH46" s="68" t="str">
        <f t="shared" si="242"/>
        <v>-</v>
      </c>
      <c r="FI46" s="68" t="str">
        <f t="shared" si="243"/>
        <v>-</v>
      </c>
      <c r="FJ46" s="68" t="str">
        <f t="shared" si="244"/>
        <v>-</v>
      </c>
      <c r="FK46" s="68" t="str">
        <f t="shared" si="245"/>
        <v>-</v>
      </c>
      <c r="FL46" s="68" t="str">
        <f t="shared" si="246"/>
        <v>-</v>
      </c>
      <c r="FM46" s="68" t="str">
        <f t="shared" si="247"/>
        <v>-</v>
      </c>
      <c r="FN46" s="68" t="str">
        <f t="shared" si="248"/>
        <v>-</v>
      </c>
      <c r="FO46" s="68"/>
      <c r="FP46" s="355">
        <f t="shared" si="249"/>
        <v>0</v>
      </c>
      <c r="FQ46" s="355">
        <f t="shared" si="250"/>
        <v>0</v>
      </c>
      <c r="FR46" s="355">
        <f t="shared" si="251"/>
        <v>0</v>
      </c>
      <c r="FS46" s="355">
        <f t="shared" si="252"/>
        <v>0</v>
      </c>
      <c r="FT46" s="355">
        <f t="shared" si="253"/>
        <v>0</v>
      </c>
      <c r="FU46" s="355">
        <f t="shared" si="254"/>
        <v>0</v>
      </c>
      <c r="FV46" s="355">
        <f t="shared" si="255"/>
        <v>0</v>
      </c>
      <c r="FW46" s="355">
        <f t="shared" si="256"/>
        <v>0</v>
      </c>
      <c r="FX46" s="68"/>
      <c r="FY46" s="68">
        <f t="shared" si="257"/>
        <v>0</v>
      </c>
      <c r="FZ46" s="68" t="str">
        <f t="shared" si="258"/>
        <v>-</v>
      </c>
      <c r="GA46" s="68" t="str">
        <f t="shared" si="259"/>
        <v>-</v>
      </c>
      <c r="GB46" s="68" t="str">
        <f t="shared" si="260"/>
        <v>-</v>
      </c>
      <c r="GC46" s="68" t="str">
        <f t="shared" si="261"/>
        <v>-</v>
      </c>
      <c r="GD46" s="68" t="str">
        <f t="shared" si="262"/>
        <v>-</v>
      </c>
      <c r="GE46" s="68" t="str">
        <f t="shared" si="263"/>
        <v>-</v>
      </c>
      <c r="GF46" s="68" t="str">
        <f t="shared" si="264"/>
        <v>-</v>
      </c>
    </row>
    <row r="47" spans="1:188" ht="12" x14ac:dyDescent="0.3">
      <c r="A47" s="387"/>
      <c r="B47" s="387" t="s">
        <v>242</v>
      </c>
      <c r="C47" s="387" t="s">
        <v>26</v>
      </c>
      <c r="D47" s="388">
        <v>0</v>
      </c>
      <c r="E47" s="388">
        <v>0.72916666666666663</v>
      </c>
      <c r="F47" s="389" t="str">
        <f t="shared" si="134"/>
        <v>Off-PT</v>
      </c>
      <c r="G47" s="9"/>
      <c r="H47" s="626">
        <f>INDEX(Lookup!$F$363:$Q$371,MATCH(B47,Lookup!$F$363:$F$371,0),MATCH($F$9,Lookup!$F$363:$Q$363,0))</f>
        <v>0.1</v>
      </c>
      <c r="I47" s="426">
        <v>182</v>
      </c>
      <c r="J47" s="392">
        <f t="shared" si="135"/>
        <v>683.8</v>
      </c>
      <c r="K47" s="392">
        <f t="shared" si="136"/>
        <v>0</v>
      </c>
      <c r="L47" s="394">
        <f t="shared" si="137"/>
        <v>0</v>
      </c>
      <c r="M47" s="395">
        <f t="shared" si="138"/>
        <v>182</v>
      </c>
      <c r="N47" s="395">
        <f t="shared" si="160"/>
        <v>0</v>
      </c>
      <c r="O47" s="9">
        <f t="shared" si="139"/>
        <v>0</v>
      </c>
      <c r="P47" s="9">
        <f t="shared" si="265"/>
        <v>0</v>
      </c>
      <c r="Q47" s="9">
        <f t="shared" si="266"/>
        <v>0</v>
      </c>
      <c r="R47" s="9">
        <f t="shared" si="267"/>
        <v>0</v>
      </c>
      <c r="S47" s="9">
        <f t="shared" si="268"/>
        <v>0</v>
      </c>
      <c r="T47" s="9">
        <f t="shared" si="269"/>
        <v>0</v>
      </c>
      <c r="U47" s="9">
        <f t="shared" si="270"/>
        <v>0</v>
      </c>
      <c r="V47" s="9">
        <f t="shared" si="271"/>
        <v>0</v>
      </c>
      <c r="W47" s="9">
        <f t="shared" si="272"/>
        <v>0</v>
      </c>
      <c r="X47" s="9">
        <f t="shared" si="273"/>
        <v>0</v>
      </c>
      <c r="Y47" s="9">
        <f t="shared" si="274"/>
        <v>0</v>
      </c>
      <c r="Z47" s="9">
        <f t="shared" si="275"/>
        <v>0</v>
      </c>
      <c r="AA47" s="9">
        <f t="shared" si="276"/>
        <v>0</v>
      </c>
      <c r="AB47" s="9">
        <f t="shared" si="277"/>
        <v>0</v>
      </c>
      <c r="AC47" s="9">
        <f t="shared" si="278"/>
        <v>0</v>
      </c>
      <c r="AD47" s="9">
        <f t="shared" si="279"/>
        <v>0</v>
      </c>
      <c r="AE47" s="9">
        <f t="shared" si="280"/>
        <v>0</v>
      </c>
      <c r="AF47" s="9">
        <f t="shared" si="281"/>
        <v>0</v>
      </c>
      <c r="AG47" s="9">
        <f t="shared" si="282"/>
        <v>0</v>
      </c>
      <c r="AH47" s="8">
        <f t="shared" si="283"/>
        <v>182</v>
      </c>
      <c r="AI47" s="8">
        <f t="shared" si="284"/>
        <v>0</v>
      </c>
      <c r="AJ47" s="8">
        <f t="shared" si="285"/>
        <v>0</v>
      </c>
      <c r="AK47" s="8">
        <f t="shared" si="286"/>
        <v>0</v>
      </c>
      <c r="AL47" s="8">
        <f t="shared" si="287"/>
        <v>0</v>
      </c>
      <c r="AM47" s="103" t="str">
        <f t="shared" si="151"/>
        <v>1</v>
      </c>
      <c r="AN47" s="63"/>
      <c r="AO47" s="63"/>
      <c r="AP47" s="63"/>
      <c r="AQ47" s="66"/>
      <c r="AR47" s="66"/>
      <c r="AS47" s="63"/>
      <c r="AT47" s="63"/>
      <c r="AU47" s="63"/>
      <c r="AV47" s="63"/>
      <c r="AW47" s="63"/>
      <c r="AX47" s="66"/>
      <c r="AY47" s="66"/>
      <c r="AZ47" s="63"/>
      <c r="BA47" s="63"/>
      <c r="BB47" s="63"/>
      <c r="BC47" s="63"/>
      <c r="BD47" s="63"/>
      <c r="BE47" s="66"/>
      <c r="BF47" s="66"/>
      <c r="BG47" s="63"/>
      <c r="BH47" s="63"/>
      <c r="BI47" s="63"/>
      <c r="BJ47" s="63"/>
      <c r="BK47" s="63"/>
      <c r="BL47" s="66"/>
      <c r="BM47" s="66"/>
      <c r="BN47" s="63"/>
      <c r="BO47" s="63"/>
      <c r="BP47" s="63"/>
      <c r="BQ47" s="63"/>
      <c r="BR47" s="63"/>
      <c r="BS47" s="70"/>
      <c r="BT47" s="70"/>
      <c r="BU47" s="70">
        <f t="shared" si="173"/>
        <v>0</v>
      </c>
      <c r="BV47" s="70">
        <f t="shared" si="174"/>
        <v>0</v>
      </c>
      <c r="BW47" s="70">
        <f t="shared" si="175"/>
        <v>0</v>
      </c>
      <c r="BX47" s="70">
        <f t="shared" si="176"/>
        <v>0</v>
      </c>
      <c r="BY47" s="70">
        <f t="shared" si="177"/>
        <v>0</v>
      </c>
      <c r="BZ47" s="70">
        <f t="shared" si="178"/>
        <v>0</v>
      </c>
      <c r="CA47" s="104"/>
      <c r="CB47" s="104">
        <f t="shared" si="179"/>
        <v>0</v>
      </c>
      <c r="CC47" s="104">
        <f t="shared" si="180"/>
        <v>0</v>
      </c>
      <c r="CD47" s="104">
        <f t="shared" si="181"/>
        <v>0</v>
      </c>
      <c r="CE47" s="104">
        <f t="shared" si="182"/>
        <v>0</v>
      </c>
      <c r="CF47" s="104">
        <f t="shared" si="183"/>
        <v>0</v>
      </c>
      <c r="CG47" s="104">
        <f t="shared" si="184"/>
        <v>0</v>
      </c>
      <c r="CH47" s="105"/>
      <c r="CI47" s="960">
        <f t="shared" si="152"/>
        <v>0</v>
      </c>
      <c r="CJ47" s="960">
        <f t="shared" si="153"/>
        <v>0</v>
      </c>
      <c r="CK47" s="960">
        <f t="shared" si="154"/>
        <v>0</v>
      </c>
      <c r="CL47" s="960">
        <f t="shared" si="155"/>
        <v>0</v>
      </c>
      <c r="CM47" s="960">
        <f t="shared" si="156"/>
        <v>0</v>
      </c>
      <c r="CN47" s="960">
        <f t="shared" si="157"/>
        <v>0</v>
      </c>
      <c r="CO47" s="960">
        <f t="shared" si="158"/>
        <v>0</v>
      </c>
      <c r="CP47" s="294">
        <f t="shared" si="159"/>
        <v>0</v>
      </c>
      <c r="CV47" s="355">
        <f t="shared" si="185"/>
        <v>0</v>
      </c>
      <c r="CW47" s="355">
        <f t="shared" si="186"/>
        <v>0</v>
      </c>
      <c r="CX47" s="355">
        <f t="shared" si="187"/>
        <v>0</v>
      </c>
      <c r="CY47" s="355">
        <f t="shared" si="188"/>
        <v>0</v>
      </c>
      <c r="CZ47" s="355">
        <f t="shared" si="189"/>
        <v>0</v>
      </c>
      <c r="DA47" s="355">
        <f t="shared" si="190"/>
        <v>0</v>
      </c>
      <c r="DB47" s="355">
        <f t="shared" si="191"/>
        <v>0</v>
      </c>
      <c r="DC47" s="355">
        <f t="shared" si="192"/>
        <v>0</v>
      </c>
      <c r="DD47" s="68"/>
      <c r="DE47" s="1168">
        <f t="shared" si="193"/>
        <v>0</v>
      </c>
      <c r="DF47" s="1168" t="str">
        <f t="shared" si="194"/>
        <v>-</v>
      </c>
      <c r="DG47" s="1168" t="str">
        <f t="shared" si="195"/>
        <v>-</v>
      </c>
      <c r="DH47" s="1168" t="str">
        <f t="shared" si="196"/>
        <v>-</v>
      </c>
      <c r="DI47" s="1168" t="str">
        <f t="shared" si="197"/>
        <v>-</v>
      </c>
      <c r="DJ47" s="1168" t="str">
        <f t="shared" si="198"/>
        <v>-</v>
      </c>
      <c r="DK47" s="1168" t="str">
        <f t="shared" si="199"/>
        <v>-</v>
      </c>
      <c r="DL47" s="1168" t="str">
        <f t="shared" si="200"/>
        <v>-</v>
      </c>
      <c r="DM47" s="68"/>
      <c r="DN47" s="355">
        <f t="shared" si="201"/>
        <v>0</v>
      </c>
      <c r="DO47" s="355">
        <f t="shared" si="202"/>
        <v>0</v>
      </c>
      <c r="DP47" s="355">
        <f t="shared" si="203"/>
        <v>0</v>
      </c>
      <c r="DQ47" s="355">
        <f t="shared" si="204"/>
        <v>0</v>
      </c>
      <c r="DR47" s="355">
        <f t="shared" si="205"/>
        <v>0</v>
      </c>
      <c r="DS47" s="355">
        <f t="shared" si="206"/>
        <v>0</v>
      </c>
      <c r="DT47" s="355">
        <f t="shared" si="207"/>
        <v>0</v>
      </c>
      <c r="DU47" s="355">
        <f t="shared" si="208"/>
        <v>0</v>
      </c>
      <c r="DV47" s="68"/>
      <c r="DW47" s="68">
        <f t="shared" si="209"/>
        <v>0</v>
      </c>
      <c r="DX47" s="68" t="str">
        <f t="shared" si="210"/>
        <v>-</v>
      </c>
      <c r="DY47" s="68" t="str">
        <f t="shared" si="211"/>
        <v>-</v>
      </c>
      <c r="DZ47" s="68" t="str">
        <f t="shared" si="212"/>
        <v>-</v>
      </c>
      <c r="EA47" s="68" t="str">
        <f t="shared" si="213"/>
        <v>-</v>
      </c>
      <c r="EB47" s="68" t="str">
        <f t="shared" si="214"/>
        <v>-</v>
      </c>
      <c r="EC47" s="68" t="str">
        <f t="shared" si="215"/>
        <v>-</v>
      </c>
      <c r="ED47" s="68" t="str">
        <f t="shared" si="216"/>
        <v>-</v>
      </c>
      <c r="EE47" s="68"/>
      <c r="EF47" s="355">
        <f t="shared" si="217"/>
        <v>0</v>
      </c>
      <c r="EG47" s="355">
        <f t="shared" si="218"/>
        <v>0</v>
      </c>
      <c r="EH47" s="355">
        <f t="shared" si="219"/>
        <v>0</v>
      </c>
      <c r="EI47" s="355">
        <f t="shared" si="220"/>
        <v>0</v>
      </c>
      <c r="EJ47" s="355">
        <f t="shared" si="221"/>
        <v>0</v>
      </c>
      <c r="EK47" s="355">
        <f t="shared" si="222"/>
        <v>0</v>
      </c>
      <c r="EL47" s="355">
        <f t="shared" si="223"/>
        <v>0</v>
      </c>
      <c r="EM47" s="355">
        <f t="shared" si="224"/>
        <v>0</v>
      </c>
      <c r="EN47" s="68"/>
      <c r="EO47" s="68">
        <f t="shared" si="225"/>
        <v>0</v>
      </c>
      <c r="EP47" s="68" t="str">
        <f t="shared" si="226"/>
        <v>-</v>
      </c>
      <c r="EQ47" s="68" t="str">
        <f t="shared" si="227"/>
        <v>-</v>
      </c>
      <c r="ER47" s="68" t="str">
        <f t="shared" si="228"/>
        <v>-</v>
      </c>
      <c r="ES47" s="68" t="str">
        <f t="shared" si="229"/>
        <v>-</v>
      </c>
      <c r="ET47" s="68" t="str">
        <f t="shared" si="230"/>
        <v>-</v>
      </c>
      <c r="EU47" s="68" t="str">
        <f t="shared" si="231"/>
        <v>-</v>
      </c>
      <c r="EV47" s="68" t="str">
        <f t="shared" si="232"/>
        <v>-</v>
      </c>
      <c r="EW47" s="68"/>
      <c r="EX47" s="355">
        <f t="shared" si="233"/>
        <v>0</v>
      </c>
      <c r="EY47" s="355">
        <f t="shared" si="234"/>
        <v>0</v>
      </c>
      <c r="EZ47" s="355">
        <f t="shared" si="235"/>
        <v>0</v>
      </c>
      <c r="FA47" s="355">
        <f t="shared" si="236"/>
        <v>0</v>
      </c>
      <c r="FB47" s="355">
        <f t="shared" si="237"/>
        <v>0</v>
      </c>
      <c r="FC47" s="355">
        <f t="shared" si="238"/>
        <v>0</v>
      </c>
      <c r="FD47" s="355">
        <f t="shared" si="239"/>
        <v>0</v>
      </c>
      <c r="FE47" s="355">
        <f t="shared" si="240"/>
        <v>0</v>
      </c>
      <c r="FF47" s="68"/>
      <c r="FG47" s="68">
        <f t="shared" si="241"/>
        <v>0</v>
      </c>
      <c r="FH47" s="68" t="str">
        <f t="shared" si="242"/>
        <v>-</v>
      </c>
      <c r="FI47" s="68" t="str">
        <f t="shared" si="243"/>
        <v>-</v>
      </c>
      <c r="FJ47" s="68" t="str">
        <f t="shared" si="244"/>
        <v>-</v>
      </c>
      <c r="FK47" s="68" t="str">
        <f t="shared" si="245"/>
        <v>-</v>
      </c>
      <c r="FL47" s="68" t="str">
        <f t="shared" si="246"/>
        <v>-</v>
      </c>
      <c r="FM47" s="68" t="str">
        <f t="shared" si="247"/>
        <v>-</v>
      </c>
      <c r="FN47" s="68" t="str">
        <f t="shared" si="248"/>
        <v>-</v>
      </c>
      <c r="FO47" s="68"/>
      <c r="FP47" s="355">
        <f t="shared" si="249"/>
        <v>0</v>
      </c>
      <c r="FQ47" s="355">
        <f t="shared" si="250"/>
        <v>0</v>
      </c>
      <c r="FR47" s="355">
        <f t="shared" si="251"/>
        <v>0</v>
      </c>
      <c r="FS47" s="355">
        <f t="shared" si="252"/>
        <v>0</v>
      </c>
      <c r="FT47" s="355">
        <f t="shared" si="253"/>
        <v>0</v>
      </c>
      <c r="FU47" s="355">
        <f t="shared" si="254"/>
        <v>0</v>
      </c>
      <c r="FV47" s="355">
        <f t="shared" si="255"/>
        <v>0</v>
      </c>
      <c r="FW47" s="355">
        <f t="shared" si="256"/>
        <v>0</v>
      </c>
      <c r="FX47" s="68"/>
      <c r="FY47" s="68">
        <f t="shared" si="257"/>
        <v>0</v>
      </c>
      <c r="FZ47" s="68" t="str">
        <f t="shared" si="258"/>
        <v>-</v>
      </c>
      <c r="GA47" s="68" t="str">
        <f t="shared" si="259"/>
        <v>-</v>
      </c>
      <c r="GB47" s="68" t="str">
        <f t="shared" si="260"/>
        <v>-</v>
      </c>
      <c r="GC47" s="68" t="str">
        <f t="shared" si="261"/>
        <v>-</v>
      </c>
      <c r="GD47" s="68" t="str">
        <f t="shared" si="262"/>
        <v>-</v>
      </c>
      <c r="GE47" s="68" t="str">
        <f t="shared" si="263"/>
        <v>-</v>
      </c>
      <c r="GF47" s="68" t="str">
        <f t="shared" si="264"/>
        <v>-</v>
      </c>
    </row>
    <row r="48" spans="1:188" ht="12" x14ac:dyDescent="0.3">
      <c r="A48" s="387"/>
      <c r="B48" s="387" t="s">
        <v>242</v>
      </c>
      <c r="C48" s="387" t="s">
        <v>26</v>
      </c>
      <c r="D48" s="388">
        <v>0</v>
      </c>
      <c r="E48" s="388">
        <v>0.72916666666666663</v>
      </c>
      <c r="F48" s="389" t="str">
        <f t="shared" si="134"/>
        <v>Off-PT</v>
      </c>
      <c r="G48" s="9"/>
      <c r="H48" s="626">
        <f>INDEX(Lookup!$F$363:$Q$371,MATCH(B48,Lookup!$F$363:$F$371,0),MATCH($F$9,Lookup!$F$363:$Q$363,0))</f>
        <v>0.1</v>
      </c>
      <c r="I48" s="426">
        <v>182</v>
      </c>
      <c r="J48" s="392">
        <f t="shared" si="135"/>
        <v>683.8</v>
      </c>
      <c r="K48" s="392">
        <f t="shared" si="136"/>
        <v>0</v>
      </c>
      <c r="L48" s="394">
        <f t="shared" si="137"/>
        <v>0</v>
      </c>
      <c r="M48" s="395">
        <f t="shared" si="138"/>
        <v>182</v>
      </c>
      <c r="N48" s="395">
        <f t="shared" si="160"/>
        <v>0</v>
      </c>
      <c r="O48" s="9">
        <f t="shared" si="139"/>
        <v>0</v>
      </c>
      <c r="P48" s="9">
        <f t="shared" si="265"/>
        <v>0</v>
      </c>
      <c r="Q48" s="9">
        <f t="shared" si="266"/>
        <v>0</v>
      </c>
      <c r="R48" s="9">
        <f t="shared" si="267"/>
        <v>0</v>
      </c>
      <c r="S48" s="9">
        <f t="shared" si="268"/>
        <v>0</v>
      </c>
      <c r="T48" s="9">
        <f t="shared" si="269"/>
        <v>0</v>
      </c>
      <c r="U48" s="9">
        <f t="shared" si="270"/>
        <v>0</v>
      </c>
      <c r="V48" s="9">
        <f t="shared" si="271"/>
        <v>0</v>
      </c>
      <c r="W48" s="9">
        <f t="shared" si="272"/>
        <v>0</v>
      </c>
      <c r="X48" s="9">
        <f t="shared" si="273"/>
        <v>0</v>
      </c>
      <c r="Y48" s="9">
        <f t="shared" si="274"/>
        <v>0</v>
      </c>
      <c r="Z48" s="9">
        <f t="shared" si="275"/>
        <v>0</v>
      </c>
      <c r="AA48" s="9">
        <f t="shared" si="276"/>
        <v>0</v>
      </c>
      <c r="AB48" s="9">
        <f t="shared" si="277"/>
        <v>0</v>
      </c>
      <c r="AC48" s="9">
        <f t="shared" si="278"/>
        <v>0</v>
      </c>
      <c r="AD48" s="9">
        <f t="shared" si="279"/>
        <v>0</v>
      </c>
      <c r="AE48" s="9">
        <f t="shared" si="280"/>
        <v>0</v>
      </c>
      <c r="AF48" s="9">
        <f t="shared" si="281"/>
        <v>0</v>
      </c>
      <c r="AG48" s="9">
        <f t="shared" si="282"/>
        <v>0</v>
      </c>
      <c r="AH48" s="8">
        <f t="shared" si="283"/>
        <v>182</v>
      </c>
      <c r="AI48" s="8">
        <f t="shared" si="284"/>
        <v>0</v>
      </c>
      <c r="AJ48" s="8">
        <f t="shared" si="285"/>
        <v>0</v>
      </c>
      <c r="AK48" s="8">
        <f t="shared" si="286"/>
        <v>0</v>
      </c>
      <c r="AL48" s="8">
        <f t="shared" si="287"/>
        <v>0</v>
      </c>
      <c r="AM48" s="103" t="str">
        <f t="shared" si="151"/>
        <v>1</v>
      </c>
      <c r="AN48" s="63"/>
      <c r="AO48" s="63"/>
      <c r="AP48" s="63"/>
      <c r="AQ48" s="66"/>
      <c r="AR48" s="66"/>
      <c r="AS48" s="63"/>
      <c r="AT48" s="63"/>
      <c r="AU48" s="63"/>
      <c r="AV48" s="63"/>
      <c r="AW48" s="63"/>
      <c r="AX48" s="66"/>
      <c r="AY48" s="66"/>
      <c r="AZ48" s="63"/>
      <c r="BA48" s="63"/>
      <c r="BB48" s="63"/>
      <c r="BC48" s="63"/>
      <c r="BD48" s="63"/>
      <c r="BE48" s="66"/>
      <c r="BF48" s="66"/>
      <c r="BG48" s="63"/>
      <c r="BH48" s="63"/>
      <c r="BI48" s="63"/>
      <c r="BJ48" s="63"/>
      <c r="BK48" s="63"/>
      <c r="BL48" s="66"/>
      <c r="BM48" s="66"/>
      <c r="BN48" s="63"/>
      <c r="BO48" s="63"/>
      <c r="BP48" s="63"/>
      <c r="BQ48" s="63"/>
      <c r="BR48" s="63"/>
      <c r="BS48" s="70"/>
      <c r="BT48" s="70"/>
      <c r="BU48" s="70">
        <f t="shared" si="173"/>
        <v>0</v>
      </c>
      <c r="BV48" s="70">
        <f t="shared" si="174"/>
        <v>0</v>
      </c>
      <c r="BW48" s="70">
        <f t="shared" si="175"/>
        <v>0</v>
      </c>
      <c r="BX48" s="70">
        <f t="shared" si="176"/>
        <v>0</v>
      </c>
      <c r="BY48" s="70">
        <f t="shared" si="177"/>
        <v>0</v>
      </c>
      <c r="BZ48" s="70">
        <f t="shared" si="178"/>
        <v>0</v>
      </c>
      <c r="CA48" s="104"/>
      <c r="CB48" s="104">
        <f t="shared" si="179"/>
        <v>0</v>
      </c>
      <c r="CC48" s="104">
        <f t="shared" si="180"/>
        <v>0</v>
      </c>
      <c r="CD48" s="104">
        <f t="shared" si="181"/>
        <v>0</v>
      </c>
      <c r="CE48" s="104">
        <f t="shared" si="182"/>
        <v>0</v>
      </c>
      <c r="CF48" s="104">
        <f t="shared" si="183"/>
        <v>0</v>
      </c>
      <c r="CG48" s="104">
        <f t="shared" si="184"/>
        <v>0</v>
      </c>
      <c r="CH48" s="105"/>
      <c r="CI48" s="960">
        <f t="shared" si="152"/>
        <v>0</v>
      </c>
      <c r="CJ48" s="960">
        <f t="shared" si="153"/>
        <v>0</v>
      </c>
      <c r="CK48" s="960">
        <f t="shared" si="154"/>
        <v>0</v>
      </c>
      <c r="CL48" s="960">
        <f t="shared" si="155"/>
        <v>0</v>
      </c>
      <c r="CM48" s="960">
        <f t="shared" si="156"/>
        <v>0</v>
      </c>
      <c r="CN48" s="960">
        <f t="shared" si="157"/>
        <v>0</v>
      </c>
      <c r="CO48" s="960">
        <f t="shared" si="158"/>
        <v>0</v>
      </c>
      <c r="CP48" s="294">
        <f t="shared" si="159"/>
        <v>0</v>
      </c>
      <c r="CV48" s="355">
        <f t="shared" si="185"/>
        <v>0</v>
      </c>
      <c r="CW48" s="355">
        <f t="shared" si="186"/>
        <v>0</v>
      </c>
      <c r="CX48" s="355">
        <f t="shared" si="187"/>
        <v>0</v>
      </c>
      <c r="CY48" s="355">
        <f t="shared" si="188"/>
        <v>0</v>
      </c>
      <c r="CZ48" s="355">
        <f t="shared" si="189"/>
        <v>0</v>
      </c>
      <c r="DA48" s="355">
        <f t="shared" si="190"/>
        <v>0</v>
      </c>
      <c r="DB48" s="355">
        <f t="shared" si="191"/>
        <v>0</v>
      </c>
      <c r="DC48" s="355">
        <f t="shared" si="192"/>
        <v>0</v>
      </c>
      <c r="DD48" s="68"/>
      <c r="DE48" s="1168">
        <f t="shared" si="193"/>
        <v>0</v>
      </c>
      <c r="DF48" s="1168" t="str">
        <f t="shared" si="194"/>
        <v>-</v>
      </c>
      <c r="DG48" s="1168" t="str">
        <f t="shared" si="195"/>
        <v>-</v>
      </c>
      <c r="DH48" s="1168" t="str">
        <f t="shared" si="196"/>
        <v>-</v>
      </c>
      <c r="DI48" s="1168" t="str">
        <f t="shared" si="197"/>
        <v>-</v>
      </c>
      <c r="DJ48" s="1168" t="str">
        <f t="shared" si="198"/>
        <v>-</v>
      </c>
      <c r="DK48" s="1168" t="str">
        <f t="shared" si="199"/>
        <v>-</v>
      </c>
      <c r="DL48" s="1168" t="str">
        <f t="shared" si="200"/>
        <v>-</v>
      </c>
      <c r="DM48" s="68"/>
      <c r="DN48" s="355">
        <f t="shared" si="201"/>
        <v>0</v>
      </c>
      <c r="DO48" s="355">
        <f t="shared" si="202"/>
        <v>0</v>
      </c>
      <c r="DP48" s="355">
        <f t="shared" si="203"/>
        <v>0</v>
      </c>
      <c r="DQ48" s="355">
        <f t="shared" si="204"/>
        <v>0</v>
      </c>
      <c r="DR48" s="355">
        <f t="shared" si="205"/>
        <v>0</v>
      </c>
      <c r="DS48" s="355">
        <f t="shared" si="206"/>
        <v>0</v>
      </c>
      <c r="DT48" s="355">
        <f t="shared" si="207"/>
        <v>0</v>
      </c>
      <c r="DU48" s="355">
        <f t="shared" si="208"/>
        <v>0</v>
      </c>
      <c r="DV48" s="68"/>
      <c r="DW48" s="68">
        <f t="shared" si="209"/>
        <v>0</v>
      </c>
      <c r="DX48" s="68" t="str">
        <f t="shared" si="210"/>
        <v>-</v>
      </c>
      <c r="DY48" s="68" t="str">
        <f t="shared" si="211"/>
        <v>-</v>
      </c>
      <c r="DZ48" s="68" t="str">
        <f t="shared" si="212"/>
        <v>-</v>
      </c>
      <c r="EA48" s="68" t="str">
        <f t="shared" si="213"/>
        <v>-</v>
      </c>
      <c r="EB48" s="68" t="str">
        <f t="shared" si="214"/>
        <v>-</v>
      </c>
      <c r="EC48" s="68" t="str">
        <f t="shared" si="215"/>
        <v>-</v>
      </c>
      <c r="ED48" s="68" t="str">
        <f t="shared" si="216"/>
        <v>-</v>
      </c>
      <c r="EE48" s="68"/>
      <c r="EF48" s="355">
        <f t="shared" si="217"/>
        <v>0</v>
      </c>
      <c r="EG48" s="355">
        <f t="shared" si="218"/>
        <v>0</v>
      </c>
      <c r="EH48" s="355">
        <f t="shared" si="219"/>
        <v>0</v>
      </c>
      <c r="EI48" s="355">
        <f t="shared" si="220"/>
        <v>0</v>
      </c>
      <c r="EJ48" s="355">
        <f t="shared" si="221"/>
        <v>0</v>
      </c>
      <c r="EK48" s="355">
        <f t="shared" si="222"/>
        <v>0</v>
      </c>
      <c r="EL48" s="355">
        <f t="shared" si="223"/>
        <v>0</v>
      </c>
      <c r="EM48" s="355">
        <f t="shared" si="224"/>
        <v>0</v>
      </c>
      <c r="EN48" s="68"/>
      <c r="EO48" s="68">
        <f t="shared" si="225"/>
        <v>0</v>
      </c>
      <c r="EP48" s="68" t="str">
        <f t="shared" si="226"/>
        <v>-</v>
      </c>
      <c r="EQ48" s="68" t="str">
        <f t="shared" si="227"/>
        <v>-</v>
      </c>
      <c r="ER48" s="68" t="str">
        <f t="shared" si="228"/>
        <v>-</v>
      </c>
      <c r="ES48" s="68" t="str">
        <f t="shared" si="229"/>
        <v>-</v>
      </c>
      <c r="ET48" s="68" t="str">
        <f t="shared" si="230"/>
        <v>-</v>
      </c>
      <c r="EU48" s="68" t="str">
        <f t="shared" si="231"/>
        <v>-</v>
      </c>
      <c r="EV48" s="68" t="str">
        <f t="shared" si="232"/>
        <v>-</v>
      </c>
      <c r="EW48" s="68"/>
      <c r="EX48" s="355">
        <f t="shared" si="233"/>
        <v>0</v>
      </c>
      <c r="EY48" s="355">
        <f t="shared" si="234"/>
        <v>0</v>
      </c>
      <c r="EZ48" s="355">
        <f t="shared" si="235"/>
        <v>0</v>
      </c>
      <c r="FA48" s="355">
        <f t="shared" si="236"/>
        <v>0</v>
      </c>
      <c r="FB48" s="355">
        <f t="shared" si="237"/>
        <v>0</v>
      </c>
      <c r="FC48" s="355">
        <f t="shared" si="238"/>
        <v>0</v>
      </c>
      <c r="FD48" s="355">
        <f t="shared" si="239"/>
        <v>0</v>
      </c>
      <c r="FE48" s="355">
        <f t="shared" si="240"/>
        <v>0</v>
      </c>
      <c r="FF48" s="68"/>
      <c r="FG48" s="68">
        <f t="shared" si="241"/>
        <v>0</v>
      </c>
      <c r="FH48" s="68" t="str">
        <f t="shared" si="242"/>
        <v>-</v>
      </c>
      <c r="FI48" s="68" t="str">
        <f t="shared" si="243"/>
        <v>-</v>
      </c>
      <c r="FJ48" s="68" t="str">
        <f t="shared" si="244"/>
        <v>-</v>
      </c>
      <c r="FK48" s="68" t="str">
        <f t="shared" si="245"/>
        <v>-</v>
      </c>
      <c r="FL48" s="68" t="str">
        <f t="shared" si="246"/>
        <v>-</v>
      </c>
      <c r="FM48" s="68" t="str">
        <f t="shared" si="247"/>
        <v>-</v>
      </c>
      <c r="FN48" s="68" t="str">
        <f t="shared" si="248"/>
        <v>-</v>
      </c>
      <c r="FO48" s="68"/>
      <c r="FP48" s="355">
        <f t="shared" si="249"/>
        <v>0</v>
      </c>
      <c r="FQ48" s="355">
        <f t="shared" si="250"/>
        <v>0</v>
      </c>
      <c r="FR48" s="355">
        <f t="shared" si="251"/>
        <v>0</v>
      </c>
      <c r="FS48" s="355">
        <f t="shared" si="252"/>
        <v>0</v>
      </c>
      <c r="FT48" s="355">
        <f t="shared" si="253"/>
        <v>0</v>
      </c>
      <c r="FU48" s="355">
        <f t="shared" si="254"/>
        <v>0</v>
      </c>
      <c r="FV48" s="355">
        <f t="shared" si="255"/>
        <v>0</v>
      </c>
      <c r="FW48" s="355">
        <f t="shared" si="256"/>
        <v>0</v>
      </c>
      <c r="FX48" s="68"/>
      <c r="FY48" s="68">
        <f t="shared" si="257"/>
        <v>0</v>
      </c>
      <c r="FZ48" s="68" t="str">
        <f t="shared" si="258"/>
        <v>-</v>
      </c>
      <c r="GA48" s="68" t="str">
        <f t="shared" si="259"/>
        <v>-</v>
      </c>
      <c r="GB48" s="68" t="str">
        <f t="shared" si="260"/>
        <v>-</v>
      </c>
      <c r="GC48" s="68" t="str">
        <f t="shared" si="261"/>
        <v>-</v>
      </c>
      <c r="GD48" s="68" t="str">
        <f t="shared" si="262"/>
        <v>-</v>
      </c>
      <c r="GE48" s="68" t="str">
        <f t="shared" si="263"/>
        <v>-</v>
      </c>
      <c r="GF48" s="68" t="str">
        <f t="shared" si="264"/>
        <v>-</v>
      </c>
    </row>
    <row r="49" spans="1:188" ht="12" x14ac:dyDescent="0.3">
      <c r="A49" s="387"/>
      <c r="B49" s="387" t="s">
        <v>107</v>
      </c>
      <c r="C49" s="387" t="s">
        <v>26</v>
      </c>
      <c r="D49" s="388">
        <v>0.72916666666666663</v>
      </c>
      <c r="E49" s="388">
        <v>0</v>
      </c>
      <c r="F49" s="389" t="str">
        <f t="shared" si="134"/>
        <v>PT</v>
      </c>
      <c r="G49" s="9"/>
      <c r="H49" s="626">
        <f>INDEX(Lookup!$F$363:$Q$371,MATCH(B49,Lookup!$F$363:$F$371,0),MATCH($F$9,Lookup!$F$363:$Q$363,0))</f>
        <v>0.1</v>
      </c>
      <c r="I49" s="426">
        <v>224.9</v>
      </c>
      <c r="J49" s="392">
        <f t="shared" si="135"/>
        <v>683.8</v>
      </c>
      <c r="K49" s="392">
        <f t="shared" si="136"/>
        <v>0</v>
      </c>
      <c r="L49" s="394">
        <f t="shared" si="137"/>
        <v>0</v>
      </c>
      <c r="M49" s="395">
        <f t="shared" si="138"/>
        <v>224.9</v>
      </c>
      <c r="N49" s="395">
        <f t="shared" si="160"/>
        <v>0</v>
      </c>
      <c r="O49" s="9">
        <f t="shared" si="139"/>
        <v>0</v>
      </c>
      <c r="P49" s="9">
        <f t="shared" si="265"/>
        <v>0</v>
      </c>
      <c r="Q49" s="9">
        <f t="shared" si="266"/>
        <v>0</v>
      </c>
      <c r="R49" s="9">
        <f t="shared" si="267"/>
        <v>0</v>
      </c>
      <c r="S49" s="9">
        <f t="shared" si="268"/>
        <v>0</v>
      </c>
      <c r="T49" s="9">
        <f t="shared" si="269"/>
        <v>0</v>
      </c>
      <c r="U49" s="9">
        <f t="shared" si="270"/>
        <v>0</v>
      </c>
      <c r="V49" s="9">
        <f t="shared" si="271"/>
        <v>0</v>
      </c>
      <c r="W49" s="9">
        <f t="shared" si="272"/>
        <v>0</v>
      </c>
      <c r="X49" s="9">
        <f t="shared" si="273"/>
        <v>0</v>
      </c>
      <c r="Y49" s="9">
        <f t="shared" si="274"/>
        <v>0</v>
      </c>
      <c r="Z49" s="9">
        <f t="shared" si="275"/>
        <v>0</v>
      </c>
      <c r="AA49" s="9">
        <f t="shared" si="276"/>
        <v>0</v>
      </c>
      <c r="AB49" s="9">
        <f t="shared" si="277"/>
        <v>0</v>
      </c>
      <c r="AC49" s="9">
        <f t="shared" si="278"/>
        <v>0</v>
      </c>
      <c r="AD49" s="9">
        <f t="shared" si="279"/>
        <v>0</v>
      </c>
      <c r="AE49" s="9">
        <f t="shared" si="280"/>
        <v>0</v>
      </c>
      <c r="AF49" s="9">
        <f t="shared" si="281"/>
        <v>0</v>
      </c>
      <c r="AG49" s="9">
        <f t="shared" si="282"/>
        <v>0</v>
      </c>
      <c r="AH49" s="8">
        <f t="shared" si="283"/>
        <v>224.9</v>
      </c>
      <c r="AI49" s="8">
        <f t="shared" si="284"/>
        <v>0</v>
      </c>
      <c r="AJ49" s="8">
        <f t="shared" si="285"/>
        <v>0</v>
      </c>
      <c r="AK49" s="8">
        <f t="shared" si="286"/>
        <v>0</v>
      </c>
      <c r="AL49" s="8">
        <f t="shared" si="287"/>
        <v>0</v>
      </c>
      <c r="AM49" s="103" t="str">
        <f t="shared" si="151"/>
        <v>1</v>
      </c>
      <c r="AN49" s="63"/>
      <c r="AO49" s="63"/>
      <c r="AP49" s="63"/>
      <c r="AQ49" s="66"/>
      <c r="AR49" s="66"/>
      <c r="AS49" s="63"/>
      <c r="AT49" s="63"/>
      <c r="AU49" s="63"/>
      <c r="AV49" s="63"/>
      <c r="AW49" s="63"/>
      <c r="AX49" s="66"/>
      <c r="AY49" s="66"/>
      <c r="AZ49" s="63"/>
      <c r="BA49" s="63"/>
      <c r="BB49" s="63"/>
      <c r="BC49" s="63"/>
      <c r="BD49" s="63"/>
      <c r="BE49" s="66"/>
      <c r="BF49" s="66"/>
      <c r="BG49" s="63"/>
      <c r="BH49" s="63"/>
      <c r="BI49" s="63"/>
      <c r="BJ49" s="63"/>
      <c r="BK49" s="63"/>
      <c r="BL49" s="66"/>
      <c r="BM49" s="66"/>
      <c r="BN49" s="63"/>
      <c r="BO49" s="63"/>
      <c r="BP49" s="63"/>
      <c r="BQ49" s="63"/>
      <c r="BR49" s="63"/>
      <c r="BS49" s="70"/>
      <c r="BT49" s="70"/>
      <c r="BU49" s="70">
        <f t="shared" si="173"/>
        <v>0</v>
      </c>
      <c r="BV49" s="70">
        <f t="shared" si="174"/>
        <v>0</v>
      </c>
      <c r="BW49" s="70">
        <f t="shared" si="175"/>
        <v>0</v>
      </c>
      <c r="BX49" s="70">
        <f t="shared" si="176"/>
        <v>0</v>
      </c>
      <c r="BY49" s="70">
        <f t="shared" si="177"/>
        <v>0</v>
      </c>
      <c r="BZ49" s="70">
        <f t="shared" si="178"/>
        <v>0</v>
      </c>
      <c r="CA49" s="104"/>
      <c r="CB49" s="104">
        <f t="shared" si="179"/>
        <v>0</v>
      </c>
      <c r="CC49" s="104">
        <f t="shared" si="180"/>
        <v>0</v>
      </c>
      <c r="CD49" s="104">
        <f t="shared" si="181"/>
        <v>0</v>
      </c>
      <c r="CE49" s="104">
        <f t="shared" si="182"/>
        <v>0</v>
      </c>
      <c r="CF49" s="104">
        <f t="shared" si="183"/>
        <v>0</v>
      </c>
      <c r="CG49" s="104">
        <f t="shared" si="184"/>
        <v>0</v>
      </c>
      <c r="CH49" s="105"/>
      <c r="CI49" s="960">
        <f t="shared" si="152"/>
        <v>0</v>
      </c>
      <c r="CJ49" s="960">
        <f t="shared" si="153"/>
        <v>0</v>
      </c>
      <c r="CK49" s="960">
        <f t="shared" si="154"/>
        <v>0</v>
      </c>
      <c r="CL49" s="960">
        <f t="shared" si="155"/>
        <v>0</v>
      </c>
      <c r="CM49" s="960">
        <f t="shared" si="156"/>
        <v>0</v>
      </c>
      <c r="CN49" s="960">
        <f t="shared" si="157"/>
        <v>0</v>
      </c>
      <c r="CO49" s="960">
        <f t="shared" si="158"/>
        <v>0</v>
      </c>
      <c r="CP49" s="294">
        <f t="shared" si="159"/>
        <v>0</v>
      </c>
      <c r="CV49" s="355">
        <f t="shared" si="185"/>
        <v>0</v>
      </c>
      <c r="CW49" s="355">
        <f t="shared" si="186"/>
        <v>0</v>
      </c>
      <c r="CX49" s="355">
        <f t="shared" si="187"/>
        <v>0</v>
      </c>
      <c r="CY49" s="355">
        <f t="shared" si="188"/>
        <v>0</v>
      </c>
      <c r="CZ49" s="355">
        <f t="shared" si="189"/>
        <v>0</v>
      </c>
      <c r="DA49" s="355">
        <f t="shared" si="190"/>
        <v>0</v>
      </c>
      <c r="DB49" s="355">
        <f t="shared" si="191"/>
        <v>0</v>
      </c>
      <c r="DC49" s="355">
        <f t="shared" si="192"/>
        <v>0</v>
      </c>
      <c r="DD49" s="68"/>
      <c r="DE49" s="1168">
        <f t="shared" si="193"/>
        <v>0</v>
      </c>
      <c r="DF49" s="1168" t="str">
        <f t="shared" si="194"/>
        <v>-</v>
      </c>
      <c r="DG49" s="1168" t="str">
        <f t="shared" si="195"/>
        <v>-</v>
      </c>
      <c r="DH49" s="1168" t="str">
        <f t="shared" si="196"/>
        <v>-</v>
      </c>
      <c r="DI49" s="1168" t="str">
        <f t="shared" si="197"/>
        <v>-</v>
      </c>
      <c r="DJ49" s="1168" t="str">
        <f t="shared" si="198"/>
        <v>-</v>
      </c>
      <c r="DK49" s="1168" t="str">
        <f t="shared" si="199"/>
        <v>-</v>
      </c>
      <c r="DL49" s="1168" t="str">
        <f t="shared" si="200"/>
        <v>-</v>
      </c>
      <c r="DM49" s="68"/>
      <c r="DN49" s="355">
        <f t="shared" si="201"/>
        <v>0</v>
      </c>
      <c r="DO49" s="355">
        <f t="shared" si="202"/>
        <v>0</v>
      </c>
      <c r="DP49" s="355">
        <f t="shared" si="203"/>
        <v>0</v>
      </c>
      <c r="DQ49" s="355">
        <f t="shared" si="204"/>
        <v>0</v>
      </c>
      <c r="DR49" s="355">
        <f t="shared" si="205"/>
        <v>0</v>
      </c>
      <c r="DS49" s="355">
        <f t="shared" si="206"/>
        <v>0</v>
      </c>
      <c r="DT49" s="355">
        <f t="shared" si="207"/>
        <v>0</v>
      </c>
      <c r="DU49" s="355">
        <f t="shared" si="208"/>
        <v>0</v>
      </c>
      <c r="DV49" s="68"/>
      <c r="DW49" s="68">
        <f t="shared" si="209"/>
        <v>0</v>
      </c>
      <c r="DX49" s="68" t="str">
        <f t="shared" si="210"/>
        <v>-</v>
      </c>
      <c r="DY49" s="68" t="str">
        <f t="shared" si="211"/>
        <v>-</v>
      </c>
      <c r="DZ49" s="68" t="str">
        <f t="shared" si="212"/>
        <v>-</v>
      </c>
      <c r="EA49" s="68" t="str">
        <f t="shared" si="213"/>
        <v>-</v>
      </c>
      <c r="EB49" s="68" t="str">
        <f t="shared" si="214"/>
        <v>-</v>
      </c>
      <c r="EC49" s="68" t="str">
        <f t="shared" si="215"/>
        <v>-</v>
      </c>
      <c r="ED49" s="68" t="str">
        <f t="shared" si="216"/>
        <v>-</v>
      </c>
      <c r="EE49" s="68"/>
      <c r="EF49" s="355">
        <f t="shared" si="217"/>
        <v>0</v>
      </c>
      <c r="EG49" s="355">
        <f t="shared" si="218"/>
        <v>0</v>
      </c>
      <c r="EH49" s="355">
        <f t="shared" si="219"/>
        <v>0</v>
      </c>
      <c r="EI49" s="355">
        <f t="shared" si="220"/>
        <v>0</v>
      </c>
      <c r="EJ49" s="355">
        <f t="shared" si="221"/>
        <v>0</v>
      </c>
      <c r="EK49" s="355">
        <f t="shared" si="222"/>
        <v>0</v>
      </c>
      <c r="EL49" s="355">
        <f t="shared" si="223"/>
        <v>0</v>
      </c>
      <c r="EM49" s="355">
        <f t="shared" si="224"/>
        <v>0</v>
      </c>
      <c r="EN49" s="68"/>
      <c r="EO49" s="68">
        <f t="shared" si="225"/>
        <v>0</v>
      </c>
      <c r="EP49" s="68" t="str">
        <f t="shared" si="226"/>
        <v>-</v>
      </c>
      <c r="EQ49" s="68" t="str">
        <f t="shared" si="227"/>
        <v>-</v>
      </c>
      <c r="ER49" s="68" t="str">
        <f t="shared" si="228"/>
        <v>-</v>
      </c>
      <c r="ES49" s="68" t="str">
        <f t="shared" si="229"/>
        <v>-</v>
      </c>
      <c r="ET49" s="68" t="str">
        <f t="shared" si="230"/>
        <v>-</v>
      </c>
      <c r="EU49" s="68" t="str">
        <f t="shared" si="231"/>
        <v>-</v>
      </c>
      <c r="EV49" s="68" t="str">
        <f t="shared" si="232"/>
        <v>-</v>
      </c>
      <c r="EW49" s="68"/>
      <c r="EX49" s="355">
        <f t="shared" si="233"/>
        <v>0</v>
      </c>
      <c r="EY49" s="355">
        <f t="shared" si="234"/>
        <v>0</v>
      </c>
      <c r="EZ49" s="355">
        <f t="shared" si="235"/>
        <v>0</v>
      </c>
      <c r="FA49" s="355">
        <f t="shared" si="236"/>
        <v>0</v>
      </c>
      <c r="FB49" s="355">
        <f t="shared" si="237"/>
        <v>0</v>
      </c>
      <c r="FC49" s="355">
        <f t="shared" si="238"/>
        <v>0</v>
      </c>
      <c r="FD49" s="355">
        <f t="shared" si="239"/>
        <v>0</v>
      </c>
      <c r="FE49" s="355">
        <f t="shared" si="240"/>
        <v>0</v>
      </c>
      <c r="FF49" s="68"/>
      <c r="FG49" s="68">
        <f t="shared" si="241"/>
        <v>0</v>
      </c>
      <c r="FH49" s="68" t="str">
        <f t="shared" si="242"/>
        <v>-</v>
      </c>
      <c r="FI49" s="68" t="str">
        <f t="shared" si="243"/>
        <v>-</v>
      </c>
      <c r="FJ49" s="68" t="str">
        <f t="shared" si="244"/>
        <v>-</v>
      </c>
      <c r="FK49" s="68" t="str">
        <f t="shared" si="245"/>
        <v>-</v>
      </c>
      <c r="FL49" s="68" t="str">
        <f t="shared" si="246"/>
        <v>-</v>
      </c>
      <c r="FM49" s="68" t="str">
        <f t="shared" si="247"/>
        <v>-</v>
      </c>
      <c r="FN49" s="68" t="str">
        <f t="shared" si="248"/>
        <v>-</v>
      </c>
      <c r="FO49" s="68"/>
      <c r="FP49" s="355">
        <f t="shared" si="249"/>
        <v>0</v>
      </c>
      <c r="FQ49" s="355">
        <f t="shared" si="250"/>
        <v>0</v>
      </c>
      <c r="FR49" s="355">
        <f t="shared" si="251"/>
        <v>0</v>
      </c>
      <c r="FS49" s="355">
        <f t="shared" si="252"/>
        <v>0</v>
      </c>
      <c r="FT49" s="355">
        <f t="shared" si="253"/>
        <v>0</v>
      </c>
      <c r="FU49" s="355">
        <f t="shared" si="254"/>
        <v>0</v>
      </c>
      <c r="FV49" s="355">
        <f t="shared" si="255"/>
        <v>0</v>
      </c>
      <c r="FW49" s="355">
        <f t="shared" si="256"/>
        <v>0</v>
      </c>
      <c r="FX49" s="68"/>
      <c r="FY49" s="68">
        <f t="shared" si="257"/>
        <v>0</v>
      </c>
      <c r="FZ49" s="68" t="str">
        <f t="shared" si="258"/>
        <v>-</v>
      </c>
      <c r="GA49" s="68" t="str">
        <f t="shared" si="259"/>
        <v>-</v>
      </c>
      <c r="GB49" s="68" t="str">
        <f t="shared" si="260"/>
        <v>-</v>
      </c>
      <c r="GC49" s="68" t="str">
        <f t="shared" si="261"/>
        <v>-</v>
      </c>
      <c r="GD49" s="68" t="str">
        <f t="shared" si="262"/>
        <v>-</v>
      </c>
      <c r="GE49" s="68" t="str">
        <f t="shared" si="263"/>
        <v>-</v>
      </c>
      <c r="GF49" s="68" t="str">
        <f t="shared" si="264"/>
        <v>-</v>
      </c>
    </row>
    <row r="50" spans="1:188" ht="12" x14ac:dyDescent="0.3">
      <c r="A50" s="387"/>
      <c r="B50" s="387" t="s">
        <v>107</v>
      </c>
      <c r="C50" s="387" t="s">
        <v>26</v>
      </c>
      <c r="D50" s="388">
        <v>0.72916666666666663</v>
      </c>
      <c r="E50" s="388">
        <v>0</v>
      </c>
      <c r="F50" s="389" t="str">
        <f t="shared" si="134"/>
        <v>PT</v>
      </c>
      <c r="G50" s="9"/>
      <c r="H50" s="626">
        <f>INDEX(Lookup!$F$363:$Q$371,MATCH(B50,Lookup!$F$363:$F$371,0),MATCH($F$9,Lookup!$F$363:$Q$363,0))</f>
        <v>0.1</v>
      </c>
      <c r="I50" s="426">
        <v>224.9</v>
      </c>
      <c r="J50" s="392">
        <f t="shared" si="135"/>
        <v>683.8</v>
      </c>
      <c r="K50" s="392">
        <f t="shared" si="136"/>
        <v>0</v>
      </c>
      <c r="L50" s="394">
        <f t="shared" si="137"/>
        <v>0</v>
      </c>
      <c r="M50" s="395">
        <f t="shared" si="138"/>
        <v>224.9</v>
      </c>
      <c r="N50" s="395">
        <f t="shared" si="160"/>
        <v>0</v>
      </c>
      <c r="O50" s="9">
        <f t="shared" si="139"/>
        <v>0</v>
      </c>
      <c r="P50" s="9">
        <f t="shared" si="265"/>
        <v>0</v>
      </c>
      <c r="Q50" s="9">
        <f t="shared" si="266"/>
        <v>0</v>
      </c>
      <c r="R50" s="9">
        <f t="shared" si="267"/>
        <v>0</v>
      </c>
      <c r="S50" s="9">
        <f t="shared" si="268"/>
        <v>0</v>
      </c>
      <c r="T50" s="9">
        <f t="shared" si="269"/>
        <v>0</v>
      </c>
      <c r="U50" s="9">
        <f t="shared" si="270"/>
        <v>0</v>
      </c>
      <c r="V50" s="9">
        <f t="shared" si="271"/>
        <v>0</v>
      </c>
      <c r="W50" s="9">
        <f t="shared" si="272"/>
        <v>0</v>
      </c>
      <c r="X50" s="9">
        <f t="shared" si="273"/>
        <v>0</v>
      </c>
      <c r="Y50" s="9">
        <f t="shared" si="274"/>
        <v>0</v>
      </c>
      <c r="Z50" s="9">
        <f t="shared" si="275"/>
        <v>0</v>
      </c>
      <c r="AA50" s="9">
        <f t="shared" si="276"/>
        <v>0</v>
      </c>
      <c r="AB50" s="9">
        <f t="shared" si="277"/>
        <v>0</v>
      </c>
      <c r="AC50" s="9">
        <f t="shared" si="278"/>
        <v>0</v>
      </c>
      <c r="AD50" s="9">
        <f t="shared" si="279"/>
        <v>0</v>
      </c>
      <c r="AE50" s="9">
        <f t="shared" si="280"/>
        <v>0</v>
      </c>
      <c r="AF50" s="9">
        <f t="shared" si="281"/>
        <v>0</v>
      </c>
      <c r="AG50" s="9">
        <f t="shared" si="282"/>
        <v>0</v>
      </c>
      <c r="AH50" s="8">
        <f t="shared" si="283"/>
        <v>224.9</v>
      </c>
      <c r="AI50" s="8">
        <f t="shared" si="284"/>
        <v>0</v>
      </c>
      <c r="AJ50" s="8">
        <f t="shared" si="285"/>
        <v>0</v>
      </c>
      <c r="AK50" s="8">
        <f t="shared" si="286"/>
        <v>0</v>
      </c>
      <c r="AL50" s="8">
        <f t="shared" si="287"/>
        <v>0</v>
      </c>
      <c r="AM50" s="103" t="str">
        <f t="shared" si="151"/>
        <v>1</v>
      </c>
      <c r="AN50" s="63"/>
      <c r="AO50" s="63"/>
      <c r="AP50" s="63"/>
      <c r="AQ50" s="66"/>
      <c r="AR50" s="66"/>
      <c r="AS50" s="63"/>
      <c r="AT50" s="63"/>
      <c r="AU50" s="63"/>
      <c r="AV50" s="63"/>
      <c r="AW50" s="63"/>
      <c r="AX50" s="66"/>
      <c r="AY50" s="66"/>
      <c r="AZ50" s="63"/>
      <c r="BA50" s="63"/>
      <c r="BB50" s="63"/>
      <c r="BC50" s="63"/>
      <c r="BD50" s="63"/>
      <c r="BE50" s="66"/>
      <c r="BF50" s="66"/>
      <c r="BG50" s="63"/>
      <c r="BH50" s="63"/>
      <c r="BI50" s="63"/>
      <c r="BJ50" s="63"/>
      <c r="BK50" s="63"/>
      <c r="BL50" s="66"/>
      <c r="BM50" s="66"/>
      <c r="BN50" s="63"/>
      <c r="BO50" s="63"/>
      <c r="BP50" s="63"/>
      <c r="BQ50" s="63"/>
      <c r="BR50" s="63"/>
      <c r="BS50" s="70"/>
      <c r="BT50" s="70"/>
      <c r="BU50" s="70">
        <f t="shared" si="173"/>
        <v>0</v>
      </c>
      <c r="BV50" s="70">
        <f t="shared" si="174"/>
        <v>0</v>
      </c>
      <c r="BW50" s="70">
        <f t="shared" si="175"/>
        <v>0</v>
      </c>
      <c r="BX50" s="70">
        <f t="shared" si="176"/>
        <v>0</v>
      </c>
      <c r="BY50" s="70">
        <f t="shared" si="177"/>
        <v>0</v>
      </c>
      <c r="BZ50" s="70">
        <f t="shared" si="178"/>
        <v>0</v>
      </c>
      <c r="CA50" s="104"/>
      <c r="CB50" s="104">
        <f t="shared" si="179"/>
        <v>0</v>
      </c>
      <c r="CC50" s="104">
        <f t="shared" si="180"/>
        <v>0</v>
      </c>
      <c r="CD50" s="104">
        <f t="shared" si="181"/>
        <v>0</v>
      </c>
      <c r="CE50" s="104">
        <f t="shared" si="182"/>
        <v>0</v>
      </c>
      <c r="CF50" s="104">
        <f t="shared" si="183"/>
        <v>0</v>
      </c>
      <c r="CG50" s="104">
        <f t="shared" si="184"/>
        <v>0</v>
      </c>
      <c r="CH50" s="105"/>
      <c r="CI50" s="960">
        <f t="shared" si="152"/>
        <v>0</v>
      </c>
      <c r="CJ50" s="960">
        <f t="shared" si="153"/>
        <v>0</v>
      </c>
      <c r="CK50" s="960">
        <f t="shared" si="154"/>
        <v>0</v>
      </c>
      <c r="CL50" s="960">
        <f t="shared" si="155"/>
        <v>0</v>
      </c>
      <c r="CM50" s="960">
        <f t="shared" si="156"/>
        <v>0</v>
      </c>
      <c r="CN50" s="960">
        <f t="shared" si="157"/>
        <v>0</v>
      </c>
      <c r="CO50" s="960">
        <f t="shared" si="158"/>
        <v>0</v>
      </c>
      <c r="CP50" s="294">
        <f t="shared" si="159"/>
        <v>0</v>
      </c>
      <c r="CV50" s="355">
        <f t="shared" si="185"/>
        <v>0</v>
      </c>
      <c r="CW50" s="355">
        <f t="shared" si="186"/>
        <v>0</v>
      </c>
      <c r="CX50" s="355">
        <f t="shared" si="187"/>
        <v>0</v>
      </c>
      <c r="CY50" s="355">
        <f t="shared" si="188"/>
        <v>0</v>
      </c>
      <c r="CZ50" s="355">
        <f t="shared" si="189"/>
        <v>0</v>
      </c>
      <c r="DA50" s="355">
        <f t="shared" si="190"/>
        <v>0</v>
      </c>
      <c r="DB50" s="355">
        <f t="shared" si="191"/>
        <v>0</v>
      </c>
      <c r="DC50" s="355">
        <f t="shared" si="192"/>
        <v>0</v>
      </c>
      <c r="DD50" s="68"/>
      <c r="DE50" s="1168">
        <f t="shared" si="193"/>
        <v>0</v>
      </c>
      <c r="DF50" s="1168" t="str">
        <f t="shared" si="194"/>
        <v>-</v>
      </c>
      <c r="DG50" s="1168" t="str">
        <f t="shared" si="195"/>
        <v>-</v>
      </c>
      <c r="DH50" s="1168" t="str">
        <f t="shared" si="196"/>
        <v>-</v>
      </c>
      <c r="DI50" s="1168" t="str">
        <f t="shared" si="197"/>
        <v>-</v>
      </c>
      <c r="DJ50" s="1168" t="str">
        <f t="shared" si="198"/>
        <v>-</v>
      </c>
      <c r="DK50" s="1168" t="str">
        <f t="shared" si="199"/>
        <v>-</v>
      </c>
      <c r="DL50" s="1168" t="str">
        <f t="shared" si="200"/>
        <v>-</v>
      </c>
      <c r="DM50" s="68"/>
      <c r="DN50" s="355">
        <f t="shared" si="201"/>
        <v>0</v>
      </c>
      <c r="DO50" s="355">
        <f t="shared" si="202"/>
        <v>0</v>
      </c>
      <c r="DP50" s="355">
        <f t="shared" si="203"/>
        <v>0</v>
      </c>
      <c r="DQ50" s="355">
        <f t="shared" si="204"/>
        <v>0</v>
      </c>
      <c r="DR50" s="355">
        <f t="shared" si="205"/>
        <v>0</v>
      </c>
      <c r="DS50" s="355">
        <f t="shared" si="206"/>
        <v>0</v>
      </c>
      <c r="DT50" s="355">
        <f t="shared" si="207"/>
        <v>0</v>
      </c>
      <c r="DU50" s="355">
        <f t="shared" si="208"/>
        <v>0</v>
      </c>
      <c r="DV50" s="68"/>
      <c r="DW50" s="68">
        <f t="shared" si="209"/>
        <v>0</v>
      </c>
      <c r="DX50" s="68" t="str">
        <f t="shared" si="210"/>
        <v>-</v>
      </c>
      <c r="DY50" s="68" t="str">
        <f t="shared" si="211"/>
        <v>-</v>
      </c>
      <c r="DZ50" s="68" t="str">
        <f t="shared" si="212"/>
        <v>-</v>
      </c>
      <c r="EA50" s="68" t="str">
        <f t="shared" si="213"/>
        <v>-</v>
      </c>
      <c r="EB50" s="68" t="str">
        <f t="shared" si="214"/>
        <v>-</v>
      </c>
      <c r="EC50" s="68" t="str">
        <f t="shared" si="215"/>
        <v>-</v>
      </c>
      <c r="ED50" s="68" t="str">
        <f t="shared" si="216"/>
        <v>-</v>
      </c>
      <c r="EE50" s="68"/>
      <c r="EF50" s="355">
        <f t="shared" si="217"/>
        <v>0</v>
      </c>
      <c r="EG50" s="355">
        <f t="shared" si="218"/>
        <v>0</v>
      </c>
      <c r="EH50" s="355">
        <f t="shared" si="219"/>
        <v>0</v>
      </c>
      <c r="EI50" s="355">
        <f t="shared" si="220"/>
        <v>0</v>
      </c>
      <c r="EJ50" s="355">
        <f t="shared" si="221"/>
        <v>0</v>
      </c>
      <c r="EK50" s="355">
        <f t="shared" si="222"/>
        <v>0</v>
      </c>
      <c r="EL50" s="355">
        <f t="shared" si="223"/>
        <v>0</v>
      </c>
      <c r="EM50" s="355">
        <f t="shared" si="224"/>
        <v>0</v>
      </c>
      <c r="EN50" s="68"/>
      <c r="EO50" s="68">
        <f t="shared" si="225"/>
        <v>0</v>
      </c>
      <c r="EP50" s="68" t="str">
        <f t="shared" si="226"/>
        <v>-</v>
      </c>
      <c r="EQ50" s="68" t="str">
        <f t="shared" si="227"/>
        <v>-</v>
      </c>
      <c r="ER50" s="68" t="str">
        <f t="shared" si="228"/>
        <v>-</v>
      </c>
      <c r="ES50" s="68" t="str">
        <f t="shared" si="229"/>
        <v>-</v>
      </c>
      <c r="ET50" s="68" t="str">
        <f t="shared" si="230"/>
        <v>-</v>
      </c>
      <c r="EU50" s="68" t="str">
        <f t="shared" si="231"/>
        <v>-</v>
      </c>
      <c r="EV50" s="68" t="str">
        <f t="shared" si="232"/>
        <v>-</v>
      </c>
      <c r="EW50" s="68"/>
      <c r="EX50" s="355">
        <f t="shared" si="233"/>
        <v>0</v>
      </c>
      <c r="EY50" s="355">
        <f t="shared" si="234"/>
        <v>0</v>
      </c>
      <c r="EZ50" s="355">
        <f t="shared" si="235"/>
        <v>0</v>
      </c>
      <c r="FA50" s="355">
        <f t="shared" si="236"/>
        <v>0</v>
      </c>
      <c r="FB50" s="355">
        <f t="shared" si="237"/>
        <v>0</v>
      </c>
      <c r="FC50" s="355">
        <f t="shared" si="238"/>
        <v>0</v>
      </c>
      <c r="FD50" s="355">
        <f t="shared" si="239"/>
        <v>0</v>
      </c>
      <c r="FE50" s="355">
        <f t="shared" si="240"/>
        <v>0</v>
      </c>
      <c r="FF50" s="68"/>
      <c r="FG50" s="68">
        <f t="shared" si="241"/>
        <v>0</v>
      </c>
      <c r="FH50" s="68" t="str">
        <f t="shared" si="242"/>
        <v>-</v>
      </c>
      <c r="FI50" s="68" t="str">
        <f t="shared" si="243"/>
        <v>-</v>
      </c>
      <c r="FJ50" s="68" t="str">
        <f t="shared" si="244"/>
        <v>-</v>
      </c>
      <c r="FK50" s="68" t="str">
        <f t="shared" si="245"/>
        <v>-</v>
      </c>
      <c r="FL50" s="68" t="str">
        <f t="shared" si="246"/>
        <v>-</v>
      </c>
      <c r="FM50" s="68" t="str">
        <f t="shared" si="247"/>
        <v>-</v>
      </c>
      <c r="FN50" s="68" t="str">
        <f t="shared" si="248"/>
        <v>-</v>
      </c>
      <c r="FO50" s="68"/>
      <c r="FP50" s="355">
        <f t="shared" si="249"/>
        <v>0</v>
      </c>
      <c r="FQ50" s="355">
        <f t="shared" si="250"/>
        <v>0</v>
      </c>
      <c r="FR50" s="355">
        <f t="shared" si="251"/>
        <v>0</v>
      </c>
      <c r="FS50" s="355">
        <f t="shared" si="252"/>
        <v>0</v>
      </c>
      <c r="FT50" s="355">
        <f t="shared" si="253"/>
        <v>0</v>
      </c>
      <c r="FU50" s="355">
        <f t="shared" si="254"/>
        <v>0</v>
      </c>
      <c r="FV50" s="355">
        <f t="shared" si="255"/>
        <v>0</v>
      </c>
      <c r="FW50" s="355">
        <f t="shared" si="256"/>
        <v>0</v>
      </c>
      <c r="FX50" s="68"/>
      <c r="FY50" s="68">
        <f t="shared" si="257"/>
        <v>0</v>
      </c>
      <c r="FZ50" s="68" t="str">
        <f t="shared" si="258"/>
        <v>-</v>
      </c>
      <c r="GA50" s="68" t="str">
        <f t="shared" si="259"/>
        <v>-</v>
      </c>
      <c r="GB50" s="68" t="str">
        <f t="shared" si="260"/>
        <v>-</v>
      </c>
      <c r="GC50" s="68" t="str">
        <f t="shared" si="261"/>
        <v>-</v>
      </c>
      <c r="GD50" s="68" t="str">
        <f t="shared" si="262"/>
        <v>-</v>
      </c>
      <c r="GE50" s="68" t="str">
        <f t="shared" si="263"/>
        <v>-</v>
      </c>
      <c r="GF50" s="68" t="str">
        <f t="shared" si="264"/>
        <v>-</v>
      </c>
    </row>
    <row r="51" spans="1:188" ht="12" x14ac:dyDescent="0.3">
      <c r="A51" s="387"/>
      <c r="B51" s="387" t="s">
        <v>107</v>
      </c>
      <c r="C51" s="387" t="s">
        <v>26</v>
      </c>
      <c r="D51" s="388">
        <v>0.72916666666666663</v>
      </c>
      <c r="E51" s="388">
        <v>0</v>
      </c>
      <c r="F51" s="389" t="str">
        <f>IF(VALUE(D51)&gt;=0.72,"PT",IF(VALUE(D51)&lt;0.72,"Off-PT"))</f>
        <v>PT</v>
      </c>
      <c r="G51" s="9"/>
      <c r="H51" s="626">
        <f>INDEX(Lookup!$F$363:$Q$371,MATCH(B51,Lookup!$F$363:$F$371,0),MATCH($F$9,Lookup!$F$363:$Q$363,0))</f>
        <v>0.1</v>
      </c>
      <c r="I51" s="426">
        <v>224.9</v>
      </c>
      <c r="J51" s="392">
        <f t="shared" si="135"/>
        <v>683.8</v>
      </c>
      <c r="K51" s="392">
        <f>H51*L51</f>
        <v>0</v>
      </c>
      <c r="L51" s="394">
        <f>COUNTA(AN51:BR51)</f>
        <v>0</v>
      </c>
      <c r="M51" s="395">
        <f t="shared" si="138"/>
        <v>224.9</v>
      </c>
      <c r="N51" s="395">
        <f t="shared" si="160"/>
        <v>0</v>
      </c>
      <c r="O51" s="9">
        <f>IF($L$4&gt;0,P51*J51*$M$4*H51,0)</f>
        <v>0</v>
      </c>
      <c r="P51" s="9">
        <f>COUNTIF(AN51:BR51,"A")</f>
        <v>0</v>
      </c>
      <c r="Q51" s="9">
        <f>IF($L$5&gt;0,R51*J51*$M$5*H51,0)</f>
        <v>0</v>
      </c>
      <c r="R51" s="9">
        <f>COUNTIF(AN51:BR51,"B")</f>
        <v>0</v>
      </c>
      <c r="S51" s="9">
        <f>IF($L$6&gt;0,T51*J51*$M$6*H51,0)</f>
        <v>0</v>
      </c>
      <c r="T51" s="9">
        <f>COUNTIF(AN51:BR51,"C")</f>
        <v>0</v>
      </c>
      <c r="U51" s="9">
        <f>IF($L$7&gt;0,V51*J51*$M$7*H51,0)</f>
        <v>0</v>
      </c>
      <c r="V51" s="9">
        <f>COUNTIF(AN51:BR51,"D")</f>
        <v>0</v>
      </c>
      <c r="W51" s="9">
        <f>IF($L$8&gt;0,X51*J51*$M$8*H51,0)</f>
        <v>0</v>
      </c>
      <c r="X51" s="9">
        <f>COUNTIF(AN51:BR51,"E")</f>
        <v>0</v>
      </c>
      <c r="Y51" s="9">
        <f>COUNTIF(AN51:BR51,"F")</f>
        <v>0</v>
      </c>
      <c r="Z51" s="9">
        <f>COUNTIF(AN51:BR51,"G")</f>
        <v>0</v>
      </c>
      <c r="AA51" s="9">
        <f>COUNTIF(AN51:BR51,"H")</f>
        <v>0</v>
      </c>
      <c r="AB51" s="9">
        <f>(Y51+Z51+AA51)*H51</f>
        <v>0</v>
      </c>
      <c r="AC51" s="9">
        <f>IF($L$4&gt;0,I51*$M$4*P51,0)</f>
        <v>0</v>
      </c>
      <c r="AD51" s="9">
        <f>IF($L$5&gt;0,I51*$M$5*R51,0)</f>
        <v>0</v>
      </c>
      <c r="AE51" s="9">
        <f>IF($L$6&gt;0,I51*$M$6*T51,0)</f>
        <v>0</v>
      </c>
      <c r="AF51" s="9">
        <f>IF($L$7&gt;0,I51*$M$7*V51,0)</f>
        <v>0</v>
      </c>
      <c r="AG51" s="9">
        <f>IF($L$8&gt;0,I51*$M$8*X51,0)</f>
        <v>0</v>
      </c>
      <c r="AH51" s="8">
        <f>IF(ISERROR(M51*$M$4),0,M51*$M$4)</f>
        <v>224.9</v>
      </c>
      <c r="AI51" s="8">
        <f>IF(ISERROR(M51*$M$5),0,M51*$M$5)</f>
        <v>0</v>
      </c>
      <c r="AJ51" s="8">
        <f>IF(ISERROR(M51*$M$6),0,M51*$M$6)</f>
        <v>0</v>
      </c>
      <c r="AK51" s="8">
        <f>IF(ISERROR(M51*$M$7),0,M51*$M$7)</f>
        <v>0</v>
      </c>
      <c r="AL51" s="8">
        <f>IF(ISERROR(M51*$M$8),0,M51*$M$8)</f>
        <v>0</v>
      </c>
      <c r="AM51" s="103" t="str">
        <f t="shared" si="151"/>
        <v>1</v>
      </c>
      <c r="AN51" s="63"/>
      <c r="AO51" s="63"/>
      <c r="AP51" s="63"/>
      <c r="AQ51" s="66"/>
      <c r="AR51" s="66"/>
      <c r="AS51" s="63"/>
      <c r="AT51" s="63"/>
      <c r="AU51" s="63"/>
      <c r="AV51" s="63"/>
      <c r="AW51" s="63"/>
      <c r="AX51" s="66"/>
      <c r="AY51" s="66"/>
      <c r="AZ51" s="63"/>
      <c r="BA51" s="63"/>
      <c r="BB51" s="63"/>
      <c r="BC51" s="63"/>
      <c r="BD51" s="63"/>
      <c r="BE51" s="66"/>
      <c r="BF51" s="66"/>
      <c r="BG51" s="63"/>
      <c r="BH51" s="63"/>
      <c r="BI51" s="63"/>
      <c r="BJ51" s="63"/>
      <c r="BK51" s="63"/>
      <c r="BL51" s="66"/>
      <c r="BM51" s="66"/>
      <c r="BN51" s="63"/>
      <c r="BO51" s="63"/>
      <c r="BP51" s="63"/>
      <c r="BQ51" s="63"/>
      <c r="BR51" s="63"/>
      <c r="BS51" s="70"/>
      <c r="BT51" s="70"/>
      <c r="BU51" s="70">
        <f t="shared" si="173"/>
        <v>0</v>
      </c>
      <c r="BV51" s="70">
        <f t="shared" si="174"/>
        <v>0</v>
      </c>
      <c r="BW51" s="70">
        <f t="shared" si="175"/>
        <v>0</v>
      </c>
      <c r="BX51" s="70">
        <f t="shared" si="176"/>
        <v>0</v>
      </c>
      <c r="BY51" s="70">
        <f t="shared" si="177"/>
        <v>0</v>
      </c>
      <c r="BZ51" s="70">
        <f t="shared" si="178"/>
        <v>0</v>
      </c>
      <c r="CA51" s="104"/>
      <c r="CB51" s="104">
        <f t="shared" si="179"/>
        <v>0</v>
      </c>
      <c r="CC51" s="104">
        <f t="shared" si="180"/>
        <v>0</v>
      </c>
      <c r="CD51" s="104">
        <f t="shared" si="181"/>
        <v>0</v>
      </c>
      <c r="CE51" s="104">
        <f t="shared" si="182"/>
        <v>0</v>
      </c>
      <c r="CF51" s="104">
        <f t="shared" si="183"/>
        <v>0</v>
      </c>
      <c r="CG51" s="104">
        <f t="shared" si="184"/>
        <v>0</v>
      </c>
      <c r="CH51" s="105"/>
      <c r="CI51" s="960">
        <f t="shared" si="152"/>
        <v>0</v>
      </c>
      <c r="CJ51" s="960">
        <f t="shared" si="153"/>
        <v>0</v>
      </c>
      <c r="CK51" s="960">
        <f t="shared" si="154"/>
        <v>0</v>
      </c>
      <c r="CL51" s="960">
        <f t="shared" si="155"/>
        <v>0</v>
      </c>
      <c r="CM51" s="960">
        <f t="shared" si="156"/>
        <v>0</v>
      </c>
      <c r="CN51" s="960">
        <f t="shared" si="157"/>
        <v>0</v>
      </c>
      <c r="CO51" s="960">
        <f t="shared" si="158"/>
        <v>0</v>
      </c>
      <c r="CP51" s="294">
        <f t="shared" si="159"/>
        <v>0</v>
      </c>
      <c r="CV51" s="355">
        <f t="shared" si="185"/>
        <v>0</v>
      </c>
      <c r="CW51" s="355">
        <f t="shared" si="186"/>
        <v>0</v>
      </c>
      <c r="CX51" s="355">
        <f t="shared" si="187"/>
        <v>0</v>
      </c>
      <c r="CY51" s="355">
        <f t="shared" si="188"/>
        <v>0</v>
      </c>
      <c r="CZ51" s="355">
        <f t="shared" si="189"/>
        <v>0</v>
      </c>
      <c r="DA51" s="355">
        <f t="shared" si="190"/>
        <v>0</v>
      </c>
      <c r="DB51" s="355">
        <f t="shared" si="191"/>
        <v>0</v>
      </c>
      <c r="DC51" s="355">
        <f t="shared" si="192"/>
        <v>0</v>
      </c>
      <c r="DD51" s="68"/>
      <c r="DE51" s="1168">
        <f t="shared" si="193"/>
        <v>0</v>
      </c>
      <c r="DF51" s="1168" t="str">
        <f t="shared" si="194"/>
        <v>-</v>
      </c>
      <c r="DG51" s="1168" t="str">
        <f t="shared" si="195"/>
        <v>-</v>
      </c>
      <c r="DH51" s="1168" t="str">
        <f t="shared" si="196"/>
        <v>-</v>
      </c>
      <c r="DI51" s="1168" t="str">
        <f t="shared" si="197"/>
        <v>-</v>
      </c>
      <c r="DJ51" s="1168" t="str">
        <f t="shared" si="198"/>
        <v>-</v>
      </c>
      <c r="DK51" s="1168" t="str">
        <f t="shared" si="199"/>
        <v>-</v>
      </c>
      <c r="DL51" s="1168" t="str">
        <f t="shared" si="200"/>
        <v>-</v>
      </c>
      <c r="DM51" s="68"/>
      <c r="DN51" s="355">
        <f t="shared" si="201"/>
        <v>0</v>
      </c>
      <c r="DO51" s="355">
        <f t="shared" si="202"/>
        <v>0</v>
      </c>
      <c r="DP51" s="355">
        <f t="shared" si="203"/>
        <v>0</v>
      </c>
      <c r="DQ51" s="355">
        <f t="shared" si="204"/>
        <v>0</v>
      </c>
      <c r="DR51" s="355">
        <f t="shared" si="205"/>
        <v>0</v>
      </c>
      <c r="DS51" s="355">
        <f t="shared" si="206"/>
        <v>0</v>
      </c>
      <c r="DT51" s="355">
        <f t="shared" si="207"/>
        <v>0</v>
      </c>
      <c r="DU51" s="355">
        <f t="shared" si="208"/>
        <v>0</v>
      </c>
      <c r="DV51" s="68"/>
      <c r="DW51" s="68">
        <f t="shared" si="209"/>
        <v>0</v>
      </c>
      <c r="DX51" s="68" t="str">
        <f t="shared" si="210"/>
        <v>-</v>
      </c>
      <c r="DY51" s="68" t="str">
        <f t="shared" si="211"/>
        <v>-</v>
      </c>
      <c r="DZ51" s="68" t="str">
        <f t="shared" si="212"/>
        <v>-</v>
      </c>
      <c r="EA51" s="68" t="str">
        <f t="shared" si="213"/>
        <v>-</v>
      </c>
      <c r="EB51" s="68" t="str">
        <f t="shared" si="214"/>
        <v>-</v>
      </c>
      <c r="EC51" s="68" t="str">
        <f t="shared" si="215"/>
        <v>-</v>
      </c>
      <c r="ED51" s="68" t="str">
        <f t="shared" si="216"/>
        <v>-</v>
      </c>
      <c r="EE51" s="68"/>
      <c r="EF51" s="355">
        <f t="shared" si="217"/>
        <v>0</v>
      </c>
      <c r="EG51" s="355">
        <f t="shared" si="218"/>
        <v>0</v>
      </c>
      <c r="EH51" s="355">
        <f t="shared" si="219"/>
        <v>0</v>
      </c>
      <c r="EI51" s="355">
        <f t="shared" si="220"/>
        <v>0</v>
      </c>
      <c r="EJ51" s="355">
        <f t="shared" si="221"/>
        <v>0</v>
      </c>
      <c r="EK51" s="355">
        <f t="shared" si="222"/>
        <v>0</v>
      </c>
      <c r="EL51" s="355">
        <f t="shared" si="223"/>
        <v>0</v>
      </c>
      <c r="EM51" s="355">
        <f t="shared" si="224"/>
        <v>0</v>
      </c>
      <c r="EN51" s="68"/>
      <c r="EO51" s="68">
        <f t="shared" si="225"/>
        <v>0</v>
      </c>
      <c r="EP51" s="68" t="str">
        <f t="shared" si="226"/>
        <v>-</v>
      </c>
      <c r="EQ51" s="68" t="str">
        <f t="shared" si="227"/>
        <v>-</v>
      </c>
      <c r="ER51" s="68" t="str">
        <f t="shared" si="228"/>
        <v>-</v>
      </c>
      <c r="ES51" s="68" t="str">
        <f t="shared" si="229"/>
        <v>-</v>
      </c>
      <c r="ET51" s="68" t="str">
        <f t="shared" si="230"/>
        <v>-</v>
      </c>
      <c r="EU51" s="68" t="str">
        <f t="shared" si="231"/>
        <v>-</v>
      </c>
      <c r="EV51" s="68" t="str">
        <f t="shared" si="232"/>
        <v>-</v>
      </c>
      <c r="EW51" s="68"/>
      <c r="EX51" s="355">
        <f t="shared" si="233"/>
        <v>0</v>
      </c>
      <c r="EY51" s="355">
        <f t="shared" si="234"/>
        <v>0</v>
      </c>
      <c r="EZ51" s="355">
        <f t="shared" si="235"/>
        <v>0</v>
      </c>
      <c r="FA51" s="355">
        <f t="shared" si="236"/>
        <v>0</v>
      </c>
      <c r="FB51" s="355">
        <f t="shared" si="237"/>
        <v>0</v>
      </c>
      <c r="FC51" s="355">
        <f t="shared" si="238"/>
        <v>0</v>
      </c>
      <c r="FD51" s="355">
        <f t="shared" si="239"/>
        <v>0</v>
      </c>
      <c r="FE51" s="355">
        <f t="shared" si="240"/>
        <v>0</v>
      </c>
      <c r="FF51" s="68"/>
      <c r="FG51" s="68">
        <f t="shared" si="241"/>
        <v>0</v>
      </c>
      <c r="FH51" s="68" t="str">
        <f t="shared" si="242"/>
        <v>-</v>
      </c>
      <c r="FI51" s="68" t="str">
        <f t="shared" si="243"/>
        <v>-</v>
      </c>
      <c r="FJ51" s="68" t="str">
        <f t="shared" si="244"/>
        <v>-</v>
      </c>
      <c r="FK51" s="68" t="str">
        <f t="shared" si="245"/>
        <v>-</v>
      </c>
      <c r="FL51" s="68" t="str">
        <f t="shared" si="246"/>
        <v>-</v>
      </c>
      <c r="FM51" s="68" t="str">
        <f t="shared" si="247"/>
        <v>-</v>
      </c>
      <c r="FN51" s="68" t="str">
        <f t="shared" si="248"/>
        <v>-</v>
      </c>
      <c r="FO51" s="68"/>
      <c r="FP51" s="355">
        <f t="shared" si="249"/>
        <v>0</v>
      </c>
      <c r="FQ51" s="355">
        <f t="shared" si="250"/>
        <v>0</v>
      </c>
      <c r="FR51" s="355">
        <f t="shared" si="251"/>
        <v>0</v>
      </c>
      <c r="FS51" s="355">
        <f t="shared" si="252"/>
        <v>0</v>
      </c>
      <c r="FT51" s="355">
        <f t="shared" si="253"/>
        <v>0</v>
      </c>
      <c r="FU51" s="355">
        <f t="shared" si="254"/>
        <v>0</v>
      </c>
      <c r="FV51" s="355">
        <f t="shared" si="255"/>
        <v>0</v>
      </c>
      <c r="FW51" s="355">
        <f t="shared" si="256"/>
        <v>0</v>
      </c>
      <c r="FX51" s="68"/>
      <c r="FY51" s="68">
        <f t="shared" si="257"/>
        <v>0</v>
      </c>
      <c r="FZ51" s="68" t="str">
        <f t="shared" si="258"/>
        <v>-</v>
      </c>
      <c r="GA51" s="68" t="str">
        <f t="shared" si="259"/>
        <v>-</v>
      </c>
      <c r="GB51" s="68" t="str">
        <f t="shared" si="260"/>
        <v>-</v>
      </c>
      <c r="GC51" s="68" t="str">
        <f t="shared" si="261"/>
        <v>-</v>
      </c>
      <c r="GD51" s="68" t="str">
        <f t="shared" si="262"/>
        <v>-</v>
      </c>
      <c r="GE51" s="68" t="str">
        <f t="shared" si="263"/>
        <v>-</v>
      </c>
      <c r="GF51" s="68" t="str">
        <f t="shared" si="264"/>
        <v>-</v>
      </c>
    </row>
    <row r="52" spans="1:188" ht="12.6" thickBot="1" x14ac:dyDescent="0.35">
      <c r="A52" s="387"/>
      <c r="B52" s="387" t="s">
        <v>107</v>
      </c>
      <c r="C52" s="387" t="s">
        <v>26</v>
      </c>
      <c r="D52" s="388">
        <v>0.72916666666666663</v>
      </c>
      <c r="E52" s="388">
        <v>0</v>
      </c>
      <c r="F52" s="389" t="str">
        <f>IF(VALUE(D52)&gt;=0.72,"PT",IF(VALUE(D52)&lt;0.72,"Off-PT"))</f>
        <v>PT</v>
      </c>
      <c r="G52" s="9"/>
      <c r="H52" s="626">
        <f>INDEX(Lookup!$F$363:$Q$371,MATCH(B52,Lookup!$F$363:$F$371,0),MATCH($F$9,Lookup!$F$363:$Q$363,0))</f>
        <v>0.1</v>
      </c>
      <c r="I52" s="426">
        <v>224.9</v>
      </c>
      <c r="J52" s="392">
        <f t="shared" si="135"/>
        <v>683.8</v>
      </c>
      <c r="K52" s="392">
        <f>H52*L52</f>
        <v>0</v>
      </c>
      <c r="L52" s="394">
        <f>COUNTA(AN52:BR52)</f>
        <v>0</v>
      </c>
      <c r="M52" s="395">
        <f t="shared" si="138"/>
        <v>224.9</v>
      </c>
      <c r="N52" s="395">
        <f t="shared" si="160"/>
        <v>0</v>
      </c>
      <c r="O52" s="9">
        <f>IF($L$4&gt;0,P52*J52*$M$4*H52,0)</f>
        <v>0</v>
      </c>
      <c r="P52" s="9">
        <f>COUNTIF(AN52:BR52,"A")</f>
        <v>0</v>
      </c>
      <c r="Q52" s="9">
        <f>IF($L$5&gt;0,R52*J52*$M$5*H52,0)</f>
        <v>0</v>
      </c>
      <c r="R52" s="9">
        <f>COUNTIF(AN52:BR52,"B")</f>
        <v>0</v>
      </c>
      <c r="S52" s="9">
        <f>IF($L$6&gt;0,T52*J52*$M$6*H52,0)</f>
        <v>0</v>
      </c>
      <c r="T52" s="9">
        <f>COUNTIF(AN52:BR52,"C")</f>
        <v>0</v>
      </c>
      <c r="U52" s="9">
        <f>IF($L$7&gt;0,V52*J52*$M$7*H52,0)</f>
        <v>0</v>
      </c>
      <c r="V52" s="9">
        <f>COUNTIF(AN52:BR52,"D")</f>
        <v>0</v>
      </c>
      <c r="W52" s="9">
        <f>IF($L$8&gt;0,X52*J52*$M$8*H52,0)</f>
        <v>0</v>
      </c>
      <c r="X52" s="9">
        <f>COUNTIF(AN52:BR52,"E")</f>
        <v>0</v>
      </c>
      <c r="Y52" s="9">
        <f>COUNTIF(AN52:BR52,"F")</f>
        <v>0</v>
      </c>
      <c r="Z52" s="9">
        <f>COUNTIF(AN52:BR52,"G")</f>
        <v>0</v>
      </c>
      <c r="AA52" s="9">
        <f>COUNTIF(AN52:BR52,"H")</f>
        <v>0</v>
      </c>
      <c r="AB52" s="9">
        <f>(Y52+Z52+AA52)*H52</f>
        <v>0</v>
      </c>
      <c r="AC52" s="9">
        <f>IF($L$4&gt;0,I52*$M$4*P52,0)</f>
        <v>0</v>
      </c>
      <c r="AD52" s="9">
        <f>IF($L$5&gt;0,I52*$M$5*R52,0)</f>
        <v>0</v>
      </c>
      <c r="AE52" s="9">
        <f>IF($L$6&gt;0,I52*$M$6*T52,0)</f>
        <v>0</v>
      </c>
      <c r="AF52" s="9">
        <f>IF($L$7&gt;0,I52*$M$7*V52,0)</f>
        <v>0</v>
      </c>
      <c r="AG52" s="9">
        <f>IF($L$8&gt;0,I52*$M$8*X52,0)</f>
        <v>0</v>
      </c>
      <c r="AH52" s="8">
        <f>IF(ISERROR(M52*$M$4),0,M52*$M$4)</f>
        <v>224.9</v>
      </c>
      <c r="AI52" s="8">
        <f>IF(ISERROR(M52*$M$5),0,M52*$M$5)</f>
        <v>0</v>
      </c>
      <c r="AJ52" s="8">
        <f>IF(ISERROR(M52*$M$6),0,M52*$M$6)</f>
        <v>0</v>
      </c>
      <c r="AK52" s="8">
        <f>IF(ISERROR(M52*$M$7),0,M52*$M$7)</f>
        <v>0</v>
      </c>
      <c r="AL52" s="8">
        <f>IF(ISERROR(M52*$M$8),0,M52*$M$8)</f>
        <v>0</v>
      </c>
      <c r="AM52" s="103" t="str">
        <f t="shared" si="151"/>
        <v>1</v>
      </c>
      <c r="AN52" s="63"/>
      <c r="AO52" s="63"/>
      <c r="AP52" s="63"/>
      <c r="AQ52" s="66"/>
      <c r="AR52" s="66"/>
      <c r="AS52" s="63"/>
      <c r="AT52" s="63"/>
      <c r="AU52" s="63"/>
      <c r="AV52" s="63"/>
      <c r="AW52" s="63"/>
      <c r="AX52" s="66"/>
      <c r="AY52" s="66"/>
      <c r="AZ52" s="63"/>
      <c r="BA52" s="63"/>
      <c r="BB52" s="63"/>
      <c r="BC52" s="63"/>
      <c r="BD52" s="63"/>
      <c r="BE52" s="66"/>
      <c r="BF52" s="66"/>
      <c r="BG52" s="63"/>
      <c r="BH52" s="63"/>
      <c r="BI52" s="63"/>
      <c r="BJ52" s="63"/>
      <c r="BK52" s="63"/>
      <c r="BL52" s="66"/>
      <c r="BM52" s="66"/>
      <c r="BN52" s="63"/>
      <c r="BO52" s="63"/>
      <c r="BP52" s="63"/>
      <c r="BQ52" s="63"/>
      <c r="BR52" s="63"/>
      <c r="BS52" s="70"/>
      <c r="BT52" s="70"/>
      <c r="BU52" s="70">
        <f t="shared" si="173"/>
        <v>0</v>
      </c>
      <c r="BV52" s="70">
        <f t="shared" si="174"/>
        <v>0</v>
      </c>
      <c r="BW52" s="70">
        <f t="shared" si="175"/>
        <v>0</v>
      </c>
      <c r="BX52" s="70">
        <f t="shared" si="176"/>
        <v>0</v>
      </c>
      <c r="BY52" s="70">
        <f t="shared" si="177"/>
        <v>0</v>
      </c>
      <c r="BZ52" s="70">
        <f t="shared" si="178"/>
        <v>0</v>
      </c>
      <c r="CA52" s="104"/>
      <c r="CB52" s="104">
        <f t="shared" si="179"/>
        <v>0</v>
      </c>
      <c r="CC52" s="104">
        <f t="shared" si="180"/>
        <v>0</v>
      </c>
      <c r="CD52" s="104">
        <f t="shared" si="181"/>
        <v>0</v>
      </c>
      <c r="CE52" s="104">
        <f t="shared" si="182"/>
        <v>0</v>
      </c>
      <c r="CF52" s="104">
        <f t="shared" si="183"/>
        <v>0</v>
      </c>
      <c r="CG52" s="104">
        <f t="shared" si="184"/>
        <v>0</v>
      </c>
      <c r="CH52" s="105"/>
      <c r="CI52" s="960">
        <f t="shared" si="152"/>
        <v>0</v>
      </c>
      <c r="CJ52" s="960">
        <f t="shared" si="153"/>
        <v>0</v>
      </c>
      <c r="CK52" s="960">
        <f t="shared" si="154"/>
        <v>0</v>
      </c>
      <c r="CL52" s="960">
        <f t="shared" si="155"/>
        <v>0</v>
      </c>
      <c r="CM52" s="960">
        <f t="shared" si="156"/>
        <v>0</v>
      </c>
      <c r="CN52" s="960">
        <f t="shared" si="157"/>
        <v>0</v>
      </c>
      <c r="CO52" s="960">
        <f t="shared" si="158"/>
        <v>0</v>
      </c>
      <c r="CP52" s="294">
        <f t="shared" si="159"/>
        <v>0</v>
      </c>
      <c r="CV52" s="355">
        <f t="shared" si="185"/>
        <v>0</v>
      </c>
      <c r="CW52" s="355">
        <f t="shared" si="186"/>
        <v>0</v>
      </c>
      <c r="CX52" s="355">
        <f t="shared" si="187"/>
        <v>0</v>
      </c>
      <c r="CY52" s="355">
        <f t="shared" si="188"/>
        <v>0</v>
      </c>
      <c r="CZ52" s="355">
        <f t="shared" si="189"/>
        <v>0</v>
      </c>
      <c r="DA52" s="355">
        <f t="shared" si="190"/>
        <v>0</v>
      </c>
      <c r="DB52" s="355">
        <f t="shared" si="191"/>
        <v>0</v>
      </c>
      <c r="DC52" s="355">
        <f t="shared" si="192"/>
        <v>0</v>
      </c>
      <c r="DD52" s="68"/>
      <c r="DE52" s="1168">
        <f t="shared" si="193"/>
        <v>0</v>
      </c>
      <c r="DF52" s="1168" t="str">
        <f t="shared" si="194"/>
        <v>-</v>
      </c>
      <c r="DG52" s="1168" t="str">
        <f t="shared" si="195"/>
        <v>-</v>
      </c>
      <c r="DH52" s="1168" t="str">
        <f t="shared" si="196"/>
        <v>-</v>
      </c>
      <c r="DI52" s="1168" t="str">
        <f t="shared" si="197"/>
        <v>-</v>
      </c>
      <c r="DJ52" s="1168" t="str">
        <f t="shared" si="198"/>
        <v>-</v>
      </c>
      <c r="DK52" s="1168" t="str">
        <f t="shared" si="199"/>
        <v>-</v>
      </c>
      <c r="DL52" s="1168" t="str">
        <f t="shared" si="200"/>
        <v>-</v>
      </c>
      <c r="DM52" s="68"/>
      <c r="DN52" s="355">
        <f t="shared" si="201"/>
        <v>0</v>
      </c>
      <c r="DO52" s="355">
        <f t="shared" si="202"/>
        <v>0</v>
      </c>
      <c r="DP52" s="355">
        <f t="shared" si="203"/>
        <v>0</v>
      </c>
      <c r="DQ52" s="355">
        <f t="shared" si="204"/>
        <v>0</v>
      </c>
      <c r="DR52" s="355">
        <f t="shared" si="205"/>
        <v>0</v>
      </c>
      <c r="DS52" s="355">
        <f t="shared" si="206"/>
        <v>0</v>
      </c>
      <c r="DT52" s="355">
        <f t="shared" si="207"/>
        <v>0</v>
      </c>
      <c r="DU52" s="355">
        <f t="shared" si="208"/>
        <v>0</v>
      </c>
      <c r="DV52" s="68"/>
      <c r="DW52" s="68">
        <f t="shared" si="209"/>
        <v>0</v>
      </c>
      <c r="DX52" s="68" t="str">
        <f t="shared" si="210"/>
        <v>-</v>
      </c>
      <c r="DY52" s="68" t="str">
        <f t="shared" si="211"/>
        <v>-</v>
      </c>
      <c r="DZ52" s="68" t="str">
        <f t="shared" si="212"/>
        <v>-</v>
      </c>
      <c r="EA52" s="68" t="str">
        <f t="shared" si="213"/>
        <v>-</v>
      </c>
      <c r="EB52" s="68" t="str">
        <f t="shared" si="214"/>
        <v>-</v>
      </c>
      <c r="EC52" s="68" t="str">
        <f t="shared" si="215"/>
        <v>-</v>
      </c>
      <c r="ED52" s="68" t="str">
        <f t="shared" si="216"/>
        <v>-</v>
      </c>
      <c r="EE52" s="68"/>
      <c r="EF52" s="355">
        <f t="shared" si="217"/>
        <v>0</v>
      </c>
      <c r="EG52" s="355">
        <f t="shared" si="218"/>
        <v>0</v>
      </c>
      <c r="EH52" s="355">
        <f t="shared" si="219"/>
        <v>0</v>
      </c>
      <c r="EI52" s="355">
        <f t="shared" si="220"/>
        <v>0</v>
      </c>
      <c r="EJ52" s="355">
        <f t="shared" si="221"/>
        <v>0</v>
      </c>
      <c r="EK52" s="355">
        <f t="shared" si="222"/>
        <v>0</v>
      </c>
      <c r="EL52" s="355">
        <f t="shared" si="223"/>
        <v>0</v>
      </c>
      <c r="EM52" s="355">
        <f t="shared" si="224"/>
        <v>0</v>
      </c>
      <c r="EN52" s="68"/>
      <c r="EO52" s="68">
        <f t="shared" si="225"/>
        <v>0</v>
      </c>
      <c r="EP52" s="68" t="str">
        <f t="shared" si="226"/>
        <v>-</v>
      </c>
      <c r="EQ52" s="68" t="str">
        <f t="shared" si="227"/>
        <v>-</v>
      </c>
      <c r="ER52" s="68" t="str">
        <f t="shared" si="228"/>
        <v>-</v>
      </c>
      <c r="ES52" s="68" t="str">
        <f t="shared" si="229"/>
        <v>-</v>
      </c>
      <c r="ET52" s="68" t="str">
        <f t="shared" si="230"/>
        <v>-</v>
      </c>
      <c r="EU52" s="68" t="str">
        <f t="shared" si="231"/>
        <v>-</v>
      </c>
      <c r="EV52" s="68" t="str">
        <f t="shared" si="232"/>
        <v>-</v>
      </c>
      <c r="EW52" s="68"/>
      <c r="EX52" s="355">
        <f t="shared" si="233"/>
        <v>0</v>
      </c>
      <c r="EY52" s="355">
        <f t="shared" si="234"/>
        <v>0</v>
      </c>
      <c r="EZ52" s="355">
        <f t="shared" si="235"/>
        <v>0</v>
      </c>
      <c r="FA52" s="355">
        <f t="shared" si="236"/>
        <v>0</v>
      </c>
      <c r="FB52" s="355">
        <f t="shared" si="237"/>
        <v>0</v>
      </c>
      <c r="FC52" s="355">
        <f t="shared" si="238"/>
        <v>0</v>
      </c>
      <c r="FD52" s="355">
        <f t="shared" si="239"/>
        <v>0</v>
      </c>
      <c r="FE52" s="355">
        <f t="shared" si="240"/>
        <v>0</v>
      </c>
      <c r="FF52" s="68"/>
      <c r="FG52" s="68">
        <f t="shared" si="241"/>
        <v>0</v>
      </c>
      <c r="FH52" s="68" t="str">
        <f t="shared" si="242"/>
        <v>-</v>
      </c>
      <c r="FI52" s="68" t="str">
        <f t="shared" si="243"/>
        <v>-</v>
      </c>
      <c r="FJ52" s="68" t="str">
        <f t="shared" si="244"/>
        <v>-</v>
      </c>
      <c r="FK52" s="68" t="str">
        <f t="shared" si="245"/>
        <v>-</v>
      </c>
      <c r="FL52" s="68" t="str">
        <f t="shared" si="246"/>
        <v>-</v>
      </c>
      <c r="FM52" s="68" t="str">
        <f t="shared" si="247"/>
        <v>-</v>
      </c>
      <c r="FN52" s="68" t="str">
        <f t="shared" si="248"/>
        <v>-</v>
      </c>
      <c r="FO52" s="68"/>
      <c r="FP52" s="355">
        <f t="shared" si="249"/>
        <v>0</v>
      </c>
      <c r="FQ52" s="355">
        <f t="shared" si="250"/>
        <v>0</v>
      </c>
      <c r="FR52" s="355">
        <f t="shared" si="251"/>
        <v>0</v>
      </c>
      <c r="FS52" s="355">
        <f t="shared" si="252"/>
        <v>0</v>
      </c>
      <c r="FT52" s="355">
        <f t="shared" si="253"/>
        <v>0</v>
      </c>
      <c r="FU52" s="355">
        <f t="shared" si="254"/>
        <v>0</v>
      </c>
      <c r="FV52" s="355">
        <f t="shared" si="255"/>
        <v>0</v>
      </c>
      <c r="FW52" s="355">
        <f t="shared" si="256"/>
        <v>0</v>
      </c>
      <c r="FX52" s="68"/>
      <c r="FY52" s="68">
        <f t="shared" si="257"/>
        <v>0</v>
      </c>
      <c r="FZ52" s="68" t="str">
        <f t="shared" si="258"/>
        <v>-</v>
      </c>
      <c r="GA52" s="68" t="str">
        <f t="shared" si="259"/>
        <v>-</v>
      </c>
      <c r="GB52" s="68" t="str">
        <f t="shared" si="260"/>
        <v>-</v>
      </c>
      <c r="GC52" s="68" t="str">
        <f t="shared" si="261"/>
        <v>-</v>
      </c>
      <c r="GD52" s="68" t="str">
        <f t="shared" si="262"/>
        <v>-</v>
      </c>
      <c r="GE52" s="68" t="str">
        <f t="shared" si="263"/>
        <v>-</v>
      </c>
      <c r="GF52" s="68" t="str">
        <f t="shared" si="264"/>
        <v>-</v>
      </c>
    </row>
    <row r="53" spans="1:188" ht="12.6" thickBot="1" x14ac:dyDescent="0.35">
      <c r="A53" s="414"/>
      <c r="B53" s="414"/>
      <c r="C53" s="414"/>
      <c r="D53" s="415"/>
      <c r="E53" s="415"/>
      <c r="F53" s="416"/>
      <c r="G53" s="68"/>
      <c r="H53" s="414"/>
      <c r="I53" s="417"/>
      <c r="J53" s="418" t="s">
        <v>75</v>
      </c>
      <c r="K53" s="419">
        <f>SUM(K37:K52)</f>
        <v>0</v>
      </c>
      <c r="L53" s="418">
        <f>SUM(L37:L52)</f>
        <v>0</v>
      </c>
      <c r="M53" s="420"/>
      <c r="N53" s="429">
        <f>SUM(N37:N52)</f>
        <v>0</v>
      </c>
      <c r="O53" s="234"/>
      <c r="P53" s="235">
        <f>SUM(P37:P52)</f>
        <v>0</v>
      </c>
      <c r="Q53" s="235"/>
      <c r="R53" s="235">
        <f>SUM(R37:R52)</f>
        <v>0</v>
      </c>
      <c r="S53" s="235"/>
      <c r="T53" s="235">
        <f>SUM(T37:T52)</f>
        <v>0</v>
      </c>
      <c r="U53" s="235"/>
      <c r="V53" s="236">
        <f>SUM(V37:V52)</f>
        <v>0</v>
      </c>
      <c r="W53" s="235"/>
      <c r="X53" s="235">
        <f>SUM(X37:X52)</f>
        <v>0</v>
      </c>
      <c r="Y53" s="235">
        <f>SUM(Y37:Y52)</f>
        <v>0</v>
      </c>
      <c r="Z53" s="235">
        <f>SUM(Z37:Z52)</f>
        <v>0</v>
      </c>
      <c r="AA53" s="235">
        <f>SUM(AA37:AA52)</f>
        <v>0</v>
      </c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6"/>
      <c r="AM53" s="237"/>
      <c r="AN53" s="121">
        <f t="shared" ref="AN53:BR53" si="288">COUNTA(AN37:AN52)</f>
        <v>0</v>
      </c>
      <c r="AO53" s="121">
        <f t="shared" si="288"/>
        <v>0</v>
      </c>
      <c r="AP53" s="121">
        <f t="shared" si="288"/>
        <v>0</v>
      </c>
      <c r="AQ53" s="121">
        <f t="shared" si="288"/>
        <v>0</v>
      </c>
      <c r="AR53" s="121">
        <f t="shared" si="288"/>
        <v>0</v>
      </c>
      <c r="AS53" s="121">
        <f t="shared" si="288"/>
        <v>0</v>
      </c>
      <c r="AT53" s="121">
        <f t="shared" si="288"/>
        <v>0</v>
      </c>
      <c r="AU53" s="121">
        <f t="shared" si="288"/>
        <v>0</v>
      </c>
      <c r="AV53" s="121">
        <f t="shared" si="288"/>
        <v>0</v>
      </c>
      <c r="AW53" s="121">
        <f t="shared" si="288"/>
        <v>0</v>
      </c>
      <c r="AX53" s="121">
        <f t="shared" si="288"/>
        <v>0</v>
      </c>
      <c r="AY53" s="121">
        <f t="shared" si="288"/>
        <v>0</v>
      </c>
      <c r="AZ53" s="121">
        <f t="shared" si="288"/>
        <v>0</v>
      </c>
      <c r="BA53" s="121">
        <f t="shared" si="288"/>
        <v>0</v>
      </c>
      <c r="BB53" s="121">
        <f t="shared" si="288"/>
        <v>0</v>
      </c>
      <c r="BC53" s="121">
        <f t="shared" si="288"/>
        <v>0</v>
      </c>
      <c r="BD53" s="121">
        <f t="shared" si="288"/>
        <v>0</v>
      </c>
      <c r="BE53" s="121">
        <f t="shared" si="288"/>
        <v>0</v>
      </c>
      <c r="BF53" s="121">
        <f t="shared" si="288"/>
        <v>0</v>
      </c>
      <c r="BG53" s="121">
        <f t="shared" si="288"/>
        <v>0</v>
      </c>
      <c r="BH53" s="121">
        <f t="shared" si="288"/>
        <v>0</v>
      </c>
      <c r="BI53" s="121">
        <f t="shared" si="288"/>
        <v>0</v>
      </c>
      <c r="BJ53" s="121">
        <f t="shared" si="288"/>
        <v>0</v>
      </c>
      <c r="BK53" s="121">
        <f t="shared" si="288"/>
        <v>0</v>
      </c>
      <c r="BL53" s="121">
        <f t="shared" si="288"/>
        <v>0</v>
      </c>
      <c r="BM53" s="121">
        <f t="shared" si="288"/>
        <v>0</v>
      </c>
      <c r="BN53" s="121">
        <f t="shared" si="288"/>
        <v>0</v>
      </c>
      <c r="BO53" s="121">
        <f t="shared" si="288"/>
        <v>0</v>
      </c>
      <c r="BP53" s="121">
        <f t="shared" si="288"/>
        <v>0</v>
      </c>
      <c r="BQ53" s="121">
        <f t="shared" si="288"/>
        <v>0</v>
      </c>
      <c r="BR53" s="121">
        <f t="shared" si="288"/>
        <v>0</v>
      </c>
      <c r="CV53" s="1568">
        <f>SUM(CV37:DC52)</f>
        <v>0</v>
      </c>
      <c r="CW53" s="1569"/>
      <c r="CX53" s="1569"/>
      <c r="CY53" s="1569"/>
      <c r="CZ53" s="1569"/>
      <c r="DA53" s="1569"/>
      <c r="DB53" s="1569"/>
      <c r="DC53" s="1570"/>
      <c r="DD53" s="68"/>
      <c r="DE53" s="1560">
        <f>SUM(DE37:DL52)</f>
        <v>0</v>
      </c>
      <c r="DF53" s="1561"/>
      <c r="DG53" s="1561"/>
      <c r="DH53" s="1561"/>
      <c r="DI53" s="1561"/>
      <c r="DJ53" s="1561"/>
      <c r="DK53" s="1561"/>
      <c r="DL53" s="1562"/>
      <c r="DM53" s="68"/>
      <c r="DN53" s="1568">
        <f>SUM(DN37:DU52)</f>
        <v>0</v>
      </c>
      <c r="DO53" s="1569"/>
      <c r="DP53" s="1569"/>
      <c r="DQ53" s="1569"/>
      <c r="DR53" s="1569"/>
      <c r="DS53" s="1569"/>
      <c r="DT53" s="1569"/>
      <c r="DU53" s="1570"/>
      <c r="DV53" s="68"/>
      <c r="DW53" s="1560">
        <f>SUM(DW37:ED52)</f>
        <v>0</v>
      </c>
      <c r="DX53" s="1561"/>
      <c r="DY53" s="1561"/>
      <c r="DZ53" s="1561"/>
      <c r="EA53" s="1561"/>
      <c r="EB53" s="1561"/>
      <c r="EC53" s="1561"/>
      <c r="ED53" s="1562"/>
      <c r="EE53" s="68"/>
      <c r="EF53" s="1568">
        <f>SUM(EF37:EM52)</f>
        <v>0</v>
      </c>
      <c r="EG53" s="1569"/>
      <c r="EH53" s="1569"/>
      <c r="EI53" s="1569"/>
      <c r="EJ53" s="1569"/>
      <c r="EK53" s="1569"/>
      <c r="EL53" s="1569"/>
      <c r="EM53" s="1570"/>
      <c r="EN53" s="68"/>
      <c r="EO53" s="1560">
        <f>SUM(EO37:EV52)</f>
        <v>0</v>
      </c>
      <c r="EP53" s="1561"/>
      <c r="EQ53" s="1561"/>
      <c r="ER53" s="1561"/>
      <c r="ES53" s="1561"/>
      <c r="ET53" s="1561"/>
      <c r="EU53" s="1561"/>
      <c r="EV53" s="1562"/>
      <c r="EW53" s="68"/>
      <c r="EX53" s="1568">
        <f>SUM(EX37:FE52)</f>
        <v>0</v>
      </c>
      <c r="EY53" s="1569"/>
      <c r="EZ53" s="1569"/>
      <c r="FA53" s="1569"/>
      <c r="FB53" s="1569"/>
      <c r="FC53" s="1569"/>
      <c r="FD53" s="1569"/>
      <c r="FE53" s="1570"/>
      <c r="FF53" s="68"/>
      <c r="FG53" s="1560">
        <f>SUM(FG37:FN52)</f>
        <v>0</v>
      </c>
      <c r="FH53" s="1561"/>
      <c r="FI53" s="1561"/>
      <c r="FJ53" s="1561"/>
      <c r="FK53" s="1561"/>
      <c r="FL53" s="1561"/>
      <c r="FM53" s="1561"/>
      <c r="FN53" s="1562"/>
      <c r="FO53" s="68"/>
      <c r="FP53" s="1568">
        <f>SUM(FP37:FW52)</f>
        <v>0</v>
      </c>
      <c r="FQ53" s="1569"/>
      <c r="FR53" s="1569"/>
      <c r="FS53" s="1569"/>
      <c r="FT53" s="1569"/>
      <c r="FU53" s="1569"/>
      <c r="FV53" s="1569"/>
      <c r="FW53" s="1570"/>
      <c r="FX53" s="68"/>
      <c r="FY53" s="1560">
        <f>SUM(FY37:GF52)</f>
        <v>0</v>
      </c>
      <c r="FZ53" s="1561"/>
      <c r="GA53" s="1561"/>
      <c r="GB53" s="1561"/>
      <c r="GC53" s="1561"/>
      <c r="GD53" s="1561"/>
      <c r="GE53" s="1561"/>
      <c r="GF53" s="1562"/>
    </row>
    <row r="54" spans="1:188" ht="15" customHeight="1" thickBot="1" x14ac:dyDescent="0.35">
      <c r="B54" s="68"/>
      <c r="C54" s="68"/>
      <c r="D54" s="124"/>
      <c r="E54" s="124"/>
      <c r="N54" s="115" t="s">
        <v>83</v>
      </c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574">
        <f>SUM(BU37:BU52)</f>
        <v>0</v>
      </c>
      <c r="AO54" s="1575"/>
      <c r="AP54" s="1575"/>
      <c r="AQ54" s="1575"/>
      <c r="AR54" s="1576"/>
      <c r="AS54" s="1574">
        <f>SUM(BV37:BV52)</f>
        <v>0</v>
      </c>
      <c r="AT54" s="1575"/>
      <c r="AU54" s="1575"/>
      <c r="AV54" s="1575"/>
      <c r="AW54" s="1575"/>
      <c r="AX54" s="1575"/>
      <c r="AY54" s="1576"/>
      <c r="AZ54" s="1574">
        <f>SUM(BW37:BW52)</f>
        <v>0</v>
      </c>
      <c r="BA54" s="1575"/>
      <c r="BB54" s="1575"/>
      <c r="BC54" s="1575"/>
      <c r="BD54" s="1575"/>
      <c r="BE54" s="1575"/>
      <c r="BF54" s="1576"/>
      <c r="BG54" s="1574">
        <f>SUM(BX37:BX52)</f>
        <v>0</v>
      </c>
      <c r="BH54" s="1575"/>
      <c r="BI54" s="1575"/>
      <c r="BJ54" s="1575"/>
      <c r="BK54" s="1575"/>
      <c r="BL54" s="1575"/>
      <c r="BM54" s="1576"/>
      <c r="BN54" s="1574">
        <f>SUM(BY37:BY52)</f>
        <v>0</v>
      </c>
      <c r="BO54" s="1575"/>
      <c r="BP54" s="1575"/>
      <c r="BQ54" s="1575"/>
      <c r="BR54" s="1576"/>
    </row>
    <row r="55" spans="1:188" ht="15" customHeight="1" thickBot="1" x14ac:dyDescent="0.35">
      <c r="B55" s="68"/>
      <c r="C55" s="68"/>
      <c r="D55" s="124"/>
      <c r="E55" s="124"/>
      <c r="N55" s="118" t="s">
        <v>119</v>
      </c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574">
        <f>SUM(CB37:CB52)</f>
        <v>0</v>
      </c>
      <c r="AO55" s="1575"/>
      <c r="AP55" s="1575"/>
      <c r="AQ55" s="1575"/>
      <c r="AR55" s="1576"/>
      <c r="AS55" s="1574">
        <f>SUM(CC37:CC52)</f>
        <v>0</v>
      </c>
      <c r="AT55" s="1575"/>
      <c r="AU55" s="1575"/>
      <c r="AV55" s="1575"/>
      <c r="AW55" s="1575"/>
      <c r="AX55" s="1575"/>
      <c r="AY55" s="1576"/>
      <c r="AZ55" s="1574">
        <f>SUM(CD37:CD52)</f>
        <v>0</v>
      </c>
      <c r="BA55" s="1575"/>
      <c r="BB55" s="1575"/>
      <c r="BC55" s="1575"/>
      <c r="BD55" s="1575"/>
      <c r="BE55" s="1575"/>
      <c r="BF55" s="1576"/>
      <c r="BG55" s="1574">
        <f>SUM(CE37:CE52)</f>
        <v>0</v>
      </c>
      <c r="BH55" s="1575"/>
      <c r="BI55" s="1575"/>
      <c r="BJ55" s="1575"/>
      <c r="BK55" s="1575"/>
      <c r="BL55" s="1575"/>
      <c r="BM55" s="1576"/>
      <c r="BN55" s="1574">
        <f>SUM(CF37:CF52)</f>
        <v>0</v>
      </c>
      <c r="BO55" s="1575"/>
      <c r="BP55" s="1575"/>
      <c r="BQ55" s="1575"/>
      <c r="BR55" s="1576"/>
    </row>
    <row r="56" spans="1:188" ht="12" hidden="1" x14ac:dyDescent="0.3">
      <c r="B56" s="95"/>
      <c r="I56" s="666" t="str">
        <f>I14</f>
        <v>Index 130%</v>
      </c>
      <c r="AN56" s="97" t="s">
        <v>31</v>
      </c>
      <c r="AO56" s="97" t="s">
        <v>32</v>
      </c>
      <c r="AP56" s="97" t="s">
        <v>33</v>
      </c>
      <c r="AQ56" s="97" t="s">
        <v>34</v>
      </c>
      <c r="AR56" s="97" t="s">
        <v>35</v>
      </c>
      <c r="AS56" s="97" t="s">
        <v>36</v>
      </c>
      <c r="AT56" s="97" t="s">
        <v>30</v>
      </c>
      <c r="AU56" s="97" t="s">
        <v>31</v>
      </c>
      <c r="AV56" s="97" t="s">
        <v>32</v>
      </c>
      <c r="AW56" s="97" t="s">
        <v>33</v>
      </c>
      <c r="AX56" s="97" t="s">
        <v>34</v>
      </c>
      <c r="AY56" s="97" t="s">
        <v>35</v>
      </c>
      <c r="AZ56" s="97" t="s">
        <v>36</v>
      </c>
      <c r="BA56" s="97" t="s">
        <v>30</v>
      </c>
      <c r="BB56" s="97" t="s">
        <v>31</v>
      </c>
      <c r="BC56" s="97" t="s">
        <v>32</v>
      </c>
      <c r="BD56" s="97" t="s">
        <v>33</v>
      </c>
      <c r="BE56" s="97" t="s">
        <v>34</v>
      </c>
      <c r="BF56" s="97" t="s">
        <v>35</v>
      </c>
      <c r="BG56" s="97" t="s">
        <v>36</v>
      </c>
      <c r="BH56" s="97" t="s">
        <v>30</v>
      </c>
      <c r="BI56" s="97" t="s">
        <v>31</v>
      </c>
      <c r="BJ56" s="97" t="s">
        <v>32</v>
      </c>
      <c r="BK56" s="97" t="s">
        <v>33</v>
      </c>
      <c r="BL56" s="97" t="s">
        <v>34</v>
      </c>
      <c r="BM56" s="97" t="s">
        <v>35</v>
      </c>
      <c r="BN56" s="97" t="s">
        <v>36</v>
      </c>
      <c r="BO56" s="97" t="s">
        <v>30</v>
      </c>
      <c r="BP56" s="97" t="s">
        <v>31</v>
      </c>
      <c r="BQ56" s="97" t="s">
        <v>32</v>
      </c>
      <c r="BR56" s="97" t="s">
        <v>33</v>
      </c>
    </row>
    <row r="57" spans="1:188" ht="12" hidden="1" x14ac:dyDescent="0.3">
      <c r="A57" s="628" t="s">
        <v>3</v>
      </c>
      <c r="B57" s="628" t="s">
        <v>4</v>
      </c>
      <c r="C57" s="628" t="s">
        <v>5</v>
      </c>
      <c r="D57" s="628" t="s">
        <v>208</v>
      </c>
      <c r="E57" s="629" t="s">
        <v>209</v>
      </c>
      <c r="F57" s="629" t="s">
        <v>6</v>
      </c>
      <c r="G57" s="630" t="s">
        <v>7</v>
      </c>
      <c r="H57" s="628" t="s">
        <v>8</v>
      </c>
      <c r="I57" s="628" t="s">
        <v>93</v>
      </c>
      <c r="J57" s="628" t="s">
        <v>9</v>
      </c>
      <c r="K57" s="628" t="s">
        <v>10</v>
      </c>
      <c r="L57" s="628" t="s">
        <v>17</v>
      </c>
      <c r="M57" s="628" t="s">
        <v>18</v>
      </c>
      <c r="N57" s="628" t="s">
        <v>19</v>
      </c>
      <c r="O57" s="630" t="s">
        <v>45</v>
      </c>
      <c r="P57" s="630" t="s">
        <v>50</v>
      </c>
      <c r="Q57" s="630" t="s">
        <v>46</v>
      </c>
      <c r="R57" s="630" t="s">
        <v>51</v>
      </c>
      <c r="S57" s="630" t="s">
        <v>47</v>
      </c>
      <c r="T57" s="630" t="s">
        <v>52</v>
      </c>
      <c r="U57" s="630" t="s">
        <v>48</v>
      </c>
      <c r="V57" s="630" t="s">
        <v>53</v>
      </c>
      <c r="W57" s="630" t="s">
        <v>49</v>
      </c>
      <c r="X57" s="631" t="s">
        <v>54</v>
      </c>
      <c r="Y57" s="631" t="s">
        <v>105</v>
      </c>
      <c r="Z57" s="631" t="s">
        <v>155</v>
      </c>
      <c r="AA57" s="631" t="s">
        <v>156</v>
      </c>
      <c r="AB57" s="631" t="s">
        <v>104</v>
      </c>
      <c r="AC57" s="630" t="s">
        <v>96</v>
      </c>
      <c r="AD57" s="630" t="s">
        <v>97</v>
      </c>
      <c r="AE57" s="630" t="s">
        <v>98</v>
      </c>
      <c r="AF57" s="630" t="s">
        <v>99</v>
      </c>
      <c r="AG57" s="630" t="s">
        <v>100</v>
      </c>
      <c r="AH57" s="630" t="s">
        <v>120</v>
      </c>
      <c r="AI57" s="630" t="s">
        <v>121</v>
      </c>
      <c r="AJ57" s="630" t="s">
        <v>122</v>
      </c>
      <c r="AK57" s="630" t="s">
        <v>123</v>
      </c>
      <c r="AL57" s="630" t="s">
        <v>124</v>
      </c>
      <c r="AM57" s="630" t="s">
        <v>127</v>
      </c>
      <c r="AN57" s="630">
        <v>1</v>
      </c>
      <c r="AO57" s="632">
        <v>2</v>
      </c>
      <c r="AP57" s="630">
        <v>3</v>
      </c>
      <c r="AQ57" s="632">
        <v>4</v>
      </c>
      <c r="AR57" s="630">
        <v>5</v>
      </c>
      <c r="AS57" s="632">
        <v>6</v>
      </c>
      <c r="AT57" s="630">
        <v>7</v>
      </c>
      <c r="AU57" s="632">
        <v>8</v>
      </c>
      <c r="AV57" s="630">
        <v>9</v>
      </c>
      <c r="AW57" s="632">
        <v>10</v>
      </c>
      <c r="AX57" s="630">
        <v>11</v>
      </c>
      <c r="AY57" s="632">
        <v>12</v>
      </c>
      <c r="AZ57" s="630">
        <v>13</v>
      </c>
      <c r="BA57" s="632">
        <v>14</v>
      </c>
      <c r="BB57" s="630">
        <v>15</v>
      </c>
      <c r="BC57" s="632">
        <v>16</v>
      </c>
      <c r="BD57" s="630">
        <v>17</v>
      </c>
      <c r="BE57" s="632">
        <v>18</v>
      </c>
      <c r="BF57" s="630">
        <v>19</v>
      </c>
      <c r="BG57" s="632">
        <v>20</v>
      </c>
      <c r="BH57" s="630">
        <v>21</v>
      </c>
      <c r="BI57" s="632">
        <v>22</v>
      </c>
      <c r="BJ57" s="630">
        <v>23</v>
      </c>
      <c r="BK57" s="632">
        <v>24</v>
      </c>
      <c r="BL57" s="630">
        <v>25</v>
      </c>
      <c r="BM57" s="632">
        <v>26</v>
      </c>
      <c r="BN57" s="630">
        <v>27</v>
      </c>
      <c r="BO57" s="632">
        <v>28</v>
      </c>
      <c r="BP57" s="630">
        <v>29</v>
      </c>
      <c r="BQ57" s="632">
        <v>30</v>
      </c>
      <c r="BR57" s="630">
        <v>31</v>
      </c>
      <c r="BS57" s="70"/>
      <c r="BU57" s="70" t="s">
        <v>84</v>
      </c>
      <c r="BV57" s="70" t="s">
        <v>85</v>
      </c>
      <c r="BW57" s="70" t="s">
        <v>86</v>
      </c>
      <c r="BX57" s="70" t="s">
        <v>87</v>
      </c>
      <c r="BY57" s="70" t="s">
        <v>91</v>
      </c>
      <c r="BZ57" s="70" t="s">
        <v>129</v>
      </c>
      <c r="CB57" s="70" t="s">
        <v>84</v>
      </c>
      <c r="CC57" s="70" t="s">
        <v>85</v>
      </c>
      <c r="CD57" s="70" t="s">
        <v>86</v>
      </c>
      <c r="CE57" s="70" t="s">
        <v>87</v>
      </c>
      <c r="CF57" s="70" t="s">
        <v>91</v>
      </c>
      <c r="CG57" s="70" t="s">
        <v>129</v>
      </c>
      <c r="CI57" s="99" t="s">
        <v>188</v>
      </c>
      <c r="CJ57" s="99" t="s">
        <v>189</v>
      </c>
      <c r="CK57" s="99" t="s">
        <v>190</v>
      </c>
      <c r="CL57" s="99" t="s">
        <v>191</v>
      </c>
      <c r="CM57" s="99" t="s">
        <v>192</v>
      </c>
      <c r="CN57" s="99" t="s">
        <v>193</v>
      </c>
      <c r="CO57" s="99" t="s">
        <v>194</v>
      </c>
      <c r="CP57" s="99" t="s">
        <v>195</v>
      </c>
    </row>
    <row r="58" spans="1:188" ht="12" hidden="1" x14ac:dyDescent="0.3">
      <c r="A58" s="387"/>
      <c r="B58" s="387" t="s">
        <v>241</v>
      </c>
      <c r="C58" s="387" t="s">
        <v>24</v>
      </c>
      <c r="D58" s="388">
        <v>0</v>
      </c>
      <c r="E58" s="388">
        <v>0.72916666666666663</v>
      </c>
      <c r="F58" s="389" t="str">
        <f t="shared" ref="F58:F73" si="289">IF(VALUE(D58)&gt;=0.72,"PT",IF(VALUE(D58)&lt;0.72,"Off-PT"))</f>
        <v>Off-PT</v>
      </c>
      <c r="G58" s="9"/>
      <c r="H58" s="891" t="s">
        <v>117</v>
      </c>
      <c r="I58" s="391"/>
      <c r="J58" s="392">
        <f t="shared" ref="J58:J73" si="290">($F$12*$F$13)/100</f>
        <v>683.8</v>
      </c>
      <c r="K58" s="433" t="s">
        <v>117</v>
      </c>
      <c r="L58" s="394">
        <f t="shared" ref="L58:L73" si="291">COUNTA(AN58:BR58)</f>
        <v>0</v>
      </c>
      <c r="M58" s="395">
        <f t="shared" ref="M58:M73" si="292">I58*AM58</f>
        <v>0</v>
      </c>
      <c r="N58" s="395">
        <f t="shared" ref="N58:N73" si="293">(AC58+AD58+AE58+AF58+AG58)*AM58</f>
        <v>0</v>
      </c>
      <c r="O58" s="9" t="e">
        <f>IF($L$4&gt;0,P58*J58*$M$4*H58,0)</f>
        <v>#VALUE!</v>
      </c>
      <c r="P58" s="9">
        <f>COUNTIF(AN58:BR58,"A")</f>
        <v>0</v>
      </c>
      <c r="Q58" s="9">
        <f>IF($L$5&gt;0,R58*J58*$M$5*H58,0)</f>
        <v>0</v>
      </c>
      <c r="R58" s="9">
        <f>COUNTIF(AN58:BR58,"B")</f>
        <v>0</v>
      </c>
      <c r="S58" s="9">
        <f>IF($L$6&gt;0,T58*J58*$M$6*H58,0)</f>
        <v>0</v>
      </c>
      <c r="T58" s="9">
        <f>COUNTIF(AN58:BR58,"C")</f>
        <v>0</v>
      </c>
      <c r="U58" s="9">
        <f>IF($L$7&gt;0,V58*J58*$M$7*H58,0)</f>
        <v>0</v>
      </c>
      <c r="V58" s="9">
        <f>COUNTIF(AN58:BR58,"D")</f>
        <v>0</v>
      </c>
      <c r="W58" s="9">
        <f>IF($L$8&gt;0,X58*J58*$M$8*H58,0)</f>
        <v>0</v>
      </c>
      <c r="X58" s="9">
        <f>COUNTIF(AN58:BR58,"E")</f>
        <v>0</v>
      </c>
      <c r="Y58" s="9">
        <f t="shared" ref="Y58:Y73" si="294">COUNTIF(AN58:BR58,"F")</f>
        <v>0</v>
      </c>
      <c r="Z58" s="9">
        <f>COUNTIF(AN58:BR58,"G")</f>
        <v>0</v>
      </c>
      <c r="AA58" s="9">
        <f>COUNTIF(AN58:BR58,"H")</f>
        <v>0</v>
      </c>
      <c r="AB58" s="9" t="e">
        <f>(Y58+Z58+AA58)*H58</f>
        <v>#VALUE!</v>
      </c>
      <c r="AC58" s="9">
        <f t="shared" ref="AC58:AC73" si="295">IF($L$4&gt;0,I58*$M$4*P58,0)</f>
        <v>0</v>
      </c>
      <c r="AD58" s="9">
        <f t="shared" ref="AD58:AD73" si="296">IF($L$5&gt;0,I58*$M$5*R58,0)</f>
        <v>0</v>
      </c>
      <c r="AE58" s="9">
        <f t="shared" ref="AE58:AE73" si="297">IF($L$6&gt;0,I58*$M$6*T58,0)</f>
        <v>0</v>
      </c>
      <c r="AF58" s="9">
        <f t="shared" ref="AF58:AF73" si="298">IF($L$7&gt;0,I58*$M$7*V58,0)</f>
        <v>0</v>
      </c>
      <c r="AG58" s="9">
        <f t="shared" ref="AG58:AG73" si="299">IF($L$8&gt;0,I58*$M$8*X58,0)</f>
        <v>0</v>
      </c>
      <c r="AH58" s="8">
        <f t="shared" ref="AH58:AH73" si="300">IF(ISERROR(M58*$M$4),0,M58*$M$4)</f>
        <v>0</v>
      </c>
      <c r="AI58" s="8">
        <f t="shared" ref="AI58:AI73" si="301">IF(ISERROR(M58*$M$5),0,M58*$M$5)</f>
        <v>0</v>
      </c>
      <c r="AJ58" s="8">
        <f t="shared" ref="AJ58:AJ73" si="302">IF(ISERROR(M58*$M$6),0,M58*$M$6)</f>
        <v>0</v>
      </c>
      <c r="AK58" s="8">
        <f t="shared" ref="AK58:AK73" si="303">IF(ISERROR(M58*$M$7),0,M58*$M$7)</f>
        <v>0</v>
      </c>
      <c r="AL58" s="8">
        <f t="shared" ref="AL58:AL73" si="304">IF(ISERROR(M58*$M$8),0,M58*$M$8)</f>
        <v>0</v>
      </c>
      <c r="AM58" s="103" t="str">
        <f t="shared" ref="AM58:AM73" si="305">IF(G58="","1",IF(G58="Break",1.15,IF(G58="2inbreak",1.15,IF(G58="PultIB",1.15,IF(G58="1stIB",1.25,IF(G58="lastIB",1.25,IF(G58="B&amp;1stIB",1.4,IF(G58="B&amp;lastIB",1.4,IF(G58="B&amp;2inbreak",1.4,IF(G58="B&amp;PultIB",1.4,IF(G58="T&amp;T",1.3,)))))))))))</f>
        <v>1</v>
      </c>
      <c r="AN58" s="63"/>
      <c r="AO58" s="63"/>
      <c r="AP58" s="63"/>
      <c r="AQ58" s="63"/>
      <c r="AR58" s="66"/>
      <c r="AS58" s="66"/>
      <c r="AT58" s="63"/>
      <c r="AU58" s="63"/>
      <c r="AV58" s="63"/>
      <c r="AW58" s="63"/>
      <c r="AX58" s="63"/>
      <c r="AY58" s="66"/>
      <c r="AZ58" s="66"/>
      <c r="BA58" s="63"/>
      <c r="BB58" s="63"/>
      <c r="BC58" s="63"/>
      <c r="BD58" s="63"/>
      <c r="BE58" s="63"/>
      <c r="BF58" s="66"/>
      <c r="BG58" s="66"/>
      <c r="BH58" s="63"/>
      <c r="BI58" s="63"/>
      <c r="BJ58" s="63"/>
      <c r="BK58" s="63"/>
      <c r="BL58" s="63"/>
      <c r="BM58" s="66"/>
      <c r="BN58" s="66"/>
      <c r="BO58" s="63"/>
      <c r="BP58" s="63"/>
      <c r="BQ58" s="63"/>
      <c r="BR58" s="63"/>
      <c r="BS58" s="70"/>
      <c r="BU58" s="70"/>
      <c r="BV58" s="70"/>
      <c r="BW58" s="70"/>
      <c r="BX58" s="70"/>
      <c r="BY58" s="70"/>
      <c r="BZ58" s="70"/>
      <c r="CB58" s="104">
        <f t="shared" ref="CB58" si="306">(COUNTIF(AN58:AS58,"A")*AH58)+(COUNTIF(AN58:AS58,"B")*AI58)+(COUNTIF(AN58:AS58,"C")*AJ58)+(COUNTIF(AN58:AS58,"D")*AK58)+(COUNTIF(AN58:AS58,"E")*AL58)</f>
        <v>0</v>
      </c>
      <c r="CC58" s="104">
        <f t="shared" ref="CC58" si="307">(COUNTIF(AT58:AZ58,"A")*AH58)+(COUNTIF(AT58:AZ58,"B")*AI58)+(COUNTIF(AT58:AZ58,"C")*AJ58)+(COUNTIF(AT58:AZ58,"D")*AK58)+(COUNTIF(AT58:AZ58,"E")*AL58)</f>
        <v>0</v>
      </c>
      <c r="CD58" s="104">
        <f t="shared" ref="CD58" si="308">(COUNTIF(BA58:BG58,"A")*AH58)+(COUNTIF(BA58:BG58,"B")*AI58)+(COUNTIF(BA58:BG58,"C")*AJ58)+(COUNTIF(BA58:BG58,"D")*AK58)+(COUNTIF(BA58:BG58,"E")*AL58)</f>
        <v>0</v>
      </c>
      <c r="CE58" s="104">
        <f t="shared" ref="CE58" si="309">(COUNTIF(BH58:BN58,"A")*AH58)+(COUNTIF(BH58:BN58,"B")*AI58)+(COUNTIF(BH58:BN58,"C")*AJ58)+(COUNTIF(BH58:BN58,"D")*AK58)+(COUNTIF(BH58:BN58,"E")*AL58)</f>
        <v>0</v>
      </c>
      <c r="CF58" s="104">
        <f t="shared" ref="CF58" si="310">(COUNTIF(BO58:BR58,"A")*AH58)+(COUNTIF(BO58:BR58,"B")*AI58)+(COUNTIF(BO58:BR58,"C")*AJ58)+(COUNTIF(BO58:BR58,"D")*AK58)+(COUNTIF(BO58:BR58,"E")*AL58)</f>
        <v>0</v>
      </c>
      <c r="CG58" s="104">
        <f t="shared" ref="CG58" si="311">(COUNTIF(BS58,"A")*AH58)+(COUNTIF(BS58,"B")*AI58)+(COUNTIF(BS58,"C")*AJ58)+(COUNTIF(BS58,"D")*AK58)+(COUNTIF(BS58,"E")*AL58)</f>
        <v>0</v>
      </c>
      <c r="CI58" s="105"/>
      <c r="CJ58" s="105"/>
      <c r="CK58" s="105"/>
      <c r="CL58" s="105"/>
      <c r="CM58" s="105"/>
      <c r="CN58" s="105"/>
      <c r="CO58" s="105"/>
      <c r="CP58" s="105"/>
    </row>
    <row r="59" spans="1:188" ht="12" hidden="1" x14ac:dyDescent="0.3">
      <c r="A59" s="387"/>
      <c r="B59" s="387" t="s">
        <v>241</v>
      </c>
      <c r="C59" s="387" t="s">
        <v>24</v>
      </c>
      <c r="D59" s="388">
        <v>0</v>
      </c>
      <c r="E59" s="388">
        <v>0.72916666666666663</v>
      </c>
      <c r="F59" s="389" t="str">
        <f t="shared" si="289"/>
        <v>Off-PT</v>
      </c>
      <c r="G59" s="9"/>
      <c r="H59" s="891" t="s">
        <v>117</v>
      </c>
      <c r="I59" s="391"/>
      <c r="J59" s="392">
        <f t="shared" si="290"/>
        <v>683.8</v>
      </c>
      <c r="K59" s="433" t="s">
        <v>117</v>
      </c>
      <c r="L59" s="394">
        <f t="shared" si="291"/>
        <v>0</v>
      </c>
      <c r="M59" s="395">
        <f t="shared" si="292"/>
        <v>0</v>
      </c>
      <c r="N59" s="395">
        <f t="shared" si="293"/>
        <v>0</v>
      </c>
      <c r="O59" s="9" t="e">
        <f t="shared" ref="O59:O73" si="312">IF($L$4&gt;0,P59*J59*$M$4*H59,0)</f>
        <v>#VALUE!</v>
      </c>
      <c r="P59" s="9">
        <f t="shared" ref="P59:P73" si="313">COUNTIF(AN59:BR59,"A")</f>
        <v>0</v>
      </c>
      <c r="Q59" s="9">
        <f t="shared" ref="Q59:Q73" si="314">IF($L$5&gt;0,R59*J59*$M$5*H59,0)</f>
        <v>0</v>
      </c>
      <c r="R59" s="9">
        <f t="shared" ref="R59:R73" si="315">COUNTIF(AN59:BR59,"B")</f>
        <v>0</v>
      </c>
      <c r="S59" s="9">
        <f t="shared" ref="S59:S73" si="316">IF($L$6&gt;0,T59*J59*$M$6*H59,0)</f>
        <v>0</v>
      </c>
      <c r="T59" s="9">
        <f t="shared" ref="T59:T73" si="317">COUNTIF(AN59:BR59,"C")</f>
        <v>0</v>
      </c>
      <c r="U59" s="9">
        <f t="shared" ref="U59:U73" si="318">IF($L$7&gt;0,V59*J59*$M$7*H59,0)</f>
        <v>0</v>
      </c>
      <c r="V59" s="9">
        <f t="shared" ref="V59:V73" si="319">COUNTIF(AN59:BR59,"D")</f>
        <v>0</v>
      </c>
      <c r="W59" s="9">
        <f t="shared" ref="W59:W73" si="320">IF($L$8&gt;0,X59*J59*$M$8*H59,0)</f>
        <v>0</v>
      </c>
      <c r="X59" s="9">
        <f t="shared" ref="X59:X73" si="321">COUNTIF(AN59:BR59,"E")</f>
        <v>0</v>
      </c>
      <c r="Y59" s="9">
        <f t="shared" si="294"/>
        <v>0</v>
      </c>
      <c r="Z59" s="9">
        <f t="shared" ref="Z59:Z73" si="322">COUNTIF(AN59:BR59,"G")</f>
        <v>0</v>
      </c>
      <c r="AA59" s="9">
        <f t="shared" ref="AA59:AA73" si="323">COUNTIF(AN59:BR59,"H")</f>
        <v>0</v>
      </c>
      <c r="AB59" s="9" t="e">
        <f t="shared" ref="AB59:AB73" si="324">(Y59+Z59+AA59)*H59</f>
        <v>#VALUE!</v>
      </c>
      <c r="AC59" s="9">
        <f t="shared" si="295"/>
        <v>0</v>
      </c>
      <c r="AD59" s="9">
        <f t="shared" si="296"/>
        <v>0</v>
      </c>
      <c r="AE59" s="9">
        <f t="shared" si="297"/>
        <v>0</v>
      </c>
      <c r="AF59" s="9">
        <f t="shared" si="298"/>
        <v>0</v>
      </c>
      <c r="AG59" s="9">
        <f t="shared" si="299"/>
        <v>0</v>
      </c>
      <c r="AH59" s="8">
        <f t="shared" si="300"/>
        <v>0</v>
      </c>
      <c r="AI59" s="8">
        <f t="shared" si="301"/>
        <v>0</v>
      </c>
      <c r="AJ59" s="8">
        <f t="shared" si="302"/>
        <v>0</v>
      </c>
      <c r="AK59" s="8">
        <f t="shared" si="303"/>
        <v>0</v>
      </c>
      <c r="AL59" s="8">
        <f t="shared" si="304"/>
        <v>0</v>
      </c>
      <c r="AM59" s="103" t="str">
        <f t="shared" si="305"/>
        <v>1</v>
      </c>
      <c r="AN59" s="63"/>
      <c r="AO59" s="63"/>
      <c r="AP59" s="63"/>
      <c r="AQ59" s="63"/>
      <c r="AR59" s="66"/>
      <c r="AS59" s="66"/>
      <c r="AT59" s="63"/>
      <c r="AU59" s="63"/>
      <c r="AV59" s="63"/>
      <c r="AW59" s="63"/>
      <c r="AX59" s="63"/>
      <c r="AY59" s="66"/>
      <c r="AZ59" s="66"/>
      <c r="BA59" s="63"/>
      <c r="BB59" s="63"/>
      <c r="BC59" s="63"/>
      <c r="BD59" s="63"/>
      <c r="BE59" s="63"/>
      <c r="BF59" s="66"/>
      <c r="BG59" s="66"/>
      <c r="BH59" s="63"/>
      <c r="BI59" s="63"/>
      <c r="BJ59" s="63"/>
      <c r="BK59" s="63"/>
      <c r="BL59" s="63"/>
      <c r="BM59" s="66"/>
      <c r="BN59" s="66"/>
      <c r="BO59" s="63"/>
      <c r="BP59" s="63"/>
      <c r="BQ59" s="63"/>
      <c r="BR59" s="63"/>
      <c r="BS59" s="70"/>
      <c r="BU59" s="70"/>
      <c r="BV59" s="70"/>
      <c r="BW59" s="70"/>
      <c r="BX59" s="70"/>
      <c r="BY59" s="70"/>
      <c r="BZ59" s="70"/>
      <c r="CB59" s="104">
        <f t="shared" ref="CB59:CB73" si="325">(COUNTIF(AN59:AS59,"A")*AH59)+(COUNTIF(AN59:AS59,"B")*AI59)+(COUNTIF(AN59:AS59,"C")*AJ59)+(COUNTIF(AN59:AS59,"D")*AK59)+(COUNTIF(AN59:AS59,"E")*AL59)</f>
        <v>0</v>
      </c>
      <c r="CC59" s="104">
        <f t="shared" ref="CC59:CC73" si="326">(COUNTIF(AT59:AZ59,"A")*AH59)+(COUNTIF(AT59:AZ59,"B")*AI59)+(COUNTIF(AT59:AZ59,"C")*AJ59)+(COUNTIF(AT59:AZ59,"D")*AK59)+(COUNTIF(AT59:AZ59,"E")*AL59)</f>
        <v>0</v>
      </c>
      <c r="CD59" s="104">
        <f t="shared" ref="CD59:CD73" si="327">(COUNTIF(BA59:BG59,"A")*AH59)+(COUNTIF(BA59:BG59,"B")*AI59)+(COUNTIF(BA59:BG59,"C")*AJ59)+(COUNTIF(BA59:BG59,"D")*AK59)+(COUNTIF(BA59:BG59,"E")*AL59)</f>
        <v>0</v>
      </c>
      <c r="CE59" s="104">
        <f t="shared" ref="CE59:CE73" si="328">(COUNTIF(BH59:BN59,"A")*AH59)+(COUNTIF(BH59:BN59,"B")*AI59)+(COUNTIF(BH59:BN59,"C")*AJ59)+(COUNTIF(BH59:BN59,"D")*AK59)+(COUNTIF(BH59:BN59,"E")*AL59)</f>
        <v>0</v>
      </c>
      <c r="CF59" s="104">
        <f t="shared" ref="CF59:CF73" si="329">(COUNTIF(BO59:BR59,"A")*AH59)+(COUNTIF(BO59:BR59,"B")*AI59)+(COUNTIF(BO59:BR59,"C")*AJ59)+(COUNTIF(BO59:BR59,"D")*AK59)+(COUNTIF(BO59:BR59,"E")*AL59)</f>
        <v>0</v>
      </c>
      <c r="CG59" s="104">
        <f t="shared" ref="CG59:CG73" si="330">(COUNTIF(BS59,"A")*AH59)+(COUNTIF(BS59,"B")*AI59)+(COUNTIF(BS59,"C")*AJ59)+(COUNTIF(BS59,"D")*AK59)+(COUNTIF(BS59,"E")*AL59)</f>
        <v>0</v>
      </c>
      <c r="CI59" s="105"/>
      <c r="CJ59" s="105"/>
      <c r="CK59" s="105"/>
      <c r="CL59" s="105"/>
      <c r="CM59" s="105"/>
      <c r="CN59" s="105"/>
      <c r="CO59" s="105"/>
      <c r="CP59" s="105"/>
    </row>
    <row r="60" spans="1:188" ht="12" hidden="1" x14ac:dyDescent="0.3">
      <c r="A60" s="387"/>
      <c r="B60" s="387" t="s">
        <v>241</v>
      </c>
      <c r="C60" s="387" t="s">
        <v>24</v>
      </c>
      <c r="D60" s="388">
        <v>0</v>
      </c>
      <c r="E60" s="388">
        <v>0.72916666666666663</v>
      </c>
      <c r="F60" s="389" t="str">
        <f t="shared" si="289"/>
        <v>Off-PT</v>
      </c>
      <c r="G60" s="9"/>
      <c r="H60" s="891" t="s">
        <v>117</v>
      </c>
      <c r="I60" s="391"/>
      <c r="J60" s="392">
        <f t="shared" si="290"/>
        <v>683.8</v>
      </c>
      <c r="K60" s="433" t="s">
        <v>117</v>
      </c>
      <c r="L60" s="394">
        <f t="shared" si="291"/>
        <v>0</v>
      </c>
      <c r="M60" s="395">
        <f t="shared" si="292"/>
        <v>0</v>
      </c>
      <c r="N60" s="395">
        <f t="shared" si="293"/>
        <v>0</v>
      </c>
      <c r="O60" s="9" t="e">
        <f t="shared" si="312"/>
        <v>#VALUE!</v>
      </c>
      <c r="P60" s="9">
        <f t="shared" si="313"/>
        <v>0</v>
      </c>
      <c r="Q60" s="9">
        <f t="shared" si="314"/>
        <v>0</v>
      </c>
      <c r="R60" s="9">
        <f t="shared" si="315"/>
        <v>0</v>
      </c>
      <c r="S60" s="9">
        <f t="shared" si="316"/>
        <v>0</v>
      </c>
      <c r="T60" s="9">
        <f t="shared" si="317"/>
        <v>0</v>
      </c>
      <c r="U60" s="9">
        <f t="shared" si="318"/>
        <v>0</v>
      </c>
      <c r="V60" s="9">
        <f t="shared" si="319"/>
        <v>0</v>
      </c>
      <c r="W60" s="9">
        <f t="shared" si="320"/>
        <v>0</v>
      </c>
      <c r="X60" s="9">
        <f t="shared" si="321"/>
        <v>0</v>
      </c>
      <c r="Y60" s="9">
        <f t="shared" si="294"/>
        <v>0</v>
      </c>
      <c r="Z60" s="9">
        <f t="shared" si="322"/>
        <v>0</v>
      </c>
      <c r="AA60" s="9">
        <f t="shared" si="323"/>
        <v>0</v>
      </c>
      <c r="AB60" s="9" t="e">
        <f t="shared" si="324"/>
        <v>#VALUE!</v>
      </c>
      <c r="AC60" s="9">
        <f t="shared" si="295"/>
        <v>0</v>
      </c>
      <c r="AD60" s="9">
        <f t="shared" si="296"/>
        <v>0</v>
      </c>
      <c r="AE60" s="9">
        <f t="shared" si="297"/>
        <v>0</v>
      </c>
      <c r="AF60" s="9">
        <f t="shared" si="298"/>
        <v>0</v>
      </c>
      <c r="AG60" s="9">
        <f t="shared" si="299"/>
        <v>0</v>
      </c>
      <c r="AH60" s="8">
        <f t="shared" si="300"/>
        <v>0</v>
      </c>
      <c r="AI60" s="8">
        <f t="shared" si="301"/>
        <v>0</v>
      </c>
      <c r="AJ60" s="8">
        <f t="shared" si="302"/>
        <v>0</v>
      </c>
      <c r="AK60" s="8">
        <f t="shared" si="303"/>
        <v>0</v>
      </c>
      <c r="AL60" s="8">
        <f t="shared" si="304"/>
        <v>0</v>
      </c>
      <c r="AM60" s="103" t="str">
        <f t="shared" si="305"/>
        <v>1</v>
      </c>
      <c r="AN60" s="63"/>
      <c r="AO60" s="63"/>
      <c r="AP60" s="63"/>
      <c r="AQ60" s="63"/>
      <c r="AR60" s="66"/>
      <c r="AS60" s="66"/>
      <c r="AT60" s="63"/>
      <c r="AU60" s="63"/>
      <c r="AV60" s="63"/>
      <c r="AW60" s="63"/>
      <c r="AX60" s="63"/>
      <c r="AY60" s="66"/>
      <c r="AZ60" s="66"/>
      <c r="BA60" s="63"/>
      <c r="BB60" s="63"/>
      <c r="BC60" s="63"/>
      <c r="BD60" s="63"/>
      <c r="BE60" s="63"/>
      <c r="BF60" s="66"/>
      <c r="BG60" s="66"/>
      <c r="BH60" s="63"/>
      <c r="BI60" s="63"/>
      <c r="BJ60" s="63"/>
      <c r="BK60" s="63"/>
      <c r="BL60" s="63"/>
      <c r="BM60" s="66"/>
      <c r="BN60" s="66"/>
      <c r="BO60" s="63"/>
      <c r="BP60" s="63"/>
      <c r="BQ60" s="63"/>
      <c r="BR60" s="63"/>
      <c r="BS60" s="70"/>
      <c r="BU60" s="70"/>
      <c r="BV60" s="70"/>
      <c r="BW60" s="70"/>
      <c r="BX60" s="70"/>
      <c r="BY60" s="70"/>
      <c r="BZ60" s="70"/>
      <c r="CB60" s="104">
        <f t="shared" si="325"/>
        <v>0</v>
      </c>
      <c r="CC60" s="104">
        <f t="shared" si="326"/>
        <v>0</v>
      </c>
      <c r="CD60" s="104">
        <f t="shared" si="327"/>
        <v>0</v>
      </c>
      <c r="CE60" s="104">
        <f t="shared" si="328"/>
        <v>0</v>
      </c>
      <c r="CF60" s="104">
        <f t="shared" si="329"/>
        <v>0</v>
      </c>
      <c r="CG60" s="104">
        <f t="shared" si="330"/>
        <v>0</v>
      </c>
      <c r="CI60" s="105"/>
      <c r="CJ60" s="105"/>
      <c r="CK60" s="105"/>
      <c r="CL60" s="105"/>
      <c r="CM60" s="105"/>
      <c r="CN60" s="105"/>
      <c r="CO60" s="105"/>
      <c r="CP60" s="105"/>
    </row>
    <row r="61" spans="1:188" ht="12" hidden="1" x14ac:dyDescent="0.3">
      <c r="A61" s="387"/>
      <c r="B61" s="387" t="s">
        <v>241</v>
      </c>
      <c r="C61" s="387" t="s">
        <v>24</v>
      </c>
      <c r="D61" s="388">
        <v>0</v>
      </c>
      <c r="E61" s="388">
        <v>0.72916666666666663</v>
      </c>
      <c r="F61" s="389" t="str">
        <f t="shared" si="289"/>
        <v>Off-PT</v>
      </c>
      <c r="G61" s="9"/>
      <c r="H61" s="891" t="s">
        <v>117</v>
      </c>
      <c r="I61" s="391"/>
      <c r="J61" s="392">
        <f t="shared" si="290"/>
        <v>683.8</v>
      </c>
      <c r="K61" s="433" t="s">
        <v>117</v>
      </c>
      <c r="L61" s="394">
        <f t="shared" si="291"/>
        <v>0</v>
      </c>
      <c r="M61" s="395">
        <f t="shared" si="292"/>
        <v>0</v>
      </c>
      <c r="N61" s="395">
        <f t="shared" si="293"/>
        <v>0</v>
      </c>
      <c r="O61" s="9" t="e">
        <f t="shared" si="312"/>
        <v>#VALUE!</v>
      </c>
      <c r="P61" s="9">
        <f t="shared" si="313"/>
        <v>0</v>
      </c>
      <c r="Q61" s="9">
        <f t="shared" si="314"/>
        <v>0</v>
      </c>
      <c r="R61" s="9">
        <f t="shared" si="315"/>
        <v>0</v>
      </c>
      <c r="S61" s="9">
        <f t="shared" si="316"/>
        <v>0</v>
      </c>
      <c r="T61" s="9">
        <f t="shared" si="317"/>
        <v>0</v>
      </c>
      <c r="U61" s="9">
        <f t="shared" si="318"/>
        <v>0</v>
      </c>
      <c r="V61" s="9">
        <f t="shared" si="319"/>
        <v>0</v>
      </c>
      <c r="W61" s="9">
        <f t="shared" si="320"/>
        <v>0</v>
      </c>
      <c r="X61" s="9">
        <f t="shared" si="321"/>
        <v>0</v>
      </c>
      <c r="Y61" s="9">
        <f t="shared" si="294"/>
        <v>0</v>
      </c>
      <c r="Z61" s="9">
        <f t="shared" si="322"/>
        <v>0</v>
      </c>
      <c r="AA61" s="9">
        <f t="shared" si="323"/>
        <v>0</v>
      </c>
      <c r="AB61" s="9" t="e">
        <f t="shared" si="324"/>
        <v>#VALUE!</v>
      </c>
      <c r="AC61" s="9">
        <f t="shared" si="295"/>
        <v>0</v>
      </c>
      <c r="AD61" s="9">
        <f t="shared" si="296"/>
        <v>0</v>
      </c>
      <c r="AE61" s="9">
        <f t="shared" si="297"/>
        <v>0</v>
      </c>
      <c r="AF61" s="9">
        <f t="shared" si="298"/>
        <v>0</v>
      </c>
      <c r="AG61" s="9">
        <f t="shared" si="299"/>
        <v>0</v>
      </c>
      <c r="AH61" s="8">
        <f t="shared" si="300"/>
        <v>0</v>
      </c>
      <c r="AI61" s="8">
        <f t="shared" si="301"/>
        <v>0</v>
      </c>
      <c r="AJ61" s="8">
        <f t="shared" si="302"/>
        <v>0</v>
      </c>
      <c r="AK61" s="8">
        <f t="shared" si="303"/>
        <v>0</v>
      </c>
      <c r="AL61" s="8">
        <f t="shared" si="304"/>
        <v>0</v>
      </c>
      <c r="AM61" s="103" t="str">
        <f t="shared" si="305"/>
        <v>1</v>
      </c>
      <c r="AN61" s="63"/>
      <c r="AO61" s="63"/>
      <c r="AP61" s="63"/>
      <c r="AQ61" s="63"/>
      <c r="AR61" s="66"/>
      <c r="AS61" s="66"/>
      <c r="AT61" s="63"/>
      <c r="AU61" s="63"/>
      <c r="AV61" s="63"/>
      <c r="AW61" s="63"/>
      <c r="AX61" s="63"/>
      <c r="AY61" s="66"/>
      <c r="AZ61" s="66"/>
      <c r="BA61" s="63"/>
      <c r="BB61" s="63"/>
      <c r="BC61" s="63"/>
      <c r="BD61" s="63"/>
      <c r="BE61" s="63"/>
      <c r="BF61" s="66"/>
      <c r="BG61" s="66"/>
      <c r="BH61" s="63"/>
      <c r="BI61" s="63"/>
      <c r="BJ61" s="63"/>
      <c r="BK61" s="63"/>
      <c r="BL61" s="63"/>
      <c r="BM61" s="66"/>
      <c r="BN61" s="66"/>
      <c r="BO61" s="63"/>
      <c r="BP61" s="63"/>
      <c r="BQ61" s="63"/>
      <c r="BR61" s="63"/>
      <c r="BS61" s="70"/>
      <c r="BU61" s="70"/>
      <c r="BV61" s="70"/>
      <c r="BW61" s="70"/>
      <c r="BX61" s="70"/>
      <c r="BY61" s="70"/>
      <c r="BZ61" s="70"/>
      <c r="CB61" s="104">
        <f t="shared" si="325"/>
        <v>0</v>
      </c>
      <c r="CC61" s="104">
        <f t="shared" si="326"/>
        <v>0</v>
      </c>
      <c r="CD61" s="104">
        <f t="shared" si="327"/>
        <v>0</v>
      </c>
      <c r="CE61" s="104">
        <f t="shared" si="328"/>
        <v>0</v>
      </c>
      <c r="CF61" s="104">
        <f t="shared" si="329"/>
        <v>0</v>
      </c>
      <c r="CG61" s="104">
        <f t="shared" si="330"/>
        <v>0</v>
      </c>
      <c r="CI61" s="105"/>
      <c r="CJ61" s="105"/>
      <c r="CK61" s="105"/>
      <c r="CL61" s="105"/>
      <c r="CM61" s="105"/>
      <c r="CN61" s="105"/>
      <c r="CO61" s="105"/>
      <c r="CP61" s="105"/>
    </row>
    <row r="62" spans="1:188" ht="12" hidden="1" x14ac:dyDescent="0.3">
      <c r="A62" s="387"/>
      <c r="B62" s="387" t="s">
        <v>109</v>
      </c>
      <c r="C62" s="387" t="s">
        <v>24</v>
      </c>
      <c r="D62" s="388">
        <v>0.72916666666666663</v>
      </c>
      <c r="E62" s="388">
        <v>0</v>
      </c>
      <c r="F62" s="389" t="str">
        <f t="shared" si="289"/>
        <v>PT</v>
      </c>
      <c r="G62" s="9"/>
      <c r="H62" s="891" t="s">
        <v>117</v>
      </c>
      <c r="I62" s="391"/>
      <c r="J62" s="392">
        <f t="shared" si="290"/>
        <v>683.8</v>
      </c>
      <c r="K62" s="433" t="s">
        <v>117</v>
      </c>
      <c r="L62" s="394">
        <f t="shared" si="291"/>
        <v>0</v>
      </c>
      <c r="M62" s="395">
        <f t="shared" si="292"/>
        <v>0</v>
      </c>
      <c r="N62" s="395">
        <f t="shared" si="293"/>
        <v>0</v>
      </c>
      <c r="O62" s="9" t="e">
        <f t="shared" si="312"/>
        <v>#VALUE!</v>
      </c>
      <c r="P62" s="9">
        <f t="shared" si="313"/>
        <v>0</v>
      </c>
      <c r="Q62" s="9">
        <f t="shared" si="314"/>
        <v>0</v>
      </c>
      <c r="R62" s="9">
        <f t="shared" si="315"/>
        <v>0</v>
      </c>
      <c r="S62" s="9">
        <f t="shared" si="316"/>
        <v>0</v>
      </c>
      <c r="T62" s="9">
        <f t="shared" si="317"/>
        <v>0</v>
      </c>
      <c r="U62" s="9">
        <f t="shared" si="318"/>
        <v>0</v>
      </c>
      <c r="V62" s="9">
        <f t="shared" si="319"/>
        <v>0</v>
      </c>
      <c r="W62" s="9">
        <f t="shared" si="320"/>
        <v>0</v>
      </c>
      <c r="X62" s="9">
        <f t="shared" si="321"/>
        <v>0</v>
      </c>
      <c r="Y62" s="9">
        <f t="shared" si="294"/>
        <v>0</v>
      </c>
      <c r="Z62" s="9">
        <f t="shared" si="322"/>
        <v>0</v>
      </c>
      <c r="AA62" s="9">
        <f t="shared" si="323"/>
        <v>0</v>
      </c>
      <c r="AB62" s="9" t="e">
        <f t="shared" si="324"/>
        <v>#VALUE!</v>
      </c>
      <c r="AC62" s="9">
        <f t="shared" si="295"/>
        <v>0</v>
      </c>
      <c r="AD62" s="9">
        <f t="shared" si="296"/>
        <v>0</v>
      </c>
      <c r="AE62" s="9">
        <f t="shared" si="297"/>
        <v>0</v>
      </c>
      <c r="AF62" s="9">
        <f t="shared" si="298"/>
        <v>0</v>
      </c>
      <c r="AG62" s="9">
        <f t="shared" si="299"/>
        <v>0</v>
      </c>
      <c r="AH62" s="8">
        <f t="shared" si="300"/>
        <v>0</v>
      </c>
      <c r="AI62" s="8">
        <f t="shared" si="301"/>
        <v>0</v>
      </c>
      <c r="AJ62" s="8">
        <f t="shared" si="302"/>
        <v>0</v>
      </c>
      <c r="AK62" s="8">
        <f t="shared" si="303"/>
        <v>0</v>
      </c>
      <c r="AL62" s="8">
        <f t="shared" si="304"/>
        <v>0</v>
      </c>
      <c r="AM62" s="103" t="str">
        <f t="shared" si="305"/>
        <v>1</v>
      </c>
      <c r="AN62" s="63"/>
      <c r="AO62" s="63"/>
      <c r="AP62" s="63"/>
      <c r="AQ62" s="63"/>
      <c r="AR62" s="66"/>
      <c r="AS62" s="66"/>
      <c r="AT62" s="63"/>
      <c r="AU62" s="63"/>
      <c r="AV62" s="63"/>
      <c r="AW62" s="63"/>
      <c r="AX62" s="63"/>
      <c r="AY62" s="66"/>
      <c r="AZ62" s="66"/>
      <c r="BA62" s="63"/>
      <c r="BB62" s="63"/>
      <c r="BC62" s="63"/>
      <c r="BD62" s="63"/>
      <c r="BE62" s="63"/>
      <c r="BF62" s="66"/>
      <c r="BG62" s="66"/>
      <c r="BH62" s="63"/>
      <c r="BI62" s="63"/>
      <c r="BJ62" s="63"/>
      <c r="BK62" s="63"/>
      <c r="BL62" s="63"/>
      <c r="BM62" s="66"/>
      <c r="BN62" s="66"/>
      <c r="BO62" s="63"/>
      <c r="BP62" s="63"/>
      <c r="BQ62" s="63"/>
      <c r="BR62" s="63"/>
      <c r="BS62" s="70"/>
      <c r="BU62" s="70"/>
      <c r="BV62" s="70"/>
      <c r="BW62" s="70"/>
      <c r="BX62" s="70"/>
      <c r="BY62" s="70"/>
      <c r="BZ62" s="70"/>
      <c r="CB62" s="104">
        <f t="shared" si="325"/>
        <v>0</v>
      </c>
      <c r="CC62" s="104">
        <f t="shared" si="326"/>
        <v>0</v>
      </c>
      <c r="CD62" s="104">
        <f t="shared" si="327"/>
        <v>0</v>
      </c>
      <c r="CE62" s="104">
        <f t="shared" si="328"/>
        <v>0</v>
      </c>
      <c r="CF62" s="104">
        <f t="shared" si="329"/>
        <v>0</v>
      </c>
      <c r="CG62" s="104">
        <f t="shared" si="330"/>
        <v>0</v>
      </c>
      <c r="CI62" s="105"/>
      <c r="CJ62" s="105"/>
      <c r="CK62" s="105"/>
      <c r="CL62" s="105"/>
      <c r="CM62" s="105"/>
      <c r="CN62" s="105"/>
      <c r="CO62" s="105"/>
      <c r="CP62" s="105"/>
    </row>
    <row r="63" spans="1:188" ht="12" hidden="1" x14ac:dyDescent="0.3">
      <c r="A63" s="387"/>
      <c r="B63" s="387" t="s">
        <v>109</v>
      </c>
      <c r="C63" s="387" t="s">
        <v>24</v>
      </c>
      <c r="D63" s="388">
        <v>0.72916666666666663</v>
      </c>
      <c r="E63" s="388">
        <v>0</v>
      </c>
      <c r="F63" s="389" t="str">
        <f t="shared" si="289"/>
        <v>PT</v>
      </c>
      <c r="G63" s="9"/>
      <c r="H63" s="891" t="s">
        <v>117</v>
      </c>
      <c r="I63" s="391"/>
      <c r="J63" s="392">
        <f t="shared" si="290"/>
        <v>683.8</v>
      </c>
      <c r="K63" s="433" t="s">
        <v>117</v>
      </c>
      <c r="L63" s="394">
        <f t="shared" si="291"/>
        <v>0</v>
      </c>
      <c r="M63" s="395">
        <f t="shared" si="292"/>
        <v>0</v>
      </c>
      <c r="N63" s="395">
        <f t="shared" si="293"/>
        <v>0</v>
      </c>
      <c r="O63" s="9" t="e">
        <f t="shared" si="312"/>
        <v>#VALUE!</v>
      </c>
      <c r="P63" s="9">
        <f t="shared" si="313"/>
        <v>0</v>
      </c>
      <c r="Q63" s="9">
        <f t="shared" si="314"/>
        <v>0</v>
      </c>
      <c r="R63" s="9">
        <f t="shared" si="315"/>
        <v>0</v>
      </c>
      <c r="S63" s="9">
        <f t="shared" si="316"/>
        <v>0</v>
      </c>
      <c r="T63" s="9">
        <f t="shared" si="317"/>
        <v>0</v>
      </c>
      <c r="U63" s="9">
        <f t="shared" si="318"/>
        <v>0</v>
      </c>
      <c r="V63" s="9">
        <f t="shared" si="319"/>
        <v>0</v>
      </c>
      <c r="W63" s="9">
        <f t="shared" si="320"/>
        <v>0</v>
      </c>
      <c r="X63" s="9">
        <f t="shared" si="321"/>
        <v>0</v>
      </c>
      <c r="Y63" s="9">
        <f t="shared" si="294"/>
        <v>0</v>
      </c>
      <c r="Z63" s="9">
        <f t="shared" si="322"/>
        <v>0</v>
      </c>
      <c r="AA63" s="9">
        <f t="shared" si="323"/>
        <v>0</v>
      </c>
      <c r="AB63" s="9" t="e">
        <f t="shared" si="324"/>
        <v>#VALUE!</v>
      </c>
      <c r="AC63" s="9">
        <f t="shared" si="295"/>
        <v>0</v>
      </c>
      <c r="AD63" s="9">
        <f t="shared" si="296"/>
        <v>0</v>
      </c>
      <c r="AE63" s="9">
        <f t="shared" si="297"/>
        <v>0</v>
      </c>
      <c r="AF63" s="9">
        <f t="shared" si="298"/>
        <v>0</v>
      </c>
      <c r="AG63" s="9">
        <f t="shared" si="299"/>
        <v>0</v>
      </c>
      <c r="AH63" s="8">
        <f t="shared" si="300"/>
        <v>0</v>
      </c>
      <c r="AI63" s="8">
        <f t="shared" si="301"/>
        <v>0</v>
      </c>
      <c r="AJ63" s="8">
        <f t="shared" si="302"/>
        <v>0</v>
      </c>
      <c r="AK63" s="8">
        <f t="shared" si="303"/>
        <v>0</v>
      </c>
      <c r="AL63" s="8">
        <f t="shared" si="304"/>
        <v>0</v>
      </c>
      <c r="AM63" s="103" t="str">
        <f t="shared" si="305"/>
        <v>1</v>
      </c>
      <c r="AN63" s="63"/>
      <c r="AO63" s="63"/>
      <c r="AP63" s="63"/>
      <c r="AQ63" s="63"/>
      <c r="AR63" s="66"/>
      <c r="AS63" s="66"/>
      <c r="AT63" s="63"/>
      <c r="AU63" s="63"/>
      <c r="AV63" s="63"/>
      <c r="AW63" s="63"/>
      <c r="AX63" s="63"/>
      <c r="AY63" s="66"/>
      <c r="AZ63" s="66"/>
      <c r="BA63" s="63"/>
      <c r="BB63" s="63"/>
      <c r="BC63" s="63"/>
      <c r="BD63" s="63"/>
      <c r="BE63" s="63"/>
      <c r="BF63" s="66"/>
      <c r="BG63" s="66"/>
      <c r="BH63" s="63"/>
      <c r="BI63" s="63"/>
      <c r="BJ63" s="63"/>
      <c r="BK63" s="63"/>
      <c r="BL63" s="63"/>
      <c r="BM63" s="66"/>
      <c r="BN63" s="66"/>
      <c r="BO63" s="63"/>
      <c r="BP63" s="63"/>
      <c r="BQ63" s="63"/>
      <c r="BR63" s="63"/>
      <c r="BS63" s="70"/>
      <c r="BU63" s="70"/>
      <c r="BV63" s="70"/>
      <c r="BW63" s="70"/>
      <c r="BX63" s="70"/>
      <c r="BY63" s="70"/>
      <c r="BZ63" s="70"/>
      <c r="CB63" s="104">
        <f t="shared" si="325"/>
        <v>0</v>
      </c>
      <c r="CC63" s="104">
        <f t="shared" si="326"/>
        <v>0</v>
      </c>
      <c r="CD63" s="104">
        <f t="shared" si="327"/>
        <v>0</v>
      </c>
      <c r="CE63" s="104">
        <f t="shared" si="328"/>
        <v>0</v>
      </c>
      <c r="CF63" s="104">
        <f t="shared" si="329"/>
        <v>0</v>
      </c>
      <c r="CG63" s="104">
        <f t="shared" si="330"/>
        <v>0</v>
      </c>
      <c r="CI63" s="105"/>
      <c r="CJ63" s="105"/>
      <c r="CK63" s="105"/>
      <c r="CL63" s="105"/>
      <c r="CM63" s="105"/>
      <c r="CN63" s="105"/>
      <c r="CO63" s="105"/>
      <c r="CP63" s="105"/>
    </row>
    <row r="64" spans="1:188" ht="12" hidden="1" x14ac:dyDescent="0.3">
      <c r="A64" s="387"/>
      <c r="B64" s="387" t="s">
        <v>109</v>
      </c>
      <c r="C64" s="387" t="s">
        <v>24</v>
      </c>
      <c r="D64" s="388">
        <v>0.72916666666666663</v>
      </c>
      <c r="E64" s="388">
        <v>0</v>
      </c>
      <c r="F64" s="389" t="str">
        <f t="shared" si="289"/>
        <v>PT</v>
      </c>
      <c r="G64" s="9"/>
      <c r="H64" s="891" t="s">
        <v>117</v>
      </c>
      <c r="I64" s="391"/>
      <c r="J64" s="392">
        <f t="shared" si="290"/>
        <v>683.8</v>
      </c>
      <c r="K64" s="433" t="s">
        <v>117</v>
      </c>
      <c r="L64" s="394">
        <f t="shared" si="291"/>
        <v>0</v>
      </c>
      <c r="M64" s="395">
        <f t="shared" si="292"/>
        <v>0</v>
      </c>
      <c r="N64" s="395">
        <f t="shared" si="293"/>
        <v>0</v>
      </c>
      <c r="O64" s="9" t="e">
        <f t="shared" si="312"/>
        <v>#VALUE!</v>
      </c>
      <c r="P64" s="9">
        <f t="shared" si="313"/>
        <v>0</v>
      </c>
      <c r="Q64" s="9">
        <f t="shared" si="314"/>
        <v>0</v>
      </c>
      <c r="R64" s="9">
        <f t="shared" si="315"/>
        <v>0</v>
      </c>
      <c r="S64" s="9">
        <f t="shared" si="316"/>
        <v>0</v>
      </c>
      <c r="T64" s="9">
        <f t="shared" si="317"/>
        <v>0</v>
      </c>
      <c r="U64" s="9">
        <f t="shared" si="318"/>
        <v>0</v>
      </c>
      <c r="V64" s="9">
        <f t="shared" si="319"/>
        <v>0</v>
      </c>
      <c r="W64" s="9">
        <f t="shared" si="320"/>
        <v>0</v>
      </c>
      <c r="X64" s="9">
        <f t="shared" si="321"/>
        <v>0</v>
      </c>
      <c r="Y64" s="9">
        <f t="shared" si="294"/>
        <v>0</v>
      </c>
      <c r="Z64" s="9">
        <f t="shared" si="322"/>
        <v>0</v>
      </c>
      <c r="AA64" s="9">
        <f t="shared" si="323"/>
        <v>0</v>
      </c>
      <c r="AB64" s="9" t="e">
        <f t="shared" si="324"/>
        <v>#VALUE!</v>
      </c>
      <c r="AC64" s="9">
        <f t="shared" si="295"/>
        <v>0</v>
      </c>
      <c r="AD64" s="9">
        <f t="shared" si="296"/>
        <v>0</v>
      </c>
      <c r="AE64" s="9">
        <f t="shared" si="297"/>
        <v>0</v>
      </c>
      <c r="AF64" s="9">
        <f t="shared" si="298"/>
        <v>0</v>
      </c>
      <c r="AG64" s="9">
        <f t="shared" si="299"/>
        <v>0</v>
      </c>
      <c r="AH64" s="8">
        <f t="shared" si="300"/>
        <v>0</v>
      </c>
      <c r="AI64" s="8">
        <f t="shared" si="301"/>
        <v>0</v>
      </c>
      <c r="AJ64" s="8">
        <f t="shared" si="302"/>
        <v>0</v>
      </c>
      <c r="AK64" s="8">
        <f t="shared" si="303"/>
        <v>0</v>
      </c>
      <c r="AL64" s="8">
        <f t="shared" si="304"/>
        <v>0</v>
      </c>
      <c r="AM64" s="103" t="str">
        <f t="shared" si="305"/>
        <v>1</v>
      </c>
      <c r="AN64" s="63"/>
      <c r="AO64" s="63"/>
      <c r="AP64" s="63"/>
      <c r="AQ64" s="63"/>
      <c r="AR64" s="66"/>
      <c r="AS64" s="66"/>
      <c r="AT64" s="63"/>
      <c r="AU64" s="63"/>
      <c r="AV64" s="63"/>
      <c r="AW64" s="63"/>
      <c r="AX64" s="63"/>
      <c r="AY64" s="66"/>
      <c r="AZ64" s="66"/>
      <c r="BA64" s="63"/>
      <c r="BB64" s="63"/>
      <c r="BC64" s="63"/>
      <c r="BD64" s="63"/>
      <c r="BE64" s="63"/>
      <c r="BF64" s="66"/>
      <c r="BG64" s="66"/>
      <c r="BH64" s="63"/>
      <c r="BI64" s="63"/>
      <c r="BJ64" s="63"/>
      <c r="BK64" s="63"/>
      <c r="BL64" s="63"/>
      <c r="BM64" s="66"/>
      <c r="BN64" s="66"/>
      <c r="BO64" s="63"/>
      <c r="BP64" s="63"/>
      <c r="BQ64" s="63"/>
      <c r="BR64" s="63"/>
      <c r="BS64" s="70"/>
      <c r="BU64" s="70"/>
      <c r="BV64" s="70"/>
      <c r="BW64" s="70"/>
      <c r="BX64" s="70"/>
      <c r="BY64" s="70"/>
      <c r="BZ64" s="70"/>
      <c r="CB64" s="104">
        <f t="shared" si="325"/>
        <v>0</v>
      </c>
      <c r="CC64" s="104">
        <f t="shared" si="326"/>
        <v>0</v>
      </c>
      <c r="CD64" s="104">
        <f t="shared" si="327"/>
        <v>0</v>
      </c>
      <c r="CE64" s="104">
        <f t="shared" si="328"/>
        <v>0</v>
      </c>
      <c r="CF64" s="104">
        <f t="shared" si="329"/>
        <v>0</v>
      </c>
      <c r="CG64" s="104">
        <f t="shared" si="330"/>
        <v>0</v>
      </c>
      <c r="CI64" s="105"/>
      <c r="CJ64" s="105"/>
      <c r="CK64" s="105"/>
      <c r="CL64" s="105"/>
      <c r="CM64" s="105"/>
      <c r="CN64" s="105"/>
      <c r="CO64" s="105"/>
      <c r="CP64" s="105"/>
    </row>
    <row r="65" spans="1:94" ht="12.6" hidden="1" thickBot="1" x14ac:dyDescent="0.35">
      <c r="A65" s="396"/>
      <c r="B65" s="396" t="s">
        <v>109</v>
      </c>
      <c r="C65" s="396" t="s">
        <v>24</v>
      </c>
      <c r="D65" s="397">
        <v>0.72916666666666663</v>
      </c>
      <c r="E65" s="397">
        <v>0</v>
      </c>
      <c r="F65" s="398" t="str">
        <f t="shared" si="289"/>
        <v>PT</v>
      </c>
      <c r="G65" s="906"/>
      <c r="H65" s="892" t="s">
        <v>117</v>
      </c>
      <c r="I65" s="400"/>
      <c r="J65" s="401">
        <f t="shared" si="290"/>
        <v>683.8</v>
      </c>
      <c r="K65" s="435" t="s">
        <v>117</v>
      </c>
      <c r="L65" s="403">
        <f t="shared" si="291"/>
        <v>0</v>
      </c>
      <c r="M65" s="404">
        <f t="shared" si="292"/>
        <v>0</v>
      </c>
      <c r="N65" s="404">
        <f t="shared" si="293"/>
        <v>0</v>
      </c>
      <c r="O65" s="9" t="e">
        <f t="shared" si="312"/>
        <v>#VALUE!</v>
      </c>
      <c r="P65" s="9">
        <f t="shared" si="313"/>
        <v>0</v>
      </c>
      <c r="Q65" s="9">
        <f t="shared" si="314"/>
        <v>0</v>
      </c>
      <c r="R65" s="9">
        <f t="shared" si="315"/>
        <v>0</v>
      </c>
      <c r="S65" s="9">
        <f t="shared" si="316"/>
        <v>0</v>
      </c>
      <c r="T65" s="9">
        <f t="shared" si="317"/>
        <v>0</v>
      </c>
      <c r="U65" s="9">
        <f t="shared" si="318"/>
        <v>0</v>
      </c>
      <c r="V65" s="9">
        <f t="shared" si="319"/>
        <v>0</v>
      </c>
      <c r="W65" s="9">
        <f t="shared" si="320"/>
        <v>0</v>
      </c>
      <c r="X65" s="9">
        <f t="shared" si="321"/>
        <v>0</v>
      </c>
      <c r="Y65" s="9">
        <f t="shared" si="294"/>
        <v>0</v>
      </c>
      <c r="Z65" s="9">
        <f t="shared" si="322"/>
        <v>0</v>
      </c>
      <c r="AA65" s="9">
        <f t="shared" si="323"/>
        <v>0</v>
      </c>
      <c r="AB65" s="9" t="e">
        <f t="shared" si="324"/>
        <v>#VALUE!</v>
      </c>
      <c r="AC65" s="9">
        <f t="shared" si="295"/>
        <v>0</v>
      </c>
      <c r="AD65" s="9">
        <f t="shared" si="296"/>
        <v>0</v>
      </c>
      <c r="AE65" s="9">
        <f t="shared" si="297"/>
        <v>0</v>
      </c>
      <c r="AF65" s="9">
        <f t="shared" si="298"/>
        <v>0</v>
      </c>
      <c r="AG65" s="9">
        <f t="shared" si="299"/>
        <v>0</v>
      </c>
      <c r="AH65" s="8">
        <f t="shared" si="300"/>
        <v>0</v>
      </c>
      <c r="AI65" s="8">
        <f t="shared" si="301"/>
        <v>0</v>
      </c>
      <c r="AJ65" s="8">
        <f t="shared" si="302"/>
        <v>0</v>
      </c>
      <c r="AK65" s="8">
        <f t="shared" si="303"/>
        <v>0</v>
      </c>
      <c r="AL65" s="8">
        <f t="shared" si="304"/>
        <v>0</v>
      </c>
      <c r="AM65" s="103" t="str">
        <f t="shared" si="305"/>
        <v>1</v>
      </c>
      <c r="AN65" s="63"/>
      <c r="AO65" s="63"/>
      <c r="AP65" s="63"/>
      <c r="AQ65" s="63"/>
      <c r="AR65" s="66"/>
      <c r="AS65" s="66"/>
      <c r="AT65" s="63"/>
      <c r="AU65" s="63"/>
      <c r="AV65" s="63"/>
      <c r="AW65" s="63"/>
      <c r="AX65" s="63"/>
      <c r="AY65" s="66"/>
      <c r="AZ65" s="66"/>
      <c r="BA65" s="63"/>
      <c r="BB65" s="63"/>
      <c r="BC65" s="63"/>
      <c r="BD65" s="63"/>
      <c r="BE65" s="63"/>
      <c r="BF65" s="66"/>
      <c r="BG65" s="66"/>
      <c r="BH65" s="63"/>
      <c r="BI65" s="63"/>
      <c r="BJ65" s="63"/>
      <c r="BK65" s="63"/>
      <c r="BL65" s="63"/>
      <c r="BM65" s="66"/>
      <c r="BN65" s="66"/>
      <c r="BO65" s="63"/>
      <c r="BP65" s="63"/>
      <c r="BQ65" s="63"/>
      <c r="BR65" s="63"/>
      <c r="BS65" s="70"/>
      <c r="BU65" s="70"/>
      <c r="BV65" s="70"/>
      <c r="BW65" s="70"/>
      <c r="BX65" s="70"/>
      <c r="BY65" s="70"/>
      <c r="BZ65" s="70"/>
      <c r="CB65" s="104">
        <f t="shared" si="325"/>
        <v>0</v>
      </c>
      <c r="CC65" s="104">
        <f t="shared" si="326"/>
        <v>0</v>
      </c>
      <c r="CD65" s="104">
        <f t="shared" si="327"/>
        <v>0</v>
      </c>
      <c r="CE65" s="104">
        <f t="shared" si="328"/>
        <v>0</v>
      </c>
      <c r="CF65" s="104">
        <f t="shared" si="329"/>
        <v>0</v>
      </c>
      <c r="CG65" s="104">
        <f t="shared" si="330"/>
        <v>0</v>
      </c>
      <c r="CI65" s="105"/>
      <c r="CJ65" s="105"/>
      <c r="CK65" s="105"/>
      <c r="CL65" s="105"/>
      <c r="CM65" s="105"/>
      <c r="CN65" s="105"/>
      <c r="CO65" s="105"/>
      <c r="CP65" s="105"/>
    </row>
    <row r="66" spans="1:94" ht="12" hidden="1" x14ac:dyDescent="0.3">
      <c r="A66" s="405"/>
      <c r="B66" s="405" t="s">
        <v>242</v>
      </c>
      <c r="C66" s="405" t="s">
        <v>26</v>
      </c>
      <c r="D66" s="406">
        <v>0</v>
      </c>
      <c r="E66" s="406">
        <v>0.72916666666666663</v>
      </c>
      <c r="F66" s="407" t="str">
        <f t="shared" si="289"/>
        <v>Off-PT</v>
      </c>
      <c r="G66" s="8"/>
      <c r="H66" s="893" t="s">
        <v>117</v>
      </c>
      <c r="I66" s="409"/>
      <c r="J66" s="410">
        <f t="shared" si="290"/>
        <v>683.8</v>
      </c>
      <c r="K66" s="437" t="s">
        <v>117</v>
      </c>
      <c r="L66" s="412">
        <f t="shared" si="291"/>
        <v>0</v>
      </c>
      <c r="M66" s="413">
        <f t="shared" si="292"/>
        <v>0</v>
      </c>
      <c r="N66" s="413">
        <f t="shared" si="293"/>
        <v>0</v>
      </c>
      <c r="O66" s="9" t="e">
        <f t="shared" si="312"/>
        <v>#VALUE!</v>
      </c>
      <c r="P66" s="9">
        <f t="shared" si="313"/>
        <v>0</v>
      </c>
      <c r="Q66" s="9">
        <f t="shared" si="314"/>
        <v>0</v>
      </c>
      <c r="R66" s="9">
        <f t="shared" si="315"/>
        <v>0</v>
      </c>
      <c r="S66" s="9">
        <f t="shared" si="316"/>
        <v>0</v>
      </c>
      <c r="T66" s="9">
        <f t="shared" si="317"/>
        <v>0</v>
      </c>
      <c r="U66" s="9">
        <f t="shared" si="318"/>
        <v>0</v>
      </c>
      <c r="V66" s="9">
        <f t="shared" si="319"/>
        <v>0</v>
      </c>
      <c r="W66" s="9">
        <f t="shared" si="320"/>
        <v>0</v>
      </c>
      <c r="X66" s="9">
        <f t="shared" si="321"/>
        <v>0</v>
      </c>
      <c r="Y66" s="9">
        <f t="shared" si="294"/>
        <v>0</v>
      </c>
      <c r="Z66" s="9">
        <f t="shared" si="322"/>
        <v>0</v>
      </c>
      <c r="AA66" s="9">
        <f t="shared" si="323"/>
        <v>0</v>
      </c>
      <c r="AB66" s="9" t="e">
        <f t="shared" si="324"/>
        <v>#VALUE!</v>
      </c>
      <c r="AC66" s="9">
        <f t="shared" si="295"/>
        <v>0</v>
      </c>
      <c r="AD66" s="9">
        <f t="shared" si="296"/>
        <v>0</v>
      </c>
      <c r="AE66" s="9">
        <f t="shared" si="297"/>
        <v>0</v>
      </c>
      <c r="AF66" s="9">
        <f t="shared" si="298"/>
        <v>0</v>
      </c>
      <c r="AG66" s="9">
        <f t="shared" si="299"/>
        <v>0</v>
      </c>
      <c r="AH66" s="8">
        <f t="shared" si="300"/>
        <v>0</v>
      </c>
      <c r="AI66" s="8">
        <f t="shared" si="301"/>
        <v>0</v>
      </c>
      <c r="AJ66" s="8">
        <f t="shared" si="302"/>
        <v>0</v>
      </c>
      <c r="AK66" s="8">
        <f t="shared" si="303"/>
        <v>0</v>
      </c>
      <c r="AL66" s="8">
        <f t="shared" si="304"/>
        <v>0</v>
      </c>
      <c r="AM66" s="103" t="str">
        <f t="shared" si="305"/>
        <v>1</v>
      </c>
      <c r="AN66" s="63"/>
      <c r="AO66" s="63"/>
      <c r="AP66" s="63"/>
      <c r="AQ66" s="63"/>
      <c r="AR66" s="66"/>
      <c r="AS66" s="66"/>
      <c r="AT66" s="63"/>
      <c r="AU66" s="63"/>
      <c r="AV66" s="63"/>
      <c r="AW66" s="63"/>
      <c r="AX66" s="63"/>
      <c r="AY66" s="66"/>
      <c r="AZ66" s="66"/>
      <c r="BA66" s="63"/>
      <c r="BB66" s="63"/>
      <c r="BC66" s="63"/>
      <c r="BD66" s="63"/>
      <c r="BE66" s="63"/>
      <c r="BF66" s="66"/>
      <c r="BG66" s="66"/>
      <c r="BH66" s="63"/>
      <c r="BI66" s="63"/>
      <c r="BJ66" s="63"/>
      <c r="BK66" s="63"/>
      <c r="BL66" s="63"/>
      <c r="BM66" s="66"/>
      <c r="BN66" s="66"/>
      <c r="BO66" s="63"/>
      <c r="BP66" s="63"/>
      <c r="BQ66" s="63"/>
      <c r="BR66" s="63"/>
      <c r="BS66" s="70"/>
      <c r="BU66" s="70"/>
      <c r="BV66" s="70"/>
      <c r="BW66" s="70"/>
      <c r="BX66" s="70"/>
      <c r="BY66" s="70"/>
      <c r="BZ66" s="70"/>
      <c r="CB66" s="104">
        <f t="shared" si="325"/>
        <v>0</v>
      </c>
      <c r="CC66" s="104">
        <f t="shared" si="326"/>
        <v>0</v>
      </c>
      <c r="CD66" s="104">
        <f t="shared" si="327"/>
        <v>0</v>
      </c>
      <c r="CE66" s="104">
        <f t="shared" si="328"/>
        <v>0</v>
      </c>
      <c r="CF66" s="104">
        <f t="shared" si="329"/>
        <v>0</v>
      </c>
      <c r="CG66" s="104">
        <f t="shared" si="330"/>
        <v>0</v>
      </c>
      <c r="CI66" s="105"/>
      <c r="CJ66" s="105"/>
      <c r="CK66" s="105"/>
      <c r="CL66" s="105"/>
      <c r="CM66" s="105"/>
      <c r="CN66" s="105"/>
      <c r="CO66" s="105"/>
      <c r="CP66" s="105"/>
    </row>
    <row r="67" spans="1:94" ht="12" hidden="1" x14ac:dyDescent="0.3">
      <c r="A67" s="387"/>
      <c r="B67" s="387" t="s">
        <v>242</v>
      </c>
      <c r="C67" s="387" t="s">
        <v>26</v>
      </c>
      <c r="D67" s="388">
        <v>0</v>
      </c>
      <c r="E67" s="388">
        <v>0.72916666666666663</v>
      </c>
      <c r="F67" s="389" t="str">
        <f t="shared" si="289"/>
        <v>Off-PT</v>
      </c>
      <c r="G67" s="9"/>
      <c r="H67" s="891" t="s">
        <v>117</v>
      </c>
      <c r="I67" s="391"/>
      <c r="J67" s="392">
        <f t="shared" si="290"/>
        <v>683.8</v>
      </c>
      <c r="K67" s="433" t="s">
        <v>117</v>
      </c>
      <c r="L67" s="394">
        <f t="shared" si="291"/>
        <v>0</v>
      </c>
      <c r="M67" s="395">
        <f t="shared" si="292"/>
        <v>0</v>
      </c>
      <c r="N67" s="395">
        <f t="shared" si="293"/>
        <v>0</v>
      </c>
      <c r="O67" s="9" t="e">
        <f t="shared" si="312"/>
        <v>#VALUE!</v>
      </c>
      <c r="P67" s="9">
        <f t="shared" si="313"/>
        <v>0</v>
      </c>
      <c r="Q67" s="9">
        <f t="shared" si="314"/>
        <v>0</v>
      </c>
      <c r="R67" s="9">
        <f t="shared" si="315"/>
        <v>0</v>
      </c>
      <c r="S67" s="9">
        <f t="shared" si="316"/>
        <v>0</v>
      </c>
      <c r="T67" s="9">
        <f t="shared" si="317"/>
        <v>0</v>
      </c>
      <c r="U67" s="9">
        <f t="shared" si="318"/>
        <v>0</v>
      </c>
      <c r="V67" s="9">
        <f t="shared" si="319"/>
        <v>0</v>
      </c>
      <c r="W67" s="9">
        <f t="shared" si="320"/>
        <v>0</v>
      </c>
      <c r="X67" s="9">
        <f t="shared" si="321"/>
        <v>0</v>
      </c>
      <c r="Y67" s="9">
        <f t="shared" si="294"/>
        <v>0</v>
      </c>
      <c r="Z67" s="9">
        <f t="shared" si="322"/>
        <v>0</v>
      </c>
      <c r="AA67" s="9">
        <f t="shared" si="323"/>
        <v>0</v>
      </c>
      <c r="AB67" s="9" t="e">
        <f t="shared" si="324"/>
        <v>#VALUE!</v>
      </c>
      <c r="AC67" s="9">
        <f t="shared" si="295"/>
        <v>0</v>
      </c>
      <c r="AD67" s="9">
        <f t="shared" si="296"/>
        <v>0</v>
      </c>
      <c r="AE67" s="9">
        <f t="shared" si="297"/>
        <v>0</v>
      </c>
      <c r="AF67" s="9">
        <f t="shared" si="298"/>
        <v>0</v>
      </c>
      <c r="AG67" s="9">
        <f t="shared" si="299"/>
        <v>0</v>
      </c>
      <c r="AH67" s="8">
        <f t="shared" si="300"/>
        <v>0</v>
      </c>
      <c r="AI67" s="8">
        <f t="shared" si="301"/>
        <v>0</v>
      </c>
      <c r="AJ67" s="8">
        <f t="shared" si="302"/>
        <v>0</v>
      </c>
      <c r="AK67" s="8">
        <f t="shared" si="303"/>
        <v>0</v>
      </c>
      <c r="AL67" s="8">
        <f t="shared" si="304"/>
        <v>0</v>
      </c>
      <c r="AM67" s="103" t="str">
        <f t="shared" si="305"/>
        <v>1</v>
      </c>
      <c r="AN67" s="63"/>
      <c r="AO67" s="63"/>
      <c r="AP67" s="63"/>
      <c r="AQ67" s="63"/>
      <c r="AR67" s="66"/>
      <c r="AS67" s="66"/>
      <c r="AT67" s="63"/>
      <c r="AU67" s="63"/>
      <c r="AV67" s="63"/>
      <c r="AW67" s="63"/>
      <c r="AX67" s="63"/>
      <c r="AY67" s="66"/>
      <c r="AZ67" s="66"/>
      <c r="BA67" s="63"/>
      <c r="BB67" s="63"/>
      <c r="BC67" s="63"/>
      <c r="BD67" s="63"/>
      <c r="BE67" s="63"/>
      <c r="BF67" s="66"/>
      <c r="BG67" s="66"/>
      <c r="BH67" s="63"/>
      <c r="BI67" s="63"/>
      <c r="BJ67" s="63"/>
      <c r="BK67" s="63"/>
      <c r="BL67" s="63"/>
      <c r="BM67" s="66"/>
      <c r="BN67" s="66"/>
      <c r="BO67" s="63"/>
      <c r="BP67" s="63"/>
      <c r="BQ67" s="63"/>
      <c r="BR67" s="63"/>
      <c r="BS67" s="70"/>
      <c r="BU67" s="70"/>
      <c r="BV67" s="70"/>
      <c r="BW67" s="70"/>
      <c r="BX67" s="70"/>
      <c r="BY67" s="70"/>
      <c r="BZ67" s="70"/>
      <c r="CB67" s="104">
        <f t="shared" si="325"/>
        <v>0</v>
      </c>
      <c r="CC67" s="104">
        <f t="shared" si="326"/>
        <v>0</v>
      </c>
      <c r="CD67" s="104">
        <f t="shared" si="327"/>
        <v>0</v>
      </c>
      <c r="CE67" s="104">
        <f t="shared" si="328"/>
        <v>0</v>
      </c>
      <c r="CF67" s="104">
        <f t="shared" si="329"/>
        <v>0</v>
      </c>
      <c r="CG67" s="104">
        <f t="shared" si="330"/>
        <v>0</v>
      </c>
      <c r="CI67" s="105"/>
      <c r="CJ67" s="105"/>
      <c r="CK67" s="105"/>
      <c r="CL67" s="105"/>
      <c r="CM67" s="105"/>
      <c r="CN67" s="105"/>
      <c r="CO67" s="105"/>
      <c r="CP67" s="105"/>
    </row>
    <row r="68" spans="1:94" ht="12" hidden="1" x14ac:dyDescent="0.3">
      <c r="A68" s="387"/>
      <c r="B68" s="387" t="s">
        <v>242</v>
      </c>
      <c r="C68" s="387" t="s">
        <v>26</v>
      </c>
      <c r="D68" s="388">
        <v>0</v>
      </c>
      <c r="E68" s="388">
        <v>0.72916666666666663</v>
      </c>
      <c r="F68" s="389" t="str">
        <f t="shared" si="289"/>
        <v>Off-PT</v>
      </c>
      <c r="G68" s="9"/>
      <c r="H68" s="891" t="s">
        <v>117</v>
      </c>
      <c r="I68" s="391"/>
      <c r="J68" s="392">
        <f t="shared" si="290"/>
        <v>683.8</v>
      </c>
      <c r="K68" s="433" t="s">
        <v>117</v>
      </c>
      <c r="L68" s="394">
        <f t="shared" si="291"/>
        <v>0</v>
      </c>
      <c r="M68" s="395">
        <f t="shared" si="292"/>
        <v>0</v>
      </c>
      <c r="N68" s="395">
        <f t="shared" si="293"/>
        <v>0</v>
      </c>
      <c r="O68" s="9" t="e">
        <f t="shared" si="312"/>
        <v>#VALUE!</v>
      </c>
      <c r="P68" s="9">
        <f t="shared" si="313"/>
        <v>0</v>
      </c>
      <c r="Q68" s="9">
        <f t="shared" si="314"/>
        <v>0</v>
      </c>
      <c r="R68" s="9">
        <f t="shared" si="315"/>
        <v>0</v>
      </c>
      <c r="S68" s="9">
        <f t="shared" si="316"/>
        <v>0</v>
      </c>
      <c r="T68" s="9">
        <f t="shared" si="317"/>
        <v>0</v>
      </c>
      <c r="U68" s="9">
        <f t="shared" si="318"/>
        <v>0</v>
      </c>
      <c r="V68" s="9">
        <f t="shared" si="319"/>
        <v>0</v>
      </c>
      <c r="W68" s="9">
        <f t="shared" si="320"/>
        <v>0</v>
      </c>
      <c r="X68" s="9">
        <f t="shared" si="321"/>
        <v>0</v>
      </c>
      <c r="Y68" s="9">
        <f t="shared" si="294"/>
        <v>0</v>
      </c>
      <c r="Z68" s="9">
        <f t="shared" si="322"/>
        <v>0</v>
      </c>
      <c r="AA68" s="9">
        <f t="shared" si="323"/>
        <v>0</v>
      </c>
      <c r="AB68" s="9" t="e">
        <f t="shared" si="324"/>
        <v>#VALUE!</v>
      </c>
      <c r="AC68" s="9">
        <f t="shared" si="295"/>
        <v>0</v>
      </c>
      <c r="AD68" s="9">
        <f t="shared" si="296"/>
        <v>0</v>
      </c>
      <c r="AE68" s="9">
        <f t="shared" si="297"/>
        <v>0</v>
      </c>
      <c r="AF68" s="9">
        <f t="shared" si="298"/>
        <v>0</v>
      </c>
      <c r="AG68" s="9">
        <f t="shared" si="299"/>
        <v>0</v>
      </c>
      <c r="AH68" s="8">
        <f t="shared" si="300"/>
        <v>0</v>
      </c>
      <c r="AI68" s="8">
        <f t="shared" si="301"/>
        <v>0</v>
      </c>
      <c r="AJ68" s="8">
        <f t="shared" si="302"/>
        <v>0</v>
      </c>
      <c r="AK68" s="8">
        <f t="shared" si="303"/>
        <v>0</v>
      </c>
      <c r="AL68" s="8">
        <f t="shared" si="304"/>
        <v>0</v>
      </c>
      <c r="AM68" s="103" t="str">
        <f t="shared" si="305"/>
        <v>1</v>
      </c>
      <c r="AN68" s="63"/>
      <c r="AO68" s="63"/>
      <c r="AP68" s="63"/>
      <c r="AQ68" s="63"/>
      <c r="AR68" s="66"/>
      <c r="AS68" s="66"/>
      <c r="AT68" s="63"/>
      <c r="AU68" s="63"/>
      <c r="AV68" s="63"/>
      <c r="AW68" s="63"/>
      <c r="AX68" s="63"/>
      <c r="AY68" s="66"/>
      <c r="AZ68" s="66"/>
      <c r="BA68" s="63"/>
      <c r="BB68" s="63"/>
      <c r="BC68" s="63"/>
      <c r="BD68" s="63"/>
      <c r="BE68" s="63"/>
      <c r="BF68" s="66"/>
      <c r="BG68" s="66"/>
      <c r="BH68" s="63"/>
      <c r="BI68" s="63"/>
      <c r="BJ68" s="63"/>
      <c r="BK68" s="63"/>
      <c r="BL68" s="63"/>
      <c r="BM68" s="66"/>
      <c r="BN68" s="66"/>
      <c r="BO68" s="63"/>
      <c r="BP68" s="63"/>
      <c r="BQ68" s="63"/>
      <c r="BR68" s="63"/>
      <c r="BS68" s="70"/>
      <c r="BU68" s="70"/>
      <c r="BV68" s="70"/>
      <c r="BW68" s="70"/>
      <c r="BX68" s="70"/>
      <c r="BY68" s="70"/>
      <c r="BZ68" s="70"/>
      <c r="CB68" s="104">
        <f t="shared" si="325"/>
        <v>0</v>
      </c>
      <c r="CC68" s="104">
        <f t="shared" si="326"/>
        <v>0</v>
      </c>
      <c r="CD68" s="104">
        <f t="shared" si="327"/>
        <v>0</v>
      </c>
      <c r="CE68" s="104">
        <f t="shared" si="328"/>
        <v>0</v>
      </c>
      <c r="CF68" s="104">
        <f t="shared" si="329"/>
        <v>0</v>
      </c>
      <c r="CG68" s="104">
        <f t="shared" si="330"/>
        <v>0</v>
      </c>
      <c r="CI68" s="105"/>
      <c r="CJ68" s="105"/>
      <c r="CK68" s="105"/>
      <c r="CL68" s="105"/>
      <c r="CM68" s="105"/>
      <c r="CN68" s="105"/>
      <c r="CO68" s="105"/>
      <c r="CP68" s="105"/>
    </row>
    <row r="69" spans="1:94" ht="12" hidden="1" x14ac:dyDescent="0.3">
      <c r="A69" s="387"/>
      <c r="B69" s="387" t="s">
        <v>242</v>
      </c>
      <c r="C69" s="387" t="s">
        <v>26</v>
      </c>
      <c r="D69" s="388">
        <v>0</v>
      </c>
      <c r="E69" s="388">
        <v>0.72916666666666663</v>
      </c>
      <c r="F69" s="389" t="str">
        <f t="shared" si="289"/>
        <v>Off-PT</v>
      </c>
      <c r="G69" s="9"/>
      <c r="H69" s="891" t="s">
        <v>117</v>
      </c>
      <c r="I69" s="391"/>
      <c r="J69" s="392">
        <f t="shared" si="290"/>
        <v>683.8</v>
      </c>
      <c r="K69" s="433" t="s">
        <v>117</v>
      </c>
      <c r="L69" s="394">
        <f t="shared" si="291"/>
        <v>0</v>
      </c>
      <c r="M69" s="395">
        <f t="shared" si="292"/>
        <v>0</v>
      </c>
      <c r="N69" s="395">
        <f t="shared" si="293"/>
        <v>0</v>
      </c>
      <c r="O69" s="9" t="e">
        <f t="shared" si="312"/>
        <v>#VALUE!</v>
      </c>
      <c r="P69" s="9">
        <f t="shared" si="313"/>
        <v>0</v>
      </c>
      <c r="Q69" s="9">
        <f t="shared" si="314"/>
        <v>0</v>
      </c>
      <c r="R69" s="9">
        <f t="shared" si="315"/>
        <v>0</v>
      </c>
      <c r="S69" s="9">
        <f t="shared" si="316"/>
        <v>0</v>
      </c>
      <c r="T69" s="9">
        <f t="shared" si="317"/>
        <v>0</v>
      </c>
      <c r="U69" s="9">
        <f t="shared" si="318"/>
        <v>0</v>
      </c>
      <c r="V69" s="9">
        <f t="shared" si="319"/>
        <v>0</v>
      </c>
      <c r="W69" s="9">
        <f t="shared" si="320"/>
        <v>0</v>
      </c>
      <c r="X69" s="9">
        <f t="shared" si="321"/>
        <v>0</v>
      </c>
      <c r="Y69" s="9">
        <f t="shared" si="294"/>
        <v>0</v>
      </c>
      <c r="Z69" s="9">
        <f t="shared" si="322"/>
        <v>0</v>
      </c>
      <c r="AA69" s="9">
        <f t="shared" si="323"/>
        <v>0</v>
      </c>
      <c r="AB69" s="9" t="e">
        <f t="shared" si="324"/>
        <v>#VALUE!</v>
      </c>
      <c r="AC69" s="9">
        <f t="shared" si="295"/>
        <v>0</v>
      </c>
      <c r="AD69" s="9">
        <f t="shared" si="296"/>
        <v>0</v>
      </c>
      <c r="AE69" s="9">
        <f t="shared" si="297"/>
        <v>0</v>
      </c>
      <c r="AF69" s="9">
        <f t="shared" si="298"/>
        <v>0</v>
      </c>
      <c r="AG69" s="9">
        <f t="shared" si="299"/>
        <v>0</v>
      </c>
      <c r="AH69" s="8">
        <f t="shared" si="300"/>
        <v>0</v>
      </c>
      <c r="AI69" s="8">
        <f t="shared" si="301"/>
        <v>0</v>
      </c>
      <c r="AJ69" s="8">
        <f t="shared" si="302"/>
        <v>0</v>
      </c>
      <c r="AK69" s="8">
        <f t="shared" si="303"/>
        <v>0</v>
      </c>
      <c r="AL69" s="8">
        <f t="shared" si="304"/>
        <v>0</v>
      </c>
      <c r="AM69" s="103" t="str">
        <f t="shared" si="305"/>
        <v>1</v>
      </c>
      <c r="AN69" s="63"/>
      <c r="AO69" s="63"/>
      <c r="AP69" s="63"/>
      <c r="AQ69" s="63"/>
      <c r="AR69" s="66"/>
      <c r="AS69" s="66"/>
      <c r="AT69" s="63"/>
      <c r="AU69" s="63"/>
      <c r="AV69" s="63"/>
      <c r="AW69" s="63"/>
      <c r="AX69" s="63"/>
      <c r="AY69" s="66"/>
      <c r="AZ69" s="66"/>
      <c r="BA69" s="63"/>
      <c r="BB69" s="63"/>
      <c r="BC69" s="63"/>
      <c r="BD69" s="63"/>
      <c r="BE69" s="63"/>
      <c r="BF69" s="66"/>
      <c r="BG69" s="66"/>
      <c r="BH69" s="63"/>
      <c r="BI69" s="63"/>
      <c r="BJ69" s="63"/>
      <c r="BK69" s="63"/>
      <c r="BL69" s="63"/>
      <c r="BM69" s="66"/>
      <c r="BN69" s="66"/>
      <c r="BO69" s="63"/>
      <c r="BP69" s="63"/>
      <c r="BQ69" s="63"/>
      <c r="BR69" s="63"/>
      <c r="BS69" s="70"/>
      <c r="BU69" s="70"/>
      <c r="BV69" s="70"/>
      <c r="BW69" s="70"/>
      <c r="BX69" s="70"/>
      <c r="BY69" s="70"/>
      <c r="BZ69" s="70"/>
      <c r="CB69" s="104">
        <f t="shared" si="325"/>
        <v>0</v>
      </c>
      <c r="CC69" s="104">
        <f t="shared" si="326"/>
        <v>0</v>
      </c>
      <c r="CD69" s="104">
        <f t="shared" si="327"/>
        <v>0</v>
      </c>
      <c r="CE69" s="104">
        <f t="shared" si="328"/>
        <v>0</v>
      </c>
      <c r="CF69" s="104">
        <f t="shared" si="329"/>
        <v>0</v>
      </c>
      <c r="CG69" s="104">
        <f t="shared" si="330"/>
        <v>0</v>
      </c>
      <c r="CI69" s="105"/>
      <c r="CJ69" s="105"/>
      <c r="CK69" s="105"/>
      <c r="CL69" s="105"/>
      <c r="CM69" s="105"/>
      <c r="CN69" s="105"/>
      <c r="CO69" s="105"/>
      <c r="CP69" s="105"/>
    </row>
    <row r="70" spans="1:94" ht="12" hidden="1" x14ac:dyDescent="0.3">
      <c r="A70" s="387"/>
      <c r="B70" s="387" t="s">
        <v>107</v>
      </c>
      <c r="C70" s="387" t="s">
        <v>26</v>
      </c>
      <c r="D70" s="388">
        <v>0.72916666666666663</v>
      </c>
      <c r="E70" s="388">
        <v>0</v>
      </c>
      <c r="F70" s="389" t="str">
        <f t="shared" si="289"/>
        <v>PT</v>
      </c>
      <c r="G70" s="9"/>
      <c r="H70" s="891" t="s">
        <v>117</v>
      </c>
      <c r="I70" s="391"/>
      <c r="J70" s="392">
        <f t="shared" si="290"/>
        <v>683.8</v>
      </c>
      <c r="K70" s="433" t="s">
        <v>117</v>
      </c>
      <c r="L70" s="394">
        <f t="shared" si="291"/>
        <v>0</v>
      </c>
      <c r="M70" s="395">
        <f t="shared" si="292"/>
        <v>0</v>
      </c>
      <c r="N70" s="395">
        <f t="shared" si="293"/>
        <v>0</v>
      </c>
      <c r="O70" s="9" t="e">
        <f t="shared" si="312"/>
        <v>#VALUE!</v>
      </c>
      <c r="P70" s="9">
        <f t="shared" si="313"/>
        <v>0</v>
      </c>
      <c r="Q70" s="9">
        <f t="shared" si="314"/>
        <v>0</v>
      </c>
      <c r="R70" s="9">
        <f t="shared" si="315"/>
        <v>0</v>
      </c>
      <c r="S70" s="9">
        <f t="shared" si="316"/>
        <v>0</v>
      </c>
      <c r="T70" s="9">
        <f t="shared" si="317"/>
        <v>0</v>
      </c>
      <c r="U70" s="9">
        <f t="shared" si="318"/>
        <v>0</v>
      </c>
      <c r="V70" s="9">
        <f t="shared" si="319"/>
        <v>0</v>
      </c>
      <c r="W70" s="9">
        <f t="shared" si="320"/>
        <v>0</v>
      </c>
      <c r="X70" s="9">
        <f t="shared" si="321"/>
        <v>0</v>
      </c>
      <c r="Y70" s="9">
        <f t="shared" si="294"/>
        <v>0</v>
      </c>
      <c r="Z70" s="9">
        <f t="shared" si="322"/>
        <v>0</v>
      </c>
      <c r="AA70" s="9">
        <f t="shared" si="323"/>
        <v>0</v>
      </c>
      <c r="AB70" s="9" t="e">
        <f t="shared" si="324"/>
        <v>#VALUE!</v>
      </c>
      <c r="AC70" s="9">
        <f t="shared" si="295"/>
        <v>0</v>
      </c>
      <c r="AD70" s="9">
        <f t="shared" si="296"/>
        <v>0</v>
      </c>
      <c r="AE70" s="9">
        <f t="shared" si="297"/>
        <v>0</v>
      </c>
      <c r="AF70" s="9">
        <f t="shared" si="298"/>
        <v>0</v>
      </c>
      <c r="AG70" s="9">
        <f t="shared" si="299"/>
        <v>0</v>
      </c>
      <c r="AH70" s="8">
        <f t="shared" si="300"/>
        <v>0</v>
      </c>
      <c r="AI70" s="8">
        <f t="shared" si="301"/>
        <v>0</v>
      </c>
      <c r="AJ70" s="8">
        <f t="shared" si="302"/>
        <v>0</v>
      </c>
      <c r="AK70" s="8">
        <f t="shared" si="303"/>
        <v>0</v>
      </c>
      <c r="AL70" s="8">
        <f t="shared" si="304"/>
        <v>0</v>
      </c>
      <c r="AM70" s="103" t="str">
        <f t="shared" si="305"/>
        <v>1</v>
      </c>
      <c r="AN70" s="63"/>
      <c r="AO70" s="63"/>
      <c r="AP70" s="63"/>
      <c r="AQ70" s="63"/>
      <c r="AR70" s="66"/>
      <c r="AS70" s="66"/>
      <c r="AT70" s="63"/>
      <c r="AU70" s="63"/>
      <c r="AV70" s="63"/>
      <c r="AW70" s="63"/>
      <c r="AX70" s="63"/>
      <c r="AY70" s="66"/>
      <c r="AZ70" s="66"/>
      <c r="BA70" s="63"/>
      <c r="BB70" s="63"/>
      <c r="BC70" s="63"/>
      <c r="BD70" s="63"/>
      <c r="BE70" s="63"/>
      <c r="BF70" s="66"/>
      <c r="BG70" s="66"/>
      <c r="BH70" s="63"/>
      <c r="BI70" s="63"/>
      <c r="BJ70" s="63"/>
      <c r="BK70" s="63"/>
      <c r="BL70" s="63"/>
      <c r="BM70" s="66"/>
      <c r="BN70" s="66"/>
      <c r="BO70" s="63"/>
      <c r="BP70" s="63"/>
      <c r="BQ70" s="63"/>
      <c r="BR70" s="63"/>
      <c r="BS70" s="70"/>
      <c r="BU70" s="70"/>
      <c r="BV70" s="70"/>
      <c r="BW70" s="70"/>
      <c r="BX70" s="70"/>
      <c r="BY70" s="70"/>
      <c r="BZ70" s="70"/>
      <c r="CB70" s="104">
        <f t="shared" si="325"/>
        <v>0</v>
      </c>
      <c r="CC70" s="104">
        <f t="shared" si="326"/>
        <v>0</v>
      </c>
      <c r="CD70" s="104">
        <f t="shared" si="327"/>
        <v>0</v>
      </c>
      <c r="CE70" s="104">
        <f t="shared" si="328"/>
        <v>0</v>
      </c>
      <c r="CF70" s="104">
        <f t="shared" si="329"/>
        <v>0</v>
      </c>
      <c r="CG70" s="104">
        <f t="shared" si="330"/>
        <v>0</v>
      </c>
      <c r="CI70" s="105"/>
      <c r="CJ70" s="105"/>
      <c r="CK70" s="105"/>
      <c r="CL70" s="105"/>
      <c r="CM70" s="105"/>
      <c r="CN70" s="105"/>
      <c r="CO70" s="105"/>
      <c r="CP70" s="105"/>
    </row>
    <row r="71" spans="1:94" ht="12" hidden="1" x14ac:dyDescent="0.3">
      <c r="A71" s="387"/>
      <c r="B71" s="387" t="s">
        <v>107</v>
      </c>
      <c r="C71" s="387" t="s">
        <v>26</v>
      </c>
      <c r="D71" s="388">
        <v>0.72916666666666663</v>
      </c>
      <c r="E71" s="388">
        <v>0</v>
      </c>
      <c r="F71" s="389" t="str">
        <f t="shared" si="289"/>
        <v>PT</v>
      </c>
      <c r="G71" s="9"/>
      <c r="H71" s="891" t="s">
        <v>117</v>
      </c>
      <c r="I71" s="391"/>
      <c r="J71" s="392">
        <f t="shared" si="290"/>
        <v>683.8</v>
      </c>
      <c r="K71" s="433" t="s">
        <v>117</v>
      </c>
      <c r="L71" s="394">
        <f t="shared" si="291"/>
        <v>0</v>
      </c>
      <c r="M71" s="395">
        <f t="shared" si="292"/>
        <v>0</v>
      </c>
      <c r="N71" s="395">
        <f t="shared" si="293"/>
        <v>0</v>
      </c>
      <c r="O71" s="9" t="e">
        <f t="shared" si="312"/>
        <v>#VALUE!</v>
      </c>
      <c r="P71" s="9">
        <f t="shared" si="313"/>
        <v>0</v>
      </c>
      <c r="Q71" s="9">
        <f t="shared" si="314"/>
        <v>0</v>
      </c>
      <c r="R71" s="9">
        <f t="shared" si="315"/>
        <v>0</v>
      </c>
      <c r="S71" s="9">
        <f t="shared" si="316"/>
        <v>0</v>
      </c>
      <c r="T71" s="9">
        <f t="shared" si="317"/>
        <v>0</v>
      </c>
      <c r="U71" s="9">
        <f t="shared" si="318"/>
        <v>0</v>
      </c>
      <c r="V71" s="9">
        <f t="shared" si="319"/>
        <v>0</v>
      </c>
      <c r="W71" s="9">
        <f t="shared" si="320"/>
        <v>0</v>
      </c>
      <c r="X71" s="9">
        <f t="shared" si="321"/>
        <v>0</v>
      </c>
      <c r="Y71" s="9">
        <f t="shared" si="294"/>
        <v>0</v>
      </c>
      <c r="Z71" s="9">
        <f t="shared" si="322"/>
        <v>0</v>
      </c>
      <c r="AA71" s="9">
        <f t="shared" si="323"/>
        <v>0</v>
      </c>
      <c r="AB71" s="9" t="e">
        <f t="shared" si="324"/>
        <v>#VALUE!</v>
      </c>
      <c r="AC71" s="9">
        <f t="shared" si="295"/>
        <v>0</v>
      </c>
      <c r="AD71" s="9">
        <f t="shared" si="296"/>
        <v>0</v>
      </c>
      <c r="AE71" s="9">
        <f t="shared" si="297"/>
        <v>0</v>
      </c>
      <c r="AF71" s="9">
        <f t="shared" si="298"/>
        <v>0</v>
      </c>
      <c r="AG71" s="9">
        <f t="shared" si="299"/>
        <v>0</v>
      </c>
      <c r="AH71" s="8">
        <f t="shared" si="300"/>
        <v>0</v>
      </c>
      <c r="AI71" s="8">
        <f t="shared" si="301"/>
        <v>0</v>
      </c>
      <c r="AJ71" s="8">
        <f t="shared" si="302"/>
        <v>0</v>
      </c>
      <c r="AK71" s="8">
        <f t="shared" si="303"/>
        <v>0</v>
      </c>
      <c r="AL71" s="8">
        <f t="shared" si="304"/>
        <v>0</v>
      </c>
      <c r="AM71" s="103" t="str">
        <f t="shared" si="305"/>
        <v>1</v>
      </c>
      <c r="AN71" s="63"/>
      <c r="AO71" s="63"/>
      <c r="AP71" s="63"/>
      <c r="AQ71" s="63"/>
      <c r="AR71" s="66"/>
      <c r="AS71" s="66"/>
      <c r="AT71" s="63"/>
      <c r="AU71" s="63"/>
      <c r="AV71" s="63"/>
      <c r="AW71" s="63"/>
      <c r="AX71" s="63"/>
      <c r="AY71" s="66"/>
      <c r="AZ71" s="66"/>
      <c r="BA71" s="63"/>
      <c r="BB71" s="63"/>
      <c r="BC71" s="63"/>
      <c r="BD71" s="63"/>
      <c r="BE71" s="63"/>
      <c r="BF71" s="66"/>
      <c r="BG71" s="66"/>
      <c r="BH71" s="63"/>
      <c r="BI71" s="63"/>
      <c r="BJ71" s="63"/>
      <c r="BK71" s="63"/>
      <c r="BL71" s="63"/>
      <c r="BM71" s="66"/>
      <c r="BN71" s="66"/>
      <c r="BO71" s="63"/>
      <c r="BP71" s="63"/>
      <c r="BQ71" s="63"/>
      <c r="BR71" s="63"/>
      <c r="BS71" s="70"/>
      <c r="BU71" s="70"/>
      <c r="BV71" s="70"/>
      <c r="BW71" s="70"/>
      <c r="BX71" s="70"/>
      <c r="BY71" s="70"/>
      <c r="BZ71" s="70"/>
      <c r="CB71" s="104">
        <f t="shared" si="325"/>
        <v>0</v>
      </c>
      <c r="CC71" s="104">
        <f t="shared" si="326"/>
        <v>0</v>
      </c>
      <c r="CD71" s="104">
        <f t="shared" si="327"/>
        <v>0</v>
      </c>
      <c r="CE71" s="104">
        <f t="shared" si="328"/>
        <v>0</v>
      </c>
      <c r="CF71" s="104">
        <f t="shared" si="329"/>
        <v>0</v>
      </c>
      <c r="CG71" s="104">
        <f t="shared" si="330"/>
        <v>0</v>
      </c>
      <c r="CI71" s="105"/>
      <c r="CJ71" s="105"/>
      <c r="CK71" s="105"/>
      <c r="CL71" s="105"/>
      <c r="CM71" s="105"/>
      <c r="CN71" s="105"/>
      <c r="CO71" s="105"/>
      <c r="CP71" s="105"/>
    </row>
    <row r="72" spans="1:94" ht="12" hidden="1" x14ac:dyDescent="0.3">
      <c r="A72" s="387"/>
      <c r="B72" s="387" t="s">
        <v>107</v>
      </c>
      <c r="C72" s="387" t="s">
        <v>26</v>
      </c>
      <c r="D72" s="388">
        <v>0.72916666666666663</v>
      </c>
      <c r="E72" s="388">
        <v>0</v>
      </c>
      <c r="F72" s="389" t="str">
        <f t="shared" si="289"/>
        <v>PT</v>
      </c>
      <c r="G72" s="9"/>
      <c r="H72" s="891" t="s">
        <v>117</v>
      </c>
      <c r="I72" s="391"/>
      <c r="J72" s="392">
        <f t="shared" si="290"/>
        <v>683.8</v>
      </c>
      <c r="K72" s="433" t="s">
        <v>117</v>
      </c>
      <c r="L72" s="394">
        <f t="shared" si="291"/>
        <v>0</v>
      </c>
      <c r="M72" s="395">
        <f t="shared" si="292"/>
        <v>0</v>
      </c>
      <c r="N72" s="395">
        <f t="shared" si="293"/>
        <v>0</v>
      </c>
      <c r="O72" s="9" t="e">
        <f t="shared" si="312"/>
        <v>#VALUE!</v>
      </c>
      <c r="P72" s="9">
        <f t="shared" si="313"/>
        <v>0</v>
      </c>
      <c r="Q72" s="9">
        <f t="shared" si="314"/>
        <v>0</v>
      </c>
      <c r="R72" s="9">
        <f t="shared" si="315"/>
        <v>0</v>
      </c>
      <c r="S72" s="9">
        <f t="shared" si="316"/>
        <v>0</v>
      </c>
      <c r="T72" s="9">
        <f t="shared" si="317"/>
        <v>0</v>
      </c>
      <c r="U72" s="9">
        <f t="shared" si="318"/>
        <v>0</v>
      </c>
      <c r="V72" s="9">
        <f t="shared" si="319"/>
        <v>0</v>
      </c>
      <c r="W72" s="9">
        <f t="shared" si="320"/>
        <v>0</v>
      </c>
      <c r="X72" s="9">
        <f t="shared" si="321"/>
        <v>0</v>
      </c>
      <c r="Y72" s="9">
        <f t="shared" si="294"/>
        <v>0</v>
      </c>
      <c r="Z72" s="9">
        <f t="shared" si="322"/>
        <v>0</v>
      </c>
      <c r="AA72" s="9">
        <f t="shared" si="323"/>
        <v>0</v>
      </c>
      <c r="AB72" s="9" t="e">
        <f t="shared" si="324"/>
        <v>#VALUE!</v>
      </c>
      <c r="AC72" s="9">
        <f t="shared" si="295"/>
        <v>0</v>
      </c>
      <c r="AD72" s="9">
        <f t="shared" si="296"/>
        <v>0</v>
      </c>
      <c r="AE72" s="9">
        <f t="shared" si="297"/>
        <v>0</v>
      </c>
      <c r="AF72" s="9">
        <f t="shared" si="298"/>
        <v>0</v>
      </c>
      <c r="AG72" s="9">
        <f t="shared" si="299"/>
        <v>0</v>
      </c>
      <c r="AH72" s="8">
        <f t="shared" si="300"/>
        <v>0</v>
      </c>
      <c r="AI72" s="8">
        <f t="shared" si="301"/>
        <v>0</v>
      </c>
      <c r="AJ72" s="8">
        <f t="shared" si="302"/>
        <v>0</v>
      </c>
      <c r="AK72" s="8">
        <f t="shared" si="303"/>
        <v>0</v>
      </c>
      <c r="AL72" s="8">
        <f t="shared" si="304"/>
        <v>0</v>
      </c>
      <c r="AM72" s="103" t="str">
        <f t="shared" si="305"/>
        <v>1</v>
      </c>
      <c r="AN72" s="63"/>
      <c r="AO72" s="63"/>
      <c r="AP72" s="63"/>
      <c r="AQ72" s="63"/>
      <c r="AR72" s="66"/>
      <c r="AS72" s="66"/>
      <c r="AT72" s="63"/>
      <c r="AU72" s="63"/>
      <c r="AV72" s="63"/>
      <c r="AW72" s="63"/>
      <c r="AX72" s="63"/>
      <c r="AY72" s="66"/>
      <c r="AZ72" s="66"/>
      <c r="BA72" s="63"/>
      <c r="BB72" s="63"/>
      <c r="BC72" s="63"/>
      <c r="BD72" s="63"/>
      <c r="BE72" s="63"/>
      <c r="BF72" s="66"/>
      <c r="BG72" s="66"/>
      <c r="BH72" s="63"/>
      <c r="BI72" s="63"/>
      <c r="BJ72" s="63"/>
      <c r="BK72" s="63"/>
      <c r="BL72" s="63"/>
      <c r="BM72" s="66"/>
      <c r="BN72" s="66"/>
      <c r="BO72" s="63"/>
      <c r="BP72" s="63"/>
      <c r="BQ72" s="63"/>
      <c r="BR72" s="63"/>
      <c r="BS72" s="70"/>
      <c r="BU72" s="70"/>
      <c r="BV72" s="70"/>
      <c r="BW72" s="70"/>
      <c r="BX72" s="70"/>
      <c r="BY72" s="70"/>
      <c r="BZ72" s="70"/>
      <c r="CB72" s="104">
        <f t="shared" si="325"/>
        <v>0</v>
      </c>
      <c r="CC72" s="104">
        <f t="shared" si="326"/>
        <v>0</v>
      </c>
      <c r="CD72" s="104">
        <f t="shared" si="327"/>
        <v>0</v>
      </c>
      <c r="CE72" s="104">
        <f t="shared" si="328"/>
        <v>0</v>
      </c>
      <c r="CF72" s="104">
        <f t="shared" si="329"/>
        <v>0</v>
      </c>
      <c r="CG72" s="104">
        <f t="shared" si="330"/>
        <v>0</v>
      </c>
      <c r="CI72" s="105"/>
      <c r="CJ72" s="105"/>
      <c r="CK72" s="105"/>
      <c r="CL72" s="105"/>
      <c r="CM72" s="105"/>
      <c r="CN72" s="105"/>
      <c r="CO72" s="105"/>
      <c r="CP72" s="105"/>
    </row>
    <row r="73" spans="1:94" ht="12.6" hidden="1" thickBot="1" x14ac:dyDescent="0.35">
      <c r="A73" s="387"/>
      <c r="B73" s="387" t="s">
        <v>107</v>
      </c>
      <c r="C73" s="387" t="s">
        <v>26</v>
      </c>
      <c r="D73" s="388">
        <v>0.72916666666666663</v>
      </c>
      <c r="E73" s="388">
        <v>0</v>
      </c>
      <c r="F73" s="389" t="str">
        <f t="shared" si="289"/>
        <v>PT</v>
      </c>
      <c r="G73" s="9"/>
      <c r="H73" s="891" t="s">
        <v>117</v>
      </c>
      <c r="I73" s="391"/>
      <c r="J73" s="392">
        <f t="shared" si="290"/>
        <v>683.8</v>
      </c>
      <c r="K73" s="433" t="s">
        <v>117</v>
      </c>
      <c r="L73" s="394">
        <f t="shared" si="291"/>
        <v>0</v>
      </c>
      <c r="M73" s="395">
        <f t="shared" si="292"/>
        <v>0</v>
      </c>
      <c r="N73" s="395">
        <f t="shared" si="293"/>
        <v>0</v>
      </c>
      <c r="O73" s="9" t="e">
        <f t="shared" si="312"/>
        <v>#VALUE!</v>
      </c>
      <c r="P73" s="9">
        <f t="shared" si="313"/>
        <v>0</v>
      </c>
      <c r="Q73" s="9">
        <f t="shared" si="314"/>
        <v>0</v>
      </c>
      <c r="R73" s="9">
        <f t="shared" si="315"/>
        <v>0</v>
      </c>
      <c r="S73" s="9">
        <f t="shared" si="316"/>
        <v>0</v>
      </c>
      <c r="T73" s="9">
        <f t="shared" si="317"/>
        <v>0</v>
      </c>
      <c r="U73" s="9">
        <f t="shared" si="318"/>
        <v>0</v>
      </c>
      <c r="V73" s="9">
        <f t="shared" si="319"/>
        <v>0</v>
      </c>
      <c r="W73" s="9">
        <f t="shared" si="320"/>
        <v>0</v>
      </c>
      <c r="X73" s="9">
        <f t="shared" si="321"/>
        <v>0</v>
      </c>
      <c r="Y73" s="9">
        <f t="shared" si="294"/>
        <v>0</v>
      </c>
      <c r="Z73" s="9">
        <f t="shared" si="322"/>
        <v>0</v>
      </c>
      <c r="AA73" s="9">
        <f t="shared" si="323"/>
        <v>0</v>
      </c>
      <c r="AB73" s="9" t="e">
        <f t="shared" si="324"/>
        <v>#VALUE!</v>
      </c>
      <c r="AC73" s="9">
        <f t="shared" si="295"/>
        <v>0</v>
      </c>
      <c r="AD73" s="9">
        <f t="shared" si="296"/>
        <v>0</v>
      </c>
      <c r="AE73" s="9">
        <f t="shared" si="297"/>
        <v>0</v>
      </c>
      <c r="AF73" s="9">
        <f t="shared" si="298"/>
        <v>0</v>
      </c>
      <c r="AG73" s="9">
        <f t="shared" si="299"/>
        <v>0</v>
      </c>
      <c r="AH73" s="8">
        <f t="shared" si="300"/>
        <v>0</v>
      </c>
      <c r="AI73" s="8">
        <f t="shared" si="301"/>
        <v>0</v>
      </c>
      <c r="AJ73" s="8">
        <f t="shared" si="302"/>
        <v>0</v>
      </c>
      <c r="AK73" s="8">
        <f t="shared" si="303"/>
        <v>0</v>
      </c>
      <c r="AL73" s="8">
        <f t="shared" si="304"/>
        <v>0</v>
      </c>
      <c r="AM73" s="103" t="str">
        <f t="shared" si="305"/>
        <v>1</v>
      </c>
      <c r="AN73" s="63"/>
      <c r="AO73" s="63"/>
      <c r="AP73" s="63"/>
      <c r="AQ73" s="63"/>
      <c r="AR73" s="66"/>
      <c r="AS73" s="66"/>
      <c r="AT73" s="63"/>
      <c r="AU73" s="63"/>
      <c r="AV73" s="63"/>
      <c r="AW73" s="63"/>
      <c r="AX73" s="63"/>
      <c r="AY73" s="66"/>
      <c r="AZ73" s="66"/>
      <c r="BA73" s="63"/>
      <c r="BB73" s="63"/>
      <c r="BC73" s="63"/>
      <c r="BD73" s="63"/>
      <c r="BE73" s="63"/>
      <c r="BF73" s="66"/>
      <c r="BG73" s="66"/>
      <c r="BH73" s="63"/>
      <c r="BI73" s="63"/>
      <c r="BJ73" s="63"/>
      <c r="BK73" s="63"/>
      <c r="BL73" s="63"/>
      <c r="BM73" s="66"/>
      <c r="BN73" s="66"/>
      <c r="BO73" s="63"/>
      <c r="BP73" s="63"/>
      <c r="BQ73" s="63"/>
      <c r="BR73" s="63"/>
      <c r="BS73" s="70"/>
      <c r="BU73" s="70"/>
      <c r="BV73" s="70"/>
      <c r="BW73" s="70"/>
      <c r="BX73" s="70"/>
      <c r="BY73" s="70"/>
      <c r="BZ73" s="70"/>
      <c r="CB73" s="104">
        <f t="shared" si="325"/>
        <v>0</v>
      </c>
      <c r="CC73" s="104">
        <f t="shared" si="326"/>
        <v>0</v>
      </c>
      <c r="CD73" s="104">
        <f t="shared" si="327"/>
        <v>0</v>
      </c>
      <c r="CE73" s="104">
        <f t="shared" si="328"/>
        <v>0</v>
      </c>
      <c r="CF73" s="104">
        <f t="shared" si="329"/>
        <v>0</v>
      </c>
      <c r="CG73" s="104">
        <f t="shared" si="330"/>
        <v>0</v>
      </c>
      <c r="CI73" s="105"/>
      <c r="CJ73" s="105"/>
      <c r="CK73" s="105"/>
      <c r="CL73" s="105"/>
      <c r="CM73" s="105"/>
      <c r="CN73" s="105"/>
      <c r="CO73" s="105"/>
      <c r="CP73" s="105"/>
    </row>
    <row r="74" spans="1:94" ht="12.6" hidden="1" thickBot="1" x14ac:dyDescent="0.35">
      <c r="A74" s="414"/>
      <c r="B74" s="414"/>
      <c r="C74" s="414"/>
      <c r="D74" s="415"/>
      <c r="E74" s="415"/>
      <c r="F74" s="416"/>
      <c r="G74" s="68"/>
      <c r="H74" s="414"/>
      <c r="I74" s="417"/>
      <c r="J74" s="418" t="s">
        <v>75</v>
      </c>
      <c r="K74" s="419">
        <f>SUM(K58:K73)</f>
        <v>0</v>
      </c>
      <c r="L74" s="418">
        <f>SUM(L58:L73)</f>
        <v>0</v>
      </c>
      <c r="M74" s="420"/>
      <c r="N74" s="421">
        <f>SUM(N58:N73)</f>
        <v>0</v>
      </c>
      <c r="O74" s="110"/>
      <c r="P74" s="111">
        <f>SUM(P58:P73)</f>
        <v>0</v>
      </c>
      <c r="Q74" s="111"/>
      <c r="R74" s="111">
        <f>SUM(R58:R73)</f>
        <v>0</v>
      </c>
      <c r="S74" s="111"/>
      <c r="T74" s="111">
        <f>SUM(T58:T73)</f>
        <v>0</v>
      </c>
      <c r="U74" s="111"/>
      <c r="V74" s="112">
        <f>SUM(V58:V73)</f>
        <v>0</v>
      </c>
      <c r="W74" s="111"/>
      <c r="X74" s="111">
        <f>SUM(X58:X73)</f>
        <v>0</v>
      </c>
      <c r="Y74" s="111">
        <f>SUM(Y58:Y73)</f>
        <v>0</v>
      </c>
      <c r="Z74" s="111">
        <f>SUM(Z58:Z73)</f>
        <v>0</v>
      </c>
      <c r="AA74" s="111">
        <f>SUM(AA58:AA73)</f>
        <v>0</v>
      </c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2"/>
      <c r="AM74" s="113"/>
      <c r="AN74" s="121">
        <f t="shared" ref="AN74:BR74" si="331">COUNTA(AN58:AN73)</f>
        <v>0</v>
      </c>
      <c r="AO74" s="121">
        <f t="shared" si="331"/>
        <v>0</v>
      </c>
      <c r="AP74" s="121">
        <f t="shared" si="331"/>
        <v>0</v>
      </c>
      <c r="AQ74" s="121">
        <f t="shared" si="331"/>
        <v>0</v>
      </c>
      <c r="AR74" s="121">
        <f t="shared" si="331"/>
        <v>0</v>
      </c>
      <c r="AS74" s="121">
        <f t="shared" si="331"/>
        <v>0</v>
      </c>
      <c r="AT74" s="121">
        <f t="shared" si="331"/>
        <v>0</v>
      </c>
      <c r="AU74" s="121">
        <f t="shared" si="331"/>
        <v>0</v>
      </c>
      <c r="AV74" s="121">
        <f t="shared" si="331"/>
        <v>0</v>
      </c>
      <c r="AW74" s="121">
        <f t="shared" si="331"/>
        <v>0</v>
      </c>
      <c r="AX74" s="121">
        <f t="shared" si="331"/>
        <v>0</v>
      </c>
      <c r="AY74" s="121">
        <f t="shared" si="331"/>
        <v>0</v>
      </c>
      <c r="AZ74" s="121">
        <f t="shared" si="331"/>
        <v>0</v>
      </c>
      <c r="BA74" s="121">
        <f t="shared" si="331"/>
        <v>0</v>
      </c>
      <c r="BB74" s="121">
        <f t="shared" si="331"/>
        <v>0</v>
      </c>
      <c r="BC74" s="121">
        <f t="shared" si="331"/>
        <v>0</v>
      </c>
      <c r="BD74" s="121">
        <f t="shared" si="331"/>
        <v>0</v>
      </c>
      <c r="BE74" s="121">
        <f t="shared" si="331"/>
        <v>0</v>
      </c>
      <c r="BF74" s="121">
        <f t="shared" si="331"/>
        <v>0</v>
      </c>
      <c r="BG74" s="121">
        <f t="shared" si="331"/>
        <v>0</v>
      </c>
      <c r="BH74" s="121">
        <f t="shared" si="331"/>
        <v>0</v>
      </c>
      <c r="BI74" s="121">
        <f t="shared" si="331"/>
        <v>0</v>
      </c>
      <c r="BJ74" s="121">
        <f t="shared" si="331"/>
        <v>0</v>
      </c>
      <c r="BK74" s="121">
        <f t="shared" si="331"/>
        <v>0</v>
      </c>
      <c r="BL74" s="121">
        <f t="shared" si="331"/>
        <v>0</v>
      </c>
      <c r="BM74" s="121">
        <f t="shared" si="331"/>
        <v>0</v>
      </c>
      <c r="BN74" s="121">
        <f t="shared" si="331"/>
        <v>0</v>
      </c>
      <c r="BO74" s="121">
        <f t="shared" si="331"/>
        <v>0</v>
      </c>
      <c r="BP74" s="121">
        <f t="shared" si="331"/>
        <v>0</v>
      </c>
      <c r="BQ74" s="121">
        <f t="shared" si="331"/>
        <v>0</v>
      </c>
      <c r="BR74" s="121">
        <f t="shared" si="331"/>
        <v>0</v>
      </c>
    </row>
    <row r="75" spans="1:94" ht="14.25" hidden="1" customHeight="1" thickBot="1" x14ac:dyDescent="0.35">
      <c r="B75" s="68"/>
      <c r="C75" s="68"/>
      <c r="D75" s="124"/>
      <c r="E75" s="124"/>
      <c r="N75" s="295" t="s">
        <v>119</v>
      </c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  <c r="Z75" s="186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657">
        <f>SUM(CB58:CB73)</f>
        <v>0</v>
      </c>
      <c r="AO75" s="1658"/>
      <c r="AP75" s="1658"/>
      <c r="AQ75" s="1659"/>
      <c r="AR75" s="1657">
        <f>SUM(CC58:CC73)</f>
        <v>0</v>
      </c>
      <c r="AS75" s="1658"/>
      <c r="AT75" s="1658"/>
      <c r="AU75" s="1658"/>
      <c r="AV75" s="1658"/>
      <c r="AW75" s="1658"/>
      <c r="AX75" s="1659"/>
      <c r="AY75" s="1657">
        <f>SUM(CD58:CD73)</f>
        <v>0</v>
      </c>
      <c r="AZ75" s="1658"/>
      <c r="BA75" s="1658"/>
      <c r="BB75" s="1658"/>
      <c r="BC75" s="1658"/>
      <c r="BD75" s="1658"/>
      <c r="BE75" s="1659"/>
      <c r="BF75" s="1657">
        <f>SUM(CE58:CE73)</f>
        <v>0</v>
      </c>
      <c r="BG75" s="1658"/>
      <c r="BH75" s="1658"/>
      <c r="BI75" s="1658"/>
      <c r="BJ75" s="1658"/>
      <c r="BK75" s="1658"/>
      <c r="BL75" s="1659"/>
      <c r="BM75" s="1657">
        <f>SUM(CF58:CF73)</f>
        <v>0</v>
      </c>
      <c r="BN75" s="1658"/>
      <c r="BO75" s="1658"/>
      <c r="BP75" s="1658"/>
      <c r="BQ75" s="1658"/>
      <c r="BR75" s="1659"/>
      <c r="BT75" s="120"/>
    </row>
    <row r="76" spans="1:94" ht="12" hidden="1" x14ac:dyDescent="0.3">
      <c r="B76" s="95"/>
      <c r="I76" s="666" t="str">
        <f>I14</f>
        <v>Index 130%</v>
      </c>
      <c r="AN76" s="97" t="s">
        <v>31</v>
      </c>
      <c r="AO76" s="97" t="s">
        <v>32</v>
      </c>
      <c r="AP76" s="97" t="s">
        <v>33</v>
      </c>
      <c r="AQ76" s="97" t="s">
        <v>34</v>
      </c>
      <c r="AR76" s="97" t="s">
        <v>35</v>
      </c>
      <c r="AS76" s="97" t="s">
        <v>36</v>
      </c>
      <c r="AT76" s="97" t="s">
        <v>30</v>
      </c>
      <c r="AU76" s="97" t="s">
        <v>31</v>
      </c>
      <c r="AV76" s="97" t="s">
        <v>32</v>
      </c>
      <c r="AW76" s="97" t="s">
        <v>33</v>
      </c>
      <c r="AX76" s="97" t="s">
        <v>34</v>
      </c>
      <c r="AY76" s="97" t="s">
        <v>35</v>
      </c>
      <c r="AZ76" s="97" t="s">
        <v>36</v>
      </c>
      <c r="BA76" s="97" t="s">
        <v>30</v>
      </c>
      <c r="BB76" s="97" t="s">
        <v>31</v>
      </c>
      <c r="BC76" s="97" t="s">
        <v>32</v>
      </c>
      <c r="BD76" s="97" t="s">
        <v>33</v>
      </c>
      <c r="BE76" s="97" t="s">
        <v>34</v>
      </c>
      <c r="BF76" s="97" t="s">
        <v>35</v>
      </c>
      <c r="BG76" s="97" t="s">
        <v>36</v>
      </c>
      <c r="BH76" s="97" t="s">
        <v>30</v>
      </c>
      <c r="BI76" s="97" t="s">
        <v>31</v>
      </c>
      <c r="BJ76" s="97" t="s">
        <v>32</v>
      </c>
      <c r="BK76" s="97" t="s">
        <v>33</v>
      </c>
      <c r="BL76" s="97" t="s">
        <v>34</v>
      </c>
      <c r="BM76" s="97" t="s">
        <v>35</v>
      </c>
      <c r="BN76" s="97" t="s">
        <v>36</v>
      </c>
      <c r="BO76" s="97" t="s">
        <v>30</v>
      </c>
      <c r="BP76" s="97" t="s">
        <v>31</v>
      </c>
      <c r="BQ76" s="97" t="s">
        <v>32</v>
      </c>
      <c r="BR76" s="97" t="s">
        <v>33</v>
      </c>
    </row>
    <row r="77" spans="1:94" ht="12" hidden="1" x14ac:dyDescent="0.3">
      <c r="A77" s="637" t="s">
        <v>3</v>
      </c>
      <c r="B77" s="637" t="s">
        <v>4</v>
      </c>
      <c r="C77" s="637" t="s">
        <v>5</v>
      </c>
      <c r="D77" s="637" t="s">
        <v>208</v>
      </c>
      <c r="E77" s="638" t="s">
        <v>209</v>
      </c>
      <c r="F77" s="638" t="s">
        <v>6</v>
      </c>
      <c r="G77" s="635" t="s">
        <v>7</v>
      </c>
      <c r="H77" s="637" t="s">
        <v>8</v>
      </c>
      <c r="I77" s="637" t="s">
        <v>93</v>
      </c>
      <c r="J77" s="637" t="s">
        <v>9</v>
      </c>
      <c r="K77" s="637" t="s">
        <v>10</v>
      </c>
      <c r="L77" s="637" t="s">
        <v>17</v>
      </c>
      <c r="M77" s="637" t="s">
        <v>18</v>
      </c>
      <c r="N77" s="637" t="s">
        <v>19</v>
      </c>
      <c r="O77" s="633" t="s">
        <v>45</v>
      </c>
      <c r="P77" s="633" t="s">
        <v>50</v>
      </c>
      <c r="Q77" s="633" t="s">
        <v>46</v>
      </c>
      <c r="R77" s="633" t="s">
        <v>51</v>
      </c>
      <c r="S77" s="633" t="s">
        <v>47</v>
      </c>
      <c r="T77" s="633" t="s">
        <v>52</v>
      </c>
      <c r="U77" s="633" t="s">
        <v>48</v>
      </c>
      <c r="V77" s="633" t="s">
        <v>53</v>
      </c>
      <c r="W77" s="633" t="s">
        <v>49</v>
      </c>
      <c r="X77" s="634" t="s">
        <v>54</v>
      </c>
      <c r="Y77" s="634" t="s">
        <v>105</v>
      </c>
      <c r="Z77" s="634" t="s">
        <v>155</v>
      </c>
      <c r="AA77" s="634" t="s">
        <v>156</v>
      </c>
      <c r="AB77" s="634" t="s">
        <v>104</v>
      </c>
      <c r="AC77" s="633" t="s">
        <v>96</v>
      </c>
      <c r="AD77" s="633" t="s">
        <v>97</v>
      </c>
      <c r="AE77" s="633" t="s">
        <v>98</v>
      </c>
      <c r="AF77" s="633" t="s">
        <v>99</v>
      </c>
      <c r="AG77" s="633" t="s">
        <v>100</v>
      </c>
      <c r="AH77" s="633" t="s">
        <v>120</v>
      </c>
      <c r="AI77" s="633" t="s">
        <v>121</v>
      </c>
      <c r="AJ77" s="633" t="s">
        <v>122</v>
      </c>
      <c r="AK77" s="633" t="s">
        <v>123</v>
      </c>
      <c r="AL77" s="633" t="s">
        <v>124</v>
      </c>
      <c r="AM77" s="633" t="s">
        <v>127</v>
      </c>
      <c r="AN77" s="635">
        <v>1</v>
      </c>
      <c r="AO77" s="636">
        <v>2</v>
      </c>
      <c r="AP77" s="635">
        <v>3</v>
      </c>
      <c r="AQ77" s="636">
        <v>4</v>
      </c>
      <c r="AR77" s="635">
        <v>5</v>
      </c>
      <c r="AS77" s="636">
        <v>6</v>
      </c>
      <c r="AT77" s="635">
        <v>7</v>
      </c>
      <c r="AU77" s="636">
        <v>8</v>
      </c>
      <c r="AV77" s="635">
        <v>9</v>
      </c>
      <c r="AW77" s="636">
        <v>10</v>
      </c>
      <c r="AX77" s="635">
        <v>11</v>
      </c>
      <c r="AY77" s="636">
        <v>12</v>
      </c>
      <c r="AZ77" s="635">
        <v>13</v>
      </c>
      <c r="BA77" s="636">
        <v>14</v>
      </c>
      <c r="BB77" s="635">
        <v>15</v>
      </c>
      <c r="BC77" s="636">
        <v>16</v>
      </c>
      <c r="BD77" s="635">
        <v>17</v>
      </c>
      <c r="BE77" s="636">
        <v>18</v>
      </c>
      <c r="BF77" s="635">
        <v>19</v>
      </c>
      <c r="BG77" s="636">
        <v>20</v>
      </c>
      <c r="BH77" s="635">
        <v>21</v>
      </c>
      <c r="BI77" s="636">
        <v>22</v>
      </c>
      <c r="BJ77" s="635">
        <v>23</v>
      </c>
      <c r="BK77" s="636">
        <v>24</v>
      </c>
      <c r="BL77" s="635">
        <v>25</v>
      </c>
      <c r="BM77" s="636">
        <v>26</v>
      </c>
      <c r="BN77" s="635">
        <v>27</v>
      </c>
      <c r="BO77" s="636">
        <v>28</v>
      </c>
      <c r="BP77" s="635">
        <v>29</v>
      </c>
      <c r="BQ77" s="636">
        <v>30</v>
      </c>
      <c r="BR77" s="644">
        <v>31</v>
      </c>
      <c r="BS77" s="70"/>
      <c r="BU77" s="70" t="s">
        <v>84</v>
      </c>
      <c r="BV77" s="70" t="s">
        <v>85</v>
      </c>
      <c r="BW77" s="70" t="s">
        <v>86</v>
      </c>
      <c r="BX77" s="70" t="s">
        <v>87</v>
      </c>
      <c r="BY77" s="70" t="s">
        <v>91</v>
      </c>
      <c r="BZ77" s="70" t="s">
        <v>129</v>
      </c>
      <c r="CB77" s="70" t="s">
        <v>84</v>
      </c>
      <c r="CC77" s="70" t="s">
        <v>85</v>
      </c>
      <c r="CD77" s="70" t="s">
        <v>86</v>
      </c>
      <c r="CE77" s="70" t="s">
        <v>87</v>
      </c>
      <c r="CF77" s="70" t="s">
        <v>91</v>
      </c>
      <c r="CG77" s="70" t="s">
        <v>129</v>
      </c>
      <c r="CI77" s="99" t="s">
        <v>188</v>
      </c>
      <c r="CJ77" s="99" t="s">
        <v>189</v>
      </c>
      <c r="CK77" s="99" t="s">
        <v>190</v>
      </c>
      <c r="CL77" s="99" t="s">
        <v>191</v>
      </c>
      <c r="CM77" s="99" t="s">
        <v>192</v>
      </c>
      <c r="CN77" s="99" t="s">
        <v>193</v>
      </c>
      <c r="CO77" s="99" t="s">
        <v>194</v>
      </c>
      <c r="CP77" s="99" t="s">
        <v>195</v>
      </c>
    </row>
    <row r="78" spans="1:94" ht="12" hidden="1" x14ac:dyDescent="0.3">
      <c r="A78" s="387"/>
      <c r="B78" s="387" t="s">
        <v>241</v>
      </c>
      <c r="C78" s="387" t="s">
        <v>24</v>
      </c>
      <c r="D78" s="388">
        <v>0</v>
      </c>
      <c r="E78" s="388">
        <v>0.72916666666666663</v>
      </c>
      <c r="F78" s="389" t="str">
        <f t="shared" ref="F78:F93" si="332">IF(VALUE(D78)&gt;=0.72,"PT",IF(VALUE(D78)&lt;0.72,"Off-PT"))</f>
        <v>Off-PT</v>
      </c>
      <c r="G78" s="9"/>
      <c r="H78" s="891" t="s">
        <v>117</v>
      </c>
      <c r="I78" s="391"/>
      <c r="J78" s="392">
        <f t="shared" ref="J78:J93" si="333">($F$12*$F$13)/100</f>
        <v>683.8</v>
      </c>
      <c r="K78" s="433" t="s">
        <v>117</v>
      </c>
      <c r="L78" s="394">
        <f t="shared" ref="L78:L93" si="334">COUNTA(AN78:BR78)</f>
        <v>0</v>
      </c>
      <c r="M78" s="395">
        <f>I78*AM78</f>
        <v>0</v>
      </c>
      <c r="N78" s="395">
        <f>(AC78+AD78+AE78+AF78+AG78)*AM78</f>
        <v>0</v>
      </c>
      <c r="O78" s="9" t="e">
        <f>IF($L$4&gt;0,P78*J78*$M$4*H78,0)</f>
        <v>#VALUE!</v>
      </c>
      <c r="P78" s="9">
        <f>COUNTIF(AN78:BR78,"A")</f>
        <v>0</v>
      </c>
      <c r="Q78" s="9">
        <f>IF($L$5&gt;0,R78*J78*$M$5*H78,0)</f>
        <v>0</v>
      </c>
      <c r="R78" s="9">
        <f>COUNTIF(AN78:BR78,"B")</f>
        <v>0</v>
      </c>
      <c r="S78" s="9">
        <f>IF($L$6&gt;0,T78*J78*$M$6*H78,0)</f>
        <v>0</v>
      </c>
      <c r="T78" s="9">
        <f>COUNTIF(AN78:BR78,"C")</f>
        <v>0</v>
      </c>
      <c r="U78" s="9">
        <f>IF($L$7&gt;0,V78*J78*$M$7*H78,0)</f>
        <v>0</v>
      </c>
      <c r="V78" s="9">
        <f>COUNTIF(AN78:BR78,"D")</f>
        <v>0</v>
      </c>
      <c r="W78" s="9">
        <f>IF($L$8&gt;0,X78*J78*$M$8*H78,0)</f>
        <v>0</v>
      </c>
      <c r="X78" s="9">
        <f>COUNTIF(AN78:BR78,"E")</f>
        <v>0</v>
      </c>
      <c r="Y78" s="9">
        <f t="shared" ref="Y78:Y93" si="335">COUNTIF(AN78:BR78,"F")</f>
        <v>0</v>
      </c>
      <c r="Z78" s="9">
        <f>COUNTIF(AN78:BR78,"G")</f>
        <v>0</v>
      </c>
      <c r="AA78" s="9">
        <f>COUNTIF(AN78:BR78,"H")</f>
        <v>0</v>
      </c>
      <c r="AB78" s="9" t="e">
        <f>(Y78+Z78+AA78)*H78</f>
        <v>#VALUE!</v>
      </c>
      <c r="AC78" s="9">
        <f t="shared" ref="AC78:AC93" si="336">IF($L$4&gt;0,I78*$M$4*P78,0)</f>
        <v>0</v>
      </c>
      <c r="AD78" s="9">
        <f t="shared" ref="AD78:AD93" si="337">IF($L$5&gt;0,I78*$M$5*R78,0)</f>
        <v>0</v>
      </c>
      <c r="AE78" s="9">
        <f t="shared" ref="AE78:AE93" si="338">IF($L$6&gt;0,I78*$M$6*T78,0)</f>
        <v>0</v>
      </c>
      <c r="AF78" s="9">
        <f t="shared" ref="AF78:AF93" si="339">IF($L$7&gt;0,I78*$M$7*V78,0)</f>
        <v>0</v>
      </c>
      <c r="AG78" s="9">
        <f t="shared" ref="AG78:AG93" si="340">IF($L$8&gt;0,I78*$M$8*X78,0)</f>
        <v>0</v>
      </c>
      <c r="AH78" s="8">
        <f t="shared" ref="AH78:AH93" si="341">IF(ISERROR(M78*$M$4),0,M78*$M$4)</f>
        <v>0</v>
      </c>
      <c r="AI78" s="8">
        <f t="shared" ref="AI78:AI93" si="342">IF(ISERROR(M78*$M$5),0,M78*$M$5)</f>
        <v>0</v>
      </c>
      <c r="AJ78" s="8">
        <f t="shared" ref="AJ78:AJ93" si="343">IF(ISERROR(M78*$M$6),0,M78*$M$6)</f>
        <v>0</v>
      </c>
      <c r="AK78" s="8">
        <f t="shared" ref="AK78:AK93" si="344">IF(ISERROR(M78*$M$7),0,M78*$M$7)</f>
        <v>0</v>
      </c>
      <c r="AL78" s="8">
        <f t="shared" ref="AL78:AL93" si="345">IF(ISERROR(M78*$M$8),0,M78*$M$8)</f>
        <v>0</v>
      </c>
      <c r="AM78" s="103" t="str">
        <f t="shared" ref="AM78:AM93" si="346">IF(G78="","1",IF(G78="Break",1.15,IF(G78="2inbreak",1.15,IF(G78="PultIB",1.15,IF(G78="1stIB",1.25,IF(G78="lastIB",1.25,IF(G78="B&amp;1stIB",1.4,IF(G78="B&amp;lastIB",1.4,IF(G78="B&amp;2inbreak",1.4,IF(G78="B&amp;PultIB",1.4,IF(G78="T&amp;T",1.3,)))))))))))</f>
        <v>1</v>
      </c>
      <c r="AN78" s="63"/>
      <c r="AO78" s="63"/>
      <c r="AP78" s="63"/>
      <c r="AQ78" s="63"/>
      <c r="AR78" s="66"/>
      <c r="AS78" s="66"/>
      <c r="AT78" s="63"/>
      <c r="AU78" s="63"/>
      <c r="AV78" s="63"/>
      <c r="AW78" s="63"/>
      <c r="AX78" s="63"/>
      <c r="AY78" s="66"/>
      <c r="AZ78" s="66"/>
      <c r="BA78" s="63"/>
      <c r="BB78" s="63"/>
      <c r="BC78" s="63"/>
      <c r="BD78" s="63"/>
      <c r="BE78" s="63"/>
      <c r="BF78" s="66"/>
      <c r="BG78" s="66"/>
      <c r="BH78" s="63"/>
      <c r="BI78" s="63"/>
      <c r="BJ78" s="63"/>
      <c r="BK78" s="63"/>
      <c r="BL78" s="63"/>
      <c r="BM78" s="66"/>
      <c r="BN78" s="66"/>
      <c r="BO78" s="63"/>
      <c r="BP78" s="63"/>
      <c r="BQ78" s="63"/>
      <c r="BR78" s="63"/>
      <c r="BS78" s="70"/>
      <c r="BU78" s="70"/>
      <c r="BV78" s="70"/>
      <c r="BW78" s="70"/>
      <c r="BX78" s="70"/>
      <c r="BY78" s="70"/>
      <c r="BZ78" s="70"/>
      <c r="CB78" s="104">
        <f t="shared" ref="CB78" si="347">(COUNTIF(AN78:AS78,"A")*AH78)+(COUNTIF(AN78:AS78,"B")*AI78)+(COUNTIF(AN78:AS78,"C")*AJ78)+(COUNTIF(AN78:AS78,"D")*AK78)+(COUNTIF(AN78:AS78,"E")*AL78)</f>
        <v>0</v>
      </c>
      <c r="CC78" s="104">
        <f t="shared" ref="CC78" si="348">(COUNTIF(AT78:AZ78,"A")*AH78)+(COUNTIF(AT78:AZ78,"B")*AI78)+(COUNTIF(AT78:AZ78,"C")*AJ78)+(COUNTIF(AT78:AZ78,"D")*AK78)+(COUNTIF(AT78:AZ78,"E")*AL78)</f>
        <v>0</v>
      </c>
      <c r="CD78" s="104">
        <f t="shared" ref="CD78" si="349">(COUNTIF(BA78:BG78,"A")*AH78)+(COUNTIF(BA78:BG78,"B")*AI78)+(COUNTIF(BA78:BG78,"C")*AJ78)+(COUNTIF(BA78:BG78,"D")*AK78)+(COUNTIF(BA78:BG78,"E")*AL78)</f>
        <v>0</v>
      </c>
      <c r="CE78" s="104">
        <f t="shared" ref="CE78" si="350">(COUNTIF(BH78:BN78,"A")*AH78)+(COUNTIF(BH78:BN78,"B")*AI78)+(COUNTIF(BH78:BN78,"C")*AJ78)+(COUNTIF(BH78:BN78,"D")*AK78)+(COUNTIF(BH78:BN78,"E")*AL78)</f>
        <v>0</v>
      </c>
      <c r="CF78" s="104">
        <f t="shared" ref="CF78" si="351">(COUNTIF(BO78:BR78,"A")*AH78)+(COUNTIF(BO78:BR78,"B")*AI78)+(COUNTIF(BO78:BR78,"C")*AJ78)+(COUNTIF(BO78:BR78,"D")*AK78)+(COUNTIF(BO78:BR78,"E")*AL78)</f>
        <v>0</v>
      </c>
      <c r="CG78" s="104">
        <f t="shared" ref="CG78" si="352">(COUNTIF(BS78,"A")*AH78)+(COUNTIF(BS78,"B")*AI78)+(COUNTIF(BS78,"C")*AJ78)+(COUNTIF(BS78,"D")*AK78)+(COUNTIF(BS78,"E")*AL78)</f>
        <v>0</v>
      </c>
      <c r="CI78" s="105"/>
      <c r="CJ78" s="105"/>
      <c r="CK78" s="105"/>
      <c r="CL78" s="105"/>
      <c r="CM78" s="105"/>
      <c r="CN78" s="105"/>
      <c r="CO78" s="105"/>
      <c r="CP78" s="105"/>
    </row>
    <row r="79" spans="1:94" ht="12" hidden="1" x14ac:dyDescent="0.3">
      <c r="A79" s="387"/>
      <c r="B79" s="387" t="s">
        <v>241</v>
      </c>
      <c r="C79" s="387" t="s">
        <v>24</v>
      </c>
      <c r="D79" s="388">
        <v>0</v>
      </c>
      <c r="E79" s="388">
        <v>0.72916666666666663</v>
      </c>
      <c r="F79" s="389" t="str">
        <f t="shared" si="332"/>
        <v>Off-PT</v>
      </c>
      <c r="G79" s="9"/>
      <c r="H79" s="891" t="s">
        <v>117</v>
      </c>
      <c r="I79" s="391"/>
      <c r="J79" s="392">
        <f t="shared" si="333"/>
        <v>683.8</v>
      </c>
      <c r="K79" s="433" t="s">
        <v>117</v>
      </c>
      <c r="L79" s="394">
        <f t="shared" si="334"/>
        <v>0</v>
      </c>
      <c r="M79" s="395">
        <f t="shared" ref="M79:M93" si="353">I79*AM79</f>
        <v>0</v>
      </c>
      <c r="N79" s="395">
        <f t="shared" ref="N79:N93" si="354">(AC79+AD79+AE79+AF79+AG79)*AM79</f>
        <v>0</v>
      </c>
      <c r="O79" s="9" t="e">
        <f t="shared" ref="O79:O93" si="355">IF($L$4&gt;0,P79*J79*$M$4*H79,0)</f>
        <v>#VALUE!</v>
      </c>
      <c r="P79" s="9">
        <f t="shared" ref="P79:P93" si="356">COUNTIF(AN79:BR79,"A")</f>
        <v>0</v>
      </c>
      <c r="Q79" s="9">
        <f t="shared" ref="Q79:Q93" si="357">IF($L$5&gt;0,R79*J79*$M$5*H79,0)</f>
        <v>0</v>
      </c>
      <c r="R79" s="9">
        <f t="shared" ref="R79:R93" si="358">COUNTIF(AN79:BR79,"B")</f>
        <v>0</v>
      </c>
      <c r="S79" s="9">
        <f t="shared" ref="S79:S93" si="359">IF($L$6&gt;0,T79*J79*$M$6*H79,0)</f>
        <v>0</v>
      </c>
      <c r="T79" s="9">
        <f t="shared" ref="T79:T93" si="360">COUNTIF(AN79:BR79,"C")</f>
        <v>0</v>
      </c>
      <c r="U79" s="9">
        <f t="shared" ref="U79:U93" si="361">IF($L$7&gt;0,V79*J79*$M$7*H79,0)</f>
        <v>0</v>
      </c>
      <c r="V79" s="9">
        <f t="shared" ref="V79:V93" si="362">COUNTIF(AN79:BR79,"D")</f>
        <v>0</v>
      </c>
      <c r="W79" s="9">
        <f t="shared" ref="W79:W93" si="363">IF($L$8&gt;0,X79*J79*$M$8*H79,0)</f>
        <v>0</v>
      </c>
      <c r="X79" s="9">
        <f t="shared" ref="X79:X93" si="364">COUNTIF(AN79:BR79,"E")</f>
        <v>0</v>
      </c>
      <c r="Y79" s="9">
        <f t="shared" si="335"/>
        <v>0</v>
      </c>
      <c r="Z79" s="9">
        <f t="shared" ref="Z79:Z93" si="365">COUNTIF(AN79:BR79,"G")</f>
        <v>0</v>
      </c>
      <c r="AA79" s="9">
        <f t="shared" ref="AA79:AA93" si="366">COUNTIF(AN79:BR79,"H")</f>
        <v>0</v>
      </c>
      <c r="AB79" s="9" t="e">
        <f t="shared" ref="AB79:AB93" si="367">(Y79+Z79+AA79)*H79</f>
        <v>#VALUE!</v>
      </c>
      <c r="AC79" s="9">
        <f t="shared" si="336"/>
        <v>0</v>
      </c>
      <c r="AD79" s="9">
        <f t="shared" si="337"/>
        <v>0</v>
      </c>
      <c r="AE79" s="9">
        <f t="shared" si="338"/>
        <v>0</v>
      </c>
      <c r="AF79" s="9">
        <f t="shared" si="339"/>
        <v>0</v>
      </c>
      <c r="AG79" s="9">
        <f t="shared" si="340"/>
        <v>0</v>
      </c>
      <c r="AH79" s="8">
        <f t="shared" si="341"/>
        <v>0</v>
      </c>
      <c r="AI79" s="8">
        <f t="shared" si="342"/>
        <v>0</v>
      </c>
      <c r="AJ79" s="8">
        <f t="shared" si="343"/>
        <v>0</v>
      </c>
      <c r="AK79" s="8">
        <f t="shared" si="344"/>
        <v>0</v>
      </c>
      <c r="AL79" s="8">
        <f t="shared" si="345"/>
        <v>0</v>
      </c>
      <c r="AM79" s="103" t="str">
        <f t="shared" si="346"/>
        <v>1</v>
      </c>
      <c r="AN79" s="63"/>
      <c r="AO79" s="63"/>
      <c r="AP79" s="63"/>
      <c r="AQ79" s="63"/>
      <c r="AR79" s="66"/>
      <c r="AS79" s="66"/>
      <c r="AT79" s="63"/>
      <c r="AU79" s="63"/>
      <c r="AV79" s="63"/>
      <c r="AW79" s="63"/>
      <c r="AX79" s="63"/>
      <c r="AY79" s="66"/>
      <c r="AZ79" s="66"/>
      <c r="BA79" s="63"/>
      <c r="BB79" s="63"/>
      <c r="BC79" s="63"/>
      <c r="BD79" s="63"/>
      <c r="BE79" s="63"/>
      <c r="BF79" s="66"/>
      <c r="BG79" s="66"/>
      <c r="BH79" s="63"/>
      <c r="BI79" s="63"/>
      <c r="BJ79" s="63"/>
      <c r="BK79" s="63"/>
      <c r="BL79" s="63"/>
      <c r="BM79" s="66"/>
      <c r="BN79" s="66"/>
      <c r="BO79" s="63"/>
      <c r="BP79" s="63"/>
      <c r="BQ79" s="63"/>
      <c r="BR79" s="63"/>
      <c r="BS79" s="70"/>
      <c r="BU79" s="70"/>
      <c r="BV79" s="70"/>
      <c r="BW79" s="70"/>
      <c r="BX79" s="70"/>
      <c r="BY79" s="70"/>
      <c r="BZ79" s="70"/>
      <c r="CB79" s="104">
        <f t="shared" ref="CB79:CB93" si="368">(COUNTIF(AN79:AS79,"A")*AH79)+(COUNTIF(AN79:AS79,"B")*AI79)+(COUNTIF(AN79:AS79,"C")*AJ79)+(COUNTIF(AN79:AS79,"D")*AK79)+(COUNTIF(AN79:AS79,"E")*AL79)</f>
        <v>0</v>
      </c>
      <c r="CC79" s="104">
        <f t="shared" ref="CC79:CC93" si="369">(COUNTIF(AT79:AZ79,"A")*AH79)+(COUNTIF(AT79:AZ79,"B")*AI79)+(COUNTIF(AT79:AZ79,"C")*AJ79)+(COUNTIF(AT79:AZ79,"D")*AK79)+(COUNTIF(AT79:AZ79,"E")*AL79)</f>
        <v>0</v>
      </c>
      <c r="CD79" s="104">
        <f t="shared" ref="CD79:CD93" si="370">(COUNTIF(BA79:BG79,"A")*AH79)+(COUNTIF(BA79:BG79,"B")*AI79)+(COUNTIF(BA79:BG79,"C")*AJ79)+(COUNTIF(BA79:BG79,"D")*AK79)+(COUNTIF(BA79:BG79,"E")*AL79)</f>
        <v>0</v>
      </c>
      <c r="CE79" s="104">
        <f t="shared" ref="CE79:CE93" si="371">(COUNTIF(BH79:BN79,"A")*AH79)+(COUNTIF(BH79:BN79,"B")*AI79)+(COUNTIF(BH79:BN79,"C")*AJ79)+(COUNTIF(BH79:BN79,"D")*AK79)+(COUNTIF(BH79:BN79,"E")*AL79)</f>
        <v>0</v>
      </c>
      <c r="CF79" s="104">
        <f t="shared" ref="CF79:CF93" si="372">(COUNTIF(BO79:BR79,"A")*AH79)+(COUNTIF(BO79:BR79,"B")*AI79)+(COUNTIF(BO79:BR79,"C")*AJ79)+(COUNTIF(BO79:BR79,"D")*AK79)+(COUNTIF(BO79:BR79,"E")*AL79)</f>
        <v>0</v>
      </c>
      <c r="CG79" s="104">
        <f t="shared" ref="CG79:CG93" si="373">(COUNTIF(BS79,"A")*AH79)+(COUNTIF(BS79,"B")*AI79)+(COUNTIF(BS79,"C")*AJ79)+(COUNTIF(BS79,"D")*AK79)+(COUNTIF(BS79,"E")*AL79)</f>
        <v>0</v>
      </c>
      <c r="CI79" s="105"/>
      <c r="CJ79" s="105"/>
      <c r="CK79" s="105"/>
      <c r="CL79" s="105"/>
      <c r="CM79" s="105"/>
      <c r="CN79" s="105"/>
      <c r="CO79" s="105"/>
      <c r="CP79" s="105"/>
    </row>
    <row r="80" spans="1:94" ht="12" hidden="1" x14ac:dyDescent="0.3">
      <c r="A80" s="387"/>
      <c r="B80" s="387" t="s">
        <v>241</v>
      </c>
      <c r="C80" s="387" t="s">
        <v>24</v>
      </c>
      <c r="D80" s="388">
        <v>0</v>
      </c>
      <c r="E80" s="388">
        <v>0.72916666666666663</v>
      </c>
      <c r="F80" s="389" t="str">
        <f t="shared" si="332"/>
        <v>Off-PT</v>
      </c>
      <c r="G80" s="9"/>
      <c r="H80" s="891" t="s">
        <v>117</v>
      </c>
      <c r="I80" s="391"/>
      <c r="J80" s="392">
        <f t="shared" si="333"/>
        <v>683.8</v>
      </c>
      <c r="K80" s="433" t="s">
        <v>117</v>
      </c>
      <c r="L80" s="394">
        <f t="shared" si="334"/>
        <v>0</v>
      </c>
      <c r="M80" s="395">
        <f t="shared" si="353"/>
        <v>0</v>
      </c>
      <c r="N80" s="395">
        <f t="shared" si="354"/>
        <v>0</v>
      </c>
      <c r="O80" s="9" t="e">
        <f t="shared" si="355"/>
        <v>#VALUE!</v>
      </c>
      <c r="P80" s="9">
        <f t="shared" si="356"/>
        <v>0</v>
      </c>
      <c r="Q80" s="9">
        <f t="shared" si="357"/>
        <v>0</v>
      </c>
      <c r="R80" s="9">
        <f t="shared" si="358"/>
        <v>0</v>
      </c>
      <c r="S80" s="9">
        <f t="shared" si="359"/>
        <v>0</v>
      </c>
      <c r="T80" s="9">
        <f t="shared" si="360"/>
        <v>0</v>
      </c>
      <c r="U80" s="9">
        <f t="shared" si="361"/>
        <v>0</v>
      </c>
      <c r="V80" s="9">
        <f t="shared" si="362"/>
        <v>0</v>
      </c>
      <c r="W80" s="9">
        <f t="shared" si="363"/>
        <v>0</v>
      </c>
      <c r="X80" s="9">
        <f t="shared" si="364"/>
        <v>0</v>
      </c>
      <c r="Y80" s="9">
        <f t="shared" si="335"/>
        <v>0</v>
      </c>
      <c r="Z80" s="9">
        <f t="shared" si="365"/>
        <v>0</v>
      </c>
      <c r="AA80" s="9">
        <f t="shared" si="366"/>
        <v>0</v>
      </c>
      <c r="AB80" s="9" t="e">
        <f t="shared" si="367"/>
        <v>#VALUE!</v>
      </c>
      <c r="AC80" s="9">
        <f t="shared" si="336"/>
        <v>0</v>
      </c>
      <c r="AD80" s="9">
        <f t="shared" si="337"/>
        <v>0</v>
      </c>
      <c r="AE80" s="9">
        <f t="shared" si="338"/>
        <v>0</v>
      </c>
      <c r="AF80" s="9">
        <f t="shared" si="339"/>
        <v>0</v>
      </c>
      <c r="AG80" s="9">
        <f t="shared" si="340"/>
        <v>0</v>
      </c>
      <c r="AH80" s="8">
        <f t="shared" si="341"/>
        <v>0</v>
      </c>
      <c r="AI80" s="8">
        <f t="shared" si="342"/>
        <v>0</v>
      </c>
      <c r="AJ80" s="8">
        <f t="shared" si="343"/>
        <v>0</v>
      </c>
      <c r="AK80" s="8">
        <f t="shared" si="344"/>
        <v>0</v>
      </c>
      <c r="AL80" s="8">
        <f t="shared" si="345"/>
        <v>0</v>
      </c>
      <c r="AM80" s="103" t="str">
        <f t="shared" si="346"/>
        <v>1</v>
      </c>
      <c r="AN80" s="63"/>
      <c r="AO80" s="63"/>
      <c r="AP80" s="63"/>
      <c r="AQ80" s="63"/>
      <c r="AR80" s="66"/>
      <c r="AS80" s="66"/>
      <c r="AT80" s="63"/>
      <c r="AU80" s="63"/>
      <c r="AV80" s="63"/>
      <c r="AW80" s="63"/>
      <c r="AX80" s="63"/>
      <c r="AY80" s="66"/>
      <c r="AZ80" s="66"/>
      <c r="BA80" s="63"/>
      <c r="BB80" s="63"/>
      <c r="BC80" s="63"/>
      <c r="BD80" s="63"/>
      <c r="BE80" s="63"/>
      <c r="BF80" s="66"/>
      <c r="BG80" s="66"/>
      <c r="BH80" s="63"/>
      <c r="BI80" s="63"/>
      <c r="BJ80" s="63"/>
      <c r="BK80" s="63"/>
      <c r="BL80" s="63"/>
      <c r="BM80" s="66"/>
      <c r="BN80" s="66"/>
      <c r="BO80" s="63"/>
      <c r="BP80" s="63"/>
      <c r="BQ80" s="63"/>
      <c r="BR80" s="63"/>
      <c r="BS80" s="70"/>
      <c r="BU80" s="70"/>
      <c r="BV80" s="70"/>
      <c r="BW80" s="70"/>
      <c r="BX80" s="70"/>
      <c r="BY80" s="70"/>
      <c r="BZ80" s="70"/>
      <c r="CB80" s="104">
        <f t="shared" si="368"/>
        <v>0</v>
      </c>
      <c r="CC80" s="104">
        <f t="shared" si="369"/>
        <v>0</v>
      </c>
      <c r="CD80" s="104">
        <f t="shared" si="370"/>
        <v>0</v>
      </c>
      <c r="CE80" s="104">
        <f t="shared" si="371"/>
        <v>0</v>
      </c>
      <c r="CF80" s="104">
        <f t="shared" si="372"/>
        <v>0</v>
      </c>
      <c r="CG80" s="104">
        <f t="shared" si="373"/>
        <v>0</v>
      </c>
      <c r="CI80" s="105"/>
      <c r="CJ80" s="105"/>
      <c r="CK80" s="105"/>
      <c r="CL80" s="105"/>
      <c r="CM80" s="105"/>
      <c r="CN80" s="105"/>
      <c r="CO80" s="105"/>
      <c r="CP80" s="105"/>
    </row>
    <row r="81" spans="1:94" ht="12" hidden="1" x14ac:dyDescent="0.3">
      <c r="A81" s="387"/>
      <c r="B81" s="387" t="s">
        <v>241</v>
      </c>
      <c r="C81" s="387" t="s">
        <v>24</v>
      </c>
      <c r="D81" s="388">
        <v>0</v>
      </c>
      <c r="E81" s="388">
        <v>0.72916666666666663</v>
      </c>
      <c r="F81" s="389" t="str">
        <f t="shared" si="332"/>
        <v>Off-PT</v>
      </c>
      <c r="G81" s="9"/>
      <c r="H81" s="891" t="s">
        <v>117</v>
      </c>
      <c r="I81" s="391"/>
      <c r="J81" s="392">
        <f t="shared" si="333"/>
        <v>683.8</v>
      </c>
      <c r="K81" s="433" t="s">
        <v>117</v>
      </c>
      <c r="L81" s="394">
        <f t="shared" si="334"/>
        <v>0</v>
      </c>
      <c r="M81" s="395">
        <f t="shared" si="353"/>
        <v>0</v>
      </c>
      <c r="N81" s="395">
        <f t="shared" si="354"/>
        <v>0</v>
      </c>
      <c r="O81" s="9" t="e">
        <f t="shared" si="355"/>
        <v>#VALUE!</v>
      </c>
      <c r="P81" s="9">
        <f t="shared" si="356"/>
        <v>0</v>
      </c>
      <c r="Q81" s="9">
        <f t="shared" si="357"/>
        <v>0</v>
      </c>
      <c r="R81" s="9">
        <f t="shared" si="358"/>
        <v>0</v>
      </c>
      <c r="S81" s="9">
        <f t="shared" si="359"/>
        <v>0</v>
      </c>
      <c r="T81" s="9">
        <f t="shared" si="360"/>
        <v>0</v>
      </c>
      <c r="U81" s="9">
        <f t="shared" si="361"/>
        <v>0</v>
      </c>
      <c r="V81" s="9">
        <f t="shared" si="362"/>
        <v>0</v>
      </c>
      <c r="W81" s="9">
        <f t="shared" si="363"/>
        <v>0</v>
      </c>
      <c r="X81" s="9">
        <f t="shared" si="364"/>
        <v>0</v>
      </c>
      <c r="Y81" s="9">
        <f t="shared" si="335"/>
        <v>0</v>
      </c>
      <c r="Z81" s="9">
        <f t="shared" si="365"/>
        <v>0</v>
      </c>
      <c r="AA81" s="9">
        <f t="shared" si="366"/>
        <v>0</v>
      </c>
      <c r="AB81" s="9" t="e">
        <f t="shared" si="367"/>
        <v>#VALUE!</v>
      </c>
      <c r="AC81" s="9">
        <f t="shared" si="336"/>
        <v>0</v>
      </c>
      <c r="AD81" s="9">
        <f t="shared" si="337"/>
        <v>0</v>
      </c>
      <c r="AE81" s="9">
        <f t="shared" si="338"/>
        <v>0</v>
      </c>
      <c r="AF81" s="9">
        <f t="shared" si="339"/>
        <v>0</v>
      </c>
      <c r="AG81" s="9">
        <f t="shared" si="340"/>
        <v>0</v>
      </c>
      <c r="AH81" s="8">
        <f t="shared" si="341"/>
        <v>0</v>
      </c>
      <c r="AI81" s="8">
        <f t="shared" si="342"/>
        <v>0</v>
      </c>
      <c r="AJ81" s="8">
        <f t="shared" si="343"/>
        <v>0</v>
      </c>
      <c r="AK81" s="8">
        <f t="shared" si="344"/>
        <v>0</v>
      </c>
      <c r="AL81" s="8">
        <f t="shared" si="345"/>
        <v>0</v>
      </c>
      <c r="AM81" s="103" t="str">
        <f t="shared" si="346"/>
        <v>1</v>
      </c>
      <c r="AN81" s="63"/>
      <c r="AO81" s="63"/>
      <c r="AP81" s="63"/>
      <c r="AQ81" s="63"/>
      <c r="AR81" s="66"/>
      <c r="AS81" s="66"/>
      <c r="AT81" s="63"/>
      <c r="AU81" s="63"/>
      <c r="AV81" s="63"/>
      <c r="AW81" s="63"/>
      <c r="AX81" s="63"/>
      <c r="AY81" s="66"/>
      <c r="AZ81" s="66"/>
      <c r="BA81" s="63"/>
      <c r="BB81" s="63"/>
      <c r="BC81" s="63"/>
      <c r="BD81" s="63"/>
      <c r="BE81" s="63"/>
      <c r="BF81" s="66"/>
      <c r="BG81" s="66"/>
      <c r="BH81" s="63"/>
      <c r="BI81" s="63"/>
      <c r="BJ81" s="63"/>
      <c r="BK81" s="63"/>
      <c r="BL81" s="63"/>
      <c r="BM81" s="66"/>
      <c r="BN81" s="66"/>
      <c r="BO81" s="63"/>
      <c r="BP81" s="63"/>
      <c r="BQ81" s="63"/>
      <c r="BR81" s="63"/>
      <c r="BS81" s="70"/>
      <c r="BU81" s="70"/>
      <c r="BV81" s="70"/>
      <c r="BW81" s="70"/>
      <c r="BX81" s="70"/>
      <c r="BY81" s="70"/>
      <c r="BZ81" s="70"/>
      <c r="CB81" s="104">
        <f t="shared" si="368"/>
        <v>0</v>
      </c>
      <c r="CC81" s="104">
        <f t="shared" si="369"/>
        <v>0</v>
      </c>
      <c r="CD81" s="104">
        <f t="shared" si="370"/>
        <v>0</v>
      </c>
      <c r="CE81" s="104">
        <f t="shared" si="371"/>
        <v>0</v>
      </c>
      <c r="CF81" s="104">
        <f t="shared" si="372"/>
        <v>0</v>
      </c>
      <c r="CG81" s="104">
        <f t="shared" si="373"/>
        <v>0</v>
      </c>
      <c r="CI81" s="105"/>
      <c r="CJ81" s="105"/>
      <c r="CK81" s="105"/>
      <c r="CL81" s="105"/>
      <c r="CM81" s="105"/>
      <c r="CN81" s="105"/>
      <c r="CO81" s="105"/>
      <c r="CP81" s="105"/>
    </row>
    <row r="82" spans="1:94" ht="12" hidden="1" x14ac:dyDescent="0.3">
      <c r="A82" s="387"/>
      <c r="B82" s="387" t="s">
        <v>109</v>
      </c>
      <c r="C82" s="387" t="s">
        <v>24</v>
      </c>
      <c r="D82" s="388">
        <v>0.72916666666666663</v>
      </c>
      <c r="E82" s="388">
        <v>0</v>
      </c>
      <c r="F82" s="389" t="str">
        <f t="shared" si="332"/>
        <v>PT</v>
      </c>
      <c r="G82" s="9"/>
      <c r="H82" s="891" t="s">
        <v>117</v>
      </c>
      <c r="I82" s="391"/>
      <c r="J82" s="392">
        <f t="shared" si="333"/>
        <v>683.8</v>
      </c>
      <c r="K82" s="433" t="s">
        <v>117</v>
      </c>
      <c r="L82" s="394">
        <f t="shared" si="334"/>
        <v>0</v>
      </c>
      <c r="M82" s="395">
        <f t="shared" si="353"/>
        <v>0</v>
      </c>
      <c r="N82" s="395">
        <f t="shared" si="354"/>
        <v>0</v>
      </c>
      <c r="O82" s="9" t="e">
        <f t="shared" si="355"/>
        <v>#VALUE!</v>
      </c>
      <c r="P82" s="9">
        <f t="shared" si="356"/>
        <v>0</v>
      </c>
      <c r="Q82" s="9">
        <f t="shared" si="357"/>
        <v>0</v>
      </c>
      <c r="R82" s="9">
        <f t="shared" si="358"/>
        <v>0</v>
      </c>
      <c r="S82" s="9">
        <f t="shared" si="359"/>
        <v>0</v>
      </c>
      <c r="T82" s="9">
        <f t="shared" si="360"/>
        <v>0</v>
      </c>
      <c r="U82" s="9">
        <f t="shared" si="361"/>
        <v>0</v>
      </c>
      <c r="V82" s="9">
        <f t="shared" si="362"/>
        <v>0</v>
      </c>
      <c r="W82" s="9">
        <f t="shared" si="363"/>
        <v>0</v>
      </c>
      <c r="X82" s="9">
        <f t="shared" si="364"/>
        <v>0</v>
      </c>
      <c r="Y82" s="9">
        <f t="shared" si="335"/>
        <v>0</v>
      </c>
      <c r="Z82" s="9">
        <f t="shared" si="365"/>
        <v>0</v>
      </c>
      <c r="AA82" s="9">
        <f t="shared" si="366"/>
        <v>0</v>
      </c>
      <c r="AB82" s="9" t="e">
        <f t="shared" si="367"/>
        <v>#VALUE!</v>
      </c>
      <c r="AC82" s="9">
        <f t="shared" si="336"/>
        <v>0</v>
      </c>
      <c r="AD82" s="9">
        <f t="shared" si="337"/>
        <v>0</v>
      </c>
      <c r="AE82" s="9">
        <f t="shared" si="338"/>
        <v>0</v>
      </c>
      <c r="AF82" s="9">
        <f t="shared" si="339"/>
        <v>0</v>
      </c>
      <c r="AG82" s="9">
        <f t="shared" si="340"/>
        <v>0</v>
      </c>
      <c r="AH82" s="8">
        <f t="shared" si="341"/>
        <v>0</v>
      </c>
      <c r="AI82" s="8">
        <f t="shared" si="342"/>
        <v>0</v>
      </c>
      <c r="AJ82" s="8">
        <f t="shared" si="343"/>
        <v>0</v>
      </c>
      <c r="AK82" s="8">
        <f t="shared" si="344"/>
        <v>0</v>
      </c>
      <c r="AL82" s="8">
        <f t="shared" si="345"/>
        <v>0</v>
      </c>
      <c r="AM82" s="103" t="str">
        <f t="shared" si="346"/>
        <v>1</v>
      </c>
      <c r="AN82" s="63"/>
      <c r="AO82" s="63"/>
      <c r="AP82" s="63"/>
      <c r="AQ82" s="63"/>
      <c r="AR82" s="66"/>
      <c r="AS82" s="66"/>
      <c r="AT82" s="63"/>
      <c r="AU82" s="63"/>
      <c r="AV82" s="63"/>
      <c r="AW82" s="63"/>
      <c r="AX82" s="63"/>
      <c r="AY82" s="66"/>
      <c r="AZ82" s="66"/>
      <c r="BA82" s="63"/>
      <c r="BB82" s="63"/>
      <c r="BC82" s="63"/>
      <c r="BD82" s="63"/>
      <c r="BE82" s="63"/>
      <c r="BF82" s="66"/>
      <c r="BG82" s="66"/>
      <c r="BH82" s="63"/>
      <c r="BI82" s="63"/>
      <c r="BJ82" s="63"/>
      <c r="BK82" s="63"/>
      <c r="BL82" s="63"/>
      <c r="BM82" s="66"/>
      <c r="BN82" s="66"/>
      <c r="BO82" s="63"/>
      <c r="BP82" s="63"/>
      <c r="BQ82" s="63"/>
      <c r="BR82" s="63"/>
      <c r="BS82" s="70"/>
      <c r="BU82" s="70"/>
      <c r="BV82" s="70"/>
      <c r="BW82" s="70"/>
      <c r="BX82" s="70"/>
      <c r="BY82" s="70"/>
      <c r="BZ82" s="70"/>
      <c r="CB82" s="104">
        <f t="shared" si="368"/>
        <v>0</v>
      </c>
      <c r="CC82" s="104">
        <f t="shared" si="369"/>
        <v>0</v>
      </c>
      <c r="CD82" s="104">
        <f t="shared" si="370"/>
        <v>0</v>
      </c>
      <c r="CE82" s="104">
        <f t="shared" si="371"/>
        <v>0</v>
      </c>
      <c r="CF82" s="104">
        <f t="shared" si="372"/>
        <v>0</v>
      </c>
      <c r="CG82" s="104">
        <f t="shared" si="373"/>
        <v>0</v>
      </c>
      <c r="CI82" s="105"/>
      <c r="CJ82" s="105"/>
      <c r="CK82" s="105"/>
      <c r="CL82" s="105"/>
      <c r="CM82" s="105"/>
      <c r="CN82" s="105"/>
      <c r="CO82" s="105"/>
      <c r="CP82" s="105"/>
    </row>
    <row r="83" spans="1:94" ht="12" hidden="1" x14ac:dyDescent="0.3">
      <c r="A83" s="387"/>
      <c r="B83" s="387" t="s">
        <v>109</v>
      </c>
      <c r="C83" s="387" t="s">
        <v>24</v>
      </c>
      <c r="D83" s="388">
        <v>0.72916666666666663</v>
      </c>
      <c r="E83" s="388">
        <v>0</v>
      </c>
      <c r="F83" s="389" t="str">
        <f t="shared" si="332"/>
        <v>PT</v>
      </c>
      <c r="G83" s="9"/>
      <c r="H83" s="891" t="s">
        <v>117</v>
      </c>
      <c r="I83" s="391"/>
      <c r="J83" s="392">
        <f t="shared" si="333"/>
        <v>683.8</v>
      </c>
      <c r="K83" s="433" t="s">
        <v>117</v>
      </c>
      <c r="L83" s="394">
        <f t="shared" si="334"/>
        <v>0</v>
      </c>
      <c r="M83" s="395">
        <f t="shared" si="353"/>
        <v>0</v>
      </c>
      <c r="N83" s="395">
        <f t="shared" si="354"/>
        <v>0</v>
      </c>
      <c r="O83" s="9" t="e">
        <f t="shared" si="355"/>
        <v>#VALUE!</v>
      </c>
      <c r="P83" s="9">
        <f t="shared" si="356"/>
        <v>0</v>
      </c>
      <c r="Q83" s="9">
        <f t="shared" si="357"/>
        <v>0</v>
      </c>
      <c r="R83" s="9">
        <f t="shared" si="358"/>
        <v>0</v>
      </c>
      <c r="S83" s="9">
        <f t="shared" si="359"/>
        <v>0</v>
      </c>
      <c r="T83" s="9">
        <f t="shared" si="360"/>
        <v>0</v>
      </c>
      <c r="U83" s="9">
        <f t="shared" si="361"/>
        <v>0</v>
      </c>
      <c r="V83" s="9">
        <f t="shared" si="362"/>
        <v>0</v>
      </c>
      <c r="W83" s="9">
        <f t="shared" si="363"/>
        <v>0</v>
      </c>
      <c r="X83" s="9">
        <f t="shared" si="364"/>
        <v>0</v>
      </c>
      <c r="Y83" s="9">
        <f t="shared" si="335"/>
        <v>0</v>
      </c>
      <c r="Z83" s="9">
        <f t="shared" si="365"/>
        <v>0</v>
      </c>
      <c r="AA83" s="9">
        <f t="shared" si="366"/>
        <v>0</v>
      </c>
      <c r="AB83" s="9" t="e">
        <f t="shared" si="367"/>
        <v>#VALUE!</v>
      </c>
      <c r="AC83" s="9">
        <f t="shared" si="336"/>
        <v>0</v>
      </c>
      <c r="AD83" s="9">
        <f t="shared" si="337"/>
        <v>0</v>
      </c>
      <c r="AE83" s="9">
        <f t="shared" si="338"/>
        <v>0</v>
      </c>
      <c r="AF83" s="9">
        <f t="shared" si="339"/>
        <v>0</v>
      </c>
      <c r="AG83" s="9">
        <f t="shared" si="340"/>
        <v>0</v>
      </c>
      <c r="AH83" s="8">
        <f t="shared" si="341"/>
        <v>0</v>
      </c>
      <c r="AI83" s="8">
        <f t="shared" si="342"/>
        <v>0</v>
      </c>
      <c r="AJ83" s="8">
        <f t="shared" si="343"/>
        <v>0</v>
      </c>
      <c r="AK83" s="8">
        <f t="shared" si="344"/>
        <v>0</v>
      </c>
      <c r="AL83" s="8">
        <f t="shared" si="345"/>
        <v>0</v>
      </c>
      <c r="AM83" s="103" t="str">
        <f t="shared" si="346"/>
        <v>1</v>
      </c>
      <c r="AN83" s="63"/>
      <c r="AO83" s="63"/>
      <c r="AP83" s="63"/>
      <c r="AQ83" s="63"/>
      <c r="AR83" s="66"/>
      <c r="AS83" s="66"/>
      <c r="AT83" s="63"/>
      <c r="AU83" s="63"/>
      <c r="AV83" s="63"/>
      <c r="AW83" s="63"/>
      <c r="AX83" s="63"/>
      <c r="AY83" s="66"/>
      <c r="AZ83" s="66"/>
      <c r="BA83" s="63"/>
      <c r="BB83" s="63"/>
      <c r="BC83" s="63"/>
      <c r="BD83" s="63"/>
      <c r="BE83" s="63"/>
      <c r="BF83" s="66"/>
      <c r="BG83" s="66"/>
      <c r="BH83" s="63"/>
      <c r="BI83" s="63"/>
      <c r="BJ83" s="63"/>
      <c r="BK83" s="63"/>
      <c r="BL83" s="63"/>
      <c r="BM83" s="66"/>
      <c r="BN83" s="66"/>
      <c r="BO83" s="63"/>
      <c r="BP83" s="63"/>
      <c r="BQ83" s="63"/>
      <c r="BR83" s="63"/>
      <c r="BS83" s="70"/>
      <c r="BU83" s="70"/>
      <c r="BV83" s="70"/>
      <c r="BW83" s="70"/>
      <c r="BX83" s="70"/>
      <c r="BY83" s="70"/>
      <c r="BZ83" s="70"/>
      <c r="CB83" s="104">
        <f t="shared" si="368"/>
        <v>0</v>
      </c>
      <c r="CC83" s="104">
        <f t="shared" si="369"/>
        <v>0</v>
      </c>
      <c r="CD83" s="104">
        <f t="shared" si="370"/>
        <v>0</v>
      </c>
      <c r="CE83" s="104">
        <f t="shared" si="371"/>
        <v>0</v>
      </c>
      <c r="CF83" s="104">
        <f t="shared" si="372"/>
        <v>0</v>
      </c>
      <c r="CG83" s="104">
        <f t="shared" si="373"/>
        <v>0</v>
      </c>
      <c r="CI83" s="105"/>
      <c r="CJ83" s="105"/>
      <c r="CK83" s="105"/>
      <c r="CL83" s="105"/>
      <c r="CM83" s="105"/>
      <c r="CN83" s="105"/>
      <c r="CO83" s="105"/>
      <c r="CP83" s="105"/>
    </row>
    <row r="84" spans="1:94" ht="12" hidden="1" x14ac:dyDescent="0.3">
      <c r="A84" s="387"/>
      <c r="B84" s="387" t="s">
        <v>109</v>
      </c>
      <c r="C84" s="387" t="s">
        <v>24</v>
      </c>
      <c r="D84" s="388">
        <v>0.72916666666666663</v>
      </c>
      <c r="E84" s="388">
        <v>0</v>
      </c>
      <c r="F84" s="389" t="str">
        <f t="shared" si="332"/>
        <v>PT</v>
      </c>
      <c r="G84" s="9"/>
      <c r="H84" s="891" t="s">
        <v>117</v>
      </c>
      <c r="I84" s="391"/>
      <c r="J84" s="392">
        <f t="shared" si="333"/>
        <v>683.8</v>
      </c>
      <c r="K84" s="433" t="s">
        <v>117</v>
      </c>
      <c r="L84" s="394">
        <f t="shared" si="334"/>
        <v>0</v>
      </c>
      <c r="M84" s="395">
        <f t="shared" si="353"/>
        <v>0</v>
      </c>
      <c r="N84" s="395">
        <f t="shared" si="354"/>
        <v>0</v>
      </c>
      <c r="O84" s="9" t="e">
        <f t="shared" si="355"/>
        <v>#VALUE!</v>
      </c>
      <c r="P84" s="9">
        <f t="shared" si="356"/>
        <v>0</v>
      </c>
      <c r="Q84" s="9">
        <f t="shared" si="357"/>
        <v>0</v>
      </c>
      <c r="R84" s="9">
        <f t="shared" si="358"/>
        <v>0</v>
      </c>
      <c r="S84" s="9">
        <f t="shared" si="359"/>
        <v>0</v>
      </c>
      <c r="T84" s="9">
        <f t="shared" si="360"/>
        <v>0</v>
      </c>
      <c r="U84" s="9">
        <f t="shared" si="361"/>
        <v>0</v>
      </c>
      <c r="V84" s="9">
        <f t="shared" si="362"/>
        <v>0</v>
      </c>
      <c r="W84" s="9">
        <f t="shared" si="363"/>
        <v>0</v>
      </c>
      <c r="X84" s="9">
        <f t="shared" si="364"/>
        <v>0</v>
      </c>
      <c r="Y84" s="9">
        <f t="shared" si="335"/>
        <v>0</v>
      </c>
      <c r="Z84" s="9">
        <f t="shared" si="365"/>
        <v>0</v>
      </c>
      <c r="AA84" s="9">
        <f t="shared" si="366"/>
        <v>0</v>
      </c>
      <c r="AB84" s="9" t="e">
        <f t="shared" si="367"/>
        <v>#VALUE!</v>
      </c>
      <c r="AC84" s="9">
        <f t="shared" si="336"/>
        <v>0</v>
      </c>
      <c r="AD84" s="9">
        <f t="shared" si="337"/>
        <v>0</v>
      </c>
      <c r="AE84" s="9">
        <f t="shared" si="338"/>
        <v>0</v>
      </c>
      <c r="AF84" s="9">
        <f t="shared" si="339"/>
        <v>0</v>
      </c>
      <c r="AG84" s="9">
        <f t="shared" si="340"/>
        <v>0</v>
      </c>
      <c r="AH84" s="8">
        <f t="shared" si="341"/>
        <v>0</v>
      </c>
      <c r="AI84" s="8">
        <f t="shared" si="342"/>
        <v>0</v>
      </c>
      <c r="AJ84" s="8">
        <f t="shared" si="343"/>
        <v>0</v>
      </c>
      <c r="AK84" s="8">
        <f t="shared" si="344"/>
        <v>0</v>
      </c>
      <c r="AL84" s="8">
        <f t="shared" si="345"/>
        <v>0</v>
      </c>
      <c r="AM84" s="103" t="str">
        <f t="shared" si="346"/>
        <v>1</v>
      </c>
      <c r="AN84" s="63"/>
      <c r="AO84" s="63"/>
      <c r="AP84" s="63"/>
      <c r="AQ84" s="63"/>
      <c r="AR84" s="66"/>
      <c r="AS84" s="66"/>
      <c r="AT84" s="63"/>
      <c r="AU84" s="63"/>
      <c r="AV84" s="63"/>
      <c r="AW84" s="63"/>
      <c r="AX84" s="63"/>
      <c r="AY84" s="66"/>
      <c r="AZ84" s="66"/>
      <c r="BA84" s="63"/>
      <c r="BB84" s="63"/>
      <c r="BC84" s="63"/>
      <c r="BD84" s="63"/>
      <c r="BE84" s="63"/>
      <c r="BF84" s="66"/>
      <c r="BG84" s="66"/>
      <c r="BH84" s="63"/>
      <c r="BI84" s="63"/>
      <c r="BJ84" s="63"/>
      <c r="BK84" s="63"/>
      <c r="BL84" s="63"/>
      <c r="BM84" s="66"/>
      <c r="BN84" s="66"/>
      <c r="BO84" s="63"/>
      <c r="BP84" s="63"/>
      <c r="BQ84" s="63"/>
      <c r="BR84" s="63"/>
      <c r="BS84" s="70"/>
      <c r="BU84" s="70"/>
      <c r="BV84" s="70"/>
      <c r="BW84" s="70"/>
      <c r="BX84" s="70"/>
      <c r="BY84" s="70"/>
      <c r="BZ84" s="70"/>
      <c r="CB84" s="104">
        <f t="shared" si="368"/>
        <v>0</v>
      </c>
      <c r="CC84" s="104">
        <f t="shared" si="369"/>
        <v>0</v>
      </c>
      <c r="CD84" s="104">
        <f t="shared" si="370"/>
        <v>0</v>
      </c>
      <c r="CE84" s="104">
        <f t="shared" si="371"/>
        <v>0</v>
      </c>
      <c r="CF84" s="104">
        <f t="shared" si="372"/>
        <v>0</v>
      </c>
      <c r="CG84" s="104">
        <f t="shared" si="373"/>
        <v>0</v>
      </c>
      <c r="CI84" s="105"/>
      <c r="CJ84" s="105"/>
      <c r="CK84" s="105"/>
      <c r="CL84" s="105"/>
      <c r="CM84" s="105"/>
      <c r="CN84" s="105"/>
      <c r="CO84" s="105"/>
      <c r="CP84" s="105"/>
    </row>
    <row r="85" spans="1:94" ht="12.6" hidden="1" thickBot="1" x14ac:dyDescent="0.35">
      <c r="A85" s="396"/>
      <c r="B85" s="396" t="s">
        <v>109</v>
      </c>
      <c r="C85" s="396" t="s">
        <v>24</v>
      </c>
      <c r="D85" s="397">
        <v>0.72916666666666663</v>
      </c>
      <c r="E85" s="397">
        <v>0</v>
      </c>
      <c r="F85" s="398" t="str">
        <f t="shared" si="332"/>
        <v>PT</v>
      </c>
      <c r="G85" s="906"/>
      <c r="H85" s="892" t="s">
        <v>117</v>
      </c>
      <c r="I85" s="400"/>
      <c r="J85" s="401">
        <f t="shared" si="333"/>
        <v>683.8</v>
      </c>
      <c r="K85" s="435" t="s">
        <v>117</v>
      </c>
      <c r="L85" s="403">
        <f t="shared" si="334"/>
        <v>0</v>
      </c>
      <c r="M85" s="404">
        <f t="shared" si="353"/>
        <v>0</v>
      </c>
      <c r="N85" s="404">
        <f t="shared" si="354"/>
        <v>0</v>
      </c>
      <c r="O85" s="9" t="e">
        <f t="shared" si="355"/>
        <v>#VALUE!</v>
      </c>
      <c r="P85" s="9">
        <f t="shared" si="356"/>
        <v>0</v>
      </c>
      <c r="Q85" s="9">
        <f t="shared" si="357"/>
        <v>0</v>
      </c>
      <c r="R85" s="9">
        <f t="shared" si="358"/>
        <v>0</v>
      </c>
      <c r="S85" s="9">
        <f t="shared" si="359"/>
        <v>0</v>
      </c>
      <c r="T85" s="9">
        <f t="shared" si="360"/>
        <v>0</v>
      </c>
      <c r="U85" s="9">
        <f t="shared" si="361"/>
        <v>0</v>
      </c>
      <c r="V85" s="9">
        <f t="shared" si="362"/>
        <v>0</v>
      </c>
      <c r="W85" s="9">
        <f t="shared" si="363"/>
        <v>0</v>
      </c>
      <c r="X85" s="9">
        <f t="shared" si="364"/>
        <v>0</v>
      </c>
      <c r="Y85" s="9">
        <f t="shared" si="335"/>
        <v>0</v>
      </c>
      <c r="Z85" s="9">
        <f t="shared" si="365"/>
        <v>0</v>
      </c>
      <c r="AA85" s="9">
        <f t="shared" si="366"/>
        <v>0</v>
      </c>
      <c r="AB85" s="9" t="e">
        <f t="shared" si="367"/>
        <v>#VALUE!</v>
      </c>
      <c r="AC85" s="9">
        <f t="shared" si="336"/>
        <v>0</v>
      </c>
      <c r="AD85" s="9">
        <f t="shared" si="337"/>
        <v>0</v>
      </c>
      <c r="AE85" s="9">
        <f t="shared" si="338"/>
        <v>0</v>
      </c>
      <c r="AF85" s="9">
        <f t="shared" si="339"/>
        <v>0</v>
      </c>
      <c r="AG85" s="9">
        <f t="shared" si="340"/>
        <v>0</v>
      </c>
      <c r="AH85" s="8">
        <f t="shared" si="341"/>
        <v>0</v>
      </c>
      <c r="AI85" s="8">
        <f t="shared" si="342"/>
        <v>0</v>
      </c>
      <c r="AJ85" s="8">
        <f t="shared" si="343"/>
        <v>0</v>
      </c>
      <c r="AK85" s="8">
        <f t="shared" si="344"/>
        <v>0</v>
      </c>
      <c r="AL85" s="8">
        <f t="shared" si="345"/>
        <v>0</v>
      </c>
      <c r="AM85" s="103" t="str">
        <f t="shared" si="346"/>
        <v>1</v>
      </c>
      <c r="AN85" s="63"/>
      <c r="AO85" s="63"/>
      <c r="AP85" s="63"/>
      <c r="AQ85" s="63"/>
      <c r="AR85" s="66"/>
      <c r="AS85" s="66"/>
      <c r="AT85" s="63"/>
      <c r="AU85" s="63"/>
      <c r="AV85" s="63"/>
      <c r="AW85" s="63"/>
      <c r="AX85" s="63"/>
      <c r="AY85" s="66"/>
      <c r="AZ85" s="66"/>
      <c r="BA85" s="63"/>
      <c r="BB85" s="63"/>
      <c r="BC85" s="63"/>
      <c r="BD85" s="63"/>
      <c r="BE85" s="63"/>
      <c r="BF85" s="66"/>
      <c r="BG85" s="66"/>
      <c r="BH85" s="63"/>
      <c r="BI85" s="63"/>
      <c r="BJ85" s="63"/>
      <c r="BK85" s="63"/>
      <c r="BL85" s="63"/>
      <c r="BM85" s="66"/>
      <c r="BN85" s="66"/>
      <c r="BO85" s="63"/>
      <c r="BP85" s="63"/>
      <c r="BQ85" s="63"/>
      <c r="BR85" s="63"/>
      <c r="BS85" s="70"/>
      <c r="BU85" s="70"/>
      <c r="BV85" s="70"/>
      <c r="BW85" s="70"/>
      <c r="BX85" s="70"/>
      <c r="BY85" s="70"/>
      <c r="BZ85" s="70"/>
      <c r="CB85" s="104">
        <f t="shared" si="368"/>
        <v>0</v>
      </c>
      <c r="CC85" s="104">
        <f t="shared" si="369"/>
        <v>0</v>
      </c>
      <c r="CD85" s="104">
        <f t="shared" si="370"/>
        <v>0</v>
      </c>
      <c r="CE85" s="104">
        <f t="shared" si="371"/>
        <v>0</v>
      </c>
      <c r="CF85" s="104">
        <f t="shared" si="372"/>
        <v>0</v>
      </c>
      <c r="CG85" s="104">
        <f t="shared" si="373"/>
        <v>0</v>
      </c>
      <c r="CI85" s="105"/>
      <c r="CJ85" s="105"/>
      <c r="CK85" s="105"/>
      <c r="CL85" s="105"/>
      <c r="CM85" s="105"/>
      <c r="CN85" s="105"/>
      <c r="CO85" s="105"/>
      <c r="CP85" s="105"/>
    </row>
    <row r="86" spans="1:94" ht="12" hidden="1" x14ac:dyDescent="0.3">
      <c r="A86" s="405"/>
      <c r="B86" s="405" t="s">
        <v>242</v>
      </c>
      <c r="C86" s="405" t="s">
        <v>26</v>
      </c>
      <c r="D86" s="406">
        <v>0</v>
      </c>
      <c r="E86" s="406">
        <v>0.72916666666666663</v>
      </c>
      <c r="F86" s="407" t="str">
        <f t="shared" si="332"/>
        <v>Off-PT</v>
      </c>
      <c r="G86" s="8"/>
      <c r="H86" s="893" t="s">
        <v>117</v>
      </c>
      <c r="I86" s="409"/>
      <c r="J86" s="410">
        <f t="shared" si="333"/>
        <v>683.8</v>
      </c>
      <c r="K86" s="437" t="s">
        <v>117</v>
      </c>
      <c r="L86" s="412">
        <f t="shared" si="334"/>
        <v>0</v>
      </c>
      <c r="M86" s="413">
        <f t="shared" si="353"/>
        <v>0</v>
      </c>
      <c r="N86" s="413">
        <f t="shared" si="354"/>
        <v>0</v>
      </c>
      <c r="O86" s="9" t="e">
        <f t="shared" si="355"/>
        <v>#VALUE!</v>
      </c>
      <c r="P86" s="9">
        <f t="shared" si="356"/>
        <v>0</v>
      </c>
      <c r="Q86" s="9">
        <f t="shared" si="357"/>
        <v>0</v>
      </c>
      <c r="R86" s="9">
        <f t="shared" si="358"/>
        <v>0</v>
      </c>
      <c r="S86" s="9">
        <f t="shared" si="359"/>
        <v>0</v>
      </c>
      <c r="T86" s="9">
        <f t="shared" si="360"/>
        <v>0</v>
      </c>
      <c r="U86" s="9">
        <f t="shared" si="361"/>
        <v>0</v>
      </c>
      <c r="V86" s="9">
        <f t="shared" si="362"/>
        <v>0</v>
      </c>
      <c r="W86" s="9">
        <f t="shared" si="363"/>
        <v>0</v>
      </c>
      <c r="X86" s="9">
        <f t="shared" si="364"/>
        <v>0</v>
      </c>
      <c r="Y86" s="9">
        <f t="shared" si="335"/>
        <v>0</v>
      </c>
      <c r="Z86" s="9">
        <f t="shared" si="365"/>
        <v>0</v>
      </c>
      <c r="AA86" s="9">
        <f t="shared" si="366"/>
        <v>0</v>
      </c>
      <c r="AB86" s="9" t="e">
        <f t="shared" si="367"/>
        <v>#VALUE!</v>
      </c>
      <c r="AC86" s="9">
        <f t="shared" si="336"/>
        <v>0</v>
      </c>
      <c r="AD86" s="9">
        <f t="shared" si="337"/>
        <v>0</v>
      </c>
      <c r="AE86" s="9">
        <f t="shared" si="338"/>
        <v>0</v>
      </c>
      <c r="AF86" s="9">
        <f t="shared" si="339"/>
        <v>0</v>
      </c>
      <c r="AG86" s="9">
        <f t="shared" si="340"/>
        <v>0</v>
      </c>
      <c r="AH86" s="8">
        <f t="shared" si="341"/>
        <v>0</v>
      </c>
      <c r="AI86" s="8">
        <f t="shared" si="342"/>
        <v>0</v>
      </c>
      <c r="AJ86" s="8">
        <f t="shared" si="343"/>
        <v>0</v>
      </c>
      <c r="AK86" s="8">
        <f t="shared" si="344"/>
        <v>0</v>
      </c>
      <c r="AL86" s="8">
        <f t="shared" si="345"/>
        <v>0</v>
      </c>
      <c r="AM86" s="103" t="str">
        <f t="shared" si="346"/>
        <v>1</v>
      </c>
      <c r="AN86" s="63"/>
      <c r="AO86" s="63"/>
      <c r="AP86" s="63"/>
      <c r="AQ86" s="63"/>
      <c r="AR86" s="66"/>
      <c r="AS86" s="66"/>
      <c r="AT86" s="63"/>
      <c r="AU86" s="63"/>
      <c r="AV86" s="63"/>
      <c r="AW86" s="63"/>
      <c r="AX86" s="63"/>
      <c r="AY86" s="66"/>
      <c r="AZ86" s="66"/>
      <c r="BA86" s="63"/>
      <c r="BB86" s="63"/>
      <c r="BC86" s="63"/>
      <c r="BD86" s="63"/>
      <c r="BE86" s="63"/>
      <c r="BF86" s="66"/>
      <c r="BG86" s="66"/>
      <c r="BH86" s="63"/>
      <c r="BI86" s="63"/>
      <c r="BJ86" s="63"/>
      <c r="BK86" s="63"/>
      <c r="BL86" s="63"/>
      <c r="BM86" s="66"/>
      <c r="BN86" s="66"/>
      <c r="BO86" s="63"/>
      <c r="BP86" s="63"/>
      <c r="BQ86" s="63"/>
      <c r="BR86" s="63"/>
      <c r="BS86" s="70"/>
      <c r="BU86" s="70"/>
      <c r="BV86" s="70"/>
      <c r="BW86" s="70"/>
      <c r="BX86" s="70"/>
      <c r="BY86" s="70"/>
      <c r="BZ86" s="70"/>
      <c r="CB86" s="104">
        <f t="shared" si="368"/>
        <v>0</v>
      </c>
      <c r="CC86" s="104">
        <f t="shared" si="369"/>
        <v>0</v>
      </c>
      <c r="CD86" s="104">
        <f t="shared" si="370"/>
        <v>0</v>
      </c>
      <c r="CE86" s="104">
        <f t="shared" si="371"/>
        <v>0</v>
      </c>
      <c r="CF86" s="104">
        <f t="shared" si="372"/>
        <v>0</v>
      </c>
      <c r="CG86" s="104">
        <f t="shared" si="373"/>
        <v>0</v>
      </c>
      <c r="CI86" s="105"/>
      <c r="CJ86" s="105"/>
      <c r="CK86" s="105"/>
      <c r="CL86" s="105"/>
      <c r="CM86" s="105"/>
      <c r="CN86" s="105"/>
      <c r="CO86" s="105"/>
      <c r="CP86" s="105"/>
    </row>
    <row r="87" spans="1:94" ht="12" hidden="1" x14ac:dyDescent="0.3">
      <c r="A87" s="387"/>
      <c r="B87" s="387" t="s">
        <v>242</v>
      </c>
      <c r="C87" s="387" t="s">
        <v>26</v>
      </c>
      <c r="D87" s="388">
        <v>0</v>
      </c>
      <c r="E87" s="388">
        <v>0.72916666666666663</v>
      </c>
      <c r="F87" s="389" t="str">
        <f t="shared" si="332"/>
        <v>Off-PT</v>
      </c>
      <c r="G87" s="9"/>
      <c r="H87" s="891" t="s">
        <v>117</v>
      </c>
      <c r="I87" s="391"/>
      <c r="J87" s="392">
        <f t="shared" si="333"/>
        <v>683.8</v>
      </c>
      <c r="K87" s="433" t="s">
        <v>117</v>
      </c>
      <c r="L87" s="394">
        <f t="shared" si="334"/>
        <v>0</v>
      </c>
      <c r="M87" s="395">
        <f t="shared" si="353"/>
        <v>0</v>
      </c>
      <c r="N87" s="395">
        <f t="shared" si="354"/>
        <v>0</v>
      </c>
      <c r="O87" s="9" t="e">
        <f t="shared" si="355"/>
        <v>#VALUE!</v>
      </c>
      <c r="P87" s="9">
        <f t="shared" si="356"/>
        <v>0</v>
      </c>
      <c r="Q87" s="9">
        <f t="shared" si="357"/>
        <v>0</v>
      </c>
      <c r="R87" s="9">
        <f t="shared" si="358"/>
        <v>0</v>
      </c>
      <c r="S87" s="9">
        <f t="shared" si="359"/>
        <v>0</v>
      </c>
      <c r="T87" s="9">
        <f t="shared" si="360"/>
        <v>0</v>
      </c>
      <c r="U87" s="9">
        <f t="shared" si="361"/>
        <v>0</v>
      </c>
      <c r="V87" s="9">
        <f t="shared" si="362"/>
        <v>0</v>
      </c>
      <c r="W87" s="9">
        <f t="shared" si="363"/>
        <v>0</v>
      </c>
      <c r="X87" s="9">
        <f t="shared" si="364"/>
        <v>0</v>
      </c>
      <c r="Y87" s="9">
        <f t="shared" si="335"/>
        <v>0</v>
      </c>
      <c r="Z87" s="9">
        <f t="shared" si="365"/>
        <v>0</v>
      </c>
      <c r="AA87" s="9">
        <f t="shared" si="366"/>
        <v>0</v>
      </c>
      <c r="AB87" s="9" t="e">
        <f t="shared" si="367"/>
        <v>#VALUE!</v>
      </c>
      <c r="AC87" s="9">
        <f t="shared" si="336"/>
        <v>0</v>
      </c>
      <c r="AD87" s="9">
        <f t="shared" si="337"/>
        <v>0</v>
      </c>
      <c r="AE87" s="9">
        <f t="shared" si="338"/>
        <v>0</v>
      </c>
      <c r="AF87" s="9">
        <f t="shared" si="339"/>
        <v>0</v>
      </c>
      <c r="AG87" s="9">
        <f t="shared" si="340"/>
        <v>0</v>
      </c>
      <c r="AH87" s="8">
        <f t="shared" si="341"/>
        <v>0</v>
      </c>
      <c r="AI87" s="8">
        <f t="shared" si="342"/>
        <v>0</v>
      </c>
      <c r="AJ87" s="8">
        <f t="shared" si="343"/>
        <v>0</v>
      </c>
      <c r="AK87" s="8">
        <f t="shared" si="344"/>
        <v>0</v>
      </c>
      <c r="AL87" s="8">
        <f t="shared" si="345"/>
        <v>0</v>
      </c>
      <c r="AM87" s="103" t="str">
        <f t="shared" si="346"/>
        <v>1</v>
      </c>
      <c r="AN87" s="63"/>
      <c r="AO87" s="63"/>
      <c r="AP87" s="63"/>
      <c r="AQ87" s="63"/>
      <c r="AR87" s="66"/>
      <c r="AS87" s="66"/>
      <c r="AT87" s="63"/>
      <c r="AU87" s="63"/>
      <c r="AV87" s="63"/>
      <c r="AW87" s="63"/>
      <c r="AX87" s="63"/>
      <c r="AY87" s="66"/>
      <c r="AZ87" s="66"/>
      <c r="BA87" s="63"/>
      <c r="BB87" s="63"/>
      <c r="BC87" s="63"/>
      <c r="BD87" s="63"/>
      <c r="BE87" s="63"/>
      <c r="BF87" s="66"/>
      <c r="BG87" s="66"/>
      <c r="BH87" s="63"/>
      <c r="BI87" s="63"/>
      <c r="BJ87" s="63"/>
      <c r="BK87" s="63"/>
      <c r="BL87" s="63"/>
      <c r="BM87" s="66"/>
      <c r="BN87" s="66"/>
      <c r="BO87" s="63"/>
      <c r="BP87" s="63"/>
      <c r="BQ87" s="63"/>
      <c r="BR87" s="63"/>
      <c r="BS87" s="70"/>
      <c r="BU87" s="70"/>
      <c r="BV87" s="70"/>
      <c r="BW87" s="70"/>
      <c r="BX87" s="70"/>
      <c r="BY87" s="70"/>
      <c r="BZ87" s="70"/>
      <c r="CB87" s="104">
        <f t="shared" si="368"/>
        <v>0</v>
      </c>
      <c r="CC87" s="104">
        <f t="shared" si="369"/>
        <v>0</v>
      </c>
      <c r="CD87" s="104">
        <f t="shared" si="370"/>
        <v>0</v>
      </c>
      <c r="CE87" s="104">
        <f t="shared" si="371"/>
        <v>0</v>
      </c>
      <c r="CF87" s="104">
        <f t="shared" si="372"/>
        <v>0</v>
      </c>
      <c r="CG87" s="104">
        <f t="shared" si="373"/>
        <v>0</v>
      </c>
      <c r="CI87" s="105"/>
      <c r="CJ87" s="105"/>
      <c r="CK87" s="105"/>
      <c r="CL87" s="105"/>
      <c r="CM87" s="105"/>
      <c r="CN87" s="105"/>
      <c r="CO87" s="105"/>
      <c r="CP87" s="105"/>
    </row>
    <row r="88" spans="1:94" ht="12" hidden="1" x14ac:dyDescent="0.3">
      <c r="A88" s="387"/>
      <c r="B88" s="387" t="s">
        <v>242</v>
      </c>
      <c r="C88" s="387" t="s">
        <v>26</v>
      </c>
      <c r="D88" s="388">
        <v>0</v>
      </c>
      <c r="E88" s="388">
        <v>0.72916666666666663</v>
      </c>
      <c r="F88" s="389" t="str">
        <f t="shared" si="332"/>
        <v>Off-PT</v>
      </c>
      <c r="G88" s="9"/>
      <c r="H88" s="891" t="s">
        <v>117</v>
      </c>
      <c r="I88" s="391"/>
      <c r="J88" s="392">
        <f t="shared" si="333"/>
        <v>683.8</v>
      </c>
      <c r="K88" s="433" t="s">
        <v>117</v>
      </c>
      <c r="L88" s="394">
        <f t="shared" si="334"/>
        <v>0</v>
      </c>
      <c r="M88" s="395">
        <f t="shared" si="353"/>
        <v>0</v>
      </c>
      <c r="N88" s="395">
        <f t="shared" si="354"/>
        <v>0</v>
      </c>
      <c r="O88" s="9" t="e">
        <f t="shared" si="355"/>
        <v>#VALUE!</v>
      </c>
      <c r="P88" s="9">
        <f t="shared" si="356"/>
        <v>0</v>
      </c>
      <c r="Q88" s="9">
        <f t="shared" si="357"/>
        <v>0</v>
      </c>
      <c r="R88" s="9">
        <f t="shared" si="358"/>
        <v>0</v>
      </c>
      <c r="S88" s="9">
        <f t="shared" si="359"/>
        <v>0</v>
      </c>
      <c r="T88" s="9">
        <f t="shared" si="360"/>
        <v>0</v>
      </c>
      <c r="U88" s="9">
        <f t="shared" si="361"/>
        <v>0</v>
      </c>
      <c r="V88" s="9">
        <f t="shared" si="362"/>
        <v>0</v>
      </c>
      <c r="W88" s="9">
        <f t="shared" si="363"/>
        <v>0</v>
      </c>
      <c r="X88" s="9">
        <f t="shared" si="364"/>
        <v>0</v>
      </c>
      <c r="Y88" s="9">
        <f t="shared" si="335"/>
        <v>0</v>
      </c>
      <c r="Z88" s="9">
        <f t="shared" si="365"/>
        <v>0</v>
      </c>
      <c r="AA88" s="9">
        <f t="shared" si="366"/>
        <v>0</v>
      </c>
      <c r="AB88" s="9" t="e">
        <f t="shared" si="367"/>
        <v>#VALUE!</v>
      </c>
      <c r="AC88" s="9">
        <f t="shared" si="336"/>
        <v>0</v>
      </c>
      <c r="AD88" s="9">
        <f t="shared" si="337"/>
        <v>0</v>
      </c>
      <c r="AE88" s="9">
        <f t="shared" si="338"/>
        <v>0</v>
      </c>
      <c r="AF88" s="9">
        <f t="shared" si="339"/>
        <v>0</v>
      </c>
      <c r="AG88" s="9">
        <f t="shared" si="340"/>
        <v>0</v>
      </c>
      <c r="AH88" s="8">
        <f t="shared" si="341"/>
        <v>0</v>
      </c>
      <c r="AI88" s="8">
        <f t="shared" si="342"/>
        <v>0</v>
      </c>
      <c r="AJ88" s="8">
        <f t="shared" si="343"/>
        <v>0</v>
      </c>
      <c r="AK88" s="8">
        <f t="shared" si="344"/>
        <v>0</v>
      </c>
      <c r="AL88" s="8">
        <f t="shared" si="345"/>
        <v>0</v>
      </c>
      <c r="AM88" s="103" t="str">
        <f t="shared" si="346"/>
        <v>1</v>
      </c>
      <c r="AN88" s="63"/>
      <c r="AO88" s="63"/>
      <c r="AP88" s="63"/>
      <c r="AQ88" s="63"/>
      <c r="AR88" s="66"/>
      <c r="AS88" s="66"/>
      <c r="AT88" s="63"/>
      <c r="AU88" s="63"/>
      <c r="AV88" s="63"/>
      <c r="AW88" s="63"/>
      <c r="AX88" s="63"/>
      <c r="AY88" s="66"/>
      <c r="AZ88" s="66"/>
      <c r="BA88" s="63"/>
      <c r="BB88" s="63"/>
      <c r="BC88" s="63"/>
      <c r="BD88" s="63"/>
      <c r="BE88" s="63"/>
      <c r="BF88" s="66"/>
      <c r="BG88" s="66"/>
      <c r="BH88" s="63"/>
      <c r="BI88" s="63"/>
      <c r="BJ88" s="63"/>
      <c r="BK88" s="63"/>
      <c r="BL88" s="63"/>
      <c r="BM88" s="66"/>
      <c r="BN88" s="66"/>
      <c r="BO88" s="63"/>
      <c r="BP88" s="63"/>
      <c r="BQ88" s="63"/>
      <c r="BR88" s="63"/>
      <c r="BS88" s="70"/>
      <c r="BU88" s="70"/>
      <c r="BV88" s="70"/>
      <c r="BW88" s="70"/>
      <c r="BX88" s="70"/>
      <c r="BY88" s="70"/>
      <c r="BZ88" s="70"/>
      <c r="CB88" s="104">
        <f t="shared" si="368"/>
        <v>0</v>
      </c>
      <c r="CC88" s="104">
        <f t="shared" si="369"/>
        <v>0</v>
      </c>
      <c r="CD88" s="104">
        <f t="shared" si="370"/>
        <v>0</v>
      </c>
      <c r="CE88" s="104">
        <f t="shared" si="371"/>
        <v>0</v>
      </c>
      <c r="CF88" s="104">
        <f t="shared" si="372"/>
        <v>0</v>
      </c>
      <c r="CG88" s="104">
        <f t="shared" si="373"/>
        <v>0</v>
      </c>
      <c r="CI88" s="105"/>
      <c r="CJ88" s="105"/>
      <c r="CK88" s="105"/>
      <c r="CL88" s="105"/>
      <c r="CM88" s="105"/>
      <c r="CN88" s="105"/>
      <c r="CO88" s="105"/>
      <c r="CP88" s="105"/>
    </row>
    <row r="89" spans="1:94" ht="12" hidden="1" x14ac:dyDescent="0.3">
      <c r="A89" s="387"/>
      <c r="B89" s="387" t="s">
        <v>242</v>
      </c>
      <c r="C89" s="387" t="s">
        <v>26</v>
      </c>
      <c r="D89" s="388">
        <v>0</v>
      </c>
      <c r="E89" s="388">
        <v>0.72916666666666663</v>
      </c>
      <c r="F89" s="389" t="str">
        <f t="shared" si="332"/>
        <v>Off-PT</v>
      </c>
      <c r="G89" s="9"/>
      <c r="H89" s="891" t="s">
        <v>117</v>
      </c>
      <c r="I89" s="391"/>
      <c r="J89" s="392">
        <f t="shared" si="333"/>
        <v>683.8</v>
      </c>
      <c r="K89" s="433" t="s">
        <v>117</v>
      </c>
      <c r="L89" s="394">
        <f t="shared" si="334"/>
        <v>0</v>
      </c>
      <c r="M89" s="395">
        <f t="shared" si="353"/>
        <v>0</v>
      </c>
      <c r="N89" s="395">
        <f t="shared" si="354"/>
        <v>0</v>
      </c>
      <c r="O89" s="9" t="e">
        <f t="shared" si="355"/>
        <v>#VALUE!</v>
      </c>
      <c r="P89" s="9">
        <f t="shared" si="356"/>
        <v>0</v>
      </c>
      <c r="Q89" s="9">
        <f t="shared" si="357"/>
        <v>0</v>
      </c>
      <c r="R89" s="9">
        <f t="shared" si="358"/>
        <v>0</v>
      </c>
      <c r="S89" s="9">
        <f t="shared" si="359"/>
        <v>0</v>
      </c>
      <c r="T89" s="9">
        <f t="shared" si="360"/>
        <v>0</v>
      </c>
      <c r="U89" s="9">
        <f t="shared" si="361"/>
        <v>0</v>
      </c>
      <c r="V89" s="9">
        <f t="shared" si="362"/>
        <v>0</v>
      </c>
      <c r="W89" s="9">
        <f t="shared" si="363"/>
        <v>0</v>
      </c>
      <c r="X89" s="9">
        <f t="shared" si="364"/>
        <v>0</v>
      </c>
      <c r="Y89" s="9">
        <f t="shared" si="335"/>
        <v>0</v>
      </c>
      <c r="Z89" s="9">
        <f t="shared" si="365"/>
        <v>0</v>
      </c>
      <c r="AA89" s="9">
        <f t="shared" si="366"/>
        <v>0</v>
      </c>
      <c r="AB89" s="9" t="e">
        <f t="shared" si="367"/>
        <v>#VALUE!</v>
      </c>
      <c r="AC89" s="9">
        <f t="shared" si="336"/>
        <v>0</v>
      </c>
      <c r="AD89" s="9">
        <f t="shared" si="337"/>
        <v>0</v>
      </c>
      <c r="AE89" s="9">
        <f t="shared" si="338"/>
        <v>0</v>
      </c>
      <c r="AF89" s="9">
        <f t="shared" si="339"/>
        <v>0</v>
      </c>
      <c r="AG89" s="9">
        <f t="shared" si="340"/>
        <v>0</v>
      </c>
      <c r="AH89" s="8">
        <f t="shared" si="341"/>
        <v>0</v>
      </c>
      <c r="AI89" s="8">
        <f t="shared" si="342"/>
        <v>0</v>
      </c>
      <c r="AJ89" s="8">
        <f t="shared" si="343"/>
        <v>0</v>
      </c>
      <c r="AK89" s="8">
        <f t="shared" si="344"/>
        <v>0</v>
      </c>
      <c r="AL89" s="8">
        <f t="shared" si="345"/>
        <v>0</v>
      </c>
      <c r="AM89" s="103" t="str">
        <f t="shared" si="346"/>
        <v>1</v>
      </c>
      <c r="AN89" s="63"/>
      <c r="AO89" s="63"/>
      <c r="AP89" s="63"/>
      <c r="AQ89" s="63"/>
      <c r="AR89" s="66"/>
      <c r="AS89" s="66"/>
      <c r="AT89" s="63"/>
      <c r="AU89" s="63"/>
      <c r="AV89" s="63"/>
      <c r="AW89" s="63"/>
      <c r="AX89" s="63"/>
      <c r="AY89" s="66"/>
      <c r="AZ89" s="66"/>
      <c r="BA89" s="63"/>
      <c r="BB89" s="63"/>
      <c r="BC89" s="63"/>
      <c r="BD89" s="63"/>
      <c r="BE89" s="63"/>
      <c r="BF89" s="66"/>
      <c r="BG89" s="66"/>
      <c r="BH89" s="63"/>
      <c r="BI89" s="63"/>
      <c r="BJ89" s="63"/>
      <c r="BK89" s="63"/>
      <c r="BL89" s="63"/>
      <c r="BM89" s="66"/>
      <c r="BN89" s="66"/>
      <c r="BO89" s="63"/>
      <c r="BP89" s="63"/>
      <c r="BQ89" s="63"/>
      <c r="BR89" s="63"/>
      <c r="BS89" s="70"/>
      <c r="BU89" s="70"/>
      <c r="BV89" s="70"/>
      <c r="BW89" s="70"/>
      <c r="BX89" s="70"/>
      <c r="BY89" s="70"/>
      <c r="BZ89" s="70"/>
      <c r="CB89" s="104">
        <f t="shared" si="368"/>
        <v>0</v>
      </c>
      <c r="CC89" s="104">
        <f t="shared" si="369"/>
        <v>0</v>
      </c>
      <c r="CD89" s="104">
        <f t="shared" si="370"/>
        <v>0</v>
      </c>
      <c r="CE89" s="104">
        <f t="shared" si="371"/>
        <v>0</v>
      </c>
      <c r="CF89" s="104">
        <f t="shared" si="372"/>
        <v>0</v>
      </c>
      <c r="CG89" s="104">
        <f t="shared" si="373"/>
        <v>0</v>
      </c>
      <c r="CI89" s="105"/>
      <c r="CJ89" s="105"/>
      <c r="CK89" s="105"/>
      <c r="CL89" s="105"/>
      <c r="CM89" s="105"/>
      <c r="CN89" s="105"/>
      <c r="CO89" s="105"/>
      <c r="CP89" s="105"/>
    </row>
    <row r="90" spans="1:94" ht="12" hidden="1" x14ac:dyDescent="0.3">
      <c r="A90" s="387"/>
      <c r="B90" s="387" t="s">
        <v>107</v>
      </c>
      <c r="C90" s="387" t="s">
        <v>26</v>
      </c>
      <c r="D90" s="388">
        <v>0.72916666666666663</v>
      </c>
      <c r="E90" s="388">
        <v>0</v>
      </c>
      <c r="F90" s="389" t="str">
        <f t="shared" si="332"/>
        <v>PT</v>
      </c>
      <c r="G90" s="9"/>
      <c r="H90" s="891" t="s">
        <v>117</v>
      </c>
      <c r="I90" s="391"/>
      <c r="J90" s="392">
        <f t="shared" si="333"/>
        <v>683.8</v>
      </c>
      <c r="K90" s="433" t="s">
        <v>117</v>
      </c>
      <c r="L90" s="394">
        <f t="shared" si="334"/>
        <v>0</v>
      </c>
      <c r="M90" s="395">
        <f t="shared" si="353"/>
        <v>0</v>
      </c>
      <c r="N90" s="395">
        <f t="shared" si="354"/>
        <v>0</v>
      </c>
      <c r="O90" s="9" t="e">
        <f t="shared" si="355"/>
        <v>#VALUE!</v>
      </c>
      <c r="P90" s="9">
        <f t="shared" si="356"/>
        <v>0</v>
      </c>
      <c r="Q90" s="9">
        <f t="shared" si="357"/>
        <v>0</v>
      </c>
      <c r="R90" s="9">
        <f t="shared" si="358"/>
        <v>0</v>
      </c>
      <c r="S90" s="9">
        <f t="shared" si="359"/>
        <v>0</v>
      </c>
      <c r="T90" s="9">
        <f t="shared" si="360"/>
        <v>0</v>
      </c>
      <c r="U90" s="9">
        <f t="shared" si="361"/>
        <v>0</v>
      </c>
      <c r="V90" s="9">
        <f t="shared" si="362"/>
        <v>0</v>
      </c>
      <c r="W90" s="9">
        <f t="shared" si="363"/>
        <v>0</v>
      </c>
      <c r="X90" s="9">
        <f t="shared" si="364"/>
        <v>0</v>
      </c>
      <c r="Y90" s="9">
        <f t="shared" si="335"/>
        <v>0</v>
      </c>
      <c r="Z90" s="9">
        <f t="shared" si="365"/>
        <v>0</v>
      </c>
      <c r="AA90" s="9">
        <f t="shared" si="366"/>
        <v>0</v>
      </c>
      <c r="AB90" s="9" t="e">
        <f t="shared" si="367"/>
        <v>#VALUE!</v>
      </c>
      <c r="AC90" s="9">
        <f t="shared" si="336"/>
        <v>0</v>
      </c>
      <c r="AD90" s="9">
        <f t="shared" si="337"/>
        <v>0</v>
      </c>
      <c r="AE90" s="9">
        <f t="shared" si="338"/>
        <v>0</v>
      </c>
      <c r="AF90" s="9">
        <f t="shared" si="339"/>
        <v>0</v>
      </c>
      <c r="AG90" s="9">
        <f t="shared" si="340"/>
        <v>0</v>
      </c>
      <c r="AH90" s="8">
        <f t="shared" si="341"/>
        <v>0</v>
      </c>
      <c r="AI90" s="8">
        <f t="shared" si="342"/>
        <v>0</v>
      </c>
      <c r="AJ90" s="8">
        <f t="shared" si="343"/>
        <v>0</v>
      </c>
      <c r="AK90" s="8">
        <f t="shared" si="344"/>
        <v>0</v>
      </c>
      <c r="AL90" s="8">
        <f t="shared" si="345"/>
        <v>0</v>
      </c>
      <c r="AM90" s="103" t="str">
        <f t="shared" si="346"/>
        <v>1</v>
      </c>
      <c r="AN90" s="63"/>
      <c r="AO90" s="63"/>
      <c r="AP90" s="63"/>
      <c r="AQ90" s="63"/>
      <c r="AR90" s="66"/>
      <c r="AS90" s="66"/>
      <c r="AT90" s="63"/>
      <c r="AU90" s="63"/>
      <c r="AV90" s="63"/>
      <c r="AW90" s="63"/>
      <c r="AX90" s="63"/>
      <c r="AY90" s="66"/>
      <c r="AZ90" s="66"/>
      <c r="BA90" s="63"/>
      <c r="BB90" s="63"/>
      <c r="BC90" s="63"/>
      <c r="BD90" s="63"/>
      <c r="BE90" s="63"/>
      <c r="BF90" s="66"/>
      <c r="BG90" s="66"/>
      <c r="BH90" s="63"/>
      <c r="BI90" s="63"/>
      <c r="BJ90" s="63"/>
      <c r="BK90" s="63"/>
      <c r="BL90" s="63"/>
      <c r="BM90" s="66"/>
      <c r="BN90" s="66"/>
      <c r="BO90" s="63"/>
      <c r="BP90" s="63"/>
      <c r="BQ90" s="63"/>
      <c r="BR90" s="63"/>
      <c r="BS90" s="70"/>
      <c r="BU90" s="70"/>
      <c r="BV90" s="70"/>
      <c r="BW90" s="70"/>
      <c r="BX90" s="70"/>
      <c r="BY90" s="70"/>
      <c r="BZ90" s="70"/>
      <c r="CB90" s="104">
        <f t="shared" si="368"/>
        <v>0</v>
      </c>
      <c r="CC90" s="104">
        <f t="shared" si="369"/>
        <v>0</v>
      </c>
      <c r="CD90" s="104">
        <f t="shared" si="370"/>
        <v>0</v>
      </c>
      <c r="CE90" s="104">
        <f t="shared" si="371"/>
        <v>0</v>
      </c>
      <c r="CF90" s="104">
        <f t="shared" si="372"/>
        <v>0</v>
      </c>
      <c r="CG90" s="104">
        <f t="shared" si="373"/>
        <v>0</v>
      </c>
      <c r="CI90" s="105"/>
      <c r="CJ90" s="105"/>
      <c r="CK90" s="105"/>
      <c r="CL90" s="105"/>
      <c r="CM90" s="105"/>
      <c r="CN90" s="105"/>
      <c r="CO90" s="105"/>
      <c r="CP90" s="105"/>
    </row>
    <row r="91" spans="1:94" ht="12" hidden="1" x14ac:dyDescent="0.3">
      <c r="A91" s="387"/>
      <c r="B91" s="387" t="s">
        <v>107</v>
      </c>
      <c r="C91" s="387" t="s">
        <v>26</v>
      </c>
      <c r="D91" s="388">
        <v>0.72916666666666663</v>
      </c>
      <c r="E91" s="388">
        <v>0</v>
      </c>
      <c r="F91" s="389" t="str">
        <f t="shared" si="332"/>
        <v>PT</v>
      </c>
      <c r="G91" s="9"/>
      <c r="H91" s="891" t="s">
        <v>117</v>
      </c>
      <c r="I91" s="391"/>
      <c r="J91" s="392">
        <f t="shared" si="333"/>
        <v>683.8</v>
      </c>
      <c r="K91" s="433" t="s">
        <v>117</v>
      </c>
      <c r="L91" s="394">
        <f t="shared" si="334"/>
        <v>0</v>
      </c>
      <c r="M91" s="395">
        <f t="shared" si="353"/>
        <v>0</v>
      </c>
      <c r="N91" s="395">
        <f t="shared" si="354"/>
        <v>0</v>
      </c>
      <c r="O91" s="9" t="e">
        <f t="shared" si="355"/>
        <v>#VALUE!</v>
      </c>
      <c r="P91" s="9">
        <f t="shared" si="356"/>
        <v>0</v>
      </c>
      <c r="Q91" s="9">
        <f t="shared" si="357"/>
        <v>0</v>
      </c>
      <c r="R91" s="9">
        <f t="shared" si="358"/>
        <v>0</v>
      </c>
      <c r="S91" s="9">
        <f t="shared" si="359"/>
        <v>0</v>
      </c>
      <c r="T91" s="9">
        <f t="shared" si="360"/>
        <v>0</v>
      </c>
      <c r="U91" s="9">
        <f t="shared" si="361"/>
        <v>0</v>
      </c>
      <c r="V91" s="9">
        <f t="shared" si="362"/>
        <v>0</v>
      </c>
      <c r="W91" s="9">
        <f t="shared" si="363"/>
        <v>0</v>
      </c>
      <c r="X91" s="9">
        <f t="shared" si="364"/>
        <v>0</v>
      </c>
      <c r="Y91" s="9">
        <f t="shared" si="335"/>
        <v>0</v>
      </c>
      <c r="Z91" s="9">
        <f t="shared" si="365"/>
        <v>0</v>
      </c>
      <c r="AA91" s="9">
        <f t="shared" si="366"/>
        <v>0</v>
      </c>
      <c r="AB91" s="9" t="e">
        <f t="shared" si="367"/>
        <v>#VALUE!</v>
      </c>
      <c r="AC91" s="9">
        <f t="shared" si="336"/>
        <v>0</v>
      </c>
      <c r="AD91" s="9">
        <f t="shared" si="337"/>
        <v>0</v>
      </c>
      <c r="AE91" s="9">
        <f t="shared" si="338"/>
        <v>0</v>
      </c>
      <c r="AF91" s="9">
        <f t="shared" si="339"/>
        <v>0</v>
      </c>
      <c r="AG91" s="9">
        <f t="shared" si="340"/>
        <v>0</v>
      </c>
      <c r="AH91" s="8">
        <f t="shared" si="341"/>
        <v>0</v>
      </c>
      <c r="AI91" s="8">
        <f t="shared" si="342"/>
        <v>0</v>
      </c>
      <c r="AJ91" s="8">
        <f t="shared" si="343"/>
        <v>0</v>
      </c>
      <c r="AK91" s="8">
        <f t="shared" si="344"/>
        <v>0</v>
      </c>
      <c r="AL91" s="8">
        <f t="shared" si="345"/>
        <v>0</v>
      </c>
      <c r="AM91" s="103" t="str">
        <f t="shared" si="346"/>
        <v>1</v>
      </c>
      <c r="AN91" s="63"/>
      <c r="AO91" s="63"/>
      <c r="AP91" s="63"/>
      <c r="AQ91" s="63"/>
      <c r="AR91" s="66"/>
      <c r="AS91" s="66"/>
      <c r="AT91" s="63"/>
      <c r="AU91" s="63"/>
      <c r="AV91" s="63"/>
      <c r="AW91" s="63"/>
      <c r="AX91" s="63"/>
      <c r="AY91" s="66"/>
      <c r="AZ91" s="66"/>
      <c r="BA91" s="63"/>
      <c r="BB91" s="63"/>
      <c r="BC91" s="63"/>
      <c r="BD91" s="63"/>
      <c r="BE91" s="63"/>
      <c r="BF91" s="66"/>
      <c r="BG91" s="66"/>
      <c r="BH91" s="63"/>
      <c r="BI91" s="63"/>
      <c r="BJ91" s="63"/>
      <c r="BK91" s="63"/>
      <c r="BL91" s="63"/>
      <c r="BM91" s="66"/>
      <c r="BN91" s="66"/>
      <c r="BO91" s="63"/>
      <c r="BP91" s="63"/>
      <c r="BQ91" s="63"/>
      <c r="BR91" s="63"/>
      <c r="BS91" s="70"/>
      <c r="BU91" s="70"/>
      <c r="BV91" s="70"/>
      <c r="BW91" s="70"/>
      <c r="BX91" s="70"/>
      <c r="BY91" s="70"/>
      <c r="BZ91" s="70"/>
      <c r="CB91" s="104">
        <f t="shared" si="368"/>
        <v>0</v>
      </c>
      <c r="CC91" s="104">
        <f t="shared" si="369"/>
        <v>0</v>
      </c>
      <c r="CD91" s="104">
        <f t="shared" si="370"/>
        <v>0</v>
      </c>
      <c r="CE91" s="104">
        <f t="shared" si="371"/>
        <v>0</v>
      </c>
      <c r="CF91" s="104">
        <f t="shared" si="372"/>
        <v>0</v>
      </c>
      <c r="CG91" s="104">
        <f t="shared" si="373"/>
        <v>0</v>
      </c>
      <c r="CI91" s="105"/>
      <c r="CJ91" s="105"/>
      <c r="CK91" s="105"/>
      <c r="CL91" s="105"/>
      <c r="CM91" s="105"/>
      <c r="CN91" s="105"/>
      <c r="CO91" s="105"/>
      <c r="CP91" s="105"/>
    </row>
    <row r="92" spans="1:94" ht="12" hidden="1" x14ac:dyDescent="0.3">
      <c r="A92" s="387"/>
      <c r="B92" s="387" t="s">
        <v>107</v>
      </c>
      <c r="C92" s="387" t="s">
        <v>26</v>
      </c>
      <c r="D92" s="388">
        <v>0.72916666666666663</v>
      </c>
      <c r="E92" s="388">
        <v>0</v>
      </c>
      <c r="F92" s="389" t="str">
        <f t="shared" si="332"/>
        <v>PT</v>
      </c>
      <c r="G92" s="9"/>
      <c r="H92" s="891" t="s">
        <v>117</v>
      </c>
      <c r="I92" s="391"/>
      <c r="J92" s="392">
        <f t="shared" si="333"/>
        <v>683.8</v>
      </c>
      <c r="K92" s="433" t="s">
        <v>117</v>
      </c>
      <c r="L92" s="394">
        <f t="shared" si="334"/>
        <v>0</v>
      </c>
      <c r="M92" s="395">
        <f t="shared" si="353"/>
        <v>0</v>
      </c>
      <c r="N92" s="395">
        <f t="shared" si="354"/>
        <v>0</v>
      </c>
      <c r="O92" s="9" t="e">
        <f t="shared" si="355"/>
        <v>#VALUE!</v>
      </c>
      <c r="P92" s="9">
        <f t="shared" si="356"/>
        <v>0</v>
      </c>
      <c r="Q92" s="9">
        <f t="shared" si="357"/>
        <v>0</v>
      </c>
      <c r="R92" s="9">
        <f t="shared" si="358"/>
        <v>0</v>
      </c>
      <c r="S92" s="9">
        <f t="shared" si="359"/>
        <v>0</v>
      </c>
      <c r="T92" s="9">
        <f t="shared" si="360"/>
        <v>0</v>
      </c>
      <c r="U92" s="9">
        <f t="shared" si="361"/>
        <v>0</v>
      </c>
      <c r="V92" s="9">
        <f t="shared" si="362"/>
        <v>0</v>
      </c>
      <c r="W92" s="9">
        <f t="shared" si="363"/>
        <v>0</v>
      </c>
      <c r="X92" s="9">
        <f t="shared" si="364"/>
        <v>0</v>
      </c>
      <c r="Y92" s="9">
        <f t="shared" si="335"/>
        <v>0</v>
      </c>
      <c r="Z92" s="9">
        <f t="shared" si="365"/>
        <v>0</v>
      </c>
      <c r="AA92" s="9">
        <f t="shared" si="366"/>
        <v>0</v>
      </c>
      <c r="AB92" s="9" t="e">
        <f t="shared" si="367"/>
        <v>#VALUE!</v>
      </c>
      <c r="AC92" s="9">
        <f t="shared" si="336"/>
        <v>0</v>
      </c>
      <c r="AD92" s="9">
        <f t="shared" si="337"/>
        <v>0</v>
      </c>
      <c r="AE92" s="9">
        <f t="shared" si="338"/>
        <v>0</v>
      </c>
      <c r="AF92" s="9">
        <f t="shared" si="339"/>
        <v>0</v>
      </c>
      <c r="AG92" s="9">
        <f t="shared" si="340"/>
        <v>0</v>
      </c>
      <c r="AH92" s="8">
        <f t="shared" si="341"/>
        <v>0</v>
      </c>
      <c r="AI92" s="8">
        <f t="shared" si="342"/>
        <v>0</v>
      </c>
      <c r="AJ92" s="8">
        <f t="shared" si="343"/>
        <v>0</v>
      </c>
      <c r="AK92" s="8">
        <f t="shared" si="344"/>
        <v>0</v>
      </c>
      <c r="AL92" s="8">
        <f t="shared" si="345"/>
        <v>0</v>
      </c>
      <c r="AM92" s="103" t="str">
        <f t="shared" si="346"/>
        <v>1</v>
      </c>
      <c r="AN92" s="63"/>
      <c r="AO92" s="63"/>
      <c r="AP92" s="63"/>
      <c r="AQ92" s="63"/>
      <c r="AR92" s="66"/>
      <c r="AS92" s="66"/>
      <c r="AT92" s="63"/>
      <c r="AU92" s="63"/>
      <c r="AV92" s="63"/>
      <c r="AW92" s="63"/>
      <c r="AX92" s="63"/>
      <c r="AY92" s="66"/>
      <c r="AZ92" s="66"/>
      <c r="BA92" s="63"/>
      <c r="BB92" s="63"/>
      <c r="BC92" s="63"/>
      <c r="BD92" s="63"/>
      <c r="BE92" s="63"/>
      <c r="BF92" s="66"/>
      <c r="BG92" s="66"/>
      <c r="BH92" s="63"/>
      <c r="BI92" s="63"/>
      <c r="BJ92" s="63"/>
      <c r="BK92" s="63"/>
      <c r="BL92" s="63"/>
      <c r="BM92" s="66"/>
      <c r="BN92" s="66"/>
      <c r="BO92" s="63"/>
      <c r="BP92" s="63"/>
      <c r="BQ92" s="63"/>
      <c r="BR92" s="63"/>
      <c r="BS92" s="70"/>
      <c r="BU92" s="70"/>
      <c r="BV92" s="70"/>
      <c r="BW92" s="70"/>
      <c r="BX92" s="70"/>
      <c r="BY92" s="70"/>
      <c r="BZ92" s="70"/>
      <c r="CB92" s="104">
        <f t="shared" si="368"/>
        <v>0</v>
      </c>
      <c r="CC92" s="104">
        <f t="shared" si="369"/>
        <v>0</v>
      </c>
      <c r="CD92" s="104">
        <f t="shared" si="370"/>
        <v>0</v>
      </c>
      <c r="CE92" s="104">
        <f t="shared" si="371"/>
        <v>0</v>
      </c>
      <c r="CF92" s="104">
        <f t="shared" si="372"/>
        <v>0</v>
      </c>
      <c r="CG92" s="104">
        <f t="shared" si="373"/>
        <v>0</v>
      </c>
      <c r="CI92" s="105"/>
      <c r="CJ92" s="105"/>
      <c r="CK92" s="105"/>
      <c r="CL92" s="105"/>
      <c r="CM92" s="105"/>
      <c r="CN92" s="105"/>
      <c r="CO92" s="105"/>
      <c r="CP92" s="105"/>
    </row>
    <row r="93" spans="1:94" ht="12.6" hidden="1" thickBot="1" x14ac:dyDescent="0.35">
      <c r="A93" s="387"/>
      <c r="B93" s="387" t="s">
        <v>107</v>
      </c>
      <c r="C93" s="387" t="s">
        <v>26</v>
      </c>
      <c r="D93" s="388">
        <v>0.72916666666666663</v>
      </c>
      <c r="E93" s="388">
        <v>0</v>
      </c>
      <c r="F93" s="389" t="str">
        <f t="shared" si="332"/>
        <v>PT</v>
      </c>
      <c r="G93" s="9"/>
      <c r="H93" s="891" t="s">
        <v>117</v>
      </c>
      <c r="I93" s="391"/>
      <c r="J93" s="392">
        <f t="shared" si="333"/>
        <v>683.8</v>
      </c>
      <c r="K93" s="433" t="s">
        <v>117</v>
      </c>
      <c r="L93" s="394">
        <f t="shared" si="334"/>
        <v>0</v>
      </c>
      <c r="M93" s="395">
        <f t="shared" si="353"/>
        <v>0</v>
      </c>
      <c r="N93" s="395">
        <f t="shared" si="354"/>
        <v>0</v>
      </c>
      <c r="O93" s="9" t="e">
        <f t="shared" si="355"/>
        <v>#VALUE!</v>
      </c>
      <c r="P93" s="9">
        <f t="shared" si="356"/>
        <v>0</v>
      </c>
      <c r="Q93" s="9">
        <f t="shared" si="357"/>
        <v>0</v>
      </c>
      <c r="R93" s="9">
        <f t="shared" si="358"/>
        <v>0</v>
      </c>
      <c r="S93" s="9">
        <f t="shared" si="359"/>
        <v>0</v>
      </c>
      <c r="T93" s="9">
        <f t="shared" si="360"/>
        <v>0</v>
      </c>
      <c r="U93" s="9">
        <f t="shared" si="361"/>
        <v>0</v>
      </c>
      <c r="V93" s="9">
        <f t="shared" si="362"/>
        <v>0</v>
      </c>
      <c r="W93" s="9">
        <f t="shared" si="363"/>
        <v>0</v>
      </c>
      <c r="X93" s="9">
        <f t="shared" si="364"/>
        <v>0</v>
      </c>
      <c r="Y93" s="9">
        <f t="shared" si="335"/>
        <v>0</v>
      </c>
      <c r="Z93" s="9">
        <f t="shared" si="365"/>
        <v>0</v>
      </c>
      <c r="AA93" s="9">
        <f t="shared" si="366"/>
        <v>0</v>
      </c>
      <c r="AB93" s="9" t="e">
        <f t="shared" si="367"/>
        <v>#VALUE!</v>
      </c>
      <c r="AC93" s="9">
        <f t="shared" si="336"/>
        <v>0</v>
      </c>
      <c r="AD93" s="9">
        <f t="shared" si="337"/>
        <v>0</v>
      </c>
      <c r="AE93" s="9">
        <f t="shared" si="338"/>
        <v>0</v>
      </c>
      <c r="AF93" s="9">
        <f t="shared" si="339"/>
        <v>0</v>
      </c>
      <c r="AG93" s="9">
        <f t="shared" si="340"/>
        <v>0</v>
      </c>
      <c r="AH93" s="8">
        <f t="shared" si="341"/>
        <v>0</v>
      </c>
      <c r="AI93" s="8">
        <f t="shared" si="342"/>
        <v>0</v>
      </c>
      <c r="AJ93" s="8">
        <f t="shared" si="343"/>
        <v>0</v>
      </c>
      <c r="AK93" s="8">
        <f t="shared" si="344"/>
        <v>0</v>
      </c>
      <c r="AL93" s="8">
        <f t="shared" si="345"/>
        <v>0</v>
      </c>
      <c r="AM93" s="103" t="str">
        <f t="shared" si="346"/>
        <v>1</v>
      </c>
      <c r="AN93" s="63"/>
      <c r="AO93" s="63"/>
      <c r="AP93" s="63"/>
      <c r="AQ93" s="63"/>
      <c r="AR93" s="66"/>
      <c r="AS93" s="66"/>
      <c r="AT93" s="63"/>
      <c r="AU93" s="63"/>
      <c r="AV93" s="63"/>
      <c r="AW93" s="63"/>
      <c r="AX93" s="63"/>
      <c r="AY93" s="66"/>
      <c r="AZ93" s="66"/>
      <c r="BA93" s="63"/>
      <c r="BB93" s="63"/>
      <c r="BC93" s="63"/>
      <c r="BD93" s="63"/>
      <c r="BE93" s="63"/>
      <c r="BF93" s="66"/>
      <c r="BG93" s="66"/>
      <c r="BH93" s="63"/>
      <c r="BI93" s="63"/>
      <c r="BJ93" s="63"/>
      <c r="BK93" s="63"/>
      <c r="BL93" s="63"/>
      <c r="BM93" s="66"/>
      <c r="BN93" s="66"/>
      <c r="BO93" s="63"/>
      <c r="BP93" s="63"/>
      <c r="BQ93" s="63"/>
      <c r="BR93" s="63"/>
      <c r="BS93" s="70"/>
      <c r="BU93" s="70"/>
      <c r="BV93" s="70"/>
      <c r="BW93" s="70"/>
      <c r="BX93" s="70"/>
      <c r="BY93" s="70"/>
      <c r="BZ93" s="70"/>
      <c r="CB93" s="104">
        <f t="shared" si="368"/>
        <v>0</v>
      </c>
      <c r="CC93" s="104">
        <f t="shared" si="369"/>
        <v>0</v>
      </c>
      <c r="CD93" s="104">
        <f t="shared" si="370"/>
        <v>0</v>
      </c>
      <c r="CE93" s="104">
        <f t="shared" si="371"/>
        <v>0</v>
      </c>
      <c r="CF93" s="104">
        <f t="shared" si="372"/>
        <v>0</v>
      </c>
      <c r="CG93" s="104">
        <f t="shared" si="373"/>
        <v>0</v>
      </c>
      <c r="CI93" s="105"/>
      <c r="CJ93" s="105"/>
      <c r="CK93" s="105"/>
      <c r="CL93" s="105"/>
      <c r="CM93" s="105"/>
      <c r="CN93" s="105"/>
      <c r="CO93" s="105"/>
      <c r="CP93" s="105"/>
    </row>
    <row r="94" spans="1:94" ht="12.6" hidden="1" thickBot="1" x14ac:dyDescent="0.35">
      <c r="A94" s="414"/>
      <c r="B94" s="414"/>
      <c r="C94" s="414"/>
      <c r="D94" s="415"/>
      <c r="E94" s="415"/>
      <c r="F94" s="416"/>
      <c r="G94" s="68"/>
      <c r="H94" s="414"/>
      <c r="I94" s="417"/>
      <c r="J94" s="418" t="s">
        <v>75</v>
      </c>
      <c r="K94" s="419">
        <f>SUM(K78:K93)</f>
        <v>0</v>
      </c>
      <c r="L94" s="418">
        <f>SUM(L78:L93)</f>
        <v>0</v>
      </c>
      <c r="M94" s="420"/>
      <c r="N94" s="421">
        <f>SUM(N78:N93)</f>
        <v>0</v>
      </c>
      <c r="O94" s="110"/>
      <c r="P94" s="111">
        <f>SUM(P78:P93)</f>
        <v>0</v>
      </c>
      <c r="Q94" s="111"/>
      <c r="R94" s="111">
        <f>SUM(R78:R93)</f>
        <v>0</v>
      </c>
      <c r="S94" s="111"/>
      <c r="T94" s="111">
        <f>SUM(T78:T93)</f>
        <v>0</v>
      </c>
      <c r="U94" s="111"/>
      <c r="V94" s="112">
        <f>SUM(V78:V93)</f>
        <v>0</v>
      </c>
      <c r="W94" s="111"/>
      <c r="X94" s="111">
        <f>SUM(X78:X93)</f>
        <v>0</v>
      </c>
      <c r="Y94" s="111">
        <f>SUM(Y78:Y93)</f>
        <v>0</v>
      </c>
      <c r="Z94" s="111">
        <f>SUM(Z78:Z93)</f>
        <v>0</v>
      </c>
      <c r="AA94" s="111">
        <f>SUM(AA78:AA93)</f>
        <v>0</v>
      </c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2"/>
      <c r="AM94" s="113"/>
      <c r="AN94" s="121">
        <f t="shared" ref="AN94:BR94" si="374">COUNTA(AN78:AN93)</f>
        <v>0</v>
      </c>
      <c r="AO94" s="121">
        <f t="shared" si="374"/>
        <v>0</v>
      </c>
      <c r="AP94" s="121">
        <f t="shared" si="374"/>
        <v>0</v>
      </c>
      <c r="AQ94" s="121">
        <f t="shared" si="374"/>
        <v>0</v>
      </c>
      <c r="AR94" s="121">
        <f t="shared" si="374"/>
        <v>0</v>
      </c>
      <c r="AS94" s="121">
        <f t="shared" si="374"/>
        <v>0</v>
      </c>
      <c r="AT94" s="121">
        <f t="shared" si="374"/>
        <v>0</v>
      </c>
      <c r="AU94" s="121">
        <f t="shared" si="374"/>
        <v>0</v>
      </c>
      <c r="AV94" s="121">
        <f t="shared" si="374"/>
        <v>0</v>
      </c>
      <c r="AW94" s="121">
        <f t="shared" si="374"/>
        <v>0</v>
      </c>
      <c r="AX94" s="121">
        <f t="shared" si="374"/>
        <v>0</v>
      </c>
      <c r="AY94" s="121">
        <f t="shared" si="374"/>
        <v>0</v>
      </c>
      <c r="AZ94" s="121">
        <f t="shared" si="374"/>
        <v>0</v>
      </c>
      <c r="BA94" s="121">
        <f t="shared" si="374"/>
        <v>0</v>
      </c>
      <c r="BB94" s="121">
        <f t="shared" si="374"/>
        <v>0</v>
      </c>
      <c r="BC94" s="121">
        <f t="shared" si="374"/>
        <v>0</v>
      </c>
      <c r="BD94" s="121">
        <f t="shared" si="374"/>
        <v>0</v>
      </c>
      <c r="BE94" s="121">
        <f t="shared" si="374"/>
        <v>0</v>
      </c>
      <c r="BF94" s="121">
        <f t="shared" si="374"/>
        <v>0</v>
      </c>
      <c r="BG94" s="121">
        <f t="shared" si="374"/>
        <v>0</v>
      </c>
      <c r="BH94" s="121">
        <f t="shared" si="374"/>
        <v>0</v>
      </c>
      <c r="BI94" s="121">
        <f t="shared" si="374"/>
        <v>0</v>
      </c>
      <c r="BJ94" s="121">
        <f t="shared" si="374"/>
        <v>0</v>
      </c>
      <c r="BK94" s="121">
        <f t="shared" si="374"/>
        <v>0</v>
      </c>
      <c r="BL94" s="121">
        <f t="shared" si="374"/>
        <v>0</v>
      </c>
      <c r="BM94" s="121">
        <f t="shared" si="374"/>
        <v>0</v>
      </c>
      <c r="BN94" s="121">
        <f t="shared" si="374"/>
        <v>0</v>
      </c>
      <c r="BO94" s="121">
        <f t="shared" si="374"/>
        <v>0</v>
      </c>
      <c r="BP94" s="121">
        <f t="shared" si="374"/>
        <v>0</v>
      </c>
      <c r="BQ94" s="121">
        <f t="shared" si="374"/>
        <v>0</v>
      </c>
      <c r="BR94" s="121">
        <f t="shared" si="374"/>
        <v>0</v>
      </c>
    </row>
    <row r="95" spans="1:94" ht="14.25" hidden="1" customHeight="1" thickBot="1" x14ac:dyDescent="0.35">
      <c r="B95" s="68"/>
      <c r="C95" s="68"/>
      <c r="D95" s="124"/>
      <c r="E95" s="124"/>
      <c r="N95" s="295" t="s">
        <v>119</v>
      </c>
      <c r="O95" s="186"/>
      <c r="P95" s="186"/>
      <c r="Q95" s="186"/>
      <c r="R95" s="186"/>
      <c r="S95" s="186"/>
      <c r="T95" s="186"/>
      <c r="U95" s="186"/>
      <c r="V95" s="186"/>
      <c r="W95" s="186"/>
      <c r="X95" s="186"/>
      <c r="Y95" s="186"/>
      <c r="Z95" s="186"/>
      <c r="AA95" s="186"/>
      <c r="AB95" s="186"/>
      <c r="AC95" s="186"/>
      <c r="AD95" s="186"/>
      <c r="AE95" s="186"/>
      <c r="AF95" s="186"/>
      <c r="AG95" s="186"/>
      <c r="AH95" s="186"/>
      <c r="AI95" s="186"/>
      <c r="AJ95" s="186"/>
      <c r="AK95" s="186"/>
      <c r="AL95" s="186"/>
      <c r="AM95" s="186"/>
      <c r="AN95" s="1657">
        <f>SUM(CB78:CB93)</f>
        <v>0</v>
      </c>
      <c r="AO95" s="1658"/>
      <c r="AP95" s="1658"/>
      <c r="AQ95" s="1659"/>
      <c r="AR95" s="1657">
        <f>SUM(CC78:CC93)</f>
        <v>0</v>
      </c>
      <c r="AS95" s="1658"/>
      <c r="AT95" s="1658"/>
      <c r="AU95" s="1658"/>
      <c r="AV95" s="1658"/>
      <c r="AW95" s="1658"/>
      <c r="AX95" s="1659"/>
      <c r="AY95" s="1657">
        <f>SUM(CD78:CD93)</f>
        <v>0</v>
      </c>
      <c r="AZ95" s="1658"/>
      <c r="BA95" s="1658"/>
      <c r="BB95" s="1658"/>
      <c r="BC95" s="1658"/>
      <c r="BD95" s="1658"/>
      <c r="BE95" s="1659"/>
      <c r="BF95" s="1657">
        <f>SUM(CE78:CE93)</f>
        <v>0</v>
      </c>
      <c r="BG95" s="1658"/>
      <c r="BH95" s="1658"/>
      <c r="BI95" s="1658"/>
      <c r="BJ95" s="1658"/>
      <c r="BK95" s="1658"/>
      <c r="BL95" s="1659"/>
      <c r="BM95" s="1657">
        <f>SUM(CF78:CF93)</f>
        <v>0</v>
      </c>
      <c r="BN95" s="1658"/>
      <c r="BO95" s="1658"/>
      <c r="BP95" s="1658"/>
      <c r="BQ95" s="1658"/>
      <c r="BR95" s="1659"/>
      <c r="BT95" s="120"/>
    </row>
    <row r="96" spans="1:94" ht="12" hidden="1" x14ac:dyDescent="0.3">
      <c r="B96" s="95"/>
      <c r="I96" s="666" t="str">
        <f>I14</f>
        <v>Index 130%</v>
      </c>
      <c r="AN96" s="97" t="s">
        <v>31</v>
      </c>
      <c r="AO96" s="97" t="s">
        <v>32</v>
      </c>
      <c r="AP96" s="97" t="s">
        <v>33</v>
      </c>
      <c r="AQ96" s="97" t="s">
        <v>34</v>
      </c>
      <c r="AR96" s="97" t="s">
        <v>35</v>
      </c>
      <c r="AS96" s="97" t="s">
        <v>36</v>
      </c>
      <c r="AT96" s="97" t="s">
        <v>30</v>
      </c>
      <c r="AU96" s="97" t="s">
        <v>31</v>
      </c>
      <c r="AV96" s="97" t="s">
        <v>32</v>
      </c>
      <c r="AW96" s="97" t="s">
        <v>33</v>
      </c>
      <c r="AX96" s="97" t="s">
        <v>34</v>
      </c>
      <c r="AY96" s="97" t="s">
        <v>35</v>
      </c>
      <c r="AZ96" s="97" t="s">
        <v>36</v>
      </c>
      <c r="BA96" s="97" t="s">
        <v>30</v>
      </c>
      <c r="BB96" s="97" t="s">
        <v>31</v>
      </c>
      <c r="BC96" s="97" t="s">
        <v>32</v>
      </c>
      <c r="BD96" s="97" t="s">
        <v>33</v>
      </c>
      <c r="BE96" s="97" t="s">
        <v>34</v>
      </c>
      <c r="BF96" s="97" t="s">
        <v>35</v>
      </c>
      <c r="BG96" s="97" t="s">
        <v>36</v>
      </c>
      <c r="BH96" s="97" t="s">
        <v>30</v>
      </c>
      <c r="BI96" s="97" t="s">
        <v>31</v>
      </c>
      <c r="BJ96" s="97" t="s">
        <v>32</v>
      </c>
      <c r="BK96" s="97" t="s">
        <v>33</v>
      </c>
      <c r="BL96" s="97" t="s">
        <v>34</v>
      </c>
      <c r="BM96" s="97" t="s">
        <v>35</v>
      </c>
      <c r="BN96" s="97" t="s">
        <v>36</v>
      </c>
      <c r="BO96" s="97" t="s">
        <v>30</v>
      </c>
      <c r="BP96" s="97" t="s">
        <v>31</v>
      </c>
      <c r="BQ96" s="97" t="s">
        <v>32</v>
      </c>
      <c r="BR96" s="97" t="s">
        <v>33</v>
      </c>
    </row>
    <row r="97" spans="1:129" ht="12" hidden="1" x14ac:dyDescent="0.3">
      <c r="A97" s="639" t="s">
        <v>3</v>
      </c>
      <c r="B97" s="639" t="s">
        <v>4</v>
      </c>
      <c r="C97" s="639" t="s">
        <v>5</v>
      </c>
      <c r="D97" s="639" t="s">
        <v>208</v>
      </c>
      <c r="E97" s="640" t="s">
        <v>209</v>
      </c>
      <c r="F97" s="640" t="s">
        <v>6</v>
      </c>
      <c r="G97" s="641" t="s">
        <v>7</v>
      </c>
      <c r="H97" s="639" t="s">
        <v>8</v>
      </c>
      <c r="I97" s="639" t="s">
        <v>93</v>
      </c>
      <c r="J97" s="639" t="s">
        <v>9</v>
      </c>
      <c r="K97" s="639" t="s">
        <v>10</v>
      </c>
      <c r="L97" s="639" t="s">
        <v>17</v>
      </c>
      <c r="M97" s="639" t="s">
        <v>18</v>
      </c>
      <c r="N97" s="639" t="s">
        <v>19</v>
      </c>
      <c r="O97" s="641" t="s">
        <v>45</v>
      </c>
      <c r="P97" s="641" t="s">
        <v>50</v>
      </c>
      <c r="Q97" s="641" t="s">
        <v>46</v>
      </c>
      <c r="R97" s="641" t="s">
        <v>51</v>
      </c>
      <c r="S97" s="641" t="s">
        <v>47</v>
      </c>
      <c r="T97" s="641" t="s">
        <v>52</v>
      </c>
      <c r="U97" s="641" t="s">
        <v>48</v>
      </c>
      <c r="V97" s="641" t="s">
        <v>53</v>
      </c>
      <c r="W97" s="641" t="s">
        <v>49</v>
      </c>
      <c r="X97" s="642" t="s">
        <v>54</v>
      </c>
      <c r="Y97" s="642" t="s">
        <v>105</v>
      </c>
      <c r="Z97" s="642" t="s">
        <v>155</v>
      </c>
      <c r="AA97" s="642" t="s">
        <v>156</v>
      </c>
      <c r="AB97" s="642" t="s">
        <v>104</v>
      </c>
      <c r="AC97" s="641" t="s">
        <v>96</v>
      </c>
      <c r="AD97" s="641" t="s">
        <v>97</v>
      </c>
      <c r="AE97" s="641" t="s">
        <v>98</v>
      </c>
      <c r="AF97" s="641" t="s">
        <v>99</v>
      </c>
      <c r="AG97" s="641" t="s">
        <v>100</v>
      </c>
      <c r="AH97" s="641" t="s">
        <v>120</v>
      </c>
      <c r="AI97" s="641" t="s">
        <v>121</v>
      </c>
      <c r="AJ97" s="641" t="s">
        <v>122</v>
      </c>
      <c r="AK97" s="641" t="s">
        <v>123</v>
      </c>
      <c r="AL97" s="641" t="s">
        <v>124</v>
      </c>
      <c r="AM97" s="641" t="s">
        <v>127</v>
      </c>
      <c r="AN97" s="641">
        <v>1</v>
      </c>
      <c r="AO97" s="643">
        <v>2</v>
      </c>
      <c r="AP97" s="641">
        <v>3</v>
      </c>
      <c r="AQ97" s="643">
        <v>4</v>
      </c>
      <c r="AR97" s="641">
        <v>5</v>
      </c>
      <c r="AS97" s="643">
        <v>6</v>
      </c>
      <c r="AT97" s="641">
        <v>7</v>
      </c>
      <c r="AU97" s="643">
        <v>8</v>
      </c>
      <c r="AV97" s="641">
        <v>9</v>
      </c>
      <c r="AW97" s="643">
        <v>10</v>
      </c>
      <c r="AX97" s="641">
        <v>11</v>
      </c>
      <c r="AY97" s="643">
        <v>12</v>
      </c>
      <c r="AZ97" s="641">
        <v>13</v>
      </c>
      <c r="BA97" s="643">
        <v>14</v>
      </c>
      <c r="BB97" s="641">
        <v>15</v>
      </c>
      <c r="BC97" s="643">
        <v>16</v>
      </c>
      <c r="BD97" s="641">
        <v>17</v>
      </c>
      <c r="BE97" s="643">
        <v>18</v>
      </c>
      <c r="BF97" s="641">
        <v>19</v>
      </c>
      <c r="BG97" s="643">
        <v>20</v>
      </c>
      <c r="BH97" s="641">
        <v>21</v>
      </c>
      <c r="BI97" s="643">
        <v>22</v>
      </c>
      <c r="BJ97" s="641">
        <v>23</v>
      </c>
      <c r="BK97" s="643">
        <v>24</v>
      </c>
      <c r="BL97" s="641">
        <v>25</v>
      </c>
      <c r="BM97" s="643">
        <v>26</v>
      </c>
      <c r="BN97" s="641">
        <v>27</v>
      </c>
      <c r="BO97" s="643">
        <v>28</v>
      </c>
      <c r="BP97" s="641">
        <v>29</v>
      </c>
      <c r="BQ97" s="643">
        <v>30</v>
      </c>
      <c r="BR97" s="641">
        <v>31</v>
      </c>
      <c r="BS97" s="70"/>
      <c r="BU97" s="70" t="s">
        <v>84</v>
      </c>
      <c r="BV97" s="70" t="s">
        <v>85</v>
      </c>
      <c r="BW97" s="70" t="s">
        <v>86</v>
      </c>
      <c r="BX97" s="70" t="s">
        <v>87</v>
      </c>
      <c r="BY97" s="70" t="s">
        <v>91</v>
      </c>
      <c r="BZ97" s="70" t="s">
        <v>129</v>
      </c>
      <c r="CB97" s="70" t="s">
        <v>84</v>
      </c>
      <c r="CC97" s="70" t="s">
        <v>85</v>
      </c>
      <c r="CD97" s="70" t="s">
        <v>86</v>
      </c>
      <c r="CE97" s="70" t="s">
        <v>87</v>
      </c>
      <c r="CF97" s="70" t="s">
        <v>91</v>
      </c>
      <c r="CG97" s="70" t="s">
        <v>129</v>
      </c>
      <c r="CI97" s="99" t="s">
        <v>188</v>
      </c>
      <c r="CJ97" s="99" t="s">
        <v>189</v>
      </c>
      <c r="CK97" s="99" t="s">
        <v>190</v>
      </c>
      <c r="CL97" s="99" t="s">
        <v>191</v>
      </c>
      <c r="CM97" s="99" t="s">
        <v>192</v>
      </c>
      <c r="CN97" s="99" t="s">
        <v>193</v>
      </c>
      <c r="CO97" s="99" t="s">
        <v>194</v>
      </c>
      <c r="CP97" s="99" t="s">
        <v>195</v>
      </c>
    </row>
    <row r="98" spans="1:129" ht="12" hidden="1" x14ac:dyDescent="0.3">
      <c r="A98" s="387"/>
      <c r="B98" s="387" t="s">
        <v>241</v>
      </c>
      <c r="C98" s="387" t="s">
        <v>24</v>
      </c>
      <c r="D98" s="388">
        <v>0</v>
      </c>
      <c r="E98" s="388">
        <v>0.72916666666666663</v>
      </c>
      <c r="F98" s="389" t="str">
        <f t="shared" ref="F98:F113" si="375">IF(VALUE(D98)&gt;=0.72,"PT",IF(VALUE(D98)&lt;0.72,"Off-PT"))</f>
        <v>Off-PT</v>
      </c>
      <c r="G98" s="9"/>
      <c r="H98" s="432">
        <f>INDEX(Lookup!$F$314:$Q$318,MATCH('3rd Party Channels'!B98,Lookup!$F$314:$F$318,0),MATCH('3rd Party Channels'!$F$9,Lookup!$F$337:$Q$337,0))</f>
        <v>0</v>
      </c>
      <c r="I98" s="391"/>
      <c r="J98" s="392">
        <f t="shared" ref="J98:J113" si="376">($F$12*$F$13)/100</f>
        <v>683.8</v>
      </c>
      <c r="K98" s="433">
        <f>H98*L98</f>
        <v>0</v>
      </c>
      <c r="L98" s="394">
        <f t="shared" ref="L98:L113" si="377">COUNTA(AN98:BR98)</f>
        <v>0</v>
      </c>
      <c r="M98" s="395">
        <f t="shared" ref="M98:M113" si="378">IF($F$11="CPP",H98*J98*AM98,I98*AM98)</f>
        <v>0</v>
      </c>
      <c r="N98" s="395">
        <f t="shared" ref="N98:N113" si="379">IF($F$11="CPP",(O98+Q98+S98+U98+W98)*AM98,(AC98+AD98+AE98+AF98+AG98)*AM98)</f>
        <v>0</v>
      </c>
      <c r="O98" s="9">
        <f>IF($L$4&gt;0,P98*J98*$M$4*H98,0)</f>
        <v>0</v>
      </c>
      <c r="P98" s="9">
        <f>COUNTIF(AN98:BR98,"A")</f>
        <v>0</v>
      </c>
      <c r="Q98" s="9">
        <f>IF($L$5&gt;0,R98*J98*$M$5*H98,0)</f>
        <v>0</v>
      </c>
      <c r="R98" s="9">
        <f>COUNTIF(AN98:BR98,"B")</f>
        <v>0</v>
      </c>
      <c r="S98" s="9">
        <f>IF($L$6&gt;0,T98*J98*$M$6*H98,0)</f>
        <v>0</v>
      </c>
      <c r="T98" s="9">
        <f>COUNTIF(AN98:BR98,"C")</f>
        <v>0</v>
      </c>
      <c r="U98" s="9">
        <f>IF($L$7&gt;0,V98*J98*$M$7*H98,0)</f>
        <v>0</v>
      </c>
      <c r="V98" s="9">
        <f>COUNTIF(AN98:BR98,"D")</f>
        <v>0</v>
      </c>
      <c r="W98" s="9">
        <f>IF($L$8&gt;0,X98*J98*$M$8*H98,0)</f>
        <v>0</v>
      </c>
      <c r="X98" s="9">
        <f>COUNTIF(AN98:BR98,"E")</f>
        <v>0</v>
      </c>
      <c r="Y98" s="9">
        <f t="shared" ref="Y98:Y113" si="380">COUNTIF(AN98:BR98,"F")</f>
        <v>0</v>
      </c>
      <c r="Z98" s="9">
        <f>COUNTIF(AN98:BR98,"G")</f>
        <v>0</v>
      </c>
      <c r="AA98" s="9">
        <f>COUNTIF(AN98:BR98,"H")</f>
        <v>0</v>
      </c>
      <c r="AB98" s="9">
        <f>(Y98+Z98+AA98)*H98</f>
        <v>0</v>
      </c>
      <c r="AC98" s="9">
        <f t="shared" ref="AC98:AC113" si="381">IF($L$4&gt;0,I98*$M$4*P98,0)</f>
        <v>0</v>
      </c>
      <c r="AD98" s="9">
        <f t="shared" ref="AD98:AD113" si="382">IF($L$5&gt;0,I98*$M$5*R98,0)</f>
        <v>0</v>
      </c>
      <c r="AE98" s="9">
        <f t="shared" ref="AE98:AE113" si="383">IF($L$6&gt;0,I98*$M$6*T98,0)</f>
        <v>0</v>
      </c>
      <c r="AF98" s="9">
        <f t="shared" ref="AF98:AF113" si="384">IF($L$7&gt;0,I98*$M$7*V98,0)</f>
        <v>0</v>
      </c>
      <c r="AG98" s="9">
        <f t="shared" ref="AG98:AG113" si="385">IF($L$8&gt;0,I98*$M$8*X98,0)</f>
        <v>0</v>
      </c>
      <c r="AH98" s="8">
        <f t="shared" ref="AH98:AH113" si="386">IF(ISERROR(M98*$M$4),0,M98*$M$4)</f>
        <v>0</v>
      </c>
      <c r="AI98" s="8">
        <f t="shared" ref="AI98:AI113" si="387">IF(ISERROR(M98*$M$5),0,M98*$M$5)</f>
        <v>0</v>
      </c>
      <c r="AJ98" s="8">
        <f t="shared" ref="AJ98:AJ113" si="388">IF(ISERROR(M98*$M$6),0,M98*$M$6)</f>
        <v>0</v>
      </c>
      <c r="AK98" s="8">
        <f t="shared" ref="AK98:AK113" si="389">IF(ISERROR(M98*$M$7),0,M98*$M$7)</f>
        <v>0</v>
      </c>
      <c r="AL98" s="8">
        <f t="shared" ref="AL98:AL113" si="390">IF(ISERROR(M98*$M$8),0,M98*$M$8)</f>
        <v>0</v>
      </c>
      <c r="AM98" s="103" t="str">
        <f t="shared" ref="AM98:AM113" si="391">IF(G98="","1",IF(G98="Break",1.15,IF(G98="2inbreak",1.15,IF(G98="PultIB",1.15,IF(G98="1stIB",1.25,IF(G98="lastIB",1.25,IF(G98="B&amp;1stIB",1.4,IF(G98="B&amp;lastIB",1.4,IF(G98="B&amp;2inbreak",1.4,IF(G98="B&amp;PultIB",1.4,IF(G98="T&amp;T",1.3,)))))))))))</f>
        <v>1</v>
      </c>
      <c r="AN98" s="63"/>
      <c r="AO98" s="63"/>
      <c r="AP98" s="63"/>
      <c r="AQ98" s="63"/>
      <c r="AR98" s="66"/>
      <c r="AS98" s="66"/>
      <c r="AT98" s="63"/>
      <c r="AU98" s="63"/>
      <c r="AV98" s="63"/>
      <c r="AW98" s="63"/>
      <c r="AX98" s="63"/>
      <c r="AY98" s="66"/>
      <c r="AZ98" s="66"/>
      <c r="BA98" s="63"/>
      <c r="BB98" s="63"/>
      <c r="BC98" s="63"/>
      <c r="BD98" s="63"/>
      <c r="BE98" s="63"/>
      <c r="BF98" s="66"/>
      <c r="BG98" s="66"/>
      <c r="BH98" s="63"/>
      <c r="BI98" s="63"/>
      <c r="BJ98" s="63"/>
      <c r="BK98" s="63"/>
      <c r="BL98" s="63"/>
      <c r="BM98" s="66"/>
      <c r="BN98" s="66"/>
      <c r="BO98" s="63"/>
      <c r="BP98" s="63"/>
      <c r="BQ98" s="63"/>
      <c r="BR98" s="63"/>
      <c r="BS98" s="587"/>
      <c r="BT98" s="233"/>
      <c r="BU98" s="70">
        <f t="shared" ref="BU98" si="392">COUNTA(AN98:AS98)*H98</f>
        <v>0</v>
      </c>
      <c r="BV98" s="70">
        <f t="shared" ref="BV98" si="393">COUNTA(AT98:AZ98)*H98</f>
        <v>0</v>
      </c>
      <c r="BW98" s="70">
        <f t="shared" ref="BW98" si="394">COUNTA(BA98:BG98)*H98</f>
        <v>0</v>
      </c>
      <c r="BX98" s="70">
        <f t="shared" ref="BX98" si="395">COUNTA(BH98:BN98)*H98</f>
        <v>0</v>
      </c>
      <c r="BY98" s="70">
        <f t="shared" ref="BY98" si="396">COUNTA(BO98:BR98)*H98</f>
        <v>0</v>
      </c>
      <c r="BZ98" s="70">
        <f t="shared" ref="BZ98" si="397">COUNTA(BS98)*H98</f>
        <v>0</v>
      </c>
      <c r="CA98" s="233"/>
      <c r="CB98" s="104">
        <f t="shared" ref="CB98" si="398">(COUNTIF(AN98:AS98,"A")*AH98)+(COUNTIF(AN98:AS98,"B")*AI98)+(COUNTIF(AN98:AS98,"C")*AJ98)+(COUNTIF(AN98:AS98,"D")*AK98)+(COUNTIF(AN98:AS98,"E")*AL98)</f>
        <v>0</v>
      </c>
      <c r="CC98" s="104">
        <f t="shared" ref="CC98" si="399">(COUNTIF(AT98:AZ98,"A")*AH98)+(COUNTIF(AT98:AZ98,"B")*AI98)+(COUNTIF(AT98:AZ98,"C")*AJ98)+(COUNTIF(AT98:AZ98,"D")*AK98)+(COUNTIF(AT98:AZ98,"E")*AL98)</f>
        <v>0</v>
      </c>
      <c r="CD98" s="104">
        <f t="shared" ref="CD98" si="400">(COUNTIF(BA98:BG98,"A")*AH98)+(COUNTIF(BA98:BG98,"B")*AI98)+(COUNTIF(BA98:BG98,"C")*AJ98)+(COUNTIF(BA98:BG98,"D")*AK98)+(COUNTIF(BA98:BG98,"E")*AL98)</f>
        <v>0</v>
      </c>
      <c r="CE98" s="104">
        <f t="shared" ref="CE98" si="401">(COUNTIF(BH98:BN98,"A")*AH98)+(COUNTIF(BH98:BN98,"B")*AI98)+(COUNTIF(BH98:BN98,"C")*AJ98)+(COUNTIF(BH98:BN98,"D")*AK98)+(COUNTIF(BH98:BN98,"E")*AL98)</f>
        <v>0</v>
      </c>
      <c r="CF98" s="104">
        <f t="shared" ref="CF98" si="402">(COUNTIF(BO98:BR98,"A")*AH98)+(COUNTIF(BO98:BR98,"B")*AI98)+(COUNTIF(BO98:BR98,"C")*AJ98)+(COUNTIF(BO98:BR98,"D")*AK98)+(COUNTIF(BO98:BR98,"E")*AL98)</f>
        <v>0</v>
      </c>
      <c r="CG98" s="104">
        <f t="shared" ref="CG98" si="403">(COUNTIF(BS98,"A")*AH98)+(COUNTIF(BS98,"B")*AI98)+(COUNTIF(BS98,"C")*AJ98)+(COUNTIF(BS98,"D")*AK98)+(COUNTIF(BS98,"E")*AL98)</f>
        <v>0</v>
      </c>
      <c r="CH98" s="233"/>
      <c r="CI98" s="588">
        <f>P98*H98</f>
        <v>0</v>
      </c>
      <c r="CJ98" s="588">
        <f>R98*H98</f>
        <v>0</v>
      </c>
      <c r="CK98" s="588">
        <f>T98*H98</f>
        <v>0</v>
      </c>
      <c r="CL98" s="588">
        <f>V98*H98</f>
        <v>0</v>
      </c>
      <c r="CM98" s="588">
        <f>X98*H98</f>
        <v>0</v>
      </c>
      <c r="CN98" s="588">
        <f>Y98*H98</f>
        <v>0</v>
      </c>
      <c r="CO98" s="588">
        <f>Z98*H98</f>
        <v>0</v>
      </c>
      <c r="CP98" s="588">
        <f>AA98*H98</f>
        <v>0</v>
      </c>
      <c r="CQ98" s="342"/>
      <c r="CR98" s="342"/>
      <c r="CS98" s="342"/>
      <c r="CT98" s="342"/>
      <c r="CU98" s="342"/>
      <c r="CV98" s="342"/>
      <c r="CW98" s="342"/>
      <c r="CX98" s="342"/>
      <c r="CY98" s="342"/>
      <c r="CZ98" s="342"/>
      <c r="DA98" s="342"/>
      <c r="DB98" s="342"/>
      <c r="DC98" s="342"/>
      <c r="DD98" s="342"/>
      <c r="DE98" s="342"/>
      <c r="DF98" s="342"/>
      <c r="DG98" s="342"/>
      <c r="DH98" s="342"/>
      <c r="DI98" s="342"/>
      <c r="DJ98" s="342"/>
      <c r="DK98" s="342"/>
      <c r="DL98" s="342"/>
      <c r="DM98" s="342"/>
      <c r="DN98" s="342"/>
      <c r="DO98" s="342"/>
      <c r="DP98" s="342"/>
      <c r="DQ98" s="342"/>
      <c r="DR98" s="342"/>
      <c r="DS98" s="342"/>
      <c r="DT98" s="342"/>
      <c r="DU98" s="342"/>
      <c r="DV98" s="342"/>
      <c r="DW98" s="342"/>
      <c r="DX98" s="342"/>
      <c r="DY98" s="342"/>
    </row>
    <row r="99" spans="1:129" ht="12" hidden="1" x14ac:dyDescent="0.3">
      <c r="A99" s="387"/>
      <c r="B99" s="387" t="s">
        <v>241</v>
      </c>
      <c r="C99" s="387" t="s">
        <v>24</v>
      </c>
      <c r="D99" s="388">
        <v>0</v>
      </c>
      <c r="E99" s="388">
        <v>0.72916666666666663</v>
      </c>
      <c r="F99" s="389" t="str">
        <f t="shared" si="375"/>
        <v>Off-PT</v>
      </c>
      <c r="G99" s="9"/>
      <c r="H99" s="432">
        <f>INDEX(Lookup!$F$314:$Q$318,MATCH('3rd Party Channels'!B99,Lookup!$F$314:$F$318,0),MATCH('3rd Party Channels'!$F$9,Lookup!$F$337:$Q$337,0))</f>
        <v>0</v>
      </c>
      <c r="I99" s="391"/>
      <c r="J99" s="392">
        <f t="shared" si="376"/>
        <v>683.8</v>
      </c>
      <c r="K99" s="433">
        <f t="shared" ref="K99:K113" si="404">H99*L99</f>
        <v>0</v>
      </c>
      <c r="L99" s="394">
        <f t="shared" si="377"/>
        <v>0</v>
      </c>
      <c r="M99" s="395">
        <f t="shared" si="378"/>
        <v>0</v>
      </c>
      <c r="N99" s="395">
        <f t="shared" si="379"/>
        <v>0</v>
      </c>
      <c r="O99" s="9">
        <f t="shared" ref="O99:O113" si="405">IF($L$4&gt;0,P99*J99*$M$4*H99,0)</f>
        <v>0</v>
      </c>
      <c r="P99" s="9">
        <f t="shared" ref="P99:P113" si="406">COUNTIF(AN99:BR99,"A")</f>
        <v>0</v>
      </c>
      <c r="Q99" s="9">
        <f t="shared" ref="Q99:Q113" si="407">IF($L$5&gt;0,R99*J99*$M$5*H99,0)</f>
        <v>0</v>
      </c>
      <c r="R99" s="9">
        <f t="shared" ref="R99:R113" si="408">COUNTIF(AN99:BR99,"B")</f>
        <v>0</v>
      </c>
      <c r="S99" s="9">
        <f t="shared" ref="S99:S113" si="409">IF($L$6&gt;0,T99*J99*$M$6*H99,0)</f>
        <v>0</v>
      </c>
      <c r="T99" s="9">
        <f t="shared" ref="T99:T113" si="410">COUNTIF(AN99:BR99,"C")</f>
        <v>0</v>
      </c>
      <c r="U99" s="9">
        <f t="shared" ref="U99:U113" si="411">IF($L$7&gt;0,V99*J99*$M$7*H99,0)</f>
        <v>0</v>
      </c>
      <c r="V99" s="9">
        <f t="shared" ref="V99:V113" si="412">COUNTIF(AN99:BR99,"D")</f>
        <v>0</v>
      </c>
      <c r="W99" s="9">
        <f t="shared" ref="W99:W113" si="413">IF($L$8&gt;0,X99*J99*$M$8*H99,0)</f>
        <v>0</v>
      </c>
      <c r="X99" s="9">
        <f t="shared" ref="X99:X113" si="414">COUNTIF(AN99:BR99,"E")</f>
        <v>0</v>
      </c>
      <c r="Y99" s="9">
        <f t="shared" si="380"/>
        <v>0</v>
      </c>
      <c r="Z99" s="9">
        <f t="shared" ref="Z99:Z113" si="415">COUNTIF(AN99:BR99,"G")</f>
        <v>0</v>
      </c>
      <c r="AA99" s="9">
        <f t="shared" ref="AA99:AA113" si="416">COUNTIF(AN99:BR99,"H")</f>
        <v>0</v>
      </c>
      <c r="AB99" s="9">
        <f t="shared" ref="AB99:AB113" si="417">(Y99+Z99+AA99)*H99</f>
        <v>0</v>
      </c>
      <c r="AC99" s="9">
        <f t="shared" si="381"/>
        <v>0</v>
      </c>
      <c r="AD99" s="9">
        <f t="shared" si="382"/>
        <v>0</v>
      </c>
      <c r="AE99" s="9">
        <f t="shared" si="383"/>
        <v>0</v>
      </c>
      <c r="AF99" s="9">
        <f t="shared" si="384"/>
        <v>0</v>
      </c>
      <c r="AG99" s="9">
        <f t="shared" si="385"/>
        <v>0</v>
      </c>
      <c r="AH99" s="8">
        <f t="shared" si="386"/>
        <v>0</v>
      </c>
      <c r="AI99" s="8">
        <f t="shared" si="387"/>
        <v>0</v>
      </c>
      <c r="AJ99" s="8">
        <f t="shared" si="388"/>
        <v>0</v>
      </c>
      <c r="AK99" s="8">
        <f t="shared" si="389"/>
        <v>0</v>
      </c>
      <c r="AL99" s="8">
        <f t="shared" si="390"/>
        <v>0</v>
      </c>
      <c r="AM99" s="103" t="str">
        <f t="shared" si="391"/>
        <v>1</v>
      </c>
      <c r="AN99" s="63"/>
      <c r="AO99" s="63"/>
      <c r="AP99" s="63"/>
      <c r="AQ99" s="63"/>
      <c r="AR99" s="66"/>
      <c r="AS99" s="66"/>
      <c r="AT99" s="63"/>
      <c r="AU99" s="63"/>
      <c r="AV99" s="63"/>
      <c r="AW99" s="63"/>
      <c r="AX99" s="63"/>
      <c r="AY99" s="66"/>
      <c r="AZ99" s="66"/>
      <c r="BA99" s="63"/>
      <c r="BB99" s="63"/>
      <c r="BC99" s="63"/>
      <c r="BD99" s="63"/>
      <c r="BE99" s="63"/>
      <c r="BF99" s="66"/>
      <c r="BG99" s="66"/>
      <c r="BH99" s="63"/>
      <c r="BI99" s="63"/>
      <c r="BJ99" s="63"/>
      <c r="BK99" s="63"/>
      <c r="BL99" s="63"/>
      <c r="BM99" s="66"/>
      <c r="BN99" s="66"/>
      <c r="BO99" s="63"/>
      <c r="BP99" s="63"/>
      <c r="BQ99" s="63"/>
      <c r="BR99" s="63"/>
      <c r="BS99" s="587"/>
      <c r="BT99" s="233"/>
      <c r="BU99" s="70">
        <f t="shared" ref="BU99:BU113" si="418">COUNTA(AN99:AS99)*H99</f>
        <v>0</v>
      </c>
      <c r="BV99" s="70">
        <f t="shared" ref="BV99:BV113" si="419">COUNTA(AT99:AZ99)*H99</f>
        <v>0</v>
      </c>
      <c r="BW99" s="70">
        <f t="shared" ref="BW99:BW113" si="420">COUNTA(BA99:BG99)*H99</f>
        <v>0</v>
      </c>
      <c r="BX99" s="70">
        <f t="shared" ref="BX99:BX113" si="421">COUNTA(BH99:BN99)*H99</f>
        <v>0</v>
      </c>
      <c r="BY99" s="70">
        <f t="shared" ref="BY99:BY113" si="422">COUNTA(BO99:BR99)*H99</f>
        <v>0</v>
      </c>
      <c r="BZ99" s="70">
        <f t="shared" ref="BZ99:BZ113" si="423">COUNTA(BS99)*H99</f>
        <v>0</v>
      </c>
      <c r="CA99" s="233"/>
      <c r="CB99" s="104">
        <f t="shared" ref="CB99:CB113" si="424">(COUNTIF(AN99:AS99,"A")*AH99)+(COUNTIF(AN99:AS99,"B")*AI99)+(COUNTIF(AN99:AS99,"C")*AJ99)+(COUNTIF(AN99:AS99,"D")*AK99)+(COUNTIF(AN99:AS99,"E")*AL99)</f>
        <v>0</v>
      </c>
      <c r="CC99" s="104">
        <f t="shared" ref="CC99:CC113" si="425">(COUNTIF(AT99:AZ99,"A")*AH99)+(COUNTIF(AT99:AZ99,"B")*AI99)+(COUNTIF(AT99:AZ99,"C")*AJ99)+(COUNTIF(AT99:AZ99,"D")*AK99)+(COUNTIF(AT99:AZ99,"E")*AL99)</f>
        <v>0</v>
      </c>
      <c r="CD99" s="104">
        <f t="shared" ref="CD99:CD113" si="426">(COUNTIF(BA99:BG99,"A")*AH99)+(COUNTIF(BA99:BG99,"B")*AI99)+(COUNTIF(BA99:BG99,"C")*AJ99)+(COUNTIF(BA99:BG99,"D")*AK99)+(COUNTIF(BA99:BG99,"E")*AL99)</f>
        <v>0</v>
      </c>
      <c r="CE99" s="104">
        <f t="shared" ref="CE99:CE113" si="427">(COUNTIF(BH99:BN99,"A")*AH99)+(COUNTIF(BH99:BN99,"B")*AI99)+(COUNTIF(BH99:BN99,"C")*AJ99)+(COUNTIF(BH99:BN99,"D")*AK99)+(COUNTIF(BH99:BN99,"E")*AL99)</f>
        <v>0</v>
      </c>
      <c r="CF99" s="104">
        <f t="shared" ref="CF99:CF113" si="428">(COUNTIF(BO99:BR99,"A")*AH99)+(COUNTIF(BO99:BR99,"B")*AI99)+(COUNTIF(BO99:BR99,"C")*AJ99)+(COUNTIF(BO99:BR99,"D")*AK99)+(COUNTIF(BO99:BR99,"E")*AL99)</f>
        <v>0</v>
      </c>
      <c r="CG99" s="104">
        <f t="shared" ref="CG99:CG113" si="429">(COUNTIF(BS99,"A")*AH99)+(COUNTIF(BS99,"B")*AI99)+(COUNTIF(BS99,"C")*AJ99)+(COUNTIF(BS99,"D")*AK99)+(COUNTIF(BS99,"E")*AL99)</f>
        <v>0</v>
      </c>
      <c r="CH99" s="233"/>
      <c r="CI99" s="588">
        <f t="shared" ref="CI99:CI113" si="430">P99*H99</f>
        <v>0</v>
      </c>
      <c r="CJ99" s="588">
        <f t="shared" ref="CJ99:CJ113" si="431">R99*H99</f>
        <v>0</v>
      </c>
      <c r="CK99" s="588">
        <f t="shared" ref="CK99:CK113" si="432">T99*H99</f>
        <v>0</v>
      </c>
      <c r="CL99" s="588">
        <f t="shared" ref="CL99:CL113" si="433">V99*H99</f>
        <v>0</v>
      </c>
      <c r="CM99" s="588">
        <f t="shared" ref="CM99:CM113" si="434">X99*H99</f>
        <v>0</v>
      </c>
      <c r="CN99" s="588">
        <f t="shared" ref="CN99:CN113" si="435">Y99*H99</f>
        <v>0</v>
      </c>
      <c r="CO99" s="588">
        <f t="shared" ref="CO99:CO113" si="436">Z99*H99</f>
        <v>0</v>
      </c>
      <c r="CP99" s="588">
        <f t="shared" ref="CP99:CP113" si="437">AA99*H99</f>
        <v>0</v>
      </c>
      <c r="CQ99" s="342"/>
      <c r="CR99" s="342"/>
      <c r="CS99" s="342"/>
      <c r="CT99" s="342"/>
      <c r="CU99" s="342"/>
      <c r="CV99" s="342"/>
      <c r="CW99" s="342"/>
      <c r="CX99" s="342"/>
      <c r="CY99" s="342"/>
      <c r="CZ99" s="342"/>
      <c r="DA99" s="342"/>
      <c r="DB99" s="342"/>
      <c r="DC99" s="342"/>
      <c r="DD99" s="342"/>
      <c r="DE99" s="342"/>
      <c r="DF99" s="342"/>
      <c r="DG99" s="342"/>
      <c r="DH99" s="342"/>
      <c r="DI99" s="342"/>
      <c r="DJ99" s="342"/>
      <c r="DK99" s="342"/>
      <c r="DL99" s="342"/>
      <c r="DM99" s="342"/>
      <c r="DN99" s="342"/>
      <c r="DO99" s="342"/>
      <c r="DP99" s="342"/>
      <c r="DQ99" s="342"/>
      <c r="DR99" s="342"/>
      <c r="DS99" s="342"/>
      <c r="DT99" s="342"/>
      <c r="DU99" s="342"/>
      <c r="DV99" s="342"/>
      <c r="DW99" s="342"/>
      <c r="DX99" s="342"/>
      <c r="DY99" s="342"/>
    </row>
    <row r="100" spans="1:129" ht="12" hidden="1" x14ac:dyDescent="0.3">
      <c r="A100" s="387"/>
      <c r="B100" s="387" t="s">
        <v>241</v>
      </c>
      <c r="C100" s="387" t="s">
        <v>24</v>
      </c>
      <c r="D100" s="388">
        <v>0</v>
      </c>
      <c r="E100" s="388">
        <v>0.72916666666666663</v>
      </c>
      <c r="F100" s="389" t="str">
        <f t="shared" si="375"/>
        <v>Off-PT</v>
      </c>
      <c r="G100" s="9"/>
      <c r="H100" s="432">
        <f>INDEX(Lookup!$F$314:$Q$318,MATCH('3rd Party Channels'!B100,Lookup!$F$314:$F$318,0),MATCH('3rd Party Channels'!$F$9,Lookup!$F$337:$Q$337,0))</f>
        <v>0</v>
      </c>
      <c r="I100" s="391"/>
      <c r="J100" s="392">
        <f t="shared" si="376"/>
        <v>683.8</v>
      </c>
      <c r="K100" s="433">
        <f t="shared" si="404"/>
        <v>0</v>
      </c>
      <c r="L100" s="394">
        <f t="shared" si="377"/>
        <v>0</v>
      </c>
      <c r="M100" s="395">
        <f t="shared" si="378"/>
        <v>0</v>
      </c>
      <c r="N100" s="395">
        <f t="shared" si="379"/>
        <v>0</v>
      </c>
      <c r="O100" s="9">
        <f t="shared" si="405"/>
        <v>0</v>
      </c>
      <c r="P100" s="9">
        <f t="shared" si="406"/>
        <v>0</v>
      </c>
      <c r="Q100" s="9">
        <f t="shared" si="407"/>
        <v>0</v>
      </c>
      <c r="R100" s="9">
        <f t="shared" si="408"/>
        <v>0</v>
      </c>
      <c r="S100" s="9">
        <f t="shared" si="409"/>
        <v>0</v>
      </c>
      <c r="T100" s="9">
        <f t="shared" si="410"/>
        <v>0</v>
      </c>
      <c r="U100" s="9">
        <f t="shared" si="411"/>
        <v>0</v>
      </c>
      <c r="V100" s="9">
        <f t="shared" si="412"/>
        <v>0</v>
      </c>
      <c r="W100" s="9">
        <f t="shared" si="413"/>
        <v>0</v>
      </c>
      <c r="X100" s="9">
        <f t="shared" si="414"/>
        <v>0</v>
      </c>
      <c r="Y100" s="9">
        <f t="shared" si="380"/>
        <v>0</v>
      </c>
      <c r="Z100" s="9">
        <f t="shared" si="415"/>
        <v>0</v>
      </c>
      <c r="AA100" s="9">
        <f t="shared" si="416"/>
        <v>0</v>
      </c>
      <c r="AB100" s="9">
        <f t="shared" si="417"/>
        <v>0</v>
      </c>
      <c r="AC100" s="9">
        <f t="shared" si="381"/>
        <v>0</v>
      </c>
      <c r="AD100" s="9">
        <f t="shared" si="382"/>
        <v>0</v>
      </c>
      <c r="AE100" s="9">
        <f t="shared" si="383"/>
        <v>0</v>
      </c>
      <c r="AF100" s="9">
        <f t="shared" si="384"/>
        <v>0</v>
      </c>
      <c r="AG100" s="9">
        <f t="shared" si="385"/>
        <v>0</v>
      </c>
      <c r="AH100" s="8">
        <f t="shared" si="386"/>
        <v>0</v>
      </c>
      <c r="AI100" s="8">
        <f t="shared" si="387"/>
        <v>0</v>
      </c>
      <c r="AJ100" s="8">
        <f t="shared" si="388"/>
        <v>0</v>
      </c>
      <c r="AK100" s="8">
        <f t="shared" si="389"/>
        <v>0</v>
      </c>
      <c r="AL100" s="8">
        <f t="shared" si="390"/>
        <v>0</v>
      </c>
      <c r="AM100" s="103" t="str">
        <f t="shared" si="391"/>
        <v>1</v>
      </c>
      <c r="AN100" s="63"/>
      <c r="AO100" s="63"/>
      <c r="AP100" s="63"/>
      <c r="AQ100" s="63"/>
      <c r="AR100" s="66"/>
      <c r="AS100" s="66"/>
      <c r="AT100" s="63"/>
      <c r="AU100" s="63"/>
      <c r="AV100" s="63"/>
      <c r="AW100" s="63"/>
      <c r="AX100" s="63"/>
      <c r="AY100" s="66"/>
      <c r="AZ100" s="66"/>
      <c r="BA100" s="63"/>
      <c r="BB100" s="63"/>
      <c r="BC100" s="63"/>
      <c r="BD100" s="63"/>
      <c r="BE100" s="63"/>
      <c r="BF100" s="66"/>
      <c r="BG100" s="66"/>
      <c r="BH100" s="63"/>
      <c r="BI100" s="63"/>
      <c r="BJ100" s="63"/>
      <c r="BK100" s="63"/>
      <c r="BL100" s="63"/>
      <c r="BM100" s="66"/>
      <c r="BN100" s="66"/>
      <c r="BO100" s="63"/>
      <c r="BP100" s="63"/>
      <c r="BQ100" s="63"/>
      <c r="BR100" s="63"/>
      <c r="BS100" s="587"/>
      <c r="BT100" s="233"/>
      <c r="BU100" s="70">
        <f t="shared" si="418"/>
        <v>0</v>
      </c>
      <c r="BV100" s="70">
        <f t="shared" si="419"/>
        <v>0</v>
      </c>
      <c r="BW100" s="70">
        <f t="shared" si="420"/>
        <v>0</v>
      </c>
      <c r="BX100" s="70">
        <f t="shared" si="421"/>
        <v>0</v>
      </c>
      <c r="BY100" s="70">
        <f t="shared" si="422"/>
        <v>0</v>
      </c>
      <c r="BZ100" s="70">
        <f t="shared" si="423"/>
        <v>0</v>
      </c>
      <c r="CA100" s="233"/>
      <c r="CB100" s="104">
        <f t="shared" si="424"/>
        <v>0</v>
      </c>
      <c r="CC100" s="104">
        <f t="shared" si="425"/>
        <v>0</v>
      </c>
      <c r="CD100" s="104">
        <f t="shared" si="426"/>
        <v>0</v>
      </c>
      <c r="CE100" s="104">
        <f t="shared" si="427"/>
        <v>0</v>
      </c>
      <c r="CF100" s="104">
        <f t="shared" si="428"/>
        <v>0</v>
      </c>
      <c r="CG100" s="104">
        <f t="shared" si="429"/>
        <v>0</v>
      </c>
      <c r="CH100" s="233"/>
      <c r="CI100" s="588">
        <f t="shared" si="430"/>
        <v>0</v>
      </c>
      <c r="CJ100" s="588">
        <f t="shared" si="431"/>
        <v>0</v>
      </c>
      <c r="CK100" s="588">
        <f t="shared" si="432"/>
        <v>0</v>
      </c>
      <c r="CL100" s="588">
        <f t="shared" si="433"/>
        <v>0</v>
      </c>
      <c r="CM100" s="588">
        <f t="shared" si="434"/>
        <v>0</v>
      </c>
      <c r="CN100" s="588">
        <f t="shared" si="435"/>
        <v>0</v>
      </c>
      <c r="CO100" s="588">
        <f t="shared" si="436"/>
        <v>0</v>
      </c>
      <c r="CP100" s="588">
        <f t="shared" si="437"/>
        <v>0</v>
      </c>
      <c r="CQ100" s="342"/>
      <c r="CR100" s="342"/>
      <c r="CS100" s="342"/>
      <c r="CT100" s="342"/>
      <c r="CU100" s="342"/>
      <c r="CV100" s="342"/>
      <c r="CW100" s="342"/>
      <c r="CX100" s="342"/>
      <c r="CY100" s="342"/>
      <c r="CZ100" s="342"/>
      <c r="DA100" s="342"/>
      <c r="DB100" s="342"/>
      <c r="DC100" s="342"/>
      <c r="DD100" s="342"/>
      <c r="DE100" s="342"/>
      <c r="DF100" s="342"/>
      <c r="DG100" s="342"/>
      <c r="DH100" s="342"/>
      <c r="DI100" s="342"/>
      <c r="DJ100" s="342"/>
      <c r="DK100" s="342"/>
      <c r="DL100" s="342"/>
      <c r="DM100" s="342"/>
      <c r="DN100" s="342"/>
      <c r="DO100" s="342"/>
      <c r="DP100" s="342"/>
      <c r="DQ100" s="342"/>
      <c r="DR100" s="342"/>
      <c r="DS100" s="342"/>
      <c r="DT100" s="342"/>
      <c r="DU100" s="342"/>
      <c r="DV100" s="342"/>
      <c r="DW100" s="342"/>
      <c r="DX100" s="342"/>
      <c r="DY100" s="342"/>
    </row>
    <row r="101" spans="1:129" ht="12" hidden="1" x14ac:dyDescent="0.3">
      <c r="A101" s="387"/>
      <c r="B101" s="387" t="s">
        <v>241</v>
      </c>
      <c r="C101" s="387" t="s">
        <v>24</v>
      </c>
      <c r="D101" s="388">
        <v>0</v>
      </c>
      <c r="E101" s="388">
        <v>0.72916666666666663</v>
      </c>
      <c r="F101" s="389" t="str">
        <f t="shared" si="375"/>
        <v>Off-PT</v>
      </c>
      <c r="G101" s="9"/>
      <c r="H101" s="432">
        <f>INDEX(Lookup!$F$314:$Q$318,MATCH('3rd Party Channels'!B101,Lookup!$F$314:$F$318,0),MATCH('3rd Party Channels'!$F$9,Lookup!$F$337:$Q$337,0))</f>
        <v>0</v>
      </c>
      <c r="I101" s="391"/>
      <c r="J101" s="392">
        <f t="shared" si="376"/>
        <v>683.8</v>
      </c>
      <c r="K101" s="433">
        <f t="shared" si="404"/>
        <v>0</v>
      </c>
      <c r="L101" s="394">
        <f t="shared" si="377"/>
        <v>0</v>
      </c>
      <c r="M101" s="395">
        <f t="shared" si="378"/>
        <v>0</v>
      </c>
      <c r="N101" s="395">
        <f t="shared" si="379"/>
        <v>0</v>
      </c>
      <c r="O101" s="9">
        <f t="shared" si="405"/>
        <v>0</v>
      </c>
      <c r="P101" s="9">
        <f t="shared" si="406"/>
        <v>0</v>
      </c>
      <c r="Q101" s="9">
        <f t="shared" si="407"/>
        <v>0</v>
      </c>
      <c r="R101" s="9">
        <f t="shared" si="408"/>
        <v>0</v>
      </c>
      <c r="S101" s="9">
        <f t="shared" si="409"/>
        <v>0</v>
      </c>
      <c r="T101" s="9">
        <f t="shared" si="410"/>
        <v>0</v>
      </c>
      <c r="U101" s="9">
        <f t="shared" si="411"/>
        <v>0</v>
      </c>
      <c r="V101" s="9">
        <f t="shared" si="412"/>
        <v>0</v>
      </c>
      <c r="W101" s="9">
        <f t="shared" si="413"/>
        <v>0</v>
      </c>
      <c r="X101" s="9">
        <f t="shared" si="414"/>
        <v>0</v>
      </c>
      <c r="Y101" s="9">
        <f t="shared" si="380"/>
        <v>0</v>
      </c>
      <c r="Z101" s="9">
        <f t="shared" si="415"/>
        <v>0</v>
      </c>
      <c r="AA101" s="9">
        <f t="shared" si="416"/>
        <v>0</v>
      </c>
      <c r="AB101" s="9">
        <f t="shared" si="417"/>
        <v>0</v>
      </c>
      <c r="AC101" s="9">
        <f t="shared" si="381"/>
        <v>0</v>
      </c>
      <c r="AD101" s="9">
        <f t="shared" si="382"/>
        <v>0</v>
      </c>
      <c r="AE101" s="9">
        <f t="shared" si="383"/>
        <v>0</v>
      </c>
      <c r="AF101" s="9">
        <f t="shared" si="384"/>
        <v>0</v>
      </c>
      <c r="AG101" s="9">
        <f t="shared" si="385"/>
        <v>0</v>
      </c>
      <c r="AH101" s="8">
        <f t="shared" si="386"/>
        <v>0</v>
      </c>
      <c r="AI101" s="8">
        <f t="shared" si="387"/>
        <v>0</v>
      </c>
      <c r="AJ101" s="8">
        <f t="shared" si="388"/>
        <v>0</v>
      </c>
      <c r="AK101" s="8">
        <f t="shared" si="389"/>
        <v>0</v>
      </c>
      <c r="AL101" s="8">
        <f t="shared" si="390"/>
        <v>0</v>
      </c>
      <c r="AM101" s="103" t="str">
        <f t="shared" si="391"/>
        <v>1</v>
      </c>
      <c r="AN101" s="63"/>
      <c r="AO101" s="63"/>
      <c r="AP101" s="63"/>
      <c r="AQ101" s="63"/>
      <c r="AR101" s="66"/>
      <c r="AS101" s="66"/>
      <c r="AT101" s="63"/>
      <c r="AU101" s="63"/>
      <c r="AV101" s="63"/>
      <c r="AW101" s="63"/>
      <c r="AX101" s="63"/>
      <c r="AY101" s="66"/>
      <c r="AZ101" s="66"/>
      <c r="BA101" s="63"/>
      <c r="BB101" s="63"/>
      <c r="BC101" s="63"/>
      <c r="BD101" s="63"/>
      <c r="BE101" s="63"/>
      <c r="BF101" s="66"/>
      <c r="BG101" s="66"/>
      <c r="BH101" s="63"/>
      <c r="BI101" s="63"/>
      <c r="BJ101" s="63"/>
      <c r="BK101" s="63"/>
      <c r="BL101" s="63"/>
      <c r="BM101" s="66"/>
      <c r="BN101" s="66"/>
      <c r="BO101" s="63"/>
      <c r="BP101" s="63"/>
      <c r="BQ101" s="63"/>
      <c r="BR101" s="63"/>
      <c r="BS101" s="587"/>
      <c r="BT101" s="233"/>
      <c r="BU101" s="70">
        <f t="shared" si="418"/>
        <v>0</v>
      </c>
      <c r="BV101" s="70">
        <f t="shared" si="419"/>
        <v>0</v>
      </c>
      <c r="BW101" s="70">
        <f t="shared" si="420"/>
        <v>0</v>
      </c>
      <c r="BX101" s="70">
        <f t="shared" si="421"/>
        <v>0</v>
      </c>
      <c r="BY101" s="70">
        <f t="shared" si="422"/>
        <v>0</v>
      </c>
      <c r="BZ101" s="70">
        <f t="shared" si="423"/>
        <v>0</v>
      </c>
      <c r="CA101" s="233"/>
      <c r="CB101" s="104">
        <f t="shared" si="424"/>
        <v>0</v>
      </c>
      <c r="CC101" s="104">
        <f t="shared" si="425"/>
        <v>0</v>
      </c>
      <c r="CD101" s="104">
        <f t="shared" si="426"/>
        <v>0</v>
      </c>
      <c r="CE101" s="104">
        <f t="shared" si="427"/>
        <v>0</v>
      </c>
      <c r="CF101" s="104">
        <f t="shared" si="428"/>
        <v>0</v>
      </c>
      <c r="CG101" s="104">
        <f t="shared" si="429"/>
        <v>0</v>
      </c>
      <c r="CH101" s="233"/>
      <c r="CI101" s="588">
        <f t="shared" si="430"/>
        <v>0</v>
      </c>
      <c r="CJ101" s="588">
        <f t="shared" si="431"/>
        <v>0</v>
      </c>
      <c r="CK101" s="588">
        <f t="shared" si="432"/>
        <v>0</v>
      </c>
      <c r="CL101" s="588">
        <f t="shared" si="433"/>
        <v>0</v>
      </c>
      <c r="CM101" s="588">
        <f t="shared" si="434"/>
        <v>0</v>
      </c>
      <c r="CN101" s="588">
        <f t="shared" si="435"/>
        <v>0</v>
      </c>
      <c r="CO101" s="588">
        <f t="shared" si="436"/>
        <v>0</v>
      </c>
      <c r="CP101" s="588">
        <f t="shared" si="437"/>
        <v>0</v>
      </c>
      <c r="CQ101" s="342"/>
      <c r="CR101" s="342"/>
      <c r="CS101" s="342"/>
      <c r="CT101" s="342"/>
      <c r="CU101" s="342"/>
      <c r="CV101" s="342"/>
      <c r="CW101" s="342"/>
      <c r="CX101" s="342"/>
      <c r="CY101" s="342"/>
      <c r="CZ101" s="342"/>
      <c r="DA101" s="342"/>
      <c r="DB101" s="342"/>
      <c r="DC101" s="342"/>
      <c r="DD101" s="342"/>
      <c r="DE101" s="342"/>
      <c r="DF101" s="342"/>
      <c r="DG101" s="342"/>
      <c r="DH101" s="342"/>
      <c r="DI101" s="342"/>
      <c r="DJ101" s="342"/>
      <c r="DK101" s="342"/>
      <c r="DL101" s="342"/>
      <c r="DM101" s="342"/>
      <c r="DN101" s="342"/>
      <c r="DO101" s="342"/>
      <c r="DP101" s="342"/>
      <c r="DQ101" s="342"/>
      <c r="DR101" s="342"/>
      <c r="DS101" s="342"/>
      <c r="DT101" s="342"/>
      <c r="DU101" s="342"/>
      <c r="DV101" s="342"/>
      <c r="DW101" s="342"/>
      <c r="DX101" s="342"/>
      <c r="DY101" s="342"/>
    </row>
    <row r="102" spans="1:129" ht="12" hidden="1" x14ac:dyDescent="0.3">
      <c r="A102" s="387"/>
      <c r="B102" s="387" t="s">
        <v>109</v>
      </c>
      <c r="C102" s="387" t="s">
        <v>24</v>
      </c>
      <c r="D102" s="388">
        <v>0.72916666666666663</v>
      </c>
      <c r="E102" s="388">
        <v>0</v>
      </c>
      <c r="F102" s="389" t="str">
        <f t="shared" si="375"/>
        <v>PT</v>
      </c>
      <c r="G102" s="9"/>
      <c r="H102" s="432">
        <f>INDEX(Lookup!$F$314:$Q$318,MATCH('3rd Party Channels'!B102,Lookup!$F$314:$F$318,0),MATCH('3rd Party Channels'!$F$9,Lookup!$F$337:$Q$337,0))</f>
        <v>0</v>
      </c>
      <c r="I102" s="391"/>
      <c r="J102" s="392">
        <f t="shared" si="376"/>
        <v>683.8</v>
      </c>
      <c r="K102" s="433">
        <f t="shared" si="404"/>
        <v>0</v>
      </c>
      <c r="L102" s="394">
        <f t="shared" si="377"/>
        <v>0</v>
      </c>
      <c r="M102" s="395">
        <f t="shared" si="378"/>
        <v>0</v>
      </c>
      <c r="N102" s="395">
        <f t="shared" si="379"/>
        <v>0</v>
      </c>
      <c r="O102" s="9">
        <f t="shared" si="405"/>
        <v>0</v>
      </c>
      <c r="P102" s="9">
        <f t="shared" si="406"/>
        <v>0</v>
      </c>
      <c r="Q102" s="9">
        <f t="shared" si="407"/>
        <v>0</v>
      </c>
      <c r="R102" s="9">
        <f t="shared" si="408"/>
        <v>0</v>
      </c>
      <c r="S102" s="9">
        <f t="shared" si="409"/>
        <v>0</v>
      </c>
      <c r="T102" s="9">
        <f t="shared" si="410"/>
        <v>0</v>
      </c>
      <c r="U102" s="9">
        <f t="shared" si="411"/>
        <v>0</v>
      </c>
      <c r="V102" s="9">
        <f t="shared" si="412"/>
        <v>0</v>
      </c>
      <c r="W102" s="9">
        <f t="shared" si="413"/>
        <v>0</v>
      </c>
      <c r="X102" s="9">
        <f t="shared" si="414"/>
        <v>0</v>
      </c>
      <c r="Y102" s="9">
        <f t="shared" si="380"/>
        <v>0</v>
      </c>
      <c r="Z102" s="9">
        <f t="shared" si="415"/>
        <v>0</v>
      </c>
      <c r="AA102" s="9">
        <f t="shared" si="416"/>
        <v>0</v>
      </c>
      <c r="AB102" s="9">
        <f t="shared" si="417"/>
        <v>0</v>
      </c>
      <c r="AC102" s="9">
        <f t="shared" si="381"/>
        <v>0</v>
      </c>
      <c r="AD102" s="9">
        <f t="shared" si="382"/>
        <v>0</v>
      </c>
      <c r="AE102" s="9">
        <f t="shared" si="383"/>
        <v>0</v>
      </c>
      <c r="AF102" s="9">
        <f t="shared" si="384"/>
        <v>0</v>
      </c>
      <c r="AG102" s="9">
        <f t="shared" si="385"/>
        <v>0</v>
      </c>
      <c r="AH102" s="8">
        <f t="shared" si="386"/>
        <v>0</v>
      </c>
      <c r="AI102" s="8">
        <f t="shared" si="387"/>
        <v>0</v>
      </c>
      <c r="AJ102" s="8">
        <f t="shared" si="388"/>
        <v>0</v>
      </c>
      <c r="AK102" s="8">
        <f t="shared" si="389"/>
        <v>0</v>
      </c>
      <c r="AL102" s="8">
        <f t="shared" si="390"/>
        <v>0</v>
      </c>
      <c r="AM102" s="103" t="str">
        <f t="shared" si="391"/>
        <v>1</v>
      </c>
      <c r="AN102" s="63"/>
      <c r="AO102" s="63"/>
      <c r="AP102" s="63"/>
      <c r="AQ102" s="63"/>
      <c r="AR102" s="66"/>
      <c r="AS102" s="66"/>
      <c r="AT102" s="63"/>
      <c r="AU102" s="63"/>
      <c r="AV102" s="63"/>
      <c r="AW102" s="63"/>
      <c r="AX102" s="63"/>
      <c r="AY102" s="66"/>
      <c r="AZ102" s="66"/>
      <c r="BA102" s="63"/>
      <c r="BB102" s="63"/>
      <c r="BC102" s="63"/>
      <c r="BD102" s="63"/>
      <c r="BE102" s="63"/>
      <c r="BF102" s="66"/>
      <c r="BG102" s="66"/>
      <c r="BH102" s="63"/>
      <c r="BI102" s="63"/>
      <c r="BJ102" s="63"/>
      <c r="BK102" s="63"/>
      <c r="BL102" s="63"/>
      <c r="BM102" s="66"/>
      <c r="BN102" s="66"/>
      <c r="BO102" s="63"/>
      <c r="BP102" s="63"/>
      <c r="BQ102" s="63"/>
      <c r="BR102" s="63"/>
      <c r="BS102" s="587"/>
      <c r="BT102" s="233"/>
      <c r="BU102" s="70">
        <f t="shared" si="418"/>
        <v>0</v>
      </c>
      <c r="BV102" s="70">
        <f t="shared" si="419"/>
        <v>0</v>
      </c>
      <c r="BW102" s="70">
        <f t="shared" si="420"/>
        <v>0</v>
      </c>
      <c r="BX102" s="70">
        <f t="shared" si="421"/>
        <v>0</v>
      </c>
      <c r="BY102" s="70">
        <f t="shared" si="422"/>
        <v>0</v>
      </c>
      <c r="BZ102" s="70">
        <f t="shared" si="423"/>
        <v>0</v>
      </c>
      <c r="CA102" s="233"/>
      <c r="CB102" s="104">
        <f t="shared" si="424"/>
        <v>0</v>
      </c>
      <c r="CC102" s="104">
        <f t="shared" si="425"/>
        <v>0</v>
      </c>
      <c r="CD102" s="104">
        <f t="shared" si="426"/>
        <v>0</v>
      </c>
      <c r="CE102" s="104">
        <f t="shared" si="427"/>
        <v>0</v>
      </c>
      <c r="CF102" s="104">
        <f t="shared" si="428"/>
        <v>0</v>
      </c>
      <c r="CG102" s="104">
        <f t="shared" si="429"/>
        <v>0</v>
      </c>
      <c r="CH102" s="233"/>
      <c r="CI102" s="588">
        <f t="shared" si="430"/>
        <v>0</v>
      </c>
      <c r="CJ102" s="588">
        <f t="shared" si="431"/>
        <v>0</v>
      </c>
      <c r="CK102" s="588">
        <f t="shared" si="432"/>
        <v>0</v>
      </c>
      <c r="CL102" s="588">
        <f t="shared" si="433"/>
        <v>0</v>
      </c>
      <c r="CM102" s="588">
        <f t="shared" si="434"/>
        <v>0</v>
      </c>
      <c r="CN102" s="588">
        <f t="shared" si="435"/>
        <v>0</v>
      </c>
      <c r="CO102" s="588">
        <f t="shared" si="436"/>
        <v>0</v>
      </c>
      <c r="CP102" s="588">
        <f t="shared" si="437"/>
        <v>0</v>
      </c>
      <c r="CQ102" s="342"/>
      <c r="CR102" s="342"/>
      <c r="CS102" s="342"/>
      <c r="CT102" s="342"/>
      <c r="CU102" s="342"/>
      <c r="CV102" s="342"/>
      <c r="CW102" s="342"/>
      <c r="CX102" s="342"/>
      <c r="CY102" s="342"/>
      <c r="CZ102" s="342"/>
      <c r="DA102" s="342"/>
      <c r="DB102" s="342"/>
      <c r="DC102" s="342"/>
      <c r="DD102" s="342"/>
      <c r="DE102" s="342"/>
      <c r="DF102" s="342"/>
      <c r="DG102" s="342"/>
      <c r="DH102" s="342"/>
      <c r="DI102" s="342"/>
      <c r="DJ102" s="342"/>
      <c r="DK102" s="342"/>
      <c r="DL102" s="342"/>
      <c r="DM102" s="342"/>
      <c r="DN102" s="342"/>
      <c r="DO102" s="342"/>
      <c r="DP102" s="342"/>
      <c r="DQ102" s="342"/>
      <c r="DR102" s="342"/>
      <c r="DS102" s="342"/>
      <c r="DT102" s="342"/>
      <c r="DU102" s="342"/>
      <c r="DV102" s="342"/>
      <c r="DW102" s="342"/>
      <c r="DX102" s="342"/>
      <c r="DY102" s="342"/>
    </row>
    <row r="103" spans="1:129" ht="12" hidden="1" x14ac:dyDescent="0.3">
      <c r="A103" s="387"/>
      <c r="B103" s="387" t="s">
        <v>109</v>
      </c>
      <c r="C103" s="387" t="s">
        <v>24</v>
      </c>
      <c r="D103" s="388">
        <v>0.72916666666666663</v>
      </c>
      <c r="E103" s="388">
        <v>0</v>
      </c>
      <c r="F103" s="389" t="str">
        <f t="shared" si="375"/>
        <v>PT</v>
      </c>
      <c r="G103" s="9"/>
      <c r="H103" s="432">
        <f>INDEX(Lookup!$F$314:$Q$318,MATCH('3rd Party Channels'!B103,Lookup!$F$314:$F$318,0),MATCH('3rd Party Channels'!$F$9,Lookup!$F$337:$Q$337,0))</f>
        <v>0</v>
      </c>
      <c r="I103" s="391"/>
      <c r="J103" s="392">
        <f t="shared" si="376"/>
        <v>683.8</v>
      </c>
      <c r="K103" s="433">
        <f t="shared" si="404"/>
        <v>0</v>
      </c>
      <c r="L103" s="394">
        <f t="shared" si="377"/>
        <v>0</v>
      </c>
      <c r="M103" s="395">
        <f t="shared" si="378"/>
        <v>0</v>
      </c>
      <c r="N103" s="395">
        <f t="shared" si="379"/>
        <v>0</v>
      </c>
      <c r="O103" s="9">
        <f t="shared" si="405"/>
        <v>0</v>
      </c>
      <c r="P103" s="9">
        <f t="shared" si="406"/>
        <v>0</v>
      </c>
      <c r="Q103" s="9">
        <f t="shared" si="407"/>
        <v>0</v>
      </c>
      <c r="R103" s="9">
        <f t="shared" si="408"/>
        <v>0</v>
      </c>
      <c r="S103" s="9">
        <f t="shared" si="409"/>
        <v>0</v>
      </c>
      <c r="T103" s="9">
        <f t="shared" si="410"/>
        <v>0</v>
      </c>
      <c r="U103" s="9">
        <f t="shared" si="411"/>
        <v>0</v>
      </c>
      <c r="V103" s="9">
        <f t="shared" si="412"/>
        <v>0</v>
      </c>
      <c r="W103" s="9">
        <f t="shared" si="413"/>
        <v>0</v>
      </c>
      <c r="X103" s="9">
        <f t="shared" si="414"/>
        <v>0</v>
      </c>
      <c r="Y103" s="9">
        <f t="shared" si="380"/>
        <v>0</v>
      </c>
      <c r="Z103" s="9">
        <f t="shared" si="415"/>
        <v>0</v>
      </c>
      <c r="AA103" s="9">
        <f t="shared" si="416"/>
        <v>0</v>
      </c>
      <c r="AB103" s="9">
        <f t="shared" si="417"/>
        <v>0</v>
      </c>
      <c r="AC103" s="9">
        <f t="shared" si="381"/>
        <v>0</v>
      </c>
      <c r="AD103" s="9">
        <f t="shared" si="382"/>
        <v>0</v>
      </c>
      <c r="AE103" s="9">
        <f t="shared" si="383"/>
        <v>0</v>
      </c>
      <c r="AF103" s="9">
        <f t="shared" si="384"/>
        <v>0</v>
      </c>
      <c r="AG103" s="9">
        <f t="shared" si="385"/>
        <v>0</v>
      </c>
      <c r="AH103" s="8">
        <f t="shared" si="386"/>
        <v>0</v>
      </c>
      <c r="AI103" s="8">
        <f t="shared" si="387"/>
        <v>0</v>
      </c>
      <c r="AJ103" s="8">
        <f t="shared" si="388"/>
        <v>0</v>
      </c>
      <c r="AK103" s="8">
        <f t="shared" si="389"/>
        <v>0</v>
      </c>
      <c r="AL103" s="8">
        <f t="shared" si="390"/>
        <v>0</v>
      </c>
      <c r="AM103" s="103" t="str">
        <f t="shared" si="391"/>
        <v>1</v>
      </c>
      <c r="AN103" s="63"/>
      <c r="AO103" s="63"/>
      <c r="AP103" s="63"/>
      <c r="AQ103" s="63"/>
      <c r="AR103" s="66"/>
      <c r="AS103" s="66"/>
      <c r="AT103" s="63"/>
      <c r="AU103" s="63"/>
      <c r="AV103" s="63"/>
      <c r="AW103" s="63"/>
      <c r="AX103" s="63"/>
      <c r="AY103" s="66"/>
      <c r="AZ103" s="66"/>
      <c r="BA103" s="63"/>
      <c r="BB103" s="63"/>
      <c r="BC103" s="63"/>
      <c r="BD103" s="63"/>
      <c r="BE103" s="63"/>
      <c r="BF103" s="66"/>
      <c r="BG103" s="66"/>
      <c r="BH103" s="63"/>
      <c r="BI103" s="63"/>
      <c r="BJ103" s="63"/>
      <c r="BK103" s="63"/>
      <c r="BL103" s="63"/>
      <c r="BM103" s="66"/>
      <c r="BN103" s="66"/>
      <c r="BO103" s="63"/>
      <c r="BP103" s="63"/>
      <c r="BQ103" s="63"/>
      <c r="BR103" s="63"/>
      <c r="BS103" s="587"/>
      <c r="BT103" s="233"/>
      <c r="BU103" s="70">
        <f t="shared" si="418"/>
        <v>0</v>
      </c>
      <c r="BV103" s="70">
        <f t="shared" si="419"/>
        <v>0</v>
      </c>
      <c r="BW103" s="70">
        <f t="shared" si="420"/>
        <v>0</v>
      </c>
      <c r="BX103" s="70">
        <f t="shared" si="421"/>
        <v>0</v>
      </c>
      <c r="BY103" s="70">
        <f t="shared" si="422"/>
        <v>0</v>
      </c>
      <c r="BZ103" s="70">
        <f t="shared" si="423"/>
        <v>0</v>
      </c>
      <c r="CA103" s="233"/>
      <c r="CB103" s="104">
        <f t="shared" si="424"/>
        <v>0</v>
      </c>
      <c r="CC103" s="104">
        <f t="shared" si="425"/>
        <v>0</v>
      </c>
      <c r="CD103" s="104">
        <f t="shared" si="426"/>
        <v>0</v>
      </c>
      <c r="CE103" s="104">
        <f t="shared" si="427"/>
        <v>0</v>
      </c>
      <c r="CF103" s="104">
        <f t="shared" si="428"/>
        <v>0</v>
      </c>
      <c r="CG103" s="104">
        <f t="shared" si="429"/>
        <v>0</v>
      </c>
      <c r="CH103" s="233"/>
      <c r="CI103" s="588">
        <f t="shared" si="430"/>
        <v>0</v>
      </c>
      <c r="CJ103" s="588">
        <f t="shared" si="431"/>
        <v>0</v>
      </c>
      <c r="CK103" s="588">
        <f t="shared" si="432"/>
        <v>0</v>
      </c>
      <c r="CL103" s="588">
        <f t="shared" si="433"/>
        <v>0</v>
      </c>
      <c r="CM103" s="588">
        <f t="shared" si="434"/>
        <v>0</v>
      </c>
      <c r="CN103" s="588">
        <f t="shared" si="435"/>
        <v>0</v>
      </c>
      <c r="CO103" s="588">
        <f t="shared" si="436"/>
        <v>0</v>
      </c>
      <c r="CP103" s="588">
        <f t="shared" si="437"/>
        <v>0</v>
      </c>
      <c r="CQ103" s="342"/>
      <c r="CR103" s="342"/>
      <c r="CS103" s="342"/>
      <c r="CT103" s="342"/>
      <c r="CU103" s="342"/>
      <c r="CV103" s="342"/>
      <c r="CW103" s="342"/>
      <c r="CX103" s="342"/>
      <c r="CY103" s="342"/>
      <c r="CZ103" s="342"/>
      <c r="DA103" s="342"/>
      <c r="DB103" s="342"/>
      <c r="DC103" s="342"/>
      <c r="DD103" s="342"/>
      <c r="DE103" s="342"/>
      <c r="DF103" s="342"/>
      <c r="DG103" s="342"/>
      <c r="DH103" s="342"/>
      <c r="DI103" s="342"/>
      <c r="DJ103" s="342"/>
      <c r="DK103" s="342"/>
      <c r="DL103" s="342"/>
      <c r="DM103" s="342"/>
      <c r="DN103" s="342"/>
      <c r="DO103" s="342"/>
      <c r="DP103" s="342"/>
      <c r="DQ103" s="342"/>
      <c r="DR103" s="342"/>
      <c r="DS103" s="342"/>
      <c r="DT103" s="342"/>
      <c r="DU103" s="342"/>
      <c r="DV103" s="342"/>
      <c r="DW103" s="342"/>
      <c r="DX103" s="342"/>
      <c r="DY103" s="342"/>
    </row>
    <row r="104" spans="1:129" ht="12" hidden="1" x14ac:dyDescent="0.3">
      <c r="A104" s="387"/>
      <c r="B104" s="387" t="s">
        <v>109</v>
      </c>
      <c r="C104" s="387" t="s">
        <v>24</v>
      </c>
      <c r="D104" s="388">
        <v>0.72916666666666663</v>
      </c>
      <c r="E104" s="388">
        <v>0</v>
      </c>
      <c r="F104" s="389" t="str">
        <f t="shared" si="375"/>
        <v>PT</v>
      </c>
      <c r="G104" s="9"/>
      <c r="H104" s="432">
        <f>INDEX(Lookup!$F$314:$Q$318,MATCH('3rd Party Channels'!B104,Lookup!$F$314:$F$318,0),MATCH('3rd Party Channels'!$F$9,Lookup!$F$337:$Q$337,0))</f>
        <v>0</v>
      </c>
      <c r="I104" s="391"/>
      <c r="J104" s="392">
        <f t="shared" si="376"/>
        <v>683.8</v>
      </c>
      <c r="K104" s="433">
        <f t="shared" si="404"/>
        <v>0</v>
      </c>
      <c r="L104" s="394">
        <f t="shared" si="377"/>
        <v>0</v>
      </c>
      <c r="M104" s="395">
        <f t="shared" si="378"/>
        <v>0</v>
      </c>
      <c r="N104" s="395">
        <f t="shared" si="379"/>
        <v>0</v>
      </c>
      <c r="O104" s="9">
        <f t="shared" si="405"/>
        <v>0</v>
      </c>
      <c r="P104" s="9">
        <f t="shared" si="406"/>
        <v>0</v>
      </c>
      <c r="Q104" s="9">
        <f t="shared" si="407"/>
        <v>0</v>
      </c>
      <c r="R104" s="9">
        <f t="shared" si="408"/>
        <v>0</v>
      </c>
      <c r="S104" s="9">
        <f t="shared" si="409"/>
        <v>0</v>
      </c>
      <c r="T104" s="9">
        <f t="shared" si="410"/>
        <v>0</v>
      </c>
      <c r="U104" s="9">
        <f t="shared" si="411"/>
        <v>0</v>
      </c>
      <c r="V104" s="9">
        <f t="shared" si="412"/>
        <v>0</v>
      </c>
      <c r="W104" s="9">
        <f t="shared" si="413"/>
        <v>0</v>
      </c>
      <c r="X104" s="9">
        <f t="shared" si="414"/>
        <v>0</v>
      </c>
      <c r="Y104" s="9">
        <f t="shared" si="380"/>
        <v>0</v>
      </c>
      <c r="Z104" s="9">
        <f t="shared" si="415"/>
        <v>0</v>
      </c>
      <c r="AA104" s="9">
        <f t="shared" si="416"/>
        <v>0</v>
      </c>
      <c r="AB104" s="9">
        <f t="shared" si="417"/>
        <v>0</v>
      </c>
      <c r="AC104" s="9">
        <f t="shared" si="381"/>
        <v>0</v>
      </c>
      <c r="AD104" s="9">
        <f t="shared" si="382"/>
        <v>0</v>
      </c>
      <c r="AE104" s="9">
        <f t="shared" si="383"/>
        <v>0</v>
      </c>
      <c r="AF104" s="9">
        <f t="shared" si="384"/>
        <v>0</v>
      </c>
      <c r="AG104" s="9">
        <f t="shared" si="385"/>
        <v>0</v>
      </c>
      <c r="AH104" s="8">
        <f t="shared" si="386"/>
        <v>0</v>
      </c>
      <c r="AI104" s="8">
        <f t="shared" si="387"/>
        <v>0</v>
      </c>
      <c r="AJ104" s="8">
        <f t="shared" si="388"/>
        <v>0</v>
      </c>
      <c r="AK104" s="8">
        <f t="shared" si="389"/>
        <v>0</v>
      </c>
      <c r="AL104" s="8">
        <f t="shared" si="390"/>
        <v>0</v>
      </c>
      <c r="AM104" s="103" t="str">
        <f t="shared" si="391"/>
        <v>1</v>
      </c>
      <c r="AN104" s="63"/>
      <c r="AO104" s="63"/>
      <c r="AP104" s="63"/>
      <c r="AQ104" s="63"/>
      <c r="AR104" s="66"/>
      <c r="AS104" s="66"/>
      <c r="AT104" s="63"/>
      <c r="AU104" s="63"/>
      <c r="AV104" s="63"/>
      <c r="AW104" s="63"/>
      <c r="AX104" s="63"/>
      <c r="AY104" s="66"/>
      <c r="AZ104" s="66"/>
      <c r="BA104" s="63"/>
      <c r="BB104" s="63"/>
      <c r="BC104" s="63"/>
      <c r="BD104" s="63"/>
      <c r="BE104" s="63"/>
      <c r="BF104" s="66"/>
      <c r="BG104" s="66"/>
      <c r="BH104" s="63"/>
      <c r="BI104" s="63"/>
      <c r="BJ104" s="63"/>
      <c r="BK104" s="63"/>
      <c r="BL104" s="63"/>
      <c r="BM104" s="66"/>
      <c r="BN104" s="66"/>
      <c r="BO104" s="63"/>
      <c r="BP104" s="63"/>
      <c r="BQ104" s="63"/>
      <c r="BR104" s="63"/>
      <c r="BS104" s="587"/>
      <c r="BT104" s="233"/>
      <c r="BU104" s="70">
        <f t="shared" si="418"/>
        <v>0</v>
      </c>
      <c r="BV104" s="70">
        <f t="shared" si="419"/>
        <v>0</v>
      </c>
      <c r="BW104" s="70">
        <f t="shared" si="420"/>
        <v>0</v>
      </c>
      <c r="BX104" s="70">
        <f t="shared" si="421"/>
        <v>0</v>
      </c>
      <c r="BY104" s="70">
        <f t="shared" si="422"/>
        <v>0</v>
      </c>
      <c r="BZ104" s="70">
        <f t="shared" si="423"/>
        <v>0</v>
      </c>
      <c r="CA104" s="233"/>
      <c r="CB104" s="104">
        <f t="shared" si="424"/>
        <v>0</v>
      </c>
      <c r="CC104" s="104">
        <f t="shared" si="425"/>
        <v>0</v>
      </c>
      <c r="CD104" s="104">
        <f t="shared" si="426"/>
        <v>0</v>
      </c>
      <c r="CE104" s="104">
        <f t="shared" si="427"/>
        <v>0</v>
      </c>
      <c r="CF104" s="104">
        <f t="shared" si="428"/>
        <v>0</v>
      </c>
      <c r="CG104" s="104">
        <f t="shared" si="429"/>
        <v>0</v>
      </c>
      <c r="CH104" s="233"/>
      <c r="CI104" s="588">
        <f t="shared" si="430"/>
        <v>0</v>
      </c>
      <c r="CJ104" s="588">
        <f t="shared" si="431"/>
        <v>0</v>
      </c>
      <c r="CK104" s="588">
        <f t="shared" si="432"/>
        <v>0</v>
      </c>
      <c r="CL104" s="588">
        <f t="shared" si="433"/>
        <v>0</v>
      </c>
      <c r="CM104" s="588">
        <f t="shared" si="434"/>
        <v>0</v>
      </c>
      <c r="CN104" s="588">
        <f t="shared" si="435"/>
        <v>0</v>
      </c>
      <c r="CO104" s="588">
        <f t="shared" si="436"/>
        <v>0</v>
      </c>
      <c r="CP104" s="588">
        <f t="shared" si="437"/>
        <v>0</v>
      </c>
      <c r="CQ104" s="342"/>
      <c r="CR104" s="342"/>
      <c r="CS104" s="342"/>
      <c r="CT104" s="342"/>
      <c r="CU104" s="342"/>
      <c r="CV104" s="342"/>
      <c r="CW104" s="342"/>
      <c r="CX104" s="342"/>
      <c r="CY104" s="342"/>
      <c r="CZ104" s="342"/>
      <c r="DA104" s="342"/>
      <c r="DB104" s="342"/>
      <c r="DC104" s="342"/>
      <c r="DD104" s="342"/>
      <c r="DE104" s="342"/>
      <c r="DF104" s="342"/>
      <c r="DG104" s="342"/>
      <c r="DH104" s="342"/>
      <c r="DI104" s="342"/>
      <c r="DJ104" s="342"/>
      <c r="DK104" s="342"/>
      <c r="DL104" s="342"/>
      <c r="DM104" s="342"/>
      <c r="DN104" s="342"/>
      <c r="DO104" s="342"/>
      <c r="DP104" s="342"/>
      <c r="DQ104" s="342"/>
      <c r="DR104" s="342"/>
      <c r="DS104" s="342"/>
      <c r="DT104" s="342"/>
      <c r="DU104" s="342"/>
      <c r="DV104" s="342"/>
      <c r="DW104" s="342"/>
      <c r="DX104" s="342"/>
      <c r="DY104" s="342"/>
    </row>
    <row r="105" spans="1:129" ht="12.6" hidden="1" thickBot="1" x14ac:dyDescent="0.35">
      <c r="A105" s="396"/>
      <c r="B105" s="396" t="s">
        <v>109</v>
      </c>
      <c r="C105" s="396" t="s">
        <v>24</v>
      </c>
      <c r="D105" s="397">
        <v>0.72916666666666663</v>
      </c>
      <c r="E105" s="397">
        <v>0</v>
      </c>
      <c r="F105" s="398" t="str">
        <f t="shared" si="375"/>
        <v>PT</v>
      </c>
      <c r="G105" s="906"/>
      <c r="H105" s="434">
        <f>INDEX(Lookup!$F$314:$Q$318,MATCH('3rd Party Channels'!B105,Lookup!$F$314:$F$318,0),MATCH('3rd Party Channels'!$F$9,Lookup!$F$337:$Q$337,0))</f>
        <v>0</v>
      </c>
      <c r="I105" s="400"/>
      <c r="J105" s="401">
        <f t="shared" si="376"/>
        <v>683.8</v>
      </c>
      <c r="K105" s="435">
        <f t="shared" si="404"/>
        <v>0</v>
      </c>
      <c r="L105" s="403">
        <f t="shared" si="377"/>
        <v>0</v>
      </c>
      <c r="M105" s="404">
        <f t="shared" si="378"/>
        <v>0</v>
      </c>
      <c r="N105" s="404">
        <f t="shared" si="379"/>
        <v>0</v>
      </c>
      <c r="O105" s="9">
        <f t="shared" si="405"/>
        <v>0</v>
      </c>
      <c r="P105" s="9">
        <f t="shared" si="406"/>
        <v>0</v>
      </c>
      <c r="Q105" s="9">
        <f t="shared" si="407"/>
        <v>0</v>
      </c>
      <c r="R105" s="9">
        <f t="shared" si="408"/>
        <v>0</v>
      </c>
      <c r="S105" s="9">
        <f t="shared" si="409"/>
        <v>0</v>
      </c>
      <c r="T105" s="9">
        <f t="shared" si="410"/>
        <v>0</v>
      </c>
      <c r="U105" s="9">
        <f t="shared" si="411"/>
        <v>0</v>
      </c>
      <c r="V105" s="9">
        <f t="shared" si="412"/>
        <v>0</v>
      </c>
      <c r="W105" s="9">
        <f t="shared" si="413"/>
        <v>0</v>
      </c>
      <c r="X105" s="9">
        <f t="shared" si="414"/>
        <v>0</v>
      </c>
      <c r="Y105" s="9">
        <f t="shared" si="380"/>
        <v>0</v>
      </c>
      <c r="Z105" s="9">
        <f t="shared" si="415"/>
        <v>0</v>
      </c>
      <c r="AA105" s="9">
        <f t="shared" si="416"/>
        <v>0</v>
      </c>
      <c r="AB105" s="9">
        <f t="shared" si="417"/>
        <v>0</v>
      </c>
      <c r="AC105" s="9">
        <f t="shared" si="381"/>
        <v>0</v>
      </c>
      <c r="AD105" s="9">
        <f t="shared" si="382"/>
        <v>0</v>
      </c>
      <c r="AE105" s="9">
        <f t="shared" si="383"/>
        <v>0</v>
      </c>
      <c r="AF105" s="9">
        <f t="shared" si="384"/>
        <v>0</v>
      </c>
      <c r="AG105" s="9">
        <f t="shared" si="385"/>
        <v>0</v>
      </c>
      <c r="AH105" s="8">
        <f t="shared" si="386"/>
        <v>0</v>
      </c>
      <c r="AI105" s="8">
        <f t="shared" si="387"/>
        <v>0</v>
      </c>
      <c r="AJ105" s="8">
        <f t="shared" si="388"/>
        <v>0</v>
      </c>
      <c r="AK105" s="8">
        <f t="shared" si="389"/>
        <v>0</v>
      </c>
      <c r="AL105" s="8">
        <f t="shared" si="390"/>
        <v>0</v>
      </c>
      <c r="AM105" s="103" t="str">
        <f t="shared" si="391"/>
        <v>1</v>
      </c>
      <c r="AN105" s="63"/>
      <c r="AO105" s="63"/>
      <c r="AP105" s="63"/>
      <c r="AQ105" s="63"/>
      <c r="AR105" s="66"/>
      <c r="AS105" s="66"/>
      <c r="AT105" s="63"/>
      <c r="AU105" s="63"/>
      <c r="AV105" s="63"/>
      <c r="AW105" s="63"/>
      <c r="AX105" s="63"/>
      <c r="AY105" s="66"/>
      <c r="AZ105" s="66"/>
      <c r="BA105" s="63"/>
      <c r="BB105" s="63"/>
      <c r="BC105" s="63"/>
      <c r="BD105" s="63"/>
      <c r="BE105" s="63"/>
      <c r="BF105" s="66"/>
      <c r="BG105" s="66"/>
      <c r="BH105" s="63"/>
      <c r="BI105" s="63"/>
      <c r="BJ105" s="63"/>
      <c r="BK105" s="63"/>
      <c r="BL105" s="63"/>
      <c r="BM105" s="66"/>
      <c r="BN105" s="66"/>
      <c r="BO105" s="63"/>
      <c r="BP105" s="63"/>
      <c r="BQ105" s="63"/>
      <c r="BR105" s="63"/>
      <c r="BS105" s="587"/>
      <c r="BT105" s="233"/>
      <c r="BU105" s="70">
        <f t="shared" si="418"/>
        <v>0</v>
      </c>
      <c r="BV105" s="70">
        <f t="shared" si="419"/>
        <v>0</v>
      </c>
      <c r="BW105" s="70">
        <f t="shared" si="420"/>
        <v>0</v>
      </c>
      <c r="BX105" s="70">
        <f t="shared" si="421"/>
        <v>0</v>
      </c>
      <c r="BY105" s="70">
        <f t="shared" si="422"/>
        <v>0</v>
      </c>
      <c r="BZ105" s="70">
        <f t="shared" si="423"/>
        <v>0</v>
      </c>
      <c r="CA105" s="233"/>
      <c r="CB105" s="104">
        <f t="shared" si="424"/>
        <v>0</v>
      </c>
      <c r="CC105" s="104">
        <f t="shared" si="425"/>
        <v>0</v>
      </c>
      <c r="CD105" s="104">
        <f t="shared" si="426"/>
        <v>0</v>
      </c>
      <c r="CE105" s="104">
        <f t="shared" si="427"/>
        <v>0</v>
      </c>
      <c r="CF105" s="104">
        <f t="shared" si="428"/>
        <v>0</v>
      </c>
      <c r="CG105" s="104">
        <f t="shared" si="429"/>
        <v>0</v>
      </c>
      <c r="CH105" s="233"/>
      <c r="CI105" s="588">
        <f t="shared" si="430"/>
        <v>0</v>
      </c>
      <c r="CJ105" s="588">
        <f t="shared" si="431"/>
        <v>0</v>
      </c>
      <c r="CK105" s="588">
        <f t="shared" si="432"/>
        <v>0</v>
      </c>
      <c r="CL105" s="588">
        <f t="shared" si="433"/>
        <v>0</v>
      </c>
      <c r="CM105" s="588">
        <f t="shared" si="434"/>
        <v>0</v>
      </c>
      <c r="CN105" s="588">
        <f t="shared" si="435"/>
        <v>0</v>
      </c>
      <c r="CO105" s="588">
        <f t="shared" si="436"/>
        <v>0</v>
      </c>
      <c r="CP105" s="588">
        <f t="shared" si="437"/>
        <v>0</v>
      </c>
      <c r="CQ105" s="342"/>
      <c r="CR105" s="342"/>
      <c r="CS105" s="342"/>
      <c r="CT105" s="342"/>
      <c r="CU105" s="342"/>
      <c r="CV105" s="342"/>
      <c r="CW105" s="342"/>
      <c r="CX105" s="342"/>
      <c r="CY105" s="342"/>
      <c r="CZ105" s="342"/>
      <c r="DA105" s="342"/>
      <c r="DB105" s="342"/>
      <c r="DC105" s="342"/>
      <c r="DD105" s="342"/>
      <c r="DE105" s="342"/>
      <c r="DF105" s="342"/>
      <c r="DG105" s="342"/>
      <c r="DH105" s="342"/>
      <c r="DI105" s="342"/>
      <c r="DJ105" s="342"/>
      <c r="DK105" s="342"/>
      <c r="DL105" s="342"/>
      <c r="DM105" s="342"/>
      <c r="DN105" s="342"/>
      <c r="DO105" s="342"/>
      <c r="DP105" s="342"/>
      <c r="DQ105" s="342"/>
      <c r="DR105" s="342"/>
      <c r="DS105" s="342"/>
      <c r="DT105" s="342"/>
      <c r="DU105" s="342"/>
      <c r="DV105" s="342"/>
      <c r="DW105" s="342"/>
      <c r="DX105" s="342"/>
      <c r="DY105" s="342"/>
    </row>
    <row r="106" spans="1:129" ht="12" hidden="1" x14ac:dyDescent="0.3">
      <c r="A106" s="405"/>
      <c r="B106" s="405" t="s">
        <v>242</v>
      </c>
      <c r="C106" s="405" t="s">
        <v>26</v>
      </c>
      <c r="D106" s="406">
        <v>0</v>
      </c>
      <c r="E106" s="406">
        <v>0.72916666666666663</v>
      </c>
      <c r="F106" s="407" t="str">
        <f t="shared" si="375"/>
        <v>Off-PT</v>
      </c>
      <c r="G106" s="8"/>
      <c r="H106" s="436">
        <f>INDEX(Lookup!$F$314:$Q$318,MATCH('3rd Party Channels'!B106,Lookup!$F$314:$F$318,0),MATCH('3rd Party Channels'!$F$9,Lookup!$F$337:$Q$337,0))</f>
        <v>0</v>
      </c>
      <c r="I106" s="409"/>
      <c r="J106" s="410">
        <f t="shared" si="376"/>
        <v>683.8</v>
      </c>
      <c r="K106" s="437">
        <f t="shared" si="404"/>
        <v>0</v>
      </c>
      <c r="L106" s="412">
        <f t="shared" si="377"/>
        <v>0</v>
      </c>
      <c r="M106" s="413">
        <f t="shared" si="378"/>
        <v>0</v>
      </c>
      <c r="N106" s="413">
        <f t="shared" si="379"/>
        <v>0</v>
      </c>
      <c r="O106" s="9">
        <f t="shared" si="405"/>
        <v>0</v>
      </c>
      <c r="P106" s="9">
        <f t="shared" si="406"/>
        <v>0</v>
      </c>
      <c r="Q106" s="9">
        <f t="shared" si="407"/>
        <v>0</v>
      </c>
      <c r="R106" s="9">
        <f t="shared" si="408"/>
        <v>0</v>
      </c>
      <c r="S106" s="9">
        <f t="shared" si="409"/>
        <v>0</v>
      </c>
      <c r="T106" s="9">
        <f t="shared" si="410"/>
        <v>0</v>
      </c>
      <c r="U106" s="9">
        <f t="shared" si="411"/>
        <v>0</v>
      </c>
      <c r="V106" s="9">
        <f t="shared" si="412"/>
        <v>0</v>
      </c>
      <c r="W106" s="9">
        <f t="shared" si="413"/>
        <v>0</v>
      </c>
      <c r="X106" s="9">
        <f t="shared" si="414"/>
        <v>0</v>
      </c>
      <c r="Y106" s="9">
        <f t="shared" si="380"/>
        <v>0</v>
      </c>
      <c r="Z106" s="9">
        <f t="shared" si="415"/>
        <v>0</v>
      </c>
      <c r="AA106" s="9">
        <f t="shared" si="416"/>
        <v>0</v>
      </c>
      <c r="AB106" s="9">
        <f t="shared" si="417"/>
        <v>0</v>
      </c>
      <c r="AC106" s="9">
        <f t="shared" si="381"/>
        <v>0</v>
      </c>
      <c r="AD106" s="9">
        <f t="shared" si="382"/>
        <v>0</v>
      </c>
      <c r="AE106" s="9">
        <f t="shared" si="383"/>
        <v>0</v>
      </c>
      <c r="AF106" s="9">
        <f t="shared" si="384"/>
        <v>0</v>
      </c>
      <c r="AG106" s="9">
        <f t="shared" si="385"/>
        <v>0</v>
      </c>
      <c r="AH106" s="8">
        <f t="shared" si="386"/>
        <v>0</v>
      </c>
      <c r="AI106" s="8">
        <f t="shared" si="387"/>
        <v>0</v>
      </c>
      <c r="AJ106" s="8">
        <f t="shared" si="388"/>
        <v>0</v>
      </c>
      <c r="AK106" s="8">
        <f t="shared" si="389"/>
        <v>0</v>
      </c>
      <c r="AL106" s="8">
        <f t="shared" si="390"/>
        <v>0</v>
      </c>
      <c r="AM106" s="103" t="str">
        <f t="shared" si="391"/>
        <v>1</v>
      </c>
      <c r="AN106" s="63"/>
      <c r="AO106" s="63"/>
      <c r="AP106" s="63"/>
      <c r="AQ106" s="63"/>
      <c r="AR106" s="66"/>
      <c r="AS106" s="66"/>
      <c r="AT106" s="63"/>
      <c r="AU106" s="63"/>
      <c r="AV106" s="63"/>
      <c r="AW106" s="63"/>
      <c r="AX106" s="63"/>
      <c r="AY106" s="66"/>
      <c r="AZ106" s="66"/>
      <c r="BA106" s="63"/>
      <c r="BB106" s="63"/>
      <c r="BC106" s="63"/>
      <c r="BD106" s="63"/>
      <c r="BE106" s="63"/>
      <c r="BF106" s="66"/>
      <c r="BG106" s="66"/>
      <c r="BH106" s="63"/>
      <c r="BI106" s="63"/>
      <c r="BJ106" s="63"/>
      <c r="BK106" s="63"/>
      <c r="BL106" s="63"/>
      <c r="BM106" s="66"/>
      <c r="BN106" s="66"/>
      <c r="BO106" s="63"/>
      <c r="BP106" s="63"/>
      <c r="BQ106" s="63"/>
      <c r="BR106" s="63"/>
      <c r="BS106" s="587"/>
      <c r="BT106" s="233"/>
      <c r="BU106" s="70">
        <f t="shared" si="418"/>
        <v>0</v>
      </c>
      <c r="BV106" s="70">
        <f t="shared" si="419"/>
        <v>0</v>
      </c>
      <c r="BW106" s="70">
        <f t="shared" si="420"/>
        <v>0</v>
      </c>
      <c r="BX106" s="70">
        <f t="shared" si="421"/>
        <v>0</v>
      </c>
      <c r="BY106" s="70">
        <f t="shared" si="422"/>
        <v>0</v>
      </c>
      <c r="BZ106" s="70">
        <f t="shared" si="423"/>
        <v>0</v>
      </c>
      <c r="CA106" s="233"/>
      <c r="CB106" s="104">
        <f t="shared" si="424"/>
        <v>0</v>
      </c>
      <c r="CC106" s="104">
        <f t="shared" si="425"/>
        <v>0</v>
      </c>
      <c r="CD106" s="104">
        <f t="shared" si="426"/>
        <v>0</v>
      </c>
      <c r="CE106" s="104">
        <f t="shared" si="427"/>
        <v>0</v>
      </c>
      <c r="CF106" s="104">
        <f t="shared" si="428"/>
        <v>0</v>
      </c>
      <c r="CG106" s="104">
        <f t="shared" si="429"/>
        <v>0</v>
      </c>
      <c r="CH106" s="233"/>
      <c r="CI106" s="588">
        <f t="shared" si="430"/>
        <v>0</v>
      </c>
      <c r="CJ106" s="588">
        <f t="shared" si="431"/>
        <v>0</v>
      </c>
      <c r="CK106" s="588">
        <f t="shared" si="432"/>
        <v>0</v>
      </c>
      <c r="CL106" s="588">
        <f t="shared" si="433"/>
        <v>0</v>
      </c>
      <c r="CM106" s="588">
        <f t="shared" si="434"/>
        <v>0</v>
      </c>
      <c r="CN106" s="588">
        <f t="shared" si="435"/>
        <v>0</v>
      </c>
      <c r="CO106" s="588">
        <f t="shared" si="436"/>
        <v>0</v>
      </c>
      <c r="CP106" s="588">
        <f t="shared" si="437"/>
        <v>0</v>
      </c>
      <c r="CQ106" s="342"/>
      <c r="CR106" s="342"/>
      <c r="CS106" s="342"/>
      <c r="CT106" s="342"/>
      <c r="CU106" s="342"/>
      <c r="CV106" s="342"/>
      <c r="CW106" s="342"/>
      <c r="CX106" s="342"/>
      <c r="CY106" s="342"/>
      <c r="CZ106" s="342"/>
      <c r="DA106" s="342"/>
      <c r="DB106" s="342"/>
      <c r="DC106" s="342"/>
      <c r="DD106" s="342"/>
      <c r="DE106" s="342"/>
      <c r="DF106" s="342"/>
      <c r="DG106" s="342"/>
      <c r="DH106" s="342"/>
      <c r="DI106" s="342"/>
      <c r="DJ106" s="342"/>
      <c r="DK106" s="342"/>
      <c r="DL106" s="342"/>
      <c r="DM106" s="342"/>
      <c r="DN106" s="342"/>
      <c r="DO106" s="342"/>
      <c r="DP106" s="342"/>
      <c r="DQ106" s="342"/>
      <c r="DR106" s="342"/>
      <c r="DS106" s="342"/>
      <c r="DT106" s="342"/>
      <c r="DU106" s="342"/>
      <c r="DV106" s="342"/>
      <c r="DW106" s="342"/>
      <c r="DX106" s="342"/>
      <c r="DY106" s="342"/>
    </row>
    <row r="107" spans="1:129" ht="12" hidden="1" x14ac:dyDescent="0.3">
      <c r="A107" s="387"/>
      <c r="B107" s="387" t="s">
        <v>242</v>
      </c>
      <c r="C107" s="387" t="s">
        <v>26</v>
      </c>
      <c r="D107" s="388">
        <v>0</v>
      </c>
      <c r="E107" s="388">
        <v>0.72916666666666663</v>
      </c>
      <c r="F107" s="389" t="str">
        <f t="shared" si="375"/>
        <v>Off-PT</v>
      </c>
      <c r="G107" s="9"/>
      <c r="H107" s="432">
        <f>INDEX(Lookup!$F$314:$Q$318,MATCH('3rd Party Channels'!B107,Lookup!$F$314:$F$318,0),MATCH('3rd Party Channels'!$F$9,Lookup!$F$337:$Q$337,0))</f>
        <v>0</v>
      </c>
      <c r="I107" s="391"/>
      <c r="J107" s="392">
        <f t="shared" si="376"/>
        <v>683.8</v>
      </c>
      <c r="K107" s="433">
        <f t="shared" si="404"/>
        <v>0</v>
      </c>
      <c r="L107" s="394">
        <f t="shared" si="377"/>
        <v>0</v>
      </c>
      <c r="M107" s="395">
        <f t="shared" si="378"/>
        <v>0</v>
      </c>
      <c r="N107" s="395">
        <f t="shared" si="379"/>
        <v>0</v>
      </c>
      <c r="O107" s="9">
        <f t="shared" si="405"/>
        <v>0</v>
      </c>
      <c r="P107" s="9">
        <f t="shared" si="406"/>
        <v>0</v>
      </c>
      <c r="Q107" s="9">
        <f t="shared" si="407"/>
        <v>0</v>
      </c>
      <c r="R107" s="9">
        <f t="shared" si="408"/>
        <v>0</v>
      </c>
      <c r="S107" s="9">
        <f t="shared" si="409"/>
        <v>0</v>
      </c>
      <c r="T107" s="9">
        <f t="shared" si="410"/>
        <v>0</v>
      </c>
      <c r="U107" s="9">
        <f t="shared" si="411"/>
        <v>0</v>
      </c>
      <c r="V107" s="9">
        <f t="shared" si="412"/>
        <v>0</v>
      </c>
      <c r="W107" s="9">
        <f t="shared" si="413"/>
        <v>0</v>
      </c>
      <c r="X107" s="9">
        <f t="shared" si="414"/>
        <v>0</v>
      </c>
      <c r="Y107" s="9">
        <f t="shared" si="380"/>
        <v>0</v>
      </c>
      <c r="Z107" s="9">
        <f t="shared" si="415"/>
        <v>0</v>
      </c>
      <c r="AA107" s="9">
        <f t="shared" si="416"/>
        <v>0</v>
      </c>
      <c r="AB107" s="9">
        <f t="shared" si="417"/>
        <v>0</v>
      </c>
      <c r="AC107" s="9">
        <f t="shared" si="381"/>
        <v>0</v>
      </c>
      <c r="AD107" s="9">
        <f t="shared" si="382"/>
        <v>0</v>
      </c>
      <c r="AE107" s="9">
        <f t="shared" si="383"/>
        <v>0</v>
      </c>
      <c r="AF107" s="9">
        <f t="shared" si="384"/>
        <v>0</v>
      </c>
      <c r="AG107" s="9">
        <f t="shared" si="385"/>
        <v>0</v>
      </c>
      <c r="AH107" s="8">
        <f t="shared" si="386"/>
        <v>0</v>
      </c>
      <c r="AI107" s="8">
        <f t="shared" si="387"/>
        <v>0</v>
      </c>
      <c r="AJ107" s="8">
        <f t="shared" si="388"/>
        <v>0</v>
      </c>
      <c r="AK107" s="8">
        <f t="shared" si="389"/>
        <v>0</v>
      </c>
      <c r="AL107" s="8">
        <f t="shared" si="390"/>
        <v>0</v>
      </c>
      <c r="AM107" s="103" t="str">
        <f t="shared" si="391"/>
        <v>1</v>
      </c>
      <c r="AN107" s="63"/>
      <c r="AO107" s="63"/>
      <c r="AP107" s="63"/>
      <c r="AQ107" s="63"/>
      <c r="AR107" s="66"/>
      <c r="AS107" s="66"/>
      <c r="AT107" s="63"/>
      <c r="AU107" s="63"/>
      <c r="AV107" s="63"/>
      <c r="AW107" s="63"/>
      <c r="AX107" s="63"/>
      <c r="AY107" s="66"/>
      <c r="AZ107" s="66"/>
      <c r="BA107" s="63"/>
      <c r="BB107" s="63"/>
      <c r="BC107" s="63"/>
      <c r="BD107" s="63"/>
      <c r="BE107" s="63"/>
      <c r="BF107" s="66"/>
      <c r="BG107" s="66"/>
      <c r="BH107" s="63"/>
      <c r="BI107" s="63"/>
      <c r="BJ107" s="63"/>
      <c r="BK107" s="63"/>
      <c r="BL107" s="63"/>
      <c r="BM107" s="66"/>
      <c r="BN107" s="66"/>
      <c r="BO107" s="63"/>
      <c r="BP107" s="63"/>
      <c r="BQ107" s="63"/>
      <c r="BR107" s="63"/>
      <c r="BS107" s="587"/>
      <c r="BT107" s="233"/>
      <c r="BU107" s="70">
        <f t="shared" si="418"/>
        <v>0</v>
      </c>
      <c r="BV107" s="70">
        <f t="shared" si="419"/>
        <v>0</v>
      </c>
      <c r="BW107" s="70">
        <f t="shared" si="420"/>
        <v>0</v>
      </c>
      <c r="BX107" s="70">
        <f t="shared" si="421"/>
        <v>0</v>
      </c>
      <c r="BY107" s="70">
        <f t="shared" si="422"/>
        <v>0</v>
      </c>
      <c r="BZ107" s="70">
        <f t="shared" si="423"/>
        <v>0</v>
      </c>
      <c r="CA107" s="233"/>
      <c r="CB107" s="104">
        <f t="shared" si="424"/>
        <v>0</v>
      </c>
      <c r="CC107" s="104">
        <f t="shared" si="425"/>
        <v>0</v>
      </c>
      <c r="CD107" s="104">
        <f t="shared" si="426"/>
        <v>0</v>
      </c>
      <c r="CE107" s="104">
        <f t="shared" si="427"/>
        <v>0</v>
      </c>
      <c r="CF107" s="104">
        <f t="shared" si="428"/>
        <v>0</v>
      </c>
      <c r="CG107" s="104">
        <f t="shared" si="429"/>
        <v>0</v>
      </c>
      <c r="CH107" s="233"/>
      <c r="CI107" s="588">
        <f t="shared" si="430"/>
        <v>0</v>
      </c>
      <c r="CJ107" s="588">
        <f t="shared" si="431"/>
        <v>0</v>
      </c>
      <c r="CK107" s="588">
        <f t="shared" si="432"/>
        <v>0</v>
      </c>
      <c r="CL107" s="588">
        <f t="shared" si="433"/>
        <v>0</v>
      </c>
      <c r="CM107" s="588">
        <f t="shared" si="434"/>
        <v>0</v>
      </c>
      <c r="CN107" s="588">
        <f t="shared" si="435"/>
        <v>0</v>
      </c>
      <c r="CO107" s="588">
        <f t="shared" si="436"/>
        <v>0</v>
      </c>
      <c r="CP107" s="588">
        <f t="shared" si="437"/>
        <v>0</v>
      </c>
      <c r="CQ107" s="342"/>
      <c r="CR107" s="342"/>
      <c r="CS107" s="342"/>
      <c r="CT107" s="342"/>
      <c r="CU107" s="342"/>
      <c r="CV107" s="342"/>
      <c r="CW107" s="342"/>
      <c r="CX107" s="342"/>
      <c r="CY107" s="342"/>
      <c r="CZ107" s="342"/>
      <c r="DA107" s="342"/>
      <c r="DB107" s="342"/>
      <c r="DC107" s="342"/>
      <c r="DD107" s="342"/>
      <c r="DE107" s="342"/>
      <c r="DF107" s="342"/>
      <c r="DG107" s="342"/>
      <c r="DH107" s="342"/>
      <c r="DI107" s="342"/>
      <c r="DJ107" s="342"/>
      <c r="DK107" s="342"/>
      <c r="DL107" s="342"/>
      <c r="DM107" s="342"/>
      <c r="DN107" s="342"/>
      <c r="DO107" s="342"/>
      <c r="DP107" s="342"/>
      <c r="DQ107" s="342"/>
      <c r="DR107" s="342"/>
      <c r="DS107" s="342"/>
      <c r="DT107" s="342"/>
      <c r="DU107" s="342"/>
      <c r="DV107" s="342"/>
      <c r="DW107" s="342"/>
      <c r="DX107" s="342"/>
      <c r="DY107" s="342"/>
    </row>
    <row r="108" spans="1:129" ht="12" hidden="1" x14ac:dyDescent="0.3">
      <c r="A108" s="387"/>
      <c r="B108" s="387" t="s">
        <v>242</v>
      </c>
      <c r="C108" s="387" t="s">
        <v>26</v>
      </c>
      <c r="D108" s="388">
        <v>0</v>
      </c>
      <c r="E108" s="388">
        <v>0.72916666666666663</v>
      </c>
      <c r="F108" s="389" t="str">
        <f t="shared" si="375"/>
        <v>Off-PT</v>
      </c>
      <c r="G108" s="9"/>
      <c r="H108" s="432">
        <f>INDEX(Lookup!$F$314:$Q$318,MATCH('3rd Party Channels'!B108,Lookup!$F$314:$F$318,0),MATCH('3rd Party Channels'!$F$9,Lookup!$F$337:$Q$337,0))</f>
        <v>0</v>
      </c>
      <c r="I108" s="391"/>
      <c r="J108" s="392">
        <f t="shared" si="376"/>
        <v>683.8</v>
      </c>
      <c r="K108" s="433">
        <f t="shared" si="404"/>
        <v>0</v>
      </c>
      <c r="L108" s="394">
        <f t="shared" si="377"/>
        <v>0</v>
      </c>
      <c r="M108" s="395">
        <f t="shared" si="378"/>
        <v>0</v>
      </c>
      <c r="N108" s="395">
        <f t="shared" si="379"/>
        <v>0</v>
      </c>
      <c r="O108" s="9">
        <f t="shared" si="405"/>
        <v>0</v>
      </c>
      <c r="P108" s="9">
        <f t="shared" si="406"/>
        <v>0</v>
      </c>
      <c r="Q108" s="9">
        <f t="shared" si="407"/>
        <v>0</v>
      </c>
      <c r="R108" s="9">
        <f t="shared" si="408"/>
        <v>0</v>
      </c>
      <c r="S108" s="9">
        <f t="shared" si="409"/>
        <v>0</v>
      </c>
      <c r="T108" s="9">
        <f t="shared" si="410"/>
        <v>0</v>
      </c>
      <c r="U108" s="9">
        <f t="shared" si="411"/>
        <v>0</v>
      </c>
      <c r="V108" s="9">
        <f t="shared" si="412"/>
        <v>0</v>
      </c>
      <c r="W108" s="9">
        <f t="shared" si="413"/>
        <v>0</v>
      </c>
      <c r="X108" s="9">
        <f t="shared" si="414"/>
        <v>0</v>
      </c>
      <c r="Y108" s="9">
        <f t="shared" si="380"/>
        <v>0</v>
      </c>
      <c r="Z108" s="9">
        <f t="shared" si="415"/>
        <v>0</v>
      </c>
      <c r="AA108" s="9">
        <f t="shared" si="416"/>
        <v>0</v>
      </c>
      <c r="AB108" s="9">
        <f t="shared" si="417"/>
        <v>0</v>
      </c>
      <c r="AC108" s="9">
        <f t="shared" si="381"/>
        <v>0</v>
      </c>
      <c r="AD108" s="9">
        <f t="shared" si="382"/>
        <v>0</v>
      </c>
      <c r="AE108" s="9">
        <f t="shared" si="383"/>
        <v>0</v>
      </c>
      <c r="AF108" s="9">
        <f t="shared" si="384"/>
        <v>0</v>
      </c>
      <c r="AG108" s="9">
        <f t="shared" si="385"/>
        <v>0</v>
      </c>
      <c r="AH108" s="8">
        <f t="shared" si="386"/>
        <v>0</v>
      </c>
      <c r="AI108" s="8">
        <f t="shared" si="387"/>
        <v>0</v>
      </c>
      <c r="AJ108" s="8">
        <f t="shared" si="388"/>
        <v>0</v>
      </c>
      <c r="AK108" s="8">
        <f t="shared" si="389"/>
        <v>0</v>
      </c>
      <c r="AL108" s="8">
        <f t="shared" si="390"/>
        <v>0</v>
      </c>
      <c r="AM108" s="103" t="str">
        <f t="shared" si="391"/>
        <v>1</v>
      </c>
      <c r="AN108" s="63"/>
      <c r="AO108" s="63"/>
      <c r="AP108" s="63"/>
      <c r="AQ108" s="63"/>
      <c r="AR108" s="66"/>
      <c r="AS108" s="66"/>
      <c r="AT108" s="63"/>
      <c r="AU108" s="63"/>
      <c r="AV108" s="63"/>
      <c r="AW108" s="63"/>
      <c r="AX108" s="63"/>
      <c r="AY108" s="66"/>
      <c r="AZ108" s="66"/>
      <c r="BA108" s="63"/>
      <c r="BB108" s="63"/>
      <c r="BC108" s="63"/>
      <c r="BD108" s="63"/>
      <c r="BE108" s="63"/>
      <c r="BF108" s="66"/>
      <c r="BG108" s="66"/>
      <c r="BH108" s="63"/>
      <c r="BI108" s="63"/>
      <c r="BJ108" s="63"/>
      <c r="BK108" s="63"/>
      <c r="BL108" s="63"/>
      <c r="BM108" s="66"/>
      <c r="BN108" s="66"/>
      <c r="BO108" s="63"/>
      <c r="BP108" s="63"/>
      <c r="BQ108" s="63"/>
      <c r="BR108" s="63"/>
      <c r="BS108" s="587"/>
      <c r="BT108" s="233"/>
      <c r="BU108" s="70">
        <f t="shared" si="418"/>
        <v>0</v>
      </c>
      <c r="BV108" s="70">
        <f t="shared" si="419"/>
        <v>0</v>
      </c>
      <c r="BW108" s="70">
        <f t="shared" si="420"/>
        <v>0</v>
      </c>
      <c r="BX108" s="70">
        <f t="shared" si="421"/>
        <v>0</v>
      </c>
      <c r="BY108" s="70">
        <f t="shared" si="422"/>
        <v>0</v>
      </c>
      <c r="BZ108" s="70">
        <f t="shared" si="423"/>
        <v>0</v>
      </c>
      <c r="CA108" s="233"/>
      <c r="CB108" s="104">
        <f t="shared" si="424"/>
        <v>0</v>
      </c>
      <c r="CC108" s="104">
        <f t="shared" si="425"/>
        <v>0</v>
      </c>
      <c r="CD108" s="104">
        <f t="shared" si="426"/>
        <v>0</v>
      </c>
      <c r="CE108" s="104">
        <f t="shared" si="427"/>
        <v>0</v>
      </c>
      <c r="CF108" s="104">
        <f t="shared" si="428"/>
        <v>0</v>
      </c>
      <c r="CG108" s="104">
        <f t="shared" si="429"/>
        <v>0</v>
      </c>
      <c r="CH108" s="233"/>
      <c r="CI108" s="588">
        <f t="shared" si="430"/>
        <v>0</v>
      </c>
      <c r="CJ108" s="588">
        <f t="shared" si="431"/>
        <v>0</v>
      </c>
      <c r="CK108" s="588">
        <f t="shared" si="432"/>
        <v>0</v>
      </c>
      <c r="CL108" s="588">
        <f t="shared" si="433"/>
        <v>0</v>
      </c>
      <c r="CM108" s="588">
        <f t="shared" si="434"/>
        <v>0</v>
      </c>
      <c r="CN108" s="588">
        <f t="shared" si="435"/>
        <v>0</v>
      </c>
      <c r="CO108" s="588">
        <f t="shared" si="436"/>
        <v>0</v>
      </c>
      <c r="CP108" s="588">
        <f t="shared" si="437"/>
        <v>0</v>
      </c>
      <c r="CQ108" s="342"/>
      <c r="CR108" s="342"/>
      <c r="CS108" s="342"/>
      <c r="CT108" s="342"/>
      <c r="CU108" s="342"/>
      <c r="CV108" s="342"/>
      <c r="CW108" s="342"/>
      <c r="CX108" s="342"/>
      <c r="CY108" s="342"/>
      <c r="CZ108" s="342"/>
      <c r="DA108" s="342"/>
      <c r="DB108" s="342"/>
      <c r="DC108" s="342"/>
      <c r="DD108" s="342"/>
      <c r="DE108" s="342"/>
      <c r="DF108" s="342"/>
      <c r="DG108" s="342"/>
      <c r="DH108" s="342"/>
      <c r="DI108" s="342"/>
      <c r="DJ108" s="342"/>
      <c r="DK108" s="342"/>
      <c r="DL108" s="342"/>
      <c r="DM108" s="342"/>
      <c r="DN108" s="342"/>
      <c r="DO108" s="342"/>
      <c r="DP108" s="342"/>
      <c r="DQ108" s="342"/>
      <c r="DR108" s="342"/>
      <c r="DS108" s="342"/>
      <c r="DT108" s="342"/>
      <c r="DU108" s="342"/>
      <c r="DV108" s="342"/>
      <c r="DW108" s="342"/>
      <c r="DX108" s="342"/>
      <c r="DY108" s="342"/>
    </row>
    <row r="109" spans="1:129" ht="12" hidden="1" x14ac:dyDescent="0.3">
      <c r="A109" s="387"/>
      <c r="B109" s="387" t="s">
        <v>242</v>
      </c>
      <c r="C109" s="387" t="s">
        <v>26</v>
      </c>
      <c r="D109" s="388">
        <v>0</v>
      </c>
      <c r="E109" s="388">
        <v>0.72916666666666663</v>
      </c>
      <c r="F109" s="389" t="str">
        <f t="shared" si="375"/>
        <v>Off-PT</v>
      </c>
      <c r="G109" s="9"/>
      <c r="H109" s="432">
        <f>INDEX(Lookup!$F$314:$Q$318,MATCH('3rd Party Channels'!B109,Lookup!$F$314:$F$318,0),MATCH('3rd Party Channels'!$F$9,Lookup!$F$337:$Q$337,0))</f>
        <v>0</v>
      </c>
      <c r="I109" s="391"/>
      <c r="J109" s="392">
        <f t="shared" si="376"/>
        <v>683.8</v>
      </c>
      <c r="K109" s="433">
        <f t="shared" si="404"/>
        <v>0</v>
      </c>
      <c r="L109" s="394">
        <f t="shared" si="377"/>
        <v>0</v>
      </c>
      <c r="M109" s="395">
        <f t="shared" si="378"/>
        <v>0</v>
      </c>
      <c r="N109" s="395">
        <f t="shared" si="379"/>
        <v>0</v>
      </c>
      <c r="O109" s="9">
        <f t="shared" si="405"/>
        <v>0</v>
      </c>
      <c r="P109" s="9">
        <f t="shared" si="406"/>
        <v>0</v>
      </c>
      <c r="Q109" s="9">
        <f t="shared" si="407"/>
        <v>0</v>
      </c>
      <c r="R109" s="9">
        <f t="shared" si="408"/>
        <v>0</v>
      </c>
      <c r="S109" s="9">
        <f t="shared" si="409"/>
        <v>0</v>
      </c>
      <c r="T109" s="9">
        <f t="shared" si="410"/>
        <v>0</v>
      </c>
      <c r="U109" s="9">
        <f t="shared" si="411"/>
        <v>0</v>
      </c>
      <c r="V109" s="9">
        <f t="shared" si="412"/>
        <v>0</v>
      </c>
      <c r="W109" s="9">
        <f t="shared" si="413"/>
        <v>0</v>
      </c>
      <c r="X109" s="9">
        <f t="shared" si="414"/>
        <v>0</v>
      </c>
      <c r="Y109" s="9">
        <f t="shared" si="380"/>
        <v>0</v>
      </c>
      <c r="Z109" s="9">
        <f t="shared" si="415"/>
        <v>0</v>
      </c>
      <c r="AA109" s="9">
        <f t="shared" si="416"/>
        <v>0</v>
      </c>
      <c r="AB109" s="9">
        <f t="shared" si="417"/>
        <v>0</v>
      </c>
      <c r="AC109" s="9">
        <f t="shared" si="381"/>
        <v>0</v>
      </c>
      <c r="AD109" s="9">
        <f t="shared" si="382"/>
        <v>0</v>
      </c>
      <c r="AE109" s="9">
        <f t="shared" si="383"/>
        <v>0</v>
      </c>
      <c r="AF109" s="9">
        <f t="shared" si="384"/>
        <v>0</v>
      </c>
      <c r="AG109" s="9">
        <f t="shared" si="385"/>
        <v>0</v>
      </c>
      <c r="AH109" s="8">
        <f t="shared" si="386"/>
        <v>0</v>
      </c>
      <c r="AI109" s="8">
        <f t="shared" si="387"/>
        <v>0</v>
      </c>
      <c r="AJ109" s="8">
        <f t="shared" si="388"/>
        <v>0</v>
      </c>
      <c r="AK109" s="8">
        <f t="shared" si="389"/>
        <v>0</v>
      </c>
      <c r="AL109" s="8">
        <f t="shared" si="390"/>
        <v>0</v>
      </c>
      <c r="AM109" s="103" t="str">
        <f t="shared" si="391"/>
        <v>1</v>
      </c>
      <c r="AN109" s="63"/>
      <c r="AO109" s="63"/>
      <c r="AP109" s="63"/>
      <c r="AQ109" s="63"/>
      <c r="AR109" s="66"/>
      <c r="AS109" s="66"/>
      <c r="AT109" s="63"/>
      <c r="AU109" s="63"/>
      <c r="AV109" s="63"/>
      <c r="AW109" s="63"/>
      <c r="AX109" s="63"/>
      <c r="AY109" s="66"/>
      <c r="AZ109" s="66"/>
      <c r="BA109" s="63"/>
      <c r="BB109" s="63"/>
      <c r="BC109" s="63"/>
      <c r="BD109" s="63"/>
      <c r="BE109" s="63"/>
      <c r="BF109" s="66"/>
      <c r="BG109" s="66"/>
      <c r="BH109" s="63"/>
      <c r="BI109" s="63"/>
      <c r="BJ109" s="63"/>
      <c r="BK109" s="63"/>
      <c r="BL109" s="63"/>
      <c r="BM109" s="66"/>
      <c r="BN109" s="66"/>
      <c r="BO109" s="63"/>
      <c r="BP109" s="63"/>
      <c r="BQ109" s="63"/>
      <c r="BR109" s="63"/>
      <c r="BS109" s="587"/>
      <c r="BT109" s="233"/>
      <c r="BU109" s="70">
        <f t="shared" si="418"/>
        <v>0</v>
      </c>
      <c r="BV109" s="70">
        <f t="shared" si="419"/>
        <v>0</v>
      </c>
      <c r="BW109" s="70">
        <f t="shared" si="420"/>
        <v>0</v>
      </c>
      <c r="BX109" s="70">
        <f t="shared" si="421"/>
        <v>0</v>
      </c>
      <c r="BY109" s="70">
        <f t="shared" si="422"/>
        <v>0</v>
      </c>
      <c r="BZ109" s="70">
        <f t="shared" si="423"/>
        <v>0</v>
      </c>
      <c r="CA109" s="233"/>
      <c r="CB109" s="104">
        <f t="shared" si="424"/>
        <v>0</v>
      </c>
      <c r="CC109" s="104">
        <f t="shared" si="425"/>
        <v>0</v>
      </c>
      <c r="CD109" s="104">
        <f t="shared" si="426"/>
        <v>0</v>
      </c>
      <c r="CE109" s="104">
        <f t="shared" si="427"/>
        <v>0</v>
      </c>
      <c r="CF109" s="104">
        <f t="shared" si="428"/>
        <v>0</v>
      </c>
      <c r="CG109" s="104">
        <f t="shared" si="429"/>
        <v>0</v>
      </c>
      <c r="CH109" s="233"/>
      <c r="CI109" s="588">
        <f t="shared" si="430"/>
        <v>0</v>
      </c>
      <c r="CJ109" s="588">
        <f t="shared" si="431"/>
        <v>0</v>
      </c>
      <c r="CK109" s="588">
        <f t="shared" si="432"/>
        <v>0</v>
      </c>
      <c r="CL109" s="588">
        <f t="shared" si="433"/>
        <v>0</v>
      </c>
      <c r="CM109" s="588">
        <f t="shared" si="434"/>
        <v>0</v>
      </c>
      <c r="CN109" s="588">
        <f t="shared" si="435"/>
        <v>0</v>
      </c>
      <c r="CO109" s="588">
        <f t="shared" si="436"/>
        <v>0</v>
      </c>
      <c r="CP109" s="588">
        <f t="shared" si="437"/>
        <v>0</v>
      </c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</row>
    <row r="110" spans="1:129" ht="12" hidden="1" x14ac:dyDescent="0.3">
      <c r="A110" s="387"/>
      <c r="B110" s="387" t="s">
        <v>107</v>
      </c>
      <c r="C110" s="387" t="s">
        <v>26</v>
      </c>
      <c r="D110" s="388">
        <v>0.72916666666666663</v>
      </c>
      <c r="E110" s="388">
        <v>0</v>
      </c>
      <c r="F110" s="389" t="str">
        <f t="shared" si="375"/>
        <v>PT</v>
      </c>
      <c r="G110" s="9"/>
      <c r="H110" s="432">
        <f>INDEX(Lookup!$F$314:$Q$318,MATCH('3rd Party Channels'!B110,Lookup!$F$314:$F$318,0),MATCH('3rd Party Channels'!$F$9,Lookup!$F$337:$Q$337,0))</f>
        <v>0</v>
      </c>
      <c r="I110" s="391"/>
      <c r="J110" s="392">
        <f t="shared" si="376"/>
        <v>683.8</v>
      </c>
      <c r="K110" s="433">
        <f t="shared" si="404"/>
        <v>0</v>
      </c>
      <c r="L110" s="394">
        <f t="shared" si="377"/>
        <v>0</v>
      </c>
      <c r="M110" s="395">
        <f t="shared" si="378"/>
        <v>0</v>
      </c>
      <c r="N110" s="395">
        <f t="shared" si="379"/>
        <v>0</v>
      </c>
      <c r="O110" s="9">
        <f t="shared" si="405"/>
        <v>0</v>
      </c>
      <c r="P110" s="9">
        <f t="shared" si="406"/>
        <v>0</v>
      </c>
      <c r="Q110" s="9">
        <f t="shared" si="407"/>
        <v>0</v>
      </c>
      <c r="R110" s="9">
        <f t="shared" si="408"/>
        <v>0</v>
      </c>
      <c r="S110" s="9">
        <f t="shared" si="409"/>
        <v>0</v>
      </c>
      <c r="T110" s="9">
        <f t="shared" si="410"/>
        <v>0</v>
      </c>
      <c r="U110" s="9">
        <f t="shared" si="411"/>
        <v>0</v>
      </c>
      <c r="V110" s="9">
        <f t="shared" si="412"/>
        <v>0</v>
      </c>
      <c r="W110" s="9">
        <f t="shared" si="413"/>
        <v>0</v>
      </c>
      <c r="X110" s="9">
        <f t="shared" si="414"/>
        <v>0</v>
      </c>
      <c r="Y110" s="9">
        <f t="shared" si="380"/>
        <v>0</v>
      </c>
      <c r="Z110" s="9">
        <f t="shared" si="415"/>
        <v>0</v>
      </c>
      <c r="AA110" s="9">
        <f t="shared" si="416"/>
        <v>0</v>
      </c>
      <c r="AB110" s="9">
        <f t="shared" si="417"/>
        <v>0</v>
      </c>
      <c r="AC110" s="9">
        <f t="shared" si="381"/>
        <v>0</v>
      </c>
      <c r="AD110" s="9">
        <f t="shared" si="382"/>
        <v>0</v>
      </c>
      <c r="AE110" s="9">
        <f t="shared" si="383"/>
        <v>0</v>
      </c>
      <c r="AF110" s="9">
        <f t="shared" si="384"/>
        <v>0</v>
      </c>
      <c r="AG110" s="9">
        <f t="shared" si="385"/>
        <v>0</v>
      </c>
      <c r="AH110" s="8">
        <f t="shared" si="386"/>
        <v>0</v>
      </c>
      <c r="AI110" s="8">
        <f t="shared" si="387"/>
        <v>0</v>
      </c>
      <c r="AJ110" s="8">
        <f t="shared" si="388"/>
        <v>0</v>
      </c>
      <c r="AK110" s="8">
        <f t="shared" si="389"/>
        <v>0</v>
      </c>
      <c r="AL110" s="8">
        <f t="shared" si="390"/>
        <v>0</v>
      </c>
      <c r="AM110" s="103" t="str">
        <f t="shared" si="391"/>
        <v>1</v>
      </c>
      <c r="AN110" s="63"/>
      <c r="AO110" s="63"/>
      <c r="AP110" s="63"/>
      <c r="AQ110" s="63"/>
      <c r="AR110" s="66"/>
      <c r="AS110" s="66"/>
      <c r="AT110" s="63"/>
      <c r="AU110" s="63"/>
      <c r="AV110" s="63"/>
      <c r="AW110" s="63"/>
      <c r="AX110" s="63"/>
      <c r="AY110" s="66"/>
      <c r="AZ110" s="66"/>
      <c r="BA110" s="63"/>
      <c r="BB110" s="63"/>
      <c r="BC110" s="63"/>
      <c r="BD110" s="63"/>
      <c r="BE110" s="63"/>
      <c r="BF110" s="66"/>
      <c r="BG110" s="66"/>
      <c r="BH110" s="63"/>
      <c r="BI110" s="63"/>
      <c r="BJ110" s="63"/>
      <c r="BK110" s="63"/>
      <c r="BL110" s="63"/>
      <c r="BM110" s="66"/>
      <c r="BN110" s="66"/>
      <c r="BO110" s="63"/>
      <c r="BP110" s="63"/>
      <c r="BQ110" s="63"/>
      <c r="BR110" s="63"/>
      <c r="BS110" s="587"/>
      <c r="BT110" s="233"/>
      <c r="BU110" s="70">
        <f t="shared" si="418"/>
        <v>0</v>
      </c>
      <c r="BV110" s="70">
        <f t="shared" si="419"/>
        <v>0</v>
      </c>
      <c r="BW110" s="70">
        <f t="shared" si="420"/>
        <v>0</v>
      </c>
      <c r="BX110" s="70">
        <f t="shared" si="421"/>
        <v>0</v>
      </c>
      <c r="BY110" s="70">
        <f t="shared" si="422"/>
        <v>0</v>
      </c>
      <c r="BZ110" s="70">
        <f t="shared" si="423"/>
        <v>0</v>
      </c>
      <c r="CA110" s="233"/>
      <c r="CB110" s="104">
        <f t="shared" si="424"/>
        <v>0</v>
      </c>
      <c r="CC110" s="104">
        <f t="shared" si="425"/>
        <v>0</v>
      </c>
      <c r="CD110" s="104">
        <f t="shared" si="426"/>
        <v>0</v>
      </c>
      <c r="CE110" s="104">
        <f t="shared" si="427"/>
        <v>0</v>
      </c>
      <c r="CF110" s="104">
        <f t="shared" si="428"/>
        <v>0</v>
      </c>
      <c r="CG110" s="104">
        <f t="shared" si="429"/>
        <v>0</v>
      </c>
      <c r="CH110" s="233"/>
      <c r="CI110" s="588">
        <f t="shared" si="430"/>
        <v>0</v>
      </c>
      <c r="CJ110" s="588">
        <f t="shared" si="431"/>
        <v>0</v>
      </c>
      <c r="CK110" s="588">
        <f t="shared" si="432"/>
        <v>0</v>
      </c>
      <c r="CL110" s="588">
        <f t="shared" si="433"/>
        <v>0</v>
      </c>
      <c r="CM110" s="588">
        <f t="shared" si="434"/>
        <v>0</v>
      </c>
      <c r="CN110" s="588">
        <f t="shared" si="435"/>
        <v>0</v>
      </c>
      <c r="CO110" s="588">
        <f t="shared" si="436"/>
        <v>0</v>
      </c>
      <c r="CP110" s="588">
        <f t="shared" si="437"/>
        <v>0</v>
      </c>
      <c r="CQ110" s="342"/>
      <c r="CR110" s="342"/>
      <c r="CS110" s="342"/>
      <c r="CT110" s="342"/>
      <c r="CU110" s="342"/>
      <c r="CV110" s="342"/>
      <c r="CW110" s="342"/>
      <c r="CX110" s="342"/>
      <c r="CY110" s="342"/>
      <c r="CZ110" s="342"/>
      <c r="DA110" s="342"/>
      <c r="DB110" s="342"/>
      <c r="DC110" s="342"/>
      <c r="DD110" s="342"/>
      <c r="DE110" s="342"/>
      <c r="DF110" s="342"/>
      <c r="DG110" s="342"/>
      <c r="DH110" s="342"/>
      <c r="DI110" s="342"/>
      <c r="DJ110" s="342"/>
      <c r="DK110" s="342"/>
      <c r="DL110" s="342"/>
      <c r="DM110" s="342"/>
      <c r="DN110" s="342"/>
      <c r="DO110" s="342"/>
      <c r="DP110" s="342"/>
      <c r="DQ110" s="342"/>
      <c r="DR110" s="342"/>
      <c r="DS110" s="342"/>
      <c r="DT110" s="342"/>
      <c r="DU110" s="342"/>
      <c r="DV110" s="342"/>
      <c r="DW110" s="342"/>
      <c r="DX110" s="342"/>
      <c r="DY110" s="342"/>
    </row>
    <row r="111" spans="1:129" ht="12" hidden="1" x14ac:dyDescent="0.3">
      <c r="A111" s="387"/>
      <c r="B111" s="387" t="s">
        <v>107</v>
      </c>
      <c r="C111" s="387" t="s">
        <v>26</v>
      </c>
      <c r="D111" s="388">
        <v>0.72916666666666663</v>
      </c>
      <c r="E111" s="388">
        <v>0</v>
      </c>
      <c r="F111" s="389" t="str">
        <f t="shared" si="375"/>
        <v>PT</v>
      </c>
      <c r="G111" s="9"/>
      <c r="H111" s="432">
        <f>INDEX(Lookup!$F$314:$Q$318,MATCH('3rd Party Channels'!B111,Lookup!$F$314:$F$318,0),MATCH('3rd Party Channels'!$F$9,Lookup!$F$337:$Q$337,0))</f>
        <v>0</v>
      </c>
      <c r="I111" s="391"/>
      <c r="J111" s="392">
        <f t="shared" si="376"/>
        <v>683.8</v>
      </c>
      <c r="K111" s="433">
        <f t="shared" si="404"/>
        <v>0</v>
      </c>
      <c r="L111" s="394">
        <f t="shared" si="377"/>
        <v>0</v>
      </c>
      <c r="M111" s="395">
        <f t="shared" si="378"/>
        <v>0</v>
      </c>
      <c r="N111" s="395">
        <f t="shared" si="379"/>
        <v>0</v>
      </c>
      <c r="O111" s="9">
        <f t="shared" si="405"/>
        <v>0</v>
      </c>
      <c r="P111" s="9">
        <f t="shared" si="406"/>
        <v>0</v>
      </c>
      <c r="Q111" s="9">
        <f t="shared" si="407"/>
        <v>0</v>
      </c>
      <c r="R111" s="9">
        <f t="shared" si="408"/>
        <v>0</v>
      </c>
      <c r="S111" s="9">
        <f t="shared" si="409"/>
        <v>0</v>
      </c>
      <c r="T111" s="9">
        <f t="shared" si="410"/>
        <v>0</v>
      </c>
      <c r="U111" s="9">
        <f t="shared" si="411"/>
        <v>0</v>
      </c>
      <c r="V111" s="9">
        <f t="shared" si="412"/>
        <v>0</v>
      </c>
      <c r="W111" s="9">
        <f t="shared" si="413"/>
        <v>0</v>
      </c>
      <c r="X111" s="9">
        <f t="shared" si="414"/>
        <v>0</v>
      </c>
      <c r="Y111" s="9">
        <f t="shared" si="380"/>
        <v>0</v>
      </c>
      <c r="Z111" s="9">
        <f t="shared" si="415"/>
        <v>0</v>
      </c>
      <c r="AA111" s="9">
        <f t="shared" si="416"/>
        <v>0</v>
      </c>
      <c r="AB111" s="9">
        <f t="shared" si="417"/>
        <v>0</v>
      </c>
      <c r="AC111" s="9">
        <f t="shared" si="381"/>
        <v>0</v>
      </c>
      <c r="AD111" s="9">
        <f t="shared" si="382"/>
        <v>0</v>
      </c>
      <c r="AE111" s="9">
        <f t="shared" si="383"/>
        <v>0</v>
      </c>
      <c r="AF111" s="9">
        <f t="shared" si="384"/>
        <v>0</v>
      </c>
      <c r="AG111" s="9">
        <f t="shared" si="385"/>
        <v>0</v>
      </c>
      <c r="AH111" s="8">
        <f t="shared" si="386"/>
        <v>0</v>
      </c>
      <c r="AI111" s="8">
        <f t="shared" si="387"/>
        <v>0</v>
      </c>
      <c r="AJ111" s="8">
        <f t="shared" si="388"/>
        <v>0</v>
      </c>
      <c r="AK111" s="8">
        <f t="shared" si="389"/>
        <v>0</v>
      </c>
      <c r="AL111" s="8">
        <f t="shared" si="390"/>
        <v>0</v>
      </c>
      <c r="AM111" s="103" t="str">
        <f t="shared" si="391"/>
        <v>1</v>
      </c>
      <c r="AN111" s="63"/>
      <c r="AO111" s="63"/>
      <c r="AP111" s="63"/>
      <c r="AQ111" s="63"/>
      <c r="AR111" s="66"/>
      <c r="AS111" s="66"/>
      <c r="AT111" s="63"/>
      <c r="AU111" s="63"/>
      <c r="AV111" s="63"/>
      <c r="AW111" s="63"/>
      <c r="AX111" s="63"/>
      <c r="AY111" s="66"/>
      <c r="AZ111" s="66"/>
      <c r="BA111" s="63"/>
      <c r="BB111" s="63"/>
      <c r="BC111" s="63"/>
      <c r="BD111" s="63"/>
      <c r="BE111" s="63"/>
      <c r="BF111" s="66"/>
      <c r="BG111" s="66"/>
      <c r="BH111" s="63"/>
      <c r="BI111" s="63"/>
      <c r="BJ111" s="63"/>
      <c r="BK111" s="63"/>
      <c r="BL111" s="63"/>
      <c r="BM111" s="66"/>
      <c r="BN111" s="66"/>
      <c r="BO111" s="63"/>
      <c r="BP111" s="63"/>
      <c r="BQ111" s="63"/>
      <c r="BR111" s="63"/>
      <c r="BS111" s="587"/>
      <c r="BT111" s="233"/>
      <c r="BU111" s="70">
        <f t="shared" si="418"/>
        <v>0</v>
      </c>
      <c r="BV111" s="70">
        <f t="shared" si="419"/>
        <v>0</v>
      </c>
      <c r="BW111" s="70">
        <f t="shared" si="420"/>
        <v>0</v>
      </c>
      <c r="BX111" s="70">
        <f t="shared" si="421"/>
        <v>0</v>
      </c>
      <c r="BY111" s="70">
        <f t="shared" si="422"/>
        <v>0</v>
      </c>
      <c r="BZ111" s="70">
        <f t="shared" si="423"/>
        <v>0</v>
      </c>
      <c r="CA111" s="233"/>
      <c r="CB111" s="104">
        <f t="shared" si="424"/>
        <v>0</v>
      </c>
      <c r="CC111" s="104">
        <f t="shared" si="425"/>
        <v>0</v>
      </c>
      <c r="CD111" s="104">
        <f t="shared" si="426"/>
        <v>0</v>
      </c>
      <c r="CE111" s="104">
        <f t="shared" si="427"/>
        <v>0</v>
      </c>
      <c r="CF111" s="104">
        <f t="shared" si="428"/>
        <v>0</v>
      </c>
      <c r="CG111" s="104">
        <f t="shared" si="429"/>
        <v>0</v>
      </c>
      <c r="CH111" s="233"/>
      <c r="CI111" s="588">
        <f t="shared" si="430"/>
        <v>0</v>
      </c>
      <c r="CJ111" s="588">
        <f t="shared" si="431"/>
        <v>0</v>
      </c>
      <c r="CK111" s="588">
        <f t="shared" si="432"/>
        <v>0</v>
      </c>
      <c r="CL111" s="588">
        <f t="shared" si="433"/>
        <v>0</v>
      </c>
      <c r="CM111" s="588">
        <f t="shared" si="434"/>
        <v>0</v>
      </c>
      <c r="CN111" s="588">
        <f t="shared" si="435"/>
        <v>0</v>
      </c>
      <c r="CO111" s="588">
        <f t="shared" si="436"/>
        <v>0</v>
      </c>
      <c r="CP111" s="588">
        <f t="shared" si="437"/>
        <v>0</v>
      </c>
      <c r="CQ111" s="342"/>
      <c r="CR111" s="342"/>
      <c r="CS111" s="342"/>
      <c r="CT111" s="342"/>
      <c r="CU111" s="342"/>
      <c r="CV111" s="342"/>
      <c r="CW111" s="342"/>
      <c r="CX111" s="342"/>
      <c r="CY111" s="342"/>
      <c r="CZ111" s="342"/>
      <c r="DA111" s="342"/>
      <c r="DB111" s="342"/>
      <c r="DC111" s="342"/>
      <c r="DD111" s="342"/>
      <c r="DE111" s="342"/>
      <c r="DF111" s="342"/>
      <c r="DG111" s="342"/>
      <c r="DH111" s="342"/>
      <c r="DI111" s="342"/>
      <c r="DJ111" s="342"/>
      <c r="DK111" s="342"/>
      <c r="DL111" s="342"/>
      <c r="DM111" s="342"/>
      <c r="DN111" s="342"/>
      <c r="DO111" s="342"/>
      <c r="DP111" s="342"/>
      <c r="DQ111" s="342"/>
      <c r="DR111" s="342"/>
      <c r="DS111" s="342"/>
      <c r="DT111" s="342"/>
      <c r="DU111" s="342"/>
      <c r="DV111" s="342"/>
      <c r="DW111" s="342"/>
      <c r="DX111" s="342"/>
      <c r="DY111" s="342"/>
    </row>
    <row r="112" spans="1:129" ht="12" hidden="1" x14ac:dyDescent="0.3">
      <c r="A112" s="387"/>
      <c r="B112" s="387" t="s">
        <v>107</v>
      </c>
      <c r="C112" s="387" t="s">
        <v>26</v>
      </c>
      <c r="D112" s="388">
        <v>0.72916666666666663</v>
      </c>
      <c r="E112" s="388">
        <v>0</v>
      </c>
      <c r="F112" s="389" t="str">
        <f t="shared" si="375"/>
        <v>PT</v>
      </c>
      <c r="G112" s="9"/>
      <c r="H112" s="432">
        <f>INDEX(Lookup!$F$314:$Q$318,MATCH('3rd Party Channels'!B112,Lookup!$F$314:$F$318,0),MATCH('3rd Party Channels'!$F$9,Lookup!$F$337:$Q$337,0))</f>
        <v>0</v>
      </c>
      <c r="I112" s="391"/>
      <c r="J112" s="392">
        <f t="shared" si="376"/>
        <v>683.8</v>
      </c>
      <c r="K112" s="433">
        <f t="shared" si="404"/>
        <v>0</v>
      </c>
      <c r="L112" s="394">
        <f t="shared" si="377"/>
        <v>0</v>
      </c>
      <c r="M112" s="395">
        <f t="shared" si="378"/>
        <v>0</v>
      </c>
      <c r="N112" s="395">
        <f t="shared" si="379"/>
        <v>0</v>
      </c>
      <c r="O112" s="9">
        <f t="shared" si="405"/>
        <v>0</v>
      </c>
      <c r="P112" s="9">
        <f t="shared" si="406"/>
        <v>0</v>
      </c>
      <c r="Q112" s="9">
        <f t="shared" si="407"/>
        <v>0</v>
      </c>
      <c r="R112" s="9">
        <f t="shared" si="408"/>
        <v>0</v>
      </c>
      <c r="S112" s="9">
        <f t="shared" si="409"/>
        <v>0</v>
      </c>
      <c r="T112" s="9">
        <f t="shared" si="410"/>
        <v>0</v>
      </c>
      <c r="U112" s="9">
        <f t="shared" si="411"/>
        <v>0</v>
      </c>
      <c r="V112" s="9">
        <f t="shared" si="412"/>
        <v>0</v>
      </c>
      <c r="W112" s="9">
        <f t="shared" si="413"/>
        <v>0</v>
      </c>
      <c r="X112" s="9">
        <f t="shared" si="414"/>
        <v>0</v>
      </c>
      <c r="Y112" s="9">
        <f t="shared" si="380"/>
        <v>0</v>
      </c>
      <c r="Z112" s="9">
        <f t="shared" si="415"/>
        <v>0</v>
      </c>
      <c r="AA112" s="9">
        <f t="shared" si="416"/>
        <v>0</v>
      </c>
      <c r="AB112" s="9">
        <f t="shared" si="417"/>
        <v>0</v>
      </c>
      <c r="AC112" s="9">
        <f t="shared" si="381"/>
        <v>0</v>
      </c>
      <c r="AD112" s="9">
        <f t="shared" si="382"/>
        <v>0</v>
      </c>
      <c r="AE112" s="9">
        <f t="shared" si="383"/>
        <v>0</v>
      </c>
      <c r="AF112" s="9">
        <f t="shared" si="384"/>
        <v>0</v>
      </c>
      <c r="AG112" s="9">
        <f t="shared" si="385"/>
        <v>0</v>
      </c>
      <c r="AH112" s="8">
        <f t="shared" si="386"/>
        <v>0</v>
      </c>
      <c r="AI112" s="8">
        <f t="shared" si="387"/>
        <v>0</v>
      </c>
      <c r="AJ112" s="8">
        <f t="shared" si="388"/>
        <v>0</v>
      </c>
      <c r="AK112" s="8">
        <f t="shared" si="389"/>
        <v>0</v>
      </c>
      <c r="AL112" s="8">
        <f t="shared" si="390"/>
        <v>0</v>
      </c>
      <c r="AM112" s="103" t="str">
        <f t="shared" si="391"/>
        <v>1</v>
      </c>
      <c r="AN112" s="63"/>
      <c r="AO112" s="63"/>
      <c r="AP112" s="63"/>
      <c r="AQ112" s="63"/>
      <c r="AR112" s="66"/>
      <c r="AS112" s="66"/>
      <c r="AT112" s="63"/>
      <c r="AU112" s="63"/>
      <c r="AV112" s="63"/>
      <c r="AW112" s="63"/>
      <c r="AX112" s="63"/>
      <c r="AY112" s="66"/>
      <c r="AZ112" s="66"/>
      <c r="BA112" s="63"/>
      <c r="BB112" s="63"/>
      <c r="BC112" s="63"/>
      <c r="BD112" s="63"/>
      <c r="BE112" s="63"/>
      <c r="BF112" s="66"/>
      <c r="BG112" s="66"/>
      <c r="BH112" s="63"/>
      <c r="BI112" s="63"/>
      <c r="BJ112" s="63"/>
      <c r="BK112" s="63"/>
      <c r="BL112" s="63"/>
      <c r="BM112" s="66"/>
      <c r="BN112" s="66"/>
      <c r="BO112" s="63"/>
      <c r="BP112" s="63"/>
      <c r="BQ112" s="63"/>
      <c r="BR112" s="63"/>
      <c r="BS112" s="587"/>
      <c r="BT112" s="233"/>
      <c r="BU112" s="70">
        <f t="shared" si="418"/>
        <v>0</v>
      </c>
      <c r="BV112" s="70">
        <f t="shared" si="419"/>
        <v>0</v>
      </c>
      <c r="BW112" s="70">
        <f t="shared" si="420"/>
        <v>0</v>
      </c>
      <c r="BX112" s="70">
        <f t="shared" si="421"/>
        <v>0</v>
      </c>
      <c r="BY112" s="70">
        <f t="shared" si="422"/>
        <v>0</v>
      </c>
      <c r="BZ112" s="70">
        <f t="shared" si="423"/>
        <v>0</v>
      </c>
      <c r="CA112" s="233"/>
      <c r="CB112" s="104">
        <f t="shared" si="424"/>
        <v>0</v>
      </c>
      <c r="CC112" s="104">
        <f t="shared" si="425"/>
        <v>0</v>
      </c>
      <c r="CD112" s="104">
        <f t="shared" si="426"/>
        <v>0</v>
      </c>
      <c r="CE112" s="104">
        <f t="shared" si="427"/>
        <v>0</v>
      </c>
      <c r="CF112" s="104">
        <f t="shared" si="428"/>
        <v>0</v>
      </c>
      <c r="CG112" s="104">
        <f t="shared" si="429"/>
        <v>0</v>
      </c>
      <c r="CH112" s="233"/>
      <c r="CI112" s="588">
        <f t="shared" si="430"/>
        <v>0</v>
      </c>
      <c r="CJ112" s="588">
        <f t="shared" si="431"/>
        <v>0</v>
      </c>
      <c r="CK112" s="588">
        <f t="shared" si="432"/>
        <v>0</v>
      </c>
      <c r="CL112" s="588">
        <f t="shared" si="433"/>
        <v>0</v>
      </c>
      <c r="CM112" s="588">
        <f t="shared" si="434"/>
        <v>0</v>
      </c>
      <c r="CN112" s="588">
        <f t="shared" si="435"/>
        <v>0</v>
      </c>
      <c r="CO112" s="588">
        <f t="shared" si="436"/>
        <v>0</v>
      </c>
      <c r="CP112" s="588">
        <f t="shared" si="437"/>
        <v>0</v>
      </c>
      <c r="CQ112" s="342"/>
      <c r="CR112" s="342"/>
      <c r="CS112" s="342"/>
      <c r="CT112" s="342"/>
      <c r="CU112" s="342"/>
      <c r="CV112" s="342"/>
      <c r="CW112" s="342"/>
      <c r="CX112" s="342"/>
      <c r="CY112" s="342"/>
      <c r="CZ112" s="342"/>
      <c r="DA112" s="342"/>
      <c r="DB112" s="342"/>
      <c r="DC112" s="342"/>
      <c r="DD112" s="342"/>
      <c r="DE112" s="342"/>
      <c r="DF112" s="342"/>
      <c r="DG112" s="342"/>
      <c r="DH112" s="342"/>
      <c r="DI112" s="342"/>
      <c r="DJ112" s="342"/>
      <c r="DK112" s="342"/>
      <c r="DL112" s="342"/>
      <c r="DM112" s="342"/>
      <c r="DN112" s="342"/>
      <c r="DO112" s="342"/>
      <c r="DP112" s="342"/>
      <c r="DQ112" s="342"/>
      <c r="DR112" s="342"/>
      <c r="DS112" s="342"/>
      <c r="DT112" s="342"/>
      <c r="DU112" s="342"/>
      <c r="DV112" s="342"/>
      <c r="DW112" s="342"/>
      <c r="DX112" s="342"/>
      <c r="DY112" s="342"/>
    </row>
    <row r="113" spans="1:188" ht="12.6" hidden="1" thickBot="1" x14ac:dyDescent="0.35">
      <c r="A113" s="387"/>
      <c r="B113" s="387" t="s">
        <v>107</v>
      </c>
      <c r="C113" s="387" t="s">
        <v>26</v>
      </c>
      <c r="D113" s="388">
        <v>0.72916666666666663</v>
      </c>
      <c r="E113" s="388">
        <v>0</v>
      </c>
      <c r="F113" s="389" t="str">
        <f t="shared" si="375"/>
        <v>PT</v>
      </c>
      <c r="G113" s="9"/>
      <c r="H113" s="432">
        <f>INDEX(Lookup!$F$314:$Q$318,MATCH('3rd Party Channels'!B113,Lookup!$F$314:$F$318,0),MATCH('3rd Party Channels'!$F$9,Lookup!$F$337:$Q$337,0))</f>
        <v>0</v>
      </c>
      <c r="I113" s="391"/>
      <c r="J113" s="392">
        <f t="shared" si="376"/>
        <v>683.8</v>
      </c>
      <c r="K113" s="433">
        <f t="shared" si="404"/>
        <v>0</v>
      </c>
      <c r="L113" s="394">
        <f t="shared" si="377"/>
        <v>0</v>
      </c>
      <c r="M113" s="395">
        <f t="shared" si="378"/>
        <v>0</v>
      </c>
      <c r="N113" s="395">
        <f t="shared" si="379"/>
        <v>0</v>
      </c>
      <c r="O113" s="9">
        <f t="shared" si="405"/>
        <v>0</v>
      </c>
      <c r="P113" s="9">
        <f t="shared" si="406"/>
        <v>0</v>
      </c>
      <c r="Q113" s="9">
        <f t="shared" si="407"/>
        <v>0</v>
      </c>
      <c r="R113" s="9">
        <f t="shared" si="408"/>
        <v>0</v>
      </c>
      <c r="S113" s="9">
        <f t="shared" si="409"/>
        <v>0</v>
      </c>
      <c r="T113" s="9">
        <f t="shared" si="410"/>
        <v>0</v>
      </c>
      <c r="U113" s="9">
        <f t="shared" si="411"/>
        <v>0</v>
      </c>
      <c r="V113" s="9">
        <f t="shared" si="412"/>
        <v>0</v>
      </c>
      <c r="W113" s="9">
        <f t="shared" si="413"/>
        <v>0</v>
      </c>
      <c r="X113" s="9">
        <f t="shared" si="414"/>
        <v>0</v>
      </c>
      <c r="Y113" s="9">
        <f t="shared" si="380"/>
        <v>0</v>
      </c>
      <c r="Z113" s="9">
        <f t="shared" si="415"/>
        <v>0</v>
      </c>
      <c r="AA113" s="9">
        <f t="shared" si="416"/>
        <v>0</v>
      </c>
      <c r="AB113" s="9">
        <f t="shared" si="417"/>
        <v>0</v>
      </c>
      <c r="AC113" s="9">
        <f t="shared" si="381"/>
        <v>0</v>
      </c>
      <c r="AD113" s="9">
        <f t="shared" si="382"/>
        <v>0</v>
      </c>
      <c r="AE113" s="9">
        <f t="shared" si="383"/>
        <v>0</v>
      </c>
      <c r="AF113" s="9">
        <f t="shared" si="384"/>
        <v>0</v>
      </c>
      <c r="AG113" s="9">
        <f t="shared" si="385"/>
        <v>0</v>
      </c>
      <c r="AH113" s="8">
        <f t="shared" si="386"/>
        <v>0</v>
      </c>
      <c r="AI113" s="8">
        <f t="shared" si="387"/>
        <v>0</v>
      </c>
      <c r="AJ113" s="8">
        <f t="shared" si="388"/>
        <v>0</v>
      </c>
      <c r="AK113" s="8">
        <f t="shared" si="389"/>
        <v>0</v>
      </c>
      <c r="AL113" s="8">
        <f t="shared" si="390"/>
        <v>0</v>
      </c>
      <c r="AM113" s="103" t="str">
        <f t="shared" si="391"/>
        <v>1</v>
      </c>
      <c r="AN113" s="63"/>
      <c r="AO113" s="63"/>
      <c r="AP113" s="63"/>
      <c r="AQ113" s="63"/>
      <c r="AR113" s="66"/>
      <c r="AS113" s="66"/>
      <c r="AT113" s="63"/>
      <c r="AU113" s="63"/>
      <c r="AV113" s="63"/>
      <c r="AW113" s="63"/>
      <c r="AX113" s="63"/>
      <c r="AY113" s="66"/>
      <c r="AZ113" s="66"/>
      <c r="BA113" s="63"/>
      <c r="BB113" s="63"/>
      <c r="BC113" s="63"/>
      <c r="BD113" s="63"/>
      <c r="BE113" s="63"/>
      <c r="BF113" s="66"/>
      <c r="BG113" s="66"/>
      <c r="BH113" s="63"/>
      <c r="BI113" s="63"/>
      <c r="BJ113" s="63"/>
      <c r="BK113" s="63"/>
      <c r="BL113" s="63"/>
      <c r="BM113" s="66"/>
      <c r="BN113" s="66"/>
      <c r="BO113" s="63"/>
      <c r="BP113" s="63"/>
      <c r="BQ113" s="63"/>
      <c r="BR113" s="63"/>
      <c r="BS113" s="587"/>
      <c r="BT113" s="233"/>
      <c r="BU113" s="70">
        <f t="shared" si="418"/>
        <v>0</v>
      </c>
      <c r="BV113" s="70">
        <f t="shared" si="419"/>
        <v>0</v>
      </c>
      <c r="BW113" s="70">
        <f t="shared" si="420"/>
        <v>0</v>
      </c>
      <c r="BX113" s="70">
        <f t="shared" si="421"/>
        <v>0</v>
      </c>
      <c r="BY113" s="70">
        <f t="shared" si="422"/>
        <v>0</v>
      </c>
      <c r="BZ113" s="70">
        <f t="shared" si="423"/>
        <v>0</v>
      </c>
      <c r="CA113" s="233"/>
      <c r="CB113" s="104">
        <f t="shared" si="424"/>
        <v>0</v>
      </c>
      <c r="CC113" s="104">
        <f t="shared" si="425"/>
        <v>0</v>
      </c>
      <c r="CD113" s="104">
        <f t="shared" si="426"/>
        <v>0</v>
      </c>
      <c r="CE113" s="104">
        <f t="shared" si="427"/>
        <v>0</v>
      </c>
      <c r="CF113" s="104">
        <f t="shared" si="428"/>
        <v>0</v>
      </c>
      <c r="CG113" s="104">
        <f t="shared" si="429"/>
        <v>0</v>
      </c>
      <c r="CH113" s="233"/>
      <c r="CI113" s="588">
        <f t="shared" si="430"/>
        <v>0</v>
      </c>
      <c r="CJ113" s="588">
        <f t="shared" si="431"/>
        <v>0</v>
      </c>
      <c r="CK113" s="588">
        <f t="shared" si="432"/>
        <v>0</v>
      </c>
      <c r="CL113" s="588">
        <f t="shared" si="433"/>
        <v>0</v>
      </c>
      <c r="CM113" s="588">
        <f t="shared" si="434"/>
        <v>0</v>
      </c>
      <c r="CN113" s="588">
        <f t="shared" si="435"/>
        <v>0</v>
      </c>
      <c r="CO113" s="588">
        <f t="shared" si="436"/>
        <v>0</v>
      </c>
      <c r="CP113" s="588">
        <f t="shared" si="437"/>
        <v>0</v>
      </c>
      <c r="CQ113" s="342"/>
      <c r="CR113" s="342"/>
      <c r="CS113" s="342"/>
      <c r="CT113" s="342"/>
      <c r="CU113" s="342"/>
      <c r="CV113" s="342"/>
      <c r="CW113" s="342"/>
      <c r="CX113" s="342"/>
      <c r="CY113" s="342"/>
      <c r="CZ113" s="342"/>
      <c r="DA113" s="342"/>
      <c r="DB113" s="342"/>
      <c r="DC113" s="342"/>
      <c r="DD113" s="342"/>
      <c r="DE113" s="342"/>
      <c r="DF113" s="342"/>
      <c r="DG113" s="342"/>
      <c r="DH113" s="342"/>
      <c r="DI113" s="342"/>
      <c r="DJ113" s="342"/>
      <c r="DK113" s="342"/>
      <c r="DL113" s="342"/>
      <c r="DM113" s="342"/>
      <c r="DN113" s="342"/>
      <c r="DO113" s="342"/>
      <c r="DP113" s="342"/>
      <c r="DQ113" s="342"/>
      <c r="DR113" s="342"/>
      <c r="DS113" s="342"/>
      <c r="DT113" s="342"/>
      <c r="DU113" s="342"/>
      <c r="DV113" s="342"/>
      <c r="DW113" s="342"/>
      <c r="DX113" s="342"/>
      <c r="DY113" s="342"/>
    </row>
    <row r="114" spans="1:188" ht="12.6" hidden="1" thickBot="1" x14ac:dyDescent="0.35">
      <c r="A114" s="414"/>
      <c r="B114" s="414"/>
      <c r="C114" s="414"/>
      <c r="D114" s="415"/>
      <c r="E114" s="415"/>
      <c r="F114" s="416"/>
      <c r="G114" s="68"/>
      <c r="H114" s="414"/>
      <c r="I114" s="417"/>
      <c r="J114" s="418" t="s">
        <v>75</v>
      </c>
      <c r="K114" s="419">
        <f>SUM(K98:K113)</f>
        <v>0</v>
      </c>
      <c r="L114" s="418">
        <f>SUM(L98:L113)</f>
        <v>0</v>
      </c>
      <c r="M114" s="420"/>
      <c r="N114" s="421">
        <f>SUM(N98:N113)</f>
        <v>0</v>
      </c>
      <c r="O114" s="110"/>
      <c r="P114" s="111">
        <f>SUM(P98:P113)</f>
        <v>0</v>
      </c>
      <c r="Q114" s="111"/>
      <c r="R114" s="111">
        <f>SUM(R98:R113)</f>
        <v>0</v>
      </c>
      <c r="S114" s="111"/>
      <c r="T114" s="111">
        <f>SUM(T98:T113)</f>
        <v>0</v>
      </c>
      <c r="U114" s="111"/>
      <c r="V114" s="112">
        <f>SUM(V98:V113)</f>
        <v>0</v>
      </c>
      <c r="W114" s="111"/>
      <c r="X114" s="111">
        <f>SUM(X98:X113)</f>
        <v>0</v>
      </c>
      <c r="Y114" s="111">
        <f>SUM(Y98:Y113)</f>
        <v>0</v>
      </c>
      <c r="Z114" s="111">
        <f>SUM(Z98:Z113)</f>
        <v>0</v>
      </c>
      <c r="AA114" s="111">
        <f>SUM(AA98:AA113)</f>
        <v>0</v>
      </c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2"/>
      <c r="AM114" s="113"/>
      <c r="AN114" s="121">
        <f t="shared" ref="AN114:BR114" si="438">COUNTA(AN98:AN113)</f>
        <v>0</v>
      </c>
      <c r="AO114" s="121">
        <f t="shared" si="438"/>
        <v>0</v>
      </c>
      <c r="AP114" s="121">
        <f t="shared" si="438"/>
        <v>0</v>
      </c>
      <c r="AQ114" s="121">
        <f t="shared" si="438"/>
        <v>0</v>
      </c>
      <c r="AR114" s="121">
        <f t="shared" si="438"/>
        <v>0</v>
      </c>
      <c r="AS114" s="121">
        <f t="shared" si="438"/>
        <v>0</v>
      </c>
      <c r="AT114" s="121">
        <f t="shared" si="438"/>
        <v>0</v>
      </c>
      <c r="AU114" s="121">
        <f t="shared" si="438"/>
        <v>0</v>
      </c>
      <c r="AV114" s="121">
        <f t="shared" si="438"/>
        <v>0</v>
      </c>
      <c r="AW114" s="121">
        <f t="shared" si="438"/>
        <v>0</v>
      </c>
      <c r="AX114" s="121">
        <f t="shared" si="438"/>
        <v>0</v>
      </c>
      <c r="AY114" s="121">
        <f t="shared" si="438"/>
        <v>0</v>
      </c>
      <c r="AZ114" s="121">
        <f t="shared" si="438"/>
        <v>0</v>
      </c>
      <c r="BA114" s="121">
        <f t="shared" si="438"/>
        <v>0</v>
      </c>
      <c r="BB114" s="121">
        <f t="shared" si="438"/>
        <v>0</v>
      </c>
      <c r="BC114" s="121">
        <f t="shared" si="438"/>
        <v>0</v>
      </c>
      <c r="BD114" s="121">
        <f t="shared" si="438"/>
        <v>0</v>
      </c>
      <c r="BE114" s="121">
        <f t="shared" si="438"/>
        <v>0</v>
      </c>
      <c r="BF114" s="121">
        <f t="shared" si="438"/>
        <v>0</v>
      </c>
      <c r="BG114" s="121">
        <f t="shared" si="438"/>
        <v>0</v>
      </c>
      <c r="BH114" s="121">
        <f t="shared" si="438"/>
        <v>0</v>
      </c>
      <c r="BI114" s="121">
        <f t="shared" si="438"/>
        <v>0</v>
      </c>
      <c r="BJ114" s="121">
        <f t="shared" si="438"/>
        <v>0</v>
      </c>
      <c r="BK114" s="121">
        <f t="shared" si="438"/>
        <v>0</v>
      </c>
      <c r="BL114" s="121">
        <f t="shared" si="438"/>
        <v>0</v>
      </c>
      <c r="BM114" s="121">
        <f t="shared" si="438"/>
        <v>0</v>
      </c>
      <c r="BN114" s="121">
        <f t="shared" si="438"/>
        <v>0</v>
      </c>
      <c r="BO114" s="121">
        <f t="shared" si="438"/>
        <v>0</v>
      </c>
      <c r="BP114" s="121">
        <f t="shared" si="438"/>
        <v>0</v>
      </c>
      <c r="BQ114" s="121">
        <f t="shared" si="438"/>
        <v>0</v>
      </c>
      <c r="BR114" s="121">
        <f t="shared" si="438"/>
        <v>0</v>
      </c>
    </row>
    <row r="115" spans="1:188" ht="14.25" hidden="1" customHeight="1" thickBot="1" x14ac:dyDescent="0.35">
      <c r="B115" s="68"/>
      <c r="C115" s="68"/>
      <c r="D115" s="124"/>
      <c r="E115" s="124"/>
      <c r="N115" s="297" t="s">
        <v>83</v>
      </c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574">
        <f>SUM(BU98:BU113)</f>
        <v>0</v>
      </c>
      <c r="AO115" s="1575"/>
      <c r="AP115" s="1575"/>
      <c r="AQ115" s="1576"/>
      <c r="AR115" s="1574">
        <f>SUM(BV98:BV113)</f>
        <v>0</v>
      </c>
      <c r="AS115" s="1575"/>
      <c r="AT115" s="1575"/>
      <c r="AU115" s="1575"/>
      <c r="AV115" s="1575"/>
      <c r="AW115" s="1575"/>
      <c r="AX115" s="1576"/>
      <c r="AY115" s="1574">
        <f>SUM(BW98:BW113)</f>
        <v>0</v>
      </c>
      <c r="AZ115" s="1575"/>
      <c r="BA115" s="1575"/>
      <c r="BB115" s="1575"/>
      <c r="BC115" s="1575"/>
      <c r="BD115" s="1575"/>
      <c r="BE115" s="1576"/>
      <c r="BF115" s="1574">
        <f>SUM(BX98:BX113)</f>
        <v>0</v>
      </c>
      <c r="BG115" s="1575"/>
      <c r="BH115" s="1575"/>
      <c r="BI115" s="1575"/>
      <c r="BJ115" s="1575"/>
      <c r="BK115" s="1575"/>
      <c r="BL115" s="1576"/>
      <c r="BM115" s="1574">
        <f>SUM(BY98:BY113)</f>
        <v>0</v>
      </c>
      <c r="BN115" s="1575"/>
      <c r="BO115" s="1575"/>
      <c r="BP115" s="1575"/>
      <c r="BQ115" s="1575"/>
      <c r="BR115" s="1576"/>
      <c r="BT115" s="117"/>
    </row>
    <row r="116" spans="1:188" ht="14.25" hidden="1" customHeight="1" thickBot="1" x14ac:dyDescent="0.35">
      <c r="B116" s="68"/>
      <c r="C116" s="68"/>
      <c r="D116" s="124"/>
      <c r="E116" s="124"/>
      <c r="N116" s="295" t="s">
        <v>119</v>
      </c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  <c r="Y116" s="186"/>
      <c r="Z116" s="186"/>
      <c r="AA116" s="186"/>
      <c r="AB116" s="186"/>
      <c r="AC116" s="186"/>
      <c r="AD116" s="186"/>
      <c r="AE116" s="186"/>
      <c r="AF116" s="186"/>
      <c r="AG116" s="186"/>
      <c r="AH116" s="186"/>
      <c r="AI116" s="186"/>
      <c r="AJ116" s="186"/>
      <c r="AK116" s="186"/>
      <c r="AL116" s="186"/>
      <c r="AM116" s="186"/>
      <c r="AN116" s="1657">
        <f>SUM(CB98:CB113)</f>
        <v>0</v>
      </c>
      <c r="AO116" s="1658"/>
      <c r="AP116" s="1658"/>
      <c r="AQ116" s="1659"/>
      <c r="AR116" s="1657">
        <f>SUM(CC98:CC113)</f>
        <v>0</v>
      </c>
      <c r="AS116" s="1658"/>
      <c r="AT116" s="1658"/>
      <c r="AU116" s="1658"/>
      <c r="AV116" s="1658"/>
      <c r="AW116" s="1658"/>
      <c r="AX116" s="1659"/>
      <c r="AY116" s="1657">
        <f>SUM(CD98:CD113)</f>
        <v>0</v>
      </c>
      <c r="AZ116" s="1658"/>
      <c r="BA116" s="1658"/>
      <c r="BB116" s="1658"/>
      <c r="BC116" s="1658"/>
      <c r="BD116" s="1658"/>
      <c r="BE116" s="1659"/>
      <c r="BF116" s="1657">
        <f>SUM(CE98:CE113)</f>
        <v>0</v>
      </c>
      <c r="BG116" s="1658"/>
      <c r="BH116" s="1658"/>
      <c r="BI116" s="1658"/>
      <c r="BJ116" s="1658"/>
      <c r="BK116" s="1658"/>
      <c r="BL116" s="1659"/>
      <c r="BM116" s="1657">
        <f>SUM(CF98:CF113)</f>
        <v>0</v>
      </c>
      <c r="BN116" s="1658"/>
      <c r="BO116" s="1658"/>
      <c r="BP116" s="1658"/>
      <c r="BQ116" s="1658"/>
      <c r="BR116" s="1659"/>
      <c r="BT116" s="120"/>
    </row>
    <row r="117" spans="1:188" ht="14.25" customHeight="1" x14ac:dyDescent="0.3">
      <c r="B117" s="68"/>
      <c r="C117" s="68"/>
      <c r="D117" s="124"/>
      <c r="E117" s="124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296"/>
      <c r="BN117" s="296"/>
      <c r="BO117" s="296"/>
      <c r="BP117" s="296"/>
      <c r="BQ117" s="296"/>
      <c r="BR117" s="296"/>
    </row>
    <row r="118" spans="1:188" ht="12" x14ac:dyDescent="0.3">
      <c r="B118" s="95" t="s">
        <v>157</v>
      </c>
      <c r="I118" s="666" t="str">
        <f>I14</f>
        <v>Index 130%</v>
      </c>
      <c r="AN118" s="97" t="s">
        <v>344</v>
      </c>
      <c r="AO118" s="97" t="s">
        <v>385</v>
      </c>
      <c r="AP118" s="97" t="s">
        <v>158</v>
      </c>
      <c r="AQ118" s="97" t="s">
        <v>25</v>
      </c>
      <c r="AR118" s="97" t="s">
        <v>36</v>
      </c>
      <c r="AS118" s="97" t="s">
        <v>30</v>
      </c>
      <c r="AT118" s="97" t="s">
        <v>343</v>
      </c>
      <c r="AU118" s="97" t="s">
        <v>344</v>
      </c>
      <c r="AV118" s="97" t="s">
        <v>385</v>
      </c>
      <c r="AW118" s="97" t="s">
        <v>158</v>
      </c>
      <c r="AX118" s="97" t="s">
        <v>25</v>
      </c>
      <c r="AY118" s="97" t="s">
        <v>36</v>
      </c>
      <c r="AZ118" s="97" t="s">
        <v>30</v>
      </c>
      <c r="BA118" s="97" t="s">
        <v>343</v>
      </c>
      <c r="BB118" s="97" t="s">
        <v>344</v>
      </c>
      <c r="BC118" s="97" t="s">
        <v>385</v>
      </c>
      <c r="BD118" s="97" t="s">
        <v>158</v>
      </c>
      <c r="BE118" s="97" t="s">
        <v>25</v>
      </c>
      <c r="BF118" s="97" t="s">
        <v>36</v>
      </c>
      <c r="BG118" s="97" t="s">
        <v>30</v>
      </c>
      <c r="BH118" s="97" t="s">
        <v>343</v>
      </c>
      <c r="BI118" s="97" t="s">
        <v>344</v>
      </c>
      <c r="BJ118" s="97" t="s">
        <v>385</v>
      </c>
      <c r="BK118" s="97" t="s">
        <v>158</v>
      </c>
      <c r="BL118" s="97" t="s">
        <v>25</v>
      </c>
      <c r="BM118" s="97" t="s">
        <v>36</v>
      </c>
      <c r="BN118" s="97" t="s">
        <v>30</v>
      </c>
      <c r="BO118" s="97" t="s">
        <v>343</v>
      </c>
      <c r="BP118" s="97" t="s">
        <v>344</v>
      </c>
      <c r="BQ118" s="97" t="s">
        <v>385</v>
      </c>
      <c r="BR118" s="97" t="s">
        <v>158</v>
      </c>
      <c r="CV118" s="1556" t="s">
        <v>359</v>
      </c>
      <c r="CW118" s="1556"/>
      <c r="CX118" s="1556"/>
      <c r="CY118" s="1556"/>
      <c r="CZ118" s="1556"/>
      <c r="DA118" s="1556"/>
      <c r="DB118" s="1556"/>
      <c r="DC118" s="1556"/>
      <c r="DD118" s="68"/>
      <c r="DE118" s="1556" t="s">
        <v>369</v>
      </c>
      <c r="DF118" s="1556"/>
      <c r="DG118" s="1556"/>
      <c r="DH118" s="1556"/>
      <c r="DI118" s="1556"/>
      <c r="DJ118" s="1556"/>
      <c r="DK118" s="1556"/>
      <c r="DL118" s="1556"/>
      <c r="DM118" s="68"/>
      <c r="DN118" s="1556" t="s">
        <v>368</v>
      </c>
      <c r="DO118" s="1556"/>
      <c r="DP118" s="1556"/>
      <c r="DQ118" s="1556"/>
      <c r="DR118" s="1556"/>
      <c r="DS118" s="1556"/>
      <c r="DT118" s="1556"/>
      <c r="DU118" s="1556"/>
      <c r="DV118" s="68"/>
      <c r="DW118" s="1556" t="s">
        <v>370</v>
      </c>
      <c r="DX118" s="1556"/>
      <c r="DY118" s="1556"/>
      <c r="DZ118" s="1556"/>
      <c r="EA118" s="1556"/>
      <c r="EB118" s="1556"/>
      <c r="EC118" s="1556"/>
      <c r="ED118" s="1556"/>
      <c r="EE118" s="68"/>
      <c r="EF118" s="1556" t="s">
        <v>371</v>
      </c>
      <c r="EG118" s="1556"/>
      <c r="EH118" s="1556"/>
      <c r="EI118" s="1556"/>
      <c r="EJ118" s="1556"/>
      <c r="EK118" s="1556"/>
      <c r="EL118" s="1556"/>
      <c r="EM118" s="1556"/>
      <c r="EN118" s="68"/>
      <c r="EO118" s="1556" t="s">
        <v>372</v>
      </c>
      <c r="EP118" s="1556"/>
      <c r="EQ118" s="1556"/>
      <c r="ER118" s="1556"/>
      <c r="ES118" s="1556"/>
      <c r="ET118" s="1556"/>
      <c r="EU118" s="1556"/>
      <c r="EV118" s="1556"/>
      <c r="EW118" s="68"/>
      <c r="EX118" s="1556" t="s">
        <v>373</v>
      </c>
      <c r="EY118" s="1556"/>
      <c r="EZ118" s="1556"/>
      <c r="FA118" s="1556"/>
      <c r="FB118" s="1556"/>
      <c r="FC118" s="1556"/>
      <c r="FD118" s="1556"/>
      <c r="FE118" s="1556"/>
      <c r="FF118" s="68"/>
      <c r="FG118" s="1556" t="s">
        <v>374</v>
      </c>
      <c r="FH118" s="1556"/>
      <c r="FI118" s="1556"/>
      <c r="FJ118" s="1556"/>
      <c r="FK118" s="1556"/>
      <c r="FL118" s="1556"/>
      <c r="FM118" s="1556"/>
      <c r="FN118" s="1556"/>
      <c r="FO118" s="68"/>
      <c r="FP118" s="1556" t="s">
        <v>375</v>
      </c>
      <c r="FQ118" s="1556"/>
      <c r="FR118" s="1556"/>
      <c r="FS118" s="1556"/>
      <c r="FT118" s="1556"/>
      <c r="FU118" s="1556"/>
      <c r="FV118" s="1556"/>
      <c r="FW118" s="1556"/>
      <c r="FX118" s="68"/>
      <c r="FY118" s="1556" t="s">
        <v>376</v>
      </c>
      <c r="FZ118" s="1556"/>
      <c r="GA118" s="1556"/>
      <c r="GB118" s="1556"/>
      <c r="GC118" s="1556"/>
      <c r="GD118" s="1556"/>
      <c r="GE118" s="1556"/>
      <c r="GF118" s="1556"/>
    </row>
    <row r="119" spans="1:188" ht="12" x14ac:dyDescent="0.3">
      <c r="A119" s="430" t="s">
        <v>3</v>
      </c>
      <c r="B119" s="430" t="s">
        <v>4</v>
      </c>
      <c r="C119" s="430" t="s">
        <v>5</v>
      </c>
      <c r="D119" s="430" t="s">
        <v>208</v>
      </c>
      <c r="E119" s="431" t="s">
        <v>209</v>
      </c>
      <c r="F119" s="431" t="s">
        <v>6</v>
      </c>
      <c r="G119" s="21" t="s">
        <v>7</v>
      </c>
      <c r="H119" s="430" t="s">
        <v>8</v>
      </c>
      <c r="I119" s="430" t="s">
        <v>93</v>
      </c>
      <c r="J119" s="430" t="s">
        <v>9</v>
      </c>
      <c r="K119" s="430" t="s">
        <v>10</v>
      </c>
      <c r="L119" s="430" t="s">
        <v>17</v>
      </c>
      <c r="M119" s="430" t="s">
        <v>18</v>
      </c>
      <c r="N119" s="430" t="s">
        <v>19</v>
      </c>
      <c r="O119" s="21" t="s">
        <v>45</v>
      </c>
      <c r="P119" s="21" t="s">
        <v>50</v>
      </c>
      <c r="Q119" s="21" t="s">
        <v>46</v>
      </c>
      <c r="R119" s="21" t="s">
        <v>51</v>
      </c>
      <c r="S119" s="21" t="s">
        <v>47</v>
      </c>
      <c r="T119" s="21" t="s">
        <v>52</v>
      </c>
      <c r="U119" s="21" t="s">
        <v>48</v>
      </c>
      <c r="V119" s="21" t="s">
        <v>53</v>
      </c>
      <c r="W119" s="21" t="s">
        <v>49</v>
      </c>
      <c r="X119" s="22" t="s">
        <v>54</v>
      </c>
      <c r="Y119" s="22" t="s">
        <v>105</v>
      </c>
      <c r="Z119" s="22" t="s">
        <v>155</v>
      </c>
      <c r="AA119" s="22" t="s">
        <v>156</v>
      </c>
      <c r="AB119" s="22" t="s">
        <v>104</v>
      </c>
      <c r="AC119" s="21" t="s">
        <v>96</v>
      </c>
      <c r="AD119" s="21" t="s">
        <v>97</v>
      </c>
      <c r="AE119" s="21" t="s">
        <v>98</v>
      </c>
      <c r="AF119" s="21" t="s">
        <v>99</v>
      </c>
      <c r="AG119" s="21" t="s">
        <v>100</v>
      </c>
      <c r="AH119" s="21" t="s">
        <v>120</v>
      </c>
      <c r="AI119" s="21" t="s">
        <v>121</v>
      </c>
      <c r="AJ119" s="21" t="s">
        <v>122</v>
      </c>
      <c r="AK119" s="21" t="s">
        <v>123</v>
      </c>
      <c r="AL119" s="21" t="s">
        <v>124</v>
      </c>
      <c r="AM119" s="21" t="s">
        <v>127</v>
      </c>
      <c r="AN119" s="21">
        <v>1</v>
      </c>
      <c r="AO119" s="23">
        <v>2</v>
      </c>
      <c r="AP119" s="21">
        <v>3</v>
      </c>
      <c r="AQ119" s="23">
        <v>4</v>
      </c>
      <c r="AR119" s="21">
        <v>5</v>
      </c>
      <c r="AS119" s="23">
        <v>6</v>
      </c>
      <c r="AT119" s="21">
        <v>7</v>
      </c>
      <c r="AU119" s="23">
        <v>8</v>
      </c>
      <c r="AV119" s="21">
        <v>9</v>
      </c>
      <c r="AW119" s="23">
        <v>10</v>
      </c>
      <c r="AX119" s="21">
        <v>11</v>
      </c>
      <c r="AY119" s="23">
        <v>12</v>
      </c>
      <c r="AZ119" s="21">
        <v>13</v>
      </c>
      <c r="BA119" s="23">
        <v>14</v>
      </c>
      <c r="BB119" s="21">
        <v>15</v>
      </c>
      <c r="BC119" s="23">
        <v>16</v>
      </c>
      <c r="BD119" s="21">
        <v>17</v>
      </c>
      <c r="BE119" s="23">
        <v>18</v>
      </c>
      <c r="BF119" s="21">
        <v>19</v>
      </c>
      <c r="BG119" s="23">
        <v>20</v>
      </c>
      <c r="BH119" s="21">
        <v>21</v>
      </c>
      <c r="BI119" s="23">
        <v>22</v>
      </c>
      <c r="BJ119" s="21">
        <v>23</v>
      </c>
      <c r="BK119" s="23">
        <v>24</v>
      </c>
      <c r="BL119" s="21">
        <v>25</v>
      </c>
      <c r="BM119" s="23">
        <v>26</v>
      </c>
      <c r="BN119" s="21">
        <v>27</v>
      </c>
      <c r="BO119" s="23">
        <v>28</v>
      </c>
      <c r="BP119" s="21">
        <v>29</v>
      </c>
      <c r="BQ119" s="23">
        <v>30</v>
      </c>
      <c r="BR119" s="21">
        <v>31</v>
      </c>
      <c r="BS119" s="70"/>
      <c r="BU119" s="70" t="s">
        <v>84</v>
      </c>
      <c r="BV119" s="70" t="s">
        <v>85</v>
      </c>
      <c r="BW119" s="70" t="s">
        <v>86</v>
      </c>
      <c r="BX119" s="70" t="s">
        <v>87</v>
      </c>
      <c r="BY119" s="70" t="s">
        <v>91</v>
      </c>
      <c r="BZ119" s="70" t="s">
        <v>129</v>
      </c>
      <c r="CB119" s="70" t="s">
        <v>84</v>
      </c>
      <c r="CC119" s="70" t="s">
        <v>85</v>
      </c>
      <c r="CD119" s="70" t="s">
        <v>86</v>
      </c>
      <c r="CE119" s="70" t="s">
        <v>87</v>
      </c>
      <c r="CF119" s="70" t="s">
        <v>91</v>
      </c>
      <c r="CG119" s="70" t="s">
        <v>129</v>
      </c>
      <c r="CI119" s="99" t="s">
        <v>188</v>
      </c>
      <c r="CJ119" s="99" t="s">
        <v>189</v>
      </c>
      <c r="CK119" s="99" t="s">
        <v>190</v>
      </c>
      <c r="CL119" s="99" t="s">
        <v>191</v>
      </c>
      <c r="CM119" s="99" t="s">
        <v>192</v>
      </c>
      <c r="CN119" s="99" t="s">
        <v>193</v>
      </c>
      <c r="CO119" s="99" t="s">
        <v>194</v>
      </c>
      <c r="CP119" s="99" t="s">
        <v>195</v>
      </c>
      <c r="CV119" s="99" t="s">
        <v>360</v>
      </c>
      <c r="CW119" s="99" t="s">
        <v>361</v>
      </c>
      <c r="CX119" s="99" t="s">
        <v>362</v>
      </c>
      <c r="CY119" s="99" t="s">
        <v>363</v>
      </c>
      <c r="CZ119" s="99" t="s">
        <v>364</v>
      </c>
      <c r="DA119" s="99" t="s">
        <v>365</v>
      </c>
      <c r="DB119" s="99" t="s">
        <v>366</v>
      </c>
      <c r="DC119" s="99" t="s">
        <v>367</v>
      </c>
      <c r="DD119" s="68"/>
      <c r="DE119" s="1164" t="s">
        <v>360</v>
      </c>
      <c r="DF119" s="1164" t="s">
        <v>361</v>
      </c>
      <c r="DG119" s="1164" t="s">
        <v>362</v>
      </c>
      <c r="DH119" s="1164" t="s">
        <v>363</v>
      </c>
      <c r="DI119" s="1164" t="s">
        <v>364</v>
      </c>
      <c r="DJ119" s="1164" t="s">
        <v>365</v>
      </c>
      <c r="DK119" s="1164" t="s">
        <v>366</v>
      </c>
      <c r="DL119" s="1164" t="s">
        <v>367</v>
      </c>
      <c r="DM119" s="68"/>
      <c r="DN119" s="99" t="s">
        <v>360</v>
      </c>
      <c r="DO119" s="99" t="s">
        <v>361</v>
      </c>
      <c r="DP119" s="99" t="s">
        <v>362</v>
      </c>
      <c r="DQ119" s="99" t="s">
        <v>363</v>
      </c>
      <c r="DR119" s="99" t="s">
        <v>364</v>
      </c>
      <c r="DS119" s="99" t="s">
        <v>365</v>
      </c>
      <c r="DT119" s="99" t="s">
        <v>366</v>
      </c>
      <c r="DU119" s="99" t="s">
        <v>367</v>
      </c>
      <c r="DV119" s="68"/>
      <c r="DW119" s="1164" t="s">
        <v>360</v>
      </c>
      <c r="DX119" s="1164" t="s">
        <v>361</v>
      </c>
      <c r="DY119" s="1164" t="s">
        <v>362</v>
      </c>
      <c r="DZ119" s="1164" t="s">
        <v>363</v>
      </c>
      <c r="EA119" s="1164" t="s">
        <v>364</v>
      </c>
      <c r="EB119" s="1164" t="s">
        <v>365</v>
      </c>
      <c r="EC119" s="1164" t="s">
        <v>366</v>
      </c>
      <c r="ED119" s="1164" t="s">
        <v>367</v>
      </c>
      <c r="EE119" s="68"/>
      <c r="EF119" s="99" t="s">
        <v>360</v>
      </c>
      <c r="EG119" s="99" t="s">
        <v>361</v>
      </c>
      <c r="EH119" s="99" t="s">
        <v>362</v>
      </c>
      <c r="EI119" s="99" t="s">
        <v>363</v>
      </c>
      <c r="EJ119" s="99" t="s">
        <v>364</v>
      </c>
      <c r="EK119" s="99" t="s">
        <v>365</v>
      </c>
      <c r="EL119" s="99" t="s">
        <v>366</v>
      </c>
      <c r="EM119" s="99" t="s">
        <v>367</v>
      </c>
      <c r="EN119" s="68"/>
      <c r="EO119" s="1164" t="s">
        <v>360</v>
      </c>
      <c r="EP119" s="1164" t="s">
        <v>361</v>
      </c>
      <c r="EQ119" s="1164" t="s">
        <v>362</v>
      </c>
      <c r="ER119" s="1164" t="s">
        <v>363</v>
      </c>
      <c r="ES119" s="1164" t="s">
        <v>364</v>
      </c>
      <c r="ET119" s="1164" t="s">
        <v>365</v>
      </c>
      <c r="EU119" s="1164" t="s">
        <v>366</v>
      </c>
      <c r="EV119" s="1164" t="s">
        <v>367</v>
      </c>
      <c r="EW119" s="68"/>
      <c r="EX119" s="99" t="s">
        <v>360</v>
      </c>
      <c r="EY119" s="99" t="s">
        <v>361</v>
      </c>
      <c r="EZ119" s="99" t="s">
        <v>362</v>
      </c>
      <c r="FA119" s="99" t="s">
        <v>363</v>
      </c>
      <c r="FB119" s="99" t="s">
        <v>364</v>
      </c>
      <c r="FC119" s="99" t="s">
        <v>365</v>
      </c>
      <c r="FD119" s="99" t="s">
        <v>366</v>
      </c>
      <c r="FE119" s="99" t="s">
        <v>367</v>
      </c>
      <c r="FF119" s="68"/>
      <c r="FG119" s="1164" t="s">
        <v>360</v>
      </c>
      <c r="FH119" s="1164" t="s">
        <v>361</v>
      </c>
      <c r="FI119" s="1164" t="s">
        <v>362</v>
      </c>
      <c r="FJ119" s="1164" t="s">
        <v>363</v>
      </c>
      <c r="FK119" s="1164" t="s">
        <v>364</v>
      </c>
      <c r="FL119" s="1164" t="s">
        <v>365</v>
      </c>
      <c r="FM119" s="1164" t="s">
        <v>366</v>
      </c>
      <c r="FN119" s="1164" t="s">
        <v>367</v>
      </c>
      <c r="FO119" s="68"/>
      <c r="FP119" s="99" t="s">
        <v>360</v>
      </c>
      <c r="FQ119" s="99" t="s">
        <v>361</v>
      </c>
      <c r="FR119" s="99" t="s">
        <v>362</v>
      </c>
      <c r="FS119" s="99" t="s">
        <v>363</v>
      </c>
      <c r="FT119" s="99" t="s">
        <v>364</v>
      </c>
      <c r="FU119" s="99" t="s">
        <v>365</v>
      </c>
      <c r="FV119" s="99" t="s">
        <v>366</v>
      </c>
      <c r="FW119" s="99" t="s">
        <v>367</v>
      </c>
      <c r="FX119" s="68"/>
      <c r="FY119" s="1164" t="s">
        <v>360</v>
      </c>
      <c r="FZ119" s="1164" t="s">
        <v>361</v>
      </c>
      <c r="GA119" s="1164" t="s">
        <v>362</v>
      </c>
      <c r="GB119" s="1164" t="s">
        <v>363</v>
      </c>
      <c r="GC119" s="1164" t="s">
        <v>364</v>
      </c>
      <c r="GD119" s="1164" t="s">
        <v>365</v>
      </c>
      <c r="GE119" s="1164" t="s">
        <v>366</v>
      </c>
      <c r="GF119" s="1164" t="s">
        <v>367</v>
      </c>
    </row>
    <row r="120" spans="1:188" ht="12" x14ac:dyDescent="0.3">
      <c r="A120" s="387"/>
      <c r="B120" s="387" t="s">
        <v>241</v>
      </c>
      <c r="C120" s="387" t="s">
        <v>24</v>
      </c>
      <c r="D120" s="388">
        <v>0</v>
      </c>
      <c r="E120" s="388">
        <v>0.72916666666666663</v>
      </c>
      <c r="F120" s="389" t="str">
        <f t="shared" ref="F120:F133" si="439">IF(VALUE(D120)&gt;=0.72,"PT",IF(VALUE(D120)&lt;0.72,"Off-PT"))</f>
        <v>Off-PT</v>
      </c>
      <c r="G120" s="9"/>
      <c r="H120" s="432">
        <f>INDEX(Lookup!$F$337:$Q$347,MATCH('3rd Party Channels'!B120,Lookup!$F$337:$F$347,0),MATCH('3rd Party Channels'!$F$9,Lookup!$F$337:$Q$337,0))</f>
        <v>0.1</v>
      </c>
      <c r="I120" s="391">
        <v>57.2</v>
      </c>
      <c r="J120" s="392">
        <f t="shared" ref="J120:J135" si="440">($F$12*$F$13)/100</f>
        <v>683.8</v>
      </c>
      <c r="K120" s="433">
        <f>H120*L120</f>
        <v>0</v>
      </c>
      <c r="L120" s="394">
        <f t="shared" ref="L120:L133" si="441">COUNTA(AN120:BR120)</f>
        <v>0</v>
      </c>
      <c r="M120" s="395">
        <f t="shared" ref="M120:M135" si="442">IF($F$11="CPP",H120*J120*AM120,I120*AM120)</f>
        <v>57.2</v>
      </c>
      <c r="N120" s="395">
        <f t="shared" ref="N120:N135" si="443">IF($F$11="CPP",(O120+Q120+S120+U120+W120)*AM120,(AC120+AD120+AE120+AF120+AG120)*AM120)</f>
        <v>0</v>
      </c>
      <c r="O120" s="9">
        <f>IF($L$4&gt;0,P120*J120*$M$4*H120,0)</f>
        <v>0</v>
      </c>
      <c r="P120" s="9">
        <f>COUNTIF(AN120:BR120,"A")</f>
        <v>0</v>
      </c>
      <c r="Q120" s="9">
        <f>IF($L$5&gt;0,R120*J120*$M$5*H120,0)</f>
        <v>0</v>
      </c>
      <c r="R120" s="9">
        <f>COUNTIF(AN120:BR120,"B")</f>
        <v>0</v>
      </c>
      <c r="S120" s="9">
        <f>IF($L$6&gt;0,T120*J120*$M$6*H120,0)</f>
        <v>0</v>
      </c>
      <c r="T120" s="9">
        <f>COUNTIF(AN120:BR120,"C")</f>
        <v>0</v>
      </c>
      <c r="U120" s="9">
        <f>IF($L$7&gt;0,V120*J120*$M$7*H120,0)</f>
        <v>0</v>
      </c>
      <c r="V120" s="9">
        <f>COUNTIF(AN120:BR120,"D")</f>
        <v>0</v>
      </c>
      <c r="W120" s="9">
        <f>IF($L$8&gt;0,X120*J120*$M$8*H120,0)</f>
        <v>0</v>
      </c>
      <c r="X120" s="9">
        <f>COUNTIF(AN120:BR120,"E")</f>
        <v>0</v>
      </c>
      <c r="Y120" s="9">
        <f t="shared" ref="Y120:Y133" si="444">COUNTIF(AN120:BR120,"F")</f>
        <v>0</v>
      </c>
      <c r="Z120" s="9">
        <f>COUNTIF(AN120:BR120,"G")</f>
        <v>0</v>
      </c>
      <c r="AA120" s="9">
        <f>COUNTIF(AN120:BR120,"H")</f>
        <v>0</v>
      </c>
      <c r="AB120" s="9">
        <f>(Y120+Z120+AA120)*H120</f>
        <v>0</v>
      </c>
      <c r="AC120" s="9">
        <f t="shared" ref="AC120:AC133" si="445">IF($L$4&gt;0,I120*$M$4*P120,0)</f>
        <v>0</v>
      </c>
      <c r="AD120" s="9">
        <f t="shared" ref="AD120:AD133" si="446">IF($L$5&gt;0,I120*$M$5*R120,0)</f>
        <v>0</v>
      </c>
      <c r="AE120" s="9">
        <f t="shared" ref="AE120:AE133" si="447">IF($L$6&gt;0,I120*$M$6*T120,0)</f>
        <v>0</v>
      </c>
      <c r="AF120" s="9">
        <f t="shared" ref="AF120:AF133" si="448">IF($L$7&gt;0,I120*$M$7*V120,0)</f>
        <v>0</v>
      </c>
      <c r="AG120" s="9">
        <f t="shared" ref="AG120:AG133" si="449">IF($L$8&gt;0,I120*$M$8*X120,0)</f>
        <v>0</v>
      </c>
      <c r="AH120" s="8">
        <f t="shared" ref="AH120:AH133" si="450">IF(ISERROR(M120*$M$4),0,M120*$M$4)</f>
        <v>57.2</v>
      </c>
      <c r="AI120" s="8">
        <f t="shared" ref="AI120:AI133" si="451">IF(ISERROR(M120*$M$5),0,M120*$M$5)</f>
        <v>0</v>
      </c>
      <c r="AJ120" s="8">
        <f t="shared" ref="AJ120:AJ133" si="452">IF(ISERROR(M120*$M$6),0,M120*$M$6)</f>
        <v>0</v>
      </c>
      <c r="AK120" s="8">
        <f t="shared" ref="AK120:AK133" si="453">IF(ISERROR(M120*$M$7),0,M120*$M$7)</f>
        <v>0</v>
      </c>
      <c r="AL120" s="8">
        <f t="shared" ref="AL120:AL133" si="454">IF(ISERROR(M120*$M$8),0,M120*$M$8)</f>
        <v>0</v>
      </c>
      <c r="AM120" s="103" t="str">
        <f t="shared" ref="AM120:AM135" si="455">IF(G120="","1",IF(G120="Break",1.15,IF(G120="2inbreak",1.15,IF(G120="PultIB",1.15,IF(G120="1stIB",1.3,IF(G120="lastIB",1.3,IF(G120="B&amp;1stIB",1.45,IF(G120="B&amp;lastIB",1.45,IF(G120="B&amp;2inbreak",1.45,IF(G120="B&amp;PultIB",1.45,IF(G120="T&amp;T",1.35,)))))))))))</f>
        <v>1</v>
      </c>
      <c r="AN120" s="63"/>
      <c r="AO120" s="63"/>
      <c r="AP120" s="63"/>
      <c r="AQ120" s="66"/>
      <c r="AR120" s="66"/>
      <c r="AS120" s="63"/>
      <c r="AT120" s="63"/>
      <c r="AU120" s="63"/>
      <c r="AV120" s="63"/>
      <c r="AW120" s="63"/>
      <c r="AX120" s="66"/>
      <c r="AY120" s="66"/>
      <c r="AZ120" s="63"/>
      <c r="BA120" s="63"/>
      <c r="BB120" s="63"/>
      <c r="BC120" s="63"/>
      <c r="BD120" s="63"/>
      <c r="BE120" s="66"/>
      <c r="BF120" s="66"/>
      <c r="BG120" s="63"/>
      <c r="BH120" s="63"/>
      <c r="BI120" s="63"/>
      <c r="BJ120" s="63"/>
      <c r="BK120" s="63"/>
      <c r="BL120" s="66"/>
      <c r="BM120" s="66"/>
      <c r="BN120" s="63"/>
      <c r="BO120" s="63"/>
      <c r="BP120" s="63"/>
      <c r="BQ120" s="63"/>
      <c r="BR120" s="63"/>
      <c r="BS120" s="70"/>
      <c r="BU120" s="70">
        <f>COUNTA(AN120:AR120)*H120</f>
        <v>0</v>
      </c>
      <c r="BV120" s="70">
        <f>COUNTA(AS120:AY120)*H120</f>
        <v>0</v>
      </c>
      <c r="BW120" s="70">
        <f>COUNTA(AZ120:BF120)*H120</f>
        <v>0</v>
      </c>
      <c r="BX120" s="70">
        <f>COUNTA(BG120:BM120)*H120</f>
        <v>0</v>
      </c>
      <c r="BY120" s="70">
        <f>COUNTA(BN120:BR120)*H120</f>
        <v>0</v>
      </c>
      <c r="BZ120" s="70">
        <f>COUNTA(BS120)*H120</f>
        <v>0</v>
      </c>
      <c r="CB120" s="104">
        <f>(COUNTIF(AN120:AR120,"A")*AH120)+(COUNTIF(AN120:AR120,"B")*AI120)+(COUNTIF(AN120:AR120,"C")*AJ120)+(COUNTIF(AN120:AR120,"D")*AK120)+(COUNTIF(AN120:AR120,"E")*AL120)</f>
        <v>0</v>
      </c>
      <c r="CC120" s="104">
        <f>(COUNTIF(AS120:AY120,"A")*AH120)+(COUNTIF(AS120:AY120,"B")*AI120)+(COUNTIF(AS120:AY120,"C")*AJ120)+(COUNTIF(AS120:AY120,"D")*AK120)+(COUNTIF(AS120:AY120,"E")*AL120)</f>
        <v>0</v>
      </c>
      <c r="CD120" s="104">
        <f>(COUNTIF(AZ120:BF120,"A")*AH120)+(COUNTIF(AZ120:BF120,"B")*AI120)+(COUNTIF(AZ120:BF120,"C")*AJ120)+(COUNTIF(AZ120:BF120,"D")*AK120)+(COUNTIF(AZ120:BF120,"E")*AL120)</f>
        <v>0</v>
      </c>
      <c r="CE120" s="104">
        <f>(COUNTIF(BG120:BM120,"A")*AH120)+(COUNTIF(BG120:BM120,"B")*AI120)+(COUNTIF(BG120:BM120,"C")*AJ120)+(COUNTIF(BG120:BM120,"D")*AK120)+(COUNTIF(BG120:BM120,"E")*AL120)</f>
        <v>0</v>
      </c>
      <c r="CF120" s="104">
        <f>(COUNTIF(BN120:BR120,"A")*AH120)+(COUNTIF(BN120:BR120,"B")*AI120)+(COUNTIF(BN120:BR120,"C")*AJ120)+(COUNTIF(BN120:BR120,"D")*AK120)+(COUNTIF(BN120:BR120,"E")*AL120)</f>
        <v>0</v>
      </c>
      <c r="CG120" s="104">
        <f>(COUNTIF(BS120,"A")*AH120)+(COUNTIF(BS120,"B")*AI120)+(COUNTIF(BS120,"C")*AJ120)+(COUNTIF(BS120,"D")*AK120)+(COUNTIF(BS120,"E")*AL120)</f>
        <v>0</v>
      </c>
      <c r="CI120" s="105">
        <f>P120*H120</f>
        <v>0</v>
      </c>
      <c r="CJ120" s="105">
        <f>R120*H120</f>
        <v>0</v>
      </c>
      <c r="CK120" s="105">
        <f>T120*H120</f>
        <v>0</v>
      </c>
      <c r="CL120" s="105">
        <f>V120*H120</f>
        <v>0</v>
      </c>
      <c r="CM120" s="105">
        <f>X120*H120</f>
        <v>0</v>
      </c>
      <c r="CN120" s="105">
        <f>Y120*H120</f>
        <v>0</v>
      </c>
      <c r="CO120" s="105">
        <f>Z120*H120</f>
        <v>0</v>
      </c>
      <c r="CP120" s="105">
        <f>AA120*H120</f>
        <v>0</v>
      </c>
      <c r="CV120" s="355">
        <f>IFERROR(COUNTIF(AN120:AR120,"a"),"-")</f>
        <v>0</v>
      </c>
      <c r="CW120" s="355">
        <f>IFERROR(COUNTIF(AN120:AR120,"b"),"-")</f>
        <v>0</v>
      </c>
      <c r="CX120" s="355">
        <f>IFERROR(COUNTIF(AN120:AR120,"c"),"-")</f>
        <v>0</v>
      </c>
      <c r="CY120" s="355">
        <f>IFERROR(COUNTIF(AN120:AR120,"d"),"-")</f>
        <v>0</v>
      </c>
      <c r="CZ120" s="355">
        <f>IFERROR(COUNTIF(AN120:AR120,"e"),"-")</f>
        <v>0</v>
      </c>
      <c r="DA120" s="355">
        <f>IFERROR(COUNTIF(AN120:AR120,"f"),"-")</f>
        <v>0</v>
      </c>
      <c r="DB120" s="355">
        <f>IFERROR(COUNTIF(AN120:AR120,"g"),"-")</f>
        <v>0</v>
      </c>
      <c r="DC120" s="355">
        <f>IFERROR(COUNTIF(AN120:AR120,"h"),"-")</f>
        <v>0</v>
      </c>
      <c r="DD120" s="68"/>
      <c r="DE120" s="1168">
        <f>IFERROR((CV120*H120*$M$4),"-")</f>
        <v>0</v>
      </c>
      <c r="DF120" s="1168" t="str">
        <f>IFERROR((CW120*H120*$M$5),"-")</f>
        <v>-</v>
      </c>
      <c r="DG120" s="1168" t="str">
        <f>IFERROR((CX120*H120*$M$6),"-")</f>
        <v>-</v>
      </c>
      <c r="DH120" s="1168" t="str">
        <f>IFERROR((CY120*H120*$M$7),"-")</f>
        <v>-</v>
      </c>
      <c r="DI120" s="1168" t="str">
        <f>IFERROR((CZ120*H120*$M$8),"-")</f>
        <v>-</v>
      </c>
      <c r="DJ120" s="1168" t="str">
        <f>IFERROR((DA120*H120*$M$9),"-")</f>
        <v>-</v>
      </c>
      <c r="DK120" s="1168" t="str">
        <f>IFERROR((DB120*H120*$M$10),"-")</f>
        <v>-</v>
      </c>
      <c r="DL120" s="1168" t="str">
        <f>IFERROR((C120*H120*$M$11),"-")</f>
        <v>-</v>
      </c>
      <c r="DM120" s="68"/>
      <c r="DN120" s="355">
        <f>IFERROR(COUNTIF(AS120:AY120,"a"),"-")</f>
        <v>0</v>
      </c>
      <c r="DO120" s="355">
        <f>IFERROR(COUNTIF(AS120:AY120,"b"),"-")</f>
        <v>0</v>
      </c>
      <c r="DP120" s="355">
        <f>IFERROR(COUNTIF(AS120:AY120,"c"),"-")</f>
        <v>0</v>
      </c>
      <c r="DQ120" s="355">
        <f>IFERROR(COUNTIF(AS120:AY120,"d"),"-")</f>
        <v>0</v>
      </c>
      <c r="DR120" s="355">
        <f>IFERROR(COUNTIF(AS120:AY120,"e"),"-")</f>
        <v>0</v>
      </c>
      <c r="DS120" s="355">
        <f>IFERROR(COUNTIF(AS120:AY120,"f"),"-")</f>
        <v>0</v>
      </c>
      <c r="DT120" s="355">
        <f>IFERROR(COUNTIF(AS120:AY120,"g"),"-")</f>
        <v>0</v>
      </c>
      <c r="DU120" s="355">
        <f>IFERROR(COUNTIF(AS120:AY120,"h"),"-")</f>
        <v>0</v>
      </c>
      <c r="DV120" s="68"/>
      <c r="DW120" s="68">
        <f>IFERROR((DN120*H120*$M$4),"-")</f>
        <v>0</v>
      </c>
      <c r="DX120" s="68" t="str">
        <f>IFERROR((DO120*H120*$M$5),"-")</f>
        <v>-</v>
      </c>
      <c r="DY120" s="68" t="str">
        <f>IFERROR((DP120*H120*$M$6),"-")</f>
        <v>-</v>
      </c>
      <c r="DZ120" s="68" t="str">
        <f>IFERROR((DQ120*H120*$M$7),"-")</f>
        <v>-</v>
      </c>
      <c r="EA120" s="68" t="str">
        <f>IFERROR((DR120*H120*$M$8),"-")</f>
        <v>-</v>
      </c>
      <c r="EB120" s="68" t="str">
        <f>IFERROR((DS120*H120*$M$9),"-")</f>
        <v>-</v>
      </c>
      <c r="EC120" s="68" t="str">
        <f>IFERROR((DT120*H120*$M$10),"-")</f>
        <v>-</v>
      </c>
      <c r="ED120" s="68" t="str">
        <f>IFERROR((DU120*O120*$M$11),"-")</f>
        <v>-</v>
      </c>
      <c r="EE120" s="68"/>
      <c r="EF120" s="355">
        <f>IFERROR(COUNTIF(AZ120:BF120,"a"),"-")</f>
        <v>0</v>
      </c>
      <c r="EG120" s="355">
        <f>IFERROR(COUNTIF(AZ120:BF120,"b"),"-")</f>
        <v>0</v>
      </c>
      <c r="EH120" s="355">
        <f>IFERROR(COUNTIF(AZ120:BF120,"c"),"-")</f>
        <v>0</v>
      </c>
      <c r="EI120" s="355">
        <f>IFERROR(COUNTIF(AZ120:BF120,"d"),"-")</f>
        <v>0</v>
      </c>
      <c r="EJ120" s="355">
        <f>IFERROR(COUNTIF(AZ120:BF120,"e"),"-")</f>
        <v>0</v>
      </c>
      <c r="EK120" s="355">
        <f>IFERROR(COUNTIF(AZ120:BF120,"f"),"-")</f>
        <v>0</v>
      </c>
      <c r="EL120" s="355">
        <f>IFERROR(COUNTIF(AZ120:BF120,"g"),"-")</f>
        <v>0</v>
      </c>
      <c r="EM120" s="355">
        <f>IFERROR(COUNTIF(AZ120:BF120,"h"),"-")</f>
        <v>0</v>
      </c>
      <c r="EN120" s="68"/>
      <c r="EO120" s="68">
        <f>IFERROR((EF120*H120*$M$4),"-")</f>
        <v>0</v>
      </c>
      <c r="EP120" s="68" t="str">
        <f>IFERROR((EG120*H120*$M$5),"-")</f>
        <v>-</v>
      </c>
      <c r="EQ120" s="68" t="str">
        <f>IFERROR((EH120*H120*$M$6),"-")</f>
        <v>-</v>
      </c>
      <c r="ER120" s="68" t="str">
        <f>IFERROR((EI120*H120*$M$7),"-")</f>
        <v>-</v>
      </c>
      <c r="ES120" s="68" t="str">
        <f>IFERROR((EJ120*H120*$M$8),"-")</f>
        <v>-</v>
      </c>
      <c r="ET120" s="68" t="str">
        <f>IFERROR((EK120*H120*$M$9),"-")</f>
        <v>-</v>
      </c>
      <c r="EU120" s="68" t="str">
        <f>IFERROR((EL120*H120*$M$10),"-")</f>
        <v>-</v>
      </c>
      <c r="EV120" s="68" t="str">
        <f>IFERROR((EM120*H120*$M$11),"-")</f>
        <v>-</v>
      </c>
      <c r="EW120" s="68"/>
      <c r="EX120" s="355">
        <f>IFERROR(COUNTIF(BG120:BM120,"a"),"-")</f>
        <v>0</v>
      </c>
      <c r="EY120" s="355">
        <f>IFERROR(COUNTIF(BG120:BM120,"b"),"-")</f>
        <v>0</v>
      </c>
      <c r="EZ120" s="355">
        <f>IFERROR(COUNTIF(BG120:BM120,"c"),"-")</f>
        <v>0</v>
      </c>
      <c r="FA120" s="355">
        <f>IFERROR(COUNTIF(BG120:BM120,"d"),"-")</f>
        <v>0</v>
      </c>
      <c r="FB120" s="355">
        <f>IFERROR(COUNTIF(BG120:BM120,"e"),"-")</f>
        <v>0</v>
      </c>
      <c r="FC120" s="355">
        <f>IFERROR(COUNTIF(BG120:BM120,"f"),"-")</f>
        <v>0</v>
      </c>
      <c r="FD120" s="355">
        <f>IFERROR(COUNTIF(BG120:BM120,"g"),"-")</f>
        <v>0</v>
      </c>
      <c r="FE120" s="355">
        <f>IFERROR(COUNTIF(BG120:BM120,"h"),"-")</f>
        <v>0</v>
      </c>
      <c r="FF120" s="68"/>
      <c r="FG120" s="68">
        <f>IFERROR((EX120*H120*$M$4),"-")</f>
        <v>0</v>
      </c>
      <c r="FH120" s="68" t="str">
        <f>IFERROR((EY120*H120*$M$5),"-")</f>
        <v>-</v>
      </c>
      <c r="FI120" s="68" t="str">
        <f>IFERROR((EZ120*H120*$M$6),"-")</f>
        <v>-</v>
      </c>
      <c r="FJ120" s="68" t="str">
        <f>IFERROR((A120*H120*$M$7),"-")</f>
        <v>-</v>
      </c>
      <c r="FK120" s="68" t="str">
        <f>IFERROR((FB120*H120*$M$8),"-")</f>
        <v>-</v>
      </c>
      <c r="FL120" s="68" t="str">
        <f>IFERROR((FC120*H120*$M$9),"-")</f>
        <v>-</v>
      </c>
      <c r="FM120" s="68" t="str">
        <f>IFERROR((FD120*H120*$M$10),"-")</f>
        <v>-</v>
      </c>
      <c r="FN120" s="68" t="str">
        <f>IFERROR((FE120*H120*$M$11),"-")</f>
        <v>-</v>
      </c>
      <c r="FO120" s="68"/>
      <c r="FP120" s="355">
        <f>IFERROR(COUNTIF(BN120:BR120,"a"),"-")</f>
        <v>0</v>
      </c>
      <c r="FQ120" s="355">
        <f>IFERROR(COUNTIF(BN120:BR120,"b"),"-")</f>
        <v>0</v>
      </c>
      <c r="FR120" s="355">
        <f>IFERROR(COUNTIF(BN120:BR120,"c"),"-")</f>
        <v>0</v>
      </c>
      <c r="FS120" s="355">
        <f>IFERROR(COUNTIF(BN120:BR120,"d"),"-")</f>
        <v>0</v>
      </c>
      <c r="FT120" s="355">
        <f>IFERROR(COUNTIF(BN120:BR120,"e"),"-")</f>
        <v>0</v>
      </c>
      <c r="FU120" s="355">
        <f>IFERROR(COUNTIF(BN120:BR120,"f"),"-")</f>
        <v>0</v>
      </c>
      <c r="FV120" s="355">
        <f>IFERROR(COUNTIF(BN120:BR120,"g"),"-")</f>
        <v>0</v>
      </c>
      <c r="FW120" s="355">
        <f>IFERROR(COUNTIF(BN120:BR120,"h"),"-")</f>
        <v>0</v>
      </c>
      <c r="FX120" s="68"/>
      <c r="FY120" s="68">
        <f>IFERROR((FP120*H120*$M$4),"-")</f>
        <v>0</v>
      </c>
      <c r="FZ120" s="68" t="str">
        <f>IFERROR((FQ120*H120*$M$5),"-")</f>
        <v>-</v>
      </c>
      <c r="GA120" s="68" t="str">
        <f>IFERROR((FR120*H120*$M$6),"-")</f>
        <v>-</v>
      </c>
      <c r="GB120" s="68" t="str">
        <f>IFERROR((FS120*H120*$M$7),"-")</f>
        <v>-</v>
      </c>
      <c r="GC120" s="68" t="str">
        <f>IFERROR((FT120*H120*$M$8),"-")</f>
        <v>-</v>
      </c>
      <c r="GD120" s="68" t="str">
        <f>IFERROR((FU120*H120*$M$9),"-")</f>
        <v>-</v>
      </c>
      <c r="GE120" s="68" t="str">
        <f>IFERROR((FV120*H120*$M$10),"-")</f>
        <v>-</v>
      </c>
      <c r="GF120" s="68" t="str">
        <f>IFERROR((FW120*H120*$M$11),"-")</f>
        <v>-</v>
      </c>
    </row>
    <row r="121" spans="1:188" ht="12" x14ac:dyDescent="0.3">
      <c r="A121" s="387"/>
      <c r="B121" s="387" t="s">
        <v>241</v>
      </c>
      <c r="C121" s="387" t="s">
        <v>24</v>
      </c>
      <c r="D121" s="388">
        <v>0</v>
      </c>
      <c r="E121" s="388">
        <v>0.72916666666666663</v>
      </c>
      <c r="F121" s="389" t="str">
        <f t="shared" si="439"/>
        <v>Off-PT</v>
      </c>
      <c r="G121" s="9"/>
      <c r="H121" s="432">
        <f>INDEX(Lookup!$F$337:$Q$347,MATCH('3rd Party Channels'!B121,Lookup!$F$337:$F$347,0),MATCH('3rd Party Channels'!$F$9,Lookup!$F$337:$Q$337,0))</f>
        <v>0.1</v>
      </c>
      <c r="I121" s="391">
        <v>57.2</v>
      </c>
      <c r="J121" s="392">
        <f t="shared" si="440"/>
        <v>683.8</v>
      </c>
      <c r="K121" s="433">
        <f t="shared" ref="K121:K133" si="456">H121*L121</f>
        <v>0</v>
      </c>
      <c r="L121" s="394">
        <f t="shared" si="441"/>
        <v>0</v>
      </c>
      <c r="M121" s="395">
        <f t="shared" si="442"/>
        <v>57.2</v>
      </c>
      <c r="N121" s="395">
        <f t="shared" si="443"/>
        <v>0</v>
      </c>
      <c r="O121" s="9">
        <f t="shared" ref="O121:O133" si="457">IF($L$4&gt;0,P121*J121*$M$4*H121,0)</f>
        <v>0</v>
      </c>
      <c r="P121" s="9">
        <f t="shared" ref="P121:P133" si="458">COUNTIF(AN121:BR121,"A")</f>
        <v>0</v>
      </c>
      <c r="Q121" s="9">
        <f t="shared" ref="Q121:Q133" si="459">IF($L$5&gt;0,R121*J121*$M$5*H121,0)</f>
        <v>0</v>
      </c>
      <c r="R121" s="9">
        <f t="shared" ref="R121:R133" si="460">COUNTIF(AN121:BR121,"B")</f>
        <v>0</v>
      </c>
      <c r="S121" s="9">
        <f t="shared" ref="S121:S133" si="461">IF($L$6&gt;0,T121*J121*$M$6*H121,0)</f>
        <v>0</v>
      </c>
      <c r="T121" s="9">
        <f t="shared" ref="T121:T133" si="462">COUNTIF(AN121:BR121,"C")</f>
        <v>0</v>
      </c>
      <c r="U121" s="9">
        <f t="shared" ref="U121:U133" si="463">IF($L$7&gt;0,V121*J121*$M$7*H121,0)</f>
        <v>0</v>
      </c>
      <c r="V121" s="9">
        <f t="shared" ref="V121:V133" si="464">COUNTIF(AN121:BR121,"D")</f>
        <v>0</v>
      </c>
      <c r="W121" s="9">
        <f t="shared" ref="W121:W133" si="465">IF($L$8&gt;0,X121*J121*$M$8*H121,0)</f>
        <v>0</v>
      </c>
      <c r="X121" s="9">
        <f t="shared" ref="X121:X133" si="466">COUNTIF(AN121:BR121,"E")</f>
        <v>0</v>
      </c>
      <c r="Y121" s="9">
        <f t="shared" si="444"/>
        <v>0</v>
      </c>
      <c r="Z121" s="9">
        <f t="shared" ref="Z121:Z133" si="467">COUNTIF(AN121:BR121,"G")</f>
        <v>0</v>
      </c>
      <c r="AA121" s="9">
        <f t="shared" ref="AA121:AA133" si="468">COUNTIF(AN121:BR121,"H")</f>
        <v>0</v>
      </c>
      <c r="AB121" s="9">
        <f t="shared" ref="AB121:AB133" si="469">(Y121+Z121+AA121)*H121</f>
        <v>0</v>
      </c>
      <c r="AC121" s="9">
        <f t="shared" si="445"/>
        <v>0</v>
      </c>
      <c r="AD121" s="9">
        <f t="shared" si="446"/>
        <v>0</v>
      </c>
      <c r="AE121" s="9">
        <f t="shared" si="447"/>
        <v>0</v>
      </c>
      <c r="AF121" s="9">
        <f t="shared" si="448"/>
        <v>0</v>
      </c>
      <c r="AG121" s="9">
        <f t="shared" si="449"/>
        <v>0</v>
      </c>
      <c r="AH121" s="8">
        <f t="shared" si="450"/>
        <v>57.2</v>
      </c>
      <c r="AI121" s="8">
        <f t="shared" si="451"/>
        <v>0</v>
      </c>
      <c r="AJ121" s="8">
        <f t="shared" si="452"/>
        <v>0</v>
      </c>
      <c r="AK121" s="8">
        <f t="shared" si="453"/>
        <v>0</v>
      </c>
      <c r="AL121" s="8">
        <f t="shared" si="454"/>
        <v>0</v>
      </c>
      <c r="AM121" s="103" t="str">
        <f t="shared" si="455"/>
        <v>1</v>
      </c>
      <c r="AN121" s="63"/>
      <c r="AO121" s="63"/>
      <c r="AP121" s="63"/>
      <c r="AQ121" s="66"/>
      <c r="AR121" s="66"/>
      <c r="AS121" s="63"/>
      <c r="AT121" s="63"/>
      <c r="AU121" s="63"/>
      <c r="AV121" s="63"/>
      <c r="AW121" s="63"/>
      <c r="AX121" s="66"/>
      <c r="AY121" s="66"/>
      <c r="AZ121" s="63"/>
      <c r="BA121" s="63"/>
      <c r="BB121" s="63"/>
      <c r="BC121" s="63"/>
      <c r="BD121" s="63"/>
      <c r="BE121" s="66"/>
      <c r="BF121" s="66"/>
      <c r="BG121" s="63"/>
      <c r="BH121" s="63"/>
      <c r="BI121" s="63"/>
      <c r="BJ121" s="63"/>
      <c r="BK121" s="63"/>
      <c r="BL121" s="66"/>
      <c r="BM121" s="66"/>
      <c r="BN121" s="63"/>
      <c r="BO121" s="63"/>
      <c r="BP121" s="63"/>
      <c r="BQ121" s="63"/>
      <c r="BR121" s="63"/>
      <c r="BS121" s="70"/>
      <c r="BU121" s="70">
        <f t="shared" ref="BU121:BU135" si="470">COUNTA(AN121:AT121)*H121</f>
        <v>0</v>
      </c>
      <c r="BV121" s="70">
        <f t="shared" ref="BV121:BV135" si="471">COUNTA(AU121:BA121)*H121</f>
        <v>0</v>
      </c>
      <c r="BW121" s="70">
        <f t="shared" ref="BW121:BW135" si="472">COUNTA(BB121:BH121)*H121</f>
        <v>0</v>
      </c>
      <c r="BX121" s="70">
        <f t="shared" ref="BX121:BX135" si="473">COUNTA(BI121:BO121)*H121</f>
        <v>0</v>
      </c>
      <c r="BY121" s="70">
        <f t="shared" ref="BY121:BY135" si="474">COUNTA(BP121:BQ121)*H121</f>
        <v>0</v>
      </c>
      <c r="BZ121" s="70">
        <f t="shared" ref="BZ121:BZ135" si="475">COUNTA(BS121)*H121</f>
        <v>0</v>
      </c>
      <c r="CB121" s="104">
        <f t="shared" ref="CB121:CB135" si="476">(COUNTIF(AN121:AT121,"A")*AH121)+(COUNTIF(AN121:AT121,"B")*AI121)+(COUNTIF(AN121:AT121,"C")*AJ121)+(COUNTIF(AN121:AT121,"D")*AK121)+(COUNTIF(AN121:AT121,"E")*AL121)</f>
        <v>0</v>
      </c>
      <c r="CC121" s="104">
        <f t="shared" ref="CC121:CC135" si="477">(COUNTIF(AU121:BA121,"A")*AH121)+(COUNTIF(AU121:BA121,"B")*AI121)+(COUNTIF(AU121:BA121,"C")*AJ121)+(COUNTIF(AU121:BA121,"D")*AK121)+(COUNTIF(AU121:BA121,"E")*AL121)</f>
        <v>0</v>
      </c>
      <c r="CD121" s="104">
        <f t="shared" ref="CD121:CD135" si="478">(COUNTIF(BB121:BH121,"A")*AH121)+(COUNTIF(BB121:BH121,"B")*AI121)+(COUNTIF(BB121:BH121,"C")*AJ121)+(COUNTIF(BB121:BH121,"D")*AK121)+(COUNTIF(BB121:BH121,"E")*AL121)</f>
        <v>0</v>
      </c>
      <c r="CE121" s="104">
        <f t="shared" ref="CE121:CE135" si="479">(COUNTIF(BI121:BO121,"A")*AH121)+(COUNTIF(BI121:BO121,"B")*AI121)+(COUNTIF(BI121:BO121,"C")*AJ121)+(COUNTIF(BI121:BO121,"D")*AK121)+(COUNTIF(BI121:BO121,"E")*AL121)</f>
        <v>0</v>
      </c>
      <c r="CF121" s="104">
        <f t="shared" ref="CF121:CF135" si="480">(COUNTIF(BP121:BQ121,"A")*AH121)+(COUNTIF(BP121:BQ121,"B")*AI121)+(COUNTIF(BP121:BQ121,"C")*AJ121)+(COUNTIF(BP121:BQ121,"D")*AK121)+(COUNTIF(BP121:BQ121,"E")*AL121)</f>
        <v>0</v>
      </c>
      <c r="CG121" s="104">
        <f t="shared" ref="CG121:CG135" si="481">(COUNTIF(BS121,"A")*AH121)+(COUNTIF(BS121,"B")*AI121)+(COUNTIF(BS121,"C")*AJ121)+(COUNTIF(BS121,"D")*AK121)+(COUNTIF(BS121,"E")*AL121)</f>
        <v>0</v>
      </c>
      <c r="CI121" s="105">
        <f t="shared" ref="CI121:CI133" si="482">P121*H121</f>
        <v>0</v>
      </c>
      <c r="CJ121" s="105">
        <f t="shared" ref="CJ121:CJ133" si="483">R121*H121</f>
        <v>0</v>
      </c>
      <c r="CK121" s="105">
        <f t="shared" ref="CK121:CK133" si="484">T121*H121</f>
        <v>0</v>
      </c>
      <c r="CL121" s="105">
        <f t="shared" ref="CL121:CL133" si="485">V121*H121</f>
        <v>0</v>
      </c>
      <c r="CM121" s="105">
        <f t="shared" ref="CM121:CM133" si="486">X121*H121</f>
        <v>0</v>
      </c>
      <c r="CN121" s="105">
        <f t="shared" ref="CN121:CN133" si="487">Y121*H121</f>
        <v>0</v>
      </c>
      <c r="CO121" s="105">
        <f t="shared" ref="CO121:CO133" si="488">Z121*H121</f>
        <v>0</v>
      </c>
      <c r="CP121" s="105">
        <f t="shared" ref="CP121:CP133" si="489">AA121*H121</f>
        <v>0</v>
      </c>
      <c r="CV121" s="355">
        <f t="shared" ref="CV121:CV135" si="490">IFERROR(COUNTIF(AN121:AR121,"a"),"-")</f>
        <v>0</v>
      </c>
      <c r="CW121" s="355">
        <f t="shared" ref="CW121:CW135" si="491">IFERROR(COUNTIF(AN121:AR121,"b"),"-")</f>
        <v>0</v>
      </c>
      <c r="CX121" s="355">
        <f t="shared" ref="CX121:CX135" si="492">IFERROR(COUNTIF(AN121:AR121,"c"),"-")</f>
        <v>0</v>
      </c>
      <c r="CY121" s="355">
        <f t="shared" ref="CY121:CY135" si="493">IFERROR(COUNTIF(AN121:AR121,"d"),"-")</f>
        <v>0</v>
      </c>
      <c r="CZ121" s="355">
        <f t="shared" ref="CZ121:CZ135" si="494">IFERROR(COUNTIF(AN121:AR121,"e"),"-")</f>
        <v>0</v>
      </c>
      <c r="DA121" s="355">
        <f t="shared" ref="DA121:DA135" si="495">IFERROR(COUNTIF(AN121:AR121,"f"),"-")</f>
        <v>0</v>
      </c>
      <c r="DB121" s="355">
        <f t="shared" ref="DB121:DB135" si="496">IFERROR(COUNTIF(AN121:AR121,"g"),"-")</f>
        <v>0</v>
      </c>
      <c r="DC121" s="355">
        <f t="shared" ref="DC121:DC135" si="497">IFERROR(COUNTIF(AN121:AR121,"h"),"-")</f>
        <v>0</v>
      </c>
      <c r="DD121" s="68"/>
      <c r="DE121" s="1168">
        <f t="shared" ref="DE121:DE135" si="498">IFERROR((CV121*H121*$M$4),"-")</f>
        <v>0</v>
      </c>
      <c r="DF121" s="1168" t="str">
        <f t="shared" ref="DF121:DF135" si="499">IFERROR((CW121*H121*$M$5),"-")</f>
        <v>-</v>
      </c>
      <c r="DG121" s="1168" t="str">
        <f t="shared" ref="DG121:DG135" si="500">IFERROR((CX121*H121*$M$6),"-")</f>
        <v>-</v>
      </c>
      <c r="DH121" s="1168" t="str">
        <f t="shared" ref="DH121:DH135" si="501">IFERROR((CY121*H121*$M$7),"-")</f>
        <v>-</v>
      </c>
      <c r="DI121" s="1168" t="str">
        <f t="shared" ref="DI121:DI135" si="502">IFERROR((CZ121*H121*$M$8),"-")</f>
        <v>-</v>
      </c>
      <c r="DJ121" s="1168" t="str">
        <f t="shared" ref="DJ121:DJ135" si="503">IFERROR((DA121*H121*$M$9),"-")</f>
        <v>-</v>
      </c>
      <c r="DK121" s="1168" t="str">
        <f t="shared" ref="DK121:DK135" si="504">IFERROR((DB121*H121*$M$10),"-")</f>
        <v>-</v>
      </c>
      <c r="DL121" s="1168" t="str">
        <f t="shared" ref="DL121:DL135" si="505">IFERROR((C121*H121*$M$11),"-")</f>
        <v>-</v>
      </c>
      <c r="DM121" s="68"/>
      <c r="DN121" s="355">
        <f t="shared" ref="DN121:DN135" si="506">IFERROR(COUNTIF(AS121:AY121,"a"),"-")</f>
        <v>0</v>
      </c>
      <c r="DO121" s="355">
        <f t="shared" ref="DO121:DO135" si="507">IFERROR(COUNTIF(AS121:AY121,"b"),"-")</f>
        <v>0</v>
      </c>
      <c r="DP121" s="355">
        <f t="shared" ref="DP121:DP135" si="508">IFERROR(COUNTIF(AS121:AY121,"c"),"-")</f>
        <v>0</v>
      </c>
      <c r="DQ121" s="355">
        <f t="shared" ref="DQ121:DQ135" si="509">IFERROR(COUNTIF(AS121:AY121,"d"),"-")</f>
        <v>0</v>
      </c>
      <c r="DR121" s="355">
        <f t="shared" ref="DR121:DR135" si="510">IFERROR(COUNTIF(AS121:AY121,"e"),"-")</f>
        <v>0</v>
      </c>
      <c r="DS121" s="355">
        <f t="shared" ref="DS121:DS135" si="511">IFERROR(COUNTIF(AS121:AY121,"f"),"-")</f>
        <v>0</v>
      </c>
      <c r="DT121" s="355">
        <f t="shared" ref="DT121:DT135" si="512">IFERROR(COUNTIF(AS121:AY121,"g"),"-")</f>
        <v>0</v>
      </c>
      <c r="DU121" s="355">
        <f t="shared" ref="DU121:DU135" si="513">IFERROR(COUNTIF(AS121:AY121,"h"),"-")</f>
        <v>0</v>
      </c>
      <c r="DV121" s="68"/>
      <c r="DW121" s="68">
        <f t="shared" ref="DW121:DW135" si="514">IFERROR((DN121*H121*$M$4),"-")</f>
        <v>0</v>
      </c>
      <c r="DX121" s="68" t="str">
        <f t="shared" ref="DX121:DX135" si="515">IFERROR((DO121*H121*$M$5),"-")</f>
        <v>-</v>
      </c>
      <c r="DY121" s="68" t="str">
        <f t="shared" ref="DY121:DY135" si="516">IFERROR((DP121*H121*$M$6),"-")</f>
        <v>-</v>
      </c>
      <c r="DZ121" s="68" t="str">
        <f t="shared" ref="DZ121:DZ135" si="517">IFERROR((DQ121*H121*$M$7),"-")</f>
        <v>-</v>
      </c>
      <c r="EA121" s="68" t="str">
        <f t="shared" ref="EA121:EA135" si="518">IFERROR((DR121*H121*$M$8),"-")</f>
        <v>-</v>
      </c>
      <c r="EB121" s="68" t="str">
        <f t="shared" ref="EB121:EB135" si="519">IFERROR((DS121*H121*$M$9),"-")</f>
        <v>-</v>
      </c>
      <c r="EC121" s="68" t="str">
        <f t="shared" ref="EC121:EC135" si="520">IFERROR((DT121*H121*$M$10),"-")</f>
        <v>-</v>
      </c>
      <c r="ED121" s="68" t="str">
        <f t="shared" ref="ED121:ED135" si="521">IFERROR((DU121*O121*$M$11),"-")</f>
        <v>-</v>
      </c>
      <c r="EE121" s="68"/>
      <c r="EF121" s="355">
        <f t="shared" ref="EF121:EF135" si="522">IFERROR(COUNTIF(AZ121:BF121,"a"),"-")</f>
        <v>0</v>
      </c>
      <c r="EG121" s="355">
        <f t="shared" ref="EG121:EG135" si="523">IFERROR(COUNTIF(AZ121:BF121,"b"),"-")</f>
        <v>0</v>
      </c>
      <c r="EH121" s="355">
        <f t="shared" ref="EH121:EH135" si="524">IFERROR(COUNTIF(AZ121:BF121,"c"),"-")</f>
        <v>0</v>
      </c>
      <c r="EI121" s="355">
        <f t="shared" ref="EI121:EI135" si="525">IFERROR(COUNTIF(AZ121:BF121,"d"),"-")</f>
        <v>0</v>
      </c>
      <c r="EJ121" s="355">
        <f t="shared" ref="EJ121:EJ135" si="526">IFERROR(COUNTIF(AZ121:BF121,"e"),"-")</f>
        <v>0</v>
      </c>
      <c r="EK121" s="355">
        <f t="shared" ref="EK121:EK135" si="527">IFERROR(COUNTIF(AZ121:BF121,"f"),"-")</f>
        <v>0</v>
      </c>
      <c r="EL121" s="355">
        <f t="shared" ref="EL121:EL135" si="528">IFERROR(COUNTIF(AZ121:BF121,"g"),"-")</f>
        <v>0</v>
      </c>
      <c r="EM121" s="355">
        <f t="shared" ref="EM121:EM135" si="529">IFERROR(COUNTIF(AZ121:BF121,"h"),"-")</f>
        <v>0</v>
      </c>
      <c r="EN121" s="68"/>
      <c r="EO121" s="68">
        <f t="shared" ref="EO121:EO135" si="530">IFERROR((EF121*H121*$M$4),"-")</f>
        <v>0</v>
      </c>
      <c r="EP121" s="68" t="str">
        <f t="shared" ref="EP121:EP135" si="531">IFERROR((EG121*H121*$M$5),"-")</f>
        <v>-</v>
      </c>
      <c r="EQ121" s="68" t="str">
        <f t="shared" ref="EQ121:EQ135" si="532">IFERROR((EH121*H121*$M$6),"-")</f>
        <v>-</v>
      </c>
      <c r="ER121" s="68" t="str">
        <f t="shared" ref="ER121:ER135" si="533">IFERROR((EI121*H121*$M$7),"-")</f>
        <v>-</v>
      </c>
      <c r="ES121" s="68" t="str">
        <f t="shared" ref="ES121:ES135" si="534">IFERROR((EJ121*H121*$M$8),"-")</f>
        <v>-</v>
      </c>
      <c r="ET121" s="68" t="str">
        <f t="shared" ref="ET121:ET135" si="535">IFERROR((EK121*H121*$M$9),"-")</f>
        <v>-</v>
      </c>
      <c r="EU121" s="68" t="str">
        <f t="shared" ref="EU121:EU135" si="536">IFERROR((EL121*H121*$M$10),"-")</f>
        <v>-</v>
      </c>
      <c r="EV121" s="68" t="str">
        <f t="shared" ref="EV121:EV135" si="537">IFERROR((EM121*H121*$M$11),"-")</f>
        <v>-</v>
      </c>
      <c r="EW121" s="68"/>
      <c r="EX121" s="355">
        <f t="shared" ref="EX121:EX135" si="538">IFERROR(COUNTIF(BG121:BM121,"a"),"-")</f>
        <v>0</v>
      </c>
      <c r="EY121" s="355">
        <f t="shared" ref="EY121:EY135" si="539">IFERROR(COUNTIF(BG121:BM121,"b"),"-")</f>
        <v>0</v>
      </c>
      <c r="EZ121" s="355">
        <f t="shared" ref="EZ121:EZ135" si="540">IFERROR(COUNTIF(BG121:BM121,"c"),"-")</f>
        <v>0</v>
      </c>
      <c r="FA121" s="355">
        <f t="shared" ref="FA121:FA135" si="541">IFERROR(COUNTIF(BG121:BM121,"d"),"-")</f>
        <v>0</v>
      </c>
      <c r="FB121" s="355">
        <f t="shared" ref="FB121:FB135" si="542">IFERROR(COUNTIF(BG121:BM121,"e"),"-")</f>
        <v>0</v>
      </c>
      <c r="FC121" s="355">
        <f t="shared" ref="FC121:FC135" si="543">IFERROR(COUNTIF(BG121:BM121,"f"),"-")</f>
        <v>0</v>
      </c>
      <c r="FD121" s="355">
        <f t="shared" ref="FD121:FD135" si="544">IFERROR(COUNTIF(BG121:BM121,"g"),"-")</f>
        <v>0</v>
      </c>
      <c r="FE121" s="355">
        <f t="shared" ref="FE121:FE135" si="545">IFERROR(COUNTIF(BG121:BM121,"h"),"-")</f>
        <v>0</v>
      </c>
      <c r="FF121" s="68"/>
      <c r="FG121" s="68">
        <f t="shared" ref="FG121:FG135" si="546">IFERROR((EX121*H121*$M$4),"-")</f>
        <v>0</v>
      </c>
      <c r="FH121" s="68" t="str">
        <f t="shared" ref="FH121:FH135" si="547">IFERROR((EY121*H121*$M$5),"-")</f>
        <v>-</v>
      </c>
      <c r="FI121" s="68" t="str">
        <f t="shared" ref="FI121:FI135" si="548">IFERROR((EZ121*H121*$M$6),"-")</f>
        <v>-</v>
      </c>
      <c r="FJ121" s="68" t="str">
        <f t="shared" ref="FJ121:FJ135" si="549">IFERROR((A121*H121*$M$7),"-")</f>
        <v>-</v>
      </c>
      <c r="FK121" s="68" t="str">
        <f t="shared" ref="FK121:FK135" si="550">IFERROR((FB121*H121*$M$8),"-")</f>
        <v>-</v>
      </c>
      <c r="FL121" s="68" t="str">
        <f t="shared" ref="FL121:FL135" si="551">IFERROR((FC121*H121*$M$9),"-")</f>
        <v>-</v>
      </c>
      <c r="FM121" s="68" t="str">
        <f t="shared" ref="FM121:FM135" si="552">IFERROR((FD121*H121*$M$10),"-")</f>
        <v>-</v>
      </c>
      <c r="FN121" s="68" t="str">
        <f t="shared" ref="FN121:FN135" si="553">IFERROR((FE121*H121*$M$11),"-")</f>
        <v>-</v>
      </c>
      <c r="FO121" s="68"/>
      <c r="FP121" s="355">
        <f t="shared" ref="FP121:FP135" si="554">IFERROR(COUNTIF(BN121:BR121,"a"),"-")</f>
        <v>0</v>
      </c>
      <c r="FQ121" s="355">
        <f t="shared" ref="FQ121:FQ135" si="555">IFERROR(COUNTIF(BN121:BR121,"b"),"-")</f>
        <v>0</v>
      </c>
      <c r="FR121" s="355">
        <f t="shared" ref="FR121:FR135" si="556">IFERROR(COUNTIF(BN121:BR121,"c"),"-")</f>
        <v>0</v>
      </c>
      <c r="FS121" s="355">
        <f t="shared" ref="FS121:FS135" si="557">IFERROR(COUNTIF(BN121:BR121,"d"),"-")</f>
        <v>0</v>
      </c>
      <c r="FT121" s="355">
        <f t="shared" ref="FT121:FT135" si="558">IFERROR(COUNTIF(BN121:BR121,"e"),"-")</f>
        <v>0</v>
      </c>
      <c r="FU121" s="355">
        <f t="shared" ref="FU121:FU135" si="559">IFERROR(COUNTIF(BN121:BR121,"f"),"-")</f>
        <v>0</v>
      </c>
      <c r="FV121" s="355">
        <f t="shared" ref="FV121:FV135" si="560">IFERROR(COUNTIF(BN121:BR121,"g"),"-")</f>
        <v>0</v>
      </c>
      <c r="FW121" s="355">
        <f t="shared" ref="FW121:FW135" si="561">IFERROR(COUNTIF(BN121:BR121,"h"),"-")</f>
        <v>0</v>
      </c>
      <c r="FX121" s="68"/>
      <c r="FY121" s="68">
        <f t="shared" ref="FY121:FY135" si="562">IFERROR((FP121*H121*$M$4),"-")</f>
        <v>0</v>
      </c>
      <c r="FZ121" s="68" t="str">
        <f t="shared" ref="FZ121:FZ135" si="563">IFERROR((FQ121*H121*$M$5),"-")</f>
        <v>-</v>
      </c>
      <c r="GA121" s="68" t="str">
        <f t="shared" ref="GA121:GA135" si="564">IFERROR((FR121*H121*$M$6),"-")</f>
        <v>-</v>
      </c>
      <c r="GB121" s="68" t="str">
        <f t="shared" ref="GB121:GB135" si="565">IFERROR((FS121*H121*$M$7),"-")</f>
        <v>-</v>
      </c>
      <c r="GC121" s="68" t="str">
        <f t="shared" ref="GC121:GC135" si="566">IFERROR((FT121*H121*$M$8),"-")</f>
        <v>-</v>
      </c>
      <c r="GD121" s="68" t="str">
        <f t="shared" ref="GD121:GD135" si="567">IFERROR((FU121*H121*$M$9),"-")</f>
        <v>-</v>
      </c>
      <c r="GE121" s="68" t="str">
        <f t="shared" ref="GE121:GE135" si="568">IFERROR((FV121*H121*$M$10),"-")</f>
        <v>-</v>
      </c>
      <c r="GF121" s="68" t="str">
        <f t="shared" ref="GF121:GF135" si="569">IFERROR((FW121*H121*$M$11),"-")</f>
        <v>-</v>
      </c>
    </row>
    <row r="122" spans="1:188" ht="12" x14ac:dyDescent="0.3">
      <c r="A122" s="387"/>
      <c r="B122" s="387" t="s">
        <v>241</v>
      </c>
      <c r="C122" s="387" t="s">
        <v>24</v>
      </c>
      <c r="D122" s="388">
        <v>0</v>
      </c>
      <c r="E122" s="388">
        <v>0.72916666666666663</v>
      </c>
      <c r="F122" s="389" t="str">
        <f t="shared" si="439"/>
        <v>Off-PT</v>
      </c>
      <c r="G122" s="9"/>
      <c r="H122" s="432">
        <f>INDEX(Lookup!$F$337:$Q$347,MATCH('3rd Party Channels'!B122,Lookup!$F$337:$F$347,0),MATCH('3rd Party Channels'!$F$9,Lookup!$F$337:$Q$337,0))</f>
        <v>0.1</v>
      </c>
      <c r="I122" s="391">
        <v>57.2</v>
      </c>
      <c r="J122" s="392">
        <f t="shared" si="440"/>
        <v>683.8</v>
      </c>
      <c r="K122" s="433">
        <f t="shared" si="456"/>
        <v>0</v>
      </c>
      <c r="L122" s="394">
        <f t="shared" si="441"/>
        <v>0</v>
      </c>
      <c r="M122" s="395">
        <f t="shared" si="442"/>
        <v>57.2</v>
      </c>
      <c r="N122" s="395">
        <f t="shared" si="443"/>
        <v>0</v>
      </c>
      <c r="O122" s="9">
        <f t="shared" si="457"/>
        <v>0</v>
      </c>
      <c r="P122" s="9">
        <f t="shared" si="458"/>
        <v>0</v>
      </c>
      <c r="Q122" s="9">
        <f t="shared" si="459"/>
        <v>0</v>
      </c>
      <c r="R122" s="9">
        <f t="shared" si="460"/>
        <v>0</v>
      </c>
      <c r="S122" s="9">
        <f t="shared" si="461"/>
        <v>0</v>
      </c>
      <c r="T122" s="9">
        <f t="shared" si="462"/>
        <v>0</v>
      </c>
      <c r="U122" s="9">
        <f t="shared" si="463"/>
        <v>0</v>
      </c>
      <c r="V122" s="9">
        <f t="shared" si="464"/>
        <v>0</v>
      </c>
      <c r="W122" s="9">
        <f t="shared" si="465"/>
        <v>0</v>
      </c>
      <c r="X122" s="9">
        <f t="shared" si="466"/>
        <v>0</v>
      </c>
      <c r="Y122" s="9">
        <f t="shared" si="444"/>
        <v>0</v>
      </c>
      <c r="Z122" s="9">
        <f t="shared" si="467"/>
        <v>0</v>
      </c>
      <c r="AA122" s="9">
        <f t="shared" si="468"/>
        <v>0</v>
      </c>
      <c r="AB122" s="9">
        <f t="shared" si="469"/>
        <v>0</v>
      </c>
      <c r="AC122" s="9">
        <f t="shared" si="445"/>
        <v>0</v>
      </c>
      <c r="AD122" s="9">
        <f t="shared" si="446"/>
        <v>0</v>
      </c>
      <c r="AE122" s="9">
        <f t="shared" si="447"/>
        <v>0</v>
      </c>
      <c r="AF122" s="9">
        <f t="shared" si="448"/>
        <v>0</v>
      </c>
      <c r="AG122" s="9">
        <f t="shared" si="449"/>
        <v>0</v>
      </c>
      <c r="AH122" s="8">
        <f t="shared" si="450"/>
        <v>57.2</v>
      </c>
      <c r="AI122" s="8">
        <f t="shared" si="451"/>
        <v>0</v>
      </c>
      <c r="AJ122" s="8">
        <f t="shared" si="452"/>
        <v>0</v>
      </c>
      <c r="AK122" s="8">
        <f t="shared" si="453"/>
        <v>0</v>
      </c>
      <c r="AL122" s="8">
        <f t="shared" si="454"/>
        <v>0</v>
      </c>
      <c r="AM122" s="103" t="str">
        <f t="shared" si="455"/>
        <v>1</v>
      </c>
      <c r="AN122" s="63"/>
      <c r="AO122" s="63"/>
      <c r="AP122" s="63"/>
      <c r="AQ122" s="66"/>
      <c r="AR122" s="66"/>
      <c r="AS122" s="63"/>
      <c r="AT122" s="63"/>
      <c r="AU122" s="63"/>
      <c r="AV122" s="63"/>
      <c r="AW122" s="63"/>
      <c r="AX122" s="66"/>
      <c r="AY122" s="66"/>
      <c r="AZ122" s="63"/>
      <c r="BA122" s="63"/>
      <c r="BB122" s="63"/>
      <c r="BC122" s="63"/>
      <c r="BD122" s="63"/>
      <c r="BE122" s="66"/>
      <c r="BF122" s="66"/>
      <c r="BG122" s="63"/>
      <c r="BH122" s="63"/>
      <c r="BI122" s="63"/>
      <c r="BJ122" s="63"/>
      <c r="BK122" s="63"/>
      <c r="BL122" s="66"/>
      <c r="BM122" s="66"/>
      <c r="BN122" s="63"/>
      <c r="BO122" s="63"/>
      <c r="BP122" s="63"/>
      <c r="BQ122" s="63"/>
      <c r="BR122" s="63"/>
      <c r="BS122" s="70"/>
      <c r="BU122" s="70">
        <f t="shared" si="470"/>
        <v>0</v>
      </c>
      <c r="BV122" s="70">
        <f t="shared" si="471"/>
        <v>0</v>
      </c>
      <c r="BW122" s="70">
        <f t="shared" si="472"/>
        <v>0</v>
      </c>
      <c r="BX122" s="70">
        <f t="shared" si="473"/>
        <v>0</v>
      </c>
      <c r="BY122" s="70">
        <f t="shared" si="474"/>
        <v>0</v>
      </c>
      <c r="BZ122" s="70">
        <f t="shared" si="475"/>
        <v>0</v>
      </c>
      <c r="CB122" s="104">
        <f t="shared" si="476"/>
        <v>0</v>
      </c>
      <c r="CC122" s="104">
        <f t="shared" si="477"/>
        <v>0</v>
      </c>
      <c r="CD122" s="104">
        <f t="shared" si="478"/>
        <v>0</v>
      </c>
      <c r="CE122" s="104">
        <f t="shared" si="479"/>
        <v>0</v>
      </c>
      <c r="CF122" s="104">
        <f t="shared" si="480"/>
        <v>0</v>
      </c>
      <c r="CG122" s="104">
        <f t="shared" si="481"/>
        <v>0</v>
      </c>
      <c r="CI122" s="105">
        <f t="shared" si="482"/>
        <v>0</v>
      </c>
      <c r="CJ122" s="105">
        <f t="shared" si="483"/>
        <v>0</v>
      </c>
      <c r="CK122" s="105">
        <f t="shared" si="484"/>
        <v>0</v>
      </c>
      <c r="CL122" s="105">
        <f t="shared" si="485"/>
        <v>0</v>
      </c>
      <c r="CM122" s="105">
        <f t="shared" si="486"/>
        <v>0</v>
      </c>
      <c r="CN122" s="105">
        <f t="shared" si="487"/>
        <v>0</v>
      </c>
      <c r="CO122" s="105">
        <f t="shared" si="488"/>
        <v>0</v>
      </c>
      <c r="CP122" s="105">
        <f t="shared" si="489"/>
        <v>0</v>
      </c>
      <c r="CV122" s="355">
        <f t="shared" si="490"/>
        <v>0</v>
      </c>
      <c r="CW122" s="355">
        <f t="shared" si="491"/>
        <v>0</v>
      </c>
      <c r="CX122" s="355">
        <f t="shared" si="492"/>
        <v>0</v>
      </c>
      <c r="CY122" s="355">
        <f t="shared" si="493"/>
        <v>0</v>
      </c>
      <c r="CZ122" s="355">
        <f t="shared" si="494"/>
        <v>0</v>
      </c>
      <c r="DA122" s="355">
        <f t="shared" si="495"/>
        <v>0</v>
      </c>
      <c r="DB122" s="355">
        <f t="shared" si="496"/>
        <v>0</v>
      </c>
      <c r="DC122" s="355">
        <f t="shared" si="497"/>
        <v>0</v>
      </c>
      <c r="DD122" s="68"/>
      <c r="DE122" s="1168">
        <f t="shared" si="498"/>
        <v>0</v>
      </c>
      <c r="DF122" s="1168" t="str">
        <f t="shared" si="499"/>
        <v>-</v>
      </c>
      <c r="DG122" s="1168" t="str">
        <f t="shared" si="500"/>
        <v>-</v>
      </c>
      <c r="DH122" s="1168" t="str">
        <f t="shared" si="501"/>
        <v>-</v>
      </c>
      <c r="DI122" s="1168" t="str">
        <f t="shared" si="502"/>
        <v>-</v>
      </c>
      <c r="DJ122" s="1168" t="str">
        <f t="shared" si="503"/>
        <v>-</v>
      </c>
      <c r="DK122" s="1168" t="str">
        <f t="shared" si="504"/>
        <v>-</v>
      </c>
      <c r="DL122" s="1168" t="str">
        <f t="shared" si="505"/>
        <v>-</v>
      </c>
      <c r="DM122" s="68"/>
      <c r="DN122" s="355">
        <f t="shared" si="506"/>
        <v>0</v>
      </c>
      <c r="DO122" s="355">
        <f t="shared" si="507"/>
        <v>0</v>
      </c>
      <c r="DP122" s="355">
        <f t="shared" si="508"/>
        <v>0</v>
      </c>
      <c r="DQ122" s="355">
        <f t="shared" si="509"/>
        <v>0</v>
      </c>
      <c r="DR122" s="355">
        <f t="shared" si="510"/>
        <v>0</v>
      </c>
      <c r="DS122" s="355">
        <f t="shared" si="511"/>
        <v>0</v>
      </c>
      <c r="DT122" s="355">
        <f t="shared" si="512"/>
        <v>0</v>
      </c>
      <c r="DU122" s="355">
        <f t="shared" si="513"/>
        <v>0</v>
      </c>
      <c r="DV122" s="68"/>
      <c r="DW122" s="68">
        <f t="shared" si="514"/>
        <v>0</v>
      </c>
      <c r="DX122" s="68" t="str">
        <f t="shared" si="515"/>
        <v>-</v>
      </c>
      <c r="DY122" s="68" t="str">
        <f t="shared" si="516"/>
        <v>-</v>
      </c>
      <c r="DZ122" s="68" t="str">
        <f t="shared" si="517"/>
        <v>-</v>
      </c>
      <c r="EA122" s="68" t="str">
        <f t="shared" si="518"/>
        <v>-</v>
      </c>
      <c r="EB122" s="68" t="str">
        <f t="shared" si="519"/>
        <v>-</v>
      </c>
      <c r="EC122" s="68" t="str">
        <f t="shared" si="520"/>
        <v>-</v>
      </c>
      <c r="ED122" s="68" t="str">
        <f t="shared" si="521"/>
        <v>-</v>
      </c>
      <c r="EE122" s="68"/>
      <c r="EF122" s="355">
        <f t="shared" si="522"/>
        <v>0</v>
      </c>
      <c r="EG122" s="355">
        <f t="shared" si="523"/>
        <v>0</v>
      </c>
      <c r="EH122" s="355">
        <f t="shared" si="524"/>
        <v>0</v>
      </c>
      <c r="EI122" s="355">
        <f t="shared" si="525"/>
        <v>0</v>
      </c>
      <c r="EJ122" s="355">
        <f t="shared" si="526"/>
        <v>0</v>
      </c>
      <c r="EK122" s="355">
        <f t="shared" si="527"/>
        <v>0</v>
      </c>
      <c r="EL122" s="355">
        <f t="shared" si="528"/>
        <v>0</v>
      </c>
      <c r="EM122" s="355">
        <f t="shared" si="529"/>
        <v>0</v>
      </c>
      <c r="EN122" s="68"/>
      <c r="EO122" s="68">
        <f t="shared" si="530"/>
        <v>0</v>
      </c>
      <c r="EP122" s="68" t="str">
        <f t="shared" si="531"/>
        <v>-</v>
      </c>
      <c r="EQ122" s="68" t="str">
        <f t="shared" si="532"/>
        <v>-</v>
      </c>
      <c r="ER122" s="68" t="str">
        <f t="shared" si="533"/>
        <v>-</v>
      </c>
      <c r="ES122" s="68" t="str">
        <f t="shared" si="534"/>
        <v>-</v>
      </c>
      <c r="ET122" s="68" t="str">
        <f t="shared" si="535"/>
        <v>-</v>
      </c>
      <c r="EU122" s="68" t="str">
        <f t="shared" si="536"/>
        <v>-</v>
      </c>
      <c r="EV122" s="68" t="str">
        <f t="shared" si="537"/>
        <v>-</v>
      </c>
      <c r="EW122" s="68"/>
      <c r="EX122" s="355">
        <f t="shared" si="538"/>
        <v>0</v>
      </c>
      <c r="EY122" s="355">
        <f t="shared" si="539"/>
        <v>0</v>
      </c>
      <c r="EZ122" s="355">
        <f t="shared" si="540"/>
        <v>0</v>
      </c>
      <c r="FA122" s="355">
        <f t="shared" si="541"/>
        <v>0</v>
      </c>
      <c r="FB122" s="355">
        <f t="shared" si="542"/>
        <v>0</v>
      </c>
      <c r="FC122" s="355">
        <f t="shared" si="543"/>
        <v>0</v>
      </c>
      <c r="FD122" s="355">
        <f t="shared" si="544"/>
        <v>0</v>
      </c>
      <c r="FE122" s="355">
        <f t="shared" si="545"/>
        <v>0</v>
      </c>
      <c r="FF122" s="68"/>
      <c r="FG122" s="68">
        <f t="shared" si="546"/>
        <v>0</v>
      </c>
      <c r="FH122" s="68" t="str">
        <f t="shared" si="547"/>
        <v>-</v>
      </c>
      <c r="FI122" s="68" t="str">
        <f t="shared" si="548"/>
        <v>-</v>
      </c>
      <c r="FJ122" s="68" t="str">
        <f t="shared" si="549"/>
        <v>-</v>
      </c>
      <c r="FK122" s="68" t="str">
        <f t="shared" si="550"/>
        <v>-</v>
      </c>
      <c r="FL122" s="68" t="str">
        <f t="shared" si="551"/>
        <v>-</v>
      </c>
      <c r="FM122" s="68" t="str">
        <f t="shared" si="552"/>
        <v>-</v>
      </c>
      <c r="FN122" s="68" t="str">
        <f t="shared" si="553"/>
        <v>-</v>
      </c>
      <c r="FO122" s="68"/>
      <c r="FP122" s="355">
        <f t="shared" si="554"/>
        <v>0</v>
      </c>
      <c r="FQ122" s="355">
        <f t="shared" si="555"/>
        <v>0</v>
      </c>
      <c r="FR122" s="355">
        <f t="shared" si="556"/>
        <v>0</v>
      </c>
      <c r="FS122" s="355">
        <f t="shared" si="557"/>
        <v>0</v>
      </c>
      <c r="FT122" s="355">
        <f t="shared" si="558"/>
        <v>0</v>
      </c>
      <c r="FU122" s="355">
        <f t="shared" si="559"/>
        <v>0</v>
      </c>
      <c r="FV122" s="355">
        <f t="shared" si="560"/>
        <v>0</v>
      </c>
      <c r="FW122" s="355">
        <f t="shared" si="561"/>
        <v>0</v>
      </c>
      <c r="FX122" s="68"/>
      <c r="FY122" s="68">
        <f t="shared" si="562"/>
        <v>0</v>
      </c>
      <c r="FZ122" s="68" t="str">
        <f t="shared" si="563"/>
        <v>-</v>
      </c>
      <c r="GA122" s="68" t="str">
        <f t="shared" si="564"/>
        <v>-</v>
      </c>
      <c r="GB122" s="68" t="str">
        <f t="shared" si="565"/>
        <v>-</v>
      </c>
      <c r="GC122" s="68" t="str">
        <f t="shared" si="566"/>
        <v>-</v>
      </c>
      <c r="GD122" s="68" t="str">
        <f t="shared" si="567"/>
        <v>-</v>
      </c>
      <c r="GE122" s="68" t="str">
        <f t="shared" si="568"/>
        <v>-</v>
      </c>
      <c r="GF122" s="68" t="str">
        <f t="shared" si="569"/>
        <v>-</v>
      </c>
    </row>
    <row r="123" spans="1:188" ht="12" x14ac:dyDescent="0.3">
      <c r="A123" s="387"/>
      <c r="B123" s="387" t="s">
        <v>241</v>
      </c>
      <c r="C123" s="387" t="s">
        <v>24</v>
      </c>
      <c r="D123" s="388">
        <v>0</v>
      </c>
      <c r="E123" s="388">
        <v>0.72916666666666663</v>
      </c>
      <c r="F123" s="389" t="str">
        <f t="shared" si="439"/>
        <v>Off-PT</v>
      </c>
      <c r="G123" s="9"/>
      <c r="H123" s="432">
        <f>INDEX(Lookup!$F$337:$Q$347,MATCH('3rd Party Channels'!B123,Lookup!$F$337:$F$347,0),MATCH('3rd Party Channels'!$F$9,Lookup!$F$337:$Q$337,0))</f>
        <v>0.1</v>
      </c>
      <c r="I123" s="391">
        <v>57.2</v>
      </c>
      <c r="J123" s="392">
        <f t="shared" si="440"/>
        <v>683.8</v>
      </c>
      <c r="K123" s="433">
        <f t="shared" si="456"/>
        <v>0</v>
      </c>
      <c r="L123" s="394">
        <f t="shared" si="441"/>
        <v>0</v>
      </c>
      <c r="M123" s="395">
        <f t="shared" si="442"/>
        <v>57.2</v>
      </c>
      <c r="N123" s="395">
        <f t="shared" si="443"/>
        <v>0</v>
      </c>
      <c r="O123" s="9">
        <f t="shared" si="457"/>
        <v>0</v>
      </c>
      <c r="P123" s="9">
        <f t="shared" si="458"/>
        <v>0</v>
      </c>
      <c r="Q123" s="9">
        <f t="shared" si="459"/>
        <v>0</v>
      </c>
      <c r="R123" s="9">
        <f t="shared" si="460"/>
        <v>0</v>
      </c>
      <c r="S123" s="9">
        <f t="shared" si="461"/>
        <v>0</v>
      </c>
      <c r="T123" s="9">
        <f t="shared" si="462"/>
        <v>0</v>
      </c>
      <c r="U123" s="9">
        <f t="shared" si="463"/>
        <v>0</v>
      </c>
      <c r="V123" s="9">
        <f t="shared" si="464"/>
        <v>0</v>
      </c>
      <c r="W123" s="9">
        <f t="shared" si="465"/>
        <v>0</v>
      </c>
      <c r="X123" s="9">
        <f t="shared" si="466"/>
        <v>0</v>
      </c>
      <c r="Y123" s="9">
        <f t="shared" si="444"/>
        <v>0</v>
      </c>
      <c r="Z123" s="9">
        <f t="shared" si="467"/>
        <v>0</v>
      </c>
      <c r="AA123" s="9">
        <f t="shared" si="468"/>
        <v>0</v>
      </c>
      <c r="AB123" s="9">
        <f t="shared" si="469"/>
        <v>0</v>
      </c>
      <c r="AC123" s="9">
        <f t="shared" si="445"/>
        <v>0</v>
      </c>
      <c r="AD123" s="9">
        <f t="shared" si="446"/>
        <v>0</v>
      </c>
      <c r="AE123" s="9">
        <f t="shared" si="447"/>
        <v>0</v>
      </c>
      <c r="AF123" s="9">
        <f t="shared" si="448"/>
        <v>0</v>
      </c>
      <c r="AG123" s="9">
        <f t="shared" si="449"/>
        <v>0</v>
      </c>
      <c r="AH123" s="8">
        <f t="shared" si="450"/>
        <v>57.2</v>
      </c>
      <c r="AI123" s="8">
        <f t="shared" si="451"/>
        <v>0</v>
      </c>
      <c r="AJ123" s="8">
        <f t="shared" si="452"/>
        <v>0</v>
      </c>
      <c r="AK123" s="8">
        <f t="shared" si="453"/>
        <v>0</v>
      </c>
      <c r="AL123" s="8">
        <f t="shared" si="454"/>
        <v>0</v>
      </c>
      <c r="AM123" s="103" t="str">
        <f t="shared" si="455"/>
        <v>1</v>
      </c>
      <c r="AN123" s="63"/>
      <c r="AO123" s="63"/>
      <c r="AP123" s="63"/>
      <c r="AQ123" s="66"/>
      <c r="AR123" s="66"/>
      <c r="AS123" s="63"/>
      <c r="AT123" s="63"/>
      <c r="AU123" s="63"/>
      <c r="AV123" s="63"/>
      <c r="AW123" s="63"/>
      <c r="AX123" s="66"/>
      <c r="AY123" s="66"/>
      <c r="AZ123" s="63"/>
      <c r="BA123" s="63"/>
      <c r="BB123" s="63"/>
      <c r="BC123" s="63"/>
      <c r="BD123" s="63"/>
      <c r="BE123" s="66"/>
      <c r="BF123" s="66"/>
      <c r="BG123" s="63"/>
      <c r="BH123" s="63"/>
      <c r="BI123" s="63"/>
      <c r="BJ123" s="63"/>
      <c r="BK123" s="63"/>
      <c r="BL123" s="66"/>
      <c r="BM123" s="66"/>
      <c r="BN123" s="63"/>
      <c r="BO123" s="63"/>
      <c r="BP123" s="63"/>
      <c r="BQ123" s="63"/>
      <c r="BR123" s="63"/>
      <c r="BS123" s="70"/>
      <c r="BU123" s="70">
        <f t="shared" si="470"/>
        <v>0</v>
      </c>
      <c r="BV123" s="70">
        <f t="shared" si="471"/>
        <v>0</v>
      </c>
      <c r="BW123" s="70">
        <f t="shared" si="472"/>
        <v>0</v>
      </c>
      <c r="BX123" s="70">
        <f t="shared" si="473"/>
        <v>0</v>
      </c>
      <c r="BY123" s="70">
        <f t="shared" si="474"/>
        <v>0</v>
      </c>
      <c r="BZ123" s="70">
        <f t="shared" si="475"/>
        <v>0</v>
      </c>
      <c r="CB123" s="104">
        <f t="shared" si="476"/>
        <v>0</v>
      </c>
      <c r="CC123" s="104">
        <f t="shared" si="477"/>
        <v>0</v>
      </c>
      <c r="CD123" s="104">
        <f t="shared" si="478"/>
        <v>0</v>
      </c>
      <c r="CE123" s="104">
        <f t="shared" si="479"/>
        <v>0</v>
      </c>
      <c r="CF123" s="104">
        <f t="shared" si="480"/>
        <v>0</v>
      </c>
      <c r="CG123" s="104">
        <f t="shared" si="481"/>
        <v>0</v>
      </c>
      <c r="CI123" s="105">
        <f t="shared" si="482"/>
        <v>0</v>
      </c>
      <c r="CJ123" s="105">
        <f t="shared" si="483"/>
        <v>0</v>
      </c>
      <c r="CK123" s="105">
        <f t="shared" si="484"/>
        <v>0</v>
      </c>
      <c r="CL123" s="105">
        <f t="shared" si="485"/>
        <v>0</v>
      </c>
      <c r="CM123" s="105">
        <f t="shared" si="486"/>
        <v>0</v>
      </c>
      <c r="CN123" s="105">
        <f t="shared" si="487"/>
        <v>0</v>
      </c>
      <c r="CO123" s="105">
        <f t="shared" si="488"/>
        <v>0</v>
      </c>
      <c r="CP123" s="105">
        <f t="shared" si="489"/>
        <v>0</v>
      </c>
      <c r="CV123" s="355">
        <f t="shared" si="490"/>
        <v>0</v>
      </c>
      <c r="CW123" s="355">
        <f t="shared" si="491"/>
        <v>0</v>
      </c>
      <c r="CX123" s="355">
        <f t="shared" si="492"/>
        <v>0</v>
      </c>
      <c r="CY123" s="355">
        <f t="shared" si="493"/>
        <v>0</v>
      </c>
      <c r="CZ123" s="355">
        <f t="shared" si="494"/>
        <v>0</v>
      </c>
      <c r="DA123" s="355">
        <f t="shared" si="495"/>
        <v>0</v>
      </c>
      <c r="DB123" s="355">
        <f t="shared" si="496"/>
        <v>0</v>
      </c>
      <c r="DC123" s="355">
        <f t="shared" si="497"/>
        <v>0</v>
      </c>
      <c r="DD123" s="68"/>
      <c r="DE123" s="1168">
        <f t="shared" si="498"/>
        <v>0</v>
      </c>
      <c r="DF123" s="1168" t="str">
        <f t="shared" si="499"/>
        <v>-</v>
      </c>
      <c r="DG123" s="1168" t="str">
        <f t="shared" si="500"/>
        <v>-</v>
      </c>
      <c r="DH123" s="1168" t="str">
        <f t="shared" si="501"/>
        <v>-</v>
      </c>
      <c r="DI123" s="1168" t="str">
        <f t="shared" si="502"/>
        <v>-</v>
      </c>
      <c r="DJ123" s="1168" t="str">
        <f t="shared" si="503"/>
        <v>-</v>
      </c>
      <c r="DK123" s="1168" t="str">
        <f t="shared" si="504"/>
        <v>-</v>
      </c>
      <c r="DL123" s="1168" t="str">
        <f t="shared" si="505"/>
        <v>-</v>
      </c>
      <c r="DM123" s="68"/>
      <c r="DN123" s="355">
        <f t="shared" si="506"/>
        <v>0</v>
      </c>
      <c r="DO123" s="355">
        <f t="shared" si="507"/>
        <v>0</v>
      </c>
      <c r="DP123" s="355">
        <f t="shared" si="508"/>
        <v>0</v>
      </c>
      <c r="DQ123" s="355">
        <f t="shared" si="509"/>
        <v>0</v>
      </c>
      <c r="DR123" s="355">
        <f t="shared" si="510"/>
        <v>0</v>
      </c>
      <c r="DS123" s="355">
        <f t="shared" si="511"/>
        <v>0</v>
      </c>
      <c r="DT123" s="355">
        <f t="shared" si="512"/>
        <v>0</v>
      </c>
      <c r="DU123" s="355">
        <f t="shared" si="513"/>
        <v>0</v>
      </c>
      <c r="DV123" s="68"/>
      <c r="DW123" s="68">
        <f t="shared" si="514"/>
        <v>0</v>
      </c>
      <c r="DX123" s="68" t="str">
        <f t="shared" si="515"/>
        <v>-</v>
      </c>
      <c r="DY123" s="68" t="str">
        <f t="shared" si="516"/>
        <v>-</v>
      </c>
      <c r="DZ123" s="68" t="str">
        <f t="shared" si="517"/>
        <v>-</v>
      </c>
      <c r="EA123" s="68" t="str">
        <f t="shared" si="518"/>
        <v>-</v>
      </c>
      <c r="EB123" s="68" t="str">
        <f t="shared" si="519"/>
        <v>-</v>
      </c>
      <c r="EC123" s="68" t="str">
        <f t="shared" si="520"/>
        <v>-</v>
      </c>
      <c r="ED123" s="68" t="str">
        <f t="shared" si="521"/>
        <v>-</v>
      </c>
      <c r="EE123" s="68"/>
      <c r="EF123" s="355">
        <f t="shared" si="522"/>
        <v>0</v>
      </c>
      <c r="EG123" s="355">
        <f t="shared" si="523"/>
        <v>0</v>
      </c>
      <c r="EH123" s="355">
        <f t="shared" si="524"/>
        <v>0</v>
      </c>
      <c r="EI123" s="355">
        <f t="shared" si="525"/>
        <v>0</v>
      </c>
      <c r="EJ123" s="355">
        <f t="shared" si="526"/>
        <v>0</v>
      </c>
      <c r="EK123" s="355">
        <f t="shared" si="527"/>
        <v>0</v>
      </c>
      <c r="EL123" s="355">
        <f t="shared" si="528"/>
        <v>0</v>
      </c>
      <c r="EM123" s="355">
        <f t="shared" si="529"/>
        <v>0</v>
      </c>
      <c r="EN123" s="68"/>
      <c r="EO123" s="68">
        <f t="shared" si="530"/>
        <v>0</v>
      </c>
      <c r="EP123" s="68" t="str">
        <f t="shared" si="531"/>
        <v>-</v>
      </c>
      <c r="EQ123" s="68" t="str">
        <f t="shared" si="532"/>
        <v>-</v>
      </c>
      <c r="ER123" s="68" t="str">
        <f t="shared" si="533"/>
        <v>-</v>
      </c>
      <c r="ES123" s="68" t="str">
        <f t="shared" si="534"/>
        <v>-</v>
      </c>
      <c r="ET123" s="68" t="str">
        <f t="shared" si="535"/>
        <v>-</v>
      </c>
      <c r="EU123" s="68" t="str">
        <f t="shared" si="536"/>
        <v>-</v>
      </c>
      <c r="EV123" s="68" t="str">
        <f t="shared" si="537"/>
        <v>-</v>
      </c>
      <c r="EW123" s="68"/>
      <c r="EX123" s="355">
        <f t="shared" si="538"/>
        <v>0</v>
      </c>
      <c r="EY123" s="355">
        <f t="shared" si="539"/>
        <v>0</v>
      </c>
      <c r="EZ123" s="355">
        <f t="shared" si="540"/>
        <v>0</v>
      </c>
      <c r="FA123" s="355">
        <f t="shared" si="541"/>
        <v>0</v>
      </c>
      <c r="FB123" s="355">
        <f t="shared" si="542"/>
        <v>0</v>
      </c>
      <c r="FC123" s="355">
        <f t="shared" si="543"/>
        <v>0</v>
      </c>
      <c r="FD123" s="355">
        <f t="shared" si="544"/>
        <v>0</v>
      </c>
      <c r="FE123" s="355">
        <f t="shared" si="545"/>
        <v>0</v>
      </c>
      <c r="FF123" s="68"/>
      <c r="FG123" s="68">
        <f t="shared" si="546"/>
        <v>0</v>
      </c>
      <c r="FH123" s="68" t="str">
        <f t="shared" si="547"/>
        <v>-</v>
      </c>
      <c r="FI123" s="68" t="str">
        <f t="shared" si="548"/>
        <v>-</v>
      </c>
      <c r="FJ123" s="68" t="str">
        <f t="shared" si="549"/>
        <v>-</v>
      </c>
      <c r="FK123" s="68" t="str">
        <f t="shared" si="550"/>
        <v>-</v>
      </c>
      <c r="FL123" s="68" t="str">
        <f t="shared" si="551"/>
        <v>-</v>
      </c>
      <c r="FM123" s="68" t="str">
        <f t="shared" si="552"/>
        <v>-</v>
      </c>
      <c r="FN123" s="68" t="str">
        <f t="shared" si="553"/>
        <v>-</v>
      </c>
      <c r="FO123" s="68"/>
      <c r="FP123" s="355">
        <f t="shared" si="554"/>
        <v>0</v>
      </c>
      <c r="FQ123" s="355">
        <f t="shared" si="555"/>
        <v>0</v>
      </c>
      <c r="FR123" s="355">
        <f t="shared" si="556"/>
        <v>0</v>
      </c>
      <c r="FS123" s="355">
        <f t="shared" si="557"/>
        <v>0</v>
      </c>
      <c r="FT123" s="355">
        <f t="shared" si="558"/>
        <v>0</v>
      </c>
      <c r="FU123" s="355">
        <f t="shared" si="559"/>
        <v>0</v>
      </c>
      <c r="FV123" s="355">
        <f t="shared" si="560"/>
        <v>0</v>
      </c>
      <c r="FW123" s="355">
        <f t="shared" si="561"/>
        <v>0</v>
      </c>
      <c r="FX123" s="68"/>
      <c r="FY123" s="68">
        <f t="shared" si="562"/>
        <v>0</v>
      </c>
      <c r="FZ123" s="68" t="str">
        <f t="shared" si="563"/>
        <v>-</v>
      </c>
      <c r="GA123" s="68" t="str">
        <f t="shared" si="564"/>
        <v>-</v>
      </c>
      <c r="GB123" s="68" t="str">
        <f t="shared" si="565"/>
        <v>-</v>
      </c>
      <c r="GC123" s="68" t="str">
        <f t="shared" si="566"/>
        <v>-</v>
      </c>
      <c r="GD123" s="68" t="str">
        <f t="shared" si="567"/>
        <v>-</v>
      </c>
      <c r="GE123" s="68" t="str">
        <f t="shared" si="568"/>
        <v>-</v>
      </c>
      <c r="GF123" s="68" t="str">
        <f t="shared" si="569"/>
        <v>-</v>
      </c>
    </row>
    <row r="124" spans="1:188" ht="12" x14ac:dyDescent="0.3">
      <c r="A124" s="387"/>
      <c r="B124" s="387" t="s">
        <v>109</v>
      </c>
      <c r="C124" s="387" t="s">
        <v>24</v>
      </c>
      <c r="D124" s="388">
        <v>0.72916666666666663</v>
      </c>
      <c r="E124" s="388">
        <v>0</v>
      </c>
      <c r="F124" s="389" t="str">
        <f t="shared" si="439"/>
        <v>PT</v>
      </c>
      <c r="G124" s="9"/>
      <c r="H124" s="432">
        <f>INDEX(Lookup!$F$337:$Q$347,MATCH('3rd Party Channels'!B124,Lookup!$F$337:$F$347,0),MATCH('3rd Party Channels'!$F$9,Lookup!$F$337:$Q$337,0))</f>
        <v>0.1</v>
      </c>
      <c r="I124" s="391">
        <v>123.5</v>
      </c>
      <c r="J124" s="392">
        <f t="shared" si="440"/>
        <v>683.8</v>
      </c>
      <c r="K124" s="433">
        <f t="shared" si="456"/>
        <v>0</v>
      </c>
      <c r="L124" s="394">
        <f t="shared" si="441"/>
        <v>0</v>
      </c>
      <c r="M124" s="395">
        <f t="shared" si="442"/>
        <v>123.5</v>
      </c>
      <c r="N124" s="395">
        <f t="shared" si="443"/>
        <v>0</v>
      </c>
      <c r="O124" s="9">
        <f t="shared" si="457"/>
        <v>0</v>
      </c>
      <c r="P124" s="9">
        <f t="shared" si="458"/>
        <v>0</v>
      </c>
      <c r="Q124" s="9">
        <f t="shared" si="459"/>
        <v>0</v>
      </c>
      <c r="R124" s="9">
        <f t="shared" si="460"/>
        <v>0</v>
      </c>
      <c r="S124" s="9">
        <f t="shared" si="461"/>
        <v>0</v>
      </c>
      <c r="T124" s="9">
        <f t="shared" si="462"/>
        <v>0</v>
      </c>
      <c r="U124" s="9">
        <f t="shared" si="463"/>
        <v>0</v>
      </c>
      <c r="V124" s="9">
        <f t="shared" si="464"/>
        <v>0</v>
      </c>
      <c r="W124" s="9">
        <f t="shared" si="465"/>
        <v>0</v>
      </c>
      <c r="X124" s="9">
        <f t="shared" si="466"/>
        <v>0</v>
      </c>
      <c r="Y124" s="9">
        <f t="shared" si="444"/>
        <v>0</v>
      </c>
      <c r="Z124" s="9">
        <f t="shared" si="467"/>
        <v>0</v>
      </c>
      <c r="AA124" s="9">
        <f t="shared" si="468"/>
        <v>0</v>
      </c>
      <c r="AB124" s="9">
        <f t="shared" si="469"/>
        <v>0</v>
      </c>
      <c r="AC124" s="9">
        <f t="shared" si="445"/>
        <v>0</v>
      </c>
      <c r="AD124" s="9">
        <f t="shared" si="446"/>
        <v>0</v>
      </c>
      <c r="AE124" s="9">
        <f t="shared" si="447"/>
        <v>0</v>
      </c>
      <c r="AF124" s="9">
        <f t="shared" si="448"/>
        <v>0</v>
      </c>
      <c r="AG124" s="9">
        <f t="shared" si="449"/>
        <v>0</v>
      </c>
      <c r="AH124" s="8">
        <f t="shared" si="450"/>
        <v>123.5</v>
      </c>
      <c r="AI124" s="8">
        <f t="shared" si="451"/>
        <v>0</v>
      </c>
      <c r="AJ124" s="8">
        <f t="shared" si="452"/>
        <v>0</v>
      </c>
      <c r="AK124" s="8">
        <f t="shared" si="453"/>
        <v>0</v>
      </c>
      <c r="AL124" s="8">
        <f t="shared" si="454"/>
        <v>0</v>
      </c>
      <c r="AM124" s="103" t="str">
        <f t="shared" si="455"/>
        <v>1</v>
      </c>
      <c r="AN124" s="63"/>
      <c r="AO124" s="63"/>
      <c r="AP124" s="63"/>
      <c r="AQ124" s="66"/>
      <c r="AR124" s="66"/>
      <c r="AS124" s="63"/>
      <c r="AT124" s="63"/>
      <c r="AU124" s="63"/>
      <c r="AV124" s="63"/>
      <c r="AW124" s="63"/>
      <c r="AX124" s="66"/>
      <c r="AY124" s="66"/>
      <c r="AZ124" s="63"/>
      <c r="BA124" s="63"/>
      <c r="BB124" s="63"/>
      <c r="BC124" s="63"/>
      <c r="BD124" s="63"/>
      <c r="BE124" s="66"/>
      <c r="BF124" s="66"/>
      <c r="BG124" s="63"/>
      <c r="BH124" s="63"/>
      <c r="BI124" s="63"/>
      <c r="BJ124" s="63"/>
      <c r="BK124" s="63"/>
      <c r="BL124" s="66"/>
      <c r="BM124" s="66"/>
      <c r="BN124" s="63"/>
      <c r="BO124" s="63"/>
      <c r="BP124" s="63"/>
      <c r="BQ124" s="63"/>
      <c r="BR124" s="63"/>
      <c r="BS124" s="70"/>
      <c r="BU124" s="70">
        <f t="shared" si="470"/>
        <v>0</v>
      </c>
      <c r="BV124" s="70">
        <f t="shared" si="471"/>
        <v>0</v>
      </c>
      <c r="BW124" s="70">
        <f t="shared" si="472"/>
        <v>0</v>
      </c>
      <c r="BX124" s="70">
        <f t="shared" si="473"/>
        <v>0</v>
      </c>
      <c r="BY124" s="70">
        <f t="shared" si="474"/>
        <v>0</v>
      </c>
      <c r="BZ124" s="70">
        <f t="shared" si="475"/>
        <v>0</v>
      </c>
      <c r="CB124" s="104">
        <f t="shared" si="476"/>
        <v>0</v>
      </c>
      <c r="CC124" s="104">
        <f t="shared" si="477"/>
        <v>0</v>
      </c>
      <c r="CD124" s="104">
        <f t="shared" si="478"/>
        <v>0</v>
      </c>
      <c r="CE124" s="104">
        <f t="shared" si="479"/>
        <v>0</v>
      </c>
      <c r="CF124" s="104">
        <f t="shared" si="480"/>
        <v>0</v>
      </c>
      <c r="CG124" s="104">
        <f t="shared" si="481"/>
        <v>0</v>
      </c>
      <c r="CI124" s="105">
        <f t="shared" si="482"/>
        <v>0</v>
      </c>
      <c r="CJ124" s="105">
        <f t="shared" si="483"/>
        <v>0</v>
      </c>
      <c r="CK124" s="105">
        <f t="shared" si="484"/>
        <v>0</v>
      </c>
      <c r="CL124" s="105">
        <f t="shared" si="485"/>
        <v>0</v>
      </c>
      <c r="CM124" s="105">
        <f t="shared" si="486"/>
        <v>0</v>
      </c>
      <c r="CN124" s="105">
        <f t="shared" si="487"/>
        <v>0</v>
      </c>
      <c r="CO124" s="105">
        <f t="shared" si="488"/>
        <v>0</v>
      </c>
      <c r="CP124" s="105">
        <f t="shared" si="489"/>
        <v>0</v>
      </c>
      <c r="CV124" s="355">
        <f t="shared" si="490"/>
        <v>0</v>
      </c>
      <c r="CW124" s="355">
        <f t="shared" si="491"/>
        <v>0</v>
      </c>
      <c r="CX124" s="355">
        <f t="shared" si="492"/>
        <v>0</v>
      </c>
      <c r="CY124" s="355">
        <f t="shared" si="493"/>
        <v>0</v>
      </c>
      <c r="CZ124" s="355">
        <f t="shared" si="494"/>
        <v>0</v>
      </c>
      <c r="DA124" s="355">
        <f t="shared" si="495"/>
        <v>0</v>
      </c>
      <c r="DB124" s="355">
        <f t="shared" si="496"/>
        <v>0</v>
      </c>
      <c r="DC124" s="355">
        <f t="shared" si="497"/>
        <v>0</v>
      </c>
      <c r="DD124" s="68"/>
      <c r="DE124" s="1168">
        <f t="shared" si="498"/>
        <v>0</v>
      </c>
      <c r="DF124" s="1168" t="str">
        <f t="shared" si="499"/>
        <v>-</v>
      </c>
      <c r="DG124" s="1168" t="str">
        <f t="shared" si="500"/>
        <v>-</v>
      </c>
      <c r="DH124" s="1168" t="str">
        <f t="shared" si="501"/>
        <v>-</v>
      </c>
      <c r="DI124" s="1168" t="str">
        <f t="shared" si="502"/>
        <v>-</v>
      </c>
      <c r="DJ124" s="1168" t="str">
        <f t="shared" si="503"/>
        <v>-</v>
      </c>
      <c r="DK124" s="1168" t="str">
        <f t="shared" si="504"/>
        <v>-</v>
      </c>
      <c r="DL124" s="1168" t="str">
        <f t="shared" si="505"/>
        <v>-</v>
      </c>
      <c r="DM124" s="68"/>
      <c r="DN124" s="355">
        <f t="shared" si="506"/>
        <v>0</v>
      </c>
      <c r="DO124" s="355">
        <f t="shared" si="507"/>
        <v>0</v>
      </c>
      <c r="DP124" s="355">
        <f t="shared" si="508"/>
        <v>0</v>
      </c>
      <c r="DQ124" s="355">
        <f t="shared" si="509"/>
        <v>0</v>
      </c>
      <c r="DR124" s="355">
        <f t="shared" si="510"/>
        <v>0</v>
      </c>
      <c r="DS124" s="355">
        <f t="shared" si="511"/>
        <v>0</v>
      </c>
      <c r="DT124" s="355">
        <f t="shared" si="512"/>
        <v>0</v>
      </c>
      <c r="DU124" s="355">
        <f t="shared" si="513"/>
        <v>0</v>
      </c>
      <c r="DV124" s="68"/>
      <c r="DW124" s="68">
        <f t="shared" si="514"/>
        <v>0</v>
      </c>
      <c r="DX124" s="68" t="str">
        <f t="shared" si="515"/>
        <v>-</v>
      </c>
      <c r="DY124" s="68" t="str">
        <f t="shared" si="516"/>
        <v>-</v>
      </c>
      <c r="DZ124" s="68" t="str">
        <f t="shared" si="517"/>
        <v>-</v>
      </c>
      <c r="EA124" s="68" t="str">
        <f t="shared" si="518"/>
        <v>-</v>
      </c>
      <c r="EB124" s="68" t="str">
        <f t="shared" si="519"/>
        <v>-</v>
      </c>
      <c r="EC124" s="68" t="str">
        <f t="shared" si="520"/>
        <v>-</v>
      </c>
      <c r="ED124" s="68" t="str">
        <f t="shared" si="521"/>
        <v>-</v>
      </c>
      <c r="EE124" s="68"/>
      <c r="EF124" s="355">
        <f t="shared" si="522"/>
        <v>0</v>
      </c>
      <c r="EG124" s="355">
        <f t="shared" si="523"/>
        <v>0</v>
      </c>
      <c r="EH124" s="355">
        <f t="shared" si="524"/>
        <v>0</v>
      </c>
      <c r="EI124" s="355">
        <f t="shared" si="525"/>
        <v>0</v>
      </c>
      <c r="EJ124" s="355">
        <f t="shared" si="526"/>
        <v>0</v>
      </c>
      <c r="EK124" s="355">
        <f t="shared" si="527"/>
        <v>0</v>
      </c>
      <c r="EL124" s="355">
        <f t="shared" si="528"/>
        <v>0</v>
      </c>
      <c r="EM124" s="355">
        <f t="shared" si="529"/>
        <v>0</v>
      </c>
      <c r="EN124" s="68"/>
      <c r="EO124" s="68">
        <f t="shared" si="530"/>
        <v>0</v>
      </c>
      <c r="EP124" s="68" t="str">
        <f t="shared" si="531"/>
        <v>-</v>
      </c>
      <c r="EQ124" s="68" t="str">
        <f t="shared" si="532"/>
        <v>-</v>
      </c>
      <c r="ER124" s="68" t="str">
        <f t="shared" si="533"/>
        <v>-</v>
      </c>
      <c r="ES124" s="68" t="str">
        <f t="shared" si="534"/>
        <v>-</v>
      </c>
      <c r="ET124" s="68" t="str">
        <f t="shared" si="535"/>
        <v>-</v>
      </c>
      <c r="EU124" s="68" t="str">
        <f t="shared" si="536"/>
        <v>-</v>
      </c>
      <c r="EV124" s="68" t="str">
        <f t="shared" si="537"/>
        <v>-</v>
      </c>
      <c r="EW124" s="68"/>
      <c r="EX124" s="355">
        <f t="shared" si="538"/>
        <v>0</v>
      </c>
      <c r="EY124" s="355">
        <f t="shared" si="539"/>
        <v>0</v>
      </c>
      <c r="EZ124" s="355">
        <f t="shared" si="540"/>
        <v>0</v>
      </c>
      <c r="FA124" s="355">
        <f t="shared" si="541"/>
        <v>0</v>
      </c>
      <c r="FB124" s="355">
        <f t="shared" si="542"/>
        <v>0</v>
      </c>
      <c r="FC124" s="355">
        <f t="shared" si="543"/>
        <v>0</v>
      </c>
      <c r="FD124" s="355">
        <f t="shared" si="544"/>
        <v>0</v>
      </c>
      <c r="FE124" s="355">
        <f t="shared" si="545"/>
        <v>0</v>
      </c>
      <c r="FF124" s="68"/>
      <c r="FG124" s="68">
        <f t="shared" si="546"/>
        <v>0</v>
      </c>
      <c r="FH124" s="68" t="str">
        <f t="shared" si="547"/>
        <v>-</v>
      </c>
      <c r="FI124" s="68" t="str">
        <f t="shared" si="548"/>
        <v>-</v>
      </c>
      <c r="FJ124" s="68" t="str">
        <f t="shared" si="549"/>
        <v>-</v>
      </c>
      <c r="FK124" s="68" t="str">
        <f t="shared" si="550"/>
        <v>-</v>
      </c>
      <c r="FL124" s="68" t="str">
        <f t="shared" si="551"/>
        <v>-</v>
      </c>
      <c r="FM124" s="68" t="str">
        <f t="shared" si="552"/>
        <v>-</v>
      </c>
      <c r="FN124" s="68" t="str">
        <f t="shared" si="553"/>
        <v>-</v>
      </c>
      <c r="FO124" s="68"/>
      <c r="FP124" s="355">
        <f t="shared" si="554"/>
        <v>0</v>
      </c>
      <c r="FQ124" s="355">
        <f t="shared" si="555"/>
        <v>0</v>
      </c>
      <c r="FR124" s="355">
        <f t="shared" si="556"/>
        <v>0</v>
      </c>
      <c r="FS124" s="355">
        <f t="shared" si="557"/>
        <v>0</v>
      </c>
      <c r="FT124" s="355">
        <f t="shared" si="558"/>
        <v>0</v>
      </c>
      <c r="FU124" s="355">
        <f t="shared" si="559"/>
        <v>0</v>
      </c>
      <c r="FV124" s="355">
        <f t="shared" si="560"/>
        <v>0</v>
      </c>
      <c r="FW124" s="355">
        <f t="shared" si="561"/>
        <v>0</v>
      </c>
      <c r="FX124" s="68"/>
      <c r="FY124" s="68">
        <f t="shared" si="562"/>
        <v>0</v>
      </c>
      <c r="FZ124" s="68" t="str">
        <f t="shared" si="563"/>
        <v>-</v>
      </c>
      <c r="GA124" s="68" t="str">
        <f t="shared" si="564"/>
        <v>-</v>
      </c>
      <c r="GB124" s="68" t="str">
        <f t="shared" si="565"/>
        <v>-</v>
      </c>
      <c r="GC124" s="68" t="str">
        <f t="shared" si="566"/>
        <v>-</v>
      </c>
      <c r="GD124" s="68" t="str">
        <f t="shared" si="567"/>
        <v>-</v>
      </c>
      <c r="GE124" s="68" t="str">
        <f t="shared" si="568"/>
        <v>-</v>
      </c>
      <c r="GF124" s="68" t="str">
        <f t="shared" si="569"/>
        <v>-</v>
      </c>
    </row>
    <row r="125" spans="1:188" ht="12" x14ac:dyDescent="0.3">
      <c r="A125" s="387"/>
      <c r="B125" s="387" t="s">
        <v>109</v>
      </c>
      <c r="C125" s="387" t="s">
        <v>24</v>
      </c>
      <c r="D125" s="388">
        <v>0.72916666666666663</v>
      </c>
      <c r="E125" s="388">
        <v>0</v>
      </c>
      <c r="F125" s="389" t="str">
        <f t="shared" si="439"/>
        <v>PT</v>
      </c>
      <c r="G125" s="9"/>
      <c r="H125" s="432">
        <f>INDEX(Lookup!$F$337:$Q$347,MATCH('3rd Party Channels'!B125,Lookup!$F$337:$F$347,0),MATCH('3rd Party Channels'!$F$9,Lookup!$F$337:$Q$337,0))</f>
        <v>0.1</v>
      </c>
      <c r="I125" s="391">
        <v>123.5</v>
      </c>
      <c r="J125" s="392">
        <f t="shared" si="440"/>
        <v>683.8</v>
      </c>
      <c r="K125" s="433">
        <f t="shared" si="456"/>
        <v>0</v>
      </c>
      <c r="L125" s="394">
        <f t="shared" si="441"/>
        <v>0</v>
      </c>
      <c r="M125" s="395">
        <f t="shared" si="442"/>
        <v>123.5</v>
      </c>
      <c r="N125" s="395">
        <f t="shared" si="443"/>
        <v>0</v>
      </c>
      <c r="O125" s="9">
        <f t="shared" si="457"/>
        <v>0</v>
      </c>
      <c r="P125" s="9">
        <f t="shared" si="458"/>
        <v>0</v>
      </c>
      <c r="Q125" s="9">
        <f t="shared" si="459"/>
        <v>0</v>
      </c>
      <c r="R125" s="9">
        <f t="shared" si="460"/>
        <v>0</v>
      </c>
      <c r="S125" s="9">
        <f t="shared" si="461"/>
        <v>0</v>
      </c>
      <c r="T125" s="9">
        <f t="shared" si="462"/>
        <v>0</v>
      </c>
      <c r="U125" s="9">
        <f t="shared" si="463"/>
        <v>0</v>
      </c>
      <c r="V125" s="9">
        <f t="shared" si="464"/>
        <v>0</v>
      </c>
      <c r="W125" s="9">
        <f t="shared" si="465"/>
        <v>0</v>
      </c>
      <c r="X125" s="9">
        <f t="shared" si="466"/>
        <v>0</v>
      </c>
      <c r="Y125" s="9">
        <f t="shared" si="444"/>
        <v>0</v>
      </c>
      <c r="Z125" s="9">
        <f t="shared" si="467"/>
        <v>0</v>
      </c>
      <c r="AA125" s="9">
        <f t="shared" si="468"/>
        <v>0</v>
      </c>
      <c r="AB125" s="9">
        <f t="shared" si="469"/>
        <v>0</v>
      </c>
      <c r="AC125" s="9">
        <f t="shared" si="445"/>
        <v>0</v>
      </c>
      <c r="AD125" s="9">
        <f t="shared" si="446"/>
        <v>0</v>
      </c>
      <c r="AE125" s="9">
        <f t="shared" si="447"/>
        <v>0</v>
      </c>
      <c r="AF125" s="9">
        <f t="shared" si="448"/>
        <v>0</v>
      </c>
      <c r="AG125" s="9">
        <f t="shared" si="449"/>
        <v>0</v>
      </c>
      <c r="AH125" s="8">
        <f t="shared" si="450"/>
        <v>123.5</v>
      </c>
      <c r="AI125" s="8">
        <f t="shared" si="451"/>
        <v>0</v>
      </c>
      <c r="AJ125" s="8">
        <f t="shared" si="452"/>
        <v>0</v>
      </c>
      <c r="AK125" s="8">
        <f t="shared" si="453"/>
        <v>0</v>
      </c>
      <c r="AL125" s="8">
        <f t="shared" si="454"/>
        <v>0</v>
      </c>
      <c r="AM125" s="103" t="str">
        <f t="shared" si="455"/>
        <v>1</v>
      </c>
      <c r="AN125" s="63"/>
      <c r="AO125" s="63"/>
      <c r="AP125" s="63"/>
      <c r="AQ125" s="66"/>
      <c r="AR125" s="66"/>
      <c r="AS125" s="63"/>
      <c r="AT125" s="63"/>
      <c r="AU125" s="63"/>
      <c r="AV125" s="63"/>
      <c r="AW125" s="63"/>
      <c r="AX125" s="66"/>
      <c r="AY125" s="66"/>
      <c r="AZ125" s="63"/>
      <c r="BA125" s="63"/>
      <c r="BB125" s="63"/>
      <c r="BC125" s="63"/>
      <c r="BD125" s="63"/>
      <c r="BE125" s="66"/>
      <c r="BF125" s="66"/>
      <c r="BG125" s="63"/>
      <c r="BH125" s="63"/>
      <c r="BI125" s="63"/>
      <c r="BJ125" s="63"/>
      <c r="BK125" s="63"/>
      <c r="BL125" s="66"/>
      <c r="BM125" s="66"/>
      <c r="BN125" s="63"/>
      <c r="BO125" s="63"/>
      <c r="BP125" s="63"/>
      <c r="BQ125" s="63"/>
      <c r="BR125" s="63"/>
      <c r="BS125" s="70"/>
      <c r="BU125" s="70">
        <f t="shared" si="470"/>
        <v>0</v>
      </c>
      <c r="BV125" s="70">
        <f t="shared" si="471"/>
        <v>0</v>
      </c>
      <c r="BW125" s="70">
        <f t="shared" si="472"/>
        <v>0</v>
      </c>
      <c r="BX125" s="70">
        <f t="shared" si="473"/>
        <v>0</v>
      </c>
      <c r="BY125" s="70">
        <f t="shared" si="474"/>
        <v>0</v>
      </c>
      <c r="BZ125" s="70">
        <f t="shared" si="475"/>
        <v>0</v>
      </c>
      <c r="CB125" s="104">
        <f t="shared" si="476"/>
        <v>0</v>
      </c>
      <c r="CC125" s="104">
        <f t="shared" si="477"/>
        <v>0</v>
      </c>
      <c r="CD125" s="104">
        <f t="shared" si="478"/>
        <v>0</v>
      </c>
      <c r="CE125" s="104">
        <f t="shared" si="479"/>
        <v>0</v>
      </c>
      <c r="CF125" s="104">
        <f t="shared" si="480"/>
        <v>0</v>
      </c>
      <c r="CG125" s="104">
        <f t="shared" si="481"/>
        <v>0</v>
      </c>
      <c r="CI125" s="105">
        <f t="shared" si="482"/>
        <v>0</v>
      </c>
      <c r="CJ125" s="105">
        <f t="shared" si="483"/>
        <v>0</v>
      </c>
      <c r="CK125" s="105">
        <f t="shared" si="484"/>
        <v>0</v>
      </c>
      <c r="CL125" s="105">
        <f t="shared" si="485"/>
        <v>0</v>
      </c>
      <c r="CM125" s="105">
        <f t="shared" si="486"/>
        <v>0</v>
      </c>
      <c r="CN125" s="105">
        <f t="shared" si="487"/>
        <v>0</v>
      </c>
      <c r="CO125" s="105">
        <f t="shared" si="488"/>
        <v>0</v>
      </c>
      <c r="CP125" s="105">
        <f t="shared" si="489"/>
        <v>0</v>
      </c>
      <c r="CV125" s="355">
        <f t="shared" si="490"/>
        <v>0</v>
      </c>
      <c r="CW125" s="355">
        <f t="shared" si="491"/>
        <v>0</v>
      </c>
      <c r="CX125" s="355">
        <f t="shared" si="492"/>
        <v>0</v>
      </c>
      <c r="CY125" s="355">
        <f t="shared" si="493"/>
        <v>0</v>
      </c>
      <c r="CZ125" s="355">
        <f t="shared" si="494"/>
        <v>0</v>
      </c>
      <c r="DA125" s="355">
        <f t="shared" si="495"/>
        <v>0</v>
      </c>
      <c r="DB125" s="355">
        <f t="shared" si="496"/>
        <v>0</v>
      </c>
      <c r="DC125" s="355">
        <f t="shared" si="497"/>
        <v>0</v>
      </c>
      <c r="DD125" s="68"/>
      <c r="DE125" s="1168">
        <f t="shared" si="498"/>
        <v>0</v>
      </c>
      <c r="DF125" s="1168" t="str">
        <f t="shared" si="499"/>
        <v>-</v>
      </c>
      <c r="DG125" s="1168" t="str">
        <f t="shared" si="500"/>
        <v>-</v>
      </c>
      <c r="DH125" s="1168" t="str">
        <f t="shared" si="501"/>
        <v>-</v>
      </c>
      <c r="DI125" s="1168" t="str">
        <f t="shared" si="502"/>
        <v>-</v>
      </c>
      <c r="DJ125" s="1168" t="str">
        <f t="shared" si="503"/>
        <v>-</v>
      </c>
      <c r="DK125" s="1168" t="str">
        <f t="shared" si="504"/>
        <v>-</v>
      </c>
      <c r="DL125" s="1168" t="str">
        <f t="shared" si="505"/>
        <v>-</v>
      </c>
      <c r="DM125" s="68"/>
      <c r="DN125" s="355">
        <f t="shared" si="506"/>
        <v>0</v>
      </c>
      <c r="DO125" s="355">
        <f t="shared" si="507"/>
        <v>0</v>
      </c>
      <c r="DP125" s="355">
        <f t="shared" si="508"/>
        <v>0</v>
      </c>
      <c r="DQ125" s="355">
        <f t="shared" si="509"/>
        <v>0</v>
      </c>
      <c r="DR125" s="355">
        <f t="shared" si="510"/>
        <v>0</v>
      </c>
      <c r="DS125" s="355">
        <f t="shared" si="511"/>
        <v>0</v>
      </c>
      <c r="DT125" s="355">
        <f t="shared" si="512"/>
        <v>0</v>
      </c>
      <c r="DU125" s="355">
        <f t="shared" si="513"/>
        <v>0</v>
      </c>
      <c r="DV125" s="68"/>
      <c r="DW125" s="68">
        <f t="shared" si="514"/>
        <v>0</v>
      </c>
      <c r="DX125" s="68" t="str">
        <f t="shared" si="515"/>
        <v>-</v>
      </c>
      <c r="DY125" s="68" t="str">
        <f t="shared" si="516"/>
        <v>-</v>
      </c>
      <c r="DZ125" s="68" t="str">
        <f t="shared" si="517"/>
        <v>-</v>
      </c>
      <c r="EA125" s="68" t="str">
        <f t="shared" si="518"/>
        <v>-</v>
      </c>
      <c r="EB125" s="68" t="str">
        <f t="shared" si="519"/>
        <v>-</v>
      </c>
      <c r="EC125" s="68" t="str">
        <f t="shared" si="520"/>
        <v>-</v>
      </c>
      <c r="ED125" s="68" t="str">
        <f t="shared" si="521"/>
        <v>-</v>
      </c>
      <c r="EE125" s="68"/>
      <c r="EF125" s="355">
        <f t="shared" si="522"/>
        <v>0</v>
      </c>
      <c r="EG125" s="355">
        <f t="shared" si="523"/>
        <v>0</v>
      </c>
      <c r="EH125" s="355">
        <f t="shared" si="524"/>
        <v>0</v>
      </c>
      <c r="EI125" s="355">
        <f t="shared" si="525"/>
        <v>0</v>
      </c>
      <c r="EJ125" s="355">
        <f t="shared" si="526"/>
        <v>0</v>
      </c>
      <c r="EK125" s="355">
        <f t="shared" si="527"/>
        <v>0</v>
      </c>
      <c r="EL125" s="355">
        <f t="shared" si="528"/>
        <v>0</v>
      </c>
      <c r="EM125" s="355">
        <f t="shared" si="529"/>
        <v>0</v>
      </c>
      <c r="EN125" s="68"/>
      <c r="EO125" s="68">
        <f t="shared" si="530"/>
        <v>0</v>
      </c>
      <c r="EP125" s="68" t="str">
        <f t="shared" si="531"/>
        <v>-</v>
      </c>
      <c r="EQ125" s="68" t="str">
        <f t="shared" si="532"/>
        <v>-</v>
      </c>
      <c r="ER125" s="68" t="str">
        <f t="shared" si="533"/>
        <v>-</v>
      </c>
      <c r="ES125" s="68" t="str">
        <f t="shared" si="534"/>
        <v>-</v>
      </c>
      <c r="ET125" s="68" t="str">
        <f t="shared" si="535"/>
        <v>-</v>
      </c>
      <c r="EU125" s="68" t="str">
        <f t="shared" si="536"/>
        <v>-</v>
      </c>
      <c r="EV125" s="68" t="str">
        <f t="shared" si="537"/>
        <v>-</v>
      </c>
      <c r="EW125" s="68"/>
      <c r="EX125" s="355">
        <f t="shared" si="538"/>
        <v>0</v>
      </c>
      <c r="EY125" s="355">
        <f t="shared" si="539"/>
        <v>0</v>
      </c>
      <c r="EZ125" s="355">
        <f t="shared" si="540"/>
        <v>0</v>
      </c>
      <c r="FA125" s="355">
        <f t="shared" si="541"/>
        <v>0</v>
      </c>
      <c r="FB125" s="355">
        <f t="shared" si="542"/>
        <v>0</v>
      </c>
      <c r="FC125" s="355">
        <f t="shared" si="543"/>
        <v>0</v>
      </c>
      <c r="FD125" s="355">
        <f t="shared" si="544"/>
        <v>0</v>
      </c>
      <c r="FE125" s="355">
        <f t="shared" si="545"/>
        <v>0</v>
      </c>
      <c r="FF125" s="68"/>
      <c r="FG125" s="68">
        <f t="shared" si="546"/>
        <v>0</v>
      </c>
      <c r="FH125" s="68" t="str">
        <f t="shared" si="547"/>
        <v>-</v>
      </c>
      <c r="FI125" s="68" t="str">
        <f t="shared" si="548"/>
        <v>-</v>
      </c>
      <c r="FJ125" s="68" t="str">
        <f t="shared" si="549"/>
        <v>-</v>
      </c>
      <c r="FK125" s="68" t="str">
        <f t="shared" si="550"/>
        <v>-</v>
      </c>
      <c r="FL125" s="68" t="str">
        <f t="shared" si="551"/>
        <v>-</v>
      </c>
      <c r="FM125" s="68" t="str">
        <f t="shared" si="552"/>
        <v>-</v>
      </c>
      <c r="FN125" s="68" t="str">
        <f t="shared" si="553"/>
        <v>-</v>
      </c>
      <c r="FO125" s="68"/>
      <c r="FP125" s="355">
        <f t="shared" si="554"/>
        <v>0</v>
      </c>
      <c r="FQ125" s="355">
        <f t="shared" si="555"/>
        <v>0</v>
      </c>
      <c r="FR125" s="355">
        <f t="shared" si="556"/>
        <v>0</v>
      </c>
      <c r="FS125" s="355">
        <f t="shared" si="557"/>
        <v>0</v>
      </c>
      <c r="FT125" s="355">
        <f t="shared" si="558"/>
        <v>0</v>
      </c>
      <c r="FU125" s="355">
        <f t="shared" si="559"/>
        <v>0</v>
      </c>
      <c r="FV125" s="355">
        <f t="shared" si="560"/>
        <v>0</v>
      </c>
      <c r="FW125" s="355">
        <f t="shared" si="561"/>
        <v>0</v>
      </c>
      <c r="FX125" s="68"/>
      <c r="FY125" s="68">
        <f t="shared" si="562"/>
        <v>0</v>
      </c>
      <c r="FZ125" s="68" t="str">
        <f t="shared" si="563"/>
        <v>-</v>
      </c>
      <c r="GA125" s="68" t="str">
        <f t="shared" si="564"/>
        <v>-</v>
      </c>
      <c r="GB125" s="68" t="str">
        <f t="shared" si="565"/>
        <v>-</v>
      </c>
      <c r="GC125" s="68" t="str">
        <f t="shared" si="566"/>
        <v>-</v>
      </c>
      <c r="GD125" s="68" t="str">
        <f t="shared" si="567"/>
        <v>-</v>
      </c>
      <c r="GE125" s="68" t="str">
        <f t="shared" si="568"/>
        <v>-</v>
      </c>
      <c r="GF125" s="68" t="str">
        <f t="shared" si="569"/>
        <v>-</v>
      </c>
    </row>
    <row r="126" spans="1:188" ht="12" x14ac:dyDescent="0.3">
      <c r="A126" s="387"/>
      <c r="B126" s="387" t="s">
        <v>109</v>
      </c>
      <c r="C126" s="387" t="s">
        <v>24</v>
      </c>
      <c r="D126" s="388">
        <v>0.72916666666666663</v>
      </c>
      <c r="E126" s="388">
        <v>0</v>
      </c>
      <c r="F126" s="389" t="str">
        <f>IF(VALUE(D126)&gt;=0.72,"PT",IF(VALUE(D126)&lt;0.72,"Off-PT"))</f>
        <v>PT</v>
      </c>
      <c r="G126" s="9"/>
      <c r="H126" s="432">
        <f>INDEX(Lookup!$F$337:$Q$347,MATCH('3rd Party Channels'!B126,Lookup!$F$337:$F$347,0),MATCH('3rd Party Channels'!$F$9,Lookup!$F$337:$Q$337,0))</f>
        <v>0.1</v>
      </c>
      <c r="I126" s="391">
        <v>123.5</v>
      </c>
      <c r="J126" s="392">
        <f t="shared" si="440"/>
        <v>683.8</v>
      </c>
      <c r="K126" s="433">
        <f>H126*L126</f>
        <v>0</v>
      </c>
      <c r="L126" s="394">
        <f>COUNTA(AN126:BR126)</f>
        <v>0</v>
      </c>
      <c r="M126" s="395">
        <f t="shared" si="442"/>
        <v>123.5</v>
      </c>
      <c r="N126" s="395">
        <f t="shared" si="443"/>
        <v>0</v>
      </c>
      <c r="O126" s="9">
        <f>IF($L$4&gt;0,P126*J126*$M$4*H126,0)</f>
        <v>0</v>
      </c>
      <c r="P126" s="9">
        <f>COUNTIF(AN126:BR126,"A")</f>
        <v>0</v>
      </c>
      <c r="Q126" s="9">
        <f>IF($L$5&gt;0,R126*J126*$M$5*H126,0)</f>
        <v>0</v>
      </c>
      <c r="R126" s="9">
        <f>COUNTIF(AN126:BR126,"B")</f>
        <v>0</v>
      </c>
      <c r="S126" s="9">
        <f>IF($L$6&gt;0,T126*J126*$M$6*H126,0)</f>
        <v>0</v>
      </c>
      <c r="T126" s="9">
        <f>COUNTIF(AN126:BR126,"C")</f>
        <v>0</v>
      </c>
      <c r="U126" s="9">
        <f>IF($L$7&gt;0,V126*J126*$M$7*H126,0)</f>
        <v>0</v>
      </c>
      <c r="V126" s="9">
        <f>COUNTIF(AN126:BR126,"D")</f>
        <v>0</v>
      </c>
      <c r="W126" s="9">
        <f>IF($L$8&gt;0,X126*J126*$M$8*H126,0)</f>
        <v>0</v>
      </c>
      <c r="X126" s="9">
        <f>COUNTIF(AN126:BR126,"E")</f>
        <v>0</v>
      </c>
      <c r="Y126" s="9">
        <f>COUNTIF(AN126:BR126,"F")</f>
        <v>0</v>
      </c>
      <c r="Z126" s="9">
        <f>COUNTIF(AN126:BR126,"G")</f>
        <v>0</v>
      </c>
      <c r="AA126" s="9">
        <f>COUNTIF(AN126:BR126,"H")</f>
        <v>0</v>
      </c>
      <c r="AB126" s="9">
        <f>(Y126+Z126+AA126)*H126</f>
        <v>0</v>
      </c>
      <c r="AC126" s="9">
        <f>IF($L$4&gt;0,I126*$M$4*P126,0)</f>
        <v>0</v>
      </c>
      <c r="AD126" s="9">
        <f>IF($L$5&gt;0,I126*$M$5*R126,0)</f>
        <v>0</v>
      </c>
      <c r="AE126" s="9">
        <f>IF($L$6&gt;0,I126*$M$6*T126,0)</f>
        <v>0</v>
      </c>
      <c r="AF126" s="9">
        <f>IF($L$7&gt;0,I126*$M$7*V126,0)</f>
        <v>0</v>
      </c>
      <c r="AG126" s="9">
        <f>IF($L$8&gt;0,I126*$M$8*X126,0)</f>
        <v>0</v>
      </c>
      <c r="AH126" s="8">
        <f>IF(ISERROR(M126*$M$4),0,M126*$M$4)</f>
        <v>123.5</v>
      </c>
      <c r="AI126" s="8">
        <f>IF(ISERROR(M126*$M$5),0,M126*$M$5)</f>
        <v>0</v>
      </c>
      <c r="AJ126" s="8">
        <f>IF(ISERROR(M126*$M$6),0,M126*$M$6)</f>
        <v>0</v>
      </c>
      <c r="AK126" s="8">
        <f>IF(ISERROR(M126*$M$7),0,M126*$M$7)</f>
        <v>0</v>
      </c>
      <c r="AL126" s="8">
        <f>IF(ISERROR(M126*$M$8),0,M126*$M$8)</f>
        <v>0</v>
      </c>
      <c r="AM126" s="103" t="str">
        <f t="shared" si="455"/>
        <v>1</v>
      </c>
      <c r="AN126" s="63"/>
      <c r="AO126" s="63"/>
      <c r="AP126" s="63"/>
      <c r="AQ126" s="66"/>
      <c r="AR126" s="66"/>
      <c r="AS126" s="63"/>
      <c r="AT126" s="63"/>
      <c r="AU126" s="63"/>
      <c r="AV126" s="63"/>
      <c r="AW126" s="63"/>
      <c r="AX126" s="66"/>
      <c r="AY126" s="66"/>
      <c r="AZ126" s="63"/>
      <c r="BA126" s="63"/>
      <c r="BB126" s="63"/>
      <c r="BC126" s="63"/>
      <c r="BD126" s="63"/>
      <c r="BE126" s="66"/>
      <c r="BF126" s="66"/>
      <c r="BG126" s="63"/>
      <c r="BH126" s="63"/>
      <c r="BI126" s="63"/>
      <c r="BJ126" s="63"/>
      <c r="BK126" s="63"/>
      <c r="BL126" s="66"/>
      <c r="BM126" s="66"/>
      <c r="BN126" s="63"/>
      <c r="BO126" s="63"/>
      <c r="BP126" s="63"/>
      <c r="BQ126" s="63"/>
      <c r="BR126" s="63"/>
      <c r="BS126" s="70"/>
      <c r="BU126" s="70">
        <f t="shared" si="470"/>
        <v>0</v>
      </c>
      <c r="BV126" s="70">
        <f t="shared" si="471"/>
        <v>0</v>
      </c>
      <c r="BW126" s="70">
        <f t="shared" si="472"/>
        <v>0</v>
      </c>
      <c r="BX126" s="70">
        <f t="shared" si="473"/>
        <v>0</v>
      </c>
      <c r="BY126" s="70">
        <f t="shared" si="474"/>
        <v>0</v>
      </c>
      <c r="BZ126" s="70">
        <f t="shared" si="475"/>
        <v>0</v>
      </c>
      <c r="CB126" s="104">
        <f t="shared" si="476"/>
        <v>0</v>
      </c>
      <c r="CC126" s="104">
        <f t="shared" si="477"/>
        <v>0</v>
      </c>
      <c r="CD126" s="104">
        <f t="shared" si="478"/>
        <v>0</v>
      </c>
      <c r="CE126" s="104">
        <f t="shared" si="479"/>
        <v>0</v>
      </c>
      <c r="CF126" s="104">
        <f t="shared" si="480"/>
        <v>0</v>
      </c>
      <c r="CG126" s="104">
        <f t="shared" si="481"/>
        <v>0</v>
      </c>
      <c r="CI126" s="105">
        <f>P126*H126</f>
        <v>0</v>
      </c>
      <c r="CJ126" s="105">
        <f>R126*H126</f>
        <v>0</v>
      </c>
      <c r="CK126" s="105">
        <f>T126*H126</f>
        <v>0</v>
      </c>
      <c r="CL126" s="105">
        <f>V126*H126</f>
        <v>0</v>
      </c>
      <c r="CM126" s="105">
        <f>X126*H126</f>
        <v>0</v>
      </c>
      <c r="CN126" s="105">
        <f>Y126*H126</f>
        <v>0</v>
      </c>
      <c r="CO126" s="105">
        <f>Z126*H126</f>
        <v>0</v>
      </c>
      <c r="CP126" s="105">
        <f>AA126*H126</f>
        <v>0</v>
      </c>
      <c r="CV126" s="355">
        <f t="shared" si="490"/>
        <v>0</v>
      </c>
      <c r="CW126" s="355">
        <f t="shared" si="491"/>
        <v>0</v>
      </c>
      <c r="CX126" s="355">
        <f t="shared" si="492"/>
        <v>0</v>
      </c>
      <c r="CY126" s="355">
        <f t="shared" si="493"/>
        <v>0</v>
      </c>
      <c r="CZ126" s="355">
        <f t="shared" si="494"/>
        <v>0</v>
      </c>
      <c r="DA126" s="355">
        <f t="shared" si="495"/>
        <v>0</v>
      </c>
      <c r="DB126" s="355">
        <f t="shared" si="496"/>
        <v>0</v>
      </c>
      <c r="DC126" s="355">
        <f t="shared" si="497"/>
        <v>0</v>
      </c>
      <c r="DD126" s="68"/>
      <c r="DE126" s="1168">
        <f t="shared" si="498"/>
        <v>0</v>
      </c>
      <c r="DF126" s="1168" t="str">
        <f t="shared" si="499"/>
        <v>-</v>
      </c>
      <c r="DG126" s="1168" t="str">
        <f t="shared" si="500"/>
        <v>-</v>
      </c>
      <c r="DH126" s="1168" t="str">
        <f t="shared" si="501"/>
        <v>-</v>
      </c>
      <c r="DI126" s="1168" t="str">
        <f t="shared" si="502"/>
        <v>-</v>
      </c>
      <c r="DJ126" s="1168" t="str">
        <f t="shared" si="503"/>
        <v>-</v>
      </c>
      <c r="DK126" s="1168" t="str">
        <f t="shared" si="504"/>
        <v>-</v>
      </c>
      <c r="DL126" s="1168" t="str">
        <f t="shared" si="505"/>
        <v>-</v>
      </c>
      <c r="DM126" s="68"/>
      <c r="DN126" s="355">
        <f t="shared" si="506"/>
        <v>0</v>
      </c>
      <c r="DO126" s="355">
        <f t="shared" si="507"/>
        <v>0</v>
      </c>
      <c r="DP126" s="355">
        <f t="shared" si="508"/>
        <v>0</v>
      </c>
      <c r="DQ126" s="355">
        <f t="shared" si="509"/>
        <v>0</v>
      </c>
      <c r="DR126" s="355">
        <f t="shared" si="510"/>
        <v>0</v>
      </c>
      <c r="DS126" s="355">
        <f t="shared" si="511"/>
        <v>0</v>
      </c>
      <c r="DT126" s="355">
        <f t="shared" si="512"/>
        <v>0</v>
      </c>
      <c r="DU126" s="355">
        <f t="shared" si="513"/>
        <v>0</v>
      </c>
      <c r="DV126" s="68"/>
      <c r="DW126" s="68">
        <f t="shared" si="514"/>
        <v>0</v>
      </c>
      <c r="DX126" s="68" t="str">
        <f t="shared" si="515"/>
        <v>-</v>
      </c>
      <c r="DY126" s="68" t="str">
        <f t="shared" si="516"/>
        <v>-</v>
      </c>
      <c r="DZ126" s="68" t="str">
        <f t="shared" si="517"/>
        <v>-</v>
      </c>
      <c r="EA126" s="68" t="str">
        <f t="shared" si="518"/>
        <v>-</v>
      </c>
      <c r="EB126" s="68" t="str">
        <f t="shared" si="519"/>
        <v>-</v>
      </c>
      <c r="EC126" s="68" t="str">
        <f t="shared" si="520"/>
        <v>-</v>
      </c>
      <c r="ED126" s="68" t="str">
        <f t="shared" si="521"/>
        <v>-</v>
      </c>
      <c r="EE126" s="68"/>
      <c r="EF126" s="355">
        <f t="shared" si="522"/>
        <v>0</v>
      </c>
      <c r="EG126" s="355">
        <f t="shared" si="523"/>
        <v>0</v>
      </c>
      <c r="EH126" s="355">
        <f t="shared" si="524"/>
        <v>0</v>
      </c>
      <c r="EI126" s="355">
        <f t="shared" si="525"/>
        <v>0</v>
      </c>
      <c r="EJ126" s="355">
        <f t="shared" si="526"/>
        <v>0</v>
      </c>
      <c r="EK126" s="355">
        <f t="shared" si="527"/>
        <v>0</v>
      </c>
      <c r="EL126" s="355">
        <f t="shared" si="528"/>
        <v>0</v>
      </c>
      <c r="EM126" s="355">
        <f t="shared" si="529"/>
        <v>0</v>
      </c>
      <c r="EN126" s="68"/>
      <c r="EO126" s="68">
        <f t="shared" si="530"/>
        <v>0</v>
      </c>
      <c r="EP126" s="68" t="str">
        <f t="shared" si="531"/>
        <v>-</v>
      </c>
      <c r="EQ126" s="68" t="str">
        <f t="shared" si="532"/>
        <v>-</v>
      </c>
      <c r="ER126" s="68" t="str">
        <f t="shared" si="533"/>
        <v>-</v>
      </c>
      <c r="ES126" s="68" t="str">
        <f t="shared" si="534"/>
        <v>-</v>
      </c>
      <c r="ET126" s="68" t="str">
        <f t="shared" si="535"/>
        <v>-</v>
      </c>
      <c r="EU126" s="68" t="str">
        <f t="shared" si="536"/>
        <v>-</v>
      </c>
      <c r="EV126" s="68" t="str">
        <f t="shared" si="537"/>
        <v>-</v>
      </c>
      <c r="EW126" s="68"/>
      <c r="EX126" s="355">
        <f t="shared" si="538"/>
        <v>0</v>
      </c>
      <c r="EY126" s="355">
        <f t="shared" si="539"/>
        <v>0</v>
      </c>
      <c r="EZ126" s="355">
        <f t="shared" si="540"/>
        <v>0</v>
      </c>
      <c r="FA126" s="355">
        <f t="shared" si="541"/>
        <v>0</v>
      </c>
      <c r="FB126" s="355">
        <f t="shared" si="542"/>
        <v>0</v>
      </c>
      <c r="FC126" s="355">
        <f t="shared" si="543"/>
        <v>0</v>
      </c>
      <c r="FD126" s="355">
        <f t="shared" si="544"/>
        <v>0</v>
      </c>
      <c r="FE126" s="355">
        <f t="shared" si="545"/>
        <v>0</v>
      </c>
      <c r="FF126" s="68"/>
      <c r="FG126" s="68">
        <f t="shared" si="546"/>
        <v>0</v>
      </c>
      <c r="FH126" s="68" t="str">
        <f t="shared" si="547"/>
        <v>-</v>
      </c>
      <c r="FI126" s="68" t="str">
        <f t="shared" si="548"/>
        <v>-</v>
      </c>
      <c r="FJ126" s="68" t="str">
        <f t="shared" si="549"/>
        <v>-</v>
      </c>
      <c r="FK126" s="68" t="str">
        <f t="shared" si="550"/>
        <v>-</v>
      </c>
      <c r="FL126" s="68" t="str">
        <f t="shared" si="551"/>
        <v>-</v>
      </c>
      <c r="FM126" s="68" t="str">
        <f t="shared" si="552"/>
        <v>-</v>
      </c>
      <c r="FN126" s="68" t="str">
        <f t="shared" si="553"/>
        <v>-</v>
      </c>
      <c r="FO126" s="68"/>
      <c r="FP126" s="355">
        <f t="shared" si="554"/>
        <v>0</v>
      </c>
      <c r="FQ126" s="355">
        <f t="shared" si="555"/>
        <v>0</v>
      </c>
      <c r="FR126" s="355">
        <f t="shared" si="556"/>
        <v>0</v>
      </c>
      <c r="FS126" s="355">
        <f t="shared" si="557"/>
        <v>0</v>
      </c>
      <c r="FT126" s="355">
        <f t="shared" si="558"/>
        <v>0</v>
      </c>
      <c r="FU126" s="355">
        <f t="shared" si="559"/>
        <v>0</v>
      </c>
      <c r="FV126" s="355">
        <f t="shared" si="560"/>
        <v>0</v>
      </c>
      <c r="FW126" s="355">
        <f t="shared" si="561"/>
        <v>0</v>
      </c>
      <c r="FX126" s="68"/>
      <c r="FY126" s="68">
        <f t="shared" si="562"/>
        <v>0</v>
      </c>
      <c r="FZ126" s="68" t="str">
        <f t="shared" si="563"/>
        <v>-</v>
      </c>
      <c r="GA126" s="68" t="str">
        <f t="shared" si="564"/>
        <v>-</v>
      </c>
      <c r="GB126" s="68" t="str">
        <f t="shared" si="565"/>
        <v>-</v>
      </c>
      <c r="GC126" s="68" t="str">
        <f t="shared" si="566"/>
        <v>-</v>
      </c>
      <c r="GD126" s="68" t="str">
        <f t="shared" si="567"/>
        <v>-</v>
      </c>
      <c r="GE126" s="68" t="str">
        <f t="shared" si="568"/>
        <v>-</v>
      </c>
      <c r="GF126" s="68" t="str">
        <f t="shared" si="569"/>
        <v>-</v>
      </c>
    </row>
    <row r="127" spans="1:188" ht="12.6" thickBot="1" x14ac:dyDescent="0.35">
      <c r="A127" s="396"/>
      <c r="B127" s="396" t="s">
        <v>109</v>
      </c>
      <c r="C127" s="396" t="s">
        <v>24</v>
      </c>
      <c r="D127" s="397">
        <v>0.72916666666666663</v>
      </c>
      <c r="E127" s="397">
        <v>0</v>
      </c>
      <c r="F127" s="398" t="str">
        <f>IF(VALUE(D127)&gt;=0.72,"PT",IF(VALUE(D127)&lt;0.72,"Off-PT"))</f>
        <v>PT</v>
      </c>
      <c r="G127" s="906"/>
      <c r="H127" s="434">
        <f>INDEX(Lookup!$F$337:$Q$347,MATCH('3rd Party Channels'!B127,Lookup!$F$337:$F$347,0),MATCH('3rd Party Channels'!$F$9,Lookup!$F$337:$Q$337,0))</f>
        <v>0.1</v>
      </c>
      <c r="I127" s="400">
        <v>123.5</v>
      </c>
      <c r="J127" s="401">
        <f t="shared" si="440"/>
        <v>683.8</v>
      </c>
      <c r="K127" s="435">
        <f>H127*L127</f>
        <v>0</v>
      </c>
      <c r="L127" s="403">
        <f>COUNTA(AN127:BR127)</f>
        <v>0</v>
      </c>
      <c r="M127" s="404">
        <f t="shared" si="442"/>
        <v>123.5</v>
      </c>
      <c r="N127" s="404">
        <f t="shared" si="443"/>
        <v>0</v>
      </c>
      <c r="O127" s="9">
        <f>IF($L$4&gt;0,P127*J127*$M$4*H127,0)</f>
        <v>0</v>
      </c>
      <c r="P127" s="9">
        <f>COUNTIF(AN127:BR127,"A")</f>
        <v>0</v>
      </c>
      <c r="Q127" s="9">
        <f>IF($L$5&gt;0,R127*J127*$M$5*H127,0)</f>
        <v>0</v>
      </c>
      <c r="R127" s="9">
        <f>COUNTIF(AN127:BR127,"B")</f>
        <v>0</v>
      </c>
      <c r="S127" s="9">
        <f>IF($L$6&gt;0,T127*J127*$M$6*H127,0)</f>
        <v>0</v>
      </c>
      <c r="T127" s="9">
        <f>COUNTIF(AN127:BR127,"C")</f>
        <v>0</v>
      </c>
      <c r="U127" s="9">
        <f>IF($L$7&gt;0,V127*J127*$M$7*H127,0)</f>
        <v>0</v>
      </c>
      <c r="V127" s="9">
        <f>COUNTIF(AN127:BR127,"D")</f>
        <v>0</v>
      </c>
      <c r="W127" s="9">
        <f>IF($L$8&gt;0,X127*J127*$M$8*H127,0)</f>
        <v>0</v>
      </c>
      <c r="X127" s="9">
        <f>COUNTIF(AN127:BR127,"E")</f>
        <v>0</v>
      </c>
      <c r="Y127" s="9">
        <f>COUNTIF(AN127:BR127,"F")</f>
        <v>0</v>
      </c>
      <c r="Z127" s="9">
        <f>COUNTIF(AN127:BR127,"G")</f>
        <v>0</v>
      </c>
      <c r="AA127" s="9">
        <f>COUNTIF(AN127:BR127,"H")</f>
        <v>0</v>
      </c>
      <c r="AB127" s="9">
        <f>(Y127+Z127+AA127)*H127</f>
        <v>0</v>
      </c>
      <c r="AC127" s="9">
        <f>IF($L$4&gt;0,I127*$M$4*P127,0)</f>
        <v>0</v>
      </c>
      <c r="AD127" s="9">
        <f>IF($L$5&gt;0,I127*$M$5*R127,0)</f>
        <v>0</v>
      </c>
      <c r="AE127" s="9">
        <f>IF($L$6&gt;0,I127*$M$6*T127,0)</f>
        <v>0</v>
      </c>
      <c r="AF127" s="9">
        <f>IF($L$7&gt;0,I127*$M$7*V127,0)</f>
        <v>0</v>
      </c>
      <c r="AG127" s="9">
        <f>IF($L$8&gt;0,I127*$M$8*X127,0)</f>
        <v>0</v>
      </c>
      <c r="AH127" s="8">
        <f>IF(ISERROR(M127*$M$4),0,M127*$M$4)</f>
        <v>123.5</v>
      </c>
      <c r="AI127" s="8">
        <f>IF(ISERROR(M127*$M$5),0,M127*$M$5)</f>
        <v>0</v>
      </c>
      <c r="AJ127" s="8">
        <f>IF(ISERROR(M127*$M$6),0,M127*$M$6)</f>
        <v>0</v>
      </c>
      <c r="AK127" s="8">
        <f>IF(ISERROR(M127*$M$7),0,M127*$M$7)</f>
        <v>0</v>
      </c>
      <c r="AL127" s="8">
        <f>IF(ISERROR(M127*$M$8),0,M127*$M$8)</f>
        <v>0</v>
      </c>
      <c r="AM127" s="103" t="str">
        <f t="shared" si="455"/>
        <v>1</v>
      </c>
      <c r="AN127" s="63"/>
      <c r="AO127" s="63"/>
      <c r="AP127" s="63"/>
      <c r="AQ127" s="66"/>
      <c r="AR127" s="66"/>
      <c r="AS127" s="63"/>
      <c r="AT127" s="63"/>
      <c r="AU127" s="63"/>
      <c r="AV127" s="63"/>
      <c r="AW127" s="63"/>
      <c r="AX127" s="66"/>
      <c r="AY127" s="66"/>
      <c r="AZ127" s="63"/>
      <c r="BA127" s="63"/>
      <c r="BB127" s="63"/>
      <c r="BC127" s="63"/>
      <c r="BD127" s="63"/>
      <c r="BE127" s="66"/>
      <c r="BF127" s="66"/>
      <c r="BG127" s="63"/>
      <c r="BH127" s="63"/>
      <c r="BI127" s="63"/>
      <c r="BJ127" s="63"/>
      <c r="BK127" s="63"/>
      <c r="BL127" s="66"/>
      <c r="BM127" s="66"/>
      <c r="BN127" s="63"/>
      <c r="BO127" s="63"/>
      <c r="BP127" s="63"/>
      <c r="BQ127" s="63"/>
      <c r="BR127" s="63"/>
      <c r="BS127" s="70"/>
      <c r="BU127" s="70">
        <f t="shared" si="470"/>
        <v>0</v>
      </c>
      <c r="BV127" s="70">
        <f t="shared" si="471"/>
        <v>0</v>
      </c>
      <c r="BW127" s="70">
        <f t="shared" si="472"/>
        <v>0</v>
      </c>
      <c r="BX127" s="70">
        <f t="shared" si="473"/>
        <v>0</v>
      </c>
      <c r="BY127" s="70">
        <f t="shared" si="474"/>
        <v>0</v>
      </c>
      <c r="BZ127" s="70">
        <f t="shared" si="475"/>
        <v>0</v>
      </c>
      <c r="CB127" s="104">
        <f t="shared" si="476"/>
        <v>0</v>
      </c>
      <c r="CC127" s="104">
        <f t="shared" si="477"/>
        <v>0</v>
      </c>
      <c r="CD127" s="104">
        <f t="shared" si="478"/>
        <v>0</v>
      </c>
      <c r="CE127" s="104">
        <f t="shared" si="479"/>
        <v>0</v>
      </c>
      <c r="CF127" s="104">
        <f t="shared" si="480"/>
        <v>0</v>
      </c>
      <c r="CG127" s="104">
        <f t="shared" si="481"/>
        <v>0</v>
      </c>
      <c r="CI127" s="105">
        <f>P127*H127</f>
        <v>0</v>
      </c>
      <c r="CJ127" s="105">
        <f>R127*H127</f>
        <v>0</v>
      </c>
      <c r="CK127" s="105">
        <f>T127*H127</f>
        <v>0</v>
      </c>
      <c r="CL127" s="105">
        <f>V127*H127</f>
        <v>0</v>
      </c>
      <c r="CM127" s="105">
        <f>X127*H127</f>
        <v>0</v>
      </c>
      <c r="CN127" s="105">
        <f>Y127*H127</f>
        <v>0</v>
      </c>
      <c r="CO127" s="105">
        <f>Z127*H127</f>
        <v>0</v>
      </c>
      <c r="CP127" s="105">
        <f>AA127*H127</f>
        <v>0</v>
      </c>
      <c r="CV127" s="355">
        <f t="shared" si="490"/>
        <v>0</v>
      </c>
      <c r="CW127" s="355">
        <f t="shared" si="491"/>
        <v>0</v>
      </c>
      <c r="CX127" s="355">
        <f t="shared" si="492"/>
        <v>0</v>
      </c>
      <c r="CY127" s="355">
        <f t="shared" si="493"/>
        <v>0</v>
      </c>
      <c r="CZ127" s="355">
        <f t="shared" si="494"/>
        <v>0</v>
      </c>
      <c r="DA127" s="355">
        <f t="shared" si="495"/>
        <v>0</v>
      </c>
      <c r="DB127" s="355">
        <f t="shared" si="496"/>
        <v>0</v>
      </c>
      <c r="DC127" s="355">
        <f t="shared" si="497"/>
        <v>0</v>
      </c>
      <c r="DD127" s="68"/>
      <c r="DE127" s="1168">
        <f t="shared" si="498"/>
        <v>0</v>
      </c>
      <c r="DF127" s="1168" t="str">
        <f t="shared" si="499"/>
        <v>-</v>
      </c>
      <c r="DG127" s="1168" t="str">
        <f t="shared" si="500"/>
        <v>-</v>
      </c>
      <c r="DH127" s="1168" t="str">
        <f t="shared" si="501"/>
        <v>-</v>
      </c>
      <c r="DI127" s="1168" t="str">
        <f t="shared" si="502"/>
        <v>-</v>
      </c>
      <c r="DJ127" s="1168" t="str">
        <f t="shared" si="503"/>
        <v>-</v>
      </c>
      <c r="DK127" s="1168" t="str">
        <f t="shared" si="504"/>
        <v>-</v>
      </c>
      <c r="DL127" s="1168" t="str">
        <f t="shared" si="505"/>
        <v>-</v>
      </c>
      <c r="DM127" s="68"/>
      <c r="DN127" s="355">
        <f t="shared" si="506"/>
        <v>0</v>
      </c>
      <c r="DO127" s="355">
        <f t="shared" si="507"/>
        <v>0</v>
      </c>
      <c r="DP127" s="355">
        <f t="shared" si="508"/>
        <v>0</v>
      </c>
      <c r="DQ127" s="355">
        <f t="shared" si="509"/>
        <v>0</v>
      </c>
      <c r="DR127" s="355">
        <f t="shared" si="510"/>
        <v>0</v>
      </c>
      <c r="DS127" s="355">
        <f t="shared" si="511"/>
        <v>0</v>
      </c>
      <c r="DT127" s="355">
        <f t="shared" si="512"/>
        <v>0</v>
      </c>
      <c r="DU127" s="355">
        <f t="shared" si="513"/>
        <v>0</v>
      </c>
      <c r="DV127" s="68"/>
      <c r="DW127" s="68">
        <f t="shared" si="514"/>
        <v>0</v>
      </c>
      <c r="DX127" s="68" t="str">
        <f t="shared" si="515"/>
        <v>-</v>
      </c>
      <c r="DY127" s="68" t="str">
        <f t="shared" si="516"/>
        <v>-</v>
      </c>
      <c r="DZ127" s="68" t="str">
        <f t="shared" si="517"/>
        <v>-</v>
      </c>
      <c r="EA127" s="68" t="str">
        <f t="shared" si="518"/>
        <v>-</v>
      </c>
      <c r="EB127" s="68" t="str">
        <f t="shared" si="519"/>
        <v>-</v>
      </c>
      <c r="EC127" s="68" t="str">
        <f t="shared" si="520"/>
        <v>-</v>
      </c>
      <c r="ED127" s="68" t="str">
        <f t="shared" si="521"/>
        <v>-</v>
      </c>
      <c r="EE127" s="68"/>
      <c r="EF127" s="355">
        <f t="shared" si="522"/>
        <v>0</v>
      </c>
      <c r="EG127" s="355">
        <f t="shared" si="523"/>
        <v>0</v>
      </c>
      <c r="EH127" s="355">
        <f t="shared" si="524"/>
        <v>0</v>
      </c>
      <c r="EI127" s="355">
        <f t="shared" si="525"/>
        <v>0</v>
      </c>
      <c r="EJ127" s="355">
        <f t="shared" si="526"/>
        <v>0</v>
      </c>
      <c r="EK127" s="355">
        <f t="shared" si="527"/>
        <v>0</v>
      </c>
      <c r="EL127" s="355">
        <f t="shared" si="528"/>
        <v>0</v>
      </c>
      <c r="EM127" s="355">
        <f t="shared" si="529"/>
        <v>0</v>
      </c>
      <c r="EN127" s="68"/>
      <c r="EO127" s="68">
        <f t="shared" si="530"/>
        <v>0</v>
      </c>
      <c r="EP127" s="68" t="str">
        <f t="shared" si="531"/>
        <v>-</v>
      </c>
      <c r="EQ127" s="68" t="str">
        <f t="shared" si="532"/>
        <v>-</v>
      </c>
      <c r="ER127" s="68" t="str">
        <f t="shared" si="533"/>
        <v>-</v>
      </c>
      <c r="ES127" s="68" t="str">
        <f t="shared" si="534"/>
        <v>-</v>
      </c>
      <c r="ET127" s="68" t="str">
        <f t="shared" si="535"/>
        <v>-</v>
      </c>
      <c r="EU127" s="68" t="str">
        <f t="shared" si="536"/>
        <v>-</v>
      </c>
      <c r="EV127" s="68" t="str">
        <f t="shared" si="537"/>
        <v>-</v>
      </c>
      <c r="EW127" s="68"/>
      <c r="EX127" s="355">
        <f t="shared" si="538"/>
        <v>0</v>
      </c>
      <c r="EY127" s="355">
        <f t="shared" si="539"/>
        <v>0</v>
      </c>
      <c r="EZ127" s="355">
        <f t="shared" si="540"/>
        <v>0</v>
      </c>
      <c r="FA127" s="355">
        <f t="shared" si="541"/>
        <v>0</v>
      </c>
      <c r="FB127" s="355">
        <f t="shared" si="542"/>
        <v>0</v>
      </c>
      <c r="FC127" s="355">
        <f t="shared" si="543"/>
        <v>0</v>
      </c>
      <c r="FD127" s="355">
        <f t="shared" si="544"/>
        <v>0</v>
      </c>
      <c r="FE127" s="355">
        <f t="shared" si="545"/>
        <v>0</v>
      </c>
      <c r="FF127" s="68"/>
      <c r="FG127" s="68">
        <f t="shared" si="546"/>
        <v>0</v>
      </c>
      <c r="FH127" s="68" t="str">
        <f t="shared" si="547"/>
        <v>-</v>
      </c>
      <c r="FI127" s="68" t="str">
        <f t="shared" si="548"/>
        <v>-</v>
      </c>
      <c r="FJ127" s="68" t="str">
        <f t="shared" si="549"/>
        <v>-</v>
      </c>
      <c r="FK127" s="68" t="str">
        <f t="shared" si="550"/>
        <v>-</v>
      </c>
      <c r="FL127" s="68" t="str">
        <f t="shared" si="551"/>
        <v>-</v>
      </c>
      <c r="FM127" s="68" t="str">
        <f t="shared" si="552"/>
        <v>-</v>
      </c>
      <c r="FN127" s="68" t="str">
        <f t="shared" si="553"/>
        <v>-</v>
      </c>
      <c r="FO127" s="68"/>
      <c r="FP127" s="355">
        <f t="shared" si="554"/>
        <v>0</v>
      </c>
      <c r="FQ127" s="355">
        <f t="shared" si="555"/>
        <v>0</v>
      </c>
      <c r="FR127" s="355">
        <f t="shared" si="556"/>
        <v>0</v>
      </c>
      <c r="FS127" s="355">
        <f t="shared" si="557"/>
        <v>0</v>
      </c>
      <c r="FT127" s="355">
        <f t="shared" si="558"/>
        <v>0</v>
      </c>
      <c r="FU127" s="355">
        <f t="shared" si="559"/>
        <v>0</v>
      </c>
      <c r="FV127" s="355">
        <f t="shared" si="560"/>
        <v>0</v>
      </c>
      <c r="FW127" s="355">
        <f t="shared" si="561"/>
        <v>0</v>
      </c>
      <c r="FX127" s="68"/>
      <c r="FY127" s="68">
        <f t="shared" si="562"/>
        <v>0</v>
      </c>
      <c r="FZ127" s="68" t="str">
        <f t="shared" si="563"/>
        <v>-</v>
      </c>
      <c r="GA127" s="68" t="str">
        <f t="shared" si="564"/>
        <v>-</v>
      </c>
      <c r="GB127" s="68" t="str">
        <f t="shared" si="565"/>
        <v>-</v>
      </c>
      <c r="GC127" s="68" t="str">
        <f t="shared" si="566"/>
        <v>-</v>
      </c>
      <c r="GD127" s="68" t="str">
        <f t="shared" si="567"/>
        <v>-</v>
      </c>
      <c r="GE127" s="68" t="str">
        <f t="shared" si="568"/>
        <v>-</v>
      </c>
      <c r="GF127" s="68" t="str">
        <f t="shared" si="569"/>
        <v>-</v>
      </c>
    </row>
    <row r="128" spans="1:188" ht="12" x14ac:dyDescent="0.3">
      <c r="A128" s="405"/>
      <c r="B128" s="405" t="s">
        <v>242</v>
      </c>
      <c r="C128" s="405" t="s">
        <v>26</v>
      </c>
      <c r="D128" s="406">
        <v>0</v>
      </c>
      <c r="E128" s="406">
        <v>0.72916666666666663</v>
      </c>
      <c r="F128" s="407" t="str">
        <f t="shared" si="439"/>
        <v>Off-PT</v>
      </c>
      <c r="G128" s="8"/>
      <c r="H128" s="436">
        <f>INDEX(Lookup!$F$337:$Q$347,MATCH('3rd Party Channels'!B128,Lookup!$F$337:$F$347,0),MATCH('3rd Party Channels'!$F$9,Lookup!$F$337:$Q$337,0))</f>
        <v>0.1</v>
      </c>
      <c r="I128" s="409">
        <v>57.2</v>
      </c>
      <c r="J128" s="410">
        <f t="shared" si="440"/>
        <v>683.8</v>
      </c>
      <c r="K128" s="437">
        <f t="shared" si="456"/>
        <v>0</v>
      </c>
      <c r="L128" s="412">
        <f t="shared" si="441"/>
        <v>0</v>
      </c>
      <c r="M128" s="413">
        <f t="shared" si="442"/>
        <v>57.2</v>
      </c>
      <c r="N128" s="413">
        <f t="shared" si="443"/>
        <v>0</v>
      </c>
      <c r="O128" s="9">
        <f t="shared" si="457"/>
        <v>0</v>
      </c>
      <c r="P128" s="9">
        <f t="shared" si="458"/>
        <v>0</v>
      </c>
      <c r="Q128" s="9">
        <f t="shared" si="459"/>
        <v>0</v>
      </c>
      <c r="R128" s="9">
        <f t="shared" si="460"/>
        <v>0</v>
      </c>
      <c r="S128" s="9">
        <f t="shared" si="461"/>
        <v>0</v>
      </c>
      <c r="T128" s="9">
        <f t="shared" si="462"/>
        <v>0</v>
      </c>
      <c r="U128" s="9">
        <f t="shared" si="463"/>
        <v>0</v>
      </c>
      <c r="V128" s="9">
        <f t="shared" si="464"/>
        <v>0</v>
      </c>
      <c r="W128" s="9">
        <f t="shared" si="465"/>
        <v>0</v>
      </c>
      <c r="X128" s="9">
        <f t="shared" si="466"/>
        <v>0</v>
      </c>
      <c r="Y128" s="9">
        <f t="shared" si="444"/>
        <v>0</v>
      </c>
      <c r="Z128" s="9">
        <f t="shared" si="467"/>
        <v>0</v>
      </c>
      <c r="AA128" s="9">
        <f t="shared" si="468"/>
        <v>0</v>
      </c>
      <c r="AB128" s="9">
        <f t="shared" si="469"/>
        <v>0</v>
      </c>
      <c r="AC128" s="9">
        <f t="shared" si="445"/>
        <v>0</v>
      </c>
      <c r="AD128" s="9">
        <f t="shared" si="446"/>
        <v>0</v>
      </c>
      <c r="AE128" s="9">
        <f t="shared" si="447"/>
        <v>0</v>
      </c>
      <c r="AF128" s="9">
        <f t="shared" si="448"/>
        <v>0</v>
      </c>
      <c r="AG128" s="9">
        <f t="shared" si="449"/>
        <v>0</v>
      </c>
      <c r="AH128" s="8">
        <f t="shared" si="450"/>
        <v>57.2</v>
      </c>
      <c r="AI128" s="8">
        <f t="shared" si="451"/>
        <v>0</v>
      </c>
      <c r="AJ128" s="8">
        <f t="shared" si="452"/>
        <v>0</v>
      </c>
      <c r="AK128" s="8">
        <f t="shared" si="453"/>
        <v>0</v>
      </c>
      <c r="AL128" s="8">
        <f t="shared" si="454"/>
        <v>0</v>
      </c>
      <c r="AM128" s="103" t="str">
        <f t="shared" si="455"/>
        <v>1</v>
      </c>
      <c r="AN128" s="63"/>
      <c r="AO128" s="63"/>
      <c r="AP128" s="63"/>
      <c r="AQ128" s="66"/>
      <c r="AR128" s="66"/>
      <c r="AS128" s="63"/>
      <c r="AT128" s="63"/>
      <c r="AU128" s="63"/>
      <c r="AV128" s="63"/>
      <c r="AW128" s="63"/>
      <c r="AX128" s="66"/>
      <c r="AY128" s="66"/>
      <c r="AZ128" s="63"/>
      <c r="BA128" s="63"/>
      <c r="BB128" s="63"/>
      <c r="BC128" s="63"/>
      <c r="BD128" s="63"/>
      <c r="BE128" s="66"/>
      <c r="BF128" s="66"/>
      <c r="BG128" s="63"/>
      <c r="BH128" s="63"/>
      <c r="BI128" s="63"/>
      <c r="BJ128" s="63"/>
      <c r="BK128" s="63"/>
      <c r="BL128" s="66"/>
      <c r="BM128" s="66"/>
      <c r="BN128" s="63"/>
      <c r="BO128" s="63"/>
      <c r="BP128" s="63"/>
      <c r="BQ128" s="63"/>
      <c r="BR128" s="63"/>
      <c r="BS128" s="70"/>
      <c r="BU128" s="70">
        <f t="shared" si="470"/>
        <v>0</v>
      </c>
      <c r="BV128" s="70">
        <f t="shared" si="471"/>
        <v>0</v>
      </c>
      <c r="BW128" s="70">
        <f t="shared" si="472"/>
        <v>0</v>
      </c>
      <c r="BX128" s="70">
        <f t="shared" si="473"/>
        <v>0</v>
      </c>
      <c r="BY128" s="70">
        <f t="shared" si="474"/>
        <v>0</v>
      </c>
      <c r="BZ128" s="70">
        <f t="shared" si="475"/>
        <v>0</v>
      </c>
      <c r="CB128" s="104">
        <f t="shared" si="476"/>
        <v>0</v>
      </c>
      <c r="CC128" s="104">
        <f t="shared" si="477"/>
        <v>0</v>
      </c>
      <c r="CD128" s="104">
        <f t="shared" si="478"/>
        <v>0</v>
      </c>
      <c r="CE128" s="104">
        <f t="shared" si="479"/>
        <v>0</v>
      </c>
      <c r="CF128" s="104">
        <f t="shared" si="480"/>
        <v>0</v>
      </c>
      <c r="CG128" s="104">
        <f t="shared" si="481"/>
        <v>0</v>
      </c>
      <c r="CI128" s="105">
        <f t="shared" si="482"/>
        <v>0</v>
      </c>
      <c r="CJ128" s="105">
        <f t="shared" si="483"/>
        <v>0</v>
      </c>
      <c r="CK128" s="105">
        <f t="shared" si="484"/>
        <v>0</v>
      </c>
      <c r="CL128" s="105">
        <f t="shared" si="485"/>
        <v>0</v>
      </c>
      <c r="CM128" s="105">
        <f t="shared" si="486"/>
        <v>0</v>
      </c>
      <c r="CN128" s="105">
        <f t="shared" si="487"/>
        <v>0</v>
      </c>
      <c r="CO128" s="105">
        <f t="shared" si="488"/>
        <v>0</v>
      </c>
      <c r="CP128" s="105">
        <f t="shared" si="489"/>
        <v>0</v>
      </c>
      <c r="CV128" s="355">
        <f t="shared" si="490"/>
        <v>0</v>
      </c>
      <c r="CW128" s="355">
        <f t="shared" si="491"/>
        <v>0</v>
      </c>
      <c r="CX128" s="355">
        <f t="shared" si="492"/>
        <v>0</v>
      </c>
      <c r="CY128" s="355">
        <f t="shared" si="493"/>
        <v>0</v>
      </c>
      <c r="CZ128" s="355">
        <f t="shared" si="494"/>
        <v>0</v>
      </c>
      <c r="DA128" s="355">
        <f t="shared" si="495"/>
        <v>0</v>
      </c>
      <c r="DB128" s="355">
        <f t="shared" si="496"/>
        <v>0</v>
      </c>
      <c r="DC128" s="355">
        <f t="shared" si="497"/>
        <v>0</v>
      </c>
      <c r="DD128" s="68"/>
      <c r="DE128" s="1168">
        <f t="shared" si="498"/>
        <v>0</v>
      </c>
      <c r="DF128" s="1168" t="str">
        <f t="shared" si="499"/>
        <v>-</v>
      </c>
      <c r="DG128" s="1168" t="str">
        <f t="shared" si="500"/>
        <v>-</v>
      </c>
      <c r="DH128" s="1168" t="str">
        <f t="shared" si="501"/>
        <v>-</v>
      </c>
      <c r="DI128" s="1168" t="str">
        <f t="shared" si="502"/>
        <v>-</v>
      </c>
      <c r="DJ128" s="1168" t="str">
        <f t="shared" si="503"/>
        <v>-</v>
      </c>
      <c r="DK128" s="1168" t="str">
        <f t="shared" si="504"/>
        <v>-</v>
      </c>
      <c r="DL128" s="1168" t="str">
        <f t="shared" si="505"/>
        <v>-</v>
      </c>
      <c r="DM128" s="68"/>
      <c r="DN128" s="355">
        <f t="shared" si="506"/>
        <v>0</v>
      </c>
      <c r="DO128" s="355">
        <f t="shared" si="507"/>
        <v>0</v>
      </c>
      <c r="DP128" s="355">
        <f t="shared" si="508"/>
        <v>0</v>
      </c>
      <c r="DQ128" s="355">
        <f t="shared" si="509"/>
        <v>0</v>
      </c>
      <c r="DR128" s="355">
        <f t="shared" si="510"/>
        <v>0</v>
      </c>
      <c r="DS128" s="355">
        <f t="shared" si="511"/>
        <v>0</v>
      </c>
      <c r="DT128" s="355">
        <f t="shared" si="512"/>
        <v>0</v>
      </c>
      <c r="DU128" s="355">
        <f t="shared" si="513"/>
        <v>0</v>
      </c>
      <c r="DV128" s="68"/>
      <c r="DW128" s="68">
        <f t="shared" si="514"/>
        <v>0</v>
      </c>
      <c r="DX128" s="68" t="str">
        <f t="shared" si="515"/>
        <v>-</v>
      </c>
      <c r="DY128" s="68" t="str">
        <f t="shared" si="516"/>
        <v>-</v>
      </c>
      <c r="DZ128" s="68" t="str">
        <f t="shared" si="517"/>
        <v>-</v>
      </c>
      <c r="EA128" s="68" t="str">
        <f t="shared" si="518"/>
        <v>-</v>
      </c>
      <c r="EB128" s="68" t="str">
        <f t="shared" si="519"/>
        <v>-</v>
      </c>
      <c r="EC128" s="68" t="str">
        <f t="shared" si="520"/>
        <v>-</v>
      </c>
      <c r="ED128" s="68" t="str">
        <f t="shared" si="521"/>
        <v>-</v>
      </c>
      <c r="EE128" s="68"/>
      <c r="EF128" s="355">
        <f t="shared" si="522"/>
        <v>0</v>
      </c>
      <c r="EG128" s="355">
        <f t="shared" si="523"/>
        <v>0</v>
      </c>
      <c r="EH128" s="355">
        <f t="shared" si="524"/>
        <v>0</v>
      </c>
      <c r="EI128" s="355">
        <f t="shared" si="525"/>
        <v>0</v>
      </c>
      <c r="EJ128" s="355">
        <f t="shared" si="526"/>
        <v>0</v>
      </c>
      <c r="EK128" s="355">
        <f t="shared" si="527"/>
        <v>0</v>
      </c>
      <c r="EL128" s="355">
        <f t="shared" si="528"/>
        <v>0</v>
      </c>
      <c r="EM128" s="355">
        <f t="shared" si="529"/>
        <v>0</v>
      </c>
      <c r="EN128" s="68"/>
      <c r="EO128" s="68">
        <f t="shared" si="530"/>
        <v>0</v>
      </c>
      <c r="EP128" s="68" t="str">
        <f t="shared" si="531"/>
        <v>-</v>
      </c>
      <c r="EQ128" s="68" t="str">
        <f t="shared" si="532"/>
        <v>-</v>
      </c>
      <c r="ER128" s="68" t="str">
        <f t="shared" si="533"/>
        <v>-</v>
      </c>
      <c r="ES128" s="68" t="str">
        <f t="shared" si="534"/>
        <v>-</v>
      </c>
      <c r="ET128" s="68" t="str">
        <f t="shared" si="535"/>
        <v>-</v>
      </c>
      <c r="EU128" s="68" t="str">
        <f t="shared" si="536"/>
        <v>-</v>
      </c>
      <c r="EV128" s="68" t="str">
        <f t="shared" si="537"/>
        <v>-</v>
      </c>
      <c r="EW128" s="68"/>
      <c r="EX128" s="355">
        <f t="shared" si="538"/>
        <v>0</v>
      </c>
      <c r="EY128" s="355">
        <f t="shared" si="539"/>
        <v>0</v>
      </c>
      <c r="EZ128" s="355">
        <f t="shared" si="540"/>
        <v>0</v>
      </c>
      <c r="FA128" s="355">
        <f t="shared" si="541"/>
        <v>0</v>
      </c>
      <c r="FB128" s="355">
        <f t="shared" si="542"/>
        <v>0</v>
      </c>
      <c r="FC128" s="355">
        <f t="shared" si="543"/>
        <v>0</v>
      </c>
      <c r="FD128" s="355">
        <f t="shared" si="544"/>
        <v>0</v>
      </c>
      <c r="FE128" s="355">
        <f t="shared" si="545"/>
        <v>0</v>
      </c>
      <c r="FF128" s="68"/>
      <c r="FG128" s="68">
        <f t="shared" si="546"/>
        <v>0</v>
      </c>
      <c r="FH128" s="68" t="str">
        <f t="shared" si="547"/>
        <v>-</v>
      </c>
      <c r="FI128" s="68" t="str">
        <f t="shared" si="548"/>
        <v>-</v>
      </c>
      <c r="FJ128" s="68" t="str">
        <f t="shared" si="549"/>
        <v>-</v>
      </c>
      <c r="FK128" s="68" t="str">
        <f t="shared" si="550"/>
        <v>-</v>
      </c>
      <c r="FL128" s="68" t="str">
        <f t="shared" si="551"/>
        <v>-</v>
      </c>
      <c r="FM128" s="68" t="str">
        <f t="shared" si="552"/>
        <v>-</v>
      </c>
      <c r="FN128" s="68" t="str">
        <f t="shared" si="553"/>
        <v>-</v>
      </c>
      <c r="FO128" s="68"/>
      <c r="FP128" s="355">
        <f t="shared" si="554"/>
        <v>0</v>
      </c>
      <c r="FQ128" s="355">
        <f t="shared" si="555"/>
        <v>0</v>
      </c>
      <c r="FR128" s="355">
        <f t="shared" si="556"/>
        <v>0</v>
      </c>
      <c r="FS128" s="355">
        <f t="shared" si="557"/>
        <v>0</v>
      </c>
      <c r="FT128" s="355">
        <f t="shared" si="558"/>
        <v>0</v>
      </c>
      <c r="FU128" s="355">
        <f t="shared" si="559"/>
        <v>0</v>
      </c>
      <c r="FV128" s="355">
        <f t="shared" si="560"/>
        <v>0</v>
      </c>
      <c r="FW128" s="355">
        <f t="shared" si="561"/>
        <v>0</v>
      </c>
      <c r="FX128" s="68"/>
      <c r="FY128" s="68">
        <f t="shared" si="562"/>
        <v>0</v>
      </c>
      <c r="FZ128" s="68" t="str">
        <f t="shared" si="563"/>
        <v>-</v>
      </c>
      <c r="GA128" s="68" t="str">
        <f t="shared" si="564"/>
        <v>-</v>
      </c>
      <c r="GB128" s="68" t="str">
        <f t="shared" si="565"/>
        <v>-</v>
      </c>
      <c r="GC128" s="68" t="str">
        <f t="shared" si="566"/>
        <v>-</v>
      </c>
      <c r="GD128" s="68" t="str">
        <f t="shared" si="567"/>
        <v>-</v>
      </c>
      <c r="GE128" s="68" t="str">
        <f t="shared" si="568"/>
        <v>-</v>
      </c>
      <c r="GF128" s="68" t="str">
        <f t="shared" si="569"/>
        <v>-</v>
      </c>
    </row>
    <row r="129" spans="1:188" ht="12" x14ac:dyDescent="0.3">
      <c r="A129" s="387"/>
      <c r="B129" s="387" t="s">
        <v>242</v>
      </c>
      <c r="C129" s="387" t="s">
        <v>26</v>
      </c>
      <c r="D129" s="388">
        <v>0</v>
      </c>
      <c r="E129" s="388">
        <v>0.72916666666666663</v>
      </c>
      <c r="F129" s="389" t="str">
        <f t="shared" si="439"/>
        <v>Off-PT</v>
      </c>
      <c r="G129" s="9"/>
      <c r="H129" s="432">
        <f>INDEX(Lookup!$F$337:$Q$347,MATCH('3rd Party Channels'!B129,Lookup!$F$337:$F$347,0),MATCH('3rd Party Channels'!$F$9,Lookup!$F$337:$Q$337,0))</f>
        <v>0.1</v>
      </c>
      <c r="I129" s="391">
        <v>57.2</v>
      </c>
      <c r="J129" s="392">
        <f t="shared" si="440"/>
        <v>683.8</v>
      </c>
      <c r="K129" s="433">
        <f t="shared" si="456"/>
        <v>0</v>
      </c>
      <c r="L129" s="394">
        <f t="shared" si="441"/>
        <v>0</v>
      </c>
      <c r="M129" s="395">
        <f t="shared" si="442"/>
        <v>57.2</v>
      </c>
      <c r="N129" s="395">
        <f t="shared" si="443"/>
        <v>0</v>
      </c>
      <c r="O129" s="9">
        <f t="shared" si="457"/>
        <v>0</v>
      </c>
      <c r="P129" s="9">
        <f t="shared" si="458"/>
        <v>0</v>
      </c>
      <c r="Q129" s="9">
        <f t="shared" si="459"/>
        <v>0</v>
      </c>
      <c r="R129" s="9">
        <f t="shared" si="460"/>
        <v>0</v>
      </c>
      <c r="S129" s="9">
        <f t="shared" si="461"/>
        <v>0</v>
      </c>
      <c r="T129" s="9">
        <f t="shared" si="462"/>
        <v>0</v>
      </c>
      <c r="U129" s="9">
        <f t="shared" si="463"/>
        <v>0</v>
      </c>
      <c r="V129" s="9">
        <f t="shared" si="464"/>
        <v>0</v>
      </c>
      <c r="W129" s="9">
        <f t="shared" si="465"/>
        <v>0</v>
      </c>
      <c r="X129" s="9">
        <f t="shared" si="466"/>
        <v>0</v>
      </c>
      <c r="Y129" s="9">
        <f t="shared" si="444"/>
        <v>0</v>
      </c>
      <c r="Z129" s="9">
        <f t="shared" si="467"/>
        <v>0</v>
      </c>
      <c r="AA129" s="9">
        <f t="shared" si="468"/>
        <v>0</v>
      </c>
      <c r="AB129" s="9">
        <f t="shared" si="469"/>
        <v>0</v>
      </c>
      <c r="AC129" s="9">
        <f t="shared" si="445"/>
        <v>0</v>
      </c>
      <c r="AD129" s="9">
        <f t="shared" si="446"/>
        <v>0</v>
      </c>
      <c r="AE129" s="9">
        <f t="shared" si="447"/>
        <v>0</v>
      </c>
      <c r="AF129" s="9">
        <f t="shared" si="448"/>
        <v>0</v>
      </c>
      <c r="AG129" s="9">
        <f t="shared" si="449"/>
        <v>0</v>
      </c>
      <c r="AH129" s="8">
        <f t="shared" si="450"/>
        <v>57.2</v>
      </c>
      <c r="AI129" s="8">
        <f t="shared" si="451"/>
        <v>0</v>
      </c>
      <c r="AJ129" s="8">
        <f t="shared" si="452"/>
        <v>0</v>
      </c>
      <c r="AK129" s="8">
        <f t="shared" si="453"/>
        <v>0</v>
      </c>
      <c r="AL129" s="8">
        <f t="shared" si="454"/>
        <v>0</v>
      </c>
      <c r="AM129" s="103" t="str">
        <f t="shared" si="455"/>
        <v>1</v>
      </c>
      <c r="AN129" s="63"/>
      <c r="AO129" s="63"/>
      <c r="AP129" s="63"/>
      <c r="AQ129" s="66"/>
      <c r="AR129" s="66"/>
      <c r="AS129" s="63"/>
      <c r="AT129" s="63"/>
      <c r="AU129" s="63"/>
      <c r="AV129" s="63"/>
      <c r="AW129" s="63"/>
      <c r="AX129" s="66"/>
      <c r="AY129" s="66"/>
      <c r="AZ129" s="63"/>
      <c r="BA129" s="63"/>
      <c r="BB129" s="63"/>
      <c r="BC129" s="63"/>
      <c r="BD129" s="63"/>
      <c r="BE129" s="66"/>
      <c r="BF129" s="66"/>
      <c r="BG129" s="63"/>
      <c r="BH129" s="63"/>
      <c r="BI129" s="63"/>
      <c r="BJ129" s="63"/>
      <c r="BK129" s="63"/>
      <c r="BL129" s="66"/>
      <c r="BM129" s="66"/>
      <c r="BN129" s="63"/>
      <c r="BO129" s="63"/>
      <c r="BP129" s="63"/>
      <c r="BQ129" s="63"/>
      <c r="BR129" s="63"/>
      <c r="BS129" s="70"/>
      <c r="BU129" s="70">
        <f t="shared" si="470"/>
        <v>0</v>
      </c>
      <c r="BV129" s="70">
        <f t="shared" si="471"/>
        <v>0</v>
      </c>
      <c r="BW129" s="70">
        <f t="shared" si="472"/>
        <v>0</v>
      </c>
      <c r="BX129" s="70">
        <f t="shared" si="473"/>
        <v>0</v>
      </c>
      <c r="BY129" s="70">
        <f t="shared" si="474"/>
        <v>0</v>
      </c>
      <c r="BZ129" s="70">
        <f t="shared" si="475"/>
        <v>0</v>
      </c>
      <c r="CB129" s="104">
        <f t="shared" si="476"/>
        <v>0</v>
      </c>
      <c r="CC129" s="104">
        <f t="shared" si="477"/>
        <v>0</v>
      </c>
      <c r="CD129" s="104">
        <f t="shared" si="478"/>
        <v>0</v>
      </c>
      <c r="CE129" s="104">
        <f t="shared" si="479"/>
        <v>0</v>
      </c>
      <c r="CF129" s="104">
        <f t="shared" si="480"/>
        <v>0</v>
      </c>
      <c r="CG129" s="104">
        <f t="shared" si="481"/>
        <v>0</v>
      </c>
      <c r="CI129" s="105">
        <f t="shared" si="482"/>
        <v>0</v>
      </c>
      <c r="CJ129" s="105">
        <f t="shared" si="483"/>
        <v>0</v>
      </c>
      <c r="CK129" s="105">
        <f t="shared" si="484"/>
        <v>0</v>
      </c>
      <c r="CL129" s="105">
        <f t="shared" si="485"/>
        <v>0</v>
      </c>
      <c r="CM129" s="105">
        <f t="shared" si="486"/>
        <v>0</v>
      </c>
      <c r="CN129" s="105">
        <f t="shared" si="487"/>
        <v>0</v>
      </c>
      <c r="CO129" s="105">
        <f t="shared" si="488"/>
        <v>0</v>
      </c>
      <c r="CP129" s="105">
        <f t="shared" si="489"/>
        <v>0</v>
      </c>
      <c r="CV129" s="355">
        <f t="shared" si="490"/>
        <v>0</v>
      </c>
      <c r="CW129" s="355">
        <f t="shared" si="491"/>
        <v>0</v>
      </c>
      <c r="CX129" s="355">
        <f t="shared" si="492"/>
        <v>0</v>
      </c>
      <c r="CY129" s="355">
        <f t="shared" si="493"/>
        <v>0</v>
      </c>
      <c r="CZ129" s="355">
        <f t="shared" si="494"/>
        <v>0</v>
      </c>
      <c r="DA129" s="355">
        <f t="shared" si="495"/>
        <v>0</v>
      </c>
      <c r="DB129" s="355">
        <f t="shared" si="496"/>
        <v>0</v>
      </c>
      <c r="DC129" s="355">
        <f t="shared" si="497"/>
        <v>0</v>
      </c>
      <c r="DD129" s="68"/>
      <c r="DE129" s="1168">
        <f t="shared" si="498"/>
        <v>0</v>
      </c>
      <c r="DF129" s="1168" t="str">
        <f t="shared" si="499"/>
        <v>-</v>
      </c>
      <c r="DG129" s="1168" t="str">
        <f t="shared" si="500"/>
        <v>-</v>
      </c>
      <c r="DH129" s="1168" t="str">
        <f t="shared" si="501"/>
        <v>-</v>
      </c>
      <c r="DI129" s="1168" t="str">
        <f t="shared" si="502"/>
        <v>-</v>
      </c>
      <c r="DJ129" s="1168" t="str">
        <f t="shared" si="503"/>
        <v>-</v>
      </c>
      <c r="DK129" s="1168" t="str">
        <f t="shared" si="504"/>
        <v>-</v>
      </c>
      <c r="DL129" s="1168" t="str">
        <f t="shared" si="505"/>
        <v>-</v>
      </c>
      <c r="DM129" s="68"/>
      <c r="DN129" s="355">
        <f t="shared" si="506"/>
        <v>0</v>
      </c>
      <c r="DO129" s="355">
        <f t="shared" si="507"/>
        <v>0</v>
      </c>
      <c r="DP129" s="355">
        <f t="shared" si="508"/>
        <v>0</v>
      </c>
      <c r="DQ129" s="355">
        <f t="shared" si="509"/>
        <v>0</v>
      </c>
      <c r="DR129" s="355">
        <f t="shared" si="510"/>
        <v>0</v>
      </c>
      <c r="DS129" s="355">
        <f t="shared" si="511"/>
        <v>0</v>
      </c>
      <c r="DT129" s="355">
        <f t="shared" si="512"/>
        <v>0</v>
      </c>
      <c r="DU129" s="355">
        <f t="shared" si="513"/>
        <v>0</v>
      </c>
      <c r="DV129" s="68"/>
      <c r="DW129" s="68">
        <f t="shared" si="514"/>
        <v>0</v>
      </c>
      <c r="DX129" s="68" t="str">
        <f t="shared" si="515"/>
        <v>-</v>
      </c>
      <c r="DY129" s="68" t="str">
        <f t="shared" si="516"/>
        <v>-</v>
      </c>
      <c r="DZ129" s="68" t="str">
        <f t="shared" si="517"/>
        <v>-</v>
      </c>
      <c r="EA129" s="68" t="str">
        <f t="shared" si="518"/>
        <v>-</v>
      </c>
      <c r="EB129" s="68" t="str">
        <f t="shared" si="519"/>
        <v>-</v>
      </c>
      <c r="EC129" s="68" t="str">
        <f t="shared" si="520"/>
        <v>-</v>
      </c>
      <c r="ED129" s="68" t="str">
        <f t="shared" si="521"/>
        <v>-</v>
      </c>
      <c r="EE129" s="68"/>
      <c r="EF129" s="355">
        <f t="shared" si="522"/>
        <v>0</v>
      </c>
      <c r="EG129" s="355">
        <f t="shared" si="523"/>
        <v>0</v>
      </c>
      <c r="EH129" s="355">
        <f t="shared" si="524"/>
        <v>0</v>
      </c>
      <c r="EI129" s="355">
        <f t="shared" si="525"/>
        <v>0</v>
      </c>
      <c r="EJ129" s="355">
        <f t="shared" si="526"/>
        <v>0</v>
      </c>
      <c r="EK129" s="355">
        <f t="shared" si="527"/>
        <v>0</v>
      </c>
      <c r="EL129" s="355">
        <f t="shared" si="528"/>
        <v>0</v>
      </c>
      <c r="EM129" s="355">
        <f t="shared" si="529"/>
        <v>0</v>
      </c>
      <c r="EN129" s="68"/>
      <c r="EO129" s="68">
        <f t="shared" si="530"/>
        <v>0</v>
      </c>
      <c r="EP129" s="68" t="str">
        <f t="shared" si="531"/>
        <v>-</v>
      </c>
      <c r="EQ129" s="68" t="str">
        <f t="shared" si="532"/>
        <v>-</v>
      </c>
      <c r="ER129" s="68" t="str">
        <f t="shared" si="533"/>
        <v>-</v>
      </c>
      <c r="ES129" s="68" t="str">
        <f t="shared" si="534"/>
        <v>-</v>
      </c>
      <c r="ET129" s="68" t="str">
        <f t="shared" si="535"/>
        <v>-</v>
      </c>
      <c r="EU129" s="68" t="str">
        <f t="shared" si="536"/>
        <v>-</v>
      </c>
      <c r="EV129" s="68" t="str">
        <f t="shared" si="537"/>
        <v>-</v>
      </c>
      <c r="EW129" s="68"/>
      <c r="EX129" s="355">
        <f t="shared" si="538"/>
        <v>0</v>
      </c>
      <c r="EY129" s="355">
        <f t="shared" si="539"/>
        <v>0</v>
      </c>
      <c r="EZ129" s="355">
        <f t="shared" si="540"/>
        <v>0</v>
      </c>
      <c r="FA129" s="355">
        <f t="shared" si="541"/>
        <v>0</v>
      </c>
      <c r="FB129" s="355">
        <f t="shared" si="542"/>
        <v>0</v>
      </c>
      <c r="FC129" s="355">
        <f t="shared" si="543"/>
        <v>0</v>
      </c>
      <c r="FD129" s="355">
        <f t="shared" si="544"/>
        <v>0</v>
      </c>
      <c r="FE129" s="355">
        <f t="shared" si="545"/>
        <v>0</v>
      </c>
      <c r="FF129" s="68"/>
      <c r="FG129" s="68">
        <f t="shared" si="546"/>
        <v>0</v>
      </c>
      <c r="FH129" s="68" t="str">
        <f t="shared" si="547"/>
        <v>-</v>
      </c>
      <c r="FI129" s="68" t="str">
        <f t="shared" si="548"/>
        <v>-</v>
      </c>
      <c r="FJ129" s="68" t="str">
        <f t="shared" si="549"/>
        <v>-</v>
      </c>
      <c r="FK129" s="68" t="str">
        <f t="shared" si="550"/>
        <v>-</v>
      </c>
      <c r="FL129" s="68" t="str">
        <f t="shared" si="551"/>
        <v>-</v>
      </c>
      <c r="FM129" s="68" t="str">
        <f t="shared" si="552"/>
        <v>-</v>
      </c>
      <c r="FN129" s="68" t="str">
        <f t="shared" si="553"/>
        <v>-</v>
      </c>
      <c r="FO129" s="68"/>
      <c r="FP129" s="355">
        <f t="shared" si="554"/>
        <v>0</v>
      </c>
      <c r="FQ129" s="355">
        <f t="shared" si="555"/>
        <v>0</v>
      </c>
      <c r="FR129" s="355">
        <f t="shared" si="556"/>
        <v>0</v>
      </c>
      <c r="FS129" s="355">
        <f t="shared" si="557"/>
        <v>0</v>
      </c>
      <c r="FT129" s="355">
        <f t="shared" si="558"/>
        <v>0</v>
      </c>
      <c r="FU129" s="355">
        <f t="shared" si="559"/>
        <v>0</v>
      </c>
      <c r="FV129" s="355">
        <f t="shared" si="560"/>
        <v>0</v>
      </c>
      <c r="FW129" s="355">
        <f t="shared" si="561"/>
        <v>0</v>
      </c>
      <c r="FX129" s="68"/>
      <c r="FY129" s="68">
        <f t="shared" si="562"/>
        <v>0</v>
      </c>
      <c r="FZ129" s="68" t="str">
        <f t="shared" si="563"/>
        <v>-</v>
      </c>
      <c r="GA129" s="68" t="str">
        <f t="shared" si="564"/>
        <v>-</v>
      </c>
      <c r="GB129" s="68" t="str">
        <f t="shared" si="565"/>
        <v>-</v>
      </c>
      <c r="GC129" s="68" t="str">
        <f t="shared" si="566"/>
        <v>-</v>
      </c>
      <c r="GD129" s="68" t="str">
        <f t="shared" si="567"/>
        <v>-</v>
      </c>
      <c r="GE129" s="68" t="str">
        <f t="shared" si="568"/>
        <v>-</v>
      </c>
      <c r="GF129" s="68" t="str">
        <f t="shared" si="569"/>
        <v>-</v>
      </c>
    </row>
    <row r="130" spans="1:188" ht="12" x14ac:dyDescent="0.3">
      <c r="A130" s="387"/>
      <c r="B130" s="387" t="s">
        <v>242</v>
      </c>
      <c r="C130" s="387" t="s">
        <v>26</v>
      </c>
      <c r="D130" s="388">
        <v>0</v>
      </c>
      <c r="E130" s="388">
        <v>0.72916666666666663</v>
      </c>
      <c r="F130" s="389" t="str">
        <f t="shared" si="439"/>
        <v>Off-PT</v>
      </c>
      <c r="G130" s="9"/>
      <c r="H130" s="432">
        <f>INDEX(Lookup!$F$337:$Q$347,MATCH('3rd Party Channels'!B130,Lookup!$F$337:$F$347,0),MATCH('3rd Party Channels'!$F$9,Lookup!$F$337:$Q$337,0))</f>
        <v>0.1</v>
      </c>
      <c r="I130" s="391">
        <v>57.2</v>
      </c>
      <c r="J130" s="392">
        <f t="shared" si="440"/>
        <v>683.8</v>
      </c>
      <c r="K130" s="433">
        <f t="shared" si="456"/>
        <v>0</v>
      </c>
      <c r="L130" s="394">
        <f t="shared" si="441"/>
        <v>0</v>
      </c>
      <c r="M130" s="395">
        <f t="shared" si="442"/>
        <v>57.2</v>
      </c>
      <c r="N130" s="395">
        <f t="shared" si="443"/>
        <v>0</v>
      </c>
      <c r="O130" s="9">
        <f t="shared" si="457"/>
        <v>0</v>
      </c>
      <c r="P130" s="9">
        <f t="shared" si="458"/>
        <v>0</v>
      </c>
      <c r="Q130" s="9">
        <f t="shared" si="459"/>
        <v>0</v>
      </c>
      <c r="R130" s="9">
        <f t="shared" si="460"/>
        <v>0</v>
      </c>
      <c r="S130" s="9">
        <f t="shared" si="461"/>
        <v>0</v>
      </c>
      <c r="T130" s="9">
        <f t="shared" si="462"/>
        <v>0</v>
      </c>
      <c r="U130" s="9">
        <f t="shared" si="463"/>
        <v>0</v>
      </c>
      <c r="V130" s="9">
        <f t="shared" si="464"/>
        <v>0</v>
      </c>
      <c r="W130" s="9">
        <f t="shared" si="465"/>
        <v>0</v>
      </c>
      <c r="X130" s="9">
        <f t="shared" si="466"/>
        <v>0</v>
      </c>
      <c r="Y130" s="9">
        <f t="shared" si="444"/>
        <v>0</v>
      </c>
      <c r="Z130" s="9">
        <f t="shared" si="467"/>
        <v>0</v>
      </c>
      <c r="AA130" s="9">
        <f t="shared" si="468"/>
        <v>0</v>
      </c>
      <c r="AB130" s="9">
        <f t="shared" si="469"/>
        <v>0</v>
      </c>
      <c r="AC130" s="9">
        <f t="shared" si="445"/>
        <v>0</v>
      </c>
      <c r="AD130" s="9">
        <f t="shared" si="446"/>
        <v>0</v>
      </c>
      <c r="AE130" s="9">
        <f t="shared" si="447"/>
        <v>0</v>
      </c>
      <c r="AF130" s="9">
        <f t="shared" si="448"/>
        <v>0</v>
      </c>
      <c r="AG130" s="9">
        <f t="shared" si="449"/>
        <v>0</v>
      </c>
      <c r="AH130" s="8">
        <f t="shared" si="450"/>
        <v>57.2</v>
      </c>
      <c r="AI130" s="8">
        <f t="shared" si="451"/>
        <v>0</v>
      </c>
      <c r="AJ130" s="8">
        <f t="shared" si="452"/>
        <v>0</v>
      </c>
      <c r="AK130" s="8">
        <f t="shared" si="453"/>
        <v>0</v>
      </c>
      <c r="AL130" s="8">
        <f t="shared" si="454"/>
        <v>0</v>
      </c>
      <c r="AM130" s="103" t="str">
        <f t="shared" si="455"/>
        <v>1</v>
      </c>
      <c r="AN130" s="63"/>
      <c r="AO130" s="63"/>
      <c r="AP130" s="63"/>
      <c r="AQ130" s="66"/>
      <c r="AR130" s="66"/>
      <c r="AS130" s="63"/>
      <c r="AT130" s="63"/>
      <c r="AU130" s="63"/>
      <c r="AV130" s="63"/>
      <c r="AW130" s="63"/>
      <c r="AX130" s="66"/>
      <c r="AY130" s="66"/>
      <c r="AZ130" s="63"/>
      <c r="BA130" s="63"/>
      <c r="BB130" s="63"/>
      <c r="BC130" s="63"/>
      <c r="BD130" s="63"/>
      <c r="BE130" s="66"/>
      <c r="BF130" s="66"/>
      <c r="BG130" s="63"/>
      <c r="BH130" s="63"/>
      <c r="BI130" s="63"/>
      <c r="BJ130" s="63"/>
      <c r="BK130" s="63"/>
      <c r="BL130" s="66"/>
      <c r="BM130" s="66"/>
      <c r="BN130" s="63"/>
      <c r="BO130" s="63"/>
      <c r="BP130" s="63"/>
      <c r="BQ130" s="63"/>
      <c r="BR130" s="63"/>
      <c r="BS130" s="70"/>
      <c r="BU130" s="70">
        <f t="shared" si="470"/>
        <v>0</v>
      </c>
      <c r="BV130" s="70">
        <f t="shared" si="471"/>
        <v>0</v>
      </c>
      <c r="BW130" s="70">
        <f t="shared" si="472"/>
        <v>0</v>
      </c>
      <c r="BX130" s="70">
        <f t="shared" si="473"/>
        <v>0</v>
      </c>
      <c r="BY130" s="70">
        <f t="shared" si="474"/>
        <v>0</v>
      </c>
      <c r="BZ130" s="70">
        <f t="shared" si="475"/>
        <v>0</v>
      </c>
      <c r="CB130" s="104">
        <f t="shared" si="476"/>
        <v>0</v>
      </c>
      <c r="CC130" s="104">
        <f t="shared" si="477"/>
        <v>0</v>
      </c>
      <c r="CD130" s="104">
        <f t="shared" si="478"/>
        <v>0</v>
      </c>
      <c r="CE130" s="104">
        <f t="shared" si="479"/>
        <v>0</v>
      </c>
      <c r="CF130" s="104">
        <f t="shared" si="480"/>
        <v>0</v>
      </c>
      <c r="CG130" s="104">
        <f t="shared" si="481"/>
        <v>0</v>
      </c>
      <c r="CI130" s="105">
        <f t="shared" si="482"/>
        <v>0</v>
      </c>
      <c r="CJ130" s="105">
        <f t="shared" si="483"/>
        <v>0</v>
      </c>
      <c r="CK130" s="105">
        <f t="shared" si="484"/>
        <v>0</v>
      </c>
      <c r="CL130" s="105">
        <f t="shared" si="485"/>
        <v>0</v>
      </c>
      <c r="CM130" s="105">
        <f t="shared" si="486"/>
        <v>0</v>
      </c>
      <c r="CN130" s="105">
        <f t="shared" si="487"/>
        <v>0</v>
      </c>
      <c r="CO130" s="105">
        <f t="shared" si="488"/>
        <v>0</v>
      </c>
      <c r="CP130" s="105">
        <f t="shared" si="489"/>
        <v>0</v>
      </c>
      <c r="CV130" s="355">
        <f t="shared" si="490"/>
        <v>0</v>
      </c>
      <c r="CW130" s="355">
        <f t="shared" si="491"/>
        <v>0</v>
      </c>
      <c r="CX130" s="355">
        <f t="shared" si="492"/>
        <v>0</v>
      </c>
      <c r="CY130" s="355">
        <f t="shared" si="493"/>
        <v>0</v>
      </c>
      <c r="CZ130" s="355">
        <f t="shared" si="494"/>
        <v>0</v>
      </c>
      <c r="DA130" s="355">
        <f t="shared" si="495"/>
        <v>0</v>
      </c>
      <c r="DB130" s="355">
        <f t="shared" si="496"/>
        <v>0</v>
      </c>
      <c r="DC130" s="355">
        <f t="shared" si="497"/>
        <v>0</v>
      </c>
      <c r="DD130" s="68"/>
      <c r="DE130" s="1168">
        <f t="shared" si="498"/>
        <v>0</v>
      </c>
      <c r="DF130" s="1168" t="str">
        <f t="shared" si="499"/>
        <v>-</v>
      </c>
      <c r="DG130" s="1168" t="str">
        <f t="shared" si="500"/>
        <v>-</v>
      </c>
      <c r="DH130" s="1168" t="str">
        <f t="shared" si="501"/>
        <v>-</v>
      </c>
      <c r="DI130" s="1168" t="str">
        <f t="shared" si="502"/>
        <v>-</v>
      </c>
      <c r="DJ130" s="1168" t="str">
        <f t="shared" si="503"/>
        <v>-</v>
      </c>
      <c r="DK130" s="1168" t="str">
        <f t="shared" si="504"/>
        <v>-</v>
      </c>
      <c r="DL130" s="1168" t="str">
        <f t="shared" si="505"/>
        <v>-</v>
      </c>
      <c r="DM130" s="68"/>
      <c r="DN130" s="355">
        <f t="shared" si="506"/>
        <v>0</v>
      </c>
      <c r="DO130" s="355">
        <f t="shared" si="507"/>
        <v>0</v>
      </c>
      <c r="DP130" s="355">
        <f t="shared" si="508"/>
        <v>0</v>
      </c>
      <c r="DQ130" s="355">
        <f t="shared" si="509"/>
        <v>0</v>
      </c>
      <c r="DR130" s="355">
        <f t="shared" si="510"/>
        <v>0</v>
      </c>
      <c r="DS130" s="355">
        <f t="shared" si="511"/>
        <v>0</v>
      </c>
      <c r="DT130" s="355">
        <f t="shared" si="512"/>
        <v>0</v>
      </c>
      <c r="DU130" s="355">
        <f t="shared" si="513"/>
        <v>0</v>
      </c>
      <c r="DV130" s="68"/>
      <c r="DW130" s="68">
        <f t="shared" si="514"/>
        <v>0</v>
      </c>
      <c r="DX130" s="68" t="str">
        <f t="shared" si="515"/>
        <v>-</v>
      </c>
      <c r="DY130" s="68" t="str">
        <f t="shared" si="516"/>
        <v>-</v>
      </c>
      <c r="DZ130" s="68" t="str">
        <f t="shared" si="517"/>
        <v>-</v>
      </c>
      <c r="EA130" s="68" t="str">
        <f t="shared" si="518"/>
        <v>-</v>
      </c>
      <c r="EB130" s="68" t="str">
        <f t="shared" si="519"/>
        <v>-</v>
      </c>
      <c r="EC130" s="68" t="str">
        <f t="shared" si="520"/>
        <v>-</v>
      </c>
      <c r="ED130" s="68" t="str">
        <f t="shared" si="521"/>
        <v>-</v>
      </c>
      <c r="EE130" s="68"/>
      <c r="EF130" s="355">
        <f t="shared" si="522"/>
        <v>0</v>
      </c>
      <c r="EG130" s="355">
        <f t="shared" si="523"/>
        <v>0</v>
      </c>
      <c r="EH130" s="355">
        <f t="shared" si="524"/>
        <v>0</v>
      </c>
      <c r="EI130" s="355">
        <f t="shared" si="525"/>
        <v>0</v>
      </c>
      <c r="EJ130" s="355">
        <f t="shared" si="526"/>
        <v>0</v>
      </c>
      <c r="EK130" s="355">
        <f t="shared" si="527"/>
        <v>0</v>
      </c>
      <c r="EL130" s="355">
        <f t="shared" si="528"/>
        <v>0</v>
      </c>
      <c r="EM130" s="355">
        <f t="shared" si="529"/>
        <v>0</v>
      </c>
      <c r="EN130" s="68"/>
      <c r="EO130" s="68">
        <f t="shared" si="530"/>
        <v>0</v>
      </c>
      <c r="EP130" s="68" t="str">
        <f t="shared" si="531"/>
        <v>-</v>
      </c>
      <c r="EQ130" s="68" t="str">
        <f t="shared" si="532"/>
        <v>-</v>
      </c>
      <c r="ER130" s="68" t="str">
        <f t="shared" si="533"/>
        <v>-</v>
      </c>
      <c r="ES130" s="68" t="str">
        <f t="shared" si="534"/>
        <v>-</v>
      </c>
      <c r="ET130" s="68" t="str">
        <f t="shared" si="535"/>
        <v>-</v>
      </c>
      <c r="EU130" s="68" t="str">
        <f t="shared" si="536"/>
        <v>-</v>
      </c>
      <c r="EV130" s="68" t="str">
        <f t="shared" si="537"/>
        <v>-</v>
      </c>
      <c r="EW130" s="68"/>
      <c r="EX130" s="355">
        <f t="shared" si="538"/>
        <v>0</v>
      </c>
      <c r="EY130" s="355">
        <f t="shared" si="539"/>
        <v>0</v>
      </c>
      <c r="EZ130" s="355">
        <f t="shared" si="540"/>
        <v>0</v>
      </c>
      <c r="FA130" s="355">
        <f t="shared" si="541"/>
        <v>0</v>
      </c>
      <c r="FB130" s="355">
        <f t="shared" si="542"/>
        <v>0</v>
      </c>
      <c r="FC130" s="355">
        <f t="shared" si="543"/>
        <v>0</v>
      </c>
      <c r="FD130" s="355">
        <f t="shared" si="544"/>
        <v>0</v>
      </c>
      <c r="FE130" s="355">
        <f t="shared" si="545"/>
        <v>0</v>
      </c>
      <c r="FF130" s="68"/>
      <c r="FG130" s="68">
        <f t="shared" si="546"/>
        <v>0</v>
      </c>
      <c r="FH130" s="68" t="str">
        <f t="shared" si="547"/>
        <v>-</v>
      </c>
      <c r="FI130" s="68" t="str">
        <f t="shared" si="548"/>
        <v>-</v>
      </c>
      <c r="FJ130" s="68" t="str">
        <f t="shared" si="549"/>
        <v>-</v>
      </c>
      <c r="FK130" s="68" t="str">
        <f t="shared" si="550"/>
        <v>-</v>
      </c>
      <c r="FL130" s="68" t="str">
        <f t="shared" si="551"/>
        <v>-</v>
      </c>
      <c r="FM130" s="68" t="str">
        <f t="shared" si="552"/>
        <v>-</v>
      </c>
      <c r="FN130" s="68" t="str">
        <f t="shared" si="553"/>
        <v>-</v>
      </c>
      <c r="FO130" s="68"/>
      <c r="FP130" s="355">
        <f t="shared" si="554"/>
        <v>0</v>
      </c>
      <c r="FQ130" s="355">
        <f t="shared" si="555"/>
        <v>0</v>
      </c>
      <c r="FR130" s="355">
        <f t="shared" si="556"/>
        <v>0</v>
      </c>
      <c r="FS130" s="355">
        <f t="shared" si="557"/>
        <v>0</v>
      </c>
      <c r="FT130" s="355">
        <f t="shared" si="558"/>
        <v>0</v>
      </c>
      <c r="FU130" s="355">
        <f t="shared" si="559"/>
        <v>0</v>
      </c>
      <c r="FV130" s="355">
        <f t="shared" si="560"/>
        <v>0</v>
      </c>
      <c r="FW130" s="355">
        <f t="shared" si="561"/>
        <v>0</v>
      </c>
      <c r="FX130" s="68"/>
      <c r="FY130" s="68">
        <f t="shared" si="562"/>
        <v>0</v>
      </c>
      <c r="FZ130" s="68" t="str">
        <f t="shared" si="563"/>
        <v>-</v>
      </c>
      <c r="GA130" s="68" t="str">
        <f t="shared" si="564"/>
        <v>-</v>
      </c>
      <c r="GB130" s="68" t="str">
        <f t="shared" si="565"/>
        <v>-</v>
      </c>
      <c r="GC130" s="68" t="str">
        <f t="shared" si="566"/>
        <v>-</v>
      </c>
      <c r="GD130" s="68" t="str">
        <f t="shared" si="567"/>
        <v>-</v>
      </c>
      <c r="GE130" s="68" t="str">
        <f t="shared" si="568"/>
        <v>-</v>
      </c>
      <c r="GF130" s="68" t="str">
        <f t="shared" si="569"/>
        <v>-</v>
      </c>
    </row>
    <row r="131" spans="1:188" ht="12" x14ac:dyDescent="0.3">
      <c r="A131" s="387"/>
      <c r="B131" s="387" t="s">
        <v>242</v>
      </c>
      <c r="C131" s="387" t="s">
        <v>26</v>
      </c>
      <c r="D131" s="388">
        <v>0</v>
      </c>
      <c r="E131" s="388">
        <v>0.72916666666666663</v>
      </c>
      <c r="F131" s="389" t="str">
        <f t="shared" si="439"/>
        <v>Off-PT</v>
      </c>
      <c r="G131" s="9"/>
      <c r="H131" s="432">
        <f>INDEX(Lookup!$F$337:$Q$347,MATCH('3rd Party Channels'!B131,Lookup!$F$337:$F$347,0),MATCH('3rd Party Channels'!$F$9,Lookup!$F$337:$Q$337,0))</f>
        <v>0.1</v>
      </c>
      <c r="I131" s="391">
        <v>57.2</v>
      </c>
      <c r="J131" s="392">
        <f t="shared" si="440"/>
        <v>683.8</v>
      </c>
      <c r="K131" s="433">
        <f t="shared" si="456"/>
        <v>0</v>
      </c>
      <c r="L131" s="394">
        <f t="shared" si="441"/>
        <v>0</v>
      </c>
      <c r="M131" s="395">
        <f t="shared" si="442"/>
        <v>57.2</v>
      </c>
      <c r="N131" s="395">
        <f t="shared" si="443"/>
        <v>0</v>
      </c>
      <c r="O131" s="9">
        <f t="shared" si="457"/>
        <v>0</v>
      </c>
      <c r="P131" s="9">
        <f t="shared" si="458"/>
        <v>0</v>
      </c>
      <c r="Q131" s="9">
        <f t="shared" si="459"/>
        <v>0</v>
      </c>
      <c r="R131" s="9">
        <f t="shared" si="460"/>
        <v>0</v>
      </c>
      <c r="S131" s="9">
        <f t="shared" si="461"/>
        <v>0</v>
      </c>
      <c r="T131" s="9">
        <f t="shared" si="462"/>
        <v>0</v>
      </c>
      <c r="U131" s="9">
        <f t="shared" si="463"/>
        <v>0</v>
      </c>
      <c r="V131" s="9">
        <f t="shared" si="464"/>
        <v>0</v>
      </c>
      <c r="W131" s="9">
        <f t="shared" si="465"/>
        <v>0</v>
      </c>
      <c r="X131" s="9">
        <f t="shared" si="466"/>
        <v>0</v>
      </c>
      <c r="Y131" s="9">
        <f t="shared" si="444"/>
        <v>0</v>
      </c>
      <c r="Z131" s="9">
        <f t="shared" si="467"/>
        <v>0</v>
      </c>
      <c r="AA131" s="9">
        <f t="shared" si="468"/>
        <v>0</v>
      </c>
      <c r="AB131" s="9">
        <f t="shared" si="469"/>
        <v>0</v>
      </c>
      <c r="AC131" s="9">
        <f t="shared" si="445"/>
        <v>0</v>
      </c>
      <c r="AD131" s="9">
        <f t="shared" si="446"/>
        <v>0</v>
      </c>
      <c r="AE131" s="9">
        <f t="shared" si="447"/>
        <v>0</v>
      </c>
      <c r="AF131" s="9">
        <f t="shared" si="448"/>
        <v>0</v>
      </c>
      <c r="AG131" s="9">
        <f t="shared" si="449"/>
        <v>0</v>
      </c>
      <c r="AH131" s="8">
        <f t="shared" si="450"/>
        <v>57.2</v>
      </c>
      <c r="AI131" s="8">
        <f t="shared" si="451"/>
        <v>0</v>
      </c>
      <c r="AJ131" s="8">
        <f t="shared" si="452"/>
        <v>0</v>
      </c>
      <c r="AK131" s="8">
        <f t="shared" si="453"/>
        <v>0</v>
      </c>
      <c r="AL131" s="8">
        <f t="shared" si="454"/>
        <v>0</v>
      </c>
      <c r="AM131" s="103" t="str">
        <f t="shared" si="455"/>
        <v>1</v>
      </c>
      <c r="AN131" s="63"/>
      <c r="AO131" s="63"/>
      <c r="AP131" s="63"/>
      <c r="AQ131" s="66"/>
      <c r="AR131" s="66"/>
      <c r="AS131" s="63"/>
      <c r="AT131" s="63"/>
      <c r="AU131" s="63"/>
      <c r="AV131" s="63"/>
      <c r="AW131" s="63"/>
      <c r="AX131" s="66"/>
      <c r="AY131" s="66"/>
      <c r="AZ131" s="63"/>
      <c r="BA131" s="63"/>
      <c r="BB131" s="63"/>
      <c r="BC131" s="63"/>
      <c r="BD131" s="63"/>
      <c r="BE131" s="66"/>
      <c r="BF131" s="66"/>
      <c r="BG131" s="63"/>
      <c r="BH131" s="63"/>
      <c r="BI131" s="63"/>
      <c r="BJ131" s="63"/>
      <c r="BK131" s="63"/>
      <c r="BL131" s="66"/>
      <c r="BM131" s="66"/>
      <c r="BN131" s="63"/>
      <c r="BO131" s="63"/>
      <c r="BP131" s="63"/>
      <c r="BQ131" s="63"/>
      <c r="BR131" s="63"/>
      <c r="BS131" s="70"/>
      <c r="BU131" s="70">
        <f t="shared" si="470"/>
        <v>0</v>
      </c>
      <c r="BV131" s="70">
        <f t="shared" si="471"/>
        <v>0</v>
      </c>
      <c r="BW131" s="70">
        <f t="shared" si="472"/>
        <v>0</v>
      </c>
      <c r="BX131" s="70">
        <f t="shared" si="473"/>
        <v>0</v>
      </c>
      <c r="BY131" s="70">
        <f t="shared" si="474"/>
        <v>0</v>
      </c>
      <c r="BZ131" s="70">
        <f t="shared" si="475"/>
        <v>0</v>
      </c>
      <c r="CB131" s="104">
        <f t="shared" si="476"/>
        <v>0</v>
      </c>
      <c r="CC131" s="104">
        <f t="shared" si="477"/>
        <v>0</v>
      </c>
      <c r="CD131" s="104">
        <f t="shared" si="478"/>
        <v>0</v>
      </c>
      <c r="CE131" s="104">
        <f t="shared" si="479"/>
        <v>0</v>
      </c>
      <c r="CF131" s="104">
        <f t="shared" si="480"/>
        <v>0</v>
      </c>
      <c r="CG131" s="104">
        <f t="shared" si="481"/>
        <v>0</v>
      </c>
      <c r="CI131" s="105">
        <f t="shared" si="482"/>
        <v>0</v>
      </c>
      <c r="CJ131" s="105">
        <f t="shared" si="483"/>
        <v>0</v>
      </c>
      <c r="CK131" s="105">
        <f t="shared" si="484"/>
        <v>0</v>
      </c>
      <c r="CL131" s="105">
        <f t="shared" si="485"/>
        <v>0</v>
      </c>
      <c r="CM131" s="105">
        <f t="shared" si="486"/>
        <v>0</v>
      </c>
      <c r="CN131" s="105">
        <f t="shared" si="487"/>
        <v>0</v>
      </c>
      <c r="CO131" s="105">
        <f t="shared" si="488"/>
        <v>0</v>
      </c>
      <c r="CP131" s="105">
        <f t="shared" si="489"/>
        <v>0</v>
      </c>
      <c r="CV131" s="355">
        <f t="shared" si="490"/>
        <v>0</v>
      </c>
      <c r="CW131" s="355">
        <f t="shared" si="491"/>
        <v>0</v>
      </c>
      <c r="CX131" s="355">
        <f t="shared" si="492"/>
        <v>0</v>
      </c>
      <c r="CY131" s="355">
        <f t="shared" si="493"/>
        <v>0</v>
      </c>
      <c r="CZ131" s="355">
        <f t="shared" si="494"/>
        <v>0</v>
      </c>
      <c r="DA131" s="355">
        <f t="shared" si="495"/>
        <v>0</v>
      </c>
      <c r="DB131" s="355">
        <f t="shared" si="496"/>
        <v>0</v>
      </c>
      <c r="DC131" s="355">
        <f t="shared" si="497"/>
        <v>0</v>
      </c>
      <c r="DD131" s="68"/>
      <c r="DE131" s="1168">
        <f t="shared" si="498"/>
        <v>0</v>
      </c>
      <c r="DF131" s="1168" t="str">
        <f t="shared" si="499"/>
        <v>-</v>
      </c>
      <c r="DG131" s="1168" t="str">
        <f t="shared" si="500"/>
        <v>-</v>
      </c>
      <c r="DH131" s="1168" t="str">
        <f t="shared" si="501"/>
        <v>-</v>
      </c>
      <c r="DI131" s="1168" t="str">
        <f t="shared" si="502"/>
        <v>-</v>
      </c>
      <c r="DJ131" s="1168" t="str">
        <f t="shared" si="503"/>
        <v>-</v>
      </c>
      <c r="DK131" s="1168" t="str">
        <f t="shared" si="504"/>
        <v>-</v>
      </c>
      <c r="DL131" s="1168" t="str">
        <f t="shared" si="505"/>
        <v>-</v>
      </c>
      <c r="DM131" s="68"/>
      <c r="DN131" s="355">
        <f t="shared" si="506"/>
        <v>0</v>
      </c>
      <c r="DO131" s="355">
        <f t="shared" si="507"/>
        <v>0</v>
      </c>
      <c r="DP131" s="355">
        <f t="shared" si="508"/>
        <v>0</v>
      </c>
      <c r="DQ131" s="355">
        <f t="shared" si="509"/>
        <v>0</v>
      </c>
      <c r="DR131" s="355">
        <f t="shared" si="510"/>
        <v>0</v>
      </c>
      <c r="DS131" s="355">
        <f t="shared" si="511"/>
        <v>0</v>
      </c>
      <c r="DT131" s="355">
        <f t="shared" si="512"/>
        <v>0</v>
      </c>
      <c r="DU131" s="355">
        <f t="shared" si="513"/>
        <v>0</v>
      </c>
      <c r="DV131" s="68"/>
      <c r="DW131" s="68">
        <f t="shared" si="514"/>
        <v>0</v>
      </c>
      <c r="DX131" s="68" t="str">
        <f t="shared" si="515"/>
        <v>-</v>
      </c>
      <c r="DY131" s="68" t="str">
        <f t="shared" si="516"/>
        <v>-</v>
      </c>
      <c r="DZ131" s="68" t="str">
        <f t="shared" si="517"/>
        <v>-</v>
      </c>
      <c r="EA131" s="68" t="str">
        <f t="shared" si="518"/>
        <v>-</v>
      </c>
      <c r="EB131" s="68" t="str">
        <f t="shared" si="519"/>
        <v>-</v>
      </c>
      <c r="EC131" s="68" t="str">
        <f t="shared" si="520"/>
        <v>-</v>
      </c>
      <c r="ED131" s="68" t="str">
        <f t="shared" si="521"/>
        <v>-</v>
      </c>
      <c r="EE131" s="68"/>
      <c r="EF131" s="355">
        <f t="shared" si="522"/>
        <v>0</v>
      </c>
      <c r="EG131" s="355">
        <f t="shared" si="523"/>
        <v>0</v>
      </c>
      <c r="EH131" s="355">
        <f t="shared" si="524"/>
        <v>0</v>
      </c>
      <c r="EI131" s="355">
        <f t="shared" si="525"/>
        <v>0</v>
      </c>
      <c r="EJ131" s="355">
        <f t="shared" si="526"/>
        <v>0</v>
      </c>
      <c r="EK131" s="355">
        <f t="shared" si="527"/>
        <v>0</v>
      </c>
      <c r="EL131" s="355">
        <f t="shared" si="528"/>
        <v>0</v>
      </c>
      <c r="EM131" s="355">
        <f t="shared" si="529"/>
        <v>0</v>
      </c>
      <c r="EN131" s="68"/>
      <c r="EO131" s="68">
        <f t="shared" si="530"/>
        <v>0</v>
      </c>
      <c r="EP131" s="68" t="str">
        <f t="shared" si="531"/>
        <v>-</v>
      </c>
      <c r="EQ131" s="68" t="str">
        <f t="shared" si="532"/>
        <v>-</v>
      </c>
      <c r="ER131" s="68" t="str">
        <f t="shared" si="533"/>
        <v>-</v>
      </c>
      <c r="ES131" s="68" t="str">
        <f t="shared" si="534"/>
        <v>-</v>
      </c>
      <c r="ET131" s="68" t="str">
        <f t="shared" si="535"/>
        <v>-</v>
      </c>
      <c r="EU131" s="68" t="str">
        <f t="shared" si="536"/>
        <v>-</v>
      </c>
      <c r="EV131" s="68" t="str">
        <f t="shared" si="537"/>
        <v>-</v>
      </c>
      <c r="EW131" s="68"/>
      <c r="EX131" s="355">
        <f t="shared" si="538"/>
        <v>0</v>
      </c>
      <c r="EY131" s="355">
        <f t="shared" si="539"/>
        <v>0</v>
      </c>
      <c r="EZ131" s="355">
        <f t="shared" si="540"/>
        <v>0</v>
      </c>
      <c r="FA131" s="355">
        <f t="shared" si="541"/>
        <v>0</v>
      </c>
      <c r="FB131" s="355">
        <f t="shared" si="542"/>
        <v>0</v>
      </c>
      <c r="FC131" s="355">
        <f t="shared" si="543"/>
        <v>0</v>
      </c>
      <c r="FD131" s="355">
        <f t="shared" si="544"/>
        <v>0</v>
      </c>
      <c r="FE131" s="355">
        <f t="shared" si="545"/>
        <v>0</v>
      </c>
      <c r="FF131" s="68"/>
      <c r="FG131" s="68">
        <f t="shared" si="546"/>
        <v>0</v>
      </c>
      <c r="FH131" s="68" t="str">
        <f t="shared" si="547"/>
        <v>-</v>
      </c>
      <c r="FI131" s="68" t="str">
        <f t="shared" si="548"/>
        <v>-</v>
      </c>
      <c r="FJ131" s="68" t="str">
        <f t="shared" si="549"/>
        <v>-</v>
      </c>
      <c r="FK131" s="68" t="str">
        <f t="shared" si="550"/>
        <v>-</v>
      </c>
      <c r="FL131" s="68" t="str">
        <f t="shared" si="551"/>
        <v>-</v>
      </c>
      <c r="FM131" s="68" t="str">
        <f t="shared" si="552"/>
        <v>-</v>
      </c>
      <c r="FN131" s="68" t="str">
        <f t="shared" si="553"/>
        <v>-</v>
      </c>
      <c r="FO131" s="68"/>
      <c r="FP131" s="355">
        <f t="shared" si="554"/>
        <v>0</v>
      </c>
      <c r="FQ131" s="355">
        <f t="shared" si="555"/>
        <v>0</v>
      </c>
      <c r="FR131" s="355">
        <f t="shared" si="556"/>
        <v>0</v>
      </c>
      <c r="FS131" s="355">
        <f t="shared" si="557"/>
        <v>0</v>
      </c>
      <c r="FT131" s="355">
        <f t="shared" si="558"/>
        <v>0</v>
      </c>
      <c r="FU131" s="355">
        <f t="shared" si="559"/>
        <v>0</v>
      </c>
      <c r="FV131" s="355">
        <f t="shared" si="560"/>
        <v>0</v>
      </c>
      <c r="FW131" s="355">
        <f t="shared" si="561"/>
        <v>0</v>
      </c>
      <c r="FX131" s="68"/>
      <c r="FY131" s="68">
        <f t="shared" si="562"/>
        <v>0</v>
      </c>
      <c r="FZ131" s="68" t="str">
        <f t="shared" si="563"/>
        <v>-</v>
      </c>
      <c r="GA131" s="68" t="str">
        <f t="shared" si="564"/>
        <v>-</v>
      </c>
      <c r="GB131" s="68" t="str">
        <f t="shared" si="565"/>
        <v>-</v>
      </c>
      <c r="GC131" s="68" t="str">
        <f t="shared" si="566"/>
        <v>-</v>
      </c>
      <c r="GD131" s="68" t="str">
        <f t="shared" si="567"/>
        <v>-</v>
      </c>
      <c r="GE131" s="68" t="str">
        <f t="shared" si="568"/>
        <v>-</v>
      </c>
      <c r="GF131" s="68" t="str">
        <f t="shared" si="569"/>
        <v>-</v>
      </c>
    </row>
    <row r="132" spans="1:188" ht="12" x14ac:dyDescent="0.3">
      <c r="A132" s="387"/>
      <c r="B132" s="387" t="s">
        <v>107</v>
      </c>
      <c r="C132" s="387" t="s">
        <v>26</v>
      </c>
      <c r="D132" s="388">
        <v>0.72916666666666663</v>
      </c>
      <c r="E132" s="388">
        <v>0</v>
      </c>
      <c r="F132" s="389" t="str">
        <f t="shared" si="439"/>
        <v>PT</v>
      </c>
      <c r="G132" s="9"/>
      <c r="H132" s="432">
        <f>INDEX(Lookup!$F$337:$Q$347,MATCH('3rd Party Channels'!B132,Lookup!$F$337:$F$347,0),MATCH('3rd Party Channels'!$F$9,Lookup!$F$337:$Q$337,0))</f>
        <v>0.1</v>
      </c>
      <c r="I132" s="391">
        <v>123.5</v>
      </c>
      <c r="J132" s="392">
        <f t="shared" si="440"/>
        <v>683.8</v>
      </c>
      <c r="K132" s="433">
        <f t="shared" si="456"/>
        <v>0</v>
      </c>
      <c r="L132" s="394">
        <f t="shared" si="441"/>
        <v>0</v>
      </c>
      <c r="M132" s="395">
        <f t="shared" si="442"/>
        <v>123.5</v>
      </c>
      <c r="N132" s="395">
        <f t="shared" si="443"/>
        <v>0</v>
      </c>
      <c r="O132" s="9">
        <f t="shared" si="457"/>
        <v>0</v>
      </c>
      <c r="P132" s="9">
        <f t="shared" si="458"/>
        <v>0</v>
      </c>
      <c r="Q132" s="9">
        <f t="shared" si="459"/>
        <v>0</v>
      </c>
      <c r="R132" s="9">
        <f t="shared" si="460"/>
        <v>0</v>
      </c>
      <c r="S132" s="9">
        <f t="shared" si="461"/>
        <v>0</v>
      </c>
      <c r="T132" s="9">
        <f t="shared" si="462"/>
        <v>0</v>
      </c>
      <c r="U132" s="9">
        <f t="shared" si="463"/>
        <v>0</v>
      </c>
      <c r="V132" s="9">
        <f t="shared" si="464"/>
        <v>0</v>
      </c>
      <c r="W132" s="9">
        <f t="shared" si="465"/>
        <v>0</v>
      </c>
      <c r="X132" s="9">
        <f t="shared" si="466"/>
        <v>0</v>
      </c>
      <c r="Y132" s="9">
        <f t="shared" si="444"/>
        <v>0</v>
      </c>
      <c r="Z132" s="9">
        <f t="shared" si="467"/>
        <v>0</v>
      </c>
      <c r="AA132" s="9">
        <f t="shared" si="468"/>
        <v>0</v>
      </c>
      <c r="AB132" s="9">
        <f t="shared" si="469"/>
        <v>0</v>
      </c>
      <c r="AC132" s="9">
        <f t="shared" si="445"/>
        <v>0</v>
      </c>
      <c r="AD132" s="9">
        <f t="shared" si="446"/>
        <v>0</v>
      </c>
      <c r="AE132" s="9">
        <f t="shared" si="447"/>
        <v>0</v>
      </c>
      <c r="AF132" s="9">
        <f t="shared" si="448"/>
        <v>0</v>
      </c>
      <c r="AG132" s="9">
        <f t="shared" si="449"/>
        <v>0</v>
      </c>
      <c r="AH132" s="8">
        <f t="shared" si="450"/>
        <v>123.5</v>
      </c>
      <c r="AI132" s="8">
        <f t="shared" si="451"/>
        <v>0</v>
      </c>
      <c r="AJ132" s="8">
        <f t="shared" si="452"/>
        <v>0</v>
      </c>
      <c r="AK132" s="8">
        <f t="shared" si="453"/>
        <v>0</v>
      </c>
      <c r="AL132" s="8">
        <f t="shared" si="454"/>
        <v>0</v>
      </c>
      <c r="AM132" s="103" t="str">
        <f t="shared" si="455"/>
        <v>1</v>
      </c>
      <c r="AN132" s="63"/>
      <c r="AO132" s="63"/>
      <c r="AP132" s="63"/>
      <c r="AQ132" s="66"/>
      <c r="AR132" s="66"/>
      <c r="AS132" s="63"/>
      <c r="AT132" s="63"/>
      <c r="AU132" s="63"/>
      <c r="AV132" s="63"/>
      <c r="AW132" s="63"/>
      <c r="AX132" s="66"/>
      <c r="AY132" s="66"/>
      <c r="AZ132" s="63"/>
      <c r="BA132" s="63"/>
      <c r="BB132" s="63"/>
      <c r="BC132" s="63"/>
      <c r="BD132" s="63"/>
      <c r="BE132" s="66"/>
      <c r="BF132" s="66"/>
      <c r="BG132" s="63"/>
      <c r="BH132" s="63"/>
      <c r="BI132" s="63"/>
      <c r="BJ132" s="63"/>
      <c r="BK132" s="63"/>
      <c r="BL132" s="66"/>
      <c r="BM132" s="66"/>
      <c r="BN132" s="63"/>
      <c r="BO132" s="63"/>
      <c r="BP132" s="63"/>
      <c r="BQ132" s="63"/>
      <c r="BR132" s="63"/>
      <c r="BS132" s="70"/>
      <c r="BU132" s="70">
        <f t="shared" si="470"/>
        <v>0</v>
      </c>
      <c r="BV132" s="70">
        <f t="shared" si="471"/>
        <v>0</v>
      </c>
      <c r="BW132" s="70">
        <f t="shared" si="472"/>
        <v>0</v>
      </c>
      <c r="BX132" s="70">
        <f t="shared" si="473"/>
        <v>0</v>
      </c>
      <c r="BY132" s="70">
        <f t="shared" si="474"/>
        <v>0</v>
      </c>
      <c r="BZ132" s="70">
        <f t="shared" si="475"/>
        <v>0</v>
      </c>
      <c r="CB132" s="104">
        <f t="shared" si="476"/>
        <v>0</v>
      </c>
      <c r="CC132" s="104">
        <f t="shared" si="477"/>
        <v>0</v>
      </c>
      <c r="CD132" s="104">
        <f t="shared" si="478"/>
        <v>0</v>
      </c>
      <c r="CE132" s="104">
        <f t="shared" si="479"/>
        <v>0</v>
      </c>
      <c r="CF132" s="104">
        <f t="shared" si="480"/>
        <v>0</v>
      </c>
      <c r="CG132" s="104">
        <f t="shared" si="481"/>
        <v>0</v>
      </c>
      <c r="CI132" s="105">
        <f t="shared" si="482"/>
        <v>0</v>
      </c>
      <c r="CJ132" s="105">
        <f t="shared" si="483"/>
        <v>0</v>
      </c>
      <c r="CK132" s="105">
        <f t="shared" si="484"/>
        <v>0</v>
      </c>
      <c r="CL132" s="105">
        <f t="shared" si="485"/>
        <v>0</v>
      </c>
      <c r="CM132" s="105">
        <f t="shared" si="486"/>
        <v>0</v>
      </c>
      <c r="CN132" s="105">
        <f t="shared" si="487"/>
        <v>0</v>
      </c>
      <c r="CO132" s="105">
        <f t="shared" si="488"/>
        <v>0</v>
      </c>
      <c r="CP132" s="105">
        <f t="shared" si="489"/>
        <v>0</v>
      </c>
      <c r="CV132" s="355">
        <f t="shared" si="490"/>
        <v>0</v>
      </c>
      <c r="CW132" s="355">
        <f t="shared" si="491"/>
        <v>0</v>
      </c>
      <c r="CX132" s="355">
        <f t="shared" si="492"/>
        <v>0</v>
      </c>
      <c r="CY132" s="355">
        <f t="shared" si="493"/>
        <v>0</v>
      </c>
      <c r="CZ132" s="355">
        <f t="shared" si="494"/>
        <v>0</v>
      </c>
      <c r="DA132" s="355">
        <f t="shared" si="495"/>
        <v>0</v>
      </c>
      <c r="DB132" s="355">
        <f t="shared" si="496"/>
        <v>0</v>
      </c>
      <c r="DC132" s="355">
        <f t="shared" si="497"/>
        <v>0</v>
      </c>
      <c r="DD132" s="68"/>
      <c r="DE132" s="1168">
        <f t="shared" si="498"/>
        <v>0</v>
      </c>
      <c r="DF132" s="1168" t="str">
        <f t="shared" si="499"/>
        <v>-</v>
      </c>
      <c r="DG132" s="1168" t="str">
        <f t="shared" si="500"/>
        <v>-</v>
      </c>
      <c r="DH132" s="1168" t="str">
        <f t="shared" si="501"/>
        <v>-</v>
      </c>
      <c r="DI132" s="1168" t="str">
        <f t="shared" si="502"/>
        <v>-</v>
      </c>
      <c r="DJ132" s="1168" t="str">
        <f t="shared" si="503"/>
        <v>-</v>
      </c>
      <c r="DK132" s="1168" t="str">
        <f t="shared" si="504"/>
        <v>-</v>
      </c>
      <c r="DL132" s="1168" t="str">
        <f t="shared" si="505"/>
        <v>-</v>
      </c>
      <c r="DM132" s="68"/>
      <c r="DN132" s="355">
        <f t="shared" si="506"/>
        <v>0</v>
      </c>
      <c r="DO132" s="355">
        <f t="shared" si="507"/>
        <v>0</v>
      </c>
      <c r="DP132" s="355">
        <f t="shared" si="508"/>
        <v>0</v>
      </c>
      <c r="DQ132" s="355">
        <f t="shared" si="509"/>
        <v>0</v>
      </c>
      <c r="DR132" s="355">
        <f t="shared" si="510"/>
        <v>0</v>
      </c>
      <c r="DS132" s="355">
        <f t="shared" si="511"/>
        <v>0</v>
      </c>
      <c r="DT132" s="355">
        <f t="shared" si="512"/>
        <v>0</v>
      </c>
      <c r="DU132" s="355">
        <f t="shared" si="513"/>
        <v>0</v>
      </c>
      <c r="DV132" s="68"/>
      <c r="DW132" s="68">
        <f t="shared" si="514"/>
        <v>0</v>
      </c>
      <c r="DX132" s="68" t="str">
        <f t="shared" si="515"/>
        <v>-</v>
      </c>
      <c r="DY132" s="68" t="str">
        <f t="shared" si="516"/>
        <v>-</v>
      </c>
      <c r="DZ132" s="68" t="str">
        <f t="shared" si="517"/>
        <v>-</v>
      </c>
      <c r="EA132" s="68" t="str">
        <f t="shared" si="518"/>
        <v>-</v>
      </c>
      <c r="EB132" s="68" t="str">
        <f t="shared" si="519"/>
        <v>-</v>
      </c>
      <c r="EC132" s="68" t="str">
        <f t="shared" si="520"/>
        <v>-</v>
      </c>
      <c r="ED132" s="68" t="str">
        <f t="shared" si="521"/>
        <v>-</v>
      </c>
      <c r="EE132" s="68"/>
      <c r="EF132" s="355">
        <f t="shared" si="522"/>
        <v>0</v>
      </c>
      <c r="EG132" s="355">
        <f t="shared" si="523"/>
        <v>0</v>
      </c>
      <c r="EH132" s="355">
        <f t="shared" si="524"/>
        <v>0</v>
      </c>
      <c r="EI132" s="355">
        <f t="shared" si="525"/>
        <v>0</v>
      </c>
      <c r="EJ132" s="355">
        <f t="shared" si="526"/>
        <v>0</v>
      </c>
      <c r="EK132" s="355">
        <f t="shared" si="527"/>
        <v>0</v>
      </c>
      <c r="EL132" s="355">
        <f t="shared" si="528"/>
        <v>0</v>
      </c>
      <c r="EM132" s="355">
        <f t="shared" si="529"/>
        <v>0</v>
      </c>
      <c r="EN132" s="68"/>
      <c r="EO132" s="68">
        <f t="shared" si="530"/>
        <v>0</v>
      </c>
      <c r="EP132" s="68" t="str">
        <f t="shared" si="531"/>
        <v>-</v>
      </c>
      <c r="EQ132" s="68" t="str">
        <f t="shared" si="532"/>
        <v>-</v>
      </c>
      <c r="ER132" s="68" t="str">
        <f t="shared" si="533"/>
        <v>-</v>
      </c>
      <c r="ES132" s="68" t="str">
        <f t="shared" si="534"/>
        <v>-</v>
      </c>
      <c r="ET132" s="68" t="str">
        <f t="shared" si="535"/>
        <v>-</v>
      </c>
      <c r="EU132" s="68" t="str">
        <f t="shared" si="536"/>
        <v>-</v>
      </c>
      <c r="EV132" s="68" t="str">
        <f t="shared" si="537"/>
        <v>-</v>
      </c>
      <c r="EW132" s="68"/>
      <c r="EX132" s="355">
        <f t="shared" si="538"/>
        <v>0</v>
      </c>
      <c r="EY132" s="355">
        <f t="shared" si="539"/>
        <v>0</v>
      </c>
      <c r="EZ132" s="355">
        <f t="shared" si="540"/>
        <v>0</v>
      </c>
      <c r="FA132" s="355">
        <f t="shared" si="541"/>
        <v>0</v>
      </c>
      <c r="FB132" s="355">
        <f t="shared" si="542"/>
        <v>0</v>
      </c>
      <c r="FC132" s="355">
        <f t="shared" si="543"/>
        <v>0</v>
      </c>
      <c r="FD132" s="355">
        <f t="shared" si="544"/>
        <v>0</v>
      </c>
      <c r="FE132" s="355">
        <f t="shared" si="545"/>
        <v>0</v>
      </c>
      <c r="FF132" s="68"/>
      <c r="FG132" s="68">
        <f t="shared" si="546"/>
        <v>0</v>
      </c>
      <c r="FH132" s="68" t="str">
        <f t="shared" si="547"/>
        <v>-</v>
      </c>
      <c r="FI132" s="68" t="str">
        <f t="shared" si="548"/>
        <v>-</v>
      </c>
      <c r="FJ132" s="68" t="str">
        <f t="shared" si="549"/>
        <v>-</v>
      </c>
      <c r="FK132" s="68" t="str">
        <f t="shared" si="550"/>
        <v>-</v>
      </c>
      <c r="FL132" s="68" t="str">
        <f t="shared" si="551"/>
        <v>-</v>
      </c>
      <c r="FM132" s="68" t="str">
        <f t="shared" si="552"/>
        <v>-</v>
      </c>
      <c r="FN132" s="68" t="str">
        <f t="shared" si="553"/>
        <v>-</v>
      </c>
      <c r="FO132" s="68"/>
      <c r="FP132" s="355">
        <f t="shared" si="554"/>
        <v>0</v>
      </c>
      <c r="FQ132" s="355">
        <f t="shared" si="555"/>
        <v>0</v>
      </c>
      <c r="FR132" s="355">
        <f t="shared" si="556"/>
        <v>0</v>
      </c>
      <c r="FS132" s="355">
        <f t="shared" si="557"/>
        <v>0</v>
      </c>
      <c r="FT132" s="355">
        <f t="shared" si="558"/>
        <v>0</v>
      </c>
      <c r="FU132" s="355">
        <f t="shared" si="559"/>
        <v>0</v>
      </c>
      <c r="FV132" s="355">
        <f t="shared" si="560"/>
        <v>0</v>
      </c>
      <c r="FW132" s="355">
        <f t="shared" si="561"/>
        <v>0</v>
      </c>
      <c r="FX132" s="68"/>
      <c r="FY132" s="68">
        <f t="shared" si="562"/>
        <v>0</v>
      </c>
      <c r="FZ132" s="68" t="str">
        <f t="shared" si="563"/>
        <v>-</v>
      </c>
      <c r="GA132" s="68" t="str">
        <f t="shared" si="564"/>
        <v>-</v>
      </c>
      <c r="GB132" s="68" t="str">
        <f t="shared" si="565"/>
        <v>-</v>
      </c>
      <c r="GC132" s="68" t="str">
        <f t="shared" si="566"/>
        <v>-</v>
      </c>
      <c r="GD132" s="68" t="str">
        <f t="shared" si="567"/>
        <v>-</v>
      </c>
      <c r="GE132" s="68" t="str">
        <f t="shared" si="568"/>
        <v>-</v>
      </c>
      <c r="GF132" s="68" t="str">
        <f t="shared" si="569"/>
        <v>-</v>
      </c>
    </row>
    <row r="133" spans="1:188" ht="12" x14ac:dyDescent="0.3">
      <c r="A133" s="387"/>
      <c r="B133" s="387" t="s">
        <v>107</v>
      </c>
      <c r="C133" s="387" t="s">
        <v>26</v>
      </c>
      <c r="D133" s="388">
        <v>0.72916666666666663</v>
      </c>
      <c r="E133" s="388">
        <v>0</v>
      </c>
      <c r="F133" s="389" t="str">
        <f t="shared" si="439"/>
        <v>PT</v>
      </c>
      <c r="G133" s="9"/>
      <c r="H133" s="432">
        <f>INDEX(Lookup!$F$337:$Q$347,MATCH('3rd Party Channels'!B133,Lookup!$F$337:$F$347,0),MATCH('3rd Party Channels'!$F$9,Lookup!$F$337:$Q$337,0))</f>
        <v>0.1</v>
      </c>
      <c r="I133" s="391">
        <v>123.5</v>
      </c>
      <c r="J133" s="392">
        <f t="shared" si="440"/>
        <v>683.8</v>
      </c>
      <c r="K133" s="433">
        <f t="shared" si="456"/>
        <v>0</v>
      </c>
      <c r="L133" s="394">
        <f t="shared" si="441"/>
        <v>0</v>
      </c>
      <c r="M133" s="395">
        <f t="shared" si="442"/>
        <v>123.5</v>
      </c>
      <c r="N133" s="395">
        <f t="shared" si="443"/>
        <v>0</v>
      </c>
      <c r="O133" s="9">
        <f t="shared" si="457"/>
        <v>0</v>
      </c>
      <c r="P133" s="9">
        <f t="shared" si="458"/>
        <v>0</v>
      </c>
      <c r="Q133" s="9">
        <f t="shared" si="459"/>
        <v>0</v>
      </c>
      <c r="R133" s="9">
        <f t="shared" si="460"/>
        <v>0</v>
      </c>
      <c r="S133" s="9">
        <f t="shared" si="461"/>
        <v>0</v>
      </c>
      <c r="T133" s="9">
        <f t="shared" si="462"/>
        <v>0</v>
      </c>
      <c r="U133" s="9">
        <f t="shared" si="463"/>
        <v>0</v>
      </c>
      <c r="V133" s="9">
        <f t="shared" si="464"/>
        <v>0</v>
      </c>
      <c r="W133" s="9">
        <f t="shared" si="465"/>
        <v>0</v>
      </c>
      <c r="X133" s="9">
        <f t="shared" si="466"/>
        <v>0</v>
      </c>
      <c r="Y133" s="9">
        <f t="shared" si="444"/>
        <v>0</v>
      </c>
      <c r="Z133" s="9">
        <f t="shared" si="467"/>
        <v>0</v>
      </c>
      <c r="AA133" s="9">
        <f t="shared" si="468"/>
        <v>0</v>
      </c>
      <c r="AB133" s="9">
        <f t="shared" si="469"/>
        <v>0</v>
      </c>
      <c r="AC133" s="9">
        <f t="shared" si="445"/>
        <v>0</v>
      </c>
      <c r="AD133" s="9">
        <f t="shared" si="446"/>
        <v>0</v>
      </c>
      <c r="AE133" s="9">
        <f t="shared" si="447"/>
        <v>0</v>
      </c>
      <c r="AF133" s="9">
        <f t="shared" si="448"/>
        <v>0</v>
      </c>
      <c r="AG133" s="9">
        <f t="shared" si="449"/>
        <v>0</v>
      </c>
      <c r="AH133" s="8">
        <f t="shared" si="450"/>
        <v>123.5</v>
      </c>
      <c r="AI133" s="8">
        <f t="shared" si="451"/>
        <v>0</v>
      </c>
      <c r="AJ133" s="8">
        <f t="shared" si="452"/>
        <v>0</v>
      </c>
      <c r="AK133" s="8">
        <f t="shared" si="453"/>
        <v>0</v>
      </c>
      <c r="AL133" s="8">
        <f t="shared" si="454"/>
        <v>0</v>
      </c>
      <c r="AM133" s="103" t="str">
        <f t="shared" si="455"/>
        <v>1</v>
      </c>
      <c r="AN133" s="63"/>
      <c r="AO133" s="63"/>
      <c r="AP133" s="63"/>
      <c r="AQ133" s="66"/>
      <c r="AR133" s="66"/>
      <c r="AS133" s="63"/>
      <c r="AT133" s="63"/>
      <c r="AU133" s="63"/>
      <c r="AV133" s="63"/>
      <c r="AW133" s="63"/>
      <c r="AX133" s="66"/>
      <c r="AY133" s="66"/>
      <c r="AZ133" s="63"/>
      <c r="BA133" s="63"/>
      <c r="BB133" s="63"/>
      <c r="BC133" s="63"/>
      <c r="BD133" s="63"/>
      <c r="BE133" s="66"/>
      <c r="BF133" s="66"/>
      <c r="BG133" s="63"/>
      <c r="BH133" s="63"/>
      <c r="BI133" s="63"/>
      <c r="BJ133" s="63"/>
      <c r="BK133" s="63"/>
      <c r="BL133" s="66"/>
      <c r="BM133" s="66"/>
      <c r="BN133" s="63"/>
      <c r="BO133" s="63"/>
      <c r="BP133" s="63"/>
      <c r="BQ133" s="63"/>
      <c r="BR133" s="63"/>
      <c r="BS133" s="70"/>
      <c r="BU133" s="70">
        <f t="shared" si="470"/>
        <v>0</v>
      </c>
      <c r="BV133" s="70">
        <f t="shared" si="471"/>
        <v>0</v>
      </c>
      <c r="BW133" s="70">
        <f t="shared" si="472"/>
        <v>0</v>
      </c>
      <c r="BX133" s="70">
        <f t="shared" si="473"/>
        <v>0</v>
      </c>
      <c r="BY133" s="70">
        <f t="shared" si="474"/>
        <v>0</v>
      </c>
      <c r="BZ133" s="70">
        <f t="shared" si="475"/>
        <v>0</v>
      </c>
      <c r="CB133" s="104">
        <f t="shared" si="476"/>
        <v>0</v>
      </c>
      <c r="CC133" s="104">
        <f t="shared" si="477"/>
        <v>0</v>
      </c>
      <c r="CD133" s="104">
        <f t="shared" si="478"/>
        <v>0</v>
      </c>
      <c r="CE133" s="104">
        <f t="shared" si="479"/>
        <v>0</v>
      </c>
      <c r="CF133" s="104">
        <f t="shared" si="480"/>
        <v>0</v>
      </c>
      <c r="CG133" s="104">
        <f t="shared" si="481"/>
        <v>0</v>
      </c>
      <c r="CI133" s="105">
        <f t="shared" si="482"/>
        <v>0</v>
      </c>
      <c r="CJ133" s="105">
        <f t="shared" si="483"/>
        <v>0</v>
      </c>
      <c r="CK133" s="105">
        <f t="shared" si="484"/>
        <v>0</v>
      </c>
      <c r="CL133" s="105">
        <f t="shared" si="485"/>
        <v>0</v>
      </c>
      <c r="CM133" s="105">
        <f t="shared" si="486"/>
        <v>0</v>
      </c>
      <c r="CN133" s="105">
        <f t="shared" si="487"/>
        <v>0</v>
      </c>
      <c r="CO133" s="105">
        <f t="shared" si="488"/>
        <v>0</v>
      </c>
      <c r="CP133" s="105">
        <f t="shared" si="489"/>
        <v>0</v>
      </c>
      <c r="CV133" s="355">
        <f t="shared" si="490"/>
        <v>0</v>
      </c>
      <c r="CW133" s="355">
        <f t="shared" si="491"/>
        <v>0</v>
      </c>
      <c r="CX133" s="355">
        <f t="shared" si="492"/>
        <v>0</v>
      </c>
      <c r="CY133" s="355">
        <f t="shared" si="493"/>
        <v>0</v>
      </c>
      <c r="CZ133" s="355">
        <f t="shared" si="494"/>
        <v>0</v>
      </c>
      <c r="DA133" s="355">
        <f t="shared" si="495"/>
        <v>0</v>
      </c>
      <c r="DB133" s="355">
        <f t="shared" si="496"/>
        <v>0</v>
      </c>
      <c r="DC133" s="355">
        <f t="shared" si="497"/>
        <v>0</v>
      </c>
      <c r="DD133" s="68"/>
      <c r="DE133" s="1168">
        <f t="shared" si="498"/>
        <v>0</v>
      </c>
      <c r="DF133" s="1168" t="str">
        <f t="shared" si="499"/>
        <v>-</v>
      </c>
      <c r="DG133" s="1168" t="str">
        <f t="shared" si="500"/>
        <v>-</v>
      </c>
      <c r="DH133" s="1168" t="str">
        <f t="shared" si="501"/>
        <v>-</v>
      </c>
      <c r="DI133" s="1168" t="str">
        <f t="shared" si="502"/>
        <v>-</v>
      </c>
      <c r="DJ133" s="1168" t="str">
        <f t="shared" si="503"/>
        <v>-</v>
      </c>
      <c r="DK133" s="1168" t="str">
        <f t="shared" si="504"/>
        <v>-</v>
      </c>
      <c r="DL133" s="1168" t="str">
        <f t="shared" si="505"/>
        <v>-</v>
      </c>
      <c r="DM133" s="68"/>
      <c r="DN133" s="355">
        <f t="shared" si="506"/>
        <v>0</v>
      </c>
      <c r="DO133" s="355">
        <f t="shared" si="507"/>
        <v>0</v>
      </c>
      <c r="DP133" s="355">
        <f t="shared" si="508"/>
        <v>0</v>
      </c>
      <c r="DQ133" s="355">
        <f t="shared" si="509"/>
        <v>0</v>
      </c>
      <c r="DR133" s="355">
        <f t="shared" si="510"/>
        <v>0</v>
      </c>
      <c r="DS133" s="355">
        <f t="shared" si="511"/>
        <v>0</v>
      </c>
      <c r="DT133" s="355">
        <f t="shared" si="512"/>
        <v>0</v>
      </c>
      <c r="DU133" s="355">
        <f t="shared" si="513"/>
        <v>0</v>
      </c>
      <c r="DV133" s="68"/>
      <c r="DW133" s="68">
        <f t="shared" si="514"/>
        <v>0</v>
      </c>
      <c r="DX133" s="68" t="str">
        <f t="shared" si="515"/>
        <v>-</v>
      </c>
      <c r="DY133" s="68" t="str">
        <f t="shared" si="516"/>
        <v>-</v>
      </c>
      <c r="DZ133" s="68" t="str">
        <f t="shared" si="517"/>
        <v>-</v>
      </c>
      <c r="EA133" s="68" t="str">
        <f t="shared" si="518"/>
        <v>-</v>
      </c>
      <c r="EB133" s="68" t="str">
        <f t="shared" si="519"/>
        <v>-</v>
      </c>
      <c r="EC133" s="68" t="str">
        <f t="shared" si="520"/>
        <v>-</v>
      </c>
      <c r="ED133" s="68" t="str">
        <f t="shared" si="521"/>
        <v>-</v>
      </c>
      <c r="EE133" s="68"/>
      <c r="EF133" s="355">
        <f t="shared" si="522"/>
        <v>0</v>
      </c>
      <c r="EG133" s="355">
        <f t="shared" si="523"/>
        <v>0</v>
      </c>
      <c r="EH133" s="355">
        <f t="shared" si="524"/>
        <v>0</v>
      </c>
      <c r="EI133" s="355">
        <f t="shared" si="525"/>
        <v>0</v>
      </c>
      <c r="EJ133" s="355">
        <f t="shared" si="526"/>
        <v>0</v>
      </c>
      <c r="EK133" s="355">
        <f t="shared" si="527"/>
        <v>0</v>
      </c>
      <c r="EL133" s="355">
        <f t="shared" si="528"/>
        <v>0</v>
      </c>
      <c r="EM133" s="355">
        <f t="shared" si="529"/>
        <v>0</v>
      </c>
      <c r="EN133" s="68"/>
      <c r="EO133" s="68">
        <f t="shared" si="530"/>
        <v>0</v>
      </c>
      <c r="EP133" s="68" t="str">
        <f t="shared" si="531"/>
        <v>-</v>
      </c>
      <c r="EQ133" s="68" t="str">
        <f t="shared" si="532"/>
        <v>-</v>
      </c>
      <c r="ER133" s="68" t="str">
        <f t="shared" si="533"/>
        <v>-</v>
      </c>
      <c r="ES133" s="68" t="str">
        <f t="shared" si="534"/>
        <v>-</v>
      </c>
      <c r="ET133" s="68" t="str">
        <f t="shared" si="535"/>
        <v>-</v>
      </c>
      <c r="EU133" s="68" t="str">
        <f t="shared" si="536"/>
        <v>-</v>
      </c>
      <c r="EV133" s="68" t="str">
        <f t="shared" si="537"/>
        <v>-</v>
      </c>
      <c r="EW133" s="68"/>
      <c r="EX133" s="355">
        <f t="shared" si="538"/>
        <v>0</v>
      </c>
      <c r="EY133" s="355">
        <f t="shared" si="539"/>
        <v>0</v>
      </c>
      <c r="EZ133" s="355">
        <f t="shared" si="540"/>
        <v>0</v>
      </c>
      <c r="FA133" s="355">
        <f t="shared" si="541"/>
        <v>0</v>
      </c>
      <c r="FB133" s="355">
        <f t="shared" si="542"/>
        <v>0</v>
      </c>
      <c r="FC133" s="355">
        <f t="shared" si="543"/>
        <v>0</v>
      </c>
      <c r="FD133" s="355">
        <f t="shared" si="544"/>
        <v>0</v>
      </c>
      <c r="FE133" s="355">
        <f t="shared" si="545"/>
        <v>0</v>
      </c>
      <c r="FF133" s="68"/>
      <c r="FG133" s="68">
        <f t="shared" si="546"/>
        <v>0</v>
      </c>
      <c r="FH133" s="68" t="str">
        <f t="shared" si="547"/>
        <v>-</v>
      </c>
      <c r="FI133" s="68" t="str">
        <f t="shared" si="548"/>
        <v>-</v>
      </c>
      <c r="FJ133" s="68" t="str">
        <f t="shared" si="549"/>
        <v>-</v>
      </c>
      <c r="FK133" s="68" t="str">
        <f t="shared" si="550"/>
        <v>-</v>
      </c>
      <c r="FL133" s="68" t="str">
        <f t="shared" si="551"/>
        <v>-</v>
      </c>
      <c r="FM133" s="68" t="str">
        <f t="shared" si="552"/>
        <v>-</v>
      </c>
      <c r="FN133" s="68" t="str">
        <f t="shared" si="553"/>
        <v>-</v>
      </c>
      <c r="FO133" s="68"/>
      <c r="FP133" s="355">
        <f t="shared" si="554"/>
        <v>0</v>
      </c>
      <c r="FQ133" s="355">
        <f t="shared" si="555"/>
        <v>0</v>
      </c>
      <c r="FR133" s="355">
        <f t="shared" si="556"/>
        <v>0</v>
      </c>
      <c r="FS133" s="355">
        <f t="shared" si="557"/>
        <v>0</v>
      </c>
      <c r="FT133" s="355">
        <f t="shared" si="558"/>
        <v>0</v>
      </c>
      <c r="FU133" s="355">
        <f t="shared" si="559"/>
        <v>0</v>
      </c>
      <c r="FV133" s="355">
        <f t="shared" si="560"/>
        <v>0</v>
      </c>
      <c r="FW133" s="355">
        <f t="shared" si="561"/>
        <v>0</v>
      </c>
      <c r="FX133" s="68"/>
      <c r="FY133" s="68">
        <f t="shared" si="562"/>
        <v>0</v>
      </c>
      <c r="FZ133" s="68" t="str">
        <f t="shared" si="563"/>
        <v>-</v>
      </c>
      <c r="GA133" s="68" t="str">
        <f t="shared" si="564"/>
        <v>-</v>
      </c>
      <c r="GB133" s="68" t="str">
        <f t="shared" si="565"/>
        <v>-</v>
      </c>
      <c r="GC133" s="68" t="str">
        <f t="shared" si="566"/>
        <v>-</v>
      </c>
      <c r="GD133" s="68" t="str">
        <f t="shared" si="567"/>
        <v>-</v>
      </c>
      <c r="GE133" s="68" t="str">
        <f t="shared" si="568"/>
        <v>-</v>
      </c>
      <c r="GF133" s="68" t="str">
        <f t="shared" si="569"/>
        <v>-</v>
      </c>
    </row>
    <row r="134" spans="1:188" ht="12" x14ac:dyDescent="0.3">
      <c r="A134" s="387"/>
      <c r="B134" s="387" t="s">
        <v>107</v>
      </c>
      <c r="C134" s="387" t="s">
        <v>26</v>
      </c>
      <c r="D134" s="388">
        <v>0.72916666666666663</v>
      </c>
      <c r="E134" s="388">
        <v>0</v>
      </c>
      <c r="F134" s="389" t="str">
        <f>IF(VALUE(D134)&gt;=0.72,"PT",IF(VALUE(D134)&lt;0.72,"Off-PT"))</f>
        <v>PT</v>
      </c>
      <c r="G134" s="9"/>
      <c r="H134" s="432">
        <f>INDEX(Lookup!$F$337:$Q$347,MATCH('3rd Party Channels'!B134,Lookup!$F$337:$F$347,0),MATCH('3rd Party Channels'!$F$9,Lookup!$F$337:$Q$337,0))</f>
        <v>0.1</v>
      </c>
      <c r="I134" s="391">
        <v>123.5</v>
      </c>
      <c r="J134" s="392">
        <f t="shared" si="440"/>
        <v>683.8</v>
      </c>
      <c r="K134" s="433">
        <f>H134*L134</f>
        <v>0</v>
      </c>
      <c r="L134" s="394">
        <f>COUNTA(AN134:BR134)</f>
        <v>0</v>
      </c>
      <c r="M134" s="395">
        <f t="shared" si="442"/>
        <v>123.5</v>
      </c>
      <c r="N134" s="395">
        <f t="shared" si="443"/>
        <v>0</v>
      </c>
      <c r="O134" s="9">
        <f>IF($L$4&gt;0,P134*J134*$M$4*H134,0)</f>
        <v>0</v>
      </c>
      <c r="P134" s="9">
        <f>COUNTIF(AN134:BR134,"A")</f>
        <v>0</v>
      </c>
      <c r="Q134" s="9">
        <f>IF($L$5&gt;0,R134*J134*$M$5*H134,0)</f>
        <v>0</v>
      </c>
      <c r="R134" s="9">
        <f>COUNTIF(AN134:BR134,"B")</f>
        <v>0</v>
      </c>
      <c r="S134" s="9">
        <f>IF($L$6&gt;0,T134*J134*$M$6*H134,0)</f>
        <v>0</v>
      </c>
      <c r="T134" s="9">
        <f>COUNTIF(AN134:BR134,"C")</f>
        <v>0</v>
      </c>
      <c r="U134" s="9">
        <f>IF($L$7&gt;0,V134*J134*$M$7*H134,0)</f>
        <v>0</v>
      </c>
      <c r="V134" s="9">
        <f>COUNTIF(AN134:BR134,"D")</f>
        <v>0</v>
      </c>
      <c r="W134" s="9">
        <f>IF($L$8&gt;0,X134*J134*$M$8*H134,0)</f>
        <v>0</v>
      </c>
      <c r="X134" s="9">
        <f>COUNTIF(AN134:BR134,"E")</f>
        <v>0</v>
      </c>
      <c r="Y134" s="9">
        <f>COUNTIF(AN134:BR134,"F")</f>
        <v>0</v>
      </c>
      <c r="Z134" s="9">
        <f>COUNTIF(AN134:BR134,"G")</f>
        <v>0</v>
      </c>
      <c r="AA134" s="9">
        <f>COUNTIF(AN134:BR134,"H")</f>
        <v>0</v>
      </c>
      <c r="AB134" s="9">
        <f>(Y134+Z134+AA134)*H134</f>
        <v>0</v>
      </c>
      <c r="AC134" s="9">
        <f>IF($L$4&gt;0,I134*$M$4*P134,0)</f>
        <v>0</v>
      </c>
      <c r="AD134" s="9">
        <f>IF($L$5&gt;0,I134*$M$5*R134,0)</f>
        <v>0</v>
      </c>
      <c r="AE134" s="9">
        <f>IF($L$6&gt;0,I134*$M$6*T134,0)</f>
        <v>0</v>
      </c>
      <c r="AF134" s="9">
        <f>IF($L$7&gt;0,I134*$M$7*V134,0)</f>
        <v>0</v>
      </c>
      <c r="AG134" s="9">
        <f>IF($L$8&gt;0,I134*$M$8*X134,0)</f>
        <v>0</v>
      </c>
      <c r="AH134" s="8">
        <f>IF(ISERROR(M134*$M$4),0,M134*$M$4)</f>
        <v>123.5</v>
      </c>
      <c r="AI134" s="8">
        <f>IF(ISERROR(M134*$M$5),0,M134*$M$5)</f>
        <v>0</v>
      </c>
      <c r="AJ134" s="8">
        <f>IF(ISERROR(M134*$M$6),0,M134*$M$6)</f>
        <v>0</v>
      </c>
      <c r="AK134" s="8">
        <f>IF(ISERROR(M134*$M$7),0,M134*$M$7)</f>
        <v>0</v>
      </c>
      <c r="AL134" s="8">
        <f>IF(ISERROR(M134*$M$8),0,M134*$M$8)</f>
        <v>0</v>
      </c>
      <c r="AM134" s="103" t="str">
        <f t="shared" si="455"/>
        <v>1</v>
      </c>
      <c r="AN134" s="63"/>
      <c r="AO134" s="63"/>
      <c r="AP134" s="63"/>
      <c r="AQ134" s="66"/>
      <c r="AR134" s="66"/>
      <c r="AS134" s="63"/>
      <c r="AT134" s="63"/>
      <c r="AU134" s="63"/>
      <c r="AV134" s="63"/>
      <c r="AW134" s="63"/>
      <c r="AX134" s="66"/>
      <c r="AY134" s="66"/>
      <c r="AZ134" s="63"/>
      <c r="BA134" s="63"/>
      <c r="BB134" s="63"/>
      <c r="BC134" s="63"/>
      <c r="BD134" s="63"/>
      <c r="BE134" s="66"/>
      <c r="BF134" s="66"/>
      <c r="BG134" s="63"/>
      <c r="BH134" s="63"/>
      <c r="BI134" s="63"/>
      <c r="BJ134" s="63"/>
      <c r="BK134" s="63"/>
      <c r="BL134" s="66"/>
      <c r="BM134" s="66"/>
      <c r="BN134" s="63"/>
      <c r="BO134" s="63"/>
      <c r="BP134" s="63"/>
      <c r="BQ134" s="63"/>
      <c r="BR134" s="63"/>
      <c r="BS134" s="70"/>
      <c r="BU134" s="70">
        <f t="shared" si="470"/>
        <v>0</v>
      </c>
      <c r="BV134" s="70">
        <f t="shared" si="471"/>
        <v>0</v>
      </c>
      <c r="BW134" s="70">
        <f t="shared" si="472"/>
        <v>0</v>
      </c>
      <c r="BX134" s="70">
        <f t="shared" si="473"/>
        <v>0</v>
      </c>
      <c r="BY134" s="70">
        <f t="shared" si="474"/>
        <v>0</v>
      </c>
      <c r="BZ134" s="70">
        <f t="shared" si="475"/>
        <v>0</v>
      </c>
      <c r="CB134" s="104">
        <f t="shared" si="476"/>
        <v>0</v>
      </c>
      <c r="CC134" s="104">
        <f t="shared" si="477"/>
        <v>0</v>
      </c>
      <c r="CD134" s="104">
        <f t="shared" si="478"/>
        <v>0</v>
      </c>
      <c r="CE134" s="104">
        <f t="shared" si="479"/>
        <v>0</v>
      </c>
      <c r="CF134" s="104">
        <f t="shared" si="480"/>
        <v>0</v>
      </c>
      <c r="CG134" s="104">
        <f t="shared" si="481"/>
        <v>0</v>
      </c>
      <c r="CI134" s="105">
        <f>P134*H134</f>
        <v>0</v>
      </c>
      <c r="CJ134" s="105">
        <f>R134*H134</f>
        <v>0</v>
      </c>
      <c r="CK134" s="105">
        <f>T134*H134</f>
        <v>0</v>
      </c>
      <c r="CL134" s="105">
        <f>V134*H134</f>
        <v>0</v>
      </c>
      <c r="CM134" s="105">
        <f>X134*H134</f>
        <v>0</v>
      </c>
      <c r="CN134" s="105">
        <f>Y134*H134</f>
        <v>0</v>
      </c>
      <c r="CO134" s="105">
        <f>Z134*H134</f>
        <v>0</v>
      </c>
      <c r="CP134" s="105">
        <f>AA134*H134</f>
        <v>0</v>
      </c>
      <c r="CV134" s="355">
        <f t="shared" si="490"/>
        <v>0</v>
      </c>
      <c r="CW134" s="355">
        <f t="shared" si="491"/>
        <v>0</v>
      </c>
      <c r="CX134" s="355">
        <f t="shared" si="492"/>
        <v>0</v>
      </c>
      <c r="CY134" s="355">
        <f t="shared" si="493"/>
        <v>0</v>
      </c>
      <c r="CZ134" s="355">
        <f t="shared" si="494"/>
        <v>0</v>
      </c>
      <c r="DA134" s="355">
        <f t="shared" si="495"/>
        <v>0</v>
      </c>
      <c r="DB134" s="355">
        <f t="shared" si="496"/>
        <v>0</v>
      </c>
      <c r="DC134" s="355">
        <f t="shared" si="497"/>
        <v>0</v>
      </c>
      <c r="DD134" s="68"/>
      <c r="DE134" s="1168">
        <f t="shared" si="498"/>
        <v>0</v>
      </c>
      <c r="DF134" s="1168" t="str">
        <f t="shared" si="499"/>
        <v>-</v>
      </c>
      <c r="DG134" s="1168" t="str">
        <f t="shared" si="500"/>
        <v>-</v>
      </c>
      <c r="DH134" s="1168" t="str">
        <f t="shared" si="501"/>
        <v>-</v>
      </c>
      <c r="DI134" s="1168" t="str">
        <f t="shared" si="502"/>
        <v>-</v>
      </c>
      <c r="DJ134" s="1168" t="str">
        <f t="shared" si="503"/>
        <v>-</v>
      </c>
      <c r="DK134" s="1168" t="str">
        <f t="shared" si="504"/>
        <v>-</v>
      </c>
      <c r="DL134" s="1168" t="str">
        <f t="shared" si="505"/>
        <v>-</v>
      </c>
      <c r="DM134" s="68"/>
      <c r="DN134" s="355">
        <f t="shared" si="506"/>
        <v>0</v>
      </c>
      <c r="DO134" s="355">
        <f t="shared" si="507"/>
        <v>0</v>
      </c>
      <c r="DP134" s="355">
        <f t="shared" si="508"/>
        <v>0</v>
      </c>
      <c r="DQ134" s="355">
        <f t="shared" si="509"/>
        <v>0</v>
      </c>
      <c r="DR134" s="355">
        <f t="shared" si="510"/>
        <v>0</v>
      </c>
      <c r="DS134" s="355">
        <f t="shared" si="511"/>
        <v>0</v>
      </c>
      <c r="DT134" s="355">
        <f t="shared" si="512"/>
        <v>0</v>
      </c>
      <c r="DU134" s="355">
        <f t="shared" si="513"/>
        <v>0</v>
      </c>
      <c r="DV134" s="68"/>
      <c r="DW134" s="68">
        <f t="shared" si="514"/>
        <v>0</v>
      </c>
      <c r="DX134" s="68" t="str">
        <f t="shared" si="515"/>
        <v>-</v>
      </c>
      <c r="DY134" s="68" t="str">
        <f t="shared" si="516"/>
        <v>-</v>
      </c>
      <c r="DZ134" s="68" t="str">
        <f t="shared" si="517"/>
        <v>-</v>
      </c>
      <c r="EA134" s="68" t="str">
        <f t="shared" si="518"/>
        <v>-</v>
      </c>
      <c r="EB134" s="68" t="str">
        <f t="shared" si="519"/>
        <v>-</v>
      </c>
      <c r="EC134" s="68" t="str">
        <f t="shared" si="520"/>
        <v>-</v>
      </c>
      <c r="ED134" s="68" t="str">
        <f t="shared" si="521"/>
        <v>-</v>
      </c>
      <c r="EE134" s="68"/>
      <c r="EF134" s="355">
        <f t="shared" si="522"/>
        <v>0</v>
      </c>
      <c r="EG134" s="355">
        <f t="shared" si="523"/>
        <v>0</v>
      </c>
      <c r="EH134" s="355">
        <f t="shared" si="524"/>
        <v>0</v>
      </c>
      <c r="EI134" s="355">
        <f t="shared" si="525"/>
        <v>0</v>
      </c>
      <c r="EJ134" s="355">
        <f t="shared" si="526"/>
        <v>0</v>
      </c>
      <c r="EK134" s="355">
        <f t="shared" si="527"/>
        <v>0</v>
      </c>
      <c r="EL134" s="355">
        <f t="shared" si="528"/>
        <v>0</v>
      </c>
      <c r="EM134" s="355">
        <f t="shared" si="529"/>
        <v>0</v>
      </c>
      <c r="EN134" s="68"/>
      <c r="EO134" s="68">
        <f t="shared" si="530"/>
        <v>0</v>
      </c>
      <c r="EP134" s="68" t="str">
        <f t="shared" si="531"/>
        <v>-</v>
      </c>
      <c r="EQ134" s="68" t="str">
        <f t="shared" si="532"/>
        <v>-</v>
      </c>
      <c r="ER134" s="68" t="str">
        <f t="shared" si="533"/>
        <v>-</v>
      </c>
      <c r="ES134" s="68" t="str">
        <f t="shared" si="534"/>
        <v>-</v>
      </c>
      <c r="ET134" s="68" t="str">
        <f t="shared" si="535"/>
        <v>-</v>
      </c>
      <c r="EU134" s="68" t="str">
        <f t="shared" si="536"/>
        <v>-</v>
      </c>
      <c r="EV134" s="68" t="str">
        <f t="shared" si="537"/>
        <v>-</v>
      </c>
      <c r="EW134" s="68"/>
      <c r="EX134" s="355">
        <f t="shared" si="538"/>
        <v>0</v>
      </c>
      <c r="EY134" s="355">
        <f t="shared" si="539"/>
        <v>0</v>
      </c>
      <c r="EZ134" s="355">
        <f t="shared" si="540"/>
        <v>0</v>
      </c>
      <c r="FA134" s="355">
        <f t="shared" si="541"/>
        <v>0</v>
      </c>
      <c r="FB134" s="355">
        <f t="shared" si="542"/>
        <v>0</v>
      </c>
      <c r="FC134" s="355">
        <f t="shared" si="543"/>
        <v>0</v>
      </c>
      <c r="FD134" s="355">
        <f t="shared" si="544"/>
        <v>0</v>
      </c>
      <c r="FE134" s="355">
        <f t="shared" si="545"/>
        <v>0</v>
      </c>
      <c r="FF134" s="68"/>
      <c r="FG134" s="68">
        <f t="shared" si="546"/>
        <v>0</v>
      </c>
      <c r="FH134" s="68" t="str">
        <f t="shared" si="547"/>
        <v>-</v>
      </c>
      <c r="FI134" s="68" t="str">
        <f t="shared" si="548"/>
        <v>-</v>
      </c>
      <c r="FJ134" s="68" t="str">
        <f t="shared" si="549"/>
        <v>-</v>
      </c>
      <c r="FK134" s="68" t="str">
        <f t="shared" si="550"/>
        <v>-</v>
      </c>
      <c r="FL134" s="68" t="str">
        <f t="shared" si="551"/>
        <v>-</v>
      </c>
      <c r="FM134" s="68" t="str">
        <f t="shared" si="552"/>
        <v>-</v>
      </c>
      <c r="FN134" s="68" t="str">
        <f t="shared" si="553"/>
        <v>-</v>
      </c>
      <c r="FO134" s="68"/>
      <c r="FP134" s="355">
        <f t="shared" si="554"/>
        <v>0</v>
      </c>
      <c r="FQ134" s="355">
        <f t="shared" si="555"/>
        <v>0</v>
      </c>
      <c r="FR134" s="355">
        <f t="shared" si="556"/>
        <v>0</v>
      </c>
      <c r="FS134" s="355">
        <f t="shared" si="557"/>
        <v>0</v>
      </c>
      <c r="FT134" s="355">
        <f t="shared" si="558"/>
        <v>0</v>
      </c>
      <c r="FU134" s="355">
        <f t="shared" si="559"/>
        <v>0</v>
      </c>
      <c r="FV134" s="355">
        <f t="shared" si="560"/>
        <v>0</v>
      </c>
      <c r="FW134" s="355">
        <f t="shared" si="561"/>
        <v>0</v>
      </c>
      <c r="FX134" s="68"/>
      <c r="FY134" s="68">
        <f t="shared" si="562"/>
        <v>0</v>
      </c>
      <c r="FZ134" s="68" t="str">
        <f t="shared" si="563"/>
        <v>-</v>
      </c>
      <c r="GA134" s="68" t="str">
        <f t="shared" si="564"/>
        <v>-</v>
      </c>
      <c r="GB134" s="68" t="str">
        <f t="shared" si="565"/>
        <v>-</v>
      </c>
      <c r="GC134" s="68" t="str">
        <f t="shared" si="566"/>
        <v>-</v>
      </c>
      <c r="GD134" s="68" t="str">
        <f t="shared" si="567"/>
        <v>-</v>
      </c>
      <c r="GE134" s="68" t="str">
        <f t="shared" si="568"/>
        <v>-</v>
      </c>
      <c r="GF134" s="68" t="str">
        <f t="shared" si="569"/>
        <v>-</v>
      </c>
    </row>
    <row r="135" spans="1:188" ht="12.6" thickBot="1" x14ac:dyDescent="0.35">
      <c r="A135" s="387"/>
      <c r="B135" s="387" t="s">
        <v>107</v>
      </c>
      <c r="C135" s="387" t="s">
        <v>26</v>
      </c>
      <c r="D135" s="388">
        <v>0.72916666666666663</v>
      </c>
      <c r="E135" s="388">
        <v>0</v>
      </c>
      <c r="F135" s="389" t="str">
        <f>IF(VALUE(D135)&gt;=0.72,"PT",IF(VALUE(D135)&lt;0.72,"Off-PT"))</f>
        <v>PT</v>
      </c>
      <c r="G135" s="9"/>
      <c r="H135" s="432">
        <f>INDEX(Lookup!$F$337:$Q$347,MATCH('3rd Party Channels'!B135,Lookup!$F$337:$F$347,0),MATCH('3rd Party Channels'!$F$9,Lookup!$F$337:$Q$337,0))</f>
        <v>0.1</v>
      </c>
      <c r="I135" s="391">
        <v>123.5</v>
      </c>
      <c r="J135" s="392">
        <f t="shared" si="440"/>
        <v>683.8</v>
      </c>
      <c r="K135" s="433">
        <f>H135*L135</f>
        <v>0</v>
      </c>
      <c r="L135" s="394">
        <f>COUNTA(AN135:BR135)</f>
        <v>0</v>
      </c>
      <c r="M135" s="395">
        <f t="shared" si="442"/>
        <v>123.5</v>
      </c>
      <c r="N135" s="395">
        <f t="shared" si="443"/>
        <v>0</v>
      </c>
      <c r="O135" s="9">
        <f>IF($L$4&gt;0,P135*J135*$M$4*H135,0)</f>
        <v>0</v>
      </c>
      <c r="P135" s="9">
        <f>COUNTIF(AN135:BR135,"A")</f>
        <v>0</v>
      </c>
      <c r="Q135" s="9">
        <f>IF($L$5&gt;0,R135*J135*$M$5*H135,0)</f>
        <v>0</v>
      </c>
      <c r="R135" s="9">
        <f>COUNTIF(AN135:BR135,"B")</f>
        <v>0</v>
      </c>
      <c r="S135" s="9">
        <f>IF($L$6&gt;0,T135*J135*$M$6*H135,0)</f>
        <v>0</v>
      </c>
      <c r="T135" s="9">
        <f>COUNTIF(AN135:BR135,"C")</f>
        <v>0</v>
      </c>
      <c r="U135" s="9">
        <f>IF($L$7&gt;0,V135*J135*$M$7*H135,0)</f>
        <v>0</v>
      </c>
      <c r="V135" s="9">
        <f>COUNTIF(AN135:BR135,"D")</f>
        <v>0</v>
      </c>
      <c r="W135" s="9">
        <f>IF($L$8&gt;0,X135*J135*$M$8*H135,0)</f>
        <v>0</v>
      </c>
      <c r="X135" s="9">
        <f>COUNTIF(AN135:BR135,"E")</f>
        <v>0</v>
      </c>
      <c r="Y135" s="9">
        <f>COUNTIF(AN135:BR135,"F")</f>
        <v>0</v>
      </c>
      <c r="Z135" s="9">
        <f>COUNTIF(AN135:BR135,"G")</f>
        <v>0</v>
      </c>
      <c r="AA135" s="9">
        <f>COUNTIF(AN135:BR135,"H")</f>
        <v>0</v>
      </c>
      <c r="AB135" s="9">
        <f>(Y135+Z135+AA135)*H135</f>
        <v>0</v>
      </c>
      <c r="AC135" s="9">
        <f>IF($L$4&gt;0,I135*$M$4*P135,0)</f>
        <v>0</v>
      </c>
      <c r="AD135" s="9">
        <f>IF($L$5&gt;0,I135*$M$5*R135,0)</f>
        <v>0</v>
      </c>
      <c r="AE135" s="9">
        <f>IF($L$6&gt;0,I135*$M$6*T135,0)</f>
        <v>0</v>
      </c>
      <c r="AF135" s="9">
        <f>IF($L$7&gt;0,I135*$M$7*V135,0)</f>
        <v>0</v>
      </c>
      <c r="AG135" s="9">
        <f>IF($L$8&gt;0,I135*$M$8*X135,0)</f>
        <v>0</v>
      </c>
      <c r="AH135" s="8">
        <f>IF(ISERROR(M135*$M$4),0,M135*$M$4)</f>
        <v>123.5</v>
      </c>
      <c r="AI135" s="8">
        <f>IF(ISERROR(M135*$M$5),0,M135*$M$5)</f>
        <v>0</v>
      </c>
      <c r="AJ135" s="8">
        <f>IF(ISERROR(M135*$M$6),0,M135*$M$6)</f>
        <v>0</v>
      </c>
      <c r="AK135" s="8">
        <f>IF(ISERROR(M135*$M$7),0,M135*$M$7)</f>
        <v>0</v>
      </c>
      <c r="AL135" s="8">
        <f>IF(ISERROR(M135*$M$8),0,M135*$M$8)</f>
        <v>0</v>
      </c>
      <c r="AM135" s="103" t="str">
        <f t="shared" si="455"/>
        <v>1</v>
      </c>
      <c r="AN135" s="63"/>
      <c r="AO135" s="63"/>
      <c r="AP135" s="63"/>
      <c r="AQ135" s="66"/>
      <c r="AR135" s="66"/>
      <c r="AS135" s="63"/>
      <c r="AT135" s="63"/>
      <c r="AU135" s="63"/>
      <c r="AV135" s="63"/>
      <c r="AW135" s="63"/>
      <c r="AX135" s="66"/>
      <c r="AY135" s="66"/>
      <c r="AZ135" s="63"/>
      <c r="BA135" s="63"/>
      <c r="BB135" s="63"/>
      <c r="BC135" s="63"/>
      <c r="BD135" s="63"/>
      <c r="BE135" s="66"/>
      <c r="BF135" s="66"/>
      <c r="BG135" s="63"/>
      <c r="BH135" s="63"/>
      <c r="BI135" s="63"/>
      <c r="BJ135" s="63"/>
      <c r="BK135" s="63"/>
      <c r="BL135" s="66"/>
      <c r="BM135" s="66"/>
      <c r="BN135" s="63"/>
      <c r="BO135" s="63"/>
      <c r="BP135" s="63"/>
      <c r="BQ135" s="63"/>
      <c r="BR135" s="63"/>
      <c r="BS135" s="70"/>
      <c r="BU135" s="70">
        <f t="shared" si="470"/>
        <v>0</v>
      </c>
      <c r="BV135" s="70">
        <f t="shared" si="471"/>
        <v>0</v>
      </c>
      <c r="BW135" s="70">
        <f t="shared" si="472"/>
        <v>0</v>
      </c>
      <c r="BX135" s="70">
        <f t="shared" si="473"/>
        <v>0</v>
      </c>
      <c r="BY135" s="70">
        <f t="shared" si="474"/>
        <v>0</v>
      </c>
      <c r="BZ135" s="70">
        <f t="shared" si="475"/>
        <v>0</v>
      </c>
      <c r="CB135" s="104">
        <f t="shared" si="476"/>
        <v>0</v>
      </c>
      <c r="CC135" s="104">
        <f t="shared" si="477"/>
        <v>0</v>
      </c>
      <c r="CD135" s="104">
        <f t="shared" si="478"/>
        <v>0</v>
      </c>
      <c r="CE135" s="104">
        <f t="shared" si="479"/>
        <v>0</v>
      </c>
      <c r="CF135" s="104">
        <f t="shared" si="480"/>
        <v>0</v>
      </c>
      <c r="CG135" s="104">
        <f t="shared" si="481"/>
        <v>0</v>
      </c>
      <c r="CI135" s="105">
        <f>P135*H135</f>
        <v>0</v>
      </c>
      <c r="CJ135" s="105">
        <f>R135*H135</f>
        <v>0</v>
      </c>
      <c r="CK135" s="105">
        <f>T135*H135</f>
        <v>0</v>
      </c>
      <c r="CL135" s="105">
        <f>V135*H135</f>
        <v>0</v>
      </c>
      <c r="CM135" s="105">
        <f>X135*H135</f>
        <v>0</v>
      </c>
      <c r="CN135" s="105">
        <f>Y135*H135</f>
        <v>0</v>
      </c>
      <c r="CO135" s="105">
        <f>Z135*H135</f>
        <v>0</v>
      </c>
      <c r="CP135" s="105">
        <f>AA135*H135</f>
        <v>0</v>
      </c>
      <c r="CV135" s="355">
        <f t="shared" si="490"/>
        <v>0</v>
      </c>
      <c r="CW135" s="355">
        <f t="shared" si="491"/>
        <v>0</v>
      </c>
      <c r="CX135" s="355">
        <f t="shared" si="492"/>
        <v>0</v>
      </c>
      <c r="CY135" s="355">
        <f t="shared" si="493"/>
        <v>0</v>
      </c>
      <c r="CZ135" s="355">
        <f t="shared" si="494"/>
        <v>0</v>
      </c>
      <c r="DA135" s="355">
        <f t="shared" si="495"/>
        <v>0</v>
      </c>
      <c r="DB135" s="355">
        <f t="shared" si="496"/>
        <v>0</v>
      </c>
      <c r="DC135" s="355">
        <f t="shared" si="497"/>
        <v>0</v>
      </c>
      <c r="DD135" s="68"/>
      <c r="DE135" s="1168">
        <f t="shared" si="498"/>
        <v>0</v>
      </c>
      <c r="DF135" s="1168" t="str">
        <f t="shared" si="499"/>
        <v>-</v>
      </c>
      <c r="DG135" s="1168" t="str">
        <f t="shared" si="500"/>
        <v>-</v>
      </c>
      <c r="DH135" s="1168" t="str">
        <f t="shared" si="501"/>
        <v>-</v>
      </c>
      <c r="DI135" s="1168" t="str">
        <f t="shared" si="502"/>
        <v>-</v>
      </c>
      <c r="DJ135" s="1168" t="str">
        <f t="shared" si="503"/>
        <v>-</v>
      </c>
      <c r="DK135" s="1168" t="str">
        <f t="shared" si="504"/>
        <v>-</v>
      </c>
      <c r="DL135" s="1168" t="str">
        <f t="shared" si="505"/>
        <v>-</v>
      </c>
      <c r="DM135" s="68"/>
      <c r="DN135" s="355">
        <f t="shared" si="506"/>
        <v>0</v>
      </c>
      <c r="DO135" s="355">
        <f t="shared" si="507"/>
        <v>0</v>
      </c>
      <c r="DP135" s="355">
        <f t="shared" si="508"/>
        <v>0</v>
      </c>
      <c r="DQ135" s="355">
        <f t="shared" si="509"/>
        <v>0</v>
      </c>
      <c r="DR135" s="355">
        <f t="shared" si="510"/>
        <v>0</v>
      </c>
      <c r="DS135" s="355">
        <f t="shared" si="511"/>
        <v>0</v>
      </c>
      <c r="DT135" s="355">
        <f t="shared" si="512"/>
        <v>0</v>
      </c>
      <c r="DU135" s="355">
        <f t="shared" si="513"/>
        <v>0</v>
      </c>
      <c r="DV135" s="68"/>
      <c r="DW135" s="68">
        <f t="shared" si="514"/>
        <v>0</v>
      </c>
      <c r="DX135" s="68" t="str">
        <f t="shared" si="515"/>
        <v>-</v>
      </c>
      <c r="DY135" s="68" t="str">
        <f t="shared" si="516"/>
        <v>-</v>
      </c>
      <c r="DZ135" s="68" t="str">
        <f t="shared" si="517"/>
        <v>-</v>
      </c>
      <c r="EA135" s="68" t="str">
        <f t="shared" si="518"/>
        <v>-</v>
      </c>
      <c r="EB135" s="68" t="str">
        <f t="shared" si="519"/>
        <v>-</v>
      </c>
      <c r="EC135" s="68" t="str">
        <f t="shared" si="520"/>
        <v>-</v>
      </c>
      <c r="ED135" s="68" t="str">
        <f t="shared" si="521"/>
        <v>-</v>
      </c>
      <c r="EE135" s="68"/>
      <c r="EF135" s="355">
        <f t="shared" si="522"/>
        <v>0</v>
      </c>
      <c r="EG135" s="355">
        <f t="shared" si="523"/>
        <v>0</v>
      </c>
      <c r="EH135" s="355">
        <f t="shared" si="524"/>
        <v>0</v>
      </c>
      <c r="EI135" s="355">
        <f t="shared" si="525"/>
        <v>0</v>
      </c>
      <c r="EJ135" s="355">
        <f t="shared" si="526"/>
        <v>0</v>
      </c>
      <c r="EK135" s="355">
        <f t="shared" si="527"/>
        <v>0</v>
      </c>
      <c r="EL135" s="355">
        <f t="shared" si="528"/>
        <v>0</v>
      </c>
      <c r="EM135" s="355">
        <f t="shared" si="529"/>
        <v>0</v>
      </c>
      <c r="EN135" s="68"/>
      <c r="EO135" s="68">
        <f t="shared" si="530"/>
        <v>0</v>
      </c>
      <c r="EP135" s="68" t="str">
        <f t="shared" si="531"/>
        <v>-</v>
      </c>
      <c r="EQ135" s="68" t="str">
        <f t="shared" si="532"/>
        <v>-</v>
      </c>
      <c r="ER135" s="68" t="str">
        <f t="shared" si="533"/>
        <v>-</v>
      </c>
      <c r="ES135" s="68" t="str">
        <f t="shared" si="534"/>
        <v>-</v>
      </c>
      <c r="ET135" s="68" t="str">
        <f t="shared" si="535"/>
        <v>-</v>
      </c>
      <c r="EU135" s="68" t="str">
        <f t="shared" si="536"/>
        <v>-</v>
      </c>
      <c r="EV135" s="68" t="str">
        <f t="shared" si="537"/>
        <v>-</v>
      </c>
      <c r="EW135" s="68"/>
      <c r="EX135" s="355">
        <f t="shared" si="538"/>
        <v>0</v>
      </c>
      <c r="EY135" s="355">
        <f t="shared" si="539"/>
        <v>0</v>
      </c>
      <c r="EZ135" s="355">
        <f t="shared" si="540"/>
        <v>0</v>
      </c>
      <c r="FA135" s="355">
        <f t="shared" si="541"/>
        <v>0</v>
      </c>
      <c r="FB135" s="355">
        <f t="shared" si="542"/>
        <v>0</v>
      </c>
      <c r="FC135" s="355">
        <f t="shared" si="543"/>
        <v>0</v>
      </c>
      <c r="FD135" s="355">
        <f t="shared" si="544"/>
        <v>0</v>
      </c>
      <c r="FE135" s="355">
        <f t="shared" si="545"/>
        <v>0</v>
      </c>
      <c r="FF135" s="68"/>
      <c r="FG135" s="68">
        <f t="shared" si="546"/>
        <v>0</v>
      </c>
      <c r="FH135" s="68" t="str">
        <f t="shared" si="547"/>
        <v>-</v>
      </c>
      <c r="FI135" s="68" t="str">
        <f t="shared" si="548"/>
        <v>-</v>
      </c>
      <c r="FJ135" s="68" t="str">
        <f t="shared" si="549"/>
        <v>-</v>
      </c>
      <c r="FK135" s="68" t="str">
        <f t="shared" si="550"/>
        <v>-</v>
      </c>
      <c r="FL135" s="68" t="str">
        <f t="shared" si="551"/>
        <v>-</v>
      </c>
      <c r="FM135" s="68" t="str">
        <f t="shared" si="552"/>
        <v>-</v>
      </c>
      <c r="FN135" s="68" t="str">
        <f t="shared" si="553"/>
        <v>-</v>
      </c>
      <c r="FO135" s="68"/>
      <c r="FP135" s="355">
        <f t="shared" si="554"/>
        <v>0</v>
      </c>
      <c r="FQ135" s="355">
        <f t="shared" si="555"/>
        <v>0</v>
      </c>
      <c r="FR135" s="355">
        <f t="shared" si="556"/>
        <v>0</v>
      </c>
      <c r="FS135" s="355">
        <f t="shared" si="557"/>
        <v>0</v>
      </c>
      <c r="FT135" s="355">
        <f t="shared" si="558"/>
        <v>0</v>
      </c>
      <c r="FU135" s="355">
        <f t="shared" si="559"/>
        <v>0</v>
      </c>
      <c r="FV135" s="355">
        <f t="shared" si="560"/>
        <v>0</v>
      </c>
      <c r="FW135" s="355">
        <f t="shared" si="561"/>
        <v>0</v>
      </c>
      <c r="FX135" s="68"/>
      <c r="FY135" s="68">
        <f t="shared" si="562"/>
        <v>0</v>
      </c>
      <c r="FZ135" s="68" t="str">
        <f t="shared" si="563"/>
        <v>-</v>
      </c>
      <c r="GA135" s="68" t="str">
        <f t="shared" si="564"/>
        <v>-</v>
      </c>
      <c r="GB135" s="68" t="str">
        <f t="shared" si="565"/>
        <v>-</v>
      </c>
      <c r="GC135" s="68" t="str">
        <f t="shared" si="566"/>
        <v>-</v>
      </c>
      <c r="GD135" s="68" t="str">
        <f t="shared" si="567"/>
        <v>-</v>
      </c>
      <c r="GE135" s="68" t="str">
        <f t="shared" si="568"/>
        <v>-</v>
      </c>
      <c r="GF135" s="68" t="str">
        <f t="shared" si="569"/>
        <v>-</v>
      </c>
    </row>
    <row r="136" spans="1:188" ht="12.6" thickBot="1" x14ac:dyDescent="0.35">
      <c r="A136" s="414"/>
      <c r="B136" s="414"/>
      <c r="C136" s="414"/>
      <c r="D136" s="415"/>
      <c r="E136" s="415"/>
      <c r="F136" s="416"/>
      <c r="G136" s="68"/>
      <c r="H136" s="414"/>
      <c r="I136" s="417"/>
      <c r="J136" s="418" t="s">
        <v>75</v>
      </c>
      <c r="K136" s="419">
        <f>SUM(K120:K135)</f>
        <v>0</v>
      </c>
      <c r="L136" s="418">
        <f>SUM(L120:L135)</f>
        <v>0</v>
      </c>
      <c r="M136" s="420"/>
      <c r="N136" s="421">
        <f>SUM(N120:N135)</f>
        <v>0</v>
      </c>
      <c r="O136" s="110"/>
      <c r="P136" s="111">
        <f>SUM(P120:P135)</f>
        <v>0</v>
      </c>
      <c r="Q136" s="111"/>
      <c r="R136" s="111">
        <f>SUM(R120:R135)</f>
        <v>0</v>
      </c>
      <c r="S136" s="111"/>
      <c r="T136" s="111">
        <f>SUM(T120:T135)</f>
        <v>0</v>
      </c>
      <c r="U136" s="111"/>
      <c r="V136" s="112">
        <f>SUM(V120:V135)</f>
        <v>0</v>
      </c>
      <c r="W136" s="111"/>
      <c r="X136" s="111">
        <f>SUM(X120:X135)</f>
        <v>0</v>
      </c>
      <c r="Y136" s="111">
        <f>SUM(Y120:Y135)</f>
        <v>0</v>
      </c>
      <c r="Z136" s="111">
        <f>SUM(Z120:Z135)</f>
        <v>0</v>
      </c>
      <c r="AA136" s="111">
        <f>SUM(AA120:AA135)</f>
        <v>0</v>
      </c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2"/>
      <c r="AM136" s="113"/>
      <c r="AN136" s="121">
        <f t="shared" ref="AN136:BR136" si="570">COUNTA(AN120:AN135)</f>
        <v>0</v>
      </c>
      <c r="AO136" s="121">
        <f t="shared" si="570"/>
        <v>0</v>
      </c>
      <c r="AP136" s="121">
        <f t="shared" si="570"/>
        <v>0</v>
      </c>
      <c r="AQ136" s="121">
        <f t="shared" si="570"/>
        <v>0</v>
      </c>
      <c r="AR136" s="121">
        <f t="shared" si="570"/>
        <v>0</v>
      </c>
      <c r="AS136" s="121">
        <f t="shared" si="570"/>
        <v>0</v>
      </c>
      <c r="AT136" s="121">
        <f t="shared" si="570"/>
        <v>0</v>
      </c>
      <c r="AU136" s="121">
        <f t="shared" si="570"/>
        <v>0</v>
      </c>
      <c r="AV136" s="121">
        <f t="shared" si="570"/>
        <v>0</v>
      </c>
      <c r="AW136" s="121">
        <f t="shared" si="570"/>
        <v>0</v>
      </c>
      <c r="AX136" s="121">
        <f t="shared" si="570"/>
        <v>0</v>
      </c>
      <c r="AY136" s="121">
        <f t="shared" si="570"/>
        <v>0</v>
      </c>
      <c r="AZ136" s="121">
        <f t="shared" si="570"/>
        <v>0</v>
      </c>
      <c r="BA136" s="121">
        <f t="shared" si="570"/>
        <v>0</v>
      </c>
      <c r="BB136" s="121">
        <f t="shared" si="570"/>
        <v>0</v>
      </c>
      <c r="BC136" s="121">
        <f t="shared" si="570"/>
        <v>0</v>
      </c>
      <c r="BD136" s="121">
        <f t="shared" si="570"/>
        <v>0</v>
      </c>
      <c r="BE136" s="121">
        <f t="shared" si="570"/>
        <v>0</v>
      </c>
      <c r="BF136" s="121">
        <f t="shared" si="570"/>
        <v>0</v>
      </c>
      <c r="BG136" s="121">
        <f t="shared" si="570"/>
        <v>0</v>
      </c>
      <c r="BH136" s="121">
        <f t="shared" si="570"/>
        <v>0</v>
      </c>
      <c r="BI136" s="121">
        <f t="shared" si="570"/>
        <v>0</v>
      </c>
      <c r="BJ136" s="121">
        <f t="shared" si="570"/>
        <v>0</v>
      </c>
      <c r="BK136" s="121">
        <f t="shared" si="570"/>
        <v>0</v>
      </c>
      <c r="BL136" s="121">
        <f t="shared" si="570"/>
        <v>0</v>
      </c>
      <c r="BM136" s="121">
        <f t="shared" si="570"/>
        <v>0</v>
      </c>
      <c r="BN136" s="121">
        <f t="shared" si="570"/>
        <v>0</v>
      </c>
      <c r="BO136" s="121">
        <f t="shared" si="570"/>
        <v>0</v>
      </c>
      <c r="BP136" s="121">
        <f t="shared" si="570"/>
        <v>0</v>
      </c>
      <c r="BQ136" s="121">
        <f t="shared" si="570"/>
        <v>0</v>
      </c>
      <c r="BR136" s="121">
        <f t="shared" si="570"/>
        <v>0</v>
      </c>
      <c r="CV136" s="1568">
        <f>SUM(CV120:DC135)</f>
        <v>0</v>
      </c>
      <c r="CW136" s="1569"/>
      <c r="CX136" s="1569"/>
      <c r="CY136" s="1569"/>
      <c r="CZ136" s="1569"/>
      <c r="DA136" s="1569"/>
      <c r="DB136" s="1569"/>
      <c r="DC136" s="1570"/>
      <c r="DD136" s="68"/>
      <c r="DE136" s="1560">
        <f>SUM(DE120:DL135)</f>
        <v>0</v>
      </c>
      <c r="DF136" s="1561"/>
      <c r="DG136" s="1561"/>
      <c r="DH136" s="1561"/>
      <c r="DI136" s="1561"/>
      <c r="DJ136" s="1561"/>
      <c r="DK136" s="1561"/>
      <c r="DL136" s="1562"/>
      <c r="DM136" s="68"/>
      <c r="DN136" s="1568">
        <f>SUM(DN120:DU135)</f>
        <v>0</v>
      </c>
      <c r="DO136" s="1569"/>
      <c r="DP136" s="1569"/>
      <c r="DQ136" s="1569"/>
      <c r="DR136" s="1569"/>
      <c r="DS136" s="1569"/>
      <c r="DT136" s="1569"/>
      <c r="DU136" s="1570"/>
      <c r="DV136" s="68"/>
      <c r="DW136" s="1560">
        <f>SUM(DW120:ED135)</f>
        <v>0</v>
      </c>
      <c r="DX136" s="1561"/>
      <c r="DY136" s="1561"/>
      <c r="DZ136" s="1561"/>
      <c r="EA136" s="1561"/>
      <c r="EB136" s="1561"/>
      <c r="EC136" s="1561"/>
      <c r="ED136" s="1562"/>
      <c r="EE136" s="68"/>
      <c r="EF136" s="1568">
        <f>SUM(EF120:EM135)</f>
        <v>0</v>
      </c>
      <c r="EG136" s="1569"/>
      <c r="EH136" s="1569"/>
      <c r="EI136" s="1569"/>
      <c r="EJ136" s="1569"/>
      <c r="EK136" s="1569"/>
      <c r="EL136" s="1569"/>
      <c r="EM136" s="1570"/>
      <c r="EN136" s="68"/>
      <c r="EO136" s="1560">
        <f>SUM(EO120:EV135)</f>
        <v>0</v>
      </c>
      <c r="EP136" s="1561"/>
      <c r="EQ136" s="1561"/>
      <c r="ER136" s="1561"/>
      <c r="ES136" s="1561"/>
      <c r="ET136" s="1561"/>
      <c r="EU136" s="1561"/>
      <c r="EV136" s="1562"/>
      <c r="EW136" s="68"/>
      <c r="EX136" s="1568">
        <f>SUM(EX120:FE135)</f>
        <v>0</v>
      </c>
      <c r="EY136" s="1569"/>
      <c r="EZ136" s="1569"/>
      <c r="FA136" s="1569"/>
      <c r="FB136" s="1569"/>
      <c r="FC136" s="1569"/>
      <c r="FD136" s="1569"/>
      <c r="FE136" s="1570"/>
      <c r="FF136" s="68"/>
      <c r="FG136" s="1560">
        <f>SUM(FG120:FN135)</f>
        <v>0</v>
      </c>
      <c r="FH136" s="1561"/>
      <c r="FI136" s="1561"/>
      <c r="FJ136" s="1561"/>
      <c r="FK136" s="1561"/>
      <c r="FL136" s="1561"/>
      <c r="FM136" s="1561"/>
      <c r="FN136" s="1562"/>
      <c r="FO136" s="68"/>
      <c r="FP136" s="1568">
        <f>SUM(FP120:FW135)</f>
        <v>0</v>
      </c>
      <c r="FQ136" s="1569"/>
      <c r="FR136" s="1569"/>
      <c r="FS136" s="1569"/>
      <c r="FT136" s="1569"/>
      <c r="FU136" s="1569"/>
      <c r="FV136" s="1569"/>
      <c r="FW136" s="1570"/>
      <c r="FX136" s="68"/>
      <c r="FY136" s="1560">
        <f>SUM(FY120:GF135)</f>
        <v>0</v>
      </c>
      <c r="FZ136" s="1561"/>
      <c r="GA136" s="1561"/>
      <c r="GB136" s="1561"/>
      <c r="GC136" s="1561"/>
      <c r="GD136" s="1561"/>
      <c r="GE136" s="1561"/>
      <c r="GF136" s="1562"/>
    </row>
    <row r="137" spans="1:188" ht="14.25" customHeight="1" thickBot="1" x14ac:dyDescent="0.35">
      <c r="B137" s="68"/>
      <c r="C137" s="68"/>
      <c r="D137" s="124"/>
      <c r="E137" s="124"/>
      <c r="N137" s="297" t="s">
        <v>83</v>
      </c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574">
        <f>SUM(BU120:BU135)</f>
        <v>0</v>
      </c>
      <c r="AO137" s="1575"/>
      <c r="AP137" s="1575"/>
      <c r="AQ137" s="1575"/>
      <c r="AR137" s="1576"/>
      <c r="AS137" s="1574">
        <f>SUM(BV120:BV135)</f>
        <v>0</v>
      </c>
      <c r="AT137" s="1575"/>
      <c r="AU137" s="1575"/>
      <c r="AV137" s="1575"/>
      <c r="AW137" s="1575"/>
      <c r="AX137" s="1575"/>
      <c r="AY137" s="1576"/>
      <c r="AZ137" s="1574">
        <f>SUM(BW120:BW135)</f>
        <v>0</v>
      </c>
      <c r="BA137" s="1575"/>
      <c r="BB137" s="1575"/>
      <c r="BC137" s="1575"/>
      <c r="BD137" s="1575"/>
      <c r="BE137" s="1575"/>
      <c r="BF137" s="1576"/>
      <c r="BG137" s="1574">
        <f>SUM(BX120:BX135)</f>
        <v>0</v>
      </c>
      <c r="BH137" s="1575"/>
      <c r="BI137" s="1575"/>
      <c r="BJ137" s="1575"/>
      <c r="BK137" s="1575"/>
      <c r="BL137" s="1575"/>
      <c r="BM137" s="1576"/>
      <c r="BN137" s="1574">
        <f>SUM(BY120:BY135)</f>
        <v>0</v>
      </c>
      <c r="BO137" s="1575"/>
      <c r="BP137" s="1575"/>
      <c r="BQ137" s="1575"/>
      <c r="BR137" s="1576"/>
      <c r="BT137" s="117"/>
      <c r="CV137" s="355"/>
      <c r="CW137" s="355"/>
      <c r="CX137" s="355"/>
      <c r="CY137" s="355"/>
      <c r="CZ137" s="355"/>
      <c r="DA137" s="355"/>
      <c r="DB137" s="355"/>
      <c r="DC137" s="355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355"/>
      <c r="DO137" s="355"/>
      <c r="DP137" s="355"/>
      <c r="DQ137" s="355"/>
      <c r="DR137" s="355"/>
      <c r="DS137" s="355"/>
      <c r="DT137" s="355"/>
      <c r="DU137" s="355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355"/>
      <c r="EG137" s="355"/>
      <c r="EH137" s="355"/>
      <c r="EI137" s="355"/>
      <c r="EJ137" s="355"/>
      <c r="EK137" s="355"/>
      <c r="EL137" s="355"/>
      <c r="EM137" s="355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355"/>
      <c r="EY137" s="355"/>
      <c r="EZ137" s="355"/>
      <c r="FA137" s="355"/>
      <c r="FB137" s="355"/>
      <c r="FC137" s="355"/>
      <c r="FD137" s="355"/>
      <c r="FE137" s="355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355"/>
      <c r="FQ137" s="355"/>
      <c r="FR137" s="355"/>
      <c r="FS137" s="355"/>
      <c r="FT137" s="355"/>
      <c r="FU137" s="355"/>
      <c r="FV137" s="355"/>
      <c r="FW137" s="355"/>
      <c r="FX137" s="68"/>
      <c r="FY137" s="68"/>
      <c r="FZ137" s="68"/>
      <c r="GA137" s="68"/>
      <c r="GB137" s="68"/>
      <c r="GC137" s="68"/>
      <c r="GD137" s="68"/>
      <c r="GE137" s="68"/>
      <c r="GF137" s="68"/>
    </row>
    <row r="138" spans="1:188" ht="14.25" customHeight="1" thickBot="1" x14ac:dyDescent="0.35">
      <c r="B138" s="68"/>
      <c r="C138" s="68"/>
      <c r="D138" s="124"/>
      <c r="E138" s="124"/>
      <c r="N138" s="295" t="s">
        <v>119</v>
      </c>
      <c r="O138" s="186"/>
      <c r="P138" s="186"/>
      <c r="Q138" s="186"/>
      <c r="R138" s="186"/>
      <c r="S138" s="186"/>
      <c r="T138" s="186"/>
      <c r="U138" s="186"/>
      <c r="V138" s="186"/>
      <c r="W138" s="186"/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574">
        <f>SUM(CB120:CB135)</f>
        <v>0</v>
      </c>
      <c r="AO138" s="1575"/>
      <c r="AP138" s="1575"/>
      <c r="AQ138" s="1575"/>
      <c r="AR138" s="1576"/>
      <c r="AS138" s="1574">
        <f>SUM(CC120:CC135)</f>
        <v>0</v>
      </c>
      <c r="AT138" s="1575"/>
      <c r="AU138" s="1575"/>
      <c r="AV138" s="1575"/>
      <c r="AW138" s="1575"/>
      <c r="AX138" s="1575"/>
      <c r="AY138" s="1576"/>
      <c r="AZ138" s="1574">
        <f>SUM(CD120:CD135)</f>
        <v>0</v>
      </c>
      <c r="BA138" s="1575"/>
      <c r="BB138" s="1575"/>
      <c r="BC138" s="1575"/>
      <c r="BD138" s="1575"/>
      <c r="BE138" s="1575"/>
      <c r="BF138" s="1576"/>
      <c r="BG138" s="1574">
        <f>SUM(CE120:CE135)</f>
        <v>0</v>
      </c>
      <c r="BH138" s="1575"/>
      <c r="BI138" s="1575"/>
      <c r="BJ138" s="1575"/>
      <c r="BK138" s="1575"/>
      <c r="BL138" s="1575"/>
      <c r="BM138" s="1576"/>
      <c r="BN138" s="1574">
        <f>SUM(CF120:CF135)</f>
        <v>0</v>
      </c>
      <c r="BO138" s="1575"/>
      <c r="BP138" s="1575"/>
      <c r="BQ138" s="1575"/>
      <c r="BR138" s="1576"/>
      <c r="BT138" s="120"/>
    </row>
    <row r="139" spans="1:188" ht="12" x14ac:dyDescent="0.3">
      <c r="B139" s="95" t="s">
        <v>224</v>
      </c>
      <c r="I139" s="666" t="str">
        <f>I14</f>
        <v>Index 130%</v>
      </c>
      <c r="AN139" s="97" t="s">
        <v>344</v>
      </c>
      <c r="AO139" s="97" t="s">
        <v>385</v>
      </c>
      <c r="AP139" s="97" t="s">
        <v>158</v>
      </c>
      <c r="AQ139" s="97" t="s">
        <v>25</v>
      </c>
      <c r="AR139" s="97" t="s">
        <v>36</v>
      </c>
      <c r="AS139" s="97" t="s">
        <v>30</v>
      </c>
      <c r="AT139" s="97" t="s">
        <v>343</v>
      </c>
      <c r="AU139" s="97" t="s">
        <v>344</v>
      </c>
      <c r="AV139" s="97" t="s">
        <v>385</v>
      </c>
      <c r="AW139" s="97" t="s">
        <v>158</v>
      </c>
      <c r="AX139" s="97" t="s">
        <v>25</v>
      </c>
      <c r="AY139" s="97" t="s">
        <v>36</v>
      </c>
      <c r="AZ139" s="97" t="s">
        <v>30</v>
      </c>
      <c r="BA139" s="97" t="s">
        <v>343</v>
      </c>
      <c r="BB139" s="97" t="s">
        <v>344</v>
      </c>
      <c r="BC139" s="97" t="s">
        <v>385</v>
      </c>
      <c r="BD139" s="97" t="s">
        <v>158</v>
      </c>
      <c r="BE139" s="97" t="s">
        <v>25</v>
      </c>
      <c r="BF139" s="97" t="s">
        <v>36</v>
      </c>
      <c r="BG139" s="97" t="s">
        <v>30</v>
      </c>
      <c r="BH139" s="97" t="s">
        <v>343</v>
      </c>
      <c r="BI139" s="97" t="s">
        <v>344</v>
      </c>
      <c r="BJ139" s="97" t="s">
        <v>385</v>
      </c>
      <c r="BK139" s="97" t="s">
        <v>158</v>
      </c>
      <c r="BL139" s="97" t="s">
        <v>25</v>
      </c>
      <c r="BM139" s="97" t="s">
        <v>36</v>
      </c>
      <c r="BN139" s="97" t="s">
        <v>30</v>
      </c>
      <c r="BO139" s="97" t="s">
        <v>343</v>
      </c>
      <c r="BP139" s="97" t="s">
        <v>344</v>
      </c>
      <c r="BQ139" s="97" t="s">
        <v>385</v>
      </c>
      <c r="BR139" s="97" t="s">
        <v>158</v>
      </c>
      <c r="CV139" s="1556" t="s">
        <v>359</v>
      </c>
      <c r="CW139" s="1556"/>
      <c r="CX139" s="1556"/>
      <c r="CY139" s="1556"/>
      <c r="CZ139" s="1556"/>
      <c r="DA139" s="1556"/>
      <c r="DB139" s="1556"/>
      <c r="DC139" s="1556"/>
      <c r="DD139" s="68"/>
      <c r="DE139" s="1556" t="s">
        <v>369</v>
      </c>
      <c r="DF139" s="1556"/>
      <c r="DG139" s="1556"/>
      <c r="DH139" s="1556"/>
      <c r="DI139" s="1556"/>
      <c r="DJ139" s="1556"/>
      <c r="DK139" s="1556"/>
      <c r="DL139" s="1556"/>
      <c r="DM139" s="68"/>
      <c r="DN139" s="1556" t="s">
        <v>368</v>
      </c>
      <c r="DO139" s="1556"/>
      <c r="DP139" s="1556"/>
      <c r="DQ139" s="1556"/>
      <c r="DR139" s="1556"/>
      <c r="DS139" s="1556"/>
      <c r="DT139" s="1556"/>
      <c r="DU139" s="1556"/>
      <c r="DV139" s="68"/>
      <c r="DW139" s="1556" t="s">
        <v>370</v>
      </c>
      <c r="DX139" s="1556"/>
      <c r="DY139" s="1556"/>
      <c r="DZ139" s="1556"/>
      <c r="EA139" s="1556"/>
      <c r="EB139" s="1556"/>
      <c r="EC139" s="1556"/>
      <c r="ED139" s="1556"/>
      <c r="EE139" s="68"/>
      <c r="EF139" s="1556" t="s">
        <v>371</v>
      </c>
      <c r="EG139" s="1556"/>
      <c r="EH139" s="1556"/>
      <c r="EI139" s="1556"/>
      <c r="EJ139" s="1556"/>
      <c r="EK139" s="1556"/>
      <c r="EL139" s="1556"/>
      <c r="EM139" s="1556"/>
      <c r="EN139" s="68"/>
      <c r="EO139" s="1556" t="s">
        <v>372</v>
      </c>
      <c r="EP139" s="1556"/>
      <c r="EQ139" s="1556"/>
      <c r="ER139" s="1556"/>
      <c r="ES139" s="1556"/>
      <c r="ET139" s="1556"/>
      <c r="EU139" s="1556"/>
      <c r="EV139" s="1556"/>
      <c r="EW139" s="68"/>
      <c r="EX139" s="1556" t="s">
        <v>373</v>
      </c>
      <c r="EY139" s="1556"/>
      <c r="EZ139" s="1556"/>
      <c r="FA139" s="1556"/>
      <c r="FB139" s="1556"/>
      <c r="FC139" s="1556"/>
      <c r="FD139" s="1556"/>
      <c r="FE139" s="1556"/>
      <c r="FF139" s="68"/>
      <c r="FG139" s="1556" t="s">
        <v>374</v>
      </c>
      <c r="FH139" s="1556"/>
      <c r="FI139" s="1556"/>
      <c r="FJ139" s="1556"/>
      <c r="FK139" s="1556"/>
      <c r="FL139" s="1556"/>
      <c r="FM139" s="1556"/>
      <c r="FN139" s="1556"/>
      <c r="FO139" s="68"/>
      <c r="FP139" s="1556" t="s">
        <v>375</v>
      </c>
      <c r="FQ139" s="1556"/>
      <c r="FR139" s="1556"/>
      <c r="FS139" s="1556"/>
      <c r="FT139" s="1556"/>
      <c r="FU139" s="1556"/>
      <c r="FV139" s="1556"/>
      <c r="FW139" s="1556"/>
      <c r="FX139" s="68"/>
      <c r="FY139" s="1556" t="s">
        <v>376</v>
      </c>
      <c r="FZ139" s="1556"/>
      <c r="GA139" s="1556"/>
      <c r="GB139" s="1556"/>
      <c r="GC139" s="1556"/>
      <c r="GD139" s="1556"/>
      <c r="GE139" s="1556"/>
      <c r="GF139" s="1556"/>
    </row>
    <row r="140" spans="1:188" ht="12" x14ac:dyDescent="0.3">
      <c r="A140" s="438" t="s">
        <v>3</v>
      </c>
      <c r="B140" s="438" t="s">
        <v>4</v>
      </c>
      <c r="C140" s="438" t="s">
        <v>5</v>
      </c>
      <c r="D140" s="438" t="s">
        <v>208</v>
      </c>
      <c r="E140" s="439" t="s">
        <v>209</v>
      </c>
      <c r="F140" s="439" t="s">
        <v>6</v>
      </c>
      <c r="G140" s="15" t="s">
        <v>7</v>
      </c>
      <c r="H140" s="438" t="s">
        <v>8</v>
      </c>
      <c r="I140" s="438" t="s">
        <v>93</v>
      </c>
      <c r="J140" s="438" t="s">
        <v>9</v>
      </c>
      <c r="K140" s="438" t="s">
        <v>10</v>
      </c>
      <c r="L140" s="438" t="s">
        <v>17</v>
      </c>
      <c r="M140" s="438" t="s">
        <v>18</v>
      </c>
      <c r="N140" s="438" t="s">
        <v>19</v>
      </c>
      <c r="O140" s="15" t="s">
        <v>45</v>
      </c>
      <c r="P140" s="15" t="s">
        <v>50</v>
      </c>
      <c r="Q140" s="15" t="s">
        <v>46</v>
      </c>
      <c r="R140" s="15" t="s">
        <v>51</v>
      </c>
      <c r="S140" s="15" t="s">
        <v>47</v>
      </c>
      <c r="T140" s="15" t="s">
        <v>52</v>
      </c>
      <c r="U140" s="15" t="s">
        <v>48</v>
      </c>
      <c r="V140" s="15" t="s">
        <v>53</v>
      </c>
      <c r="W140" s="15" t="s">
        <v>49</v>
      </c>
      <c r="X140" s="16" t="s">
        <v>54</v>
      </c>
      <c r="Y140" s="16" t="s">
        <v>105</v>
      </c>
      <c r="Z140" s="16" t="s">
        <v>155</v>
      </c>
      <c r="AA140" s="16" t="s">
        <v>156</v>
      </c>
      <c r="AB140" s="16" t="s">
        <v>104</v>
      </c>
      <c r="AC140" s="15" t="s">
        <v>96</v>
      </c>
      <c r="AD140" s="15" t="s">
        <v>97</v>
      </c>
      <c r="AE140" s="15" t="s">
        <v>98</v>
      </c>
      <c r="AF140" s="15" t="s">
        <v>99</v>
      </c>
      <c r="AG140" s="15" t="s">
        <v>100</v>
      </c>
      <c r="AH140" s="15" t="s">
        <v>120</v>
      </c>
      <c r="AI140" s="15" t="s">
        <v>121</v>
      </c>
      <c r="AJ140" s="15" t="s">
        <v>122</v>
      </c>
      <c r="AK140" s="15" t="s">
        <v>123</v>
      </c>
      <c r="AL140" s="15" t="s">
        <v>124</v>
      </c>
      <c r="AM140" s="15" t="s">
        <v>127</v>
      </c>
      <c r="AN140" s="15">
        <v>1</v>
      </c>
      <c r="AO140" s="17">
        <v>2</v>
      </c>
      <c r="AP140" s="15">
        <v>3</v>
      </c>
      <c r="AQ140" s="17">
        <v>4</v>
      </c>
      <c r="AR140" s="15">
        <v>5</v>
      </c>
      <c r="AS140" s="17">
        <v>6</v>
      </c>
      <c r="AT140" s="15">
        <v>7</v>
      </c>
      <c r="AU140" s="17">
        <v>8</v>
      </c>
      <c r="AV140" s="15">
        <v>9</v>
      </c>
      <c r="AW140" s="17">
        <v>10</v>
      </c>
      <c r="AX140" s="15">
        <v>11</v>
      </c>
      <c r="AY140" s="17">
        <v>12</v>
      </c>
      <c r="AZ140" s="15">
        <v>13</v>
      </c>
      <c r="BA140" s="17">
        <v>14</v>
      </c>
      <c r="BB140" s="15">
        <v>15</v>
      </c>
      <c r="BC140" s="17">
        <v>16</v>
      </c>
      <c r="BD140" s="15">
        <v>17</v>
      </c>
      <c r="BE140" s="17">
        <v>18</v>
      </c>
      <c r="BF140" s="15">
        <v>19</v>
      </c>
      <c r="BG140" s="17">
        <v>20</v>
      </c>
      <c r="BH140" s="15">
        <v>21</v>
      </c>
      <c r="BI140" s="17">
        <v>22</v>
      </c>
      <c r="BJ140" s="15">
        <v>23</v>
      </c>
      <c r="BK140" s="17">
        <v>24</v>
      </c>
      <c r="BL140" s="15">
        <v>25</v>
      </c>
      <c r="BM140" s="17">
        <v>26</v>
      </c>
      <c r="BN140" s="15">
        <v>27</v>
      </c>
      <c r="BO140" s="17">
        <v>28</v>
      </c>
      <c r="BP140" s="15">
        <v>29</v>
      </c>
      <c r="BQ140" s="17">
        <v>30</v>
      </c>
      <c r="BR140" s="15">
        <v>31</v>
      </c>
      <c r="BS140" s="70"/>
      <c r="BU140" s="70" t="s">
        <v>84</v>
      </c>
      <c r="BV140" s="70" t="s">
        <v>85</v>
      </c>
      <c r="BW140" s="70" t="s">
        <v>86</v>
      </c>
      <c r="BX140" s="70" t="s">
        <v>87</v>
      </c>
      <c r="BY140" s="70" t="s">
        <v>91</v>
      </c>
      <c r="BZ140" s="70" t="s">
        <v>129</v>
      </c>
      <c r="CB140" s="70" t="s">
        <v>84</v>
      </c>
      <c r="CC140" s="70" t="s">
        <v>85</v>
      </c>
      <c r="CD140" s="70" t="s">
        <v>86</v>
      </c>
      <c r="CE140" s="70" t="s">
        <v>87</v>
      </c>
      <c r="CF140" s="70" t="s">
        <v>91</v>
      </c>
      <c r="CG140" s="70" t="s">
        <v>129</v>
      </c>
      <c r="CI140" s="99" t="s">
        <v>188</v>
      </c>
      <c r="CJ140" s="99" t="s">
        <v>189</v>
      </c>
      <c r="CK140" s="99" t="s">
        <v>190</v>
      </c>
      <c r="CL140" s="99" t="s">
        <v>191</v>
      </c>
      <c r="CM140" s="99" t="s">
        <v>192</v>
      </c>
      <c r="CN140" s="99" t="s">
        <v>193</v>
      </c>
      <c r="CO140" s="99" t="s">
        <v>194</v>
      </c>
      <c r="CP140" s="99" t="s">
        <v>195</v>
      </c>
      <c r="CV140" s="99" t="s">
        <v>360</v>
      </c>
      <c r="CW140" s="99" t="s">
        <v>361</v>
      </c>
      <c r="CX140" s="99" t="s">
        <v>362</v>
      </c>
      <c r="CY140" s="99" t="s">
        <v>363</v>
      </c>
      <c r="CZ140" s="99" t="s">
        <v>364</v>
      </c>
      <c r="DA140" s="99" t="s">
        <v>365</v>
      </c>
      <c r="DB140" s="99" t="s">
        <v>366</v>
      </c>
      <c r="DC140" s="99" t="s">
        <v>367</v>
      </c>
      <c r="DD140" s="68"/>
      <c r="DE140" s="1164" t="s">
        <v>360</v>
      </c>
      <c r="DF140" s="1164" t="s">
        <v>361</v>
      </c>
      <c r="DG140" s="1164" t="s">
        <v>362</v>
      </c>
      <c r="DH140" s="1164" t="s">
        <v>363</v>
      </c>
      <c r="DI140" s="1164" t="s">
        <v>364</v>
      </c>
      <c r="DJ140" s="1164" t="s">
        <v>365</v>
      </c>
      <c r="DK140" s="1164" t="s">
        <v>366</v>
      </c>
      <c r="DL140" s="1164" t="s">
        <v>367</v>
      </c>
      <c r="DM140" s="68"/>
      <c r="DN140" s="99" t="s">
        <v>360</v>
      </c>
      <c r="DO140" s="99" t="s">
        <v>361</v>
      </c>
      <c r="DP140" s="99" t="s">
        <v>362</v>
      </c>
      <c r="DQ140" s="99" t="s">
        <v>363</v>
      </c>
      <c r="DR140" s="99" t="s">
        <v>364</v>
      </c>
      <c r="DS140" s="99" t="s">
        <v>365</v>
      </c>
      <c r="DT140" s="99" t="s">
        <v>366</v>
      </c>
      <c r="DU140" s="99" t="s">
        <v>367</v>
      </c>
      <c r="DV140" s="68"/>
      <c r="DW140" s="1164" t="s">
        <v>360</v>
      </c>
      <c r="DX140" s="1164" t="s">
        <v>361</v>
      </c>
      <c r="DY140" s="1164" t="s">
        <v>362</v>
      </c>
      <c r="DZ140" s="1164" t="s">
        <v>363</v>
      </c>
      <c r="EA140" s="1164" t="s">
        <v>364</v>
      </c>
      <c r="EB140" s="1164" t="s">
        <v>365</v>
      </c>
      <c r="EC140" s="1164" t="s">
        <v>366</v>
      </c>
      <c r="ED140" s="1164" t="s">
        <v>367</v>
      </c>
      <c r="EE140" s="68"/>
      <c r="EF140" s="99" t="s">
        <v>360</v>
      </c>
      <c r="EG140" s="99" t="s">
        <v>361</v>
      </c>
      <c r="EH140" s="99" t="s">
        <v>362</v>
      </c>
      <c r="EI140" s="99" t="s">
        <v>363</v>
      </c>
      <c r="EJ140" s="99" t="s">
        <v>364</v>
      </c>
      <c r="EK140" s="99" t="s">
        <v>365</v>
      </c>
      <c r="EL140" s="99" t="s">
        <v>366</v>
      </c>
      <c r="EM140" s="99" t="s">
        <v>367</v>
      </c>
      <c r="EN140" s="68"/>
      <c r="EO140" s="1164" t="s">
        <v>360</v>
      </c>
      <c r="EP140" s="1164" t="s">
        <v>361</v>
      </c>
      <c r="EQ140" s="1164" t="s">
        <v>362</v>
      </c>
      <c r="ER140" s="1164" t="s">
        <v>363</v>
      </c>
      <c r="ES140" s="1164" t="s">
        <v>364</v>
      </c>
      <c r="ET140" s="1164" t="s">
        <v>365</v>
      </c>
      <c r="EU140" s="1164" t="s">
        <v>366</v>
      </c>
      <c r="EV140" s="1164" t="s">
        <v>367</v>
      </c>
      <c r="EW140" s="68"/>
      <c r="EX140" s="99" t="s">
        <v>360</v>
      </c>
      <c r="EY140" s="99" t="s">
        <v>361</v>
      </c>
      <c r="EZ140" s="99" t="s">
        <v>362</v>
      </c>
      <c r="FA140" s="99" t="s">
        <v>363</v>
      </c>
      <c r="FB140" s="99" t="s">
        <v>364</v>
      </c>
      <c r="FC140" s="99" t="s">
        <v>365</v>
      </c>
      <c r="FD140" s="99" t="s">
        <v>366</v>
      </c>
      <c r="FE140" s="99" t="s">
        <v>367</v>
      </c>
      <c r="FF140" s="68"/>
      <c r="FG140" s="1164" t="s">
        <v>360</v>
      </c>
      <c r="FH140" s="1164" t="s">
        <v>361</v>
      </c>
      <c r="FI140" s="1164" t="s">
        <v>362</v>
      </c>
      <c r="FJ140" s="1164" t="s">
        <v>363</v>
      </c>
      <c r="FK140" s="1164" t="s">
        <v>364</v>
      </c>
      <c r="FL140" s="1164" t="s">
        <v>365</v>
      </c>
      <c r="FM140" s="1164" t="s">
        <v>366</v>
      </c>
      <c r="FN140" s="1164" t="s">
        <v>367</v>
      </c>
      <c r="FO140" s="68"/>
      <c r="FP140" s="99" t="s">
        <v>360</v>
      </c>
      <c r="FQ140" s="99" t="s">
        <v>361</v>
      </c>
      <c r="FR140" s="99" t="s">
        <v>362</v>
      </c>
      <c r="FS140" s="99" t="s">
        <v>363</v>
      </c>
      <c r="FT140" s="99" t="s">
        <v>364</v>
      </c>
      <c r="FU140" s="99" t="s">
        <v>365</v>
      </c>
      <c r="FV140" s="99" t="s">
        <v>366</v>
      </c>
      <c r="FW140" s="99" t="s">
        <v>367</v>
      </c>
      <c r="FX140" s="68"/>
      <c r="FY140" s="1164" t="s">
        <v>360</v>
      </c>
      <c r="FZ140" s="1164" t="s">
        <v>361</v>
      </c>
      <c r="GA140" s="1164" t="s">
        <v>362</v>
      </c>
      <c r="GB140" s="1164" t="s">
        <v>363</v>
      </c>
      <c r="GC140" s="1164" t="s">
        <v>364</v>
      </c>
      <c r="GD140" s="1164" t="s">
        <v>365</v>
      </c>
      <c r="GE140" s="1164" t="s">
        <v>366</v>
      </c>
      <c r="GF140" s="1164" t="s">
        <v>367</v>
      </c>
    </row>
    <row r="141" spans="1:188" ht="12" x14ac:dyDescent="0.3">
      <c r="A141" s="387"/>
      <c r="B141" s="387" t="s">
        <v>243</v>
      </c>
      <c r="C141" s="387" t="s">
        <v>24</v>
      </c>
      <c r="D141" s="388">
        <v>0.27083333333333331</v>
      </c>
      <c r="E141" s="388">
        <v>0.72916666666666663</v>
      </c>
      <c r="F141" s="389" t="str">
        <f t="shared" ref="F141:F152" si="571">IF(VALUE(D141)&gt;=0.72,"PT",IF(VALUE(D141)&lt;0.72,"Off-PT"))</f>
        <v>Off-PT</v>
      </c>
      <c r="G141" s="9"/>
      <c r="H141" s="432">
        <f>INDEX(Lookup!$F$229:$Q$236,MATCH('3rd Party Channels'!B141,Lookup!$F$229:$F$236,0),MATCH('3rd Party Channels'!$F$9,Lookup!$F$337:$Q$337,0))</f>
        <v>0.1</v>
      </c>
      <c r="I141" s="391">
        <v>182</v>
      </c>
      <c r="J141" s="392">
        <f t="shared" ref="J141:J152" si="572">($F$12*$F$13)/100</f>
        <v>683.8</v>
      </c>
      <c r="K141" s="433">
        <f>H141*L141</f>
        <v>0</v>
      </c>
      <c r="L141" s="394">
        <f t="shared" ref="L141:L152" si="573">COUNTA(AN141:BR141)</f>
        <v>0</v>
      </c>
      <c r="M141" s="395">
        <f t="shared" ref="M141:M152" si="574">IF($F$11="CPP",H141*J141*AM141,I141*AM141)</f>
        <v>182</v>
      </c>
      <c r="N141" s="395">
        <f t="shared" ref="N141:N152" si="575">IF($F$11="CPP",(O141+Q141+S141+U141+W141)*AM141,(AC141+AD141+AE141+AF141+AG141)*AM141)</f>
        <v>0</v>
      </c>
      <c r="O141" s="9">
        <f>IF($L$4&gt;0,P141*J141*$M$4*H141,0)</f>
        <v>0</v>
      </c>
      <c r="P141" s="9">
        <f>COUNTIF(AN141:BR141,"A")</f>
        <v>0</v>
      </c>
      <c r="Q141" s="9">
        <f>IF($L$5&gt;0,R141*J141*$M$5*H141,0)</f>
        <v>0</v>
      </c>
      <c r="R141" s="9">
        <f>COUNTIF(AN141:BR141,"B")</f>
        <v>0</v>
      </c>
      <c r="S141" s="9">
        <f>IF($L$6&gt;0,T141*J141*$M$6*H141,0)</f>
        <v>0</v>
      </c>
      <c r="T141" s="9">
        <f>COUNTIF(AN141:BR141,"C")</f>
        <v>0</v>
      </c>
      <c r="U141" s="9">
        <f>IF($L$7&gt;0,V141*J141*$M$7*H141,0)</f>
        <v>0</v>
      </c>
      <c r="V141" s="9">
        <f>COUNTIF(AN141:BR141,"D")</f>
        <v>0</v>
      </c>
      <c r="W141" s="9">
        <f>IF($L$8&gt;0,X141*J141*$M$8*H141,0)</f>
        <v>0</v>
      </c>
      <c r="X141" s="9">
        <f>COUNTIF(AN141:BR141,"E")</f>
        <v>0</v>
      </c>
      <c r="Y141" s="9">
        <f t="shared" ref="Y141:Y152" si="576">COUNTIF(AN141:BR141,"F")</f>
        <v>0</v>
      </c>
      <c r="Z141" s="9">
        <f>COUNTIF(AN141:BR141,"G")</f>
        <v>0</v>
      </c>
      <c r="AA141" s="9">
        <f>COUNTIF(AN141:BR141,"H")</f>
        <v>0</v>
      </c>
      <c r="AB141" s="9">
        <f>(Y141+Z141+AA141)*H141</f>
        <v>0</v>
      </c>
      <c r="AC141" s="9">
        <f t="shared" ref="AC141:AC152" si="577">IF($L$4&gt;0,I141*$M$4*P141,0)</f>
        <v>0</v>
      </c>
      <c r="AD141" s="9">
        <f t="shared" ref="AD141:AD152" si="578">IF($L$5&gt;0,I141*$M$5*R141,0)</f>
        <v>0</v>
      </c>
      <c r="AE141" s="9">
        <f t="shared" ref="AE141:AE152" si="579">IF($L$6&gt;0,I141*$M$6*T141,0)</f>
        <v>0</v>
      </c>
      <c r="AF141" s="9">
        <f t="shared" ref="AF141:AF152" si="580">IF($L$7&gt;0,I141*$M$7*V141,0)</f>
        <v>0</v>
      </c>
      <c r="AG141" s="9">
        <f t="shared" ref="AG141:AG152" si="581">IF($L$8&gt;0,I141*$M$8*X141,0)</f>
        <v>0</v>
      </c>
      <c r="AH141" s="8">
        <f t="shared" ref="AH141:AH152" si="582">IF(ISERROR(M141*$M$4),0,M141*$M$4)</f>
        <v>182</v>
      </c>
      <c r="AI141" s="8">
        <f t="shared" ref="AI141:AI152" si="583">IF(ISERROR(M141*$M$5),0,M141*$M$5)</f>
        <v>0</v>
      </c>
      <c r="AJ141" s="8">
        <f t="shared" ref="AJ141:AJ152" si="584">IF(ISERROR(M141*$M$6),0,M141*$M$6)</f>
        <v>0</v>
      </c>
      <c r="AK141" s="8">
        <f t="shared" ref="AK141:AK152" si="585">IF(ISERROR(M141*$M$7),0,M141*$M$7)</f>
        <v>0</v>
      </c>
      <c r="AL141" s="8">
        <f t="shared" ref="AL141:AL152" si="586">IF(ISERROR(M141*$M$8),0,M141*$M$8)</f>
        <v>0</v>
      </c>
      <c r="AM141" s="103" t="str">
        <f t="shared" ref="AM141:AM152" si="587">IF(G141="","1",IF(G141="Break",1.15,IF(G141="2inbreak",1.15,IF(G141="PultIB",1.15,IF(G141="1stIB",1.3,IF(G141="lastIB",1.3,IF(G141="B&amp;1stIB",1.45,IF(G141="B&amp;lastIB",1.45,IF(G141="B&amp;2inbreak",1.45,IF(G141="B&amp;PultIB",1.45,IF(G141="T&amp;T",1.35,)))))))))))</f>
        <v>1</v>
      </c>
      <c r="AN141" s="63"/>
      <c r="AO141" s="63"/>
      <c r="AP141" s="63"/>
      <c r="AQ141" s="66"/>
      <c r="AR141" s="66"/>
      <c r="AS141" s="63"/>
      <c r="AT141" s="63"/>
      <c r="AU141" s="63"/>
      <c r="AV141" s="63"/>
      <c r="AW141" s="63"/>
      <c r="AX141" s="66"/>
      <c r="AY141" s="66"/>
      <c r="AZ141" s="63"/>
      <c r="BA141" s="63"/>
      <c r="BB141" s="63"/>
      <c r="BC141" s="63"/>
      <c r="BD141" s="63"/>
      <c r="BE141" s="66"/>
      <c r="BF141" s="66"/>
      <c r="BG141" s="63"/>
      <c r="BH141" s="63"/>
      <c r="BI141" s="63"/>
      <c r="BJ141" s="63"/>
      <c r="BK141" s="63"/>
      <c r="BL141" s="66"/>
      <c r="BM141" s="66"/>
      <c r="BN141" s="63"/>
      <c r="BO141" s="63"/>
      <c r="BP141" s="63"/>
      <c r="BQ141" s="63"/>
      <c r="BR141" s="63"/>
      <c r="BS141" s="70"/>
      <c r="BU141" s="70">
        <f>COUNTA(AN141:AR141)*H141</f>
        <v>0</v>
      </c>
      <c r="BV141" s="70">
        <f>COUNTA(AS141:AY141)*H141</f>
        <v>0</v>
      </c>
      <c r="BW141" s="70">
        <f>COUNTA(AZ141:BF141)*H141</f>
        <v>0</v>
      </c>
      <c r="BX141" s="70">
        <f>COUNTA(BG141:BM141)*H141</f>
        <v>0</v>
      </c>
      <c r="BY141" s="70">
        <f>COUNTA(BN141:BR141)*H141</f>
        <v>0</v>
      </c>
      <c r="BZ141" s="70">
        <f>COUNTA(BS141)*H141</f>
        <v>0</v>
      </c>
      <c r="CB141" s="104">
        <f>(COUNTIF(AN141:AR141,"A")*AH141)+(COUNTIF(AN141:AR141,"B")*AI141)+(COUNTIF(AN141:AR141,"C")*AJ141)+(COUNTIF(AN141:AR141,"D")*AK141)+(COUNTIF(AN141:AR141,"E")*AL141)</f>
        <v>0</v>
      </c>
      <c r="CC141" s="104">
        <f>(COUNTIF(AS141:AY141,"A")*AH141)+(COUNTIF(AS141:AY141,"B")*AI141)+(COUNTIF(AS141:AY141,"C")*AJ141)+(COUNTIF(AS141:AY141,"D")*AK141)+(COUNTIF(AS141:AY141,"E")*AL141)</f>
        <v>0</v>
      </c>
      <c r="CD141" s="104">
        <f>(COUNTIF(AZ141:BF141,"A")*AH141)+(COUNTIF(AZ141:BF141,"B")*AI141)+(COUNTIF(AZ141:BF141,"C")*AJ141)+(COUNTIF(AZ141:BF141,"D")*AK141)+(COUNTIF(AZ141:BF141,"E")*AL141)</f>
        <v>0</v>
      </c>
      <c r="CE141" s="104">
        <f>(COUNTIF(BG141:BM141,"A")*AH141)+(COUNTIF(BG141:BM141,"B")*AI141)+(COUNTIF(BG141:BM141,"C")*AJ141)+(COUNTIF(BG141:BM141,"D")*AK141)+(COUNTIF(BG141:BM141,"E")*AL141)</f>
        <v>0</v>
      </c>
      <c r="CF141" s="104">
        <f>(COUNTIF(BN141:BR141,"A")*AH141)+(COUNTIF(BN141:BR141,"B")*AI141)+(COUNTIF(BN141:BR141,"C")*AJ141)+(COUNTIF(BN141:BR141,"D")*AK141)+(COUNTIF(BN141:BR141,"E")*AL141)</f>
        <v>0</v>
      </c>
      <c r="CG141" s="104">
        <f>(COUNTIF(BS141,"A")*AH141)+(COUNTIF(BS141,"B")*AI141)+(COUNTIF(BS141,"C")*AJ141)+(COUNTIF(BS141,"D")*AK141)+(COUNTIF(BS141,"E")*AL141)</f>
        <v>0</v>
      </c>
      <c r="CI141" s="105">
        <f>P141*H141</f>
        <v>0</v>
      </c>
      <c r="CJ141" s="105">
        <f>R141*H141</f>
        <v>0</v>
      </c>
      <c r="CK141" s="105">
        <f>T141*H141</f>
        <v>0</v>
      </c>
      <c r="CL141" s="105">
        <f>V141*H141</f>
        <v>0</v>
      </c>
      <c r="CM141" s="105">
        <f>X141*H141</f>
        <v>0</v>
      </c>
      <c r="CN141" s="105">
        <f>Y141*H141</f>
        <v>0</v>
      </c>
      <c r="CO141" s="105">
        <f>Z141*H141</f>
        <v>0</v>
      </c>
      <c r="CP141" s="105">
        <f>AA141*H141</f>
        <v>0</v>
      </c>
      <c r="CV141" s="355">
        <f>IFERROR(COUNTIF(AN141:AR141,"a"),"-")</f>
        <v>0</v>
      </c>
      <c r="CW141" s="355">
        <f>IFERROR(COUNTIF(AN141:AR141,"b"),"-")</f>
        <v>0</v>
      </c>
      <c r="CX141" s="355">
        <f>IFERROR(COUNTIF(AN141:AR141,"c"),"-")</f>
        <v>0</v>
      </c>
      <c r="CY141" s="355">
        <f>IFERROR(COUNTIF(AN141:AR141,"d"),"-")</f>
        <v>0</v>
      </c>
      <c r="CZ141" s="355">
        <f>IFERROR(COUNTIF(AN141:AR141,"e"),"-")</f>
        <v>0</v>
      </c>
      <c r="DA141" s="355">
        <f>IFERROR(COUNTIF(AN141:AR141,"f"),"-")</f>
        <v>0</v>
      </c>
      <c r="DB141" s="355">
        <f>IFERROR(COUNTIF(AN141:AR141,"g"),"-")</f>
        <v>0</v>
      </c>
      <c r="DC141" s="355">
        <f>IFERROR(COUNTIF(AN141:AR141,"h"),"-")</f>
        <v>0</v>
      </c>
      <c r="DD141" s="68"/>
      <c r="DE141" s="1168">
        <f>IFERROR((CV141*H141*$M$4),"-")</f>
        <v>0</v>
      </c>
      <c r="DF141" s="1168" t="str">
        <f>IFERROR((CW141*H141*$M$5),"-")</f>
        <v>-</v>
      </c>
      <c r="DG141" s="1168" t="str">
        <f>IFERROR((CX141*H141*$M$6),"-")</f>
        <v>-</v>
      </c>
      <c r="DH141" s="1168" t="str">
        <f>IFERROR((CY141*H141*$M$7),"-")</f>
        <v>-</v>
      </c>
      <c r="DI141" s="1168" t="str">
        <f>IFERROR((CZ141*H141*$M$8),"-")</f>
        <v>-</v>
      </c>
      <c r="DJ141" s="1168" t="str">
        <f>IFERROR((DA141*H141*$M$9),"-")</f>
        <v>-</v>
      </c>
      <c r="DK141" s="1168" t="str">
        <f>IFERROR((DB141*H141*$M$10),"-")</f>
        <v>-</v>
      </c>
      <c r="DL141" s="1168" t="str">
        <f>IFERROR((C141*H141*$M$11),"-")</f>
        <v>-</v>
      </c>
      <c r="DM141" s="68"/>
      <c r="DN141" s="355">
        <f>IFERROR(COUNTIF(AS141:AY141,"a"),"-")</f>
        <v>0</v>
      </c>
      <c r="DO141" s="355">
        <f>IFERROR(COUNTIF(AS141:AY141,"b"),"-")</f>
        <v>0</v>
      </c>
      <c r="DP141" s="355">
        <f>IFERROR(COUNTIF(AS141:AY141,"c"),"-")</f>
        <v>0</v>
      </c>
      <c r="DQ141" s="355">
        <f>IFERROR(COUNTIF(AS141:AY141,"d"),"-")</f>
        <v>0</v>
      </c>
      <c r="DR141" s="355">
        <f>IFERROR(COUNTIF(AS141:AY141,"e"),"-")</f>
        <v>0</v>
      </c>
      <c r="DS141" s="355">
        <f>IFERROR(COUNTIF(AS141:AY141,"f"),"-")</f>
        <v>0</v>
      </c>
      <c r="DT141" s="355">
        <f>IFERROR(COUNTIF(AS141:AY141,"g"),"-")</f>
        <v>0</v>
      </c>
      <c r="DU141" s="355">
        <f>IFERROR(COUNTIF(AS141:AY141,"h"),"-")</f>
        <v>0</v>
      </c>
      <c r="DV141" s="68"/>
      <c r="DW141" s="68">
        <f>IFERROR((DN141*H141*$M$4),"-")</f>
        <v>0</v>
      </c>
      <c r="DX141" s="68" t="str">
        <f>IFERROR((DO141*H141*$M$5),"-")</f>
        <v>-</v>
      </c>
      <c r="DY141" s="68" t="str">
        <f>IFERROR((DP141*H141*$M$6),"-")</f>
        <v>-</v>
      </c>
      <c r="DZ141" s="68" t="str">
        <f>IFERROR((DQ141*H141*$M$7),"-")</f>
        <v>-</v>
      </c>
      <c r="EA141" s="68" t="str">
        <f>IFERROR((DR141*H141*$M$8),"-")</f>
        <v>-</v>
      </c>
      <c r="EB141" s="68" t="str">
        <f>IFERROR((DS141*H141*$M$9),"-")</f>
        <v>-</v>
      </c>
      <c r="EC141" s="68" t="str">
        <f>IFERROR((DT141*H141*$M$10),"-")</f>
        <v>-</v>
      </c>
      <c r="ED141" s="68" t="str">
        <f>IFERROR((DU141*O141*$M$11),"-")</f>
        <v>-</v>
      </c>
      <c r="EE141" s="68"/>
      <c r="EF141" s="355">
        <f>IFERROR(COUNTIF(AZ141:BF141,"a"),"-")</f>
        <v>0</v>
      </c>
      <c r="EG141" s="355">
        <f>IFERROR(COUNTIF(AZ141:BF141,"b"),"-")</f>
        <v>0</v>
      </c>
      <c r="EH141" s="355">
        <f>IFERROR(COUNTIF(AZ141:BF141,"c"),"-")</f>
        <v>0</v>
      </c>
      <c r="EI141" s="355">
        <f>IFERROR(COUNTIF(AZ141:BF141,"d"),"-")</f>
        <v>0</v>
      </c>
      <c r="EJ141" s="355">
        <f>IFERROR(COUNTIF(AZ141:BF141,"e"),"-")</f>
        <v>0</v>
      </c>
      <c r="EK141" s="355">
        <f>IFERROR(COUNTIF(AZ141:BF141,"f"),"-")</f>
        <v>0</v>
      </c>
      <c r="EL141" s="355">
        <f>IFERROR(COUNTIF(AZ141:BF141,"g"),"-")</f>
        <v>0</v>
      </c>
      <c r="EM141" s="355">
        <f>IFERROR(COUNTIF(AZ141:BF141,"h"),"-")</f>
        <v>0</v>
      </c>
      <c r="EN141" s="68"/>
      <c r="EO141" s="68">
        <f>IFERROR((EF141*H141*$M$4),"-")</f>
        <v>0</v>
      </c>
      <c r="EP141" s="68" t="str">
        <f>IFERROR((EG141*H141*$M$5),"-")</f>
        <v>-</v>
      </c>
      <c r="EQ141" s="68" t="str">
        <f>IFERROR((EH141*H141*$M$6),"-")</f>
        <v>-</v>
      </c>
      <c r="ER141" s="68" t="str">
        <f>IFERROR((EI141*H141*$M$7),"-")</f>
        <v>-</v>
      </c>
      <c r="ES141" s="68" t="str">
        <f>IFERROR((EJ141*H141*$M$8),"-")</f>
        <v>-</v>
      </c>
      <c r="ET141" s="68" t="str">
        <f>IFERROR((EK141*H141*$M$9),"-")</f>
        <v>-</v>
      </c>
      <c r="EU141" s="68" t="str">
        <f>IFERROR((EL141*H141*$M$10),"-")</f>
        <v>-</v>
      </c>
      <c r="EV141" s="68" t="str">
        <f>IFERROR((EM141*H141*$M$11),"-")</f>
        <v>-</v>
      </c>
      <c r="EW141" s="68"/>
      <c r="EX141" s="355">
        <f>IFERROR(COUNTIF(BG141:BM141,"a"),"-")</f>
        <v>0</v>
      </c>
      <c r="EY141" s="355">
        <f>IFERROR(COUNTIF(BG141:BM141,"b"),"-")</f>
        <v>0</v>
      </c>
      <c r="EZ141" s="355">
        <f>IFERROR(COUNTIF(BG141:BM141,"c"),"-")</f>
        <v>0</v>
      </c>
      <c r="FA141" s="355">
        <f>IFERROR(COUNTIF(BG141:BM141,"d"),"-")</f>
        <v>0</v>
      </c>
      <c r="FB141" s="355">
        <f>IFERROR(COUNTIF(BG141:BM141,"e"),"-")</f>
        <v>0</v>
      </c>
      <c r="FC141" s="355">
        <f>IFERROR(COUNTIF(BG141:BM141,"f"),"-")</f>
        <v>0</v>
      </c>
      <c r="FD141" s="355">
        <f>IFERROR(COUNTIF(BG141:BM141,"g"),"-")</f>
        <v>0</v>
      </c>
      <c r="FE141" s="355">
        <f>IFERROR(COUNTIF(BG141:BM141,"h"),"-")</f>
        <v>0</v>
      </c>
      <c r="FF141" s="68"/>
      <c r="FG141" s="68">
        <f>IFERROR((EX141*H141*$M$4),"-")</f>
        <v>0</v>
      </c>
      <c r="FH141" s="68" t="str">
        <f>IFERROR((EY141*H141*$M$5),"-")</f>
        <v>-</v>
      </c>
      <c r="FI141" s="68" t="str">
        <f>IFERROR((EZ141*H141*$M$6),"-")</f>
        <v>-</v>
      </c>
      <c r="FJ141" s="68" t="str">
        <f>IFERROR((A141*H141*$M$7),"-")</f>
        <v>-</v>
      </c>
      <c r="FK141" s="68" t="str">
        <f>IFERROR((FB141*H141*$M$8),"-")</f>
        <v>-</v>
      </c>
      <c r="FL141" s="68" t="str">
        <f>IFERROR((FC141*H141*$M$9),"-")</f>
        <v>-</v>
      </c>
      <c r="FM141" s="68" t="str">
        <f>IFERROR((FD141*H141*$M$10),"-")</f>
        <v>-</v>
      </c>
      <c r="FN141" s="68" t="str">
        <f>IFERROR((FE141*H141*$M$11),"-")</f>
        <v>-</v>
      </c>
      <c r="FO141" s="68"/>
      <c r="FP141" s="355">
        <f>IFERROR(COUNTIF(BN141:BR141,"a"),"-")</f>
        <v>0</v>
      </c>
      <c r="FQ141" s="355">
        <f>IFERROR(COUNTIF(BN141:BR141,"b"),"-")</f>
        <v>0</v>
      </c>
      <c r="FR141" s="355">
        <f>IFERROR(COUNTIF(BN141:BR141,"c"),"-")</f>
        <v>0</v>
      </c>
      <c r="FS141" s="355">
        <f>IFERROR(COUNTIF(BN141:BR141,"d"),"-")</f>
        <v>0</v>
      </c>
      <c r="FT141" s="355">
        <f>IFERROR(COUNTIF(BN141:BR141,"e"),"-")</f>
        <v>0</v>
      </c>
      <c r="FU141" s="355">
        <f>IFERROR(COUNTIF(BN141:BR141,"f"),"-")</f>
        <v>0</v>
      </c>
      <c r="FV141" s="355">
        <f>IFERROR(COUNTIF(BN141:BR141,"g"),"-")</f>
        <v>0</v>
      </c>
      <c r="FW141" s="355">
        <f>IFERROR(COUNTIF(BN141:BR141,"h"),"-")</f>
        <v>0</v>
      </c>
      <c r="FX141" s="68"/>
      <c r="FY141" s="68">
        <f>IFERROR((FP141*H141*$M$4),"-")</f>
        <v>0</v>
      </c>
      <c r="FZ141" s="68" t="str">
        <f>IFERROR((FQ141*H141*$M$5),"-")</f>
        <v>-</v>
      </c>
      <c r="GA141" s="68" t="str">
        <f>IFERROR((FR141*H141*$M$6),"-")</f>
        <v>-</v>
      </c>
      <c r="GB141" s="68" t="str">
        <f>IFERROR((FS141*H141*$M$7),"-")</f>
        <v>-</v>
      </c>
      <c r="GC141" s="68" t="str">
        <f>IFERROR((FT141*H141*$M$8),"-")</f>
        <v>-</v>
      </c>
      <c r="GD141" s="68" t="str">
        <f>IFERROR((FU141*H141*$M$9),"-")</f>
        <v>-</v>
      </c>
      <c r="GE141" s="68" t="str">
        <f>IFERROR((FV141*H141*$M$10),"-")</f>
        <v>-</v>
      </c>
      <c r="GF141" s="68" t="str">
        <f>IFERROR((FW141*H141*$M$11),"-")</f>
        <v>-</v>
      </c>
    </row>
    <row r="142" spans="1:188" ht="12" x14ac:dyDescent="0.3">
      <c r="A142" s="387"/>
      <c r="B142" s="387" t="s">
        <v>243</v>
      </c>
      <c r="C142" s="387" t="s">
        <v>24</v>
      </c>
      <c r="D142" s="388">
        <v>0.27083333333333331</v>
      </c>
      <c r="E142" s="388">
        <v>0.72916666666666663</v>
      </c>
      <c r="F142" s="389" t="str">
        <f t="shared" si="571"/>
        <v>Off-PT</v>
      </c>
      <c r="G142" s="9"/>
      <c r="H142" s="432">
        <f>INDEX(Lookup!$F$229:$Q$236,MATCH('3rd Party Channels'!B142,Lookup!$F$229:$F$236,0),MATCH('3rd Party Channels'!$F$9,Lookup!$F$337:$Q$337,0))</f>
        <v>0.1</v>
      </c>
      <c r="I142" s="391">
        <v>182</v>
      </c>
      <c r="J142" s="392">
        <f t="shared" si="572"/>
        <v>683.8</v>
      </c>
      <c r="K142" s="433">
        <f t="shared" ref="K142:K152" si="588">H142*L142</f>
        <v>0</v>
      </c>
      <c r="L142" s="394">
        <f t="shared" si="573"/>
        <v>0</v>
      </c>
      <c r="M142" s="395">
        <f t="shared" si="574"/>
        <v>182</v>
      </c>
      <c r="N142" s="395">
        <f t="shared" si="575"/>
        <v>0</v>
      </c>
      <c r="O142" s="9">
        <f t="shared" ref="O142:O152" si="589">IF($L$4&gt;0,P142*J142*$M$4*H142,0)</f>
        <v>0</v>
      </c>
      <c r="P142" s="9">
        <f t="shared" ref="P142:P152" si="590">COUNTIF(AN142:BR142,"A")</f>
        <v>0</v>
      </c>
      <c r="Q142" s="9">
        <f t="shared" ref="Q142:Q152" si="591">IF($L$5&gt;0,R142*J142*$M$5*H142,0)</f>
        <v>0</v>
      </c>
      <c r="R142" s="9">
        <f t="shared" ref="R142:R152" si="592">COUNTIF(AN142:BR142,"B")</f>
        <v>0</v>
      </c>
      <c r="S142" s="9">
        <f t="shared" ref="S142:S152" si="593">IF($L$6&gt;0,T142*J142*$M$6*H142,0)</f>
        <v>0</v>
      </c>
      <c r="T142" s="9">
        <f t="shared" ref="T142:T152" si="594">COUNTIF(AN142:BR142,"C")</f>
        <v>0</v>
      </c>
      <c r="U142" s="9">
        <f t="shared" ref="U142:U152" si="595">IF($L$7&gt;0,V142*J142*$M$7*H142,0)</f>
        <v>0</v>
      </c>
      <c r="V142" s="9">
        <f t="shared" ref="V142:V152" si="596">COUNTIF(AN142:BR142,"D")</f>
        <v>0</v>
      </c>
      <c r="W142" s="9">
        <f t="shared" ref="W142:W152" si="597">IF($L$8&gt;0,X142*J142*$M$8*H142,0)</f>
        <v>0</v>
      </c>
      <c r="X142" s="9">
        <f t="shared" ref="X142:X152" si="598">COUNTIF(AN142:BR142,"E")</f>
        <v>0</v>
      </c>
      <c r="Y142" s="9">
        <f t="shared" si="576"/>
        <v>0</v>
      </c>
      <c r="Z142" s="9">
        <f t="shared" ref="Z142:Z152" si="599">COUNTIF(AN142:BR142,"G")</f>
        <v>0</v>
      </c>
      <c r="AA142" s="9">
        <f t="shared" ref="AA142:AA152" si="600">COUNTIF(AN142:BR142,"H")</f>
        <v>0</v>
      </c>
      <c r="AB142" s="9">
        <f t="shared" ref="AB142:AB152" si="601">(Y142+Z142+AA142)*H142</f>
        <v>0</v>
      </c>
      <c r="AC142" s="9">
        <f t="shared" si="577"/>
        <v>0</v>
      </c>
      <c r="AD142" s="9">
        <f t="shared" si="578"/>
        <v>0</v>
      </c>
      <c r="AE142" s="9">
        <f t="shared" si="579"/>
        <v>0</v>
      </c>
      <c r="AF142" s="9">
        <f t="shared" si="580"/>
        <v>0</v>
      </c>
      <c r="AG142" s="9">
        <f t="shared" si="581"/>
        <v>0</v>
      </c>
      <c r="AH142" s="8">
        <f t="shared" si="582"/>
        <v>182</v>
      </c>
      <c r="AI142" s="8">
        <f t="shared" si="583"/>
        <v>0</v>
      </c>
      <c r="AJ142" s="8">
        <f t="shared" si="584"/>
        <v>0</v>
      </c>
      <c r="AK142" s="8">
        <f t="shared" si="585"/>
        <v>0</v>
      </c>
      <c r="AL142" s="8">
        <f t="shared" si="586"/>
        <v>0</v>
      </c>
      <c r="AM142" s="103" t="str">
        <f t="shared" si="587"/>
        <v>1</v>
      </c>
      <c r="AN142" s="63"/>
      <c r="AO142" s="63"/>
      <c r="AP142" s="63"/>
      <c r="AQ142" s="66"/>
      <c r="AR142" s="66"/>
      <c r="AS142" s="63"/>
      <c r="AT142" s="63"/>
      <c r="AU142" s="63"/>
      <c r="AV142" s="63"/>
      <c r="AW142" s="63"/>
      <c r="AX142" s="66"/>
      <c r="AY142" s="66"/>
      <c r="AZ142" s="63"/>
      <c r="BA142" s="63"/>
      <c r="BB142" s="63"/>
      <c r="BC142" s="63"/>
      <c r="BD142" s="63"/>
      <c r="BE142" s="66"/>
      <c r="BF142" s="66"/>
      <c r="BG142" s="63"/>
      <c r="BH142" s="63"/>
      <c r="BI142" s="63"/>
      <c r="BJ142" s="63"/>
      <c r="BK142" s="63"/>
      <c r="BL142" s="66"/>
      <c r="BM142" s="66"/>
      <c r="BN142" s="63"/>
      <c r="BO142" s="63"/>
      <c r="BP142" s="63"/>
      <c r="BQ142" s="63"/>
      <c r="BR142" s="63"/>
      <c r="BS142" s="70"/>
      <c r="BU142" s="70">
        <f t="shared" ref="BU142:BU152" si="602">COUNTA(AN142:AR142)*H142</f>
        <v>0</v>
      </c>
      <c r="BV142" s="70">
        <f t="shared" ref="BV142:BV152" si="603">COUNTA(AS142:AY142)*H142</f>
        <v>0</v>
      </c>
      <c r="BW142" s="70">
        <f t="shared" ref="BW142:BW152" si="604">COUNTA(AZ142:BF142)*H142</f>
        <v>0</v>
      </c>
      <c r="BX142" s="70">
        <f t="shared" ref="BX142:BX152" si="605">COUNTA(BG142:BM142)*H142</f>
        <v>0</v>
      </c>
      <c r="BY142" s="70">
        <f t="shared" ref="BY142:BY152" si="606">COUNTA(BN142:BR142)*H142</f>
        <v>0</v>
      </c>
      <c r="BZ142" s="70">
        <f t="shared" ref="BZ142:BZ152" si="607">COUNTA(BS142)*H142</f>
        <v>0</v>
      </c>
      <c r="CB142" s="104">
        <f t="shared" ref="CB142:CB152" si="608">(COUNTIF(AN142:AT142,"A")*AH142)+(COUNTIF(AN142:AT142,"B")*AI142)+(COUNTIF(AN142:AT142,"C")*AJ142)+(COUNTIF(AN142:AT142,"D")*AK142)+(COUNTIF(AN142:AT142,"E")*AL142)</f>
        <v>0</v>
      </c>
      <c r="CC142" s="104">
        <f t="shared" ref="CC142:CC152" si="609">(COUNTIF(AU142:BA142,"A")*AH142)+(COUNTIF(AU142:BA142,"B")*AI142)+(COUNTIF(AU142:BA142,"C")*AJ142)+(COUNTIF(AU142:BA142,"D")*AK142)+(COUNTIF(AU142:BA142,"E")*AL142)</f>
        <v>0</v>
      </c>
      <c r="CD142" s="104">
        <f t="shared" ref="CD142:CD152" si="610">(COUNTIF(BB142:BH142,"A")*AH142)+(COUNTIF(BB142:BH142,"B")*AI142)+(COUNTIF(BB142:BH142,"C")*AJ142)+(COUNTIF(BB142:BH142,"D")*AK142)+(COUNTIF(BB142:BH142,"E")*AL142)</f>
        <v>0</v>
      </c>
      <c r="CE142" s="104">
        <f t="shared" ref="CE142:CE152" si="611">(COUNTIF(BI142:BO142,"A")*AH142)+(COUNTIF(BI142:BO142,"B")*AI142)+(COUNTIF(BI142:BO142,"C")*AJ142)+(COUNTIF(BI142:BO142,"D")*AK142)+(COUNTIF(BI142:BO142,"E")*AL142)</f>
        <v>0</v>
      </c>
      <c r="CF142" s="104">
        <f t="shared" ref="CF142:CF152" si="612">(COUNTIF(BP142:BQ142,"A")*AH142)+(COUNTIF(BP142:BQ142,"B")*AI142)+(COUNTIF(BP142:BQ142,"C")*AJ142)+(COUNTIF(BP142:BQ142,"D")*AK142)+(COUNTIF(BP142:BQ142,"E")*AL142)</f>
        <v>0</v>
      </c>
      <c r="CG142" s="104">
        <f t="shared" ref="CG142:CG152" si="613">(COUNTIF(BS142,"A")*AH142)+(COUNTIF(BS142,"B")*AI142)+(COUNTIF(BS142,"C")*AJ142)+(COUNTIF(BS142,"D")*AK142)+(COUNTIF(BS142,"E")*AL142)</f>
        <v>0</v>
      </c>
      <c r="CI142" s="105">
        <f>P142*H142</f>
        <v>0</v>
      </c>
      <c r="CJ142" s="105">
        <f>R142*H142</f>
        <v>0</v>
      </c>
      <c r="CK142" s="105">
        <f>T142*H142</f>
        <v>0</v>
      </c>
      <c r="CL142" s="105">
        <f>V142*H142</f>
        <v>0</v>
      </c>
      <c r="CM142" s="105">
        <f>X142*H142</f>
        <v>0</v>
      </c>
      <c r="CN142" s="105">
        <f>Y142*H142</f>
        <v>0</v>
      </c>
      <c r="CO142" s="105">
        <f>Z142*H142</f>
        <v>0</v>
      </c>
      <c r="CP142" s="105">
        <f>AA142*H142</f>
        <v>0</v>
      </c>
      <c r="CV142" s="355">
        <f t="shared" ref="CV142:CV152" si="614">IFERROR(COUNTIF(AN142:AR142,"a"),"-")</f>
        <v>0</v>
      </c>
      <c r="CW142" s="355">
        <f t="shared" ref="CW142:CW152" si="615">IFERROR(COUNTIF(AN142:AR142,"b"),"-")</f>
        <v>0</v>
      </c>
      <c r="CX142" s="355">
        <f t="shared" ref="CX142:CX152" si="616">IFERROR(COUNTIF(AN142:AR142,"c"),"-")</f>
        <v>0</v>
      </c>
      <c r="CY142" s="355">
        <f t="shared" ref="CY142:CY152" si="617">IFERROR(COUNTIF(AN142:AR142,"d"),"-")</f>
        <v>0</v>
      </c>
      <c r="CZ142" s="355">
        <f t="shared" ref="CZ142:CZ152" si="618">IFERROR(COUNTIF(AN142:AR142,"e"),"-")</f>
        <v>0</v>
      </c>
      <c r="DA142" s="355">
        <f t="shared" ref="DA142:DA152" si="619">IFERROR(COUNTIF(AN142:AR142,"f"),"-")</f>
        <v>0</v>
      </c>
      <c r="DB142" s="355">
        <f t="shared" ref="DB142:DB152" si="620">IFERROR(COUNTIF(AN142:AR142,"g"),"-")</f>
        <v>0</v>
      </c>
      <c r="DC142" s="355">
        <f t="shared" ref="DC142:DC152" si="621">IFERROR(COUNTIF(AN142:AR142,"h"),"-")</f>
        <v>0</v>
      </c>
      <c r="DD142" s="68"/>
      <c r="DE142" s="1168">
        <f t="shared" ref="DE142:DE152" si="622">IFERROR((CV142*H142*$M$4),"-")</f>
        <v>0</v>
      </c>
      <c r="DF142" s="1168" t="str">
        <f t="shared" ref="DF142:DF152" si="623">IFERROR((CW142*H142*$M$5),"-")</f>
        <v>-</v>
      </c>
      <c r="DG142" s="1168" t="str">
        <f t="shared" ref="DG142:DG152" si="624">IFERROR((CX142*H142*$M$6),"-")</f>
        <v>-</v>
      </c>
      <c r="DH142" s="1168" t="str">
        <f t="shared" ref="DH142:DH152" si="625">IFERROR((CY142*H142*$M$7),"-")</f>
        <v>-</v>
      </c>
      <c r="DI142" s="1168" t="str">
        <f t="shared" ref="DI142:DI152" si="626">IFERROR((CZ142*H142*$M$8),"-")</f>
        <v>-</v>
      </c>
      <c r="DJ142" s="1168" t="str">
        <f t="shared" ref="DJ142:DJ152" si="627">IFERROR((DA142*H142*$M$9),"-")</f>
        <v>-</v>
      </c>
      <c r="DK142" s="1168" t="str">
        <f t="shared" ref="DK142:DK152" si="628">IFERROR((DB142*H142*$M$10),"-")</f>
        <v>-</v>
      </c>
      <c r="DL142" s="1168" t="str">
        <f t="shared" ref="DL142:DL152" si="629">IFERROR((C142*H142*$M$11),"-")</f>
        <v>-</v>
      </c>
      <c r="DM142" s="68"/>
      <c r="DN142" s="355">
        <f t="shared" ref="DN142:DN152" si="630">IFERROR(COUNTIF(AS142:AY142,"a"),"-")</f>
        <v>0</v>
      </c>
      <c r="DO142" s="355">
        <f t="shared" ref="DO142:DO152" si="631">IFERROR(COUNTIF(AS142:AY142,"b"),"-")</f>
        <v>0</v>
      </c>
      <c r="DP142" s="355">
        <f t="shared" ref="DP142:DP152" si="632">IFERROR(COUNTIF(AS142:AY142,"c"),"-")</f>
        <v>0</v>
      </c>
      <c r="DQ142" s="355">
        <f t="shared" ref="DQ142:DQ152" si="633">IFERROR(COUNTIF(AS142:AY142,"d"),"-")</f>
        <v>0</v>
      </c>
      <c r="DR142" s="355">
        <f t="shared" ref="DR142:DR152" si="634">IFERROR(COUNTIF(AS142:AY142,"e"),"-")</f>
        <v>0</v>
      </c>
      <c r="DS142" s="355">
        <f t="shared" ref="DS142:DS152" si="635">IFERROR(COUNTIF(AS142:AY142,"f"),"-")</f>
        <v>0</v>
      </c>
      <c r="DT142" s="355">
        <f t="shared" ref="DT142:DT152" si="636">IFERROR(COUNTIF(AS142:AY142,"g"),"-")</f>
        <v>0</v>
      </c>
      <c r="DU142" s="355">
        <f t="shared" ref="DU142:DU152" si="637">IFERROR(COUNTIF(AS142:AY142,"h"),"-")</f>
        <v>0</v>
      </c>
      <c r="DV142" s="68"/>
      <c r="DW142" s="68">
        <f t="shared" ref="DW142:DW152" si="638">IFERROR((DN142*H142*$M$4),"-")</f>
        <v>0</v>
      </c>
      <c r="DX142" s="68" t="str">
        <f t="shared" ref="DX142:DX152" si="639">IFERROR((DO142*H142*$M$5),"-")</f>
        <v>-</v>
      </c>
      <c r="DY142" s="68" t="str">
        <f t="shared" ref="DY142:DY152" si="640">IFERROR((DP142*H142*$M$6),"-")</f>
        <v>-</v>
      </c>
      <c r="DZ142" s="68" t="str">
        <f t="shared" ref="DZ142:DZ152" si="641">IFERROR((DQ142*H142*$M$7),"-")</f>
        <v>-</v>
      </c>
      <c r="EA142" s="68" t="str">
        <f t="shared" ref="EA142:EA152" si="642">IFERROR((DR142*H142*$M$8),"-")</f>
        <v>-</v>
      </c>
      <c r="EB142" s="68" t="str">
        <f t="shared" ref="EB142:EB152" si="643">IFERROR((DS142*H142*$M$9),"-")</f>
        <v>-</v>
      </c>
      <c r="EC142" s="68" t="str">
        <f t="shared" ref="EC142:EC152" si="644">IFERROR((DT142*H142*$M$10),"-")</f>
        <v>-</v>
      </c>
      <c r="ED142" s="68" t="str">
        <f t="shared" ref="ED142:ED152" si="645">IFERROR((DU142*O142*$M$11),"-")</f>
        <v>-</v>
      </c>
      <c r="EE142" s="68"/>
      <c r="EF142" s="355">
        <f t="shared" ref="EF142:EF152" si="646">IFERROR(COUNTIF(AZ142:BF142,"a"),"-")</f>
        <v>0</v>
      </c>
      <c r="EG142" s="355">
        <f t="shared" ref="EG142:EG152" si="647">IFERROR(COUNTIF(AZ142:BF142,"b"),"-")</f>
        <v>0</v>
      </c>
      <c r="EH142" s="355">
        <f t="shared" ref="EH142:EH152" si="648">IFERROR(COUNTIF(AZ142:BF142,"c"),"-")</f>
        <v>0</v>
      </c>
      <c r="EI142" s="355">
        <f t="shared" ref="EI142:EI152" si="649">IFERROR(COUNTIF(AZ142:BF142,"d"),"-")</f>
        <v>0</v>
      </c>
      <c r="EJ142" s="355">
        <f t="shared" ref="EJ142:EJ152" si="650">IFERROR(COUNTIF(AZ142:BF142,"e"),"-")</f>
        <v>0</v>
      </c>
      <c r="EK142" s="355">
        <f t="shared" ref="EK142:EK152" si="651">IFERROR(COUNTIF(AZ142:BF142,"f"),"-")</f>
        <v>0</v>
      </c>
      <c r="EL142" s="355">
        <f t="shared" ref="EL142:EL152" si="652">IFERROR(COUNTIF(AZ142:BF142,"g"),"-")</f>
        <v>0</v>
      </c>
      <c r="EM142" s="355">
        <f t="shared" ref="EM142:EM152" si="653">IFERROR(COUNTIF(AZ142:BF142,"h"),"-")</f>
        <v>0</v>
      </c>
      <c r="EN142" s="68"/>
      <c r="EO142" s="68">
        <f t="shared" ref="EO142:EO152" si="654">IFERROR((EF142*H142*$M$4),"-")</f>
        <v>0</v>
      </c>
      <c r="EP142" s="68" t="str">
        <f t="shared" ref="EP142:EP152" si="655">IFERROR((EG142*H142*$M$5),"-")</f>
        <v>-</v>
      </c>
      <c r="EQ142" s="68" t="str">
        <f t="shared" ref="EQ142:EQ152" si="656">IFERROR((EH142*H142*$M$6),"-")</f>
        <v>-</v>
      </c>
      <c r="ER142" s="68" t="str">
        <f t="shared" ref="ER142:ER152" si="657">IFERROR((EI142*H142*$M$7),"-")</f>
        <v>-</v>
      </c>
      <c r="ES142" s="68" t="str">
        <f t="shared" ref="ES142:ES152" si="658">IFERROR((EJ142*H142*$M$8),"-")</f>
        <v>-</v>
      </c>
      <c r="ET142" s="68" t="str">
        <f t="shared" ref="ET142:ET152" si="659">IFERROR((EK142*H142*$M$9),"-")</f>
        <v>-</v>
      </c>
      <c r="EU142" s="68" t="str">
        <f t="shared" ref="EU142:EU152" si="660">IFERROR((EL142*H142*$M$10),"-")</f>
        <v>-</v>
      </c>
      <c r="EV142" s="68" t="str">
        <f t="shared" ref="EV142:EV152" si="661">IFERROR((EM142*H142*$M$11),"-")</f>
        <v>-</v>
      </c>
      <c r="EW142" s="68"/>
      <c r="EX142" s="355">
        <f t="shared" ref="EX142:EX152" si="662">IFERROR(COUNTIF(BG142:BM142,"a"),"-")</f>
        <v>0</v>
      </c>
      <c r="EY142" s="355">
        <f t="shared" ref="EY142:EY152" si="663">IFERROR(COUNTIF(BG142:BM142,"b"),"-")</f>
        <v>0</v>
      </c>
      <c r="EZ142" s="355">
        <f t="shared" ref="EZ142:EZ152" si="664">IFERROR(COUNTIF(BG142:BM142,"c"),"-")</f>
        <v>0</v>
      </c>
      <c r="FA142" s="355">
        <f t="shared" ref="FA142:FA152" si="665">IFERROR(COUNTIF(BG142:BM142,"d"),"-")</f>
        <v>0</v>
      </c>
      <c r="FB142" s="355">
        <f t="shared" ref="FB142:FB152" si="666">IFERROR(COUNTIF(BG142:BM142,"e"),"-")</f>
        <v>0</v>
      </c>
      <c r="FC142" s="355">
        <f t="shared" ref="FC142:FC152" si="667">IFERROR(COUNTIF(BG142:BM142,"f"),"-")</f>
        <v>0</v>
      </c>
      <c r="FD142" s="355">
        <f t="shared" ref="FD142:FD152" si="668">IFERROR(COUNTIF(BG142:BM142,"g"),"-")</f>
        <v>0</v>
      </c>
      <c r="FE142" s="355">
        <f t="shared" ref="FE142:FE152" si="669">IFERROR(COUNTIF(BG142:BM142,"h"),"-")</f>
        <v>0</v>
      </c>
      <c r="FF142" s="68"/>
      <c r="FG142" s="68">
        <f t="shared" ref="FG142:FG152" si="670">IFERROR((EX142*H142*$M$4),"-")</f>
        <v>0</v>
      </c>
      <c r="FH142" s="68" t="str">
        <f t="shared" ref="FH142:FH152" si="671">IFERROR((EY142*H142*$M$5),"-")</f>
        <v>-</v>
      </c>
      <c r="FI142" s="68" t="str">
        <f t="shared" ref="FI142:FI152" si="672">IFERROR((EZ142*H142*$M$6),"-")</f>
        <v>-</v>
      </c>
      <c r="FJ142" s="68" t="str">
        <f t="shared" ref="FJ142:FJ152" si="673">IFERROR((A142*H142*$M$7),"-")</f>
        <v>-</v>
      </c>
      <c r="FK142" s="68" t="str">
        <f t="shared" ref="FK142:FK152" si="674">IFERROR((FB142*H142*$M$8),"-")</f>
        <v>-</v>
      </c>
      <c r="FL142" s="68" t="str">
        <f t="shared" ref="FL142:FL152" si="675">IFERROR((FC142*H142*$M$9),"-")</f>
        <v>-</v>
      </c>
      <c r="FM142" s="68" t="str">
        <f t="shared" ref="FM142:FM152" si="676">IFERROR((FD142*H142*$M$10),"-")</f>
        <v>-</v>
      </c>
      <c r="FN142" s="68" t="str">
        <f t="shared" ref="FN142:FN152" si="677">IFERROR((FE142*H142*$M$11),"-")</f>
        <v>-</v>
      </c>
      <c r="FO142" s="68"/>
      <c r="FP142" s="355">
        <f t="shared" ref="FP142:FP152" si="678">IFERROR(COUNTIF(BN142:BR142,"a"),"-")</f>
        <v>0</v>
      </c>
      <c r="FQ142" s="355">
        <f t="shared" ref="FQ142:FQ152" si="679">IFERROR(COUNTIF(BN142:BR142,"b"),"-")</f>
        <v>0</v>
      </c>
      <c r="FR142" s="355">
        <f t="shared" ref="FR142:FR152" si="680">IFERROR(COUNTIF(BN142:BR142,"c"),"-")</f>
        <v>0</v>
      </c>
      <c r="FS142" s="355">
        <f t="shared" ref="FS142:FS152" si="681">IFERROR(COUNTIF(BN142:BR142,"d"),"-")</f>
        <v>0</v>
      </c>
      <c r="FT142" s="355">
        <f t="shared" ref="FT142:FT152" si="682">IFERROR(COUNTIF(BN142:BR142,"e"),"-")</f>
        <v>0</v>
      </c>
      <c r="FU142" s="355">
        <f t="shared" ref="FU142:FU152" si="683">IFERROR(COUNTIF(BN142:BR142,"f"),"-")</f>
        <v>0</v>
      </c>
      <c r="FV142" s="355">
        <f t="shared" ref="FV142:FV152" si="684">IFERROR(COUNTIF(BN142:BR142,"g"),"-")</f>
        <v>0</v>
      </c>
      <c r="FW142" s="355">
        <f t="shared" ref="FW142:FW152" si="685">IFERROR(COUNTIF(BN142:BR142,"h"),"-")</f>
        <v>0</v>
      </c>
      <c r="FX142" s="68"/>
      <c r="FY142" s="68">
        <f t="shared" ref="FY142:FY152" si="686">IFERROR((FP142*H142*$M$4),"-")</f>
        <v>0</v>
      </c>
      <c r="FZ142" s="68" t="str">
        <f t="shared" ref="FZ142:FZ152" si="687">IFERROR((FQ142*H142*$M$5),"-")</f>
        <v>-</v>
      </c>
      <c r="GA142" s="68" t="str">
        <f t="shared" ref="GA142:GA152" si="688">IFERROR((FR142*H142*$M$6),"-")</f>
        <v>-</v>
      </c>
      <c r="GB142" s="68" t="str">
        <f t="shared" ref="GB142:GB152" si="689">IFERROR((FS142*H142*$M$7),"-")</f>
        <v>-</v>
      </c>
      <c r="GC142" s="68" t="str">
        <f t="shared" ref="GC142:GC152" si="690">IFERROR((FT142*H142*$M$8),"-")</f>
        <v>-</v>
      </c>
      <c r="GD142" s="68" t="str">
        <f t="shared" ref="GD142:GD152" si="691">IFERROR((FU142*H142*$M$9),"-")</f>
        <v>-</v>
      </c>
      <c r="GE142" s="68" t="str">
        <f t="shared" ref="GE142:GE152" si="692">IFERROR((FV142*H142*$M$10),"-")</f>
        <v>-</v>
      </c>
      <c r="GF142" s="68" t="str">
        <f t="shared" ref="GF142:GF152" si="693">IFERROR((FW142*H142*$M$11),"-")</f>
        <v>-</v>
      </c>
    </row>
    <row r="143" spans="1:188" ht="12" x14ac:dyDescent="0.3">
      <c r="A143" s="387"/>
      <c r="B143" s="387" t="s">
        <v>243</v>
      </c>
      <c r="C143" s="387" t="s">
        <v>24</v>
      </c>
      <c r="D143" s="388">
        <v>0.27083333333333331</v>
      </c>
      <c r="E143" s="388">
        <v>0.72916666666666663</v>
      </c>
      <c r="F143" s="389" t="str">
        <f t="shared" si="571"/>
        <v>Off-PT</v>
      </c>
      <c r="G143" s="9"/>
      <c r="H143" s="432">
        <f>INDEX(Lookup!$F$229:$Q$236,MATCH('3rd Party Channels'!B143,Lookup!$F$229:$F$236,0),MATCH('3rd Party Channels'!$F$9,Lookup!$F$337:$Q$337,0))</f>
        <v>0.1</v>
      </c>
      <c r="I143" s="391">
        <v>182</v>
      </c>
      <c r="J143" s="392">
        <f t="shared" si="572"/>
        <v>683.8</v>
      </c>
      <c r="K143" s="433">
        <f t="shared" si="588"/>
        <v>0</v>
      </c>
      <c r="L143" s="394">
        <f t="shared" si="573"/>
        <v>0</v>
      </c>
      <c r="M143" s="395">
        <f t="shared" si="574"/>
        <v>182</v>
      </c>
      <c r="N143" s="395">
        <f t="shared" si="575"/>
        <v>0</v>
      </c>
      <c r="O143" s="9">
        <f t="shared" si="589"/>
        <v>0</v>
      </c>
      <c r="P143" s="9">
        <f t="shared" si="590"/>
        <v>0</v>
      </c>
      <c r="Q143" s="9">
        <f t="shared" si="591"/>
        <v>0</v>
      </c>
      <c r="R143" s="9">
        <f t="shared" si="592"/>
        <v>0</v>
      </c>
      <c r="S143" s="9">
        <f t="shared" si="593"/>
        <v>0</v>
      </c>
      <c r="T143" s="9">
        <f t="shared" si="594"/>
        <v>0</v>
      </c>
      <c r="U143" s="9">
        <f t="shared" si="595"/>
        <v>0</v>
      </c>
      <c r="V143" s="9">
        <f t="shared" si="596"/>
        <v>0</v>
      </c>
      <c r="W143" s="9">
        <f t="shared" si="597"/>
        <v>0</v>
      </c>
      <c r="X143" s="9">
        <f t="shared" si="598"/>
        <v>0</v>
      </c>
      <c r="Y143" s="9">
        <f t="shared" si="576"/>
        <v>0</v>
      </c>
      <c r="Z143" s="9">
        <f t="shared" si="599"/>
        <v>0</v>
      </c>
      <c r="AA143" s="9">
        <f t="shared" si="600"/>
        <v>0</v>
      </c>
      <c r="AB143" s="9">
        <f t="shared" si="601"/>
        <v>0</v>
      </c>
      <c r="AC143" s="9">
        <f t="shared" si="577"/>
        <v>0</v>
      </c>
      <c r="AD143" s="9">
        <f t="shared" si="578"/>
        <v>0</v>
      </c>
      <c r="AE143" s="9">
        <f t="shared" si="579"/>
        <v>0</v>
      </c>
      <c r="AF143" s="9">
        <f t="shared" si="580"/>
        <v>0</v>
      </c>
      <c r="AG143" s="9">
        <f t="shared" si="581"/>
        <v>0</v>
      </c>
      <c r="AH143" s="8">
        <f t="shared" si="582"/>
        <v>182</v>
      </c>
      <c r="AI143" s="8">
        <f t="shared" si="583"/>
        <v>0</v>
      </c>
      <c r="AJ143" s="8">
        <f t="shared" si="584"/>
        <v>0</v>
      </c>
      <c r="AK143" s="8">
        <f t="shared" si="585"/>
        <v>0</v>
      </c>
      <c r="AL143" s="8">
        <f t="shared" si="586"/>
        <v>0</v>
      </c>
      <c r="AM143" s="103" t="str">
        <f t="shared" si="587"/>
        <v>1</v>
      </c>
      <c r="AN143" s="63"/>
      <c r="AO143" s="63"/>
      <c r="AP143" s="63"/>
      <c r="AQ143" s="66"/>
      <c r="AR143" s="66"/>
      <c r="AS143" s="63"/>
      <c r="AT143" s="63"/>
      <c r="AU143" s="63"/>
      <c r="AV143" s="63"/>
      <c r="AW143" s="63"/>
      <c r="AX143" s="66"/>
      <c r="AY143" s="66"/>
      <c r="AZ143" s="63"/>
      <c r="BA143" s="63"/>
      <c r="BB143" s="63"/>
      <c r="BC143" s="63"/>
      <c r="BD143" s="63"/>
      <c r="BE143" s="66"/>
      <c r="BF143" s="66"/>
      <c r="BG143" s="63"/>
      <c r="BH143" s="63"/>
      <c r="BI143" s="63"/>
      <c r="BJ143" s="63"/>
      <c r="BK143" s="63"/>
      <c r="BL143" s="66"/>
      <c r="BM143" s="66"/>
      <c r="BN143" s="63"/>
      <c r="BO143" s="63"/>
      <c r="BP143" s="63"/>
      <c r="BQ143" s="63"/>
      <c r="BR143" s="63"/>
      <c r="BS143" s="70"/>
      <c r="BU143" s="70">
        <f t="shared" si="602"/>
        <v>0</v>
      </c>
      <c r="BV143" s="70">
        <f t="shared" si="603"/>
        <v>0</v>
      </c>
      <c r="BW143" s="70">
        <f t="shared" si="604"/>
        <v>0</v>
      </c>
      <c r="BX143" s="70">
        <f t="shared" si="605"/>
        <v>0</v>
      </c>
      <c r="BY143" s="70">
        <f t="shared" si="606"/>
        <v>0</v>
      </c>
      <c r="BZ143" s="70">
        <f t="shared" si="607"/>
        <v>0</v>
      </c>
      <c r="CB143" s="104">
        <f t="shared" si="608"/>
        <v>0</v>
      </c>
      <c r="CC143" s="104">
        <f t="shared" si="609"/>
        <v>0</v>
      </c>
      <c r="CD143" s="104">
        <f t="shared" si="610"/>
        <v>0</v>
      </c>
      <c r="CE143" s="104">
        <f t="shared" si="611"/>
        <v>0</v>
      </c>
      <c r="CF143" s="104">
        <f t="shared" si="612"/>
        <v>0</v>
      </c>
      <c r="CG143" s="104">
        <f t="shared" si="613"/>
        <v>0</v>
      </c>
      <c r="CI143" s="105">
        <f t="shared" ref="CI143:CI149" si="694">P143*H143</f>
        <v>0</v>
      </c>
      <c r="CJ143" s="105">
        <f t="shared" ref="CJ143:CJ149" si="695">R143*H143</f>
        <v>0</v>
      </c>
      <c r="CK143" s="105">
        <f t="shared" ref="CK143:CK149" si="696">T143*H143</f>
        <v>0</v>
      </c>
      <c r="CL143" s="105">
        <f t="shared" ref="CL143:CL149" si="697">V143*H143</f>
        <v>0</v>
      </c>
      <c r="CM143" s="105">
        <f t="shared" ref="CM143:CM149" si="698">X143*H143</f>
        <v>0</v>
      </c>
      <c r="CN143" s="105">
        <f t="shared" ref="CN143:CN149" si="699">Y143*H143</f>
        <v>0</v>
      </c>
      <c r="CO143" s="105">
        <f t="shared" ref="CO143:CO149" si="700">Z143*H143</f>
        <v>0</v>
      </c>
      <c r="CP143" s="105">
        <f t="shared" ref="CP143:CP149" si="701">AA143*H143</f>
        <v>0</v>
      </c>
      <c r="CV143" s="355">
        <f t="shared" si="614"/>
        <v>0</v>
      </c>
      <c r="CW143" s="355">
        <f t="shared" si="615"/>
        <v>0</v>
      </c>
      <c r="CX143" s="355">
        <f t="shared" si="616"/>
        <v>0</v>
      </c>
      <c r="CY143" s="355">
        <f t="shared" si="617"/>
        <v>0</v>
      </c>
      <c r="CZ143" s="355">
        <f t="shared" si="618"/>
        <v>0</v>
      </c>
      <c r="DA143" s="355">
        <f t="shared" si="619"/>
        <v>0</v>
      </c>
      <c r="DB143" s="355">
        <f t="shared" si="620"/>
        <v>0</v>
      </c>
      <c r="DC143" s="355">
        <f t="shared" si="621"/>
        <v>0</v>
      </c>
      <c r="DD143" s="68"/>
      <c r="DE143" s="1168">
        <f t="shared" si="622"/>
        <v>0</v>
      </c>
      <c r="DF143" s="1168" t="str">
        <f t="shared" si="623"/>
        <v>-</v>
      </c>
      <c r="DG143" s="1168" t="str">
        <f t="shared" si="624"/>
        <v>-</v>
      </c>
      <c r="DH143" s="1168" t="str">
        <f t="shared" si="625"/>
        <v>-</v>
      </c>
      <c r="DI143" s="1168" t="str">
        <f t="shared" si="626"/>
        <v>-</v>
      </c>
      <c r="DJ143" s="1168" t="str">
        <f t="shared" si="627"/>
        <v>-</v>
      </c>
      <c r="DK143" s="1168" t="str">
        <f t="shared" si="628"/>
        <v>-</v>
      </c>
      <c r="DL143" s="1168" t="str">
        <f t="shared" si="629"/>
        <v>-</v>
      </c>
      <c r="DM143" s="68"/>
      <c r="DN143" s="355">
        <f t="shared" si="630"/>
        <v>0</v>
      </c>
      <c r="DO143" s="355">
        <f t="shared" si="631"/>
        <v>0</v>
      </c>
      <c r="DP143" s="355">
        <f t="shared" si="632"/>
        <v>0</v>
      </c>
      <c r="DQ143" s="355">
        <f t="shared" si="633"/>
        <v>0</v>
      </c>
      <c r="DR143" s="355">
        <f t="shared" si="634"/>
        <v>0</v>
      </c>
      <c r="DS143" s="355">
        <f t="shared" si="635"/>
        <v>0</v>
      </c>
      <c r="DT143" s="355">
        <f t="shared" si="636"/>
        <v>0</v>
      </c>
      <c r="DU143" s="355">
        <f t="shared" si="637"/>
        <v>0</v>
      </c>
      <c r="DV143" s="68"/>
      <c r="DW143" s="68">
        <f t="shared" si="638"/>
        <v>0</v>
      </c>
      <c r="DX143" s="68" t="str">
        <f t="shared" si="639"/>
        <v>-</v>
      </c>
      <c r="DY143" s="68" t="str">
        <f t="shared" si="640"/>
        <v>-</v>
      </c>
      <c r="DZ143" s="68" t="str">
        <f t="shared" si="641"/>
        <v>-</v>
      </c>
      <c r="EA143" s="68" t="str">
        <f t="shared" si="642"/>
        <v>-</v>
      </c>
      <c r="EB143" s="68" t="str">
        <f t="shared" si="643"/>
        <v>-</v>
      </c>
      <c r="EC143" s="68" t="str">
        <f t="shared" si="644"/>
        <v>-</v>
      </c>
      <c r="ED143" s="68" t="str">
        <f t="shared" si="645"/>
        <v>-</v>
      </c>
      <c r="EE143" s="68"/>
      <c r="EF143" s="355">
        <f t="shared" si="646"/>
        <v>0</v>
      </c>
      <c r="EG143" s="355">
        <f t="shared" si="647"/>
        <v>0</v>
      </c>
      <c r="EH143" s="355">
        <f t="shared" si="648"/>
        <v>0</v>
      </c>
      <c r="EI143" s="355">
        <f t="shared" si="649"/>
        <v>0</v>
      </c>
      <c r="EJ143" s="355">
        <f t="shared" si="650"/>
        <v>0</v>
      </c>
      <c r="EK143" s="355">
        <f t="shared" si="651"/>
        <v>0</v>
      </c>
      <c r="EL143" s="355">
        <f t="shared" si="652"/>
        <v>0</v>
      </c>
      <c r="EM143" s="355">
        <f t="shared" si="653"/>
        <v>0</v>
      </c>
      <c r="EN143" s="68"/>
      <c r="EO143" s="68">
        <f t="shared" si="654"/>
        <v>0</v>
      </c>
      <c r="EP143" s="68" t="str">
        <f t="shared" si="655"/>
        <v>-</v>
      </c>
      <c r="EQ143" s="68" t="str">
        <f t="shared" si="656"/>
        <v>-</v>
      </c>
      <c r="ER143" s="68" t="str">
        <f t="shared" si="657"/>
        <v>-</v>
      </c>
      <c r="ES143" s="68" t="str">
        <f t="shared" si="658"/>
        <v>-</v>
      </c>
      <c r="ET143" s="68" t="str">
        <f t="shared" si="659"/>
        <v>-</v>
      </c>
      <c r="EU143" s="68" t="str">
        <f t="shared" si="660"/>
        <v>-</v>
      </c>
      <c r="EV143" s="68" t="str">
        <f t="shared" si="661"/>
        <v>-</v>
      </c>
      <c r="EW143" s="68"/>
      <c r="EX143" s="355">
        <f t="shared" si="662"/>
        <v>0</v>
      </c>
      <c r="EY143" s="355">
        <f t="shared" si="663"/>
        <v>0</v>
      </c>
      <c r="EZ143" s="355">
        <f t="shared" si="664"/>
        <v>0</v>
      </c>
      <c r="FA143" s="355">
        <f t="shared" si="665"/>
        <v>0</v>
      </c>
      <c r="FB143" s="355">
        <f t="shared" si="666"/>
        <v>0</v>
      </c>
      <c r="FC143" s="355">
        <f t="shared" si="667"/>
        <v>0</v>
      </c>
      <c r="FD143" s="355">
        <f t="shared" si="668"/>
        <v>0</v>
      </c>
      <c r="FE143" s="355">
        <f t="shared" si="669"/>
        <v>0</v>
      </c>
      <c r="FF143" s="68"/>
      <c r="FG143" s="68">
        <f t="shared" si="670"/>
        <v>0</v>
      </c>
      <c r="FH143" s="68" t="str">
        <f t="shared" si="671"/>
        <v>-</v>
      </c>
      <c r="FI143" s="68" t="str">
        <f t="shared" si="672"/>
        <v>-</v>
      </c>
      <c r="FJ143" s="68" t="str">
        <f t="shared" si="673"/>
        <v>-</v>
      </c>
      <c r="FK143" s="68" t="str">
        <f t="shared" si="674"/>
        <v>-</v>
      </c>
      <c r="FL143" s="68" t="str">
        <f t="shared" si="675"/>
        <v>-</v>
      </c>
      <c r="FM143" s="68" t="str">
        <f t="shared" si="676"/>
        <v>-</v>
      </c>
      <c r="FN143" s="68" t="str">
        <f t="shared" si="677"/>
        <v>-</v>
      </c>
      <c r="FO143" s="68"/>
      <c r="FP143" s="355">
        <f t="shared" si="678"/>
        <v>0</v>
      </c>
      <c r="FQ143" s="355">
        <f t="shared" si="679"/>
        <v>0</v>
      </c>
      <c r="FR143" s="355">
        <f t="shared" si="680"/>
        <v>0</v>
      </c>
      <c r="FS143" s="355">
        <f t="shared" si="681"/>
        <v>0</v>
      </c>
      <c r="FT143" s="355">
        <f t="shared" si="682"/>
        <v>0</v>
      </c>
      <c r="FU143" s="355">
        <f t="shared" si="683"/>
        <v>0</v>
      </c>
      <c r="FV143" s="355">
        <f t="shared" si="684"/>
        <v>0</v>
      </c>
      <c r="FW143" s="355">
        <f t="shared" si="685"/>
        <v>0</v>
      </c>
      <c r="FX143" s="68"/>
      <c r="FY143" s="68">
        <f t="shared" si="686"/>
        <v>0</v>
      </c>
      <c r="FZ143" s="68" t="str">
        <f t="shared" si="687"/>
        <v>-</v>
      </c>
      <c r="GA143" s="68" t="str">
        <f t="shared" si="688"/>
        <v>-</v>
      </c>
      <c r="GB143" s="68" t="str">
        <f t="shared" si="689"/>
        <v>-</v>
      </c>
      <c r="GC143" s="68" t="str">
        <f t="shared" si="690"/>
        <v>-</v>
      </c>
      <c r="GD143" s="68" t="str">
        <f t="shared" si="691"/>
        <v>-</v>
      </c>
      <c r="GE143" s="68" t="str">
        <f t="shared" si="692"/>
        <v>-</v>
      </c>
      <c r="GF143" s="68" t="str">
        <f t="shared" si="693"/>
        <v>-</v>
      </c>
    </row>
    <row r="144" spans="1:188" ht="12" x14ac:dyDescent="0.3">
      <c r="A144" s="387"/>
      <c r="B144" s="387" t="s">
        <v>225</v>
      </c>
      <c r="C144" s="387" t="s">
        <v>24</v>
      </c>
      <c r="D144" s="388">
        <v>0.72916666666666663</v>
      </c>
      <c r="E144" s="388">
        <v>0</v>
      </c>
      <c r="F144" s="389" t="str">
        <f t="shared" si="571"/>
        <v>PT</v>
      </c>
      <c r="G144" s="9"/>
      <c r="H144" s="432">
        <f>INDEX(Lookup!$F$229:$Q$236,MATCH('3rd Party Channels'!B144,Lookup!$F$229:$F$236,0),MATCH('3rd Party Channels'!$F$9,Lookup!$F$337:$Q$337,0))</f>
        <v>0.1</v>
      </c>
      <c r="I144" s="391">
        <v>224.9</v>
      </c>
      <c r="J144" s="392">
        <f t="shared" si="572"/>
        <v>683.8</v>
      </c>
      <c r="K144" s="433">
        <f t="shared" si="588"/>
        <v>0</v>
      </c>
      <c r="L144" s="394">
        <f t="shared" si="573"/>
        <v>0</v>
      </c>
      <c r="M144" s="395">
        <f t="shared" si="574"/>
        <v>224.9</v>
      </c>
      <c r="N144" s="395">
        <f t="shared" si="575"/>
        <v>0</v>
      </c>
      <c r="O144" s="9">
        <f t="shared" si="589"/>
        <v>0</v>
      </c>
      <c r="P144" s="9">
        <f t="shared" si="590"/>
        <v>0</v>
      </c>
      <c r="Q144" s="9">
        <f t="shared" si="591"/>
        <v>0</v>
      </c>
      <c r="R144" s="9">
        <f t="shared" si="592"/>
        <v>0</v>
      </c>
      <c r="S144" s="9">
        <f t="shared" si="593"/>
        <v>0</v>
      </c>
      <c r="T144" s="9">
        <f t="shared" si="594"/>
        <v>0</v>
      </c>
      <c r="U144" s="9">
        <f t="shared" si="595"/>
        <v>0</v>
      </c>
      <c r="V144" s="9">
        <f t="shared" si="596"/>
        <v>0</v>
      </c>
      <c r="W144" s="9">
        <f t="shared" si="597"/>
        <v>0</v>
      </c>
      <c r="X144" s="9">
        <f t="shared" si="598"/>
        <v>0</v>
      </c>
      <c r="Y144" s="9">
        <f t="shared" si="576"/>
        <v>0</v>
      </c>
      <c r="Z144" s="9">
        <f t="shared" si="599"/>
        <v>0</v>
      </c>
      <c r="AA144" s="9">
        <f t="shared" si="600"/>
        <v>0</v>
      </c>
      <c r="AB144" s="9">
        <f t="shared" si="601"/>
        <v>0</v>
      </c>
      <c r="AC144" s="9">
        <f t="shared" si="577"/>
        <v>0</v>
      </c>
      <c r="AD144" s="9">
        <f t="shared" si="578"/>
        <v>0</v>
      </c>
      <c r="AE144" s="9">
        <f t="shared" si="579"/>
        <v>0</v>
      </c>
      <c r="AF144" s="9">
        <f t="shared" si="580"/>
        <v>0</v>
      </c>
      <c r="AG144" s="9">
        <f t="shared" si="581"/>
        <v>0</v>
      </c>
      <c r="AH144" s="8">
        <f t="shared" si="582"/>
        <v>224.9</v>
      </c>
      <c r="AI144" s="8">
        <f t="shared" si="583"/>
        <v>0</v>
      </c>
      <c r="AJ144" s="8">
        <f t="shared" si="584"/>
        <v>0</v>
      </c>
      <c r="AK144" s="8">
        <f t="shared" si="585"/>
        <v>0</v>
      </c>
      <c r="AL144" s="8">
        <f t="shared" si="586"/>
        <v>0</v>
      </c>
      <c r="AM144" s="103" t="str">
        <f t="shared" si="587"/>
        <v>1</v>
      </c>
      <c r="AN144" s="63"/>
      <c r="AO144" s="63"/>
      <c r="AP144" s="63"/>
      <c r="AQ144" s="66"/>
      <c r="AR144" s="66"/>
      <c r="AS144" s="63"/>
      <c r="AT144" s="63"/>
      <c r="AU144" s="63"/>
      <c r="AV144" s="63"/>
      <c r="AW144" s="63"/>
      <c r="AX144" s="66"/>
      <c r="AY144" s="66"/>
      <c r="AZ144" s="63"/>
      <c r="BA144" s="63"/>
      <c r="BB144" s="63"/>
      <c r="BC144" s="63"/>
      <c r="BD144" s="63"/>
      <c r="BE144" s="66"/>
      <c r="BF144" s="66"/>
      <c r="BG144" s="63"/>
      <c r="BH144" s="63"/>
      <c r="BI144" s="63"/>
      <c r="BJ144" s="63"/>
      <c r="BK144" s="63"/>
      <c r="BL144" s="66"/>
      <c r="BM144" s="66"/>
      <c r="BN144" s="63"/>
      <c r="BO144" s="63"/>
      <c r="BP144" s="63"/>
      <c r="BQ144" s="63"/>
      <c r="BR144" s="63"/>
      <c r="BS144" s="70"/>
      <c r="BU144" s="70">
        <f t="shared" si="602"/>
        <v>0</v>
      </c>
      <c r="BV144" s="70">
        <f t="shared" si="603"/>
        <v>0</v>
      </c>
      <c r="BW144" s="70">
        <f t="shared" si="604"/>
        <v>0</v>
      </c>
      <c r="BX144" s="70">
        <f t="shared" si="605"/>
        <v>0</v>
      </c>
      <c r="BY144" s="70">
        <f t="shared" si="606"/>
        <v>0</v>
      </c>
      <c r="BZ144" s="70">
        <f t="shared" si="607"/>
        <v>0</v>
      </c>
      <c r="CB144" s="104">
        <f t="shared" si="608"/>
        <v>0</v>
      </c>
      <c r="CC144" s="104">
        <f t="shared" si="609"/>
        <v>0</v>
      </c>
      <c r="CD144" s="104">
        <f t="shared" si="610"/>
        <v>0</v>
      </c>
      <c r="CE144" s="104">
        <f t="shared" si="611"/>
        <v>0</v>
      </c>
      <c r="CF144" s="104">
        <f t="shared" si="612"/>
        <v>0</v>
      </c>
      <c r="CG144" s="104">
        <f t="shared" si="613"/>
        <v>0</v>
      </c>
      <c r="CI144" s="105">
        <f t="shared" si="694"/>
        <v>0</v>
      </c>
      <c r="CJ144" s="105">
        <f t="shared" si="695"/>
        <v>0</v>
      </c>
      <c r="CK144" s="105">
        <f t="shared" si="696"/>
        <v>0</v>
      </c>
      <c r="CL144" s="105">
        <f t="shared" si="697"/>
        <v>0</v>
      </c>
      <c r="CM144" s="105">
        <f t="shared" si="698"/>
        <v>0</v>
      </c>
      <c r="CN144" s="105">
        <f t="shared" si="699"/>
        <v>0</v>
      </c>
      <c r="CO144" s="105">
        <f t="shared" si="700"/>
        <v>0</v>
      </c>
      <c r="CP144" s="105">
        <f t="shared" si="701"/>
        <v>0</v>
      </c>
      <c r="CV144" s="355">
        <f t="shared" si="614"/>
        <v>0</v>
      </c>
      <c r="CW144" s="355">
        <f t="shared" si="615"/>
        <v>0</v>
      </c>
      <c r="CX144" s="355">
        <f t="shared" si="616"/>
        <v>0</v>
      </c>
      <c r="CY144" s="355">
        <f t="shared" si="617"/>
        <v>0</v>
      </c>
      <c r="CZ144" s="355">
        <f t="shared" si="618"/>
        <v>0</v>
      </c>
      <c r="DA144" s="355">
        <f t="shared" si="619"/>
        <v>0</v>
      </c>
      <c r="DB144" s="355">
        <f t="shared" si="620"/>
        <v>0</v>
      </c>
      <c r="DC144" s="355">
        <f t="shared" si="621"/>
        <v>0</v>
      </c>
      <c r="DD144" s="68"/>
      <c r="DE144" s="1168">
        <f t="shared" si="622"/>
        <v>0</v>
      </c>
      <c r="DF144" s="1168" t="str">
        <f t="shared" si="623"/>
        <v>-</v>
      </c>
      <c r="DG144" s="1168" t="str">
        <f t="shared" si="624"/>
        <v>-</v>
      </c>
      <c r="DH144" s="1168" t="str">
        <f t="shared" si="625"/>
        <v>-</v>
      </c>
      <c r="DI144" s="1168" t="str">
        <f t="shared" si="626"/>
        <v>-</v>
      </c>
      <c r="DJ144" s="1168" t="str">
        <f t="shared" si="627"/>
        <v>-</v>
      </c>
      <c r="DK144" s="1168" t="str">
        <f t="shared" si="628"/>
        <v>-</v>
      </c>
      <c r="DL144" s="1168" t="str">
        <f t="shared" si="629"/>
        <v>-</v>
      </c>
      <c r="DM144" s="68"/>
      <c r="DN144" s="355">
        <f t="shared" si="630"/>
        <v>0</v>
      </c>
      <c r="DO144" s="355">
        <f t="shared" si="631"/>
        <v>0</v>
      </c>
      <c r="DP144" s="355">
        <f t="shared" si="632"/>
        <v>0</v>
      </c>
      <c r="DQ144" s="355">
        <f t="shared" si="633"/>
        <v>0</v>
      </c>
      <c r="DR144" s="355">
        <f t="shared" si="634"/>
        <v>0</v>
      </c>
      <c r="DS144" s="355">
        <f t="shared" si="635"/>
        <v>0</v>
      </c>
      <c r="DT144" s="355">
        <f t="shared" si="636"/>
        <v>0</v>
      </c>
      <c r="DU144" s="355">
        <f t="shared" si="637"/>
        <v>0</v>
      </c>
      <c r="DV144" s="68"/>
      <c r="DW144" s="68">
        <f t="shared" si="638"/>
        <v>0</v>
      </c>
      <c r="DX144" s="68" t="str">
        <f t="shared" si="639"/>
        <v>-</v>
      </c>
      <c r="DY144" s="68" t="str">
        <f t="shared" si="640"/>
        <v>-</v>
      </c>
      <c r="DZ144" s="68" t="str">
        <f t="shared" si="641"/>
        <v>-</v>
      </c>
      <c r="EA144" s="68" t="str">
        <f t="shared" si="642"/>
        <v>-</v>
      </c>
      <c r="EB144" s="68" t="str">
        <f t="shared" si="643"/>
        <v>-</v>
      </c>
      <c r="EC144" s="68" t="str">
        <f t="shared" si="644"/>
        <v>-</v>
      </c>
      <c r="ED144" s="68" t="str">
        <f t="shared" si="645"/>
        <v>-</v>
      </c>
      <c r="EE144" s="68"/>
      <c r="EF144" s="355">
        <f t="shared" si="646"/>
        <v>0</v>
      </c>
      <c r="EG144" s="355">
        <f t="shared" si="647"/>
        <v>0</v>
      </c>
      <c r="EH144" s="355">
        <f t="shared" si="648"/>
        <v>0</v>
      </c>
      <c r="EI144" s="355">
        <f t="shared" si="649"/>
        <v>0</v>
      </c>
      <c r="EJ144" s="355">
        <f t="shared" si="650"/>
        <v>0</v>
      </c>
      <c r="EK144" s="355">
        <f t="shared" si="651"/>
        <v>0</v>
      </c>
      <c r="EL144" s="355">
        <f t="shared" si="652"/>
        <v>0</v>
      </c>
      <c r="EM144" s="355">
        <f t="shared" si="653"/>
        <v>0</v>
      </c>
      <c r="EN144" s="68"/>
      <c r="EO144" s="68">
        <f t="shared" si="654"/>
        <v>0</v>
      </c>
      <c r="EP144" s="68" t="str">
        <f t="shared" si="655"/>
        <v>-</v>
      </c>
      <c r="EQ144" s="68" t="str">
        <f t="shared" si="656"/>
        <v>-</v>
      </c>
      <c r="ER144" s="68" t="str">
        <f t="shared" si="657"/>
        <v>-</v>
      </c>
      <c r="ES144" s="68" t="str">
        <f t="shared" si="658"/>
        <v>-</v>
      </c>
      <c r="ET144" s="68" t="str">
        <f t="shared" si="659"/>
        <v>-</v>
      </c>
      <c r="EU144" s="68" t="str">
        <f t="shared" si="660"/>
        <v>-</v>
      </c>
      <c r="EV144" s="68" t="str">
        <f t="shared" si="661"/>
        <v>-</v>
      </c>
      <c r="EW144" s="68"/>
      <c r="EX144" s="355">
        <f t="shared" si="662"/>
        <v>0</v>
      </c>
      <c r="EY144" s="355">
        <f t="shared" si="663"/>
        <v>0</v>
      </c>
      <c r="EZ144" s="355">
        <f t="shared" si="664"/>
        <v>0</v>
      </c>
      <c r="FA144" s="355">
        <f t="shared" si="665"/>
        <v>0</v>
      </c>
      <c r="FB144" s="355">
        <f t="shared" si="666"/>
        <v>0</v>
      </c>
      <c r="FC144" s="355">
        <f t="shared" si="667"/>
        <v>0</v>
      </c>
      <c r="FD144" s="355">
        <f t="shared" si="668"/>
        <v>0</v>
      </c>
      <c r="FE144" s="355">
        <f t="shared" si="669"/>
        <v>0</v>
      </c>
      <c r="FF144" s="68"/>
      <c r="FG144" s="68">
        <f t="shared" si="670"/>
        <v>0</v>
      </c>
      <c r="FH144" s="68" t="str">
        <f t="shared" si="671"/>
        <v>-</v>
      </c>
      <c r="FI144" s="68" t="str">
        <f t="shared" si="672"/>
        <v>-</v>
      </c>
      <c r="FJ144" s="68" t="str">
        <f t="shared" si="673"/>
        <v>-</v>
      </c>
      <c r="FK144" s="68" t="str">
        <f t="shared" si="674"/>
        <v>-</v>
      </c>
      <c r="FL144" s="68" t="str">
        <f t="shared" si="675"/>
        <v>-</v>
      </c>
      <c r="FM144" s="68" t="str">
        <f t="shared" si="676"/>
        <v>-</v>
      </c>
      <c r="FN144" s="68" t="str">
        <f t="shared" si="677"/>
        <v>-</v>
      </c>
      <c r="FO144" s="68"/>
      <c r="FP144" s="355">
        <f t="shared" si="678"/>
        <v>0</v>
      </c>
      <c r="FQ144" s="355">
        <f t="shared" si="679"/>
        <v>0</v>
      </c>
      <c r="FR144" s="355">
        <f t="shared" si="680"/>
        <v>0</v>
      </c>
      <c r="FS144" s="355">
        <f t="shared" si="681"/>
        <v>0</v>
      </c>
      <c r="FT144" s="355">
        <f t="shared" si="682"/>
        <v>0</v>
      </c>
      <c r="FU144" s="355">
        <f t="shared" si="683"/>
        <v>0</v>
      </c>
      <c r="FV144" s="355">
        <f t="shared" si="684"/>
        <v>0</v>
      </c>
      <c r="FW144" s="355">
        <f t="shared" si="685"/>
        <v>0</v>
      </c>
      <c r="FX144" s="68"/>
      <c r="FY144" s="68">
        <f t="shared" si="686"/>
        <v>0</v>
      </c>
      <c r="FZ144" s="68" t="str">
        <f t="shared" si="687"/>
        <v>-</v>
      </c>
      <c r="GA144" s="68" t="str">
        <f t="shared" si="688"/>
        <v>-</v>
      </c>
      <c r="GB144" s="68" t="str">
        <f t="shared" si="689"/>
        <v>-</v>
      </c>
      <c r="GC144" s="68" t="str">
        <f t="shared" si="690"/>
        <v>-</v>
      </c>
      <c r="GD144" s="68" t="str">
        <f t="shared" si="691"/>
        <v>-</v>
      </c>
      <c r="GE144" s="68" t="str">
        <f t="shared" si="692"/>
        <v>-</v>
      </c>
      <c r="GF144" s="68" t="str">
        <f t="shared" si="693"/>
        <v>-</v>
      </c>
    </row>
    <row r="145" spans="1:188" ht="12" x14ac:dyDescent="0.3">
      <c r="A145" s="387"/>
      <c r="B145" s="387" t="s">
        <v>225</v>
      </c>
      <c r="C145" s="387" t="s">
        <v>24</v>
      </c>
      <c r="D145" s="388">
        <v>0.72916666666666663</v>
      </c>
      <c r="E145" s="388">
        <v>0</v>
      </c>
      <c r="F145" s="389" t="str">
        <f t="shared" si="571"/>
        <v>PT</v>
      </c>
      <c r="G145" s="9"/>
      <c r="H145" s="432">
        <f>INDEX(Lookup!$F$229:$Q$236,MATCH('3rd Party Channels'!B145,Lookup!$F$229:$F$236,0),MATCH('3rd Party Channels'!$F$9,Lookup!$F$337:$Q$337,0))</f>
        <v>0.1</v>
      </c>
      <c r="I145" s="391">
        <v>224.9</v>
      </c>
      <c r="J145" s="392">
        <f t="shared" si="572"/>
        <v>683.8</v>
      </c>
      <c r="K145" s="433">
        <f t="shared" si="588"/>
        <v>0</v>
      </c>
      <c r="L145" s="394">
        <f t="shared" si="573"/>
        <v>0</v>
      </c>
      <c r="M145" s="395">
        <f t="shared" si="574"/>
        <v>224.9</v>
      </c>
      <c r="N145" s="395">
        <f t="shared" si="575"/>
        <v>0</v>
      </c>
      <c r="O145" s="9">
        <f t="shared" si="589"/>
        <v>0</v>
      </c>
      <c r="P145" s="9">
        <f t="shared" si="590"/>
        <v>0</v>
      </c>
      <c r="Q145" s="9">
        <f t="shared" si="591"/>
        <v>0</v>
      </c>
      <c r="R145" s="9">
        <f t="shared" si="592"/>
        <v>0</v>
      </c>
      <c r="S145" s="9">
        <f t="shared" si="593"/>
        <v>0</v>
      </c>
      <c r="T145" s="9">
        <f t="shared" si="594"/>
        <v>0</v>
      </c>
      <c r="U145" s="9">
        <f t="shared" si="595"/>
        <v>0</v>
      </c>
      <c r="V145" s="9">
        <f t="shared" si="596"/>
        <v>0</v>
      </c>
      <c r="W145" s="9">
        <f t="shared" si="597"/>
        <v>0</v>
      </c>
      <c r="X145" s="9">
        <f t="shared" si="598"/>
        <v>0</v>
      </c>
      <c r="Y145" s="9">
        <f t="shared" si="576"/>
        <v>0</v>
      </c>
      <c r="Z145" s="9">
        <f t="shared" si="599"/>
        <v>0</v>
      </c>
      <c r="AA145" s="9">
        <f t="shared" si="600"/>
        <v>0</v>
      </c>
      <c r="AB145" s="9">
        <f t="shared" si="601"/>
        <v>0</v>
      </c>
      <c r="AC145" s="9">
        <f t="shared" si="577"/>
        <v>0</v>
      </c>
      <c r="AD145" s="9">
        <f t="shared" si="578"/>
        <v>0</v>
      </c>
      <c r="AE145" s="9">
        <f t="shared" si="579"/>
        <v>0</v>
      </c>
      <c r="AF145" s="9">
        <f t="shared" si="580"/>
        <v>0</v>
      </c>
      <c r="AG145" s="9">
        <f t="shared" si="581"/>
        <v>0</v>
      </c>
      <c r="AH145" s="8">
        <f t="shared" si="582"/>
        <v>224.9</v>
      </c>
      <c r="AI145" s="8">
        <f t="shared" si="583"/>
        <v>0</v>
      </c>
      <c r="AJ145" s="8">
        <f t="shared" si="584"/>
        <v>0</v>
      </c>
      <c r="AK145" s="8">
        <f t="shared" si="585"/>
        <v>0</v>
      </c>
      <c r="AL145" s="8">
        <f t="shared" si="586"/>
        <v>0</v>
      </c>
      <c r="AM145" s="103" t="str">
        <f t="shared" si="587"/>
        <v>1</v>
      </c>
      <c r="AN145" s="63"/>
      <c r="AO145" s="63"/>
      <c r="AP145" s="63"/>
      <c r="AQ145" s="66"/>
      <c r="AR145" s="66"/>
      <c r="AS145" s="63"/>
      <c r="AT145" s="63"/>
      <c r="AU145" s="63"/>
      <c r="AV145" s="63"/>
      <c r="AW145" s="63"/>
      <c r="AX145" s="66"/>
      <c r="AY145" s="66"/>
      <c r="AZ145" s="63"/>
      <c r="BA145" s="63"/>
      <c r="BB145" s="63"/>
      <c r="BC145" s="63"/>
      <c r="BD145" s="63"/>
      <c r="BE145" s="66"/>
      <c r="BF145" s="66"/>
      <c r="BG145" s="63"/>
      <c r="BH145" s="63"/>
      <c r="BI145" s="63"/>
      <c r="BJ145" s="63"/>
      <c r="BK145" s="63"/>
      <c r="BL145" s="66"/>
      <c r="BM145" s="66"/>
      <c r="BN145" s="63"/>
      <c r="BO145" s="63"/>
      <c r="BP145" s="63"/>
      <c r="BQ145" s="63"/>
      <c r="BR145" s="63"/>
      <c r="BS145" s="70"/>
      <c r="BU145" s="70">
        <f t="shared" si="602"/>
        <v>0</v>
      </c>
      <c r="BV145" s="70">
        <f t="shared" si="603"/>
        <v>0</v>
      </c>
      <c r="BW145" s="70">
        <f t="shared" si="604"/>
        <v>0</v>
      </c>
      <c r="BX145" s="70">
        <f t="shared" si="605"/>
        <v>0</v>
      </c>
      <c r="BY145" s="70">
        <f t="shared" si="606"/>
        <v>0</v>
      </c>
      <c r="BZ145" s="70">
        <f t="shared" si="607"/>
        <v>0</v>
      </c>
      <c r="CB145" s="104">
        <f t="shared" si="608"/>
        <v>0</v>
      </c>
      <c r="CC145" s="104">
        <f t="shared" si="609"/>
        <v>0</v>
      </c>
      <c r="CD145" s="104">
        <f t="shared" si="610"/>
        <v>0</v>
      </c>
      <c r="CE145" s="104">
        <f t="shared" si="611"/>
        <v>0</v>
      </c>
      <c r="CF145" s="104">
        <f t="shared" si="612"/>
        <v>0</v>
      </c>
      <c r="CG145" s="104">
        <f t="shared" si="613"/>
        <v>0</v>
      </c>
      <c r="CI145" s="105">
        <f t="shared" si="694"/>
        <v>0</v>
      </c>
      <c r="CJ145" s="105">
        <f t="shared" si="695"/>
        <v>0</v>
      </c>
      <c r="CK145" s="105">
        <f t="shared" si="696"/>
        <v>0</v>
      </c>
      <c r="CL145" s="105">
        <f t="shared" si="697"/>
        <v>0</v>
      </c>
      <c r="CM145" s="105">
        <f t="shared" si="698"/>
        <v>0</v>
      </c>
      <c r="CN145" s="105">
        <f t="shared" si="699"/>
        <v>0</v>
      </c>
      <c r="CO145" s="105">
        <f t="shared" si="700"/>
        <v>0</v>
      </c>
      <c r="CP145" s="105">
        <f t="shared" si="701"/>
        <v>0</v>
      </c>
      <c r="CV145" s="355">
        <f t="shared" si="614"/>
        <v>0</v>
      </c>
      <c r="CW145" s="355">
        <f t="shared" si="615"/>
        <v>0</v>
      </c>
      <c r="CX145" s="355">
        <f t="shared" si="616"/>
        <v>0</v>
      </c>
      <c r="CY145" s="355">
        <f t="shared" si="617"/>
        <v>0</v>
      </c>
      <c r="CZ145" s="355">
        <f t="shared" si="618"/>
        <v>0</v>
      </c>
      <c r="DA145" s="355">
        <f t="shared" si="619"/>
        <v>0</v>
      </c>
      <c r="DB145" s="355">
        <f t="shared" si="620"/>
        <v>0</v>
      </c>
      <c r="DC145" s="355">
        <f t="shared" si="621"/>
        <v>0</v>
      </c>
      <c r="DD145" s="68"/>
      <c r="DE145" s="1168">
        <f t="shared" si="622"/>
        <v>0</v>
      </c>
      <c r="DF145" s="1168" t="str">
        <f t="shared" si="623"/>
        <v>-</v>
      </c>
      <c r="DG145" s="1168" t="str">
        <f t="shared" si="624"/>
        <v>-</v>
      </c>
      <c r="DH145" s="1168" t="str">
        <f t="shared" si="625"/>
        <v>-</v>
      </c>
      <c r="DI145" s="1168" t="str">
        <f t="shared" si="626"/>
        <v>-</v>
      </c>
      <c r="DJ145" s="1168" t="str">
        <f t="shared" si="627"/>
        <v>-</v>
      </c>
      <c r="DK145" s="1168" t="str">
        <f t="shared" si="628"/>
        <v>-</v>
      </c>
      <c r="DL145" s="1168" t="str">
        <f t="shared" si="629"/>
        <v>-</v>
      </c>
      <c r="DM145" s="68"/>
      <c r="DN145" s="355">
        <f t="shared" si="630"/>
        <v>0</v>
      </c>
      <c r="DO145" s="355">
        <f t="shared" si="631"/>
        <v>0</v>
      </c>
      <c r="DP145" s="355">
        <f t="shared" si="632"/>
        <v>0</v>
      </c>
      <c r="DQ145" s="355">
        <f t="shared" si="633"/>
        <v>0</v>
      </c>
      <c r="DR145" s="355">
        <f t="shared" si="634"/>
        <v>0</v>
      </c>
      <c r="DS145" s="355">
        <f t="shared" si="635"/>
        <v>0</v>
      </c>
      <c r="DT145" s="355">
        <f t="shared" si="636"/>
        <v>0</v>
      </c>
      <c r="DU145" s="355">
        <f t="shared" si="637"/>
        <v>0</v>
      </c>
      <c r="DV145" s="68"/>
      <c r="DW145" s="68">
        <f t="shared" si="638"/>
        <v>0</v>
      </c>
      <c r="DX145" s="68" t="str">
        <f t="shared" si="639"/>
        <v>-</v>
      </c>
      <c r="DY145" s="68" t="str">
        <f t="shared" si="640"/>
        <v>-</v>
      </c>
      <c r="DZ145" s="68" t="str">
        <f t="shared" si="641"/>
        <v>-</v>
      </c>
      <c r="EA145" s="68" t="str">
        <f t="shared" si="642"/>
        <v>-</v>
      </c>
      <c r="EB145" s="68" t="str">
        <f t="shared" si="643"/>
        <v>-</v>
      </c>
      <c r="EC145" s="68" t="str">
        <f t="shared" si="644"/>
        <v>-</v>
      </c>
      <c r="ED145" s="68" t="str">
        <f t="shared" si="645"/>
        <v>-</v>
      </c>
      <c r="EE145" s="68"/>
      <c r="EF145" s="355">
        <f t="shared" si="646"/>
        <v>0</v>
      </c>
      <c r="EG145" s="355">
        <f t="shared" si="647"/>
        <v>0</v>
      </c>
      <c r="EH145" s="355">
        <f t="shared" si="648"/>
        <v>0</v>
      </c>
      <c r="EI145" s="355">
        <f t="shared" si="649"/>
        <v>0</v>
      </c>
      <c r="EJ145" s="355">
        <f t="shared" si="650"/>
        <v>0</v>
      </c>
      <c r="EK145" s="355">
        <f t="shared" si="651"/>
        <v>0</v>
      </c>
      <c r="EL145" s="355">
        <f t="shared" si="652"/>
        <v>0</v>
      </c>
      <c r="EM145" s="355">
        <f t="shared" si="653"/>
        <v>0</v>
      </c>
      <c r="EN145" s="68"/>
      <c r="EO145" s="68">
        <f t="shared" si="654"/>
        <v>0</v>
      </c>
      <c r="EP145" s="68" t="str">
        <f t="shared" si="655"/>
        <v>-</v>
      </c>
      <c r="EQ145" s="68" t="str">
        <f t="shared" si="656"/>
        <v>-</v>
      </c>
      <c r="ER145" s="68" t="str">
        <f t="shared" si="657"/>
        <v>-</v>
      </c>
      <c r="ES145" s="68" t="str">
        <f t="shared" si="658"/>
        <v>-</v>
      </c>
      <c r="ET145" s="68" t="str">
        <f t="shared" si="659"/>
        <v>-</v>
      </c>
      <c r="EU145" s="68" t="str">
        <f t="shared" si="660"/>
        <v>-</v>
      </c>
      <c r="EV145" s="68" t="str">
        <f t="shared" si="661"/>
        <v>-</v>
      </c>
      <c r="EW145" s="68"/>
      <c r="EX145" s="355">
        <f t="shared" si="662"/>
        <v>0</v>
      </c>
      <c r="EY145" s="355">
        <f t="shared" si="663"/>
        <v>0</v>
      </c>
      <c r="EZ145" s="355">
        <f t="shared" si="664"/>
        <v>0</v>
      </c>
      <c r="FA145" s="355">
        <f t="shared" si="665"/>
        <v>0</v>
      </c>
      <c r="FB145" s="355">
        <f t="shared" si="666"/>
        <v>0</v>
      </c>
      <c r="FC145" s="355">
        <f t="shared" si="667"/>
        <v>0</v>
      </c>
      <c r="FD145" s="355">
        <f t="shared" si="668"/>
        <v>0</v>
      </c>
      <c r="FE145" s="355">
        <f t="shared" si="669"/>
        <v>0</v>
      </c>
      <c r="FF145" s="68"/>
      <c r="FG145" s="68">
        <f t="shared" si="670"/>
        <v>0</v>
      </c>
      <c r="FH145" s="68" t="str">
        <f t="shared" si="671"/>
        <v>-</v>
      </c>
      <c r="FI145" s="68" t="str">
        <f t="shared" si="672"/>
        <v>-</v>
      </c>
      <c r="FJ145" s="68" t="str">
        <f t="shared" si="673"/>
        <v>-</v>
      </c>
      <c r="FK145" s="68" t="str">
        <f t="shared" si="674"/>
        <v>-</v>
      </c>
      <c r="FL145" s="68" t="str">
        <f t="shared" si="675"/>
        <v>-</v>
      </c>
      <c r="FM145" s="68" t="str">
        <f t="shared" si="676"/>
        <v>-</v>
      </c>
      <c r="FN145" s="68" t="str">
        <f t="shared" si="677"/>
        <v>-</v>
      </c>
      <c r="FO145" s="68"/>
      <c r="FP145" s="355">
        <f t="shared" si="678"/>
        <v>0</v>
      </c>
      <c r="FQ145" s="355">
        <f t="shared" si="679"/>
        <v>0</v>
      </c>
      <c r="FR145" s="355">
        <f t="shared" si="680"/>
        <v>0</v>
      </c>
      <c r="FS145" s="355">
        <f t="shared" si="681"/>
        <v>0</v>
      </c>
      <c r="FT145" s="355">
        <f t="shared" si="682"/>
        <v>0</v>
      </c>
      <c r="FU145" s="355">
        <f t="shared" si="683"/>
        <v>0</v>
      </c>
      <c r="FV145" s="355">
        <f t="shared" si="684"/>
        <v>0</v>
      </c>
      <c r="FW145" s="355">
        <f t="shared" si="685"/>
        <v>0</v>
      </c>
      <c r="FX145" s="68"/>
      <c r="FY145" s="68">
        <f t="shared" si="686"/>
        <v>0</v>
      </c>
      <c r="FZ145" s="68" t="str">
        <f t="shared" si="687"/>
        <v>-</v>
      </c>
      <c r="GA145" s="68" t="str">
        <f t="shared" si="688"/>
        <v>-</v>
      </c>
      <c r="GB145" s="68" t="str">
        <f t="shared" si="689"/>
        <v>-</v>
      </c>
      <c r="GC145" s="68" t="str">
        <f t="shared" si="690"/>
        <v>-</v>
      </c>
      <c r="GD145" s="68" t="str">
        <f t="shared" si="691"/>
        <v>-</v>
      </c>
      <c r="GE145" s="68" t="str">
        <f t="shared" si="692"/>
        <v>-</v>
      </c>
      <c r="GF145" s="68" t="str">
        <f t="shared" si="693"/>
        <v>-</v>
      </c>
    </row>
    <row r="146" spans="1:188" ht="12.6" thickBot="1" x14ac:dyDescent="0.35">
      <c r="A146" s="440"/>
      <c r="B146" s="440" t="s">
        <v>225</v>
      </c>
      <c r="C146" s="440" t="s">
        <v>24</v>
      </c>
      <c r="D146" s="441">
        <v>0.72916666666666663</v>
      </c>
      <c r="E146" s="441">
        <v>0</v>
      </c>
      <c r="F146" s="442" t="str">
        <f t="shared" si="571"/>
        <v>PT</v>
      </c>
      <c r="G146" s="971"/>
      <c r="H146" s="443">
        <f>INDEX(Lookup!$F$229:$Q$236,MATCH('3rd Party Channels'!B146,Lookup!$F$229:$F$236,0),MATCH('3rd Party Channels'!$F$9,Lookup!$F$337:$Q$337,0))</f>
        <v>0.1</v>
      </c>
      <c r="I146" s="444">
        <v>224.9</v>
      </c>
      <c r="J146" s="445">
        <f t="shared" si="572"/>
        <v>683.8</v>
      </c>
      <c r="K146" s="446">
        <f t="shared" si="588"/>
        <v>0</v>
      </c>
      <c r="L146" s="447">
        <f t="shared" si="573"/>
        <v>0</v>
      </c>
      <c r="M146" s="448">
        <f t="shared" si="574"/>
        <v>224.9</v>
      </c>
      <c r="N146" s="448">
        <f t="shared" si="575"/>
        <v>0</v>
      </c>
      <c r="O146" s="9">
        <f t="shared" si="589"/>
        <v>0</v>
      </c>
      <c r="P146" s="9">
        <f t="shared" si="590"/>
        <v>0</v>
      </c>
      <c r="Q146" s="9">
        <f t="shared" si="591"/>
        <v>0</v>
      </c>
      <c r="R146" s="9">
        <f t="shared" si="592"/>
        <v>0</v>
      </c>
      <c r="S146" s="9">
        <f t="shared" si="593"/>
        <v>0</v>
      </c>
      <c r="T146" s="9">
        <f t="shared" si="594"/>
        <v>0</v>
      </c>
      <c r="U146" s="9">
        <f t="shared" si="595"/>
        <v>0</v>
      </c>
      <c r="V146" s="9">
        <f t="shared" si="596"/>
        <v>0</v>
      </c>
      <c r="W146" s="9">
        <f t="shared" si="597"/>
        <v>0</v>
      </c>
      <c r="X146" s="9">
        <f t="shared" si="598"/>
        <v>0</v>
      </c>
      <c r="Y146" s="9">
        <f t="shared" si="576"/>
        <v>0</v>
      </c>
      <c r="Z146" s="9">
        <f t="shared" si="599"/>
        <v>0</v>
      </c>
      <c r="AA146" s="9">
        <f t="shared" si="600"/>
        <v>0</v>
      </c>
      <c r="AB146" s="9">
        <f t="shared" si="601"/>
        <v>0</v>
      </c>
      <c r="AC146" s="9">
        <f t="shared" si="577"/>
        <v>0</v>
      </c>
      <c r="AD146" s="9">
        <f t="shared" si="578"/>
        <v>0</v>
      </c>
      <c r="AE146" s="9">
        <f t="shared" si="579"/>
        <v>0</v>
      </c>
      <c r="AF146" s="9">
        <f t="shared" si="580"/>
        <v>0</v>
      </c>
      <c r="AG146" s="9">
        <f t="shared" si="581"/>
        <v>0</v>
      </c>
      <c r="AH146" s="8">
        <f t="shared" si="582"/>
        <v>224.9</v>
      </c>
      <c r="AI146" s="8">
        <f t="shared" si="583"/>
        <v>0</v>
      </c>
      <c r="AJ146" s="8">
        <f t="shared" si="584"/>
        <v>0</v>
      </c>
      <c r="AK146" s="8">
        <f t="shared" si="585"/>
        <v>0</v>
      </c>
      <c r="AL146" s="8">
        <f t="shared" si="586"/>
        <v>0</v>
      </c>
      <c r="AM146" s="103" t="str">
        <f t="shared" si="587"/>
        <v>1</v>
      </c>
      <c r="AN146" s="63"/>
      <c r="AO146" s="63"/>
      <c r="AP146" s="63"/>
      <c r="AQ146" s="66"/>
      <c r="AR146" s="66"/>
      <c r="AS146" s="63"/>
      <c r="AT146" s="63"/>
      <c r="AU146" s="63"/>
      <c r="AV146" s="63"/>
      <c r="AW146" s="63"/>
      <c r="AX146" s="66"/>
      <c r="AY146" s="66"/>
      <c r="AZ146" s="63"/>
      <c r="BA146" s="63"/>
      <c r="BB146" s="63"/>
      <c r="BC146" s="63"/>
      <c r="BD146" s="63"/>
      <c r="BE146" s="66"/>
      <c r="BF146" s="66"/>
      <c r="BG146" s="63"/>
      <c r="BH146" s="63"/>
      <c r="BI146" s="63"/>
      <c r="BJ146" s="63"/>
      <c r="BK146" s="63"/>
      <c r="BL146" s="66"/>
      <c r="BM146" s="66"/>
      <c r="BN146" s="63"/>
      <c r="BO146" s="63"/>
      <c r="BP146" s="63"/>
      <c r="BQ146" s="63"/>
      <c r="BR146" s="63"/>
      <c r="BS146" s="70"/>
      <c r="BU146" s="70">
        <f t="shared" si="602"/>
        <v>0</v>
      </c>
      <c r="BV146" s="70">
        <f t="shared" si="603"/>
        <v>0</v>
      </c>
      <c r="BW146" s="70">
        <f t="shared" si="604"/>
        <v>0</v>
      </c>
      <c r="BX146" s="70">
        <f t="shared" si="605"/>
        <v>0</v>
      </c>
      <c r="BY146" s="70">
        <f t="shared" si="606"/>
        <v>0</v>
      </c>
      <c r="BZ146" s="70">
        <f t="shared" si="607"/>
        <v>0</v>
      </c>
      <c r="CB146" s="104">
        <f t="shared" si="608"/>
        <v>0</v>
      </c>
      <c r="CC146" s="104">
        <f t="shared" si="609"/>
        <v>0</v>
      </c>
      <c r="CD146" s="104">
        <f t="shared" si="610"/>
        <v>0</v>
      </c>
      <c r="CE146" s="104">
        <f t="shared" si="611"/>
        <v>0</v>
      </c>
      <c r="CF146" s="104">
        <f t="shared" si="612"/>
        <v>0</v>
      </c>
      <c r="CG146" s="104">
        <f t="shared" si="613"/>
        <v>0</v>
      </c>
      <c r="CI146" s="105">
        <f t="shared" si="694"/>
        <v>0</v>
      </c>
      <c r="CJ146" s="105">
        <f t="shared" si="695"/>
        <v>0</v>
      </c>
      <c r="CK146" s="105">
        <f t="shared" si="696"/>
        <v>0</v>
      </c>
      <c r="CL146" s="105">
        <f t="shared" si="697"/>
        <v>0</v>
      </c>
      <c r="CM146" s="105">
        <f t="shared" si="698"/>
        <v>0</v>
      </c>
      <c r="CN146" s="105">
        <f t="shared" si="699"/>
        <v>0</v>
      </c>
      <c r="CO146" s="105">
        <f t="shared" si="700"/>
        <v>0</v>
      </c>
      <c r="CP146" s="105">
        <f t="shared" si="701"/>
        <v>0</v>
      </c>
      <c r="CV146" s="355">
        <f t="shared" si="614"/>
        <v>0</v>
      </c>
      <c r="CW146" s="355">
        <f t="shared" si="615"/>
        <v>0</v>
      </c>
      <c r="CX146" s="355">
        <f t="shared" si="616"/>
        <v>0</v>
      </c>
      <c r="CY146" s="355">
        <f t="shared" si="617"/>
        <v>0</v>
      </c>
      <c r="CZ146" s="355">
        <f t="shared" si="618"/>
        <v>0</v>
      </c>
      <c r="DA146" s="355">
        <f t="shared" si="619"/>
        <v>0</v>
      </c>
      <c r="DB146" s="355">
        <f t="shared" si="620"/>
        <v>0</v>
      </c>
      <c r="DC146" s="355">
        <f t="shared" si="621"/>
        <v>0</v>
      </c>
      <c r="DD146" s="68"/>
      <c r="DE146" s="1168">
        <f t="shared" si="622"/>
        <v>0</v>
      </c>
      <c r="DF146" s="1168" t="str">
        <f t="shared" si="623"/>
        <v>-</v>
      </c>
      <c r="DG146" s="1168" t="str">
        <f t="shared" si="624"/>
        <v>-</v>
      </c>
      <c r="DH146" s="1168" t="str">
        <f t="shared" si="625"/>
        <v>-</v>
      </c>
      <c r="DI146" s="1168" t="str">
        <f t="shared" si="626"/>
        <v>-</v>
      </c>
      <c r="DJ146" s="1168" t="str">
        <f t="shared" si="627"/>
        <v>-</v>
      </c>
      <c r="DK146" s="1168" t="str">
        <f t="shared" si="628"/>
        <v>-</v>
      </c>
      <c r="DL146" s="1168" t="str">
        <f t="shared" si="629"/>
        <v>-</v>
      </c>
      <c r="DM146" s="68"/>
      <c r="DN146" s="355">
        <f t="shared" si="630"/>
        <v>0</v>
      </c>
      <c r="DO146" s="355">
        <f t="shared" si="631"/>
        <v>0</v>
      </c>
      <c r="DP146" s="355">
        <f t="shared" si="632"/>
        <v>0</v>
      </c>
      <c r="DQ146" s="355">
        <f t="shared" si="633"/>
        <v>0</v>
      </c>
      <c r="DR146" s="355">
        <f t="shared" si="634"/>
        <v>0</v>
      </c>
      <c r="DS146" s="355">
        <f t="shared" si="635"/>
        <v>0</v>
      </c>
      <c r="DT146" s="355">
        <f t="shared" si="636"/>
        <v>0</v>
      </c>
      <c r="DU146" s="355">
        <f t="shared" si="637"/>
        <v>0</v>
      </c>
      <c r="DV146" s="68"/>
      <c r="DW146" s="68">
        <f t="shared" si="638"/>
        <v>0</v>
      </c>
      <c r="DX146" s="68" t="str">
        <f t="shared" si="639"/>
        <v>-</v>
      </c>
      <c r="DY146" s="68" t="str">
        <f t="shared" si="640"/>
        <v>-</v>
      </c>
      <c r="DZ146" s="68" t="str">
        <f t="shared" si="641"/>
        <v>-</v>
      </c>
      <c r="EA146" s="68" t="str">
        <f t="shared" si="642"/>
        <v>-</v>
      </c>
      <c r="EB146" s="68" t="str">
        <f t="shared" si="643"/>
        <v>-</v>
      </c>
      <c r="EC146" s="68" t="str">
        <f t="shared" si="644"/>
        <v>-</v>
      </c>
      <c r="ED146" s="68" t="str">
        <f t="shared" si="645"/>
        <v>-</v>
      </c>
      <c r="EE146" s="68"/>
      <c r="EF146" s="355">
        <f t="shared" si="646"/>
        <v>0</v>
      </c>
      <c r="EG146" s="355">
        <f t="shared" si="647"/>
        <v>0</v>
      </c>
      <c r="EH146" s="355">
        <f t="shared" si="648"/>
        <v>0</v>
      </c>
      <c r="EI146" s="355">
        <f t="shared" si="649"/>
        <v>0</v>
      </c>
      <c r="EJ146" s="355">
        <f t="shared" si="650"/>
        <v>0</v>
      </c>
      <c r="EK146" s="355">
        <f t="shared" si="651"/>
        <v>0</v>
      </c>
      <c r="EL146" s="355">
        <f t="shared" si="652"/>
        <v>0</v>
      </c>
      <c r="EM146" s="355">
        <f t="shared" si="653"/>
        <v>0</v>
      </c>
      <c r="EN146" s="68"/>
      <c r="EO146" s="68">
        <f t="shared" si="654"/>
        <v>0</v>
      </c>
      <c r="EP146" s="68" t="str">
        <f t="shared" si="655"/>
        <v>-</v>
      </c>
      <c r="EQ146" s="68" t="str">
        <f t="shared" si="656"/>
        <v>-</v>
      </c>
      <c r="ER146" s="68" t="str">
        <f t="shared" si="657"/>
        <v>-</v>
      </c>
      <c r="ES146" s="68" t="str">
        <f t="shared" si="658"/>
        <v>-</v>
      </c>
      <c r="ET146" s="68" t="str">
        <f t="shared" si="659"/>
        <v>-</v>
      </c>
      <c r="EU146" s="68" t="str">
        <f t="shared" si="660"/>
        <v>-</v>
      </c>
      <c r="EV146" s="68" t="str">
        <f t="shared" si="661"/>
        <v>-</v>
      </c>
      <c r="EW146" s="68"/>
      <c r="EX146" s="355">
        <f t="shared" si="662"/>
        <v>0</v>
      </c>
      <c r="EY146" s="355">
        <f t="shared" si="663"/>
        <v>0</v>
      </c>
      <c r="EZ146" s="355">
        <f t="shared" si="664"/>
        <v>0</v>
      </c>
      <c r="FA146" s="355">
        <f t="shared" si="665"/>
        <v>0</v>
      </c>
      <c r="FB146" s="355">
        <f t="shared" si="666"/>
        <v>0</v>
      </c>
      <c r="FC146" s="355">
        <f t="shared" si="667"/>
        <v>0</v>
      </c>
      <c r="FD146" s="355">
        <f t="shared" si="668"/>
        <v>0</v>
      </c>
      <c r="FE146" s="355">
        <f t="shared" si="669"/>
        <v>0</v>
      </c>
      <c r="FF146" s="68"/>
      <c r="FG146" s="68">
        <f t="shared" si="670"/>
        <v>0</v>
      </c>
      <c r="FH146" s="68" t="str">
        <f t="shared" si="671"/>
        <v>-</v>
      </c>
      <c r="FI146" s="68" t="str">
        <f t="shared" si="672"/>
        <v>-</v>
      </c>
      <c r="FJ146" s="68" t="str">
        <f t="shared" si="673"/>
        <v>-</v>
      </c>
      <c r="FK146" s="68" t="str">
        <f t="shared" si="674"/>
        <v>-</v>
      </c>
      <c r="FL146" s="68" t="str">
        <f t="shared" si="675"/>
        <v>-</v>
      </c>
      <c r="FM146" s="68" t="str">
        <f t="shared" si="676"/>
        <v>-</v>
      </c>
      <c r="FN146" s="68" t="str">
        <f t="shared" si="677"/>
        <v>-</v>
      </c>
      <c r="FO146" s="68"/>
      <c r="FP146" s="355">
        <f t="shared" si="678"/>
        <v>0</v>
      </c>
      <c r="FQ146" s="355">
        <f t="shared" si="679"/>
        <v>0</v>
      </c>
      <c r="FR146" s="355">
        <f t="shared" si="680"/>
        <v>0</v>
      </c>
      <c r="FS146" s="355">
        <f t="shared" si="681"/>
        <v>0</v>
      </c>
      <c r="FT146" s="355">
        <f t="shared" si="682"/>
        <v>0</v>
      </c>
      <c r="FU146" s="355">
        <f t="shared" si="683"/>
        <v>0</v>
      </c>
      <c r="FV146" s="355">
        <f t="shared" si="684"/>
        <v>0</v>
      </c>
      <c r="FW146" s="355">
        <f t="shared" si="685"/>
        <v>0</v>
      </c>
      <c r="FX146" s="68"/>
      <c r="FY146" s="68">
        <f t="shared" si="686"/>
        <v>0</v>
      </c>
      <c r="FZ146" s="68" t="str">
        <f t="shared" si="687"/>
        <v>-</v>
      </c>
      <c r="GA146" s="68" t="str">
        <f t="shared" si="688"/>
        <v>-</v>
      </c>
      <c r="GB146" s="68" t="str">
        <f t="shared" si="689"/>
        <v>-</v>
      </c>
      <c r="GC146" s="68" t="str">
        <f t="shared" si="690"/>
        <v>-</v>
      </c>
      <c r="GD146" s="68" t="str">
        <f t="shared" si="691"/>
        <v>-</v>
      </c>
      <c r="GE146" s="68" t="str">
        <f t="shared" si="692"/>
        <v>-</v>
      </c>
      <c r="GF146" s="68" t="str">
        <f t="shared" si="693"/>
        <v>-</v>
      </c>
    </row>
    <row r="147" spans="1:188" ht="12.6" thickTop="1" x14ac:dyDescent="0.3">
      <c r="A147" s="405"/>
      <c r="B147" s="405" t="s">
        <v>244</v>
      </c>
      <c r="C147" s="405" t="s">
        <v>26</v>
      </c>
      <c r="D147" s="406">
        <v>0.27083333333333331</v>
      </c>
      <c r="E147" s="406">
        <v>0.72916666666666663</v>
      </c>
      <c r="F147" s="407" t="str">
        <f t="shared" si="571"/>
        <v>Off-PT</v>
      </c>
      <c r="G147" s="8"/>
      <c r="H147" s="436">
        <f>INDEX(Lookup!$F$229:$Q$236,MATCH('3rd Party Channels'!B147,Lookup!$F$229:$F$236,0),MATCH('3rd Party Channels'!$F$9,Lookup!$F$337:$Q$337,0))</f>
        <v>0.1</v>
      </c>
      <c r="I147" s="409">
        <v>182</v>
      </c>
      <c r="J147" s="410">
        <f t="shared" si="572"/>
        <v>683.8</v>
      </c>
      <c r="K147" s="437">
        <f t="shared" si="588"/>
        <v>0</v>
      </c>
      <c r="L147" s="412">
        <f t="shared" si="573"/>
        <v>0</v>
      </c>
      <c r="M147" s="413">
        <f t="shared" si="574"/>
        <v>182</v>
      </c>
      <c r="N147" s="413">
        <f t="shared" si="575"/>
        <v>0</v>
      </c>
      <c r="O147" s="9">
        <f t="shared" si="589"/>
        <v>0</v>
      </c>
      <c r="P147" s="9">
        <f t="shared" si="590"/>
        <v>0</v>
      </c>
      <c r="Q147" s="9">
        <f t="shared" si="591"/>
        <v>0</v>
      </c>
      <c r="R147" s="9">
        <f t="shared" si="592"/>
        <v>0</v>
      </c>
      <c r="S147" s="9">
        <f t="shared" si="593"/>
        <v>0</v>
      </c>
      <c r="T147" s="9">
        <f t="shared" si="594"/>
        <v>0</v>
      </c>
      <c r="U147" s="9">
        <f t="shared" si="595"/>
        <v>0</v>
      </c>
      <c r="V147" s="9">
        <f t="shared" si="596"/>
        <v>0</v>
      </c>
      <c r="W147" s="9">
        <f t="shared" si="597"/>
        <v>0</v>
      </c>
      <c r="X147" s="9">
        <f t="shared" si="598"/>
        <v>0</v>
      </c>
      <c r="Y147" s="9">
        <f t="shared" si="576"/>
        <v>0</v>
      </c>
      <c r="Z147" s="9">
        <f t="shared" si="599"/>
        <v>0</v>
      </c>
      <c r="AA147" s="9">
        <f t="shared" si="600"/>
        <v>0</v>
      </c>
      <c r="AB147" s="9">
        <f t="shared" si="601"/>
        <v>0</v>
      </c>
      <c r="AC147" s="9">
        <f t="shared" si="577"/>
        <v>0</v>
      </c>
      <c r="AD147" s="9">
        <f t="shared" si="578"/>
        <v>0</v>
      </c>
      <c r="AE147" s="9">
        <f t="shared" si="579"/>
        <v>0</v>
      </c>
      <c r="AF147" s="9">
        <f t="shared" si="580"/>
        <v>0</v>
      </c>
      <c r="AG147" s="9">
        <f t="shared" si="581"/>
        <v>0</v>
      </c>
      <c r="AH147" s="8">
        <f t="shared" si="582"/>
        <v>182</v>
      </c>
      <c r="AI147" s="8">
        <f t="shared" si="583"/>
        <v>0</v>
      </c>
      <c r="AJ147" s="8">
        <f t="shared" si="584"/>
        <v>0</v>
      </c>
      <c r="AK147" s="8">
        <f t="shared" si="585"/>
        <v>0</v>
      </c>
      <c r="AL147" s="8">
        <f t="shared" si="586"/>
        <v>0</v>
      </c>
      <c r="AM147" s="103" t="str">
        <f t="shared" si="587"/>
        <v>1</v>
      </c>
      <c r="AN147" s="63"/>
      <c r="AO147" s="63"/>
      <c r="AP147" s="63"/>
      <c r="AQ147" s="66"/>
      <c r="AR147" s="66"/>
      <c r="AS147" s="63"/>
      <c r="AT147" s="63"/>
      <c r="AU147" s="63"/>
      <c r="AV147" s="63"/>
      <c r="AW147" s="63"/>
      <c r="AX147" s="66"/>
      <c r="AY147" s="66"/>
      <c r="AZ147" s="63"/>
      <c r="BA147" s="63"/>
      <c r="BB147" s="63"/>
      <c r="BC147" s="63"/>
      <c r="BD147" s="63"/>
      <c r="BE147" s="66"/>
      <c r="BF147" s="66"/>
      <c r="BG147" s="63"/>
      <c r="BH147" s="63"/>
      <c r="BI147" s="63"/>
      <c r="BJ147" s="63"/>
      <c r="BK147" s="63"/>
      <c r="BL147" s="66"/>
      <c r="BM147" s="66"/>
      <c r="BN147" s="63"/>
      <c r="BO147" s="63"/>
      <c r="BP147" s="63"/>
      <c r="BQ147" s="63"/>
      <c r="BR147" s="63"/>
      <c r="BS147" s="70"/>
      <c r="BU147" s="70">
        <f t="shared" si="602"/>
        <v>0</v>
      </c>
      <c r="BV147" s="70">
        <f t="shared" si="603"/>
        <v>0</v>
      </c>
      <c r="BW147" s="70">
        <f t="shared" si="604"/>
        <v>0</v>
      </c>
      <c r="BX147" s="70">
        <f t="shared" si="605"/>
        <v>0</v>
      </c>
      <c r="BY147" s="70">
        <f t="shared" si="606"/>
        <v>0</v>
      </c>
      <c r="BZ147" s="70">
        <f t="shared" si="607"/>
        <v>0</v>
      </c>
      <c r="CB147" s="104">
        <f t="shared" si="608"/>
        <v>0</v>
      </c>
      <c r="CC147" s="104">
        <f t="shared" si="609"/>
        <v>0</v>
      </c>
      <c r="CD147" s="104">
        <f t="shared" si="610"/>
        <v>0</v>
      </c>
      <c r="CE147" s="104">
        <f t="shared" si="611"/>
        <v>0</v>
      </c>
      <c r="CF147" s="104">
        <f t="shared" si="612"/>
        <v>0</v>
      </c>
      <c r="CG147" s="104">
        <f t="shared" si="613"/>
        <v>0</v>
      </c>
      <c r="CI147" s="105">
        <f t="shared" si="694"/>
        <v>0</v>
      </c>
      <c r="CJ147" s="105">
        <f t="shared" si="695"/>
        <v>0</v>
      </c>
      <c r="CK147" s="105">
        <f t="shared" si="696"/>
        <v>0</v>
      </c>
      <c r="CL147" s="105">
        <f t="shared" si="697"/>
        <v>0</v>
      </c>
      <c r="CM147" s="105">
        <f t="shared" si="698"/>
        <v>0</v>
      </c>
      <c r="CN147" s="105">
        <f t="shared" si="699"/>
        <v>0</v>
      </c>
      <c r="CO147" s="105">
        <f t="shared" si="700"/>
        <v>0</v>
      </c>
      <c r="CP147" s="105">
        <f t="shared" si="701"/>
        <v>0</v>
      </c>
      <c r="CV147" s="355">
        <f t="shared" si="614"/>
        <v>0</v>
      </c>
      <c r="CW147" s="355">
        <f t="shared" si="615"/>
        <v>0</v>
      </c>
      <c r="CX147" s="355">
        <f t="shared" si="616"/>
        <v>0</v>
      </c>
      <c r="CY147" s="355">
        <f t="shared" si="617"/>
        <v>0</v>
      </c>
      <c r="CZ147" s="355">
        <f t="shared" si="618"/>
        <v>0</v>
      </c>
      <c r="DA147" s="355">
        <f t="shared" si="619"/>
        <v>0</v>
      </c>
      <c r="DB147" s="355">
        <f t="shared" si="620"/>
        <v>0</v>
      </c>
      <c r="DC147" s="355">
        <f t="shared" si="621"/>
        <v>0</v>
      </c>
      <c r="DD147" s="68"/>
      <c r="DE147" s="1168">
        <f t="shared" si="622"/>
        <v>0</v>
      </c>
      <c r="DF147" s="1168" t="str">
        <f t="shared" si="623"/>
        <v>-</v>
      </c>
      <c r="DG147" s="1168" t="str">
        <f t="shared" si="624"/>
        <v>-</v>
      </c>
      <c r="DH147" s="1168" t="str">
        <f t="shared" si="625"/>
        <v>-</v>
      </c>
      <c r="DI147" s="1168" t="str">
        <f t="shared" si="626"/>
        <v>-</v>
      </c>
      <c r="DJ147" s="1168" t="str">
        <f t="shared" si="627"/>
        <v>-</v>
      </c>
      <c r="DK147" s="1168" t="str">
        <f t="shared" si="628"/>
        <v>-</v>
      </c>
      <c r="DL147" s="1168" t="str">
        <f t="shared" si="629"/>
        <v>-</v>
      </c>
      <c r="DM147" s="68"/>
      <c r="DN147" s="355">
        <f t="shared" si="630"/>
        <v>0</v>
      </c>
      <c r="DO147" s="355">
        <f t="shared" si="631"/>
        <v>0</v>
      </c>
      <c r="DP147" s="355">
        <f t="shared" si="632"/>
        <v>0</v>
      </c>
      <c r="DQ147" s="355">
        <f t="shared" si="633"/>
        <v>0</v>
      </c>
      <c r="DR147" s="355">
        <f t="shared" si="634"/>
        <v>0</v>
      </c>
      <c r="DS147" s="355">
        <f t="shared" si="635"/>
        <v>0</v>
      </c>
      <c r="DT147" s="355">
        <f t="shared" si="636"/>
        <v>0</v>
      </c>
      <c r="DU147" s="355">
        <f t="shared" si="637"/>
        <v>0</v>
      </c>
      <c r="DV147" s="68"/>
      <c r="DW147" s="68">
        <f t="shared" si="638"/>
        <v>0</v>
      </c>
      <c r="DX147" s="68" t="str">
        <f t="shared" si="639"/>
        <v>-</v>
      </c>
      <c r="DY147" s="68" t="str">
        <f t="shared" si="640"/>
        <v>-</v>
      </c>
      <c r="DZ147" s="68" t="str">
        <f t="shared" si="641"/>
        <v>-</v>
      </c>
      <c r="EA147" s="68" t="str">
        <f t="shared" si="642"/>
        <v>-</v>
      </c>
      <c r="EB147" s="68" t="str">
        <f t="shared" si="643"/>
        <v>-</v>
      </c>
      <c r="EC147" s="68" t="str">
        <f t="shared" si="644"/>
        <v>-</v>
      </c>
      <c r="ED147" s="68" t="str">
        <f t="shared" si="645"/>
        <v>-</v>
      </c>
      <c r="EE147" s="68"/>
      <c r="EF147" s="355">
        <f t="shared" si="646"/>
        <v>0</v>
      </c>
      <c r="EG147" s="355">
        <f t="shared" si="647"/>
        <v>0</v>
      </c>
      <c r="EH147" s="355">
        <f t="shared" si="648"/>
        <v>0</v>
      </c>
      <c r="EI147" s="355">
        <f t="shared" si="649"/>
        <v>0</v>
      </c>
      <c r="EJ147" s="355">
        <f t="shared" si="650"/>
        <v>0</v>
      </c>
      <c r="EK147" s="355">
        <f t="shared" si="651"/>
        <v>0</v>
      </c>
      <c r="EL147" s="355">
        <f t="shared" si="652"/>
        <v>0</v>
      </c>
      <c r="EM147" s="355">
        <f t="shared" si="653"/>
        <v>0</v>
      </c>
      <c r="EN147" s="68"/>
      <c r="EO147" s="68">
        <f t="shared" si="654"/>
        <v>0</v>
      </c>
      <c r="EP147" s="68" t="str">
        <f t="shared" si="655"/>
        <v>-</v>
      </c>
      <c r="EQ147" s="68" t="str">
        <f t="shared" si="656"/>
        <v>-</v>
      </c>
      <c r="ER147" s="68" t="str">
        <f t="shared" si="657"/>
        <v>-</v>
      </c>
      <c r="ES147" s="68" t="str">
        <f t="shared" si="658"/>
        <v>-</v>
      </c>
      <c r="ET147" s="68" t="str">
        <f t="shared" si="659"/>
        <v>-</v>
      </c>
      <c r="EU147" s="68" t="str">
        <f t="shared" si="660"/>
        <v>-</v>
      </c>
      <c r="EV147" s="68" t="str">
        <f t="shared" si="661"/>
        <v>-</v>
      </c>
      <c r="EW147" s="68"/>
      <c r="EX147" s="355">
        <f t="shared" si="662"/>
        <v>0</v>
      </c>
      <c r="EY147" s="355">
        <f t="shared" si="663"/>
        <v>0</v>
      </c>
      <c r="EZ147" s="355">
        <f t="shared" si="664"/>
        <v>0</v>
      </c>
      <c r="FA147" s="355">
        <f t="shared" si="665"/>
        <v>0</v>
      </c>
      <c r="FB147" s="355">
        <f t="shared" si="666"/>
        <v>0</v>
      </c>
      <c r="FC147" s="355">
        <f t="shared" si="667"/>
        <v>0</v>
      </c>
      <c r="FD147" s="355">
        <f t="shared" si="668"/>
        <v>0</v>
      </c>
      <c r="FE147" s="355">
        <f t="shared" si="669"/>
        <v>0</v>
      </c>
      <c r="FF147" s="68"/>
      <c r="FG147" s="68">
        <f t="shared" si="670"/>
        <v>0</v>
      </c>
      <c r="FH147" s="68" t="str">
        <f t="shared" si="671"/>
        <v>-</v>
      </c>
      <c r="FI147" s="68" t="str">
        <f t="shared" si="672"/>
        <v>-</v>
      </c>
      <c r="FJ147" s="68" t="str">
        <f t="shared" si="673"/>
        <v>-</v>
      </c>
      <c r="FK147" s="68" t="str">
        <f t="shared" si="674"/>
        <v>-</v>
      </c>
      <c r="FL147" s="68" t="str">
        <f t="shared" si="675"/>
        <v>-</v>
      </c>
      <c r="FM147" s="68" t="str">
        <f t="shared" si="676"/>
        <v>-</v>
      </c>
      <c r="FN147" s="68" t="str">
        <f t="shared" si="677"/>
        <v>-</v>
      </c>
      <c r="FO147" s="68"/>
      <c r="FP147" s="355">
        <f t="shared" si="678"/>
        <v>0</v>
      </c>
      <c r="FQ147" s="355">
        <f t="shared" si="679"/>
        <v>0</v>
      </c>
      <c r="FR147" s="355">
        <f t="shared" si="680"/>
        <v>0</v>
      </c>
      <c r="FS147" s="355">
        <f t="shared" si="681"/>
        <v>0</v>
      </c>
      <c r="FT147" s="355">
        <f t="shared" si="682"/>
        <v>0</v>
      </c>
      <c r="FU147" s="355">
        <f t="shared" si="683"/>
        <v>0</v>
      </c>
      <c r="FV147" s="355">
        <f t="shared" si="684"/>
        <v>0</v>
      </c>
      <c r="FW147" s="355">
        <f t="shared" si="685"/>
        <v>0</v>
      </c>
      <c r="FX147" s="68"/>
      <c r="FY147" s="68">
        <f t="shared" si="686"/>
        <v>0</v>
      </c>
      <c r="FZ147" s="68" t="str">
        <f t="shared" si="687"/>
        <v>-</v>
      </c>
      <c r="GA147" s="68" t="str">
        <f t="shared" si="688"/>
        <v>-</v>
      </c>
      <c r="GB147" s="68" t="str">
        <f t="shared" si="689"/>
        <v>-</v>
      </c>
      <c r="GC147" s="68" t="str">
        <f t="shared" si="690"/>
        <v>-</v>
      </c>
      <c r="GD147" s="68" t="str">
        <f t="shared" si="691"/>
        <v>-</v>
      </c>
      <c r="GE147" s="68" t="str">
        <f t="shared" si="692"/>
        <v>-</v>
      </c>
      <c r="GF147" s="68" t="str">
        <f t="shared" si="693"/>
        <v>-</v>
      </c>
    </row>
    <row r="148" spans="1:188" ht="12" x14ac:dyDescent="0.3">
      <c r="A148" s="387"/>
      <c r="B148" s="405" t="s">
        <v>244</v>
      </c>
      <c r="C148" s="387" t="s">
        <v>26</v>
      </c>
      <c r="D148" s="388">
        <v>0.27083333333333331</v>
      </c>
      <c r="E148" s="388">
        <v>0.72916666666666663</v>
      </c>
      <c r="F148" s="389" t="str">
        <f t="shared" si="571"/>
        <v>Off-PT</v>
      </c>
      <c r="G148" s="9"/>
      <c r="H148" s="432">
        <f>INDEX(Lookup!$F$229:$Q$236,MATCH('3rd Party Channels'!B148,Lookup!$F$229:$F$236,0),MATCH('3rd Party Channels'!$F$9,Lookup!$F$337:$Q$337,0))</f>
        <v>0.1</v>
      </c>
      <c r="I148" s="391">
        <v>182</v>
      </c>
      <c r="J148" s="392">
        <f t="shared" si="572"/>
        <v>683.8</v>
      </c>
      <c r="K148" s="433">
        <f t="shared" si="588"/>
        <v>0</v>
      </c>
      <c r="L148" s="394">
        <f t="shared" si="573"/>
        <v>0</v>
      </c>
      <c r="M148" s="395">
        <f t="shared" si="574"/>
        <v>182</v>
      </c>
      <c r="N148" s="395">
        <f t="shared" si="575"/>
        <v>0</v>
      </c>
      <c r="O148" s="9">
        <f t="shared" si="589"/>
        <v>0</v>
      </c>
      <c r="P148" s="9">
        <f t="shared" si="590"/>
        <v>0</v>
      </c>
      <c r="Q148" s="9">
        <f t="shared" si="591"/>
        <v>0</v>
      </c>
      <c r="R148" s="9">
        <f t="shared" si="592"/>
        <v>0</v>
      </c>
      <c r="S148" s="9">
        <f t="shared" si="593"/>
        <v>0</v>
      </c>
      <c r="T148" s="9">
        <f t="shared" si="594"/>
        <v>0</v>
      </c>
      <c r="U148" s="9">
        <f t="shared" si="595"/>
        <v>0</v>
      </c>
      <c r="V148" s="9">
        <f t="shared" si="596"/>
        <v>0</v>
      </c>
      <c r="W148" s="9">
        <f t="shared" si="597"/>
        <v>0</v>
      </c>
      <c r="X148" s="9">
        <f t="shared" si="598"/>
        <v>0</v>
      </c>
      <c r="Y148" s="9">
        <f t="shared" si="576"/>
        <v>0</v>
      </c>
      <c r="Z148" s="9">
        <f t="shared" si="599"/>
        <v>0</v>
      </c>
      <c r="AA148" s="9">
        <f t="shared" si="600"/>
        <v>0</v>
      </c>
      <c r="AB148" s="9">
        <f t="shared" si="601"/>
        <v>0</v>
      </c>
      <c r="AC148" s="9">
        <f t="shared" si="577"/>
        <v>0</v>
      </c>
      <c r="AD148" s="9">
        <f t="shared" si="578"/>
        <v>0</v>
      </c>
      <c r="AE148" s="9">
        <f t="shared" si="579"/>
        <v>0</v>
      </c>
      <c r="AF148" s="9">
        <f t="shared" si="580"/>
        <v>0</v>
      </c>
      <c r="AG148" s="9">
        <f t="shared" si="581"/>
        <v>0</v>
      </c>
      <c r="AH148" s="8">
        <f t="shared" si="582"/>
        <v>182</v>
      </c>
      <c r="AI148" s="8">
        <f t="shared" si="583"/>
        <v>0</v>
      </c>
      <c r="AJ148" s="8">
        <f t="shared" si="584"/>
        <v>0</v>
      </c>
      <c r="AK148" s="8">
        <f t="shared" si="585"/>
        <v>0</v>
      </c>
      <c r="AL148" s="8">
        <f t="shared" si="586"/>
        <v>0</v>
      </c>
      <c r="AM148" s="103" t="str">
        <f t="shared" si="587"/>
        <v>1</v>
      </c>
      <c r="AN148" s="63"/>
      <c r="AO148" s="63"/>
      <c r="AP148" s="63"/>
      <c r="AQ148" s="66"/>
      <c r="AR148" s="66"/>
      <c r="AS148" s="63"/>
      <c r="AT148" s="63"/>
      <c r="AU148" s="63"/>
      <c r="AV148" s="63"/>
      <c r="AW148" s="63"/>
      <c r="AX148" s="66"/>
      <c r="AY148" s="66"/>
      <c r="AZ148" s="63"/>
      <c r="BA148" s="63"/>
      <c r="BB148" s="63"/>
      <c r="BC148" s="63"/>
      <c r="BD148" s="63"/>
      <c r="BE148" s="66"/>
      <c r="BF148" s="66"/>
      <c r="BG148" s="63"/>
      <c r="BH148" s="63"/>
      <c r="BI148" s="63"/>
      <c r="BJ148" s="63"/>
      <c r="BK148" s="63"/>
      <c r="BL148" s="66"/>
      <c r="BM148" s="66"/>
      <c r="BN148" s="63"/>
      <c r="BO148" s="63"/>
      <c r="BP148" s="63"/>
      <c r="BQ148" s="63"/>
      <c r="BR148" s="63"/>
      <c r="BS148" s="70"/>
      <c r="BU148" s="70">
        <f t="shared" si="602"/>
        <v>0</v>
      </c>
      <c r="BV148" s="70">
        <f t="shared" si="603"/>
        <v>0</v>
      </c>
      <c r="BW148" s="70">
        <f t="shared" si="604"/>
        <v>0</v>
      </c>
      <c r="BX148" s="70">
        <f t="shared" si="605"/>
        <v>0</v>
      </c>
      <c r="BY148" s="70">
        <f t="shared" si="606"/>
        <v>0</v>
      </c>
      <c r="BZ148" s="70">
        <f t="shared" si="607"/>
        <v>0</v>
      </c>
      <c r="CB148" s="104">
        <f t="shared" si="608"/>
        <v>0</v>
      </c>
      <c r="CC148" s="104">
        <f t="shared" si="609"/>
        <v>0</v>
      </c>
      <c r="CD148" s="104">
        <f t="shared" si="610"/>
        <v>0</v>
      </c>
      <c r="CE148" s="104">
        <f t="shared" si="611"/>
        <v>0</v>
      </c>
      <c r="CF148" s="104">
        <f t="shared" si="612"/>
        <v>0</v>
      </c>
      <c r="CG148" s="104">
        <f t="shared" si="613"/>
        <v>0</v>
      </c>
      <c r="CI148" s="105">
        <f t="shared" si="694"/>
        <v>0</v>
      </c>
      <c r="CJ148" s="105">
        <f t="shared" si="695"/>
        <v>0</v>
      </c>
      <c r="CK148" s="105">
        <f t="shared" si="696"/>
        <v>0</v>
      </c>
      <c r="CL148" s="105">
        <f t="shared" si="697"/>
        <v>0</v>
      </c>
      <c r="CM148" s="105">
        <f t="shared" si="698"/>
        <v>0</v>
      </c>
      <c r="CN148" s="105">
        <f t="shared" si="699"/>
        <v>0</v>
      </c>
      <c r="CO148" s="105">
        <f t="shared" si="700"/>
        <v>0</v>
      </c>
      <c r="CP148" s="105">
        <f t="shared" si="701"/>
        <v>0</v>
      </c>
      <c r="CV148" s="355">
        <f t="shared" si="614"/>
        <v>0</v>
      </c>
      <c r="CW148" s="355">
        <f t="shared" si="615"/>
        <v>0</v>
      </c>
      <c r="CX148" s="355">
        <f t="shared" si="616"/>
        <v>0</v>
      </c>
      <c r="CY148" s="355">
        <f t="shared" si="617"/>
        <v>0</v>
      </c>
      <c r="CZ148" s="355">
        <f t="shared" si="618"/>
        <v>0</v>
      </c>
      <c r="DA148" s="355">
        <f t="shared" si="619"/>
        <v>0</v>
      </c>
      <c r="DB148" s="355">
        <f t="shared" si="620"/>
        <v>0</v>
      </c>
      <c r="DC148" s="355">
        <f t="shared" si="621"/>
        <v>0</v>
      </c>
      <c r="DD148" s="68"/>
      <c r="DE148" s="1168">
        <f t="shared" si="622"/>
        <v>0</v>
      </c>
      <c r="DF148" s="1168" t="str">
        <f t="shared" si="623"/>
        <v>-</v>
      </c>
      <c r="DG148" s="1168" t="str">
        <f t="shared" si="624"/>
        <v>-</v>
      </c>
      <c r="DH148" s="1168" t="str">
        <f t="shared" si="625"/>
        <v>-</v>
      </c>
      <c r="DI148" s="1168" t="str">
        <f t="shared" si="626"/>
        <v>-</v>
      </c>
      <c r="DJ148" s="1168" t="str">
        <f t="shared" si="627"/>
        <v>-</v>
      </c>
      <c r="DK148" s="1168" t="str">
        <f t="shared" si="628"/>
        <v>-</v>
      </c>
      <c r="DL148" s="1168" t="str">
        <f t="shared" si="629"/>
        <v>-</v>
      </c>
      <c r="DM148" s="68"/>
      <c r="DN148" s="355">
        <f t="shared" si="630"/>
        <v>0</v>
      </c>
      <c r="DO148" s="355">
        <f t="shared" si="631"/>
        <v>0</v>
      </c>
      <c r="DP148" s="355">
        <f t="shared" si="632"/>
        <v>0</v>
      </c>
      <c r="DQ148" s="355">
        <f t="shared" si="633"/>
        <v>0</v>
      </c>
      <c r="DR148" s="355">
        <f t="shared" si="634"/>
        <v>0</v>
      </c>
      <c r="DS148" s="355">
        <f t="shared" si="635"/>
        <v>0</v>
      </c>
      <c r="DT148" s="355">
        <f t="shared" si="636"/>
        <v>0</v>
      </c>
      <c r="DU148" s="355">
        <f t="shared" si="637"/>
        <v>0</v>
      </c>
      <c r="DV148" s="68"/>
      <c r="DW148" s="68">
        <f t="shared" si="638"/>
        <v>0</v>
      </c>
      <c r="DX148" s="68" t="str">
        <f t="shared" si="639"/>
        <v>-</v>
      </c>
      <c r="DY148" s="68" t="str">
        <f t="shared" si="640"/>
        <v>-</v>
      </c>
      <c r="DZ148" s="68" t="str">
        <f t="shared" si="641"/>
        <v>-</v>
      </c>
      <c r="EA148" s="68" t="str">
        <f t="shared" si="642"/>
        <v>-</v>
      </c>
      <c r="EB148" s="68" t="str">
        <f t="shared" si="643"/>
        <v>-</v>
      </c>
      <c r="EC148" s="68" t="str">
        <f t="shared" si="644"/>
        <v>-</v>
      </c>
      <c r="ED148" s="68" t="str">
        <f t="shared" si="645"/>
        <v>-</v>
      </c>
      <c r="EE148" s="68"/>
      <c r="EF148" s="355">
        <f t="shared" si="646"/>
        <v>0</v>
      </c>
      <c r="EG148" s="355">
        <f t="shared" si="647"/>
        <v>0</v>
      </c>
      <c r="EH148" s="355">
        <f t="shared" si="648"/>
        <v>0</v>
      </c>
      <c r="EI148" s="355">
        <f t="shared" si="649"/>
        <v>0</v>
      </c>
      <c r="EJ148" s="355">
        <f t="shared" si="650"/>
        <v>0</v>
      </c>
      <c r="EK148" s="355">
        <f t="shared" si="651"/>
        <v>0</v>
      </c>
      <c r="EL148" s="355">
        <f t="shared" si="652"/>
        <v>0</v>
      </c>
      <c r="EM148" s="355">
        <f t="shared" si="653"/>
        <v>0</v>
      </c>
      <c r="EN148" s="68"/>
      <c r="EO148" s="68">
        <f t="shared" si="654"/>
        <v>0</v>
      </c>
      <c r="EP148" s="68" t="str">
        <f t="shared" si="655"/>
        <v>-</v>
      </c>
      <c r="EQ148" s="68" t="str">
        <f t="shared" si="656"/>
        <v>-</v>
      </c>
      <c r="ER148" s="68" t="str">
        <f t="shared" si="657"/>
        <v>-</v>
      </c>
      <c r="ES148" s="68" t="str">
        <f t="shared" si="658"/>
        <v>-</v>
      </c>
      <c r="ET148" s="68" t="str">
        <f t="shared" si="659"/>
        <v>-</v>
      </c>
      <c r="EU148" s="68" t="str">
        <f t="shared" si="660"/>
        <v>-</v>
      </c>
      <c r="EV148" s="68" t="str">
        <f t="shared" si="661"/>
        <v>-</v>
      </c>
      <c r="EW148" s="68"/>
      <c r="EX148" s="355">
        <f t="shared" si="662"/>
        <v>0</v>
      </c>
      <c r="EY148" s="355">
        <f t="shared" si="663"/>
        <v>0</v>
      </c>
      <c r="EZ148" s="355">
        <f t="shared" si="664"/>
        <v>0</v>
      </c>
      <c r="FA148" s="355">
        <f t="shared" si="665"/>
        <v>0</v>
      </c>
      <c r="FB148" s="355">
        <f t="shared" si="666"/>
        <v>0</v>
      </c>
      <c r="FC148" s="355">
        <f t="shared" si="667"/>
        <v>0</v>
      </c>
      <c r="FD148" s="355">
        <f t="shared" si="668"/>
        <v>0</v>
      </c>
      <c r="FE148" s="355">
        <f t="shared" si="669"/>
        <v>0</v>
      </c>
      <c r="FF148" s="68"/>
      <c r="FG148" s="68">
        <f t="shared" si="670"/>
        <v>0</v>
      </c>
      <c r="FH148" s="68" t="str">
        <f t="shared" si="671"/>
        <v>-</v>
      </c>
      <c r="FI148" s="68" t="str">
        <f t="shared" si="672"/>
        <v>-</v>
      </c>
      <c r="FJ148" s="68" t="str">
        <f t="shared" si="673"/>
        <v>-</v>
      </c>
      <c r="FK148" s="68" t="str">
        <f t="shared" si="674"/>
        <v>-</v>
      </c>
      <c r="FL148" s="68" t="str">
        <f t="shared" si="675"/>
        <v>-</v>
      </c>
      <c r="FM148" s="68" t="str">
        <f t="shared" si="676"/>
        <v>-</v>
      </c>
      <c r="FN148" s="68" t="str">
        <f t="shared" si="677"/>
        <v>-</v>
      </c>
      <c r="FO148" s="68"/>
      <c r="FP148" s="355">
        <f t="shared" si="678"/>
        <v>0</v>
      </c>
      <c r="FQ148" s="355">
        <f t="shared" si="679"/>
        <v>0</v>
      </c>
      <c r="FR148" s="355">
        <f t="shared" si="680"/>
        <v>0</v>
      </c>
      <c r="FS148" s="355">
        <f t="shared" si="681"/>
        <v>0</v>
      </c>
      <c r="FT148" s="355">
        <f t="shared" si="682"/>
        <v>0</v>
      </c>
      <c r="FU148" s="355">
        <f t="shared" si="683"/>
        <v>0</v>
      </c>
      <c r="FV148" s="355">
        <f t="shared" si="684"/>
        <v>0</v>
      </c>
      <c r="FW148" s="355">
        <f t="shared" si="685"/>
        <v>0</v>
      </c>
      <c r="FX148" s="68"/>
      <c r="FY148" s="68">
        <f t="shared" si="686"/>
        <v>0</v>
      </c>
      <c r="FZ148" s="68" t="str">
        <f t="shared" si="687"/>
        <v>-</v>
      </c>
      <c r="GA148" s="68" t="str">
        <f t="shared" si="688"/>
        <v>-</v>
      </c>
      <c r="GB148" s="68" t="str">
        <f t="shared" si="689"/>
        <v>-</v>
      </c>
      <c r="GC148" s="68" t="str">
        <f t="shared" si="690"/>
        <v>-</v>
      </c>
      <c r="GD148" s="68" t="str">
        <f t="shared" si="691"/>
        <v>-</v>
      </c>
      <c r="GE148" s="68" t="str">
        <f t="shared" si="692"/>
        <v>-</v>
      </c>
      <c r="GF148" s="68" t="str">
        <f t="shared" si="693"/>
        <v>-</v>
      </c>
    </row>
    <row r="149" spans="1:188" ht="12" x14ac:dyDescent="0.3">
      <c r="A149" s="387"/>
      <c r="B149" s="405" t="s">
        <v>244</v>
      </c>
      <c r="C149" s="387" t="s">
        <v>26</v>
      </c>
      <c r="D149" s="388">
        <v>0.27083333333333331</v>
      </c>
      <c r="E149" s="388">
        <v>0.72916666666666663</v>
      </c>
      <c r="F149" s="389" t="str">
        <f t="shared" si="571"/>
        <v>Off-PT</v>
      </c>
      <c r="G149" s="9"/>
      <c r="H149" s="432">
        <f>INDEX(Lookup!$F$229:$Q$236,MATCH('3rd Party Channels'!B149,Lookup!$F$229:$F$236,0),MATCH('3rd Party Channels'!$F$9,Lookup!$F$337:$Q$337,0))</f>
        <v>0.1</v>
      </c>
      <c r="I149" s="391">
        <v>182</v>
      </c>
      <c r="J149" s="392">
        <f t="shared" si="572"/>
        <v>683.8</v>
      </c>
      <c r="K149" s="433">
        <f t="shared" si="588"/>
        <v>0</v>
      </c>
      <c r="L149" s="394">
        <f t="shared" si="573"/>
        <v>0</v>
      </c>
      <c r="M149" s="395">
        <f t="shared" si="574"/>
        <v>182</v>
      </c>
      <c r="N149" s="395">
        <f t="shared" si="575"/>
        <v>0</v>
      </c>
      <c r="O149" s="9">
        <f t="shared" si="589"/>
        <v>0</v>
      </c>
      <c r="P149" s="9">
        <f t="shared" si="590"/>
        <v>0</v>
      </c>
      <c r="Q149" s="9">
        <f t="shared" si="591"/>
        <v>0</v>
      </c>
      <c r="R149" s="9">
        <f t="shared" si="592"/>
        <v>0</v>
      </c>
      <c r="S149" s="9">
        <f t="shared" si="593"/>
        <v>0</v>
      </c>
      <c r="T149" s="9">
        <f t="shared" si="594"/>
        <v>0</v>
      </c>
      <c r="U149" s="9">
        <f t="shared" si="595"/>
        <v>0</v>
      </c>
      <c r="V149" s="9">
        <f t="shared" si="596"/>
        <v>0</v>
      </c>
      <c r="W149" s="9">
        <f t="shared" si="597"/>
        <v>0</v>
      </c>
      <c r="X149" s="9">
        <f t="shared" si="598"/>
        <v>0</v>
      </c>
      <c r="Y149" s="9">
        <f t="shared" si="576"/>
        <v>0</v>
      </c>
      <c r="Z149" s="9">
        <f t="shared" si="599"/>
        <v>0</v>
      </c>
      <c r="AA149" s="9">
        <f t="shared" si="600"/>
        <v>0</v>
      </c>
      <c r="AB149" s="9">
        <f t="shared" si="601"/>
        <v>0</v>
      </c>
      <c r="AC149" s="9">
        <f t="shared" si="577"/>
        <v>0</v>
      </c>
      <c r="AD149" s="9">
        <f t="shared" si="578"/>
        <v>0</v>
      </c>
      <c r="AE149" s="9">
        <f t="shared" si="579"/>
        <v>0</v>
      </c>
      <c r="AF149" s="9">
        <f t="shared" si="580"/>
        <v>0</v>
      </c>
      <c r="AG149" s="9">
        <f t="shared" si="581"/>
        <v>0</v>
      </c>
      <c r="AH149" s="8">
        <f t="shared" si="582"/>
        <v>182</v>
      </c>
      <c r="AI149" s="8">
        <f t="shared" si="583"/>
        <v>0</v>
      </c>
      <c r="AJ149" s="8">
        <f t="shared" si="584"/>
        <v>0</v>
      </c>
      <c r="AK149" s="8">
        <f t="shared" si="585"/>
        <v>0</v>
      </c>
      <c r="AL149" s="8">
        <f t="shared" si="586"/>
        <v>0</v>
      </c>
      <c r="AM149" s="103" t="str">
        <f t="shared" si="587"/>
        <v>1</v>
      </c>
      <c r="AN149" s="63"/>
      <c r="AO149" s="63"/>
      <c r="AP149" s="63"/>
      <c r="AQ149" s="66"/>
      <c r="AR149" s="66"/>
      <c r="AS149" s="63"/>
      <c r="AT149" s="63"/>
      <c r="AU149" s="63"/>
      <c r="AV149" s="63"/>
      <c r="AW149" s="63"/>
      <c r="AX149" s="66"/>
      <c r="AY149" s="66"/>
      <c r="AZ149" s="63"/>
      <c r="BA149" s="63"/>
      <c r="BB149" s="63"/>
      <c r="BC149" s="63"/>
      <c r="BD149" s="63"/>
      <c r="BE149" s="66"/>
      <c r="BF149" s="66"/>
      <c r="BG149" s="63"/>
      <c r="BH149" s="63"/>
      <c r="BI149" s="63"/>
      <c r="BJ149" s="63"/>
      <c r="BK149" s="63"/>
      <c r="BL149" s="66"/>
      <c r="BM149" s="66"/>
      <c r="BN149" s="63"/>
      <c r="BO149" s="63"/>
      <c r="BP149" s="63"/>
      <c r="BQ149" s="63"/>
      <c r="BR149" s="63"/>
      <c r="BS149" s="70"/>
      <c r="BU149" s="70">
        <f t="shared" si="602"/>
        <v>0</v>
      </c>
      <c r="BV149" s="70">
        <f t="shared" si="603"/>
        <v>0</v>
      </c>
      <c r="BW149" s="70">
        <f t="shared" si="604"/>
        <v>0</v>
      </c>
      <c r="BX149" s="70">
        <f t="shared" si="605"/>
        <v>0</v>
      </c>
      <c r="BY149" s="70">
        <f t="shared" si="606"/>
        <v>0</v>
      </c>
      <c r="BZ149" s="70">
        <f t="shared" si="607"/>
        <v>0</v>
      </c>
      <c r="CB149" s="104">
        <f t="shared" si="608"/>
        <v>0</v>
      </c>
      <c r="CC149" s="104">
        <f t="shared" si="609"/>
        <v>0</v>
      </c>
      <c r="CD149" s="104">
        <f t="shared" si="610"/>
        <v>0</v>
      </c>
      <c r="CE149" s="104">
        <f t="shared" si="611"/>
        <v>0</v>
      </c>
      <c r="CF149" s="104">
        <f t="shared" si="612"/>
        <v>0</v>
      </c>
      <c r="CG149" s="104">
        <f t="shared" si="613"/>
        <v>0</v>
      </c>
      <c r="CI149" s="105">
        <f t="shared" si="694"/>
        <v>0</v>
      </c>
      <c r="CJ149" s="105">
        <f t="shared" si="695"/>
        <v>0</v>
      </c>
      <c r="CK149" s="105">
        <f t="shared" si="696"/>
        <v>0</v>
      </c>
      <c r="CL149" s="105">
        <f t="shared" si="697"/>
        <v>0</v>
      </c>
      <c r="CM149" s="105">
        <f t="shared" si="698"/>
        <v>0</v>
      </c>
      <c r="CN149" s="105">
        <f t="shared" si="699"/>
        <v>0</v>
      </c>
      <c r="CO149" s="105">
        <f t="shared" si="700"/>
        <v>0</v>
      </c>
      <c r="CP149" s="105">
        <f t="shared" si="701"/>
        <v>0</v>
      </c>
      <c r="CV149" s="355">
        <f t="shared" si="614"/>
        <v>0</v>
      </c>
      <c r="CW149" s="355">
        <f t="shared" si="615"/>
        <v>0</v>
      </c>
      <c r="CX149" s="355">
        <f t="shared" si="616"/>
        <v>0</v>
      </c>
      <c r="CY149" s="355">
        <f t="shared" si="617"/>
        <v>0</v>
      </c>
      <c r="CZ149" s="355">
        <f t="shared" si="618"/>
        <v>0</v>
      </c>
      <c r="DA149" s="355">
        <f t="shared" si="619"/>
        <v>0</v>
      </c>
      <c r="DB149" s="355">
        <f t="shared" si="620"/>
        <v>0</v>
      </c>
      <c r="DC149" s="355">
        <f t="shared" si="621"/>
        <v>0</v>
      </c>
      <c r="DD149" s="68"/>
      <c r="DE149" s="1168">
        <f t="shared" si="622"/>
        <v>0</v>
      </c>
      <c r="DF149" s="1168" t="str">
        <f t="shared" si="623"/>
        <v>-</v>
      </c>
      <c r="DG149" s="1168" t="str">
        <f t="shared" si="624"/>
        <v>-</v>
      </c>
      <c r="DH149" s="1168" t="str">
        <f t="shared" si="625"/>
        <v>-</v>
      </c>
      <c r="DI149" s="1168" t="str">
        <f t="shared" si="626"/>
        <v>-</v>
      </c>
      <c r="DJ149" s="1168" t="str">
        <f t="shared" si="627"/>
        <v>-</v>
      </c>
      <c r="DK149" s="1168" t="str">
        <f t="shared" si="628"/>
        <v>-</v>
      </c>
      <c r="DL149" s="1168" t="str">
        <f t="shared" si="629"/>
        <v>-</v>
      </c>
      <c r="DM149" s="68"/>
      <c r="DN149" s="355">
        <f t="shared" si="630"/>
        <v>0</v>
      </c>
      <c r="DO149" s="355">
        <f t="shared" si="631"/>
        <v>0</v>
      </c>
      <c r="DP149" s="355">
        <f t="shared" si="632"/>
        <v>0</v>
      </c>
      <c r="DQ149" s="355">
        <f t="shared" si="633"/>
        <v>0</v>
      </c>
      <c r="DR149" s="355">
        <f t="shared" si="634"/>
        <v>0</v>
      </c>
      <c r="DS149" s="355">
        <f t="shared" si="635"/>
        <v>0</v>
      </c>
      <c r="DT149" s="355">
        <f t="shared" si="636"/>
        <v>0</v>
      </c>
      <c r="DU149" s="355">
        <f t="shared" si="637"/>
        <v>0</v>
      </c>
      <c r="DV149" s="68"/>
      <c r="DW149" s="68">
        <f t="shared" si="638"/>
        <v>0</v>
      </c>
      <c r="DX149" s="68" t="str">
        <f t="shared" si="639"/>
        <v>-</v>
      </c>
      <c r="DY149" s="68" t="str">
        <f t="shared" si="640"/>
        <v>-</v>
      </c>
      <c r="DZ149" s="68" t="str">
        <f t="shared" si="641"/>
        <v>-</v>
      </c>
      <c r="EA149" s="68" t="str">
        <f t="shared" si="642"/>
        <v>-</v>
      </c>
      <c r="EB149" s="68" t="str">
        <f t="shared" si="643"/>
        <v>-</v>
      </c>
      <c r="EC149" s="68" t="str">
        <f t="shared" si="644"/>
        <v>-</v>
      </c>
      <c r="ED149" s="68" t="str">
        <f t="shared" si="645"/>
        <v>-</v>
      </c>
      <c r="EE149" s="68"/>
      <c r="EF149" s="355">
        <f t="shared" si="646"/>
        <v>0</v>
      </c>
      <c r="EG149" s="355">
        <f t="shared" si="647"/>
        <v>0</v>
      </c>
      <c r="EH149" s="355">
        <f t="shared" si="648"/>
        <v>0</v>
      </c>
      <c r="EI149" s="355">
        <f t="shared" si="649"/>
        <v>0</v>
      </c>
      <c r="EJ149" s="355">
        <f t="shared" si="650"/>
        <v>0</v>
      </c>
      <c r="EK149" s="355">
        <f t="shared" si="651"/>
        <v>0</v>
      </c>
      <c r="EL149" s="355">
        <f t="shared" si="652"/>
        <v>0</v>
      </c>
      <c r="EM149" s="355">
        <f t="shared" si="653"/>
        <v>0</v>
      </c>
      <c r="EN149" s="68"/>
      <c r="EO149" s="68">
        <f t="shared" si="654"/>
        <v>0</v>
      </c>
      <c r="EP149" s="68" t="str">
        <f t="shared" si="655"/>
        <v>-</v>
      </c>
      <c r="EQ149" s="68" t="str">
        <f t="shared" si="656"/>
        <v>-</v>
      </c>
      <c r="ER149" s="68" t="str">
        <f t="shared" si="657"/>
        <v>-</v>
      </c>
      <c r="ES149" s="68" t="str">
        <f t="shared" si="658"/>
        <v>-</v>
      </c>
      <c r="ET149" s="68" t="str">
        <f t="shared" si="659"/>
        <v>-</v>
      </c>
      <c r="EU149" s="68" t="str">
        <f t="shared" si="660"/>
        <v>-</v>
      </c>
      <c r="EV149" s="68" t="str">
        <f t="shared" si="661"/>
        <v>-</v>
      </c>
      <c r="EW149" s="68"/>
      <c r="EX149" s="355">
        <f t="shared" si="662"/>
        <v>0</v>
      </c>
      <c r="EY149" s="355">
        <f t="shared" si="663"/>
        <v>0</v>
      </c>
      <c r="EZ149" s="355">
        <f t="shared" si="664"/>
        <v>0</v>
      </c>
      <c r="FA149" s="355">
        <f t="shared" si="665"/>
        <v>0</v>
      </c>
      <c r="FB149" s="355">
        <f t="shared" si="666"/>
        <v>0</v>
      </c>
      <c r="FC149" s="355">
        <f t="shared" si="667"/>
        <v>0</v>
      </c>
      <c r="FD149" s="355">
        <f t="shared" si="668"/>
        <v>0</v>
      </c>
      <c r="FE149" s="355">
        <f t="shared" si="669"/>
        <v>0</v>
      </c>
      <c r="FF149" s="68"/>
      <c r="FG149" s="68">
        <f t="shared" si="670"/>
        <v>0</v>
      </c>
      <c r="FH149" s="68" t="str">
        <f t="shared" si="671"/>
        <v>-</v>
      </c>
      <c r="FI149" s="68" t="str">
        <f t="shared" si="672"/>
        <v>-</v>
      </c>
      <c r="FJ149" s="68" t="str">
        <f t="shared" si="673"/>
        <v>-</v>
      </c>
      <c r="FK149" s="68" t="str">
        <f t="shared" si="674"/>
        <v>-</v>
      </c>
      <c r="FL149" s="68" t="str">
        <f t="shared" si="675"/>
        <v>-</v>
      </c>
      <c r="FM149" s="68" t="str">
        <f t="shared" si="676"/>
        <v>-</v>
      </c>
      <c r="FN149" s="68" t="str">
        <f t="shared" si="677"/>
        <v>-</v>
      </c>
      <c r="FO149" s="68"/>
      <c r="FP149" s="355">
        <f t="shared" si="678"/>
        <v>0</v>
      </c>
      <c r="FQ149" s="355">
        <f t="shared" si="679"/>
        <v>0</v>
      </c>
      <c r="FR149" s="355">
        <f t="shared" si="680"/>
        <v>0</v>
      </c>
      <c r="FS149" s="355">
        <f t="shared" si="681"/>
        <v>0</v>
      </c>
      <c r="FT149" s="355">
        <f t="shared" si="682"/>
        <v>0</v>
      </c>
      <c r="FU149" s="355">
        <f t="shared" si="683"/>
        <v>0</v>
      </c>
      <c r="FV149" s="355">
        <f t="shared" si="684"/>
        <v>0</v>
      </c>
      <c r="FW149" s="355">
        <f t="shared" si="685"/>
        <v>0</v>
      </c>
      <c r="FX149" s="68"/>
      <c r="FY149" s="68">
        <f t="shared" si="686"/>
        <v>0</v>
      </c>
      <c r="FZ149" s="68" t="str">
        <f t="shared" si="687"/>
        <v>-</v>
      </c>
      <c r="GA149" s="68" t="str">
        <f t="shared" si="688"/>
        <v>-</v>
      </c>
      <c r="GB149" s="68" t="str">
        <f t="shared" si="689"/>
        <v>-</v>
      </c>
      <c r="GC149" s="68" t="str">
        <f t="shared" si="690"/>
        <v>-</v>
      </c>
      <c r="GD149" s="68" t="str">
        <f t="shared" si="691"/>
        <v>-</v>
      </c>
      <c r="GE149" s="68" t="str">
        <f t="shared" si="692"/>
        <v>-</v>
      </c>
      <c r="GF149" s="68" t="str">
        <f t="shared" si="693"/>
        <v>-</v>
      </c>
    </row>
    <row r="150" spans="1:188" ht="12" x14ac:dyDescent="0.3">
      <c r="A150" s="387"/>
      <c r="B150" s="387" t="s">
        <v>226</v>
      </c>
      <c r="C150" s="387" t="s">
        <v>26</v>
      </c>
      <c r="D150" s="388">
        <v>0.72916666666666663</v>
      </c>
      <c r="E150" s="388">
        <v>0</v>
      </c>
      <c r="F150" s="389" t="str">
        <f t="shared" si="571"/>
        <v>PT</v>
      </c>
      <c r="G150" s="9"/>
      <c r="H150" s="432">
        <f>INDEX(Lookup!$F$229:$Q$236,MATCH('3rd Party Channels'!B150,Lookup!$F$229:$F$236,0),MATCH('3rd Party Channels'!$F$9,Lookup!$F$337:$Q$337,0))</f>
        <v>0.1</v>
      </c>
      <c r="I150" s="391">
        <v>224.9</v>
      </c>
      <c r="J150" s="392">
        <f t="shared" si="572"/>
        <v>683.8</v>
      </c>
      <c r="K150" s="433">
        <f t="shared" si="588"/>
        <v>0</v>
      </c>
      <c r="L150" s="394">
        <f t="shared" si="573"/>
        <v>0</v>
      </c>
      <c r="M150" s="395">
        <f t="shared" si="574"/>
        <v>224.9</v>
      </c>
      <c r="N150" s="395">
        <f t="shared" si="575"/>
        <v>0</v>
      </c>
      <c r="O150" s="9">
        <f t="shared" si="589"/>
        <v>0</v>
      </c>
      <c r="P150" s="9">
        <f t="shared" si="590"/>
        <v>0</v>
      </c>
      <c r="Q150" s="9">
        <f t="shared" si="591"/>
        <v>0</v>
      </c>
      <c r="R150" s="9">
        <f t="shared" si="592"/>
        <v>0</v>
      </c>
      <c r="S150" s="9">
        <f t="shared" si="593"/>
        <v>0</v>
      </c>
      <c r="T150" s="9">
        <f t="shared" si="594"/>
        <v>0</v>
      </c>
      <c r="U150" s="9">
        <f t="shared" si="595"/>
        <v>0</v>
      </c>
      <c r="V150" s="9">
        <f t="shared" si="596"/>
        <v>0</v>
      </c>
      <c r="W150" s="9">
        <f t="shared" si="597"/>
        <v>0</v>
      </c>
      <c r="X150" s="9">
        <f t="shared" si="598"/>
        <v>0</v>
      </c>
      <c r="Y150" s="9">
        <f t="shared" si="576"/>
        <v>0</v>
      </c>
      <c r="Z150" s="9">
        <f t="shared" si="599"/>
        <v>0</v>
      </c>
      <c r="AA150" s="9">
        <f t="shared" si="600"/>
        <v>0</v>
      </c>
      <c r="AB150" s="9">
        <f t="shared" si="601"/>
        <v>0</v>
      </c>
      <c r="AC150" s="9">
        <f t="shared" si="577"/>
        <v>0</v>
      </c>
      <c r="AD150" s="9">
        <f t="shared" si="578"/>
        <v>0</v>
      </c>
      <c r="AE150" s="9">
        <f t="shared" si="579"/>
        <v>0</v>
      </c>
      <c r="AF150" s="9">
        <f t="shared" si="580"/>
        <v>0</v>
      </c>
      <c r="AG150" s="9">
        <f t="shared" si="581"/>
        <v>0</v>
      </c>
      <c r="AH150" s="8">
        <f t="shared" si="582"/>
        <v>224.9</v>
      </c>
      <c r="AI150" s="8">
        <f t="shared" si="583"/>
        <v>0</v>
      </c>
      <c r="AJ150" s="8">
        <f t="shared" si="584"/>
        <v>0</v>
      </c>
      <c r="AK150" s="8">
        <f t="shared" si="585"/>
        <v>0</v>
      </c>
      <c r="AL150" s="8">
        <f t="shared" si="586"/>
        <v>0</v>
      </c>
      <c r="AM150" s="103" t="str">
        <f t="shared" si="587"/>
        <v>1</v>
      </c>
      <c r="AN150" s="63"/>
      <c r="AO150" s="63"/>
      <c r="AP150" s="63"/>
      <c r="AQ150" s="66"/>
      <c r="AR150" s="66"/>
      <c r="AS150" s="63"/>
      <c r="AT150" s="63"/>
      <c r="AU150" s="63"/>
      <c r="AV150" s="63"/>
      <c r="AW150" s="63"/>
      <c r="AX150" s="66"/>
      <c r="AY150" s="66"/>
      <c r="AZ150" s="63"/>
      <c r="BA150" s="63"/>
      <c r="BB150" s="63"/>
      <c r="BC150" s="63"/>
      <c r="BD150" s="63"/>
      <c r="BE150" s="66"/>
      <c r="BF150" s="66"/>
      <c r="BG150" s="63"/>
      <c r="BH150" s="63"/>
      <c r="BI150" s="63"/>
      <c r="BJ150" s="63"/>
      <c r="BK150" s="63"/>
      <c r="BL150" s="66"/>
      <c r="BM150" s="66"/>
      <c r="BN150" s="63"/>
      <c r="BO150" s="63"/>
      <c r="BP150" s="63"/>
      <c r="BQ150" s="63"/>
      <c r="BR150" s="63"/>
      <c r="BS150" s="70"/>
      <c r="BU150" s="70">
        <f t="shared" si="602"/>
        <v>0</v>
      </c>
      <c r="BV150" s="70">
        <f t="shared" si="603"/>
        <v>0</v>
      </c>
      <c r="BW150" s="70">
        <f t="shared" si="604"/>
        <v>0</v>
      </c>
      <c r="BX150" s="70">
        <f t="shared" si="605"/>
        <v>0</v>
      </c>
      <c r="BY150" s="70">
        <f t="shared" si="606"/>
        <v>0</v>
      </c>
      <c r="BZ150" s="70">
        <f t="shared" si="607"/>
        <v>0</v>
      </c>
      <c r="CB150" s="104">
        <f t="shared" si="608"/>
        <v>0</v>
      </c>
      <c r="CC150" s="104">
        <f t="shared" si="609"/>
        <v>0</v>
      </c>
      <c r="CD150" s="104">
        <f t="shared" si="610"/>
        <v>0</v>
      </c>
      <c r="CE150" s="104">
        <f t="shared" si="611"/>
        <v>0</v>
      </c>
      <c r="CF150" s="104">
        <f t="shared" si="612"/>
        <v>0</v>
      </c>
      <c r="CG150" s="104">
        <f t="shared" si="613"/>
        <v>0</v>
      </c>
      <c r="CI150" s="105">
        <f>P150*H150</f>
        <v>0</v>
      </c>
      <c r="CJ150" s="105">
        <f>R150*H150</f>
        <v>0</v>
      </c>
      <c r="CK150" s="105">
        <f>T150*H150</f>
        <v>0</v>
      </c>
      <c r="CL150" s="105">
        <f>V150*H150</f>
        <v>0</v>
      </c>
      <c r="CM150" s="105">
        <f>X150*H150</f>
        <v>0</v>
      </c>
      <c r="CN150" s="105">
        <f>Y150*H150</f>
        <v>0</v>
      </c>
      <c r="CO150" s="105">
        <f>Z150*H150</f>
        <v>0</v>
      </c>
      <c r="CP150" s="105">
        <f>AA150*H150</f>
        <v>0</v>
      </c>
      <c r="CV150" s="355">
        <f t="shared" si="614"/>
        <v>0</v>
      </c>
      <c r="CW150" s="355">
        <f t="shared" si="615"/>
        <v>0</v>
      </c>
      <c r="CX150" s="355">
        <f t="shared" si="616"/>
        <v>0</v>
      </c>
      <c r="CY150" s="355">
        <f t="shared" si="617"/>
        <v>0</v>
      </c>
      <c r="CZ150" s="355">
        <f t="shared" si="618"/>
        <v>0</v>
      </c>
      <c r="DA150" s="355">
        <f t="shared" si="619"/>
        <v>0</v>
      </c>
      <c r="DB150" s="355">
        <f t="shared" si="620"/>
        <v>0</v>
      </c>
      <c r="DC150" s="355">
        <f t="shared" si="621"/>
        <v>0</v>
      </c>
      <c r="DD150" s="68"/>
      <c r="DE150" s="1168">
        <f t="shared" si="622"/>
        <v>0</v>
      </c>
      <c r="DF150" s="1168" t="str">
        <f t="shared" si="623"/>
        <v>-</v>
      </c>
      <c r="DG150" s="1168" t="str">
        <f t="shared" si="624"/>
        <v>-</v>
      </c>
      <c r="DH150" s="1168" t="str">
        <f t="shared" si="625"/>
        <v>-</v>
      </c>
      <c r="DI150" s="1168" t="str">
        <f t="shared" si="626"/>
        <v>-</v>
      </c>
      <c r="DJ150" s="1168" t="str">
        <f t="shared" si="627"/>
        <v>-</v>
      </c>
      <c r="DK150" s="1168" t="str">
        <f t="shared" si="628"/>
        <v>-</v>
      </c>
      <c r="DL150" s="1168" t="str">
        <f t="shared" si="629"/>
        <v>-</v>
      </c>
      <c r="DM150" s="68"/>
      <c r="DN150" s="355">
        <f t="shared" si="630"/>
        <v>0</v>
      </c>
      <c r="DO150" s="355">
        <f t="shared" si="631"/>
        <v>0</v>
      </c>
      <c r="DP150" s="355">
        <f t="shared" si="632"/>
        <v>0</v>
      </c>
      <c r="DQ150" s="355">
        <f t="shared" si="633"/>
        <v>0</v>
      </c>
      <c r="DR150" s="355">
        <f t="shared" si="634"/>
        <v>0</v>
      </c>
      <c r="DS150" s="355">
        <f t="shared" si="635"/>
        <v>0</v>
      </c>
      <c r="DT150" s="355">
        <f t="shared" si="636"/>
        <v>0</v>
      </c>
      <c r="DU150" s="355">
        <f t="shared" si="637"/>
        <v>0</v>
      </c>
      <c r="DV150" s="68"/>
      <c r="DW150" s="68">
        <f t="shared" si="638"/>
        <v>0</v>
      </c>
      <c r="DX150" s="68" t="str">
        <f t="shared" si="639"/>
        <v>-</v>
      </c>
      <c r="DY150" s="68" t="str">
        <f t="shared" si="640"/>
        <v>-</v>
      </c>
      <c r="DZ150" s="68" t="str">
        <f t="shared" si="641"/>
        <v>-</v>
      </c>
      <c r="EA150" s="68" t="str">
        <f t="shared" si="642"/>
        <v>-</v>
      </c>
      <c r="EB150" s="68" t="str">
        <f t="shared" si="643"/>
        <v>-</v>
      </c>
      <c r="EC150" s="68" t="str">
        <f t="shared" si="644"/>
        <v>-</v>
      </c>
      <c r="ED150" s="68" t="str">
        <f t="shared" si="645"/>
        <v>-</v>
      </c>
      <c r="EE150" s="68"/>
      <c r="EF150" s="355">
        <f t="shared" si="646"/>
        <v>0</v>
      </c>
      <c r="EG150" s="355">
        <f t="shared" si="647"/>
        <v>0</v>
      </c>
      <c r="EH150" s="355">
        <f t="shared" si="648"/>
        <v>0</v>
      </c>
      <c r="EI150" s="355">
        <f t="shared" si="649"/>
        <v>0</v>
      </c>
      <c r="EJ150" s="355">
        <f t="shared" si="650"/>
        <v>0</v>
      </c>
      <c r="EK150" s="355">
        <f t="shared" si="651"/>
        <v>0</v>
      </c>
      <c r="EL150" s="355">
        <f t="shared" si="652"/>
        <v>0</v>
      </c>
      <c r="EM150" s="355">
        <f t="shared" si="653"/>
        <v>0</v>
      </c>
      <c r="EN150" s="68"/>
      <c r="EO150" s="68">
        <f t="shared" si="654"/>
        <v>0</v>
      </c>
      <c r="EP150" s="68" t="str">
        <f t="shared" si="655"/>
        <v>-</v>
      </c>
      <c r="EQ150" s="68" t="str">
        <f t="shared" si="656"/>
        <v>-</v>
      </c>
      <c r="ER150" s="68" t="str">
        <f t="shared" si="657"/>
        <v>-</v>
      </c>
      <c r="ES150" s="68" t="str">
        <f t="shared" si="658"/>
        <v>-</v>
      </c>
      <c r="ET150" s="68" t="str">
        <f t="shared" si="659"/>
        <v>-</v>
      </c>
      <c r="EU150" s="68" t="str">
        <f t="shared" si="660"/>
        <v>-</v>
      </c>
      <c r="EV150" s="68" t="str">
        <f t="shared" si="661"/>
        <v>-</v>
      </c>
      <c r="EW150" s="68"/>
      <c r="EX150" s="355">
        <f t="shared" si="662"/>
        <v>0</v>
      </c>
      <c r="EY150" s="355">
        <f t="shared" si="663"/>
        <v>0</v>
      </c>
      <c r="EZ150" s="355">
        <f t="shared" si="664"/>
        <v>0</v>
      </c>
      <c r="FA150" s="355">
        <f t="shared" si="665"/>
        <v>0</v>
      </c>
      <c r="FB150" s="355">
        <f t="shared" si="666"/>
        <v>0</v>
      </c>
      <c r="FC150" s="355">
        <f t="shared" si="667"/>
        <v>0</v>
      </c>
      <c r="FD150" s="355">
        <f t="shared" si="668"/>
        <v>0</v>
      </c>
      <c r="FE150" s="355">
        <f t="shared" si="669"/>
        <v>0</v>
      </c>
      <c r="FF150" s="68"/>
      <c r="FG150" s="68">
        <f t="shared" si="670"/>
        <v>0</v>
      </c>
      <c r="FH150" s="68" t="str">
        <f t="shared" si="671"/>
        <v>-</v>
      </c>
      <c r="FI150" s="68" t="str">
        <f t="shared" si="672"/>
        <v>-</v>
      </c>
      <c r="FJ150" s="68" t="str">
        <f t="shared" si="673"/>
        <v>-</v>
      </c>
      <c r="FK150" s="68" t="str">
        <f t="shared" si="674"/>
        <v>-</v>
      </c>
      <c r="FL150" s="68" t="str">
        <f t="shared" si="675"/>
        <v>-</v>
      </c>
      <c r="FM150" s="68" t="str">
        <f t="shared" si="676"/>
        <v>-</v>
      </c>
      <c r="FN150" s="68" t="str">
        <f t="shared" si="677"/>
        <v>-</v>
      </c>
      <c r="FO150" s="68"/>
      <c r="FP150" s="355">
        <f t="shared" si="678"/>
        <v>0</v>
      </c>
      <c r="FQ150" s="355">
        <f t="shared" si="679"/>
        <v>0</v>
      </c>
      <c r="FR150" s="355">
        <f t="shared" si="680"/>
        <v>0</v>
      </c>
      <c r="FS150" s="355">
        <f t="shared" si="681"/>
        <v>0</v>
      </c>
      <c r="FT150" s="355">
        <f t="shared" si="682"/>
        <v>0</v>
      </c>
      <c r="FU150" s="355">
        <f t="shared" si="683"/>
        <v>0</v>
      </c>
      <c r="FV150" s="355">
        <f t="shared" si="684"/>
        <v>0</v>
      </c>
      <c r="FW150" s="355">
        <f t="shared" si="685"/>
        <v>0</v>
      </c>
      <c r="FX150" s="68"/>
      <c r="FY150" s="68">
        <f t="shared" si="686"/>
        <v>0</v>
      </c>
      <c r="FZ150" s="68" t="str">
        <f t="shared" si="687"/>
        <v>-</v>
      </c>
      <c r="GA150" s="68" t="str">
        <f t="shared" si="688"/>
        <v>-</v>
      </c>
      <c r="GB150" s="68" t="str">
        <f t="shared" si="689"/>
        <v>-</v>
      </c>
      <c r="GC150" s="68" t="str">
        <f t="shared" si="690"/>
        <v>-</v>
      </c>
      <c r="GD150" s="68" t="str">
        <f t="shared" si="691"/>
        <v>-</v>
      </c>
      <c r="GE150" s="68" t="str">
        <f t="shared" si="692"/>
        <v>-</v>
      </c>
      <c r="GF150" s="68" t="str">
        <f t="shared" si="693"/>
        <v>-</v>
      </c>
    </row>
    <row r="151" spans="1:188" ht="12" x14ac:dyDescent="0.3">
      <c r="A151" s="387"/>
      <c r="B151" s="387" t="s">
        <v>226</v>
      </c>
      <c r="C151" s="387" t="s">
        <v>26</v>
      </c>
      <c r="D151" s="388">
        <v>0.72916666666666663</v>
      </c>
      <c r="E151" s="388">
        <v>0</v>
      </c>
      <c r="F151" s="389" t="str">
        <f t="shared" si="571"/>
        <v>PT</v>
      </c>
      <c r="G151" s="9"/>
      <c r="H151" s="432">
        <f>INDEX(Lookup!$F$229:$Q$236,MATCH('3rd Party Channels'!B151,Lookup!$F$229:$F$236,0),MATCH('3rd Party Channels'!$F$9,Lookup!$F$337:$Q$337,0))</f>
        <v>0.1</v>
      </c>
      <c r="I151" s="391">
        <v>224.9</v>
      </c>
      <c r="J151" s="392">
        <f t="shared" si="572"/>
        <v>683.8</v>
      </c>
      <c r="K151" s="433">
        <f t="shared" si="588"/>
        <v>0</v>
      </c>
      <c r="L151" s="394">
        <f t="shared" si="573"/>
        <v>0</v>
      </c>
      <c r="M151" s="395">
        <f t="shared" si="574"/>
        <v>224.9</v>
      </c>
      <c r="N151" s="395">
        <f t="shared" si="575"/>
        <v>0</v>
      </c>
      <c r="O151" s="9">
        <f t="shared" si="589"/>
        <v>0</v>
      </c>
      <c r="P151" s="9">
        <f t="shared" si="590"/>
        <v>0</v>
      </c>
      <c r="Q151" s="9">
        <f t="shared" si="591"/>
        <v>0</v>
      </c>
      <c r="R151" s="9">
        <f t="shared" si="592"/>
        <v>0</v>
      </c>
      <c r="S151" s="9">
        <f t="shared" si="593"/>
        <v>0</v>
      </c>
      <c r="T151" s="9">
        <f t="shared" si="594"/>
        <v>0</v>
      </c>
      <c r="U151" s="9">
        <f t="shared" si="595"/>
        <v>0</v>
      </c>
      <c r="V151" s="9">
        <f t="shared" si="596"/>
        <v>0</v>
      </c>
      <c r="W151" s="9">
        <f t="shared" si="597"/>
        <v>0</v>
      </c>
      <c r="X151" s="9">
        <f t="shared" si="598"/>
        <v>0</v>
      </c>
      <c r="Y151" s="9">
        <f t="shared" si="576"/>
        <v>0</v>
      </c>
      <c r="Z151" s="9">
        <f t="shared" si="599"/>
        <v>0</v>
      </c>
      <c r="AA151" s="9">
        <f t="shared" si="600"/>
        <v>0</v>
      </c>
      <c r="AB151" s="9">
        <f t="shared" si="601"/>
        <v>0</v>
      </c>
      <c r="AC151" s="9">
        <f t="shared" si="577"/>
        <v>0</v>
      </c>
      <c r="AD151" s="9">
        <f t="shared" si="578"/>
        <v>0</v>
      </c>
      <c r="AE151" s="9">
        <f t="shared" si="579"/>
        <v>0</v>
      </c>
      <c r="AF151" s="9">
        <f t="shared" si="580"/>
        <v>0</v>
      </c>
      <c r="AG151" s="9">
        <f t="shared" si="581"/>
        <v>0</v>
      </c>
      <c r="AH151" s="8">
        <f t="shared" si="582"/>
        <v>224.9</v>
      </c>
      <c r="AI151" s="8">
        <f t="shared" si="583"/>
        <v>0</v>
      </c>
      <c r="AJ151" s="8">
        <f t="shared" si="584"/>
        <v>0</v>
      </c>
      <c r="AK151" s="8">
        <f t="shared" si="585"/>
        <v>0</v>
      </c>
      <c r="AL151" s="8">
        <f t="shared" si="586"/>
        <v>0</v>
      </c>
      <c r="AM151" s="103" t="str">
        <f t="shared" si="587"/>
        <v>1</v>
      </c>
      <c r="AN151" s="63"/>
      <c r="AO151" s="63"/>
      <c r="AP151" s="63"/>
      <c r="AQ151" s="66"/>
      <c r="AR151" s="66"/>
      <c r="AS151" s="63"/>
      <c r="AT151" s="63"/>
      <c r="AU151" s="63"/>
      <c r="AV151" s="63"/>
      <c r="AW151" s="63"/>
      <c r="AX151" s="66"/>
      <c r="AY151" s="66"/>
      <c r="AZ151" s="63"/>
      <c r="BA151" s="63"/>
      <c r="BB151" s="63"/>
      <c r="BC151" s="63"/>
      <c r="BD151" s="63"/>
      <c r="BE151" s="66"/>
      <c r="BF151" s="66"/>
      <c r="BG151" s="63"/>
      <c r="BH151" s="63"/>
      <c r="BI151" s="63"/>
      <c r="BJ151" s="63"/>
      <c r="BK151" s="63"/>
      <c r="BL151" s="66"/>
      <c r="BM151" s="66"/>
      <c r="BN151" s="63"/>
      <c r="BO151" s="63"/>
      <c r="BP151" s="63"/>
      <c r="BQ151" s="63"/>
      <c r="BR151" s="63"/>
      <c r="BS151" s="70"/>
      <c r="BU151" s="70">
        <f t="shared" si="602"/>
        <v>0</v>
      </c>
      <c r="BV151" s="70">
        <f t="shared" si="603"/>
        <v>0</v>
      </c>
      <c r="BW151" s="70">
        <f t="shared" si="604"/>
        <v>0</v>
      </c>
      <c r="BX151" s="70">
        <f t="shared" si="605"/>
        <v>0</v>
      </c>
      <c r="BY151" s="70">
        <f t="shared" si="606"/>
        <v>0</v>
      </c>
      <c r="BZ151" s="70">
        <f t="shared" si="607"/>
        <v>0</v>
      </c>
      <c r="CB151" s="104">
        <f t="shared" si="608"/>
        <v>0</v>
      </c>
      <c r="CC151" s="104">
        <f t="shared" si="609"/>
        <v>0</v>
      </c>
      <c r="CD151" s="104">
        <f t="shared" si="610"/>
        <v>0</v>
      </c>
      <c r="CE151" s="104">
        <f t="shared" si="611"/>
        <v>0</v>
      </c>
      <c r="CF151" s="104">
        <f t="shared" si="612"/>
        <v>0</v>
      </c>
      <c r="CG151" s="104">
        <f t="shared" si="613"/>
        <v>0</v>
      </c>
      <c r="CI151" s="105">
        <f>P151*H151</f>
        <v>0</v>
      </c>
      <c r="CJ151" s="105">
        <f>R151*H151</f>
        <v>0</v>
      </c>
      <c r="CK151" s="105">
        <f>T151*H151</f>
        <v>0</v>
      </c>
      <c r="CL151" s="105">
        <f>V151*H151</f>
        <v>0</v>
      </c>
      <c r="CM151" s="105">
        <f>X151*H151</f>
        <v>0</v>
      </c>
      <c r="CN151" s="105">
        <f>Y151*H151</f>
        <v>0</v>
      </c>
      <c r="CO151" s="105">
        <f>Z151*H151</f>
        <v>0</v>
      </c>
      <c r="CP151" s="105">
        <f>AA151*H151</f>
        <v>0</v>
      </c>
      <c r="CV151" s="355">
        <f t="shared" si="614"/>
        <v>0</v>
      </c>
      <c r="CW151" s="355">
        <f t="shared" si="615"/>
        <v>0</v>
      </c>
      <c r="CX151" s="355">
        <f t="shared" si="616"/>
        <v>0</v>
      </c>
      <c r="CY151" s="355">
        <f t="shared" si="617"/>
        <v>0</v>
      </c>
      <c r="CZ151" s="355">
        <f t="shared" si="618"/>
        <v>0</v>
      </c>
      <c r="DA151" s="355">
        <f t="shared" si="619"/>
        <v>0</v>
      </c>
      <c r="DB151" s="355">
        <f t="shared" si="620"/>
        <v>0</v>
      </c>
      <c r="DC151" s="355">
        <f t="shared" si="621"/>
        <v>0</v>
      </c>
      <c r="DD151" s="68"/>
      <c r="DE151" s="1168">
        <f t="shared" si="622"/>
        <v>0</v>
      </c>
      <c r="DF151" s="1168" t="str">
        <f t="shared" si="623"/>
        <v>-</v>
      </c>
      <c r="DG151" s="1168" t="str">
        <f t="shared" si="624"/>
        <v>-</v>
      </c>
      <c r="DH151" s="1168" t="str">
        <f t="shared" si="625"/>
        <v>-</v>
      </c>
      <c r="DI151" s="1168" t="str">
        <f t="shared" si="626"/>
        <v>-</v>
      </c>
      <c r="DJ151" s="1168" t="str">
        <f t="shared" si="627"/>
        <v>-</v>
      </c>
      <c r="DK151" s="1168" t="str">
        <f t="shared" si="628"/>
        <v>-</v>
      </c>
      <c r="DL151" s="1168" t="str">
        <f t="shared" si="629"/>
        <v>-</v>
      </c>
      <c r="DM151" s="68"/>
      <c r="DN151" s="355">
        <f t="shared" si="630"/>
        <v>0</v>
      </c>
      <c r="DO151" s="355">
        <f t="shared" si="631"/>
        <v>0</v>
      </c>
      <c r="DP151" s="355">
        <f t="shared" si="632"/>
        <v>0</v>
      </c>
      <c r="DQ151" s="355">
        <f t="shared" si="633"/>
        <v>0</v>
      </c>
      <c r="DR151" s="355">
        <f t="shared" si="634"/>
        <v>0</v>
      </c>
      <c r="DS151" s="355">
        <f t="shared" si="635"/>
        <v>0</v>
      </c>
      <c r="DT151" s="355">
        <f t="shared" si="636"/>
        <v>0</v>
      </c>
      <c r="DU151" s="355">
        <f t="shared" si="637"/>
        <v>0</v>
      </c>
      <c r="DV151" s="68"/>
      <c r="DW151" s="68">
        <f t="shared" si="638"/>
        <v>0</v>
      </c>
      <c r="DX151" s="68" t="str">
        <f t="shared" si="639"/>
        <v>-</v>
      </c>
      <c r="DY151" s="68" t="str">
        <f t="shared" si="640"/>
        <v>-</v>
      </c>
      <c r="DZ151" s="68" t="str">
        <f t="shared" si="641"/>
        <v>-</v>
      </c>
      <c r="EA151" s="68" t="str">
        <f t="shared" si="642"/>
        <v>-</v>
      </c>
      <c r="EB151" s="68" t="str">
        <f t="shared" si="643"/>
        <v>-</v>
      </c>
      <c r="EC151" s="68" t="str">
        <f t="shared" si="644"/>
        <v>-</v>
      </c>
      <c r="ED151" s="68" t="str">
        <f t="shared" si="645"/>
        <v>-</v>
      </c>
      <c r="EE151" s="68"/>
      <c r="EF151" s="355">
        <f t="shared" si="646"/>
        <v>0</v>
      </c>
      <c r="EG151" s="355">
        <f t="shared" si="647"/>
        <v>0</v>
      </c>
      <c r="EH151" s="355">
        <f t="shared" si="648"/>
        <v>0</v>
      </c>
      <c r="EI151" s="355">
        <f t="shared" si="649"/>
        <v>0</v>
      </c>
      <c r="EJ151" s="355">
        <f t="shared" si="650"/>
        <v>0</v>
      </c>
      <c r="EK151" s="355">
        <f t="shared" si="651"/>
        <v>0</v>
      </c>
      <c r="EL151" s="355">
        <f t="shared" si="652"/>
        <v>0</v>
      </c>
      <c r="EM151" s="355">
        <f t="shared" si="653"/>
        <v>0</v>
      </c>
      <c r="EN151" s="68"/>
      <c r="EO151" s="68">
        <f t="shared" si="654"/>
        <v>0</v>
      </c>
      <c r="EP151" s="68" t="str">
        <f t="shared" si="655"/>
        <v>-</v>
      </c>
      <c r="EQ151" s="68" t="str">
        <f t="shared" si="656"/>
        <v>-</v>
      </c>
      <c r="ER151" s="68" t="str">
        <f t="shared" si="657"/>
        <v>-</v>
      </c>
      <c r="ES151" s="68" t="str">
        <f t="shared" si="658"/>
        <v>-</v>
      </c>
      <c r="ET151" s="68" t="str">
        <f t="shared" si="659"/>
        <v>-</v>
      </c>
      <c r="EU151" s="68" t="str">
        <f t="shared" si="660"/>
        <v>-</v>
      </c>
      <c r="EV151" s="68" t="str">
        <f t="shared" si="661"/>
        <v>-</v>
      </c>
      <c r="EW151" s="68"/>
      <c r="EX151" s="355">
        <f t="shared" si="662"/>
        <v>0</v>
      </c>
      <c r="EY151" s="355">
        <f t="shared" si="663"/>
        <v>0</v>
      </c>
      <c r="EZ151" s="355">
        <f t="shared" si="664"/>
        <v>0</v>
      </c>
      <c r="FA151" s="355">
        <f t="shared" si="665"/>
        <v>0</v>
      </c>
      <c r="FB151" s="355">
        <f t="shared" si="666"/>
        <v>0</v>
      </c>
      <c r="FC151" s="355">
        <f t="shared" si="667"/>
        <v>0</v>
      </c>
      <c r="FD151" s="355">
        <f t="shared" si="668"/>
        <v>0</v>
      </c>
      <c r="FE151" s="355">
        <f t="shared" si="669"/>
        <v>0</v>
      </c>
      <c r="FF151" s="68"/>
      <c r="FG151" s="68">
        <f t="shared" si="670"/>
        <v>0</v>
      </c>
      <c r="FH151" s="68" t="str">
        <f t="shared" si="671"/>
        <v>-</v>
      </c>
      <c r="FI151" s="68" t="str">
        <f t="shared" si="672"/>
        <v>-</v>
      </c>
      <c r="FJ151" s="68" t="str">
        <f t="shared" si="673"/>
        <v>-</v>
      </c>
      <c r="FK151" s="68" t="str">
        <f t="shared" si="674"/>
        <v>-</v>
      </c>
      <c r="FL151" s="68" t="str">
        <f t="shared" si="675"/>
        <v>-</v>
      </c>
      <c r="FM151" s="68" t="str">
        <f t="shared" si="676"/>
        <v>-</v>
      </c>
      <c r="FN151" s="68" t="str">
        <f t="shared" si="677"/>
        <v>-</v>
      </c>
      <c r="FO151" s="68"/>
      <c r="FP151" s="355">
        <f t="shared" si="678"/>
        <v>0</v>
      </c>
      <c r="FQ151" s="355">
        <f t="shared" si="679"/>
        <v>0</v>
      </c>
      <c r="FR151" s="355">
        <f t="shared" si="680"/>
        <v>0</v>
      </c>
      <c r="FS151" s="355">
        <f t="shared" si="681"/>
        <v>0</v>
      </c>
      <c r="FT151" s="355">
        <f t="shared" si="682"/>
        <v>0</v>
      </c>
      <c r="FU151" s="355">
        <f t="shared" si="683"/>
        <v>0</v>
      </c>
      <c r="FV151" s="355">
        <f t="shared" si="684"/>
        <v>0</v>
      </c>
      <c r="FW151" s="355">
        <f t="shared" si="685"/>
        <v>0</v>
      </c>
      <c r="FX151" s="68"/>
      <c r="FY151" s="68">
        <f t="shared" si="686"/>
        <v>0</v>
      </c>
      <c r="FZ151" s="68" t="str">
        <f t="shared" si="687"/>
        <v>-</v>
      </c>
      <c r="GA151" s="68" t="str">
        <f t="shared" si="688"/>
        <v>-</v>
      </c>
      <c r="GB151" s="68" t="str">
        <f t="shared" si="689"/>
        <v>-</v>
      </c>
      <c r="GC151" s="68" t="str">
        <f t="shared" si="690"/>
        <v>-</v>
      </c>
      <c r="GD151" s="68" t="str">
        <f t="shared" si="691"/>
        <v>-</v>
      </c>
      <c r="GE151" s="68" t="str">
        <f t="shared" si="692"/>
        <v>-</v>
      </c>
      <c r="GF151" s="68" t="str">
        <f t="shared" si="693"/>
        <v>-</v>
      </c>
    </row>
    <row r="152" spans="1:188" ht="12.6" thickBot="1" x14ac:dyDescent="0.35">
      <c r="A152" s="387"/>
      <c r="B152" s="387" t="s">
        <v>226</v>
      </c>
      <c r="C152" s="387" t="s">
        <v>26</v>
      </c>
      <c r="D152" s="388">
        <v>0.72916666666666663</v>
      </c>
      <c r="E152" s="388">
        <v>0</v>
      </c>
      <c r="F152" s="389" t="str">
        <f t="shared" si="571"/>
        <v>PT</v>
      </c>
      <c r="G152" s="9"/>
      <c r="H152" s="432">
        <f>INDEX(Lookup!$F$229:$Q$236,MATCH('3rd Party Channels'!B152,Lookup!$F$229:$F$236,0),MATCH('3rd Party Channels'!$F$9,Lookup!$F$337:$Q$337,0))</f>
        <v>0.1</v>
      </c>
      <c r="I152" s="391">
        <v>224.9</v>
      </c>
      <c r="J152" s="392">
        <f t="shared" si="572"/>
        <v>683.8</v>
      </c>
      <c r="K152" s="433">
        <f t="shared" si="588"/>
        <v>0</v>
      </c>
      <c r="L152" s="394">
        <f t="shared" si="573"/>
        <v>0</v>
      </c>
      <c r="M152" s="395">
        <f t="shared" si="574"/>
        <v>224.9</v>
      </c>
      <c r="N152" s="395">
        <f t="shared" si="575"/>
        <v>0</v>
      </c>
      <c r="O152" s="9">
        <f t="shared" si="589"/>
        <v>0</v>
      </c>
      <c r="P152" s="9">
        <f t="shared" si="590"/>
        <v>0</v>
      </c>
      <c r="Q152" s="9">
        <f t="shared" si="591"/>
        <v>0</v>
      </c>
      <c r="R152" s="9">
        <f t="shared" si="592"/>
        <v>0</v>
      </c>
      <c r="S152" s="9">
        <f t="shared" si="593"/>
        <v>0</v>
      </c>
      <c r="T152" s="9">
        <f t="shared" si="594"/>
        <v>0</v>
      </c>
      <c r="U152" s="9">
        <f t="shared" si="595"/>
        <v>0</v>
      </c>
      <c r="V152" s="9">
        <f t="shared" si="596"/>
        <v>0</v>
      </c>
      <c r="W152" s="9">
        <f t="shared" si="597"/>
        <v>0</v>
      </c>
      <c r="X152" s="9">
        <f t="shared" si="598"/>
        <v>0</v>
      </c>
      <c r="Y152" s="9">
        <f t="shared" si="576"/>
        <v>0</v>
      </c>
      <c r="Z152" s="9">
        <f t="shared" si="599"/>
        <v>0</v>
      </c>
      <c r="AA152" s="9">
        <f t="shared" si="600"/>
        <v>0</v>
      </c>
      <c r="AB152" s="9">
        <f t="shared" si="601"/>
        <v>0</v>
      </c>
      <c r="AC152" s="9">
        <f t="shared" si="577"/>
        <v>0</v>
      </c>
      <c r="AD152" s="9">
        <f t="shared" si="578"/>
        <v>0</v>
      </c>
      <c r="AE152" s="9">
        <f t="shared" si="579"/>
        <v>0</v>
      </c>
      <c r="AF152" s="9">
        <f t="shared" si="580"/>
        <v>0</v>
      </c>
      <c r="AG152" s="9">
        <f t="shared" si="581"/>
        <v>0</v>
      </c>
      <c r="AH152" s="8">
        <f t="shared" si="582"/>
        <v>224.9</v>
      </c>
      <c r="AI152" s="8">
        <f t="shared" si="583"/>
        <v>0</v>
      </c>
      <c r="AJ152" s="8">
        <f t="shared" si="584"/>
        <v>0</v>
      </c>
      <c r="AK152" s="8">
        <f t="shared" si="585"/>
        <v>0</v>
      </c>
      <c r="AL152" s="8">
        <f t="shared" si="586"/>
        <v>0</v>
      </c>
      <c r="AM152" s="103" t="str">
        <f t="shared" si="587"/>
        <v>1</v>
      </c>
      <c r="AN152" s="63"/>
      <c r="AO152" s="63"/>
      <c r="AP152" s="63"/>
      <c r="AQ152" s="66"/>
      <c r="AR152" s="66"/>
      <c r="AS152" s="63"/>
      <c r="AT152" s="63"/>
      <c r="AU152" s="63"/>
      <c r="AV152" s="63"/>
      <c r="AW152" s="63"/>
      <c r="AX152" s="66"/>
      <c r="AY152" s="66"/>
      <c r="AZ152" s="63"/>
      <c r="BA152" s="63"/>
      <c r="BB152" s="63"/>
      <c r="BC152" s="63"/>
      <c r="BD152" s="63"/>
      <c r="BE152" s="66"/>
      <c r="BF152" s="66"/>
      <c r="BG152" s="63"/>
      <c r="BH152" s="63"/>
      <c r="BI152" s="63"/>
      <c r="BJ152" s="63"/>
      <c r="BK152" s="63"/>
      <c r="BL152" s="66"/>
      <c r="BM152" s="66"/>
      <c r="BN152" s="63"/>
      <c r="BO152" s="63"/>
      <c r="BP152" s="63"/>
      <c r="BQ152" s="63"/>
      <c r="BR152" s="63"/>
      <c r="BS152" s="70"/>
      <c r="BU152" s="70">
        <f t="shared" si="602"/>
        <v>0</v>
      </c>
      <c r="BV152" s="70">
        <f t="shared" si="603"/>
        <v>0</v>
      </c>
      <c r="BW152" s="70">
        <f t="shared" si="604"/>
        <v>0</v>
      </c>
      <c r="BX152" s="70">
        <f t="shared" si="605"/>
        <v>0</v>
      </c>
      <c r="BY152" s="70">
        <f t="shared" si="606"/>
        <v>0</v>
      </c>
      <c r="BZ152" s="70">
        <f t="shared" si="607"/>
        <v>0</v>
      </c>
      <c r="CB152" s="104">
        <f t="shared" si="608"/>
        <v>0</v>
      </c>
      <c r="CC152" s="104">
        <f t="shared" si="609"/>
        <v>0</v>
      </c>
      <c r="CD152" s="104">
        <f t="shared" si="610"/>
        <v>0</v>
      </c>
      <c r="CE152" s="104">
        <f t="shared" si="611"/>
        <v>0</v>
      </c>
      <c r="CF152" s="104">
        <f t="shared" si="612"/>
        <v>0</v>
      </c>
      <c r="CG152" s="104">
        <f t="shared" si="613"/>
        <v>0</v>
      </c>
      <c r="CI152" s="105">
        <f>P152*H152</f>
        <v>0</v>
      </c>
      <c r="CJ152" s="105">
        <f>R152*H152</f>
        <v>0</v>
      </c>
      <c r="CK152" s="105">
        <f>T152*H152</f>
        <v>0</v>
      </c>
      <c r="CL152" s="105">
        <f>V152*H152</f>
        <v>0</v>
      </c>
      <c r="CM152" s="105">
        <f>X152*H152</f>
        <v>0</v>
      </c>
      <c r="CN152" s="105">
        <f>Y152*H152</f>
        <v>0</v>
      </c>
      <c r="CO152" s="105">
        <f>Z152*H152</f>
        <v>0</v>
      </c>
      <c r="CP152" s="105">
        <f>AA152*H152</f>
        <v>0</v>
      </c>
      <c r="CV152" s="355">
        <f t="shared" si="614"/>
        <v>0</v>
      </c>
      <c r="CW152" s="355">
        <f t="shared" si="615"/>
        <v>0</v>
      </c>
      <c r="CX152" s="355">
        <f t="shared" si="616"/>
        <v>0</v>
      </c>
      <c r="CY152" s="355">
        <f t="shared" si="617"/>
        <v>0</v>
      </c>
      <c r="CZ152" s="355">
        <f t="shared" si="618"/>
        <v>0</v>
      </c>
      <c r="DA152" s="355">
        <f t="shared" si="619"/>
        <v>0</v>
      </c>
      <c r="DB152" s="355">
        <f t="shared" si="620"/>
        <v>0</v>
      </c>
      <c r="DC152" s="355">
        <f t="shared" si="621"/>
        <v>0</v>
      </c>
      <c r="DD152" s="68"/>
      <c r="DE152" s="1168">
        <f t="shared" si="622"/>
        <v>0</v>
      </c>
      <c r="DF152" s="1168" t="str">
        <f t="shared" si="623"/>
        <v>-</v>
      </c>
      <c r="DG152" s="1168" t="str">
        <f t="shared" si="624"/>
        <v>-</v>
      </c>
      <c r="DH152" s="1168" t="str">
        <f t="shared" si="625"/>
        <v>-</v>
      </c>
      <c r="DI152" s="1168" t="str">
        <f t="shared" si="626"/>
        <v>-</v>
      </c>
      <c r="DJ152" s="1168" t="str">
        <f t="shared" si="627"/>
        <v>-</v>
      </c>
      <c r="DK152" s="1168" t="str">
        <f t="shared" si="628"/>
        <v>-</v>
      </c>
      <c r="DL152" s="1168" t="str">
        <f t="shared" si="629"/>
        <v>-</v>
      </c>
      <c r="DM152" s="68"/>
      <c r="DN152" s="355">
        <f t="shared" si="630"/>
        <v>0</v>
      </c>
      <c r="DO152" s="355">
        <f t="shared" si="631"/>
        <v>0</v>
      </c>
      <c r="DP152" s="355">
        <f t="shared" si="632"/>
        <v>0</v>
      </c>
      <c r="DQ152" s="355">
        <f t="shared" si="633"/>
        <v>0</v>
      </c>
      <c r="DR152" s="355">
        <f t="shared" si="634"/>
        <v>0</v>
      </c>
      <c r="DS152" s="355">
        <f t="shared" si="635"/>
        <v>0</v>
      </c>
      <c r="DT152" s="355">
        <f t="shared" si="636"/>
        <v>0</v>
      </c>
      <c r="DU152" s="355">
        <f t="shared" si="637"/>
        <v>0</v>
      </c>
      <c r="DV152" s="68"/>
      <c r="DW152" s="68">
        <f t="shared" si="638"/>
        <v>0</v>
      </c>
      <c r="DX152" s="68" t="str">
        <f t="shared" si="639"/>
        <v>-</v>
      </c>
      <c r="DY152" s="68" t="str">
        <f t="shared" si="640"/>
        <v>-</v>
      </c>
      <c r="DZ152" s="68" t="str">
        <f t="shared" si="641"/>
        <v>-</v>
      </c>
      <c r="EA152" s="68" t="str">
        <f t="shared" si="642"/>
        <v>-</v>
      </c>
      <c r="EB152" s="68" t="str">
        <f t="shared" si="643"/>
        <v>-</v>
      </c>
      <c r="EC152" s="68" t="str">
        <f t="shared" si="644"/>
        <v>-</v>
      </c>
      <c r="ED152" s="68" t="str">
        <f t="shared" si="645"/>
        <v>-</v>
      </c>
      <c r="EE152" s="68"/>
      <c r="EF152" s="355">
        <f t="shared" si="646"/>
        <v>0</v>
      </c>
      <c r="EG152" s="355">
        <f t="shared" si="647"/>
        <v>0</v>
      </c>
      <c r="EH152" s="355">
        <f t="shared" si="648"/>
        <v>0</v>
      </c>
      <c r="EI152" s="355">
        <f t="shared" si="649"/>
        <v>0</v>
      </c>
      <c r="EJ152" s="355">
        <f t="shared" si="650"/>
        <v>0</v>
      </c>
      <c r="EK152" s="355">
        <f t="shared" si="651"/>
        <v>0</v>
      </c>
      <c r="EL152" s="355">
        <f t="shared" si="652"/>
        <v>0</v>
      </c>
      <c r="EM152" s="355">
        <f t="shared" si="653"/>
        <v>0</v>
      </c>
      <c r="EN152" s="68"/>
      <c r="EO152" s="68">
        <f t="shared" si="654"/>
        <v>0</v>
      </c>
      <c r="EP152" s="68" t="str">
        <f t="shared" si="655"/>
        <v>-</v>
      </c>
      <c r="EQ152" s="68" t="str">
        <f t="shared" si="656"/>
        <v>-</v>
      </c>
      <c r="ER152" s="68" t="str">
        <f t="shared" si="657"/>
        <v>-</v>
      </c>
      <c r="ES152" s="68" t="str">
        <f t="shared" si="658"/>
        <v>-</v>
      </c>
      <c r="ET152" s="68" t="str">
        <f t="shared" si="659"/>
        <v>-</v>
      </c>
      <c r="EU152" s="68" t="str">
        <f t="shared" si="660"/>
        <v>-</v>
      </c>
      <c r="EV152" s="68" t="str">
        <f t="shared" si="661"/>
        <v>-</v>
      </c>
      <c r="EW152" s="68"/>
      <c r="EX152" s="355">
        <f t="shared" si="662"/>
        <v>0</v>
      </c>
      <c r="EY152" s="355">
        <f t="shared" si="663"/>
        <v>0</v>
      </c>
      <c r="EZ152" s="355">
        <f t="shared" si="664"/>
        <v>0</v>
      </c>
      <c r="FA152" s="355">
        <f t="shared" si="665"/>
        <v>0</v>
      </c>
      <c r="FB152" s="355">
        <f t="shared" si="666"/>
        <v>0</v>
      </c>
      <c r="FC152" s="355">
        <f t="shared" si="667"/>
        <v>0</v>
      </c>
      <c r="FD152" s="355">
        <f t="shared" si="668"/>
        <v>0</v>
      </c>
      <c r="FE152" s="355">
        <f t="shared" si="669"/>
        <v>0</v>
      </c>
      <c r="FF152" s="68"/>
      <c r="FG152" s="68">
        <f t="shared" si="670"/>
        <v>0</v>
      </c>
      <c r="FH152" s="68" t="str">
        <f t="shared" si="671"/>
        <v>-</v>
      </c>
      <c r="FI152" s="68" t="str">
        <f t="shared" si="672"/>
        <v>-</v>
      </c>
      <c r="FJ152" s="68" t="str">
        <f t="shared" si="673"/>
        <v>-</v>
      </c>
      <c r="FK152" s="68" t="str">
        <f t="shared" si="674"/>
        <v>-</v>
      </c>
      <c r="FL152" s="68" t="str">
        <f t="shared" si="675"/>
        <v>-</v>
      </c>
      <c r="FM152" s="68" t="str">
        <f t="shared" si="676"/>
        <v>-</v>
      </c>
      <c r="FN152" s="68" t="str">
        <f t="shared" si="677"/>
        <v>-</v>
      </c>
      <c r="FO152" s="68"/>
      <c r="FP152" s="355">
        <f t="shared" si="678"/>
        <v>0</v>
      </c>
      <c r="FQ152" s="355">
        <f t="shared" si="679"/>
        <v>0</v>
      </c>
      <c r="FR152" s="355">
        <f t="shared" si="680"/>
        <v>0</v>
      </c>
      <c r="FS152" s="355">
        <f t="shared" si="681"/>
        <v>0</v>
      </c>
      <c r="FT152" s="355">
        <f t="shared" si="682"/>
        <v>0</v>
      </c>
      <c r="FU152" s="355">
        <f t="shared" si="683"/>
        <v>0</v>
      </c>
      <c r="FV152" s="355">
        <f t="shared" si="684"/>
        <v>0</v>
      </c>
      <c r="FW152" s="355">
        <f t="shared" si="685"/>
        <v>0</v>
      </c>
      <c r="FX152" s="68"/>
      <c r="FY152" s="68">
        <f t="shared" si="686"/>
        <v>0</v>
      </c>
      <c r="FZ152" s="68" t="str">
        <f t="shared" si="687"/>
        <v>-</v>
      </c>
      <c r="GA152" s="68" t="str">
        <f t="shared" si="688"/>
        <v>-</v>
      </c>
      <c r="GB152" s="68" t="str">
        <f t="shared" si="689"/>
        <v>-</v>
      </c>
      <c r="GC152" s="68" t="str">
        <f t="shared" si="690"/>
        <v>-</v>
      </c>
      <c r="GD152" s="68" t="str">
        <f t="shared" si="691"/>
        <v>-</v>
      </c>
      <c r="GE152" s="68" t="str">
        <f t="shared" si="692"/>
        <v>-</v>
      </c>
      <c r="GF152" s="68" t="str">
        <f t="shared" si="693"/>
        <v>-</v>
      </c>
    </row>
    <row r="153" spans="1:188" ht="12.6" thickBot="1" x14ac:dyDescent="0.35">
      <c r="A153" s="414"/>
      <c r="B153" s="414"/>
      <c r="C153" s="414"/>
      <c r="D153" s="415"/>
      <c r="E153" s="415"/>
      <c r="F153" s="416"/>
      <c r="G153" s="68"/>
      <c r="H153" s="414"/>
      <c r="I153" s="417"/>
      <c r="J153" s="418" t="s">
        <v>75</v>
      </c>
      <c r="K153" s="419">
        <f>SUM(K141:K152)</f>
        <v>0</v>
      </c>
      <c r="L153" s="418">
        <f>SUM(L141:L152)</f>
        <v>0</v>
      </c>
      <c r="M153" s="420"/>
      <c r="N153" s="421">
        <f>SUM(N141:N152)</f>
        <v>0</v>
      </c>
      <c r="O153" s="110"/>
      <c r="P153" s="111">
        <f>SUM(P141:P152)</f>
        <v>0</v>
      </c>
      <c r="Q153" s="111"/>
      <c r="R153" s="111">
        <f>SUM(R141:R152)</f>
        <v>0</v>
      </c>
      <c r="S153" s="111"/>
      <c r="T153" s="111">
        <f>SUM(T141:T152)</f>
        <v>0</v>
      </c>
      <c r="U153" s="111"/>
      <c r="V153" s="112">
        <f>SUM(V141:V152)</f>
        <v>0</v>
      </c>
      <c r="W153" s="111"/>
      <c r="X153" s="111">
        <f>SUM(X141:X152)</f>
        <v>0</v>
      </c>
      <c r="Y153" s="111">
        <f>SUM(Y141:Y152)</f>
        <v>0</v>
      </c>
      <c r="Z153" s="111">
        <f>SUM(Z141:Z152)</f>
        <v>0</v>
      </c>
      <c r="AA153" s="111">
        <f>SUM(AA141:AA152)</f>
        <v>0</v>
      </c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2"/>
      <c r="AM153" s="113"/>
      <c r="AN153" s="121">
        <f t="shared" ref="AN153:BR153" si="702">COUNTA(AN141:AN152)</f>
        <v>0</v>
      </c>
      <c r="AO153" s="121">
        <f t="shared" si="702"/>
        <v>0</v>
      </c>
      <c r="AP153" s="121">
        <f t="shared" si="702"/>
        <v>0</v>
      </c>
      <c r="AQ153" s="121">
        <f t="shared" si="702"/>
        <v>0</v>
      </c>
      <c r="AR153" s="121">
        <f t="shared" si="702"/>
        <v>0</v>
      </c>
      <c r="AS153" s="121">
        <f t="shared" si="702"/>
        <v>0</v>
      </c>
      <c r="AT153" s="121">
        <f t="shared" si="702"/>
        <v>0</v>
      </c>
      <c r="AU153" s="121">
        <f t="shared" si="702"/>
        <v>0</v>
      </c>
      <c r="AV153" s="121">
        <f t="shared" si="702"/>
        <v>0</v>
      </c>
      <c r="AW153" s="121">
        <f t="shared" si="702"/>
        <v>0</v>
      </c>
      <c r="AX153" s="121">
        <f t="shared" si="702"/>
        <v>0</v>
      </c>
      <c r="AY153" s="121">
        <f t="shared" si="702"/>
        <v>0</v>
      </c>
      <c r="AZ153" s="121">
        <f t="shared" si="702"/>
        <v>0</v>
      </c>
      <c r="BA153" s="121">
        <f t="shared" si="702"/>
        <v>0</v>
      </c>
      <c r="BB153" s="121">
        <f t="shared" si="702"/>
        <v>0</v>
      </c>
      <c r="BC153" s="121">
        <f t="shared" si="702"/>
        <v>0</v>
      </c>
      <c r="BD153" s="121">
        <f t="shared" si="702"/>
        <v>0</v>
      </c>
      <c r="BE153" s="121">
        <f t="shared" si="702"/>
        <v>0</v>
      </c>
      <c r="BF153" s="121">
        <f t="shared" si="702"/>
        <v>0</v>
      </c>
      <c r="BG153" s="121">
        <f t="shared" si="702"/>
        <v>0</v>
      </c>
      <c r="BH153" s="121">
        <f t="shared" si="702"/>
        <v>0</v>
      </c>
      <c r="BI153" s="121">
        <f t="shared" si="702"/>
        <v>0</v>
      </c>
      <c r="BJ153" s="121">
        <f t="shared" si="702"/>
        <v>0</v>
      </c>
      <c r="BK153" s="121">
        <f t="shared" si="702"/>
        <v>0</v>
      </c>
      <c r="BL153" s="121">
        <f t="shared" si="702"/>
        <v>0</v>
      </c>
      <c r="BM153" s="121">
        <f t="shared" si="702"/>
        <v>0</v>
      </c>
      <c r="BN153" s="121">
        <f t="shared" si="702"/>
        <v>0</v>
      </c>
      <c r="BO153" s="121">
        <f t="shared" si="702"/>
        <v>0</v>
      </c>
      <c r="BP153" s="121">
        <f t="shared" si="702"/>
        <v>0</v>
      </c>
      <c r="BQ153" s="121">
        <f t="shared" si="702"/>
        <v>0</v>
      </c>
      <c r="BR153" s="121">
        <f t="shared" si="702"/>
        <v>0</v>
      </c>
      <c r="CV153" s="1568">
        <f>SUM(CV141:DC152)</f>
        <v>0</v>
      </c>
      <c r="CW153" s="1569"/>
      <c r="CX153" s="1569"/>
      <c r="CY153" s="1569"/>
      <c r="CZ153" s="1569"/>
      <c r="DA153" s="1569"/>
      <c r="DB153" s="1569"/>
      <c r="DC153" s="1570"/>
      <c r="DD153" s="68"/>
      <c r="DE153" s="1560">
        <f>SUM(DE141:DL152)</f>
        <v>0</v>
      </c>
      <c r="DF153" s="1561"/>
      <c r="DG153" s="1561"/>
      <c r="DH153" s="1561"/>
      <c r="DI153" s="1561"/>
      <c r="DJ153" s="1561"/>
      <c r="DK153" s="1561"/>
      <c r="DL153" s="1562"/>
      <c r="DM153" s="68"/>
      <c r="DN153" s="1568">
        <f>SUM(DN141:DU152)</f>
        <v>0</v>
      </c>
      <c r="DO153" s="1569"/>
      <c r="DP153" s="1569"/>
      <c r="DQ153" s="1569"/>
      <c r="DR153" s="1569"/>
      <c r="DS153" s="1569"/>
      <c r="DT153" s="1569"/>
      <c r="DU153" s="1570"/>
      <c r="DV153" s="68"/>
      <c r="DW153" s="1560">
        <f>SUM(DW141:ED152)</f>
        <v>0</v>
      </c>
      <c r="DX153" s="1561"/>
      <c r="DY153" s="1561"/>
      <c r="DZ153" s="1561"/>
      <c r="EA153" s="1561"/>
      <c r="EB153" s="1561"/>
      <c r="EC153" s="1561"/>
      <c r="ED153" s="1562"/>
      <c r="EE153" s="68"/>
      <c r="EF153" s="1568">
        <f>SUM(EF141:EM152)</f>
        <v>0</v>
      </c>
      <c r="EG153" s="1569"/>
      <c r="EH153" s="1569"/>
      <c r="EI153" s="1569"/>
      <c r="EJ153" s="1569"/>
      <c r="EK153" s="1569"/>
      <c r="EL153" s="1569"/>
      <c r="EM153" s="1570"/>
      <c r="EN153" s="68"/>
      <c r="EO153" s="1560">
        <f>SUM(EO141:EV152)</f>
        <v>0</v>
      </c>
      <c r="EP153" s="1561"/>
      <c r="EQ153" s="1561"/>
      <c r="ER153" s="1561"/>
      <c r="ES153" s="1561"/>
      <c r="ET153" s="1561"/>
      <c r="EU153" s="1561"/>
      <c r="EV153" s="1562"/>
      <c r="EW153" s="68"/>
      <c r="EX153" s="1568">
        <f>SUM(EX141:FE152)</f>
        <v>0</v>
      </c>
      <c r="EY153" s="1569"/>
      <c r="EZ153" s="1569"/>
      <c r="FA153" s="1569"/>
      <c r="FB153" s="1569"/>
      <c r="FC153" s="1569"/>
      <c r="FD153" s="1569"/>
      <c r="FE153" s="1570"/>
      <c r="FF153" s="68"/>
      <c r="FG153" s="1560">
        <f>SUM(FG141:FN152)</f>
        <v>0</v>
      </c>
      <c r="FH153" s="1561"/>
      <c r="FI153" s="1561"/>
      <c r="FJ153" s="1561"/>
      <c r="FK153" s="1561"/>
      <c r="FL153" s="1561"/>
      <c r="FM153" s="1561"/>
      <c r="FN153" s="1562"/>
      <c r="FO153" s="68"/>
      <c r="FP153" s="1568">
        <f>SUM(FP141:FW152)</f>
        <v>0</v>
      </c>
      <c r="FQ153" s="1569"/>
      <c r="FR153" s="1569"/>
      <c r="FS153" s="1569"/>
      <c r="FT153" s="1569"/>
      <c r="FU153" s="1569"/>
      <c r="FV153" s="1569"/>
      <c r="FW153" s="1570"/>
      <c r="FX153" s="68"/>
      <c r="FY153" s="1560">
        <f>SUM(FY141:GF152)</f>
        <v>0</v>
      </c>
      <c r="FZ153" s="1561"/>
      <c r="GA153" s="1561"/>
      <c r="GB153" s="1561"/>
      <c r="GC153" s="1561"/>
      <c r="GD153" s="1561"/>
      <c r="GE153" s="1561"/>
      <c r="GF153" s="1562"/>
    </row>
    <row r="154" spans="1:188" ht="14.25" customHeight="1" thickBot="1" x14ac:dyDescent="0.35">
      <c r="B154" s="68"/>
      <c r="C154" s="68"/>
      <c r="D154" s="124"/>
      <c r="E154" s="124"/>
      <c r="N154" s="297" t="s">
        <v>83</v>
      </c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574">
        <f>SUM(BU141:BU152)</f>
        <v>0</v>
      </c>
      <c r="AO154" s="1575"/>
      <c r="AP154" s="1575"/>
      <c r="AQ154" s="1575"/>
      <c r="AR154" s="1576"/>
      <c r="AS154" s="1574">
        <f>SUM(BV141:BV152)</f>
        <v>0</v>
      </c>
      <c r="AT154" s="1575"/>
      <c r="AU154" s="1575"/>
      <c r="AV154" s="1575"/>
      <c r="AW154" s="1575"/>
      <c r="AX154" s="1575"/>
      <c r="AY154" s="1576"/>
      <c r="AZ154" s="1574">
        <f>SUM(BW141:BW152)</f>
        <v>0</v>
      </c>
      <c r="BA154" s="1575"/>
      <c r="BB154" s="1575"/>
      <c r="BC154" s="1575"/>
      <c r="BD154" s="1575"/>
      <c r="BE154" s="1575"/>
      <c r="BF154" s="1576"/>
      <c r="BG154" s="1574">
        <f>SUM(BX141:BX152)</f>
        <v>0</v>
      </c>
      <c r="BH154" s="1575"/>
      <c r="BI154" s="1575"/>
      <c r="BJ154" s="1575"/>
      <c r="BK154" s="1575"/>
      <c r="BL154" s="1575"/>
      <c r="BM154" s="1576"/>
      <c r="BN154" s="1574">
        <f>SUM(BY141:BY152)</f>
        <v>0</v>
      </c>
      <c r="BO154" s="1575"/>
      <c r="BP154" s="1575"/>
      <c r="BQ154" s="1575"/>
      <c r="BR154" s="1576"/>
      <c r="CV154" s="355"/>
      <c r="CW154" s="355"/>
      <c r="CX154" s="355"/>
      <c r="CY154" s="355"/>
      <c r="CZ154" s="355"/>
      <c r="DA154" s="355"/>
      <c r="DB154" s="355"/>
      <c r="DC154" s="355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355"/>
      <c r="DO154" s="355"/>
      <c r="DP154" s="355"/>
      <c r="DQ154" s="355"/>
      <c r="DR154" s="355"/>
      <c r="DS154" s="355"/>
      <c r="DT154" s="355"/>
      <c r="DU154" s="355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355"/>
      <c r="EG154" s="355"/>
      <c r="EH154" s="355"/>
      <c r="EI154" s="355"/>
      <c r="EJ154" s="355"/>
      <c r="EK154" s="355"/>
      <c r="EL154" s="355"/>
      <c r="EM154" s="355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355"/>
      <c r="EY154" s="355"/>
      <c r="EZ154" s="355"/>
      <c r="FA154" s="355"/>
      <c r="FB154" s="355"/>
      <c r="FC154" s="355"/>
      <c r="FD154" s="355"/>
      <c r="FE154" s="355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355"/>
      <c r="FQ154" s="355"/>
      <c r="FR154" s="355"/>
      <c r="FS154" s="355"/>
      <c r="FT154" s="355"/>
      <c r="FU154" s="355"/>
      <c r="FV154" s="355"/>
      <c r="FW154" s="355"/>
      <c r="FX154" s="68"/>
      <c r="FY154" s="68"/>
      <c r="FZ154" s="68"/>
      <c r="GA154" s="68"/>
      <c r="GB154" s="68"/>
      <c r="GC154" s="68"/>
      <c r="GD154" s="68"/>
      <c r="GE154" s="68"/>
      <c r="GF154" s="68"/>
    </row>
    <row r="155" spans="1:188" ht="14.25" customHeight="1" thickBot="1" x14ac:dyDescent="0.35">
      <c r="B155" s="68"/>
      <c r="C155" s="68"/>
      <c r="D155" s="124"/>
      <c r="E155" s="124"/>
      <c r="N155" s="295" t="s">
        <v>119</v>
      </c>
      <c r="O155" s="186"/>
      <c r="P155" s="186"/>
      <c r="Q155" s="186"/>
      <c r="R155" s="186"/>
      <c r="S155" s="186"/>
      <c r="T155" s="186"/>
      <c r="U155" s="186"/>
      <c r="V155" s="186"/>
      <c r="W155" s="186"/>
      <c r="X155" s="186"/>
      <c r="Y155" s="186"/>
      <c r="Z155" s="186"/>
      <c r="AA155" s="186"/>
      <c r="AB155" s="186"/>
      <c r="AC155" s="186"/>
      <c r="AD155" s="186"/>
      <c r="AE155" s="186"/>
      <c r="AF155" s="186"/>
      <c r="AG155" s="186"/>
      <c r="AH155" s="186"/>
      <c r="AI155" s="186"/>
      <c r="AJ155" s="186"/>
      <c r="AK155" s="186"/>
      <c r="AL155" s="186"/>
      <c r="AM155" s="186"/>
      <c r="AN155" s="1574">
        <f>SUM(CB141:CB152)</f>
        <v>0</v>
      </c>
      <c r="AO155" s="1575"/>
      <c r="AP155" s="1575"/>
      <c r="AQ155" s="1575"/>
      <c r="AR155" s="1576"/>
      <c r="AS155" s="1574">
        <f>SUM(CC141:CC152)</f>
        <v>0</v>
      </c>
      <c r="AT155" s="1575"/>
      <c r="AU155" s="1575"/>
      <c r="AV155" s="1575"/>
      <c r="AW155" s="1575"/>
      <c r="AX155" s="1575"/>
      <c r="AY155" s="1576"/>
      <c r="AZ155" s="1574">
        <f>SUM(CD141:CD152)</f>
        <v>0</v>
      </c>
      <c r="BA155" s="1575"/>
      <c r="BB155" s="1575"/>
      <c r="BC155" s="1575"/>
      <c r="BD155" s="1575"/>
      <c r="BE155" s="1575"/>
      <c r="BF155" s="1576"/>
      <c r="BG155" s="1574">
        <f>SUM(CE141:CE152)</f>
        <v>0</v>
      </c>
      <c r="BH155" s="1575"/>
      <c r="BI155" s="1575"/>
      <c r="BJ155" s="1575"/>
      <c r="BK155" s="1575"/>
      <c r="BL155" s="1575"/>
      <c r="BM155" s="1576"/>
      <c r="BN155" s="1574">
        <f>SUM(CF141:CF152)</f>
        <v>0</v>
      </c>
      <c r="BO155" s="1575"/>
      <c r="BP155" s="1575"/>
      <c r="BQ155" s="1575"/>
      <c r="BR155" s="1576"/>
      <c r="CV155" s="355"/>
      <c r="CW155" s="355"/>
      <c r="CX155" s="355"/>
      <c r="CY155" s="355"/>
      <c r="CZ155" s="355"/>
      <c r="DA155" s="355"/>
      <c r="DB155" s="355"/>
      <c r="DC155" s="355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355"/>
      <c r="DO155" s="355"/>
      <c r="DP155" s="355"/>
      <c r="DQ155" s="355"/>
      <c r="DR155" s="355"/>
      <c r="DS155" s="355"/>
      <c r="DT155" s="355"/>
      <c r="DU155" s="355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355"/>
      <c r="EG155" s="355"/>
      <c r="EH155" s="355"/>
      <c r="EI155" s="355"/>
      <c r="EJ155" s="355"/>
      <c r="EK155" s="355"/>
      <c r="EL155" s="355"/>
      <c r="EM155" s="355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355"/>
      <c r="EY155" s="355"/>
      <c r="EZ155" s="355"/>
      <c r="FA155" s="355"/>
      <c r="FB155" s="355"/>
      <c r="FC155" s="355"/>
      <c r="FD155" s="355"/>
      <c r="FE155" s="355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355"/>
      <c r="FQ155" s="355"/>
      <c r="FR155" s="355"/>
      <c r="FS155" s="355"/>
      <c r="FT155" s="355"/>
      <c r="FU155" s="355"/>
      <c r="FV155" s="355"/>
      <c r="FW155" s="355"/>
      <c r="FX155" s="68"/>
      <c r="FY155" s="68"/>
      <c r="FZ155" s="68"/>
      <c r="GA155" s="68"/>
      <c r="GB155" s="68"/>
      <c r="GC155" s="68"/>
      <c r="GD155" s="68"/>
      <c r="GE155" s="68"/>
      <c r="GF155" s="68"/>
    </row>
    <row r="156" spans="1:188" ht="12" x14ac:dyDescent="0.3">
      <c r="N156" s="68"/>
      <c r="AG156" s="68"/>
      <c r="AH156" s="68"/>
      <c r="AI156" s="68"/>
      <c r="AJ156" s="68"/>
      <c r="AK156" s="68"/>
      <c r="AL156" s="68"/>
      <c r="AM156" s="68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1"/>
      <c r="BO156" s="130"/>
      <c r="BP156" s="130"/>
      <c r="BQ156" s="130"/>
      <c r="BR156" s="130"/>
      <c r="CV156" s="355"/>
      <c r="CW156" s="355"/>
      <c r="CX156" s="355"/>
      <c r="CY156" s="355"/>
      <c r="CZ156" s="355"/>
      <c r="DA156" s="355"/>
      <c r="DB156" s="355"/>
      <c r="DC156" s="355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355"/>
      <c r="DO156" s="355"/>
      <c r="DP156" s="355"/>
      <c r="DQ156" s="355"/>
      <c r="DR156" s="355"/>
      <c r="DS156" s="355"/>
      <c r="DT156" s="355"/>
      <c r="DU156" s="355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355"/>
      <c r="EG156" s="355"/>
      <c r="EH156" s="355"/>
      <c r="EI156" s="355"/>
      <c r="EJ156" s="355"/>
      <c r="EK156" s="355"/>
      <c r="EL156" s="355"/>
      <c r="EM156" s="355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355"/>
      <c r="EY156" s="355"/>
      <c r="EZ156" s="355"/>
      <c r="FA156" s="355"/>
      <c r="FB156" s="355"/>
      <c r="FC156" s="355"/>
      <c r="FD156" s="355"/>
      <c r="FE156" s="355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355"/>
      <c r="FQ156" s="355"/>
      <c r="FR156" s="355"/>
      <c r="FS156" s="355"/>
      <c r="FT156" s="355"/>
      <c r="FU156" s="355"/>
      <c r="FV156" s="355"/>
      <c r="FW156" s="355"/>
      <c r="FX156" s="68"/>
      <c r="FY156" s="68"/>
      <c r="FZ156" s="68"/>
      <c r="GA156" s="68"/>
      <c r="GB156" s="68"/>
      <c r="GC156" s="68"/>
      <c r="GD156" s="68"/>
      <c r="GE156" s="68"/>
      <c r="GF156" s="68"/>
    </row>
    <row r="157" spans="1:188" ht="12" x14ac:dyDescent="0.3">
      <c r="B157" s="95" t="s">
        <v>165</v>
      </c>
      <c r="I157" s="666" t="str">
        <f>I14</f>
        <v>Index 130%</v>
      </c>
      <c r="AN157" s="97" t="s">
        <v>344</v>
      </c>
      <c r="AO157" s="97" t="s">
        <v>385</v>
      </c>
      <c r="AP157" s="97" t="s">
        <v>158</v>
      </c>
      <c r="AQ157" s="97" t="s">
        <v>25</v>
      </c>
      <c r="AR157" s="97" t="s">
        <v>36</v>
      </c>
      <c r="AS157" s="97" t="s">
        <v>30</v>
      </c>
      <c r="AT157" s="97" t="s">
        <v>343</v>
      </c>
      <c r="AU157" s="97" t="s">
        <v>344</v>
      </c>
      <c r="AV157" s="97" t="s">
        <v>385</v>
      </c>
      <c r="AW157" s="97" t="s">
        <v>158</v>
      </c>
      <c r="AX157" s="97" t="s">
        <v>25</v>
      </c>
      <c r="AY157" s="97" t="s">
        <v>36</v>
      </c>
      <c r="AZ157" s="97" t="s">
        <v>30</v>
      </c>
      <c r="BA157" s="97" t="s">
        <v>343</v>
      </c>
      <c r="BB157" s="97" t="s">
        <v>344</v>
      </c>
      <c r="BC157" s="97" t="s">
        <v>385</v>
      </c>
      <c r="BD157" s="97" t="s">
        <v>158</v>
      </c>
      <c r="BE157" s="97" t="s">
        <v>25</v>
      </c>
      <c r="BF157" s="97" t="s">
        <v>36</v>
      </c>
      <c r="BG157" s="97" t="s">
        <v>30</v>
      </c>
      <c r="BH157" s="97" t="s">
        <v>343</v>
      </c>
      <c r="BI157" s="97" t="s">
        <v>344</v>
      </c>
      <c r="BJ157" s="97" t="s">
        <v>385</v>
      </c>
      <c r="BK157" s="97" t="s">
        <v>158</v>
      </c>
      <c r="BL157" s="97" t="s">
        <v>25</v>
      </c>
      <c r="BM157" s="97" t="s">
        <v>36</v>
      </c>
      <c r="BN157" s="97" t="s">
        <v>30</v>
      </c>
      <c r="BO157" s="97" t="s">
        <v>343</v>
      </c>
      <c r="BP157" s="97" t="s">
        <v>344</v>
      </c>
      <c r="BQ157" s="97" t="s">
        <v>385</v>
      </c>
      <c r="BR157" s="97" t="s">
        <v>158</v>
      </c>
      <c r="CV157" s="1556" t="s">
        <v>359</v>
      </c>
      <c r="CW157" s="1556"/>
      <c r="CX157" s="1556"/>
      <c r="CY157" s="1556"/>
      <c r="CZ157" s="1556"/>
      <c r="DA157" s="1556"/>
      <c r="DB157" s="1556"/>
      <c r="DC157" s="1556"/>
      <c r="DD157" s="68"/>
      <c r="DE157" s="1556" t="s">
        <v>369</v>
      </c>
      <c r="DF157" s="1556"/>
      <c r="DG157" s="1556"/>
      <c r="DH157" s="1556"/>
      <c r="DI157" s="1556"/>
      <c r="DJ157" s="1556"/>
      <c r="DK157" s="1556"/>
      <c r="DL157" s="1556"/>
      <c r="DM157" s="68"/>
      <c r="DN157" s="1556" t="s">
        <v>368</v>
      </c>
      <c r="DO157" s="1556"/>
      <c r="DP157" s="1556"/>
      <c r="DQ157" s="1556"/>
      <c r="DR157" s="1556"/>
      <c r="DS157" s="1556"/>
      <c r="DT157" s="1556"/>
      <c r="DU157" s="1556"/>
      <c r="DV157" s="68"/>
      <c r="DW157" s="1556" t="s">
        <v>370</v>
      </c>
      <c r="DX157" s="1556"/>
      <c r="DY157" s="1556"/>
      <c r="DZ157" s="1556"/>
      <c r="EA157" s="1556"/>
      <c r="EB157" s="1556"/>
      <c r="EC157" s="1556"/>
      <c r="ED157" s="1556"/>
      <c r="EE157" s="68"/>
      <c r="EF157" s="1556" t="s">
        <v>371</v>
      </c>
      <c r="EG157" s="1556"/>
      <c r="EH157" s="1556"/>
      <c r="EI157" s="1556"/>
      <c r="EJ157" s="1556"/>
      <c r="EK157" s="1556"/>
      <c r="EL157" s="1556"/>
      <c r="EM157" s="1556"/>
      <c r="EN157" s="68"/>
      <c r="EO157" s="1556" t="s">
        <v>372</v>
      </c>
      <c r="EP157" s="1556"/>
      <c r="EQ157" s="1556"/>
      <c r="ER157" s="1556"/>
      <c r="ES157" s="1556"/>
      <c r="ET157" s="1556"/>
      <c r="EU157" s="1556"/>
      <c r="EV157" s="1556"/>
      <c r="EW157" s="68"/>
      <c r="EX157" s="1556" t="s">
        <v>373</v>
      </c>
      <c r="EY157" s="1556"/>
      <c r="EZ157" s="1556"/>
      <c r="FA157" s="1556"/>
      <c r="FB157" s="1556"/>
      <c r="FC157" s="1556"/>
      <c r="FD157" s="1556"/>
      <c r="FE157" s="1556"/>
      <c r="FF157" s="68"/>
      <c r="FG157" s="1556" t="s">
        <v>374</v>
      </c>
      <c r="FH157" s="1556"/>
      <c r="FI157" s="1556"/>
      <c r="FJ157" s="1556"/>
      <c r="FK157" s="1556"/>
      <c r="FL157" s="1556"/>
      <c r="FM157" s="1556"/>
      <c r="FN157" s="1556"/>
      <c r="FO157" s="68"/>
      <c r="FP157" s="1556" t="s">
        <v>375</v>
      </c>
      <c r="FQ157" s="1556"/>
      <c r="FR157" s="1556"/>
      <c r="FS157" s="1556"/>
      <c r="FT157" s="1556"/>
      <c r="FU157" s="1556"/>
      <c r="FV157" s="1556"/>
      <c r="FW157" s="1556"/>
      <c r="FX157" s="68"/>
      <c r="FY157" s="1556" t="s">
        <v>376</v>
      </c>
      <c r="FZ157" s="1556"/>
      <c r="GA157" s="1556"/>
      <c r="GB157" s="1556"/>
      <c r="GC157" s="1556"/>
      <c r="GD157" s="1556"/>
      <c r="GE157" s="1556"/>
      <c r="GF157" s="1556"/>
    </row>
    <row r="158" spans="1:188" ht="12" x14ac:dyDescent="0.3">
      <c r="A158" s="449" t="s">
        <v>3</v>
      </c>
      <c r="B158" s="449" t="s">
        <v>4</v>
      </c>
      <c r="C158" s="449" t="s">
        <v>5</v>
      </c>
      <c r="D158" s="449" t="s">
        <v>208</v>
      </c>
      <c r="E158" s="450" t="s">
        <v>209</v>
      </c>
      <c r="F158" s="450" t="s">
        <v>6</v>
      </c>
      <c r="G158" s="18" t="s">
        <v>7</v>
      </c>
      <c r="H158" s="449" t="s">
        <v>8</v>
      </c>
      <c r="I158" s="449" t="s">
        <v>93</v>
      </c>
      <c r="J158" s="449" t="s">
        <v>9</v>
      </c>
      <c r="K158" s="449" t="s">
        <v>10</v>
      </c>
      <c r="L158" s="449" t="s">
        <v>17</v>
      </c>
      <c r="M158" s="449" t="s">
        <v>18</v>
      </c>
      <c r="N158" s="449" t="s">
        <v>19</v>
      </c>
      <c r="O158" s="18" t="s">
        <v>45</v>
      </c>
      <c r="P158" s="18" t="s">
        <v>50</v>
      </c>
      <c r="Q158" s="18" t="s">
        <v>46</v>
      </c>
      <c r="R158" s="18" t="s">
        <v>51</v>
      </c>
      <c r="S158" s="18" t="s">
        <v>47</v>
      </c>
      <c r="T158" s="18" t="s">
        <v>52</v>
      </c>
      <c r="U158" s="18" t="s">
        <v>48</v>
      </c>
      <c r="V158" s="18" t="s">
        <v>53</v>
      </c>
      <c r="W158" s="18" t="s">
        <v>49</v>
      </c>
      <c r="X158" s="19" t="s">
        <v>54</v>
      </c>
      <c r="Y158" s="19" t="s">
        <v>105</v>
      </c>
      <c r="Z158" s="19" t="s">
        <v>155</v>
      </c>
      <c r="AA158" s="19" t="s">
        <v>156</v>
      </c>
      <c r="AB158" s="19" t="s">
        <v>104</v>
      </c>
      <c r="AC158" s="18" t="s">
        <v>96</v>
      </c>
      <c r="AD158" s="18" t="s">
        <v>97</v>
      </c>
      <c r="AE158" s="18" t="s">
        <v>98</v>
      </c>
      <c r="AF158" s="18" t="s">
        <v>99</v>
      </c>
      <c r="AG158" s="18" t="s">
        <v>100</v>
      </c>
      <c r="AH158" s="18" t="s">
        <v>120</v>
      </c>
      <c r="AI158" s="18" t="s">
        <v>121</v>
      </c>
      <c r="AJ158" s="18" t="s">
        <v>122</v>
      </c>
      <c r="AK158" s="18" t="s">
        <v>123</v>
      </c>
      <c r="AL158" s="18" t="s">
        <v>124</v>
      </c>
      <c r="AM158" s="18" t="s">
        <v>127</v>
      </c>
      <c r="AN158" s="18">
        <v>1</v>
      </c>
      <c r="AO158" s="20">
        <v>2</v>
      </c>
      <c r="AP158" s="18">
        <v>3</v>
      </c>
      <c r="AQ158" s="20">
        <v>4</v>
      </c>
      <c r="AR158" s="18">
        <v>5</v>
      </c>
      <c r="AS158" s="20">
        <v>6</v>
      </c>
      <c r="AT158" s="18">
        <v>7</v>
      </c>
      <c r="AU158" s="20">
        <v>8</v>
      </c>
      <c r="AV158" s="18">
        <v>9</v>
      </c>
      <c r="AW158" s="20">
        <v>10</v>
      </c>
      <c r="AX158" s="18">
        <v>11</v>
      </c>
      <c r="AY158" s="20">
        <v>12</v>
      </c>
      <c r="AZ158" s="18">
        <v>13</v>
      </c>
      <c r="BA158" s="20">
        <v>14</v>
      </c>
      <c r="BB158" s="18">
        <v>15</v>
      </c>
      <c r="BC158" s="20">
        <v>16</v>
      </c>
      <c r="BD158" s="18">
        <v>17</v>
      </c>
      <c r="BE158" s="20">
        <v>18</v>
      </c>
      <c r="BF158" s="18">
        <v>19</v>
      </c>
      <c r="BG158" s="20">
        <v>20</v>
      </c>
      <c r="BH158" s="18">
        <v>21</v>
      </c>
      <c r="BI158" s="20">
        <v>22</v>
      </c>
      <c r="BJ158" s="18">
        <v>23</v>
      </c>
      <c r="BK158" s="20">
        <v>24</v>
      </c>
      <c r="BL158" s="18">
        <v>25</v>
      </c>
      <c r="BM158" s="20">
        <v>26</v>
      </c>
      <c r="BN158" s="18">
        <v>27</v>
      </c>
      <c r="BO158" s="20">
        <v>28</v>
      </c>
      <c r="BP158" s="18">
        <v>29</v>
      </c>
      <c r="BQ158" s="20">
        <v>30</v>
      </c>
      <c r="BR158" s="18">
        <v>31</v>
      </c>
      <c r="BS158" s="70"/>
      <c r="BU158" s="70" t="s">
        <v>84</v>
      </c>
      <c r="BV158" s="70" t="s">
        <v>85</v>
      </c>
      <c r="BW158" s="70" t="s">
        <v>86</v>
      </c>
      <c r="BX158" s="70" t="s">
        <v>87</v>
      </c>
      <c r="BY158" s="70" t="s">
        <v>91</v>
      </c>
      <c r="BZ158" s="70" t="s">
        <v>129</v>
      </c>
      <c r="CB158" s="70" t="s">
        <v>84</v>
      </c>
      <c r="CC158" s="70" t="s">
        <v>85</v>
      </c>
      <c r="CD158" s="70" t="s">
        <v>86</v>
      </c>
      <c r="CE158" s="70" t="s">
        <v>87</v>
      </c>
      <c r="CF158" s="70" t="s">
        <v>91</v>
      </c>
      <c r="CG158" s="70" t="s">
        <v>129</v>
      </c>
      <c r="CI158" s="99" t="s">
        <v>188</v>
      </c>
      <c r="CJ158" s="99" t="s">
        <v>189</v>
      </c>
      <c r="CK158" s="99" t="s">
        <v>190</v>
      </c>
      <c r="CL158" s="99" t="s">
        <v>191</v>
      </c>
      <c r="CM158" s="99" t="s">
        <v>192</v>
      </c>
      <c r="CN158" s="99" t="s">
        <v>193</v>
      </c>
      <c r="CO158" s="99" t="s">
        <v>194</v>
      </c>
      <c r="CP158" s="99" t="s">
        <v>195</v>
      </c>
      <c r="CV158" s="99" t="s">
        <v>360</v>
      </c>
      <c r="CW158" s="99" t="s">
        <v>361</v>
      </c>
      <c r="CX158" s="99" t="s">
        <v>362</v>
      </c>
      <c r="CY158" s="99" t="s">
        <v>363</v>
      </c>
      <c r="CZ158" s="99" t="s">
        <v>364</v>
      </c>
      <c r="DA158" s="99" t="s">
        <v>365</v>
      </c>
      <c r="DB158" s="99" t="s">
        <v>366</v>
      </c>
      <c r="DC158" s="99" t="s">
        <v>367</v>
      </c>
      <c r="DD158" s="68"/>
      <c r="DE158" s="1164" t="s">
        <v>360</v>
      </c>
      <c r="DF158" s="1164" t="s">
        <v>361</v>
      </c>
      <c r="DG158" s="1164" t="s">
        <v>362</v>
      </c>
      <c r="DH158" s="1164" t="s">
        <v>363</v>
      </c>
      <c r="DI158" s="1164" t="s">
        <v>364</v>
      </c>
      <c r="DJ158" s="1164" t="s">
        <v>365</v>
      </c>
      <c r="DK158" s="1164" t="s">
        <v>366</v>
      </c>
      <c r="DL158" s="1164" t="s">
        <v>367</v>
      </c>
      <c r="DM158" s="68"/>
      <c r="DN158" s="99" t="s">
        <v>360</v>
      </c>
      <c r="DO158" s="99" t="s">
        <v>361</v>
      </c>
      <c r="DP158" s="99" t="s">
        <v>362</v>
      </c>
      <c r="DQ158" s="99" t="s">
        <v>363</v>
      </c>
      <c r="DR158" s="99" t="s">
        <v>364</v>
      </c>
      <c r="DS158" s="99" t="s">
        <v>365</v>
      </c>
      <c r="DT158" s="99" t="s">
        <v>366</v>
      </c>
      <c r="DU158" s="99" t="s">
        <v>367</v>
      </c>
      <c r="DV158" s="68"/>
      <c r="DW158" s="1164" t="s">
        <v>360</v>
      </c>
      <c r="DX158" s="1164" t="s">
        <v>361</v>
      </c>
      <c r="DY158" s="1164" t="s">
        <v>362</v>
      </c>
      <c r="DZ158" s="1164" t="s">
        <v>363</v>
      </c>
      <c r="EA158" s="1164" t="s">
        <v>364</v>
      </c>
      <c r="EB158" s="1164" t="s">
        <v>365</v>
      </c>
      <c r="EC158" s="1164" t="s">
        <v>366</v>
      </c>
      <c r="ED158" s="1164" t="s">
        <v>367</v>
      </c>
      <c r="EE158" s="68"/>
      <c r="EF158" s="99" t="s">
        <v>360</v>
      </c>
      <c r="EG158" s="99" t="s">
        <v>361</v>
      </c>
      <c r="EH158" s="99" t="s">
        <v>362</v>
      </c>
      <c r="EI158" s="99" t="s">
        <v>363</v>
      </c>
      <c r="EJ158" s="99" t="s">
        <v>364</v>
      </c>
      <c r="EK158" s="99" t="s">
        <v>365</v>
      </c>
      <c r="EL158" s="99" t="s">
        <v>366</v>
      </c>
      <c r="EM158" s="99" t="s">
        <v>367</v>
      </c>
      <c r="EN158" s="68"/>
      <c r="EO158" s="1164" t="s">
        <v>360</v>
      </c>
      <c r="EP158" s="1164" t="s">
        <v>361</v>
      </c>
      <c r="EQ158" s="1164" t="s">
        <v>362</v>
      </c>
      <c r="ER158" s="1164" t="s">
        <v>363</v>
      </c>
      <c r="ES158" s="1164" t="s">
        <v>364</v>
      </c>
      <c r="ET158" s="1164" t="s">
        <v>365</v>
      </c>
      <c r="EU158" s="1164" t="s">
        <v>366</v>
      </c>
      <c r="EV158" s="1164" t="s">
        <v>367</v>
      </c>
      <c r="EW158" s="68"/>
      <c r="EX158" s="99" t="s">
        <v>360</v>
      </c>
      <c r="EY158" s="99" t="s">
        <v>361</v>
      </c>
      <c r="EZ158" s="99" t="s">
        <v>362</v>
      </c>
      <c r="FA158" s="99" t="s">
        <v>363</v>
      </c>
      <c r="FB158" s="99" t="s">
        <v>364</v>
      </c>
      <c r="FC158" s="99" t="s">
        <v>365</v>
      </c>
      <c r="FD158" s="99" t="s">
        <v>366</v>
      </c>
      <c r="FE158" s="99" t="s">
        <v>367</v>
      </c>
      <c r="FF158" s="68"/>
      <c r="FG158" s="1164" t="s">
        <v>360</v>
      </c>
      <c r="FH158" s="1164" t="s">
        <v>361</v>
      </c>
      <c r="FI158" s="1164" t="s">
        <v>362</v>
      </c>
      <c r="FJ158" s="1164" t="s">
        <v>363</v>
      </c>
      <c r="FK158" s="1164" t="s">
        <v>364</v>
      </c>
      <c r="FL158" s="1164" t="s">
        <v>365</v>
      </c>
      <c r="FM158" s="1164" t="s">
        <v>366</v>
      </c>
      <c r="FN158" s="1164" t="s">
        <v>367</v>
      </c>
      <c r="FO158" s="68"/>
      <c r="FP158" s="99" t="s">
        <v>360</v>
      </c>
      <c r="FQ158" s="99" t="s">
        <v>361</v>
      </c>
      <c r="FR158" s="99" t="s">
        <v>362</v>
      </c>
      <c r="FS158" s="99" t="s">
        <v>363</v>
      </c>
      <c r="FT158" s="99" t="s">
        <v>364</v>
      </c>
      <c r="FU158" s="99" t="s">
        <v>365</v>
      </c>
      <c r="FV158" s="99" t="s">
        <v>366</v>
      </c>
      <c r="FW158" s="99" t="s">
        <v>367</v>
      </c>
      <c r="FX158" s="68"/>
      <c r="FY158" s="1164" t="s">
        <v>360</v>
      </c>
      <c r="FZ158" s="1164" t="s">
        <v>361</v>
      </c>
      <c r="GA158" s="1164" t="s">
        <v>362</v>
      </c>
      <c r="GB158" s="1164" t="s">
        <v>363</v>
      </c>
      <c r="GC158" s="1164" t="s">
        <v>364</v>
      </c>
      <c r="GD158" s="1164" t="s">
        <v>365</v>
      </c>
      <c r="GE158" s="1164" t="s">
        <v>366</v>
      </c>
      <c r="GF158" s="1164" t="s">
        <v>367</v>
      </c>
    </row>
    <row r="159" spans="1:188" ht="12" x14ac:dyDescent="0.3">
      <c r="A159" s="387"/>
      <c r="B159" s="387" t="s">
        <v>241</v>
      </c>
      <c r="C159" s="387" t="s">
        <v>24</v>
      </c>
      <c r="D159" s="388">
        <v>0</v>
      </c>
      <c r="E159" s="388">
        <v>0.72916666666666663</v>
      </c>
      <c r="F159" s="389" t="str">
        <f t="shared" ref="F159:F172" si="703">IF(VALUE(D159)&gt;=0.72,"PT",IF(VALUE(D159)&lt;0.72,"Off-PT"))</f>
        <v>Off-PT</v>
      </c>
      <c r="G159" s="9"/>
      <c r="H159" s="626">
        <f>INDEX(Lookup!$F$351:$Q$359,MATCH('3rd Party Channels'!B159,Lookup!$F$351:$F$359,0),MATCH('3rd Party Channels'!$F$9,Lookup!$F$351:$Q$351,0))</f>
        <v>0.2</v>
      </c>
      <c r="I159" s="391">
        <v>57.2</v>
      </c>
      <c r="J159" s="392">
        <f t="shared" ref="J159:J174" si="704">($F$12*$F$13)/100</f>
        <v>683.8</v>
      </c>
      <c r="K159" s="392">
        <f t="shared" ref="K159:K174" si="705">H159*L159</f>
        <v>0</v>
      </c>
      <c r="L159" s="394">
        <f t="shared" ref="L159:L172" si="706">COUNTA(AN159:BR159)</f>
        <v>0</v>
      </c>
      <c r="M159" s="395">
        <f t="shared" ref="M159:M174" si="707">IF($F$11="CPP",H159*J159*AM159,I159*AM159)</f>
        <v>57.2</v>
      </c>
      <c r="N159" s="395">
        <f t="shared" ref="N159:N174" si="708">IF($F$11="CPP",(O159+Q159+S159+U159+W159)*AM159,(AC159+AD159+AE159+AF159+AG159)*AM159)</f>
        <v>0</v>
      </c>
      <c r="O159" s="9">
        <f>IF($L$4&gt;0,P159*J159*$M$4*H159,0)</f>
        <v>0</v>
      </c>
      <c r="P159" s="9">
        <f>COUNTIF(AN159:BR159,"A")</f>
        <v>0</v>
      </c>
      <c r="Q159" s="9">
        <f>IF($L$5&gt;0,R159*J159*$M$5*H159,0)</f>
        <v>0</v>
      </c>
      <c r="R159" s="9">
        <f>COUNTIF(AN159:BR159,"B")</f>
        <v>0</v>
      </c>
      <c r="S159" s="9">
        <f>IF($L$6&gt;0,T159*J159*$M$6*H159,0)</f>
        <v>0</v>
      </c>
      <c r="T159" s="9">
        <f>COUNTIF(AN159:BR159,"C")</f>
        <v>0</v>
      </c>
      <c r="U159" s="9">
        <f>IF($L$7&gt;0,V159*J159*$M$7*H159,0)</f>
        <v>0</v>
      </c>
      <c r="V159" s="9">
        <f>COUNTIF(AN159:BR159,"D")</f>
        <v>0</v>
      </c>
      <c r="W159" s="9">
        <f>IF($L$8&gt;0,X159*J159*$M$8*H159,0)</f>
        <v>0</v>
      </c>
      <c r="X159" s="9">
        <f>COUNTIF(AN159:BR159,"E")</f>
        <v>0</v>
      </c>
      <c r="Y159" s="9">
        <f t="shared" ref="Y159:Y172" si="709">COUNTIF(AN159:BR159,"F")</f>
        <v>0</v>
      </c>
      <c r="Z159" s="9">
        <f>COUNTIF(AN159:BR159,"G")</f>
        <v>0</v>
      </c>
      <c r="AA159" s="9">
        <f>COUNTIF(AN159:BR159,"H")</f>
        <v>0</v>
      </c>
      <c r="AB159" s="9">
        <f>(Y159+Z159+AA159)*H159</f>
        <v>0</v>
      </c>
      <c r="AC159" s="9">
        <f t="shared" ref="AC159:AC172" si="710">IF($L$4&gt;0,I159*$M$4*P159,0)</f>
        <v>0</v>
      </c>
      <c r="AD159" s="9">
        <f t="shared" ref="AD159:AD172" si="711">IF($L$5&gt;0,I159*$M$5*R159,0)</f>
        <v>0</v>
      </c>
      <c r="AE159" s="9">
        <f t="shared" ref="AE159:AE172" si="712">IF($L$6&gt;0,I159*$M$6*T159,0)</f>
        <v>0</v>
      </c>
      <c r="AF159" s="9">
        <f t="shared" ref="AF159:AF172" si="713">IF($L$7&gt;0,I159*$M$7*V159,0)</f>
        <v>0</v>
      </c>
      <c r="AG159" s="9">
        <f t="shared" ref="AG159:AG172" si="714">IF($L$8&gt;0,I159*$M$8*X159,0)</f>
        <v>0</v>
      </c>
      <c r="AH159" s="8">
        <f t="shared" ref="AH159:AH172" si="715">IF(ISERROR(M159*$M$4),0,M159*$M$4)</f>
        <v>57.2</v>
      </c>
      <c r="AI159" s="8">
        <f t="shared" ref="AI159:AI172" si="716">IF(ISERROR(M159*$M$5),0,M159*$M$5)</f>
        <v>0</v>
      </c>
      <c r="AJ159" s="8">
        <f t="shared" ref="AJ159:AJ172" si="717">IF(ISERROR(M159*$M$6),0,M159*$M$6)</f>
        <v>0</v>
      </c>
      <c r="AK159" s="8">
        <f t="shared" ref="AK159:AK172" si="718">IF(ISERROR(M159*$M$7),0,M159*$M$7)</f>
        <v>0</v>
      </c>
      <c r="AL159" s="8">
        <f t="shared" ref="AL159:AL172" si="719">IF(ISERROR(M159*$M$8),0,M159*$M$8)</f>
        <v>0</v>
      </c>
      <c r="AM159" s="103" t="str">
        <f t="shared" ref="AM159:AM174" si="720">IF(G159="","1",IF(G159="Break",1.15,IF(G159="2inbreak",1.15,IF(G159="PultIB",1.15,IF(G159="1stIB",1.3,IF(G159="lastIB",1.3,IF(G159="B&amp;1stIB",1.45,IF(G159="B&amp;lastIB",1.45,IF(G159="B&amp;2inbreak",1.45,IF(G159="B&amp;PultIB",1.45,IF(G159="T&amp;T",1.35,)))))))))))</f>
        <v>1</v>
      </c>
      <c r="AN159" s="63"/>
      <c r="AO159" s="63"/>
      <c r="AP159" s="63"/>
      <c r="AQ159" s="66"/>
      <c r="AR159" s="66"/>
      <c r="AS159" s="63"/>
      <c r="AT159" s="63"/>
      <c r="AU159" s="63"/>
      <c r="AV159" s="63"/>
      <c r="AW159" s="63"/>
      <c r="AX159" s="66"/>
      <c r="AY159" s="66"/>
      <c r="AZ159" s="63"/>
      <c r="BA159" s="63"/>
      <c r="BB159" s="63"/>
      <c r="BC159" s="63"/>
      <c r="BD159" s="63"/>
      <c r="BE159" s="66"/>
      <c r="BF159" s="66"/>
      <c r="BG159" s="63"/>
      <c r="BH159" s="63"/>
      <c r="BI159" s="63"/>
      <c r="BJ159" s="63"/>
      <c r="BK159" s="63"/>
      <c r="BL159" s="66"/>
      <c r="BM159" s="66"/>
      <c r="BN159" s="63"/>
      <c r="BO159" s="63"/>
      <c r="BP159" s="63"/>
      <c r="BQ159" s="63"/>
      <c r="BR159" s="63"/>
      <c r="BS159" s="587"/>
      <c r="BT159" s="233"/>
      <c r="BU159" s="70">
        <f>COUNTA(AN159:AR159)*H159</f>
        <v>0</v>
      </c>
      <c r="BV159" s="70">
        <f>COUNTA(AS159:AY159)*H159</f>
        <v>0</v>
      </c>
      <c r="BW159" s="70">
        <f>COUNTA(AZ159:BF159)*H159</f>
        <v>0</v>
      </c>
      <c r="BX159" s="70">
        <f>COUNTA(BG159:BM159)*H159</f>
        <v>0</v>
      </c>
      <c r="BY159" s="70">
        <f>COUNTA(BN159:BR159)*H159</f>
        <v>0</v>
      </c>
      <c r="BZ159" s="70">
        <f>COUNTA(BS159)*H159</f>
        <v>0</v>
      </c>
      <c r="CB159" s="104">
        <f>(COUNTIF(AN159:AR159,"A")*AH159)+(COUNTIF(AN159:AR159,"B")*AI159)+(COUNTIF(AN159:AR159,"C")*AJ159)+(COUNTIF(AN159:AR159,"D")*AK159)+(COUNTIF(AN159:AR159,"E")*AL159)</f>
        <v>0</v>
      </c>
      <c r="CC159" s="104">
        <f>(COUNTIF(AS159:AY159,"A")*AH159)+(COUNTIF(AS159:AY159,"B")*AI159)+(COUNTIF(AS159:AY159,"C")*AJ159)+(COUNTIF(AS159:AY159,"D")*AK159)+(COUNTIF(AS159:AY159,"E")*AL159)</f>
        <v>0</v>
      </c>
      <c r="CD159" s="104">
        <f>(COUNTIF(AZ159:BF159,"A")*AH159)+(COUNTIF(AZ159:BF159,"B")*AI159)+(COUNTIF(AZ159:BF159,"C")*AJ159)+(COUNTIF(AZ159:BF159,"D")*AK159)+(COUNTIF(AZ159:BF159,"E")*AL159)</f>
        <v>0</v>
      </c>
      <c r="CE159" s="104">
        <f>(COUNTIF(BG159:BM159,"A")*AH159)+(COUNTIF(BG159:BM159,"B")*AI159)+(COUNTIF(BG159:BM159,"C")*AJ159)+(COUNTIF(BG159:BM159,"D")*AK159)+(COUNTIF(BG159:BM159,"E")*AL159)</f>
        <v>0</v>
      </c>
      <c r="CF159" s="104">
        <f>(COUNTIF(BN159:BR159,"A")*AH159)+(COUNTIF(BN159:BR159,"B")*AI159)+(COUNTIF(BN159:BR159,"C")*AJ159)+(COUNTIF(BN159:BR159,"D")*AK159)+(COUNTIF(BN159:BR159,"E")*AL159)</f>
        <v>0</v>
      </c>
      <c r="CG159" s="104">
        <f>(COUNTIF(BS159,"A")*AH159)+(COUNTIF(BS159,"B")*AI159)+(COUNTIF(BS159,"C")*AJ159)+(COUNTIF(BS159,"D")*AK159)+(COUNTIF(BS159,"E")*AL159)</f>
        <v>0</v>
      </c>
      <c r="CH159" s="233"/>
      <c r="CI159" s="588">
        <f>P159*H159</f>
        <v>0</v>
      </c>
      <c r="CJ159" s="588">
        <f>R159*H159</f>
        <v>0</v>
      </c>
      <c r="CK159" s="588">
        <f>T159*H159</f>
        <v>0</v>
      </c>
      <c r="CL159" s="588">
        <f>V159*H159</f>
        <v>0</v>
      </c>
      <c r="CM159" s="588">
        <f>X159*H159</f>
        <v>0</v>
      </c>
      <c r="CN159" s="588">
        <f>Y159*H159</f>
        <v>0</v>
      </c>
      <c r="CO159" s="588">
        <f>Z159*H159</f>
        <v>0</v>
      </c>
      <c r="CP159" s="588">
        <f>AA159*H159</f>
        <v>0</v>
      </c>
      <c r="CQ159" s="233"/>
      <c r="CR159" s="233"/>
      <c r="CS159" s="233"/>
      <c r="CV159" s="355">
        <f>IFERROR(COUNTIF(AN159:AR159,"a"),"-")</f>
        <v>0</v>
      </c>
      <c r="CW159" s="355">
        <f>IFERROR(COUNTIF(AN159:AR159,"b"),"-")</f>
        <v>0</v>
      </c>
      <c r="CX159" s="355">
        <f>IFERROR(COUNTIF(AN159:AR159,"c"),"-")</f>
        <v>0</v>
      </c>
      <c r="CY159" s="355">
        <f>IFERROR(COUNTIF(AN159:AR159,"d"),"-")</f>
        <v>0</v>
      </c>
      <c r="CZ159" s="355">
        <f>IFERROR(COUNTIF(AN159:AR159,"e"),"-")</f>
        <v>0</v>
      </c>
      <c r="DA159" s="355">
        <f>IFERROR(COUNTIF(AN159:AR159,"f"),"-")</f>
        <v>0</v>
      </c>
      <c r="DB159" s="355">
        <f>IFERROR(COUNTIF(AN159:AR159,"g"),"-")</f>
        <v>0</v>
      </c>
      <c r="DC159" s="355">
        <f>IFERROR(COUNTIF(AN159:AR159,"h"),"-")</f>
        <v>0</v>
      </c>
      <c r="DD159" s="68"/>
      <c r="DE159" s="1168">
        <f>IFERROR((CV159*H159*$M$4),"-")</f>
        <v>0</v>
      </c>
      <c r="DF159" s="1168" t="str">
        <f>IFERROR((CW159*H159*$M$5),"-")</f>
        <v>-</v>
      </c>
      <c r="DG159" s="1168" t="str">
        <f>IFERROR((CX159*H159*$M$6),"-")</f>
        <v>-</v>
      </c>
      <c r="DH159" s="1168" t="str">
        <f>IFERROR((CY159*H159*$M$7),"-")</f>
        <v>-</v>
      </c>
      <c r="DI159" s="1168" t="str">
        <f>IFERROR((CZ159*H159*$M$8),"-")</f>
        <v>-</v>
      </c>
      <c r="DJ159" s="1168" t="str">
        <f>IFERROR((DA159*H159*$M$9),"-")</f>
        <v>-</v>
      </c>
      <c r="DK159" s="1168" t="str">
        <f>IFERROR((DB159*H159*$M$10),"-")</f>
        <v>-</v>
      </c>
      <c r="DL159" s="1168" t="str">
        <f>IFERROR((C159*H159*$M$11),"-")</f>
        <v>-</v>
      </c>
      <c r="DM159" s="68"/>
      <c r="DN159" s="355">
        <f>IFERROR(COUNTIF(AS159:AY159,"a"),"-")</f>
        <v>0</v>
      </c>
      <c r="DO159" s="355">
        <f>IFERROR(COUNTIF(AS159:AY159,"b"),"-")</f>
        <v>0</v>
      </c>
      <c r="DP159" s="355">
        <f>IFERROR(COUNTIF(AS159:AY159,"c"),"-")</f>
        <v>0</v>
      </c>
      <c r="DQ159" s="355">
        <f>IFERROR(COUNTIF(AS159:AY159,"d"),"-")</f>
        <v>0</v>
      </c>
      <c r="DR159" s="355">
        <f>IFERROR(COUNTIF(AS159:AY159,"e"),"-")</f>
        <v>0</v>
      </c>
      <c r="DS159" s="355">
        <f>IFERROR(COUNTIF(AS159:AY159,"f"),"-")</f>
        <v>0</v>
      </c>
      <c r="DT159" s="355">
        <f>IFERROR(COUNTIF(AS159:AY159,"g"),"-")</f>
        <v>0</v>
      </c>
      <c r="DU159" s="355">
        <f>IFERROR(COUNTIF(AS159:AY159,"h"),"-")</f>
        <v>0</v>
      </c>
      <c r="DV159" s="68"/>
      <c r="DW159" s="68">
        <f>IFERROR((DN159*H159*$M$4),"-")</f>
        <v>0</v>
      </c>
      <c r="DX159" s="68" t="str">
        <f>IFERROR((DO159*H159*$M$5),"-")</f>
        <v>-</v>
      </c>
      <c r="DY159" s="68" t="str">
        <f>IFERROR((DP159*H159*$M$6),"-")</f>
        <v>-</v>
      </c>
      <c r="DZ159" s="68" t="str">
        <f>IFERROR((DQ159*H159*$M$7),"-")</f>
        <v>-</v>
      </c>
      <c r="EA159" s="68" t="str">
        <f>IFERROR((DR159*H159*$M$8),"-")</f>
        <v>-</v>
      </c>
      <c r="EB159" s="68" t="str">
        <f>IFERROR((DS159*H159*$M$9),"-")</f>
        <v>-</v>
      </c>
      <c r="EC159" s="68" t="str">
        <f>IFERROR((DT159*H159*$M$10),"-")</f>
        <v>-</v>
      </c>
      <c r="ED159" s="68" t="str">
        <f>IFERROR((DU159*O159*$M$11),"-")</f>
        <v>-</v>
      </c>
      <c r="EE159" s="68"/>
      <c r="EF159" s="355">
        <f>IFERROR(COUNTIF(AZ159:BF159,"a"),"-")</f>
        <v>0</v>
      </c>
      <c r="EG159" s="355">
        <f>IFERROR(COUNTIF(AZ159:BF159,"b"),"-")</f>
        <v>0</v>
      </c>
      <c r="EH159" s="355">
        <f>IFERROR(COUNTIF(AZ159:BF159,"c"),"-")</f>
        <v>0</v>
      </c>
      <c r="EI159" s="355">
        <f>IFERROR(COUNTIF(AZ159:BF159,"d"),"-")</f>
        <v>0</v>
      </c>
      <c r="EJ159" s="355">
        <f>IFERROR(COUNTIF(AZ159:BF159,"e"),"-")</f>
        <v>0</v>
      </c>
      <c r="EK159" s="355">
        <f>IFERROR(COUNTIF(AZ159:BF159,"f"),"-")</f>
        <v>0</v>
      </c>
      <c r="EL159" s="355">
        <f>IFERROR(COUNTIF(AZ159:BF159,"g"),"-")</f>
        <v>0</v>
      </c>
      <c r="EM159" s="355">
        <f>IFERROR(COUNTIF(AZ159:BF159,"h"),"-")</f>
        <v>0</v>
      </c>
      <c r="EN159" s="68"/>
      <c r="EO159" s="68">
        <f>IFERROR((EF159*H159*$M$4),"-")</f>
        <v>0</v>
      </c>
      <c r="EP159" s="68" t="str">
        <f>IFERROR((EG159*H159*$M$5),"-")</f>
        <v>-</v>
      </c>
      <c r="EQ159" s="68" t="str">
        <f>IFERROR((EH159*H159*$M$6),"-")</f>
        <v>-</v>
      </c>
      <c r="ER159" s="68" t="str">
        <f>IFERROR((EI159*H159*$M$7),"-")</f>
        <v>-</v>
      </c>
      <c r="ES159" s="68" t="str">
        <f>IFERROR((EJ159*H159*$M$8),"-")</f>
        <v>-</v>
      </c>
      <c r="ET159" s="68" t="str">
        <f>IFERROR((EK159*H159*$M$9),"-")</f>
        <v>-</v>
      </c>
      <c r="EU159" s="68" t="str">
        <f>IFERROR((EL159*H159*$M$10),"-")</f>
        <v>-</v>
      </c>
      <c r="EV159" s="68" t="str">
        <f>IFERROR((EM159*H159*$M$11),"-")</f>
        <v>-</v>
      </c>
      <c r="EW159" s="68"/>
      <c r="EX159" s="355">
        <f>IFERROR(COUNTIF(BG159:BM159,"a"),"-")</f>
        <v>0</v>
      </c>
      <c r="EY159" s="355">
        <f>IFERROR(COUNTIF(BG159:BM159,"b"),"-")</f>
        <v>0</v>
      </c>
      <c r="EZ159" s="355">
        <f>IFERROR(COUNTIF(BG159:BM159,"c"),"-")</f>
        <v>0</v>
      </c>
      <c r="FA159" s="355">
        <f>IFERROR(COUNTIF(BG159:BM159,"d"),"-")</f>
        <v>0</v>
      </c>
      <c r="FB159" s="355">
        <f>IFERROR(COUNTIF(BG159:BM159,"e"),"-")</f>
        <v>0</v>
      </c>
      <c r="FC159" s="355">
        <f>IFERROR(COUNTIF(BG159:BM159,"f"),"-")</f>
        <v>0</v>
      </c>
      <c r="FD159" s="355">
        <f>IFERROR(COUNTIF(BG159:BM159,"g"),"-")</f>
        <v>0</v>
      </c>
      <c r="FE159" s="355">
        <f>IFERROR(COUNTIF(BG159:BM159,"h"),"-")</f>
        <v>0</v>
      </c>
      <c r="FF159" s="68"/>
      <c r="FG159" s="68">
        <f>IFERROR((EX159*H159*$M$4),"-")</f>
        <v>0</v>
      </c>
      <c r="FH159" s="68" t="str">
        <f>IFERROR((EY159*H159*$M$5),"-")</f>
        <v>-</v>
      </c>
      <c r="FI159" s="68" t="str">
        <f>IFERROR((EZ159*H159*$M$6),"-")</f>
        <v>-</v>
      </c>
      <c r="FJ159" s="68" t="str">
        <f>IFERROR((A159*H159*$M$7),"-")</f>
        <v>-</v>
      </c>
      <c r="FK159" s="68" t="str">
        <f>IFERROR((FB159*H159*$M$8),"-")</f>
        <v>-</v>
      </c>
      <c r="FL159" s="68" t="str">
        <f>IFERROR((FC159*H159*$M$9),"-")</f>
        <v>-</v>
      </c>
      <c r="FM159" s="68" t="str">
        <f>IFERROR((FD159*H159*$M$10),"-")</f>
        <v>-</v>
      </c>
      <c r="FN159" s="68" t="str">
        <f>IFERROR((FE159*H159*$M$11),"-")</f>
        <v>-</v>
      </c>
      <c r="FO159" s="68"/>
      <c r="FP159" s="355">
        <f>IFERROR(COUNTIF(BN159:BR159,"a"),"-")</f>
        <v>0</v>
      </c>
      <c r="FQ159" s="355">
        <f>IFERROR(COUNTIF(BN159:BR159,"b"),"-")</f>
        <v>0</v>
      </c>
      <c r="FR159" s="355">
        <f>IFERROR(COUNTIF(BN159:BR159,"c"),"-")</f>
        <v>0</v>
      </c>
      <c r="FS159" s="355">
        <f>IFERROR(COUNTIF(BN159:BR159,"d"),"-")</f>
        <v>0</v>
      </c>
      <c r="FT159" s="355">
        <f>IFERROR(COUNTIF(BN159:BR159,"e"),"-")</f>
        <v>0</v>
      </c>
      <c r="FU159" s="355">
        <f>IFERROR(COUNTIF(BN159:BR159,"f"),"-")</f>
        <v>0</v>
      </c>
      <c r="FV159" s="355">
        <f>IFERROR(COUNTIF(BN159:BR159,"g"),"-")</f>
        <v>0</v>
      </c>
      <c r="FW159" s="355">
        <f>IFERROR(COUNTIF(BN159:BR159,"h"),"-")</f>
        <v>0</v>
      </c>
      <c r="FX159" s="68"/>
      <c r="FY159" s="68">
        <f>IFERROR((FP159*H159*$M$4),"-")</f>
        <v>0</v>
      </c>
      <c r="FZ159" s="68" t="str">
        <f>IFERROR((FQ159*H159*$M$5),"-")</f>
        <v>-</v>
      </c>
      <c r="GA159" s="68" t="str">
        <f>IFERROR((FR159*H159*$M$6),"-")</f>
        <v>-</v>
      </c>
      <c r="GB159" s="68" t="str">
        <f>IFERROR((FS159*H159*$M$7),"-")</f>
        <v>-</v>
      </c>
      <c r="GC159" s="68" t="str">
        <f>IFERROR((FT159*H159*$M$8),"-")</f>
        <v>-</v>
      </c>
      <c r="GD159" s="68" t="str">
        <f>IFERROR((FU159*H159*$M$9),"-")</f>
        <v>-</v>
      </c>
      <c r="GE159" s="68" t="str">
        <f>IFERROR((FV159*H159*$M$10),"-")</f>
        <v>-</v>
      </c>
      <c r="GF159" s="68" t="str">
        <f>IFERROR((FW159*H159*$M$11),"-")</f>
        <v>-</v>
      </c>
    </row>
    <row r="160" spans="1:188" ht="12" x14ac:dyDescent="0.3">
      <c r="A160" s="387"/>
      <c r="B160" s="387" t="s">
        <v>241</v>
      </c>
      <c r="C160" s="387" t="s">
        <v>24</v>
      </c>
      <c r="D160" s="388">
        <v>0</v>
      </c>
      <c r="E160" s="388">
        <v>0.72916666666666663</v>
      </c>
      <c r="F160" s="389" t="str">
        <f t="shared" si="703"/>
        <v>Off-PT</v>
      </c>
      <c r="G160" s="9"/>
      <c r="H160" s="626">
        <f>INDEX(Lookup!$F$351:$Q$359,MATCH('3rd Party Channels'!B160,Lookup!$F$351:$F$359,0),MATCH('3rd Party Channels'!$F$9,Lookup!$F$351:$Q$351,0))</f>
        <v>0.2</v>
      </c>
      <c r="I160" s="391">
        <v>57.2</v>
      </c>
      <c r="J160" s="392">
        <f t="shared" si="704"/>
        <v>683.8</v>
      </c>
      <c r="K160" s="392">
        <f t="shared" si="705"/>
        <v>0</v>
      </c>
      <c r="L160" s="394">
        <f t="shared" si="706"/>
        <v>0</v>
      </c>
      <c r="M160" s="395">
        <f t="shared" si="707"/>
        <v>57.2</v>
      </c>
      <c r="N160" s="395">
        <f t="shared" si="708"/>
        <v>0</v>
      </c>
      <c r="O160" s="9">
        <f t="shared" ref="O160:O172" si="721">IF($L$4&gt;0,P160*J160*$M$4*H160,0)</f>
        <v>0</v>
      </c>
      <c r="P160" s="9">
        <f t="shared" ref="P160:P172" si="722">COUNTIF(AN160:BR160,"A")</f>
        <v>0</v>
      </c>
      <c r="Q160" s="9">
        <f t="shared" ref="Q160:Q172" si="723">IF($L$5&gt;0,R160*J160*$M$5*H160,0)</f>
        <v>0</v>
      </c>
      <c r="R160" s="9">
        <f t="shared" ref="R160:R172" si="724">COUNTIF(AN160:BR160,"B")</f>
        <v>0</v>
      </c>
      <c r="S160" s="9">
        <f t="shared" ref="S160:S172" si="725">IF($L$6&gt;0,T160*J160*$M$6*H160,0)</f>
        <v>0</v>
      </c>
      <c r="T160" s="9">
        <f t="shared" ref="T160:T172" si="726">COUNTIF(AN160:BR160,"C")</f>
        <v>0</v>
      </c>
      <c r="U160" s="9">
        <f t="shared" ref="U160:U172" si="727">IF($L$7&gt;0,V160*J160*$M$7*H160,0)</f>
        <v>0</v>
      </c>
      <c r="V160" s="9">
        <f t="shared" ref="V160:V172" si="728">COUNTIF(AN160:BR160,"D")</f>
        <v>0</v>
      </c>
      <c r="W160" s="9">
        <f t="shared" ref="W160:W172" si="729">IF($L$8&gt;0,X160*J160*$M$8*H160,0)</f>
        <v>0</v>
      </c>
      <c r="X160" s="9">
        <f t="shared" ref="X160:X172" si="730">COUNTIF(AN160:BR160,"E")</f>
        <v>0</v>
      </c>
      <c r="Y160" s="9">
        <f t="shared" si="709"/>
        <v>0</v>
      </c>
      <c r="Z160" s="9">
        <f t="shared" ref="Z160:Z172" si="731">COUNTIF(AN160:BR160,"G")</f>
        <v>0</v>
      </c>
      <c r="AA160" s="9">
        <f t="shared" ref="AA160:AA172" si="732">COUNTIF(AN160:BR160,"H")</f>
        <v>0</v>
      </c>
      <c r="AB160" s="9">
        <f t="shared" ref="AB160:AB172" si="733">(Y160+Z160+AA160)*H160</f>
        <v>0</v>
      </c>
      <c r="AC160" s="9">
        <f t="shared" si="710"/>
        <v>0</v>
      </c>
      <c r="AD160" s="9">
        <f t="shared" si="711"/>
        <v>0</v>
      </c>
      <c r="AE160" s="9">
        <f t="shared" si="712"/>
        <v>0</v>
      </c>
      <c r="AF160" s="9">
        <f t="shared" si="713"/>
        <v>0</v>
      </c>
      <c r="AG160" s="9">
        <f t="shared" si="714"/>
        <v>0</v>
      </c>
      <c r="AH160" s="8">
        <f t="shared" si="715"/>
        <v>57.2</v>
      </c>
      <c r="AI160" s="8">
        <f t="shared" si="716"/>
        <v>0</v>
      </c>
      <c r="AJ160" s="8">
        <f t="shared" si="717"/>
        <v>0</v>
      </c>
      <c r="AK160" s="8">
        <f t="shared" si="718"/>
        <v>0</v>
      </c>
      <c r="AL160" s="8">
        <f t="shared" si="719"/>
        <v>0</v>
      </c>
      <c r="AM160" s="103" t="str">
        <f t="shared" si="720"/>
        <v>1</v>
      </c>
      <c r="AN160" s="63"/>
      <c r="AO160" s="63"/>
      <c r="AP160" s="63"/>
      <c r="AQ160" s="66"/>
      <c r="AR160" s="66"/>
      <c r="AS160" s="63"/>
      <c r="AT160" s="63"/>
      <c r="AU160" s="63"/>
      <c r="AV160" s="63"/>
      <c r="AW160" s="63"/>
      <c r="AX160" s="66"/>
      <c r="AY160" s="66"/>
      <c r="AZ160" s="63"/>
      <c r="BA160" s="63"/>
      <c r="BB160" s="63"/>
      <c r="BC160" s="63"/>
      <c r="BD160" s="63"/>
      <c r="BE160" s="66"/>
      <c r="BF160" s="66"/>
      <c r="BG160" s="63"/>
      <c r="BH160" s="63"/>
      <c r="BI160" s="63"/>
      <c r="BJ160" s="63"/>
      <c r="BK160" s="63"/>
      <c r="BL160" s="66"/>
      <c r="BM160" s="66"/>
      <c r="BN160" s="63"/>
      <c r="BO160" s="63"/>
      <c r="BP160" s="63"/>
      <c r="BQ160" s="63"/>
      <c r="BR160" s="63"/>
      <c r="BS160" s="587"/>
      <c r="BT160" s="233"/>
      <c r="BU160" s="70">
        <f t="shared" ref="BU160:BU174" si="734">COUNTA(AN160:AR160)*H160</f>
        <v>0</v>
      </c>
      <c r="BV160" s="70">
        <f t="shared" ref="BV160:BV174" si="735">COUNTA(AS160:AY160)*H160</f>
        <v>0</v>
      </c>
      <c r="BW160" s="70">
        <f t="shared" ref="BW160:BW174" si="736">COUNTA(AZ160:BF160)*H160</f>
        <v>0</v>
      </c>
      <c r="BX160" s="70">
        <f t="shared" ref="BX160:BX174" si="737">COUNTA(BG160:BM160)*H160</f>
        <v>0</v>
      </c>
      <c r="BY160" s="70">
        <f t="shared" ref="BY160:BY174" si="738">COUNTA(BN160:BR160)*H160</f>
        <v>0</v>
      </c>
      <c r="BZ160" s="70">
        <f t="shared" ref="BZ160:BZ174" si="739">COUNTA(BS160)*H160</f>
        <v>0</v>
      </c>
      <c r="CA160" s="233"/>
      <c r="CB160" s="104">
        <f t="shared" ref="CB160:CB174" si="740">(COUNTIF(AN160:AR160,"A")*AH160)+(COUNTIF(AN160:AR160,"B")*AI160)+(COUNTIF(AN160:AR160,"C")*AJ160)+(COUNTIF(AN160:AR160,"D")*AK160)+(COUNTIF(AN160:AR160,"E")*AL160)</f>
        <v>0</v>
      </c>
      <c r="CC160" s="104">
        <f t="shared" ref="CC160:CC174" si="741">(COUNTIF(AS160:AY160,"A")*AH160)+(COUNTIF(AS160:AY160,"B")*AI160)+(COUNTIF(AS160:AY160,"C")*AJ160)+(COUNTIF(AS160:AY160,"D")*AK160)+(COUNTIF(AS160:AY160,"E")*AL160)</f>
        <v>0</v>
      </c>
      <c r="CD160" s="104">
        <f t="shared" ref="CD160:CD174" si="742">(COUNTIF(AZ160:BF160,"A")*AH160)+(COUNTIF(AZ160:BF160,"B")*AI160)+(COUNTIF(AZ160:BF160,"C")*AJ160)+(COUNTIF(AZ160:BF160,"D")*AK160)+(COUNTIF(AZ160:BF160,"E")*AL160)</f>
        <v>0</v>
      </c>
      <c r="CE160" s="104">
        <f t="shared" ref="CE160:CE174" si="743">(COUNTIF(BG160:BM160,"A")*AH160)+(COUNTIF(BG160:BM160,"B")*AI160)+(COUNTIF(BG160:BM160,"C")*AJ160)+(COUNTIF(BG160:BM160,"D")*AK160)+(COUNTIF(BG160:BM160,"E")*AL160)</f>
        <v>0</v>
      </c>
      <c r="CF160" s="104">
        <f t="shared" ref="CF160:CF174" si="744">(COUNTIF(BN160:BR160,"A")*AH160)+(COUNTIF(BN160:BR160,"B")*AI160)+(COUNTIF(BN160:BR160,"C")*AJ160)+(COUNTIF(BN160:BR160,"D")*AK160)+(COUNTIF(BN160:BR160,"E")*AL160)</f>
        <v>0</v>
      </c>
      <c r="CG160" s="104">
        <f t="shared" ref="CG160:CG174" si="745">(COUNTIF(BS160,"A")*AH160)+(COUNTIF(BS160,"B")*AI160)+(COUNTIF(BS160,"C")*AJ160)+(COUNTIF(BS160,"D")*AK160)+(COUNTIF(BS160,"E")*AL160)</f>
        <v>0</v>
      </c>
      <c r="CH160" s="233"/>
      <c r="CI160" s="588">
        <f t="shared" ref="CI160:CI173" si="746">P160*H160</f>
        <v>0</v>
      </c>
      <c r="CJ160" s="588">
        <f t="shared" ref="CJ160:CJ173" si="747">R160*H160</f>
        <v>0</v>
      </c>
      <c r="CK160" s="588">
        <f t="shared" ref="CK160:CK173" si="748">T160*H160</f>
        <v>0</v>
      </c>
      <c r="CL160" s="588">
        <f t="shared" ref="CL160:CL173" si="749">V160*H160</f>
        <v>0</v>
      </c>
      <c r="CM160" s="588">
        <f t="shared" ref="CM160:CM173" si="750">X160*H160</f>
        <v>0</v>
      </c>
      <c r="CN160" s="588">
        <f t="shared" ref="CN160:CN173" si="751">Y160*H160</f>
        <v>0</v>
      </c>
      <c r="CO160" s="588">
        <f t="shared" ref="CO160:CO173" si="752">Z160*H160</f>
        <v>0</v>
      </c>
      <c r="CP160" s="588">
        <f t="shared" ref="CP160:CP173" si="753">AA160*H160</f>
        <v>0</v>
      </c>
      <c r="CQ160" s="233"/>
      <c r="CR160" s="233"/>
      <c r="CS160" s="233"/>
      <c r="CV160" s="355">
        <f t="shared" ref="CV160:CV174" si="754">IFERROR(COUNTIF(AN160:AR160,"a"),"-")</f>
        <v>0</v>
      </c>
      <c r="CW160" s="355">
        <f t="shared" ref="CW160:CW174" si="755">IFERROR(COUNTIF(AN160:AR160,"b"),"-")</f>
        <v>0</v>
      </c>
      <c r="CX160" s="355">
        <f t="shared" ref="CX160:CX174" si="756">IFERROR(COUNTIF(AN160:AR160,"c"),"-")</f>
        <v>0</v>
      </c>
      <c r="CY160" s="355">
        <f t="shared" ref="CY160:CY174" si="757">IFERROR(COUNTIF(AN160:AR160,"d"),"-")</f>
        <v>0</v>
      </c>
      <c r="CZ160" s="355">
        <f t="shared" ref="CZ160:CZ174" si="758">IFERROR(COUNTIF(AN160:AR160,"e"),"-")</f>
        <v>0</v>
      </c>
      <c r="DA160" s="355">
        <f t="shared" ref="DA160:DA174" si="759">IFERROR(COUNTIF(AN160:AR160,"f"),"-")</f>
        <v>0</v>
      </c>
      <c r="DB160" s="355">
        <f t="shared" ref="DB160:DB174" si="760">IFERROR(COUNTIF(AN160:AR160,"g"),"-")</f>
        <v>0</v>
      </c>
      <c r="DC160" s="355">
        <f t="shared" ref="DC160:DC174" si="761">IFERROR(COUNTIF(AN160:AR160,"h"),"-")</f>
        <v>0</v>
      </c>
      <c r="DD160" s="68"/>
      <c r="DE160" s="1168">
        <f t="shared" ref="DE160:DE173" si="762">IFERROR((CV160*H160*$M$4),"-")</f>
        <v>0</v>
      </c>
      <c r="DF160" s="1168" t="str">
        <f t="shared" ref="DF160:DF173" si="763">IFERROR((CW160*H160*$M$5),"-")</f>
        <v>-</v>
      </c>
      <c r="DG160" s="1168" t="str">
        <f t="shared" ref="DG160:DG173" si="764">IFERROR((CX160*H160*$M$6),"-")</f>
        <v>-</v>
      </c>
      <c r="DH160" s="1168" t="str">
        <f t="shared" ref="DH160:DH173" si="765">IFERROR((CY160*H160*$M$7),"-")</f>
        <v>-</v>
      </c>
      <c r="DI160" s="1168" t="str">
        <f t="shared" ref="DI160:DI173" si="766">IFERROR((CZ160*H160*$M$8),"-")</f>
        <v>-</v>
      </c>
      <c r="DJ160" s="1168" t="str">
        <f t="shared" ref="DJ160:DJ173" si="767">IFERROR((DA160*H160*$M$9),"-")</f>
        <v>-</v>
      </c>
      <c r="DK160" s="1168" t="str">
        <f t="shared" ref="DK160:DK173" si="768">IFERROR((DB160*H160*$M$10),"-")</f>
        <v>-</v>
      </c>
      <c r="DL160" s="1168" t="str">
        <f t="shared" ref="DL160:DL173" si="769">IFERROR((C160*H160*$M$11),"-")</f>
        <v>-</v>
      </c>
      <c r="DM160" s="68"/>
      <c r="DN160" s="355">
        <f t="shared" ref="DN160:DN174" si="770">IFERROR(COUNTIF(AS160:AY160,"a"),"-")</f>
        <v>0</v>
      </c>
      <c r="DO160" s="355">
        <f t="shared" ref="DO160:DO174" si="771">IFERROR(COUNTIF(AS160:AY160,"b"),"-")</f>
        <v>0</v>
      </c>
      <c r="DP160" s="355">
        <f t="shared" ref="DP160:DP174" si="772">IFERROR(COUNTIF(AS160:AY160,"c"),"-")</f>
        <v>0</v>
      </c>
      <c r="DQ160" s="355">
        <f t="shared" ref="DQ160:DQ174" si="773">IFERROR(COUNTIF(AS160:AY160,"d"),"-")</f>
        <v>0</v>
      </c>
      <c r="DR160" s="355">
        <f t="shared" ref="DR160:DR174" si="774">IFERROR(COUNTIF(AS160:AY160,"e"),"-")</f>
        <v>0</v>
      </c>
      <c r="DS160" s="355">
        <f t="shared" ref="DS160:DS174" si="775">IFERROR(COUNTIF(AS160:AY160,"f"),"-")</f>
        <v>0</v>
      </c>
      <c r="DT160" s="355">
        <f t="shared" ref="DT160:DT174" si="776">IFERROR(COUNTIF(AS160:AY160,"g"),"-")</f>
        <v>0</v>
      </c>
      <c r="DU160" s="355">
        <f t="shared" ref="DU160:DU174" si="777">IFERROR(COUNTIF(AS160:AY160,"h"),"-")</f>
        <v>0</v>
      </c>
      <c r="DV160" s="68"/>
      <c r="DW160" s="68">
        <f t="shared" ref="DW160:DW173" si="778">IFERROR((DN160*H160*$M$4),"-")</f>
        <v>0</v>
      </c>
      <c r="DX160" s="68" t="str">
        <f t="shared" ref="DX160:DX173" si="779">IFERROR((DO160*H160*$M$5),"-")</f>
        <v>-</v>
      </c>
      <c r="DY160" s="68" t="str">
        <f t="shared" ref="DY160:DY173" si="780">IFERROR((DP160*H160*$M$6),"-")</f>
        <v>-</v>
      </c>
      <c r="DZ160" s="68" t="str">
        <f t="shared" ref="DZ160:DZ173" si="781">IFERROR((DQ160*H160*$M$7),"-")</f>
        <v>-</v>
      </c>
      <c r="EA160" s="68" t="str">
        <f t="shared" ref="EA160:EA173" si="782">IFERROR((DR160*H160*$M$8),"-")</f>
        <v>-</v>
      </c>
      <c r="EB160" s="68" t="str">
        <f t="shared" ref="EB160:EB173" si="783">IFERROR((DS160*H160*$M$9),"-")</f>
        <v>-</v>
      </c>
      <c r="EC160" s="68" t="str">
        <f t="shared" ref="EC160:EC173" si="784">IFERROR((DT160*H160*$M$10),"-")</f>
        <v>-</v>
      </c>
      <c r="ED160" s="68" t="str">
        <f t="shared" ref="ED160:ED173" si="785">IFERROR((DU160*O160*$M$11),"-")</f>
        <v>-</v>
      </c>
      <c r="EE160" s="68"/>
      <c r="EF160" s="355">
        <f t="shared" ref="EF160:EF174" si="786">IFERROR(COUNTIF(AZ160:BF160,"a"),"-")</f>
        <v>0</v>
      </c>
      <c r="EG160" s="355">
        <f t="shared" ref="EG160:EG174" si="787">IFERROR(COUNTIF(AZ160:BF160,"b"),"-")</f>
        <v>0</v>
      </c>
      <c r="EH160" s="355">
        <f t="shared" ref="EH160:EH174" si="788">IFERROR(COUNTIF(AZ160:BF160,"c"),"-")</f>
        <v>0</v>
      </c>
      <c r="EI160" s="355">
        <f t="shared" ref="EI160:EI174" si="789">IFERROR(COUNTIF(AZ160:BF160,"d"),"-")</f>
        <v>0</v>
      </c>
      <c r="EJ160" s="355">
        <f t="shared" ref="EJ160:EJ174" si="790">IFERROR(COUNTIF(AZ160:BF160,"e"),"-")</f>
        <v>0</v>
      </c>
      <c r="EK160" s="355">
        <f t="shared" ref="EK160:EK174" si="791">IFERROR(COUNTIF(AZ160:BF160,"f"),"-")</f>
        <v>0</v>
      </c>
      <c r="EL160" s="355">
        <f t="shared" ref="EL160:EL174" si="792">IFERROR(COUNTIF(AZ160:BF160,"g"),"-")</f>
        <v>0</v>
      </c>
      <c r="EM160" s="355">
        <f t="shared" ref="EM160:EM174" si="793">IFERROR(COUNTIF(AZ160:BF160,"h"),"-")</f>
        <v>0</v>
      </c>
      <c r="EN160" s="68"/>
      <c r="EO160" s="68">
        <f t="shared" ref="EO160:EO173" si="794">IFERROR((EF160*H160*$M$4),"-")</f>
        <v>0</v>
      </c>
      <c r="EP160" s="68" t="str">
        <f t="shared" ref="EP160:EP173" si="795">IFERROR((EG160*H160*$M$5),"-")</f>
        <v>-</v>
      </c>
      <c r="EQ160" s="68" t="str">
        <f t="shared" ref="EQ160:EQ173" si="796">IFERROR((EH160*H160*$M$6),"-")</f>
        <v>-</v>
      </c>
      <c r="ER160" s="68" t="str">
        <f t="shared" ref="ER160:ER173" si="797">IFERROR((EI160*H160*$M$7),"-")</f>
        <v>-</v>
      </c>
      <c r="ES160" s="68" t="str">
        <f t="shared" ref="ES160:ES173" si="798">IFERROR((EJ160*H160*$M$8),"-")</f>
        <v>-</v>
      </c>
      <c r="ET160" s="68" t="str">
        <f t="shared" ref="ET160:ET173" si="799">IFERROR((EK160*H160*$M$9),"-")</f>
        <v>-</v>
      </c>
      <c r="EU160" s="68" t="str">
        <f t="shared" ref="EU160:EU173" si="800">IFERROR((EL160*H160*$M$10),"-")</f>
        <v>-</v>
      </c>
      <c r="EV160" s="68" t="str">
        <f t="shared" ref="EV160:EV173" si="801">IFERROR((EM160*H160*$M$11),"-")</f>
        <v>-</v>
      </c>
      <c r="EW160" s="68"/>
      <c r="EX160" s="355">
        <f t="shared" ref="EX160:EX174" si="802">IFERROR(COUNTIF(BG160:BM160,"a"),"-")</f>
        <v>0</v>
      </c>
      <c r="EY160" s="355">
        <f t="shared" ref="EY160:EY174" si="803">IFERROR(COUNTIF(BG160:BM160,"b"),"-")</f>
        <v>0</v>
      </c>
      <c r="EZ160" s="355">
        <f t="shared" ref="EZ160:EZ174" si="804">IFERROR(COUNTIF(BG160:BM160,"c"),"-")</f>
        <v>0</v>
      </c>
      <c r="FA160" s="355">
        <f t="shared" ref="FA160:FA174" si="805">IFERROR(COUNTIF(BG160:BM160,"d"),"-")</f>
        <v>0</v>
      </c>
      <c r="FB160" s="355">
        <f t="shared" ref="FB160:FB174" si="806">IFERROR(COUNTIF(BG160:BM160,"e"),"-")</f>
        <v>0</v>
      </c>
      <c r="FC160" s="355">
        <f t="shared" ref="FC160:FC174" si="807">IFERROR(COUNTIF(BG160:BM160,"f"),"-")</f>
        <v>0</v>
      </c>
      <c r="FD160" s="355">
        <f t="shared" ref="FD160:FD174" si="808">IFERROR(COUNTIF(BG160:BM160,"g"),"-")</f>
        <v>0</v>
      </c>
      <c r="FE160" s="355">
        <f t="shared" ref="FE160:FE174" si="809">IFERROR(COUNTIF(BG160:BM160,"h"),"-")</f>
        <v>0</v>
      </c>
      <c r="FF160" s="68"/>
      <c r="FG160" s="68">
        <f t="shared" ref="FG160:FG173" si="810">IFERROR((EX160*H160*$M$4),"-")</f>
        <v>0</v>
      </c>
      <c r="FH160" s="68" t="str">
        <f t="shared" ref="FH160:FH173" si="811">IFERROR((EY160*H160*$M$5),"-")</f>
        <v>-</v>
      </c>
      <c r="FI160" s="68" t="str">
        <f t="shared" ref="FI160:FI173" si="812">IFERROR((EZ160*H160*$M$6),"-")</f>
        <v>-</v>
      </c>
      <c r="FJ160" s="68" t="str">
        <f t="shared" ref="FJ160:FJ173" si="813">IFERROR((A160*H160*$M$7),"-")</f>
        <v>-</v>
      </c>
      <c r="FK160" s="68" t="str">
        <f t="shared" ref="FK160:FK173" si="814">IFERROR((FB160*H160*$M$8),"-")</f>
        <v>-</v>
      </c>
      <c r="FL160" s="68" t="str">
        <f t="shared" ref="FL160:FL173" si="815">IFERROR((FC160*H160*$M$9),"-")</f>
        <v>-</v>
      </c>
      <c r="FM160" s="68" t="str">
        <f t="shared" ref="FM160:FM173" si="816">IFERROR((FD160*H160*$M$10),"-")</f>
        <v>-</v>
      </c>
      <c r="FN160" s="68" t="str">
        <f t="shared" ref="FN160:FN173" si="817">IFERROR((FE160*H160*$M$11),"-")</f>
        <v>-</v>
      </c>
      <c r="FO160" s="68"/>
      <c r="FP160" s="355">
        <f t="shared" ref="FP160:FP174" si="818">IFERROR(COUNTIF(BN160:BR160,"a"),"-")</f>
        <v>0</v>
      </c>
      <c r="FQ160" s="355">
        <f t="shared" ref="FQ160:FQ174" si="819">IFERROR(COUNTIF(BN160:BR160,"b"),"-")</f>
        <v>0</v>
      </c>
      <c r="FR160" s="355">
        <f t="shared" ref="FR160:FR174" si="820">IFERROR(COUNTIF(BN160:BR160,"c"),"-")</f>
        <v>0</v>
      </c>
      <c r="FS160" s="355">
        <f t="shared" ref="FS160:FS174" si="821">IFERROR(COUNTIF(BN160:BR160,"d"),"-")</f>
        <v>0</v>
      </c>
      <c r="FT160" s="355">
        <f t="shared" ref="FT160:FT174" si="822">IFERROR(COUNTIF(BN160:BR160,"e"),"-")</f>
        <v>0</v>
      </c>
      <c r="FU160" s="355">
        <f t="shared" ref="FU160:FU174" si="823">IFERROR(COUNTIF(BN160:BR160,"f"),"-")</f>
        <v>0</v>
      </c>
      <c r="FV160" s="355">
        <f t="shared" ref="FV160:FV174" si="824">IFERROR(COUNTIF(BN160:BR160,"g"),"-")</f>
        <v>0</v>
      </c>
      <c r="FW160" s="355">
        <f t="shared" ref="FW160:FW174" si="825">IFERROR(COUNTIF(BN160:BR160,"h"),"-")</f>
        <v>0</v>
      </c>
      <c r="FX160" s="68"/>
      <c r="FY160" s="68">
        <f t="shared" ref="FY160:FY173" si="826">IFERROR((FP160*H160*$M$4),"-")</f>
        <v>0</v>
      </c>
      <c r="FZ160" s="68" t="str">
        <f t="shared" ref="FZ160:FZ173" si="827">IFERROR((FQ160*H160*$M$5),"-")</f>
        <v>-</v>
      </c>
      <c r="GA160" s="68" t="str">
        <f t="shared" ref="GA160:GA173" si="828">IFERROR((FR160*H160*$M$6),"-")</f>
        <v>-</v>
      </c>
      <c r="GB160" s="68" t="str">
        <f t="shared" ref="GB160:GB173" si="829">IFERROR((FS160*H160*$M$7),"-")</f>
        <v>-</v>
      </c>
      <c r="GC160" s="68" t="str">
        <f t="shared" ref="GC160:GC173" si="830">IFERROR((FT160*H160*$M$8),"-")</f>
        <v>-</v>
      </c>
      <c r="GD160" s="68" t="str">
        <f t="shared" ref="GD160:GD173" si="831">IFERROR((FU160*H160*$M$9),"-")</f>
        <v>-</v>
      </c>
      <c r="GE160" s="68" t="str">
        <f t="shared" ref="GE160:GE173" si="832">IFERROR((FV160*H160*$M$10),"-")</f>
        <v>-</v>
      </c>
      <c r="GF160" s="68" t="str">
        <f t="shared" ref="GF160:GF173" si="833">IFERROR((FW160*H160*$M$11),"-")</f>
        <v>-</v>
      </c>
    </row>
    <row r="161" spans="1:188" ht="12" x14ac:dyDescent="0.3">
      <c r="A161" s="387"/>
      <c r="B161" s="387" t="s">
        <v>241</v>
      </c>
      <c r="C161" s="387" t="s">
        <v>24</v>
      </c>
      <c r="D161" s="388">
        <v>0</v>
      </c>
      <c r="E161" s="388">
        <v>0.72916666666666663</v>
      </c>
      <c r="F161" s="389" t="str">
        <f t="shared" si="703"/>
        <v>Off-PT</v>
      </c>
      <c r="G161" s="9"/>
      <c r="H161" s="626">
        <f>INDEX(Lookup!$F$351:$Q$359,MATCH('3rd Party Channels'!B161,Lookup!$F$351:$F$359,0),MATCH('3rd Party Channels'!$F$9,Lookup!$F$351:$Q$351,0))</f>
        <v>0.2</v>
      </c>
      <c r="I161" s="391">
        <v>57.2</v>
      </c>
      <c r="J161" s="392">
        <f t="shared" si="704"/>
        <v>683.8</v>
      </c>
      <c r="K161" s="392">
        <f t="shared" si="705"/>
        <v>0</v>
      </c>
      <c r="L161" s="394">
        <f t="shared" si="706"/>
        <v>0</v>
      </c>
      <c r="M161" s="395">
        <f t="shared" si="707"/>
        <v>57.2</v>
      </c>
      <c r="N161" s="395">
        <f t="shared" si="708"/>
        <v>0</v>
      </c>
      <c r="O161" s="9">
        <f t="shared" si="721"/>
        <v>0</v>
      </c>
      <c r="P161" s="9">
        <f t="shared" si="722"/>
        <v>0</v>
      </c>
      <c r="Q161" s="9">
        <f t="shared" si="723"/>
        <v>0</v>
      </c>
      <c r="R161" s="9">
        <f t="shared" si="724"/>
        <v>0</v>
      </c>
      <c r="S161" s="9">
        <f t="shared" si="725"/>
        <v>0</v>
      </c>
      <c r="T161" s="9">
        <f t="shared" si="726"/>
        <v>0</v>
      </c>
      <c r="U161" s="9">
        <f t="shared" si="727"/>
        <v>0</v>
      </c>
      <c r="V161" s="9">
        <f t="shared" si="728"/>
        <v>0</v>
      </c>
      <c r="W161" s="9">
        <f t="shared" si="729"/>
        <v>0</v>
      </c>
      <c r="X161" s="9">
        <f t="shared" si="730"/>
        <v>0</v>
      </c>
      <c r="Y161" s="9">
        <f t="shared" si="709"/>
        <v>0</v>
      </c>
      <c r="Z161" s="9">
        <f t="shared" si="731"/>
        <v>0</v>
      </c>
      <c r="AA161" s="9">
        <f t="shared" si="732"/>
        <v>0</v>
      </c>
      <c r="AB161" s="9">
        <f t="shared" si="733"/>
        <v>0</v>
      </c>
      <c r="AC161" s="9">
        <f t="shared" si="710"/>
        <v>0</v>
      </c>
      <c r="AD161" s="9">
        <f t="shared" si="711"/>
        <v>0</v>
      </c>
      <c r="AE161" s="9">
        <f t="shared" si="712"/>
        <v>0</v>
      </c>
      <c r="AF161" s="9">
        <f t="shared" si="713"/>
        <v>0</v>
      </c>
      <c r="AG161" s="9">
        <f t="shared" si="714"/>
        <v>0</v>
      </c>
      <c r="AH161" s="8">
        <f t="shared" si="715"/>
        <v>57.2</v>
      </c>
      <c r="AI161" s="8">
        <f t="shared" si="716"/>
        <v>0</v>
      </c>
      <c r="AJ161" s="8">
        <f t="shared" si="717"/>
        <v>0</v>
      </c>
      <c r="AK161" s="8">
        <f t="shared" si="718"/>
        <v>0</v>
      </c>
      <c r="AL161" s="8">
        <f t="shared" si="719"/>
        <v>0</v>
      </c>
      <c r="AM161" s="103" t="str">
        <f t="shared" si="720"/>
        <v>1</v>
      </c>
      <c r="AN161" s="63"/>
      <c r="AO161" s="63"/>
      <c r="AP161" s="63"/>
      <c r="AQ161" s="66"/>
      <c r="AR161" s="66"/>
      <c r="AS161" s="63"/>
      <c r="AT161" s="63"/>
      <c r="AU161" s="63"/>
      <c r="AV161" s="63"/>
      <c r="AW161" s="63"/>
      <c r="AX161" s="66"/>
      <c r="AY161" s="66"/>
      <c r="AZ161" s="63"/>
      <c r="BA161" s="63"/>
      <c r="BB161" s="63"/>
      <c r="BC161" s="63"/>
      <c r="BD161" s="63"/>
      <c r="BE161" s="66"/>
      <c r="BF161" s="66"/>
      <c r="BG161" s="63"/>
      <c r="BH161" s="63"/>
      <c r="BI161" s="63"/>
      <c r="BJ161" s="63"/>
      <c r="BK161" s="63"/>
      <c r="BL161" s="66"/>
      <c r="BM161" s="66"/>
      <c r="BN161" s="63"/>
      <c r="BO161" s="63"/>
      <c r="BP161" s="63"/>
      <c r="BQ161" s="63"/>
      <c r="BR161" s="63"/>
      <c r="BS161" s="587"/>
      <c r="BT161" s="233"/>
      <c r="BU161" s="70">
        <f t="shared" si="734"/>
        <v>0</v>
      </c>
      <c r="BV161" s="70">
        <f t="shared" si="735"/>
        <v>0</v>
      </c>
      <c r="BW161" s="70">
        <f t="shared" si="736"/>
        <v>0</v>
      </c>
      <c r="BX161" s="70">
        <f t="shared" si="737"/>
        <v>0</v>
      </c>
      <c r="BY161" s="70">
        <f t="shared" si="738"/>
        <v>0</v>
      </c>
      <c r="BZ161" s="70">
        <f t="shared" si="739"/>
        <v>0</v>
      </c>
      <c r="CA161" s="233"/>
      <c r="CB161" s="104">
        <f t="shared" si="740"/>
        <v>0</v>
      </c>
      <c r="CC161" s="104">
        <f t="shared" si="741"/>
        <v>0</v>
      </c>
      <c r="CD161" s="104">
        <f t="shared" si="742"/>
        <v>0</v>
      </c>
      <c r="CE161" s="104">
        <f t="shared" si="743"/>
        <v>0</v>
      </c>
      <c r="CF161" s="104">
        <f t="shared" si="744"/>
        <v>0</v>
      </c>
      <c r="CG161" s="104">
        <f t="shared" si="745"/>
        <v>0</v>
      </c>
      <c r="CH161" s="233"/>
      <c r="CI161" s="588">
        <f t="shared" si="746"/>
        <v>0</v>
      </c>
      <c r="CJ161" s="588">
        <f t="shared" si="747"/>
        <v>0</v>
      </c>
      <c r="CK161" s="588">
        <f t="shared" si="748"/>
        <v>0</v>
      </c>
      <c r="CL161" s="588">
        <f t="shared" si="749"/>
        <v>0</v>
      </c>
      <c r="CM161" s="588">
        <f t="shared" si="750"/>
        <v>0</v>
      </c>
      <c r="CN161" s="588">
        <f t="shared" si="751"/>
        <v>0</v>
      </c>
      <c r="CO161" s="588">
        <f t="shared" si="752"/>
        <v>0</v>
      </c>
      <c r="CP161" s="588">
        <f t="shared" si="753"/>
        <v>0</v>
      </c>
      <c r="CQ161" s="233"/>
      <c r="CR161" s="233"/>
      <c r="CS161" s="233"/>
      <c r="CV161" s="355">
        <f t="shared" si="754"/>
        <v>0</v>
      </c>
      <c r="CW161" s="355">
        <f t="shared" si="755"/>
        <v>0</v>
      </c>
      <c r="CX161" s="355">
        <f t="shared" si="756"/>
        <v>0</v>
      </c>
      <c r="CY161" s="355">
        <f t="shared" si="757"/>
        <v>0</v>
      </c>
      <c r="CZ161" s="355">
        <f t="shared" si="758"/>
        <v>0</v>
      </c>
      <c r="DA161" s="355">
        <f t="shared" si="759"/>
        <v>0</v>
      </c>
      <c r="DB161" s="355">
        <f t="shared" si="760"/>
        <v>0</v>
      </c>
      <c r="DC161" s="355">
        <f t="shared" si="761"/>
        <v>0</v>
      </c>
      <c r="DD161" s="68"/>
      <c r="DE161" s="1168">
        <f t="shared" si="762"/>
        <v>0</v>
      </c>
      <c r="DF161" s="1168" t="str">
        <f t="shared" si="763"/>
        <v>-</v>
      </c>
      <c r="DG161" s="1168" t="str">
        <f t="shared" si="764"/>
        <v>-</v>
      </c>
      <c r="DH161" s="1168" t="str">
        <f t="shared" si="765"/>
        <v>-</v>
      </c>
      <c r="DI161" s="1168" t="str">
        <f t="shared" si="766"/>
        <v>-</v>
      </c>
      <c r="DJ161" s="1168" t="str">
        <f t="shared" si="767"/>
        <v>-</v>
      </c>
      <c r="DK161" s="1168" t="str">
        <f t="shared" si="768"/>
        <v>-</v>
      </c>
      <c r="DL161" s="1168" t="str">
        <f t="shared" si="769"/>
        <v>-</v>
      </c>
      <c r="DM161" s="68"/>
      <c r="DN161" s="355">
        <f t="shared" si="770"/>
        <v>0</v>
      </c>
      <c r="DO161" s="355">
        <f t="shared" si="771"/>
        <v>0</v>
      </c>
      <c r="DP161" s="355">
        <f t="shared" si="772"/>
        <v>0</v>
      </c>
      <c r="DQ161" s="355">
        <f t="shared" si="773"/>
        <v>0</v>
      </c>
      <c r="DR161" s="355">
        <f t="shared" si="774"/>
        <v>0</v>
      </c>
      <c r="DS161" s="355">
        <f t="shared" si="775"/>
        <v>0</v>
      </c>
      <c r="DT161" s="355">
        <f t="shared" si="776"/>
        <v>0</v>
      </c>
      <c r="DU161" s="355">
        <f t="shared" si="777"/>
        <v>0</v>
      </c>
      <c r="DV161" s="68"/>
      <c r="DW161" s="68">
        <f t="shared" si="778"/>
        <v>0</v>
      </c>
      <c r="DX161" s="68" t="str">
        <f t="shared" si="779"/>
        <v>-</v>
      </c>
      <c r="DY161" s="68" t="str">
        <f t="shared" si="780"/>
        <v>-</v>
      </c>
      <c r="DZ161" s="68" t="str">
        <f t="shared" si="781"/>
        <v>-</v>
      </c>
      <c r="EA161" s="68" t="str">
        <f t="shared" si="782"/>
        <v>-</v>
      </c>
      <c r="EB161" s="68" t="str">
        <f t="shared" si="783"/>
        <v>-</v>
      </c>
      <c r="EC161" s="68" t="str">
        <f t="shared" si="784"/>
        <v>-</v>
      </c>
      <c r="ED161" s="68" t="str">
        <f t="shared" si="785"/>
        <v>-</v>
      </c>
      <c r="EE161" s="68"/>
      <c r="EF161" s="355">
        <f t="shared" si="786"/>
        <v>0</v>
      </c>
      <c r="EG161" s="355">
        <f t="shared" si="787"/>
        <v>0</v>
      </c>
      <c r="EH161" s="355">
        <f t="shared" si="788"/>
        <v>0</v>
      </c>
      <c r="EI161" s="355">
        <f t="shared" si="789"/>
        <v>0</v>
      </c>
      <c r="EJ161" s="355">
        <f t="shared" si="790"/>
        <v>0</v>
      </c>
      <c r="EK161" s="355">
        <f t="shared" si="791"/>
        <v>0</v>
      </c>
      <c r="EL161" s="355">
        <f t="shared" si="792"/>
        <v>0</v>
      </c>
      <c r="EM161" s="355">
        <f t="shared" si="793"/>
        <v>0</v>
      </c>
      <c r="EN161" s="68"/>
      <c r="EO161" s="68">
        <f t="shared" si="794"/>
        <v>0</v>
      </c>
      <c r="EP161" s="68" t="str">
        <f t="shared" si="795"/>
        <v>-</v>
      </c>
      <c r="EQ161" s="68" t="str">
        <f t="shared" si="796"/>
        <v>-</v>
      </c>
      <c r="ER161" s="68" t="str">
        <f t="shared" si="797"/>
        <v>-</v>
      </c>
      <c r="ES161" s="68" t="str">
        <f t="shared" si="798"/>
        <v>-</v>
      </c>
      <c r="ET161" s="68" t="str">
        <f t="shared" si="799"/>
        <v>-</v>
      </c>
      <c r="EU161" s="68" t="str">
        <f t="shared" si="800"/>
        <v>-</v>
      </c>
      <c r="EV161" s="68" t="str">
        <f t="shared" si="801"/>
        <v>-</v>
      </c>
      <c r="EW161" s="68"/>
      <c r="EX161" s="355">
        <f t="shared" si="802"/>
        <v>0</v>
      </c>
      <c r="EY161" s="355">
        <f t="shared" si="803"/>
        <v>0</v>
      </c>
      <c r="EZ161" s="355">
        <f t="shared" si="804"/>
        <v>0</v>
      </c>
      <c r="FA161" s="355">
        <f t="shared" si="805"/>
        <v>0</v>
      </c>
      <c r="FB161" s="355">
        <f t="shared" si="806"/>
        <v>0</v>
      </c>
      <c r="FC161" s="355">
        <f t="shared" si="807"/>
        <v>0</v>
      </c>
      <c r="FD161" s="355">
        <f t="shared" si="808"/>
        <v>0</v>
      </c>
      <c r="FE161" s="355">
        <f t="shared" si="809"/>
        <v>0</v>
      </c>
      <c r="FF161" s="68"/>
      <c r="FG161" s="68">
        <f t="shared" si="810"/>
        <v>0</v>
      </c>
      <c r="FH161" s="68" t="str">
        <f t="shared" si="811"/>
        <v>-</v>
      </c>
      <c r="FI161" s="68" t="str">
        <f t="shared" si="812"/>
        <v>-</v>
      </c>
      <c r="FJ161" s="68" t="str">
        <f t="shared" si="813"/>
        <v>-</v>
      </c>
      <c r="FK161" s="68" t="str">
        <f t="shared" si="814"/>
        <v>-</v>
      </c>
      <c r="FL161" s="68" t="str">
        <f t="shared" si="815"/>
        <v>-</v>
      </c>
      <c r="FM161" s="68" t="str">
        <f t="shared" si="816"/>
        <v>-</v>
      </c>
      <c r="FN161" s="68" t="str">
        <f t="shared" si="817"/>
        <v>-</v>
      </c>
      <c r="FO161" s="68"/>
      <c r="FP161" s="355">
        <f t="shared" si="818"/>
        <v>0</v>
      </c>
      <c r="FQ161" s="355">
        <f t="shared" si="819"/>
        <v>0</v>
      </c>
      <c r="FR161" s="355">
        <f t="shared" si="820"/>
        <v>0</v>
      </c>
      <c r="FS161" s="355">
        <f t="shared" si="821"/>
        <v>0</v>
      </c>
      <c r="FT161" s="355">
        <f t="shared" si="822"/>
        <v>0</v>
      </c>
      <c r="FU161" s="355">
        <f t="shared" si="823"/>
        <v>0</v>
      </c>
      <c r="FV161" s="355">
        <f t="shared" si="824"/>
        <v>0</v>
      </c>
      <c r="FW161" s="355">
        <f t="shared" si="825"/>
        <v>0</v>
      </c>
      <c r="FX161" s="68"/>
      <c r="FY161" s="68">
        <f t="shared" si="826"/>
        <v>0</v>
      </c>
      <c r="FZ161" s="68" t="str">
        <f t="shared" si="827"/>
        <v>-</v>
      </c>
      <c r="GA161" s="68" t="str">
        <f t="shared" si="828"/>
        <v>-</v>
      </c>
      <c r="GB161" s="68" t="str">
        <f t="shared" si="829"/>
        <v>-</v>
      </c>
      <c r="GC161" s="68" t="str">
        <f t="shared" si="830"/>
        <v>-</v>
      </c>
      <c r="GD161" s="68" t="str">
        <f t="shared" si="831"/>
        <v>-</v>
      </c>
      <c r="GE161" s="68" t="str">
        <f t="shared" si="832"/>
        <v>-</v>
      </c>
      <c r="GF161" s="68" t="str">
        <f t="shared" si="833"/>
        <v>-</v>
      </c>
    </row>
    <row r="162" spans="1:188" ht="12" x14ac:dyDescent="0.3">
      <c r="A162" s="387"/>
      <c r="B162" s="387" t="s">
        <v>241</v>
      </c>
      <c r="C162" s="387" t="s">
        <v>24</v>
      </c>
      <c r="D162" s="388">
        <v>0</v>
      </c>
      <c r="E162" s="388">
        <v>0.72916666666666663</v>
      </c>
      <c r="F162" s="389" t="str">
        <f t="shared" si="703"/>
        <v>Off-PT</v>
      </c>
      <c r="G162" s="9"/>
      <c r="H162" s="626">
        <f>INDEX(Lookup!$F$351:$Q$359,MATCH('3rd Party Channels'!B162,Lookup!$F$351:$F$359,0),MATCH('3rd Party Channels'!$F$9,Lookup!$F$351:$Q$351,0))</f>
        <v>0.2</v>
      </c>
      <c r="I162" s="391">
        <v>57.2</v>
      </c>
      <c r="J162" s="392">
        <f t="shared" si="704"/>
        <v>683.8</v>
      </c>
      <c r="K162" s="392">
        <f t="shared" si="705"/>
        <v>0</v>
      </c>
      <c r="L162" s="394">
        <f t="shared" si="706"/>
        <v>0</v>
      </c>
      <c r="M162" s="395">
        <f t="shared" si="707"/>
        <v>57.2</v>
      </c>
      <c r="N162" s="395">
        <f t="shared" si="708"/>
        <v>0</v>
      </c>
      <c r="O162" s="9">
        <f t="shared" si="721"/>
        <v>0</v>
      </c>
      <c r="P162" s="9">
        <f t="shared" si="722"/>
        <v>0</v>
      </c>
      <c r="Q162" s="9">
        <f t="shared" si="723"/>
        <v>0</v>
      </c>
      <c r="R162" s="9">
        <f t="shared" si="724"/>
        <v>0</v>
      </c>
      <c r="S162" s="9">
        <f t="shared" si="725"/>
        <v>0</v>
      </c>
      <c r="T162" s="9">
        <f t="shared" si="726"/>
        <v>0</v>
      </c>
      <c r="U162" s="9">
        <f t="shared" si="727"/>
        <v>0</v>
      </c>
      <c r="V162" s="9">
        <f t="shared" si="728"/>
        <v>0</v>
      </c>
      <c r="W162" s="9">
        <f t="shared" si="729"/>
        <v>0</v>
      </c>
      <c r="X162" s="9">
        <f t="shared" si="730"/>
        <v>0</v>
      </c>
      <c r="Y162" s="9">
        <f t="shared" si="709"/>
        <v>0</v>
      </c>
      <c r="Z162" s="9">
        <f t="shared" si="731"/>
        <v>0</v>
      </c>
      <c r="AA162" s="9">
        <f t="shared" si="732"/>
        <v>0</v>
      </c>
      <c r="AB162" s="9">
        <f t="shared" si="733"/>
        <v>0</v>
      </c>
      <c r="AC162" s="9">
        <f t="shared" si="710"/>
        <v>0</v>
      </c>
      <c r="AD162" s="9">
        <f t="shared" si="711"/>
        <v>0</v>
      </c>
      <c r="AE162" s="9">
        <f t="shared" si="712"/>
        <v>0</v>
      </c>
      <c r="AF162" s="9">
        <f t="shared" si="713"/>
        <v>0</v>
      </c>
      <c r="AG162" s="9">
        <f t="shared" si="714"/>
        <v>0</v>
      </c>
      <c r="AH162" s="8">
        <f t="shared" si="715"/>
        <v>57.2</v>
      </c>
      <c r="AI162" s="8">
        <f t="shared" si="716"/>
        <v>0</v>
      </c>
      <c r="AJ162" s="8">
        <f t="shared" si="717"/>
        <v>0</v>
      </c>
      <c r="AK162" s="8">
        <f t="shared" si="718"/>
        <v>0</v>
      </c>
      <c r="AL162" s="8">
        <f t="shared" si="719"/>
        <v>0</v>
      </c>
      <c r="AM162" s="103" t="str">
        <f t="shared" si="720"/>
        <v>1</v>
      </c>
      <c r="AN162" s="63"/>
      <c r="AO162" s="63"/>
      <c r="AP162" s="63"/>
      <c r="AQ162" s="66"/>
      <c r="AR162" s="66"/>
      <c r="AS162" s="63"/>
      <c r="AT162" s="63"/>
      <c r="AU162" s="63"/>
      <c r="AV162" s="63"/>
      <c r="AW162" s="63"/>
      <c r="AX162" s="66"/>
      <c r="AY162" s="66"/>
      <c r="AZ162" s="63"/>
      <c r="BA162" s="63"/>
      <c r="BB162" s="63"/>
      <c r="BC162" s="63"/>
      <c r="BD162" s="63"/>
      <c r="BE162" s="66"/>
      <c r="BF162" s="66"/>
      <c r="BG162" s="63"/>
      <c r="BH162" s="63"/>
      <c r="BI162" s="63"/>
      <c r="BJ162" s="63"/>
      <c r="BK162" s="63"/>
      <c r="BL162" s="66"/>
      <c r="BM162" s="66"/>
      <c r="BN162" s="63"/>
      <c r="BO162" s="63"/>
      <c r="BP162" s="63"/>
      <c r="BQ162" s="63"/>
      <c r="BR162" s="63"/>
      <c r="BS162" s="587"/>
      <c r="BT162" s="233"/>
      <c r="BU162" s="70">
        <f t="shared" si="734"/>
        <v>0</v>
      </c>
      <c r="BV162" s="70">
        <f t="shared" si="735"/>
        <v>0</v>
      </c>
      <c r="BW162" s="70">
        <f t="shared" si="736"/>
        <v>0</v>
      </c>
      <c r="BX162" s="70">
        <f t="shared" si="737"/>
        <v>0</v>
      </c>
      <c r="BY162" s="70">
        <f t="shared" si="738"/>
        <v>0</v>
      </c>
      <c r="BZ162" s="70">
        <f t="shared" si="739"/>
        <v>0</v>
      </c>
      <c r="CA162" s="233"/>
      <c r="CB162" s="104">
        <f t="shared" si="740"/>
        <v>0</v>
      </c>
      <c r="CC162" s="104">
        <f t="shared" si="741"/>
        <v>0</v>
      </c>
      <c r="CD162" s="104">
        <f t="shared" si="742"/>
        <v>0</v>
      </c>
      <c r="CE162" s="104">
        <f t="shared" si="743"/>
        <v>0</v>
      </c>
      <c r="CF162" s="104">
        <f t="shared" si="744"/>
        <v>0</v>
      </c>
      <c r="CG162" s="104">
        <f t="shared" si="745"/>
        <v>0</v>
      </c>
      <c r="CH162" s="233"/>
      <c r="CI162" s="588">
        <f t="shared" si="746"/>
        <v>0</v>
      </c>
      <c r="CJ162" s="588">
        <f t="shared" si="747"/>
        <v>0</v>
      </c>
      <c r="CK162" s="588">
        <f t="shared" si="748"/>
        <v>0</v>
      </c>
      <c r="CL162" s="588">
        <f t="shared" si="749"/>
        <v>0</v>
      </c>
      <c r="CM162" s="588">
        <f t="shared" si="750"/>
        <v>0</v>
      </c>
      <c r="CN162" s="588">
        <f t="shared" si="751"/>
        <v>0</v>
      </c>
      <c r="CO162" s="588">
        <f t="shared" si="752"/>
        <v>0</v>
      </c>
      <c r="CP162" s="588">
        <f t="shared" si="753"/>
        <v>0</v>
      </c>
      <c r="CQ162" s="233"/>
      <c r="CR162" s="233"/>
      <c r="CS162" s="233"/>
      <c r="CV162" s="355">
        <f t="shared" si="754"/>
        <v>0</v>
      </c>
      <c r="CW162" s="355">
        <f t="shared" si="755"/>
        <v>0</v>
      </c>
      <c r="CX162" s="355">
        <f t="shared" si="756"/>
        <v>0</v>
      </c>
      <c r="CY162" s="355">
        <f t="shared" si="757"/>
        <v>0</v>
      </c>
      <c r="CZ162" s="355">
        <f t="shared" si="758"/>
        <v>0</v>
      </c>
      <c r="DA162" s="355">
        <f t="shared" si="759"/>
        <v>0</v>
      </c>
      <c r="DB162" s="355">
        <f t="shared" si="760"/>
        <v>0</v>
      </c>
      <c r="DC162" s="355">
        <f t="shared" si="761"/>
        <v>0</v>
      </c>
      <c r="DD162" s="68"/>
      <c r="DE162" s="1168">
        <f t="shared" si="762"/>
        <v>0</v>
      </c>
      <c r="DF162" s="1168" t="str">
        <f t="shared" si="763"/>
        <v>-</v>
      </c>
      <c r="DG162" s="1168" t="str">
        <f t="shared" si="764"/>
        <v>-</v>
      </c>
      <c r="DH162" s="1168" t="str">
        <f t="shared" si="765"/>
        <v>-</v>
      </c>
      <c r="DI162" s="1168" t="str">
        <f t="shared" si="766"/>
        <v>-</v>
      </c>
      <c r="DJ162" s="1168" t="str">
        <f t="shared" si="767"/>
        <v>-</v>
      </c>
      <c r="DK162" s="1168" t="str">
        <f t="shared" si="768"/>
        <v>-</v>
      </c>
      <c r="DL162" s="1168" t="str">
        <f t="shared" si="769"/>
        <v>-</v>
      </c>
      <c r="DM162" s="68"/>
      <c r="DN162" s="355">
        <f t="shared" si="770"/>
        <v>0</v>
      </c>
      <c r="DO162" s="355">
        <f t="shared" si="771"/>
        <v>0</v>
      </c>
      <c r="DP162" s="355">
        <f t="shared" si="772"/>
        <v>0</v>
      </c>
      <c r="DQ162" s="355">
        <f t="shared" si="773"/>
        <v>0</v>
      </c>
      <c r="DR162" s="355">
        <f t="shared" si="774"/>
        <v>0</v>
      </c>
      <c r="DS162" s="355">
        <f t="shared" si="775"/>
        <v>0</v>
      </c>
      <c r="DT162" s="355">
        <f t="shared" si="776"/>
        <v>0</v>
      </c>
      <c r="DU162" s="355">
        <f t="shared" si="777"/>
        <v>0</v>
      </c>
      <c r="DV162" s="68"/>
      <c r="DW162" s="68">
        <f t="shared" si="778"/>
        <v>0</v>
      </c>
      <c r="DX162" s="68" t="str">
        <f t="shared" si="779"/>
        <v>-</v>
      </c>
      <c r="DY162" s="68" t="str">
        <f t="shared" si="780"/>
        <v>-</v>
      </c>
      <c r="DZ162" s="68" t="str">
        <f t="shared" si="781"/>
        <v>-</v>
      </c>
      <c r="EA162" s="68" t="str">
        <f t="shared" si="782"/>
        <v>-</v>
      </c>
      <c r="EB162" s="68" t="str">
        <f t="shared" si="783"/>
        <v>-</v>
      </c>
      <c r="EC162" s="68" t="str">
        <f t="shared" si="784"/>
        <v>-</v>
      </c>
      <c r="ED162" s="68" t="str">
        <f t="shared" si="785"/>
        <v>-</v>
      </c>
      <c r="EE162" s="68"/>
      <c r="EF162" s="355">
        <f t="shared" si="786"/>
        <v>0</v>
      </c>
      <c r="EG162" s="355">
        <f t="shared" si="787"/>
        <v>0</v>
      </c>
      <c r="EH162" s="355">
        <f t="shared" si="788"/>
        <v>0</v>
      </c>
      <c r="EI162" s="355">
        <f t="shared" si="789"/>
        <v>0</v>
      </c>
      <c r="EJ162" s="355">
        <f t="shared" si="790"/>
        <v>0</v>
      </c>
      <c r="EK162" s="355">
        <f t="shared" si="791"/>
        <v>0</v>
      </c>
      <c r="EL162" s="355">
        <f t="shared" si="792"/>
        <v>0</v>
      </c>
      <c r="EM162" s="355">
        <f t="shared" si="793"/>
        <v>0</v>
      </c>
      <c r="EN162" s="68"/>
      <c r="EO162" s="68">
        <f t="shared" si="794"/>
        <v>0</v>
      </c>
      <c r="EP162" s="68" t="str">
        <f t="shared" si="795"/>
        <v>-</v>
      </c>
      <c r="EQ162" s="68" t="str">
        <f t="shared" si="796"/>
        <v>-</v>
      </c>
      <c r="ER162" s="68" t="str">
        <f t="shared" si="797"/>
        <v>-</v>
      </c>
      <c r="ES162" s="68" t="str">
        <f t="shared" si="798"/>
        <v>-</v>
      </c>
      <c r="ET162" s="68" t="str">
        <f t="shared" si="799"/>
        <v>-</v>
      </c>
      <c r="EU162" s="68" t="str">
        <f t="shared" si="800"/>
        <v>-</v>
      </c>
      <c r="EV162" s="68" t="str">
        <f t="shared" si="801"/>
        <v>-</v>
      </c>
      <c r="EW162" s="68"/>
      <c r="EX162" s="355">
        <f t="shared" si="802"/>
        <v>0</v>
      </c>
      <c r="EY162" s="355">
        <f t="shared" si="803"/>
        <v>0</v>
      </c>
      <c r="EZ162" s="355">
        <f t="shared" si="804"/>
        <v>0</v>
      </c>
      <c r="FA162" s="355">
        <f t="shared" si="805"/>
        <v>0</v>
      </c>
      <c r="FB162" s="355">
        <f t="shared" si="806"/>
        <v>0</v>
      </c>
      <c r="FC162" s="355">
        <f t="shared" si="807"/>
        <v>0</v>
      </c>
      <c r="FD162" s="355">
        <f t="shared" si="808"/>
        <v>0</v>
      </c>
      <c r="FE162" s="355">
        <f t="shared" si="809"/>
        <v>0</v>
      </c>
      <c r="FF162" s="68"/>
      <c r="FG162" s="68">
        <f t="shared" si="810"/>
        <v>0</v>
      </c>
      <c r="FH162" s="68" t="str">
        <f t="shared" si="811"/>
        <v>-</v>
      </c>
      <c r="FI162" s="68" t="str">
        <f t="shared" si="812"/>
        <v>-</v>
      </c>
      <c r="FJ162" s="68" t="str">
        <f t="shared" si="813"/>
        <v>-</v>
      </c>
      <c r="FK162" s="68" t="str">
        <f t="shared" si="814"/>
        <v>-</v>
      </c>
      <c r="FL162" s="68" t="str">
        <f t="shared" si="815"/>
        <v>-</v>
      </c>
      <c r="FM162" s="68" t="str">
        <f t="shared" si="816"/>
        <v>-</v>
      </c>
      <c r="FN162" s="68" t="str">
        <f t="shared" si="817"/>
        <v>-</v>
      </c>
      <c r="FO162" s="68"/>
      <c r="FP162" s="355">
        <f t="shared" si="818"/>
        <v>0</v>
      </c>
      <c r="FQ162" s="355">
        <f t="shared" si="819"/>
        <v>0</v>
      </c>
      <c r="FR162" s="355">
        <f t="shared" si="820"/>
        <v>0</v>
      </c>
      <c r="FS162" s="355">
        <f t="shared" si="821"/>
        <v>0</v>
      </c>
      <c r="FT162" s="355">
        <f t="shared" si="822"/>
        <v>0</v>
      </c>
      <c r="FU162" s="355">
        <f t="shared" si="823"/>
        <v>0</v>
      </c>
      <c r="FV162" s="355">
        <f t="shared" si="824"/>
        <v>0</v>
      </c>
      <c r="FW162" s="355">
        <f t="shared" si="825"/>
        <v>0</v>
      </c>
      <c r="FX162" s="68"/>
      <c r="FY162" s="68">
        <f t="shared" si="826"/>
        <v>0</v>
      </c>
      <c r="FZ162" s="68" t="str">
        <f t="shared" si="827"/>
        <v>-</v>
      </c>
      <c r="GA162" s="68" t="str">
        <f t="shared" si="828"/>
        <v>-</v>
      </c>
      <c r="GB162" s="68" t="str">
        <f t="shared" si="829"/>
        <v>-</v>
      </c>
      <c r="GC162" s="68" t="str">
        <f t="shared" si="830"/>
        <v>-</v>
      </c>
      <c r="GD162" s="68" t="str">
        <f t="shared" si="831"/>
        <v>-</v>
      </c>
      <c r="GE162" s="68" t="str">
        <f t="shared" si="832"/>
        <v>-</v>
      </c>
      <c r="GF162" s="68" t="str">
        <f t="shared" si="833"/>
        <v>-</v>
      </c>
    </row>
    <row r="163" spans="1:188" ht="12" x14ac:dyDescent="0.3">
      <c r="A163" s="387"/>
      <c r="B163" s="387" t="s">
        <v>109</v>
      </c>
      <c r="C163" s="387" t="s">
        <v>24</v>
      </c>
      <c r="D163" s="388">
        <v>0.72916666666666663</v>
      </c>
      <c r="E163" s="388">
        <v>0</v>
      </c>
      <c r="F163" s="389" t="str">
        <f t="shared" si="703"/>
        <v>PT</v>
      </c>
      <c r="G163" s="9"/>
      <c r="H163" s="626">
        <f>INDEX(Lookup!$F$351:$Q$359,MATCH('3rd Party Channels'!B163,Lookup!$F$351:$F$359,0),MATCH('3rd Party Channels'!$F$9,Lookup!$F$351:$Q$351,0))</f>
        <v>0.1</v>
      </c>
      <c r="I163" s="391">
        <v>123.5</v>
      </c>
      <c r="J163" s="392">
        <f t="shared" si="704"/>
        <v>683.8</v>
      </c>
      <c r="K163" s="392">
        <f t="shared" si="705"/>
        <v>0</v>
      </c>
      <c r="L163" s="394">
        <f t="shared" si="706"/>
        <v>0</v>
      </c>
      <c r="M163" s="395">
        <f t="shared" si="707"/>
        <v>123.5</v>
      </c>
      <c r="N163" s="395">
        <f t="shared" si="708"/>
        <v>0</v>
      </c>
      <c r="O163" s="9">
        <f t="shared" si="721"/>
        <v>0</v>
      </c>
      <c r="P163" s="9">
        <f t="shared" si="722"/>
        <v>0</v>
      </c>
      <c r="Q163" s="9">
        <f t="shared" si="723"/>
        <v>0</v>
      </c>
      <c r="R163" s="9">
        <f t="shared" si="724"/>
        <v>0</v>
      </c>
      <c r="S163" s="9">
        <f t="shared" si="725"/>
        <v>0</v>
      </c>
      <c r="T163" s="9">
        <f t="shared" si="726"/>
        <v>0</v>
      </c>
      <c r="U163" s="9">
        <f t="shared" si="727"/>
        <v>0</v>
      </c>
      <c r="V163" s="9">
        <f t="shared" si="728"/>
        <v>0</v>
      </c>
      <c r="W163" s="9">
        <f t="shared" si="729"/>
        <v>0</v>
      </c>
      <c r="X163" s="9">
        <f t="shared" si="730"/>
        <v>0</v>
      </c>
      <c r="Y163" s="9">
        <f t="shared" si="709"/>
        <v>0</v>
      </c>
      <c r="Z163" s="9">
        <f t="shared" si="731"/>
        <v>0</v>
      </c>
      <c r="AA163" s="9">
        <f t="shared" si="732"/>
        <v>0</v>
      </c>
      <c r="AB163" s="9">
        <f t="shared" si="733"/>
        <v>0</v>
      </c>
      <c r="AC163" s="9">
        <f t="shared" si="710"/>
        <v>0</v>
      </c>
      <c r="AD163" s="9">
        <f t="shared" si="711"/>
        <v>0</v>
      </c>
      <c r="AE163" s="9">
        <f t="shared" si="712"/>
        <v>0</v>
      </c>
      <c r="AF163" s="9">
        <f t="shared" si="713"/>
        <v>0</v>
      </c>
      <c r="AG163" s="9">
        <f t="shared" si="714"/>
        <v>0</v>
      </c>
      <c r="AH163" s="8">
        <f t="shared" si="715"/>
        <v>123.5</v>
      </c>
      <c r="AI163" s="8">
        <f t="shared" si="716"/>
        <v>0</v>
      </c>
      <c r="AJ163" s="8">
        <f t="shared" si="717"/>
        <v>0</v>
      </c>
      <c r="AK163" s="8">
        <f t="shared" si="718"/>
        <v>0</v>
      </c>
      <c r="AL163" s="8">
        <f t="shared" si="719"/>
        <v>0</v>
      </c>
      <c r="AM163" s="103" t="str">
        <f t="shared" si="720"/>
        <v>1</v>
      </c>
      <c r="AN163" s="63"/>
      <c r="AO163" s="63"/>
      <c r="AP163" s="63"/>
      <c r="AQ163" s="66"/>
      <c r="AR163" s="66"/>
      <c r="AS163" s="63"/>
      <c r="AT163" s="63"/>
      <c r="AU163" s="63"/>
      <c r="AV163" s="63"/>
      <c r="AW163" s="63"/>
      <c r="AX163" s="66"/>
      <c r="AY163" s="66"/>
      <c r="AZ163" s="63"/>
      <c r="BA163" s="63"/>
      <c r="BB163" s="63"/>
      <c r="BC163" s="63"/>
      <c r="BD163" s="63"/>
      <c r="BE163" s="66"/>
      <c r="BF163" s="66"/>
      <c r="BG163" s="63"/>
      <c r="BH163" s="63"/>
      <c r="BI163" s="63"/>
      <c r="BJ163" s="63"/>
      <c r="BK163" s="63"/>
      <c r="BL163" s="66"/>
      <c r="BM163" s="66"/>
      <c r="BN163" s="63"/>
      <c r="BO163" s="63"/>
      <c r="BP163" s="63"/>
      <c r="BQ163" s="63"/>
      <c r="BR163" s="63"/>
      <c r="BS163" s="587"/>
      <c r="BT163" s="233"/>
      <c r="BU163" s="70">
        <f t="shared" si="734"/>
        <v>0</v>
      </c>
      <c r="BV163" s="70">
        <f t="shared" si="735"/>
        <v>0</v>
      </c>
      <c r="BW163" s="70">
        <f t="shared" si="736"/>
        <v>0</v>
      </c>
      <c r="BX163" s="70">
        <f t="shared" si="737"/>
        <v>0</v>
      </c>
      <c r="BY163" s="70">
        <f t="shared" si="738"/>
        <v>0</v>
      </c>
      <c r="BZ163" s="70">
        <f t="shared" si="739"/>
        <v>0</v>
      </c>
      <c r="CA163" s="233"/>
      <c r="CB163" s="104">
        <f t="shared" si="740"/>
        <v>0</v>
      </c>
      <c r="CC163" s="104">
        <f t="shared" si="741"/>
        <v>0</v>
      </c>
      <c r="CD163" s="104">
        <f t="shared" si="742"/>
        <v>0</v>
      </c>
      <c r="CE163" s="104">
        <f t="shared" si="743"/>
        <v>0</v>
      </c>
      <c r="CF163" s="104">
        <f t="shared" si="744"/>
        <v>0</v>
      </c>
      <c r="CG163" s="104">
        <f t="shared" si="745"/>
        <v>0</v>
      </c>
      <c r="CH163" s="233"/>
      <c r="CI163" s="588">
        <f t="shared" si="746"/>
        <v>0</v>
      </c>
      <c r="CJ163" s="588">
        <f t="shared" si="747"/>
        <v>0</v>
      </c>
      <c r="CK163" s="588">
        <f t="shared" si="748"/>
        <v>0</v>
      </c>
      <c r="CL163" s="588">
        <f t="shared" si="749"/>
        <v>0</v>
      </c>
      <c r="CM163" s="588">
        <f t="shared" si="750"/>
        <v>0</v>
      </c>
      <c r="CN163" s="588">
        <f t="shared" si="751"/>
        <v>0</v>
      </c>
      <c r="CO163" s="588">
        <f t="shared" si="752"/>
        <v>0</v>
      </c>
      <c r="CP163" s="588">
        <f t="shared" si="753"/>
        <v>0</v>
      </c>
      <c r="CQ163" s="233"/>
      <c r="CR163" s="233"/>
      <c r="CS163" s="233"/>
      <c r="CV163" s="355">
        <f t="shared" si="754"/>
        <v>0</v>
      </c>
      <c r="CW163" s="355">
        <f t="shared" si="755"/>
        <v>0</v>
      </c>
      <c r="CX163" s="355">
        <f t="shared" si="756"/>
        <v>0</v>
      </c>
      <c r="CY163" s="355">
        <f t="shared" si="757"/>
        <v>0</v>
      </c>
      <c r="CZ163" s="355">
        <f t="shared" si="758"/>
        <v>0</v>
      </c>
      <c r="DA163" s="355">
        <f t="shared" si="759"/>
        <v>0</v>
      </c>
      <c r="DB163" s="355">
        <f t="shared" si="760"/>
        <v>0</v>
      </c>
      <c r="DC163" s="355">
        <f t="shared" si="761"/>
        <v>0</v>
      </c>
      <c r="DD163" s="68"/>
      <c r="DE163" s="1168">
        <f t="shared" si="762"/>
        <v>0</v>
      </c>
      <c r="DF163" s="1168" t="str">
        <f t="shared" si="763"/>
        <v>-</v>
      </c>
      <c r="DG163" s="1168" t="str">
        <f t="shared" si="764"/>
        <v>-</v>
      </c>
      <c r="DH163" s="1168" t="str">
        <f t="shared" si="765"/>
        <v>-</v>
      </c>
      <c r="DI163" s="1168" t="str">
        <f t="shared" si="766"/>
        <v>-</v>
      </c>
      <c r="DJ163" s="1168" t="str">
        <f t="shared" si="767"/>
        <v>-</v>
      </c>
      <c r="DK163" s="1168" t="str">
        <f t="shared" si="768"/>
        <v>-</v>
      </c>
      <c r="DL163" s="1168" t="str">
        <f t="shared" si="769"/>
        <v>-</v>
      </c>
      <c r="DM163" s="68"/>
      <c r="DN163" s="355">
        <f t="shared" si="770"/>
        <v>0</v>
      </c>
      <c r="DO163" s="355">
        <f t="shared" si="771"/>
        <v>0</v>
      </c>
      <c r="DP163" s="355">
        <f t="shared" si="772"/>
        <v>0</v>
      </c>
      <c r="DQ163" s="355">
        <f t="shared" si="773"/>
        <v>0</v>
      </c>
      <c r="DR163" s="355">
        <f t="shared" si="774"/>
        <v>0</v>
      </c>
      <c r="DS163" s="355">
        <f t="shared" si="775"/>
        <v>0</v>
      </c>
      <c r="DT163" s="355">
        <f t="shared" si="776"/>
        <v>0</v>
      </c>
      <c r="DU163" s="355">
        <f t="shared" si="777"/>
        <v>0</v>
      </c>
      <c r="DV163" s="68"/>
      <c r="DW163" s="68">
        <f t="shared" si="778"/>
        <v>0</v>
      </c>
      <c r="DX163" s="68" t="str">
        <f t="shared" si="779"/>
        <v>-</v>
      </c>
      <c r="DY163" s="68" t="str">
        <f t="shared" si="780"/>
        <v>-</v>
      </c>
      <c r="DZ163" s="68" t="str">
        <f t="shared" si="781"/>
        <v>-</v>
      </c>
      <c r="EA163" s="68" t="str">
        <f t="shared" si="782"/>
        <v>-</v>
      </c>
      <c r="EB163" s="68" t="str">
        <f t="shared" si="783"/>
        <v>-</v>
      </c>
      <c r="EC163" s="68" t="str">
        <f t="shared" si="784"/>
        <v>-</v>
      </c>
      <c r="ED163" s="68" t="str">
        <f t="shared" si="785"/>
        <v>-</v>
      </c>
      <c r="EE163" s="68"/>
      <c r="EF163" s="355">
        <f t="shared" si="786"/>
        <v>0</v>
      </c>
      <c r="EG163" s="355">
        <f t="shared" si="787"/>
        <v>0</v>
      </c>
      <c r="EH163" s="355">
        <f t="shared" si="788"/>
        <v>0</v>
      </c>
      <c r="EI163" s="355">
        <f t="shared" si="789"/>
        <v>0</v>
      </c>
      <c r="EJ163" s="355">
        <f t="shared" si="790"/>
        <v>0</v>
      </c>
      <c r="EK163" s="355">
        <f t="shared" si="791"/>
        <v>0</v>
      </c>
      <c r="EL163" s="355">
        <f t="shared" si="792"/>
        <v>0</v>
      </c>
      <c r="EM163" s="355">
        <f t="shared" si="793"/>
        <v>0</v>
      </c>
      <c r="EN163" s="68"/>
      <c r="EO163" s="68">
        <f t="shared" si="794"/>
        <v>0</v>
      </c>
      <c r="EP163" s="68" t="str">
        <f t="shared" si="795"/>
        <v>-</v>
      </c>
      <c r="EQ163" s="68" t="str">
        <f t="shared" si="796"/>
        <v>-</v>
      </c>
      <c r="ER163" s="68" t="str">
        <f t="shared" si="797"/>
        <v>-</v>
      </c>
      <c r="ES163" s="68" t="str">
        <f t="shared" si="798"/>
        <v>-</v>
      </c>
      <c r="ET163" s="68" t="str">
        <f t="shared" si="799"/>
        <v>-</v>
      </c>
      <c r="EU163" s="68" t="str">
        <f t="shared" si="800"/>
        <v>-</v>
      </c>
      <c r="EV163" s="68" t="str">
        <f t="shared" si="801"/>
        <v>-</v>
      </c>
      <c r="EW163" s="68"/>
      <c r="EX163" s="355">
        <f t="shared" si="802"/>
        <v>0</v>
      </c>
      <c r="EY163" s="355">
        <f t="shared" si="803"/>
        <v>0</v>
      </c>
      <c r="EZ163" s="355">
        <f t="shared" si="804"/>
        <v>0</v>
      </c>
      <c r="FA163" s="355">
        <f t="shared" si="805"/>
        <v>0</v>
      </c>
      <c r="FB163" s="355">
        <f t="shared" si="806"/>
        <v>0</v>
      </c>
      <c r="FC163" s="355">
        <f t="shared" si="807"/>
        <v>0</v>
      </c>
      <c r="FD163" s="355">
        <f t="shared" si="808"/>
        <v>0</v>
      </c>
      <c r="FE163" s="355">
        <f t="shared" si="809"/>
        <v>0</v>
      </c>
      <c r="FF163" s="68"/>
      <c r="FG163" s="68">
        <f t="shared" si="810"/>
        <v>0</v>
      </c>
      <c r="FH163" s="68" t="str">
        <f t="shared" si="811"/>
        <v>-</v>
      </c>
      <c r="FI163" s="68" t="str">
        <f t="shared" si="812"/>
        <v>-</v>
      </c>
      <c r="FJ163" s="68" t="str">
        <f t="shared" si="813"/>
        <v>-</v>
      </c>
      <c r="FK163" s="68" t="str">
        <f t="shared" si="814"/>
        <v>-</v>
      </c>
      <c r="FL163" s="68" t="str">
        <f t="shared" si="815"/>
        <v>-</v>
      </c>
      <c r="FM163" s="68" t="str">
        <f t="shared" si="816"/>
        <v>-</v>
      </c>
      <c r="FN163" s="68" t="str">
        <f t="shared" si="817"/>
        <v>-</v>
      </c>
      <c r="FO163" s="68"/>
      <c r="FP163" s="355">
        <f t="shared" si="818"/>
        <v>0</v>
      </c>
      <c r="FQ163" s="355">
        <f t="shared" si="819"/>
        <v>0</v>
      </c>
      <c r="FR163" s="355">
        <f t="shared" si="820"/>
        <v>0</v>
      </c>
      <c r="FS163" s="355">
        <f t="shared" si="821"/>
        <v>0</v>
      </c>
      <c r="FT163" s="355">
        <f t="shared" si="822"/>
        <v>0</v>
      </c>
      <c r="FU163" s="355">
        <f t="shared" si="823"/>
        <v>0</v>
      </c>
      <c r="FV163" s="355">
        <f t="shared" si="824"/>
        <v>0</v>
      </c>
      <c r="FW163" s="355">
        <f t="shared" si="825"/>
        <v>0</v>
      </c>
      <c r="FX163" s="68"/>
      <c r="FY163" s="68">
        <f t="shared" si="826"/>
        <v>0</v>
      </c>
      <c r="FZ163" s="68" t="str">
        <f t="shared" si="827"/>
        <v>-</v>
      </c>
      <c r="GA163" s="68" t="str">
        <f t="shared" si="828"/>
        <v>-</v>
      </c>
      <c r="GB163" s="68" t="str">
        <f t="shared" si="829"/>
        <v>-</v>
      </c>
      <c r="GC163" s="68" t="str">
        <f t="shared" si="830"/>
        <v>-</v>
      </c>
      <c r="GD163" s="68" t="str">
        <f t="shared" si="831"/>
        <v>-</v>
      </c>
      <c r="GE163" s="68" t="str">
        <f t="shared" si="832"/>
        <v>-</v>
      </c>
      <c r="GF163" s="68" t="str">
        <f t="shared" si="833"/>
        <v>-</v>
      </c>
    </row>
    <row r="164" spans="1:188" ht="12" x14ac:dyDescent="0.3">
      <c r="A164" s="387"/>
      <c r="B164" s="387" t="s">
        <v>109</v>
      </c>
      <c r="C164" s="387" t="s">
        <v>24</v>
      </c>
      <c r="D164" s="388">
        <v>0.72916666666666663</v>
      </c>
      <c r="E164" s="388">
        <v>0</v>
      </c>
      <c r="F164" s="389" t="str">
        <f t="shared" si="703"/>
        <v>PT</v>
      </c>
      <c r="G164" s="9"/>
      <c r="H164" s="626">
        <f>INDEX(Lookup!$F$351:$Q$359,MATCH('3rd Party Channels'!B164,Lookup!$F$351:$F$359,0),MATCH('3rd Party Channels'!$F$9,Lookup!$F$351:$Q$351,0))</f>
        <v>0.1</v>
      </c>
      <c r="I164" s="391">
        <v>123.5</v>
      </c>
      <c r="J164" s="392">
        <f t="shared" si="704"/>
        <v>683.8</v>
      </c>
      <c r="K164" s="392">
        <f t="shared" si="705"/>
        <v>0</v>
      </c>
      <c r="L164" s="394">
        <f t="shared" si="706"/>
        <v>0</v>
      </c>
      <c r="M164" s="395">
        <f t="shared" si="707"/>
        <v>123.5</v>
      </c>
      <c r="N164" s="395">
        <f t="shared" si="708"/>
        <v>0</v>
      </c>
      <c r="O164" s="9">
        <f t="shared" si="721"/>
        <v>0</v>
      </c>
      <c r="P164" s="9">
        <f t="shared" si="722"/>
        <v>0</v>
      </c>
      <c r="Q164" s="9">
        <f t="shared" si="723"/>
        <v>0</v>
      </c>
      <c r="R164" s="9">
        <f t="shared" si="724"/>
        <v>0</v>
      </c>
      <c r="S164" s="9">
        <f t="shared" si="725"/>
        <v>0</v>
      </c>
      <c r="T164" s="9">
        <f t="shared" si="726"/>
        <v>0</v>
      </c>
      <c r="U164" s="9">
        <f t="shared" si="727"/>
        <v>0</v>
      </c>
      <c r="V164" s="9">
        <f t="shared" si="728"/>
        <v>0</v>
      </c>
      <c r="W164" s="9">
        <f t="shared" si="729"/>
        <v>0</v>
      </c>
      <c r="X164" s="9">
        <f t="shared" si="730"/>
        <v>0</v>
      </c>
      <c r="Y164" s="9">
        <f t="shared" si="709"/>
        <v>0</v>
      </c>
      <c r="Z164" s="9">
        <f t="shared" si="731"/>
        <v>0</v>
      </c>
      <c r="AA164" s="9">
        <f t="shared" si="732"/>
        <v>0</v>
      </c>
      <c r="AB164" s="9">
        <f t="shared" si="733"/>
        <v>0</v>
      </c>
      <c r="AC164" s="9">
        <f t="shared" si="710"/>
        <v>0</v>
      </c>
      <c r="AD164" s="9">
        <f t="shared" si="711"/>
        <v>0</v>
      </c>
      <c r="AE164" s="9">
        <f t="shared" si="712"/>
        <v>0</v>
      </c>
      <c r="AF164" s="9">
        <f t="shared" si="713"/>
        <v>0</v>
      </c>
      <c r="AG164" s="9">
        <f t="shared" si="714"/>
        <v>0</v>
      </c>
      <c r="AH164" s="8">
        <f t="shared" si="715"/>
        <v>123.5</v>
      </c>
      <c r="AI164" s="8">
        <f t="shared" si="716"/>
        <v>0</v>
      </c>
      <c r="AJ164" s="8">
        <f t="shared" si="717"/>
        <v>0</v>
      </c>
      <c r="AK164" s="8">
        <f t="shared" si="718"/>
        <v>0</v>
      </c>
      <c r="AL164" s="8">
        <f t="shared" si="719"/>
        <v>0</v>
      </c>
      <c r="AM164" s="103" t="str">
        <f t="shared" si="720"/>
        <v>1</v>
      </c>
      <c r="AN164" s="63"/>
      <c r="AO164" s="63"/>
      <c r="AP164" s="63"/>
      <c r="AQ164" s="66"/>
      <c r="AR164" s="66"/>
      <c r="AS164" s="63"/>
      <c r="AT164" s="63"/>
      <c r="AU164" s="63"/>
      <c r="AV164" s="63"/>
      <c r="AW164" s="63"/>
      <c r="AX164" s="66"/>
      <c r="AY164" s="66"/>
      <c r="AZ164" s="63"/>
      <c r="BA164" s="63"/>
      <c r="BB164" s="63"/>
      <c r="BC164" s="63"/>
      <c r="BD164" s="63"/>
      <c r="BE164" s="66"/>
      <c r="BF164" s="66"/>
      <c r="BG164" s="63"/>
      <c r="BH164" s="63"/>
      <c r="BI164" s="63"/>
      <c r="BJ164" s="63"/>
      <c r="BK164" s="63"/>
      <c r="BL164" s="66"/>
      <c r="BM164" s="66"/>
      <c r="BN164" s="63"/>
      <c r="BO164" s="63"/>
      <c r="BP164" s="63"/>
      <c r="BQ164" s="63"/>
      <c r="BR164" s="63"/>
      <c r="BS164" s="587"/>
      <c r="BT164" s="233"/>
      <c r="BU164" s="70">
        <f t="shared" si="734"/>
        <v>0</v>
      </c>
      <c r="BV164" s="70">
        <f t="shared" si="735"/>
        <v>0</v>
      </c>
      <c r="BW164" s="70">
        <f t="shared" si="736"/>
        <v>0</v>
      </c>
      <c r="BX164" s="70">
        <f t="shared" si="737"/>
        <v>0</v>
      </c>
      <c r="BY164" s="70">
        <f t="shared" si="738"/>
        <v>0</v>
      </c>
      <c r="BZ164" s="70">
        <f t="shared" si="739"/>
        <v>0</v>
      </c>
      <c r="CA164" s="233"/>
      <c r="CB164" s="104">
        <f t="shared" si="740"/>
        <v>0</v>
      </c>
      <c r="CC164" s="104">
        <f t="shared" si="741"/>
        <v>0</v>
      </c>
      <c r="CD164" s="104">
        <f t="shared" si="742"/>
        <v>0</v>
      </c>
      <c r="CE164" s="104">
        <f t="shared" si="743"/>
        <v>0</v>
      </c>
      <c r="CF164" s="104">
        <f t="shared" si="744"/>
        <v>0</v>
      </c>
      <c r="CG164" s="104">
        <f t="shared" si="745"/>
        <v>0</v>
      </c>
      <c r="CH164" s="233"/>
      <c r="CI164" s="588">
        <f t="shared" si="746"/>
        <v>0</v>
      </c>
      <c r="CJ164" s="588">
        <f t="shared" si="747"/>
        <v>0</v>
      </c>
      <c r="CK164" s="588">
        <f t="shared" si="748"/>
        <v>0</v>
      </c>
      <c r="CL164" s="588">
        <f t="shared" si="749"/>
        <v>0</v>
      </c>
      <c r="CM164" s="588">
        <f t="shared" si="750"/>
        <v>0</v>
      </c>
      <c r="CN164" s="588">
        <f t="shared" si="751"/>
        <v>0</v>
      </c>
      <c r="CO164" s="588">
        <f t="shared" si="752"/>
        <v>0</v>
      </c>
      <c r="CP164" s="588">
        <f t="shared" si="753"/>
        <v>0</v>
      </c>
      <c r="CQ164" s="233"/>
      <c r="CR164" s="233"/>
      <c r="CS164" s="233"/>
      <c r="CV164" s="355">
        <f t="shared" si="754"/>
        <v>0</v>
      </c>
      <c r="CW164" s="355">
        <f t="shared" si="755"/>
        <v>0</v>
      </c>
      <c r="CX164" s="355">
        <f t="shared" si="756"/>
        <v>0</v>
      </c>
      <c r="CY164" s="355">
        <f t="shared" si="757"/>
        <v>0</v>
      </c>
      <c r="CZ164" s="355">
        <f t="shared" si="758"/>
        <v>0</v>
      </c>
      <c r="DA164" s="355">
        <f t="shared" si="759"/>
        <v>0</v>
      </c>
      <c r="DB164" s="355">
        <f t="shared" si="760"/>
        <v>0</v>
      </c>
      <c r="DC164" s="355">
        <f t="shared" si="761"/>
        <v>0</v>
      </c>
      <c r="DD164" s="68"/>
      <c r="DE164" s="1168">
        <f t="shared" si="762"/>
        <v>0</v>
      </c>
      <c r="DF164" s="1168" t="str">
        <f t="shared" si="763"/>
        <v>-</v>
      </c>
      <c r="DG164" s="1168" t="str">
        <f t="shared" si="764"/>
        <v>-</v>
      </c>
      <c r="DH164" s="1168" t="str">
        <f t="shared" si="765"/>
        <v>-</v>
      </c>
      <c r="DI164" s="1168" t="str">
        <f t="shared" si="766"/>
        <v>-</v>
      </c>
      <c r="DJ164" s="1168" t="str">
        <f t="shared" si="767"/>
        <v>-</v>
      </c>
      <c r="DK164" s="1168" t="str">
        <f t="shared" si="768"/>
        <v>-</v>
      </c>
      <c r="DL164" s="1168" t="str">
        <f t="shared" si="769"/>
        <v>-</v>
      </c>
      <c r="DM164" s="68"/>
      <c r="DN164" s="355">
        <f t="shared" si="770"/>
        <v>0</v>
      </c>
      <c r="DO164" s="355">
        <f t="shared" si="771"/>
        <v>0</v>
      </c>
      <c r="DP164" s="355">
        <f t="shared" si="772"/>
        <v>0</v>
      </c>
      <c r="DQ164" s="355">
        <f t="shared" si="773"/>
        <v>0</v>
      </c>
      <c r="DR164" s="355">
        <f t="shared" si="774"/>
        <v>0</v>
      </c>
      <c r="DS164" s="355">
        <f t="shared" si="775"/>
        <v>0</v>
      </c>
      <c r="DT164" s="355">
        <f t="shared" si="776"/>
        <v>0</v>
      </c>
      <c r="DU164" s="355">
        <f t="shared" si="777"/>
        <v>0</v>
      </c>
      <c r="DV164" s="68"/>
      <c r="DW164" s="68">
        <f t="shared" si="778"/>
        <v>0</v>
      </c>
      <c r="DX164" s="68" t="str">
        <f t="shared" si="779"/>
        <v>-</v>
      </c>
      <c r="DY164" s="68" t="str">
        <f t="shared" si="780"/>
        <v>-</v>
      </c>
      <c r="DZ164" s="68" t="str">
        <f t="shared" si="781"/>
        <v>-</v>
      </c>
      <c r="EA164" s="68" t="str">
        <f t="shared" si="782"/>
        <v>-</v>
      </c>
      <c r="EB164" s="68" t="str">
        <f t="shared" si="783"/>
        <v>-</v>
      </c>
      <c r="EC164" s="68" t="str">
        <f t="shared" si="784"/>
        <v>-</v>
      </c>
      <c r="ED164" s="68" t="str">
        <f t="shared" si="785"/>
        <v>-</v>
      </c>
      <c r="EE164" s="68"/>
      <c r="EF164" s="355">
        <f t="shared" si="786"/>
        <v>0</v>
      </c>
      <c r="EG164" s="355">
        <f t="shared" si="787"/>
        <v>0</v>
      </c>
      <c r="EH164" s="355">
        <f t="shared" si="788"/>
        <v>0</v>
      </c>
      <c r="EI164" s="355">
        <f t="shared" si="789"/>
        <v>0</v>
      </c>
      <c r="EJ164" s="355">
        <f t="shared" si="790"/>
        <v>0</v>
      </c>
      <c r="EK164" s="355">
        <f t="shared" si="791"/>
        <v>0</v>
      </c>
      <c r="EL164" s="355">
        <f t="shared" si="792"/>
        <v>0</v>
      </c>
      <c r="EM164" s="355">
        <f t="shared" si="793"/>
        <v>0</v>
      </c>
      <c r="EN164" s="68"/>
      <c r="EO164" s="68">
        <f t="shared" si="794"/>
        <v>0</v>
      </c>
      <c r="EP164" s="68" t="str">
        <f t="shared" si="795"/>
        <v>-</v>
      </c>
      <c r="EQ164" s="68" t="str">
        <f t="shared" si="796"/>
        <v>-</v>
      </c>
      <c r="ER164" s="68" t="str">
        <f t="shared" si="797"/>
        <v>-</v>
      </c>
      <c r="ES164" s="68" t="str">
        <f t="shared" si="798"/>
        <v>-</v>
      </c>
      <c r="ET164" s="68" t="str">
        <f t="shared" si="799"/>
        <v>-</v>
      </c>
      <c r="EU164" s="68" t="str">
        <f t="shared" si="800"/>
        <v>-</v>
      </c>
      <c r="EV164" s="68" t="str">
        <f t="shared" si="801"/>
        <v>-</v>
      </c>
      <c r="EW164" s="68"/>
      <c r="EX164" s="355">
        <f t="shared" si="802"/>
        <v>0</v>
      </c>
      <c r="EY164" s="355">
        <f t="shared" si="803"/>
        <v>0</v>
      </c>
      <c r="EZ164" s="355">
        <f t="shared" si="804"/>
        <v>0</v>
      </c>
      <c r="FA164" s="355">
        <f t="shared" si="805"/>
        <v>0</v>
      </c>
      <c r="FB164" s="355">
        <f t="shared" si="806"/>
        <v>0</v>
      </c>
      <c r="FC164" s="355">
        <f t="shared" si="807"/>
        <v>0</v>
      </c>
      <c r="FD164" s="355">
        <f t="shared" si="808"/>
        <v>0</v>
      </c>
      <c r="FE164" s="355">
        <f t="shared" si="809"/>
        <v>0</v>
      </c>
      <c r="FF164" s="68"/>
      <c r="FG164" s="68">
        <f t="shared" si="810"/>
        <v>0</v>
      </c>
      <c r="FH164" s="68" t="str">
        <f t="shared" si="811"/>
        <v>-</v>
      </c>
      <c r="FI164" s="68" t="str">
        <f t="shared" si="812"/>
        <v>-</v>
      </c>
      <c r="FJ164" s="68" t="str">
        <f t="shared" si="813"/>
        <v>-</v>
      </c>
      <c r="FK164" s="68" t="str">
        <f t="shared" si="814"/>
        <v>-</v>
      </c>
      <c r="FL164" s="68" t="str">
        <f t="shared" si="815"/>
        <v>-</v>
      </c>
      <c r="FM164" s="68" t="str">
        <f t="shared" si="816"/>
        <v>-</v>
      </c>
      <c r="FN164" s="68" t="str">
        <f t="shared" si="817"/>
        <v>-</v>
      </c>
      <c r="FO164" s="68"/>
      <c r="FP164" s="355">
        <f t="shared" si="818"/>
        <v>0</v>
      </c>
      <c r="FQ164" s="355">
        <f t="shared" si="819"/>
        <v>0</v>
      </c>
      <c r="FR164" s="355">
        <f t="shared" si="820"/>
        <v>0</v>
      </c>
      <c r="FS164" s="355">
        <f t="shared" si="821"/>
        <v>0</v>
      </c>
      <c r="FT164" s="355">
        <f t="shared" si="822"/>
        <v>0</v>
      </c>
      <c r="FU164" s="355">
        <f t="shared" si="823"/>
        <v>0</v>
      </c>
      <c r="FV164" s="355">
        <f t="shared" si="824"/>
        <v>0</v>
      </c>
      <c r="FW164" s="355">
        <f t="shared" si="825"/>
        <v>0</v>
      </c>
      <c r="FX164" s="68"/>
      <c r="FY164" s="68">
        <f t="shared" si="826"/>
        <v>0</v>
      </c>
      <c r="FZ164" s="68" t="str">
        <f t="shared" si="827"/>
        <v>-</v>
      </c>
      <c r="GA164" s="68" t="str">
        <f t="shared" si="828"/>
        <v>-</v>
      </c>
      <c r="GB164" s="68" t="str">
        <f t="shared" si="829"/>
        <v>-</v>
      </c>
      <c r="GC164" s="68" t="str">
        <f t="shared" si="830"/>
        <v>-</v>
      </c>
      <c r="GD164" s="68" t="str">
        <f t="shared" si="831"/>
        <v>-</v>
      </c>
      <c r="GE164" s="68" t="str">
        <f t="shared" si="832"/>
        <v>-</v>
      </c>
      <c r="GF164" s="68" t="str">
        <f t="shared" si="833"/>
        <v>-</v>
      </c>
    </row>
    <row r="165" spans="1:188" ht="12" x14ac:dyDescent="0.3">
      <c r="A165" s="387"/>
      <c r="B165" s="387" t="s">
        <v>109</v>
      </c>
      <c r="C165" s="387" t="s">
        <v>24</v>
      </c>
      <c r="D165" s="388">
        <v>0.72916666666666663</v>
      </c>
      <c r="E165" s="388">
        <v>0</v>
      </c>
      <c r="F165" s="389" t="str">
        <f>IF(VALUE(D165)&gt;=0.72,"PT",IF(VALUE(D165)&lt;0.72,"Off-PT"))</f>
        <v>PT</v>
      </c>
      <c r="G165" s="9"/>
      <c r="H165" s="626">
        <f>INDEX(Lookup!$F$351:$Q$359,MATCH('3rd Party Channels'!B165,Lookup!$F$351:$F$359,0),MATCH('3rd Party Channels'!$F$9,Lookup!$F$351:$Q$351,0))</f>
        <v>0.1</v>
      </c>
      <c r="I165" s="391">
        <v>123.5</v>
      </c>
      <c r="J165" s="392">
        <f t="shared" si="704"/>
        <v>683.8</v>
      </c>
      <c r="K165" s="392">
        <f t="shared" si="705"/>
        <v>0</v>
      </c>
      <c r="L165" s="394">
        <f>COUNTA(AN165:BR165)</f>
        <v>0</v>
      </c>
      <c r="M165" s="395">
        <f t="shared" si="707"/>
        <v>123.5</v>
      </c>
      <c r="N165" s="395">
        <f t="shared" si="708"/>
        <v>0</v>
      </c>
      <c r="O165" s="9">
        <f>IF($L$4&gt;0,P165*J165*$M$4*H165,0)</f>
        <v>0</v>
      </c>
      <c r="P165" s="9">
        <f>COUNTIF(AN165:BR165,"A")</f>
        <v>0</v>
      </c>
      <c r="Q165" s="9">
        <f>IF($L$5&gt;0,R165*J165*$M$5*H165,0)</f>
        <v>0</v>
      </c>
      <c r="R165" s="9">
        <f>COUNTIF(AN165:BR165,"B")</f>
        <v>0</v>
      </c>
      <c r="S165" s="9">
        <f>IF($L$6&gt;0,T165*J165*$M$6*H165,0)</f>
        <v>0</v>
      </c>
      <c r="T165" s="9">
        <f>COUNTIF(AN165:BR165,"C")</f>
        <v>0</v>
      </c>
      <c r="U165" s="9">
        <f>IF($L$7&gt;0,V165*J165*$M$7*H165,0)</f>
        <v>0</v>
      </c>
      <c r="V165" s="9">
        <f>COUNTIF(AN165:BR165,"D")</f>
        <v>0</v>
      </c>
      <c r="W165" s="9">
        <f>IF($L$8&gt;0,X165*J165*$M$8*H165,0)</f>
        <v>0</v>
      </c>
      <c r="X165" s="9">
        <f>COUNTIF(AN165:BR165,"E")</f>
        <v>0</v>
      </c>
      <c r="Y165" s="9">
        <f>COUNTIF(AN165:BR165,"F")</f>
        <v>0</v>
      </c>
      <c r="Z165" s="9">
        <f>COUNTIF(AN165:BR165,"G")</f>
        <v>0</v>
      </c>
      <c r="AA165" s="9">
        <f>COUNTIF(AN165:BR165,"H")</f>
        <v>0</v>
      </c>
      <c r="AB165" s="9">
        <f>(Y165+Z165+AA165)*H165</f>
        <v>0</v>
      </c>
      <c r="AC165" s="9">
        <f>IF($L$4&gt;0,I165*$M$4*P165,0)</f>
        <v>0</v>
      </c>
      <c r="AD165" s="9">
        <f>IF($L$5&gt;0,I165*$M$5*R165,0)</f>
        <v>0</v>
      </c>
      <c r="AE165" s="9">
        <f>IF($L$6&gt;0,I165*$M$6*T165,0)</f>
        <v>0</v>
      </c>
      <c r="AF165" s="9">
        <f>IF($L$7&gt;0,I165*$M$7*V165,0)</f>
        <v>0</v>
      </c>
      <c r="AG165" s="9">
        <f>IF($L$8&gt;0,I165*$M$8*X165,0)</f>
        <v>0</v>
      </c>
      <c r="AH165" s="8">
        <f>IF(ISERROR(M165*$M$4),0,M165*$M$4)</f>
        <v>123.5</v>
      </c>
      <c r="AI165" s="8">
        <f>IF(ISERROR(M165*$M$5),0,M165*$M$5)</f>
        <v>0</v>
      </c>
      <c r="AJ165" s="8">
        <f>IF(ISERROR(M165*$M$6),0,M165*$M$6)</f>
        <v>0</v>
      </c>
      <c r="AK165" s="8">
        <f>IF(ISERROR(M165*$M$7),0,M165*$M$7)</f>
        <v>0</v>
      </c>
      <c r="AL165" s="8">
        <f>IF(ISERROR(M165*$M$8),0,M165*$M$8)</f>
        <v>0</v>
      </c>
      <c r="AM165" s="103" t="str">
        <f t="shared" si="720"/>
        <v>1</v>
      </c>
      <c r="AN165" s="63"/>
      <c r="AO165" s="63"/>
      <c r="AP165" s="63"/>
      <c r="AQ165" s="66"/>
      <c r="AR165" s="66"/>
      <c r="AS165" s="63"/>
      <c r="AT165" s="63"/>
      <c r="AU165" s="63"/>
      <c r="AV165" s="63"/>
      <c r="AW165" s="63"/>
      <c r="AX165" s="66"/>
      <c r="AY165" s="66"/>
      <c r="AZ165" s="63"/>
      <c r="BA165" s="63"/>
      <c r="BB165" s="63"/>
      <c r="BC165" s="63"/>
      <c r="BD165" s="63"/>
      <c r="BE165" s="66"/>
      <c r="BF165" s="66"/>
      <c r="BG165" s="63"/>
      <c r="BH165" s="63"/>
      <c r="BI165" s="63"/>
      <c r="BJ165" s="63"/>
      <c r="BK165" s="63"/>
      <c r="BL165" s="66"/>
      <c r="BM165" s="66"/>
      <c r="BN165" s="63"/>
      <c r="BO165" s="63"/>
      <c r="BP165" s="63"/>
      <c r="BQ165" s="63"/>
      <c r="BR165" s="63"/>
      <c r="BS165" s="587"/>
      <c r="BT165" s="233"/>
      <c r="BU165" s="70">
        <f t="shared" si="734"/>
        <v>0</v>
      </c>
      <c r="BV165" s="70">
        <f t="shared" si="735"/>
        <v>0</v>
      </c>
      <c r="BW165" s="70">
        <f t="shared" si="736"/>
        <v>0</v>
      </c>
      <c r="BX165" s="70">
        <f t="shared" si="737"/>
        <v>0</v>
      </c>
      <c r="BY165" s="70">
        <f t="shared" si="738"/>
        <v>0</v>
      </c>
      <c r="BZ165" s="70">
        <f t="shared" si="739"/>
        <v>0</v>
      </c>
      <c r="CA165" s="233"/>
      <c r="CB165" s="104">
        <f t="shared" si="740"/>
        <v>0</v>
      </c>
      <c r="CC165" s="104">
        <f t="shared" si="741"/>
        <v>0</v>
      </c>
      <c r="CD165" s="104">
        <f t="shared" si="742"/>
        <v>0</v>
      </c>
      <c r="CE165" s="104">
        <f t="shared" si="743"/>
        <v>0</v>
      </c>
      <c r="CF165" s="104">
        <f t="shared" si="744"/>
        <v>0</v>
      </c>
      <c r="CG165" s="104">
        <f t="shared" si="745"/>
        <v>0</v>
      </c>
      <c r="CH165" s="233"/>
      <c r="CI165" s="588">
        <f t="shared" si="746"/>
        <v>0</v>
      </c>
      <c r="CJ165" s="588">
        <f t="shared" si="747"/>
        <v>0</v>
      </c>
      <c r="CK165" s="588">
        <f t="shared" si="748"/>
        <v>0</v>
      </c>
      <c r="CL165" s="588">
        <f t="shared" si="749"/>
        <v>0</v>
      </c>
      <c r="CM165" s="588">
        <f t="shared" si="750"/>
        <v>0</v>
      </c>
      <c r="CN165" s="588">
        <f t="shared" si="751"/>
        <v>0</v>
      </c>
      <c r="CO165" s="588">
        <f t="shared" si="752"/>
        <v>0</v>
      </c>
      <c r="CP165" s="588">
        <f t="shared" si="753"/>
        <v>0</v>
      </c>
      <c r="CQ165" s="233"/>
      <c r="CR165" s="233"/>
      <c r="CS165" s="233"/>
      <c r="CV165" s="355">
        <f t="shared" si="754"/>
        <v>0</v>
      </c>
      <c r="CW165" s="355">
        <f t="shared" si="755"/>
        <v>0</v>
      </c>
      <c r="CX165" s="355">
        <f t="shared" si="756"/>
        <v>0</v>
      </c>
      <c r="CY165" s="355">
        <f t="shared" si="757"/>
        <v>0</v>
      </c>
      <c r="CZ165" s="355">
        <f t="shared" si="758"/>
        <v>0</v>
      </c>
      <c r="DA165" s="355">
        <f t="shared" si="759"/>
        <v>0</v>
      </c>
      <c r="DB165" s="355">
        <f t="shared" si="760"/>
        <v>0</v>
      </c>
      <c r="DC165" s="355">
        <f t="shared" si="761"/>
        <v>0</v>
      </c>
      <c r="DD165" s="68"/>
      <c r="DE165" s="1168">
        <f t="shared" si="762"/>
        <v>0</v>
      </c>
      <c r="DF165" s="1168" t="str">
        <f t="shared" si="763"/>
        <v>-</v>
      </c>
      <c r="DG165" s="1168" t="str">
        <f t="shared" si="764"/>
        <v>-</v>
      </c>
      <c r="DH165" s="1168" t="str">
        <f t="shared" si="765"/>
        <v>-</v>
      </c>
      <c r="DI165" s="1168" t="str">
        <f t="shared" si="766"/>
        <v>-</v>
      </c>
      <c r="DJ165" s="1168" t="str">
        <f t="shared" si="767"/>
        <v>-</v>
      </c>
      <c r="DK165" s="1168" t="str">
        <f t="shared" si="768"/>
        <v>-</v>
      </c>
      <c r="DL165" s="1168" t="str">
        <f t="shared" si="769"/>
        <v>-</v>
      </c>
      <c r="DM165" s="68"/>
      <c r="DN165" s="355">
        <f t="shared" si="770"/>
        <v>0</v>
      </c>
      <c r="DO165" s="355">
        <f t="shared" si="771"/>
        <v>0</v>
      </c>
      <c r="DP165" s="355">
        <f t="shared" si="772"/>
        <v>0</v>
      </c>
      <c r="DQ165" s="355">
        <f t="shared" si="773"/>
        <v>0</v>
      </c>
      <c r="DR165" s="355">
        <f t="shared" si="774"/>
        <v>0</v>
      </c>
      <c r="DS165" s="355">
        <f t="shared" si="775"/>
        <v>0</v>
      </c>
      <c r="DT165" s="355">
        <f t="shared" si="776"/>
        <v>0</v>
      </c>
      <c r="DU165" s="355">
        <f t="shared" si="777"/>
        <v>0</v>
      </c>
      <c r="DV165" s="68"/>
      <c r="DW165" s="68">
        <f t="shared" si="778"/>
        <v>0</v>
      </c>
      <c r="DX165" s="68" t="str">
        <f t="shared" si="779"/>
        <v>-</v>
      </c>
      <c r="DY165" s="68" t="str">
        <f t="shared" si="780"/>
        <v>-</v>
      </c>
      <c r="DZ165" s="68" t="str">
        <f t="shared" si="781"/>
        <v>-</v>
      </c>
      <c r="EA165" s="68" t="str">
        <f t="shared" si="782"/>
        <v>-</v>
      </c>
      <c r="EB165" s="68" t="str">
        <f t="shared" si="783"/>
        <v>-</v>
      </c>
      <c r="EC165" s="68" t="str">
        <f t="shared" si="784"/>
        <v>-</v>
      </c>
      <c r="ED165" s="68" t="str">
        <f t="shared" si="785"/>
        <v>-</v>
      </c>
      <c r="EE165" s="68"/>
      <c r="EF165" s="355">
        <f t="shared" si="786"/>
        <v>0</v>
      </c>
      <c r="EG165" s="355">
        <f t="shared" si="787"/>
        <v>0</v>
      </c>
      <c r="EH165" s="355">
        <f t="shared" si="788"/>
        <v>0</v>
      </c>
      <c r="EI165" s="355">
        <f t="shared" si="789"/>
        <v>0</v>
      </c>
      <c r="EJ165" s="355">
        <f t="shared" si="790"/>
        <v>0</v>
      </c>
      <c r="EK165" s="355">
        <f t="shared" si="791"/>
        <v>0</v>
      </c>
      <c r="EL165" s="355">
        <f t="shared" si="792"/>
        <v>0</v>
      </c>
      <c r="EM165" s="355">
        <f t="shared" si="793"/>
        <v>0</v>
      </c>
      <c r="EN165" s="68"/>
      <c r="EO165" s="68">
        <f t="shared" si="794"/>
        <v>0</v>
      </c>
      <c r="EP165" s="68" t="str">
        <f t="shared" si="795"/>
        <v>-</v>
      </c>
      <c r="EQ165" s="68" t="str">
        <f t="shared" si="796"/>
        <v>-</v>
      </c>
      <c r="ER165" s="68" t="str">
        <f t="shared" si="797"/>
        <v>-</v>
      </c>
      <c r="ES165" s="68" t="str">
        <f t="shared" si="798"/>
        <v>-</v>
      </c>
      <c r="ET165" s="68" t="str">
        <f t="shared" si="799"/>
        <v>-</v>
      </c>
      <c r="EU165" s="68" t="str">
        <f t="shared" si="800"/>
        <v>-</v>
      </c>
      <c r="EV165" s="68" t="str">
        <f t="shared" si="801"/>
        <v>-</v>
      </c>
      <c r="EW165" s="68"/>
      <c r="EX165" s="355">
        <f t="shared" si="802"/>
        <v>0</v>
      </c>
      <c r="EY165" s="355">
        <f t="shared" si="803"/>
        <v>0</v>
      </c>
      <c r="EZ165" s="355">
        <f t="shared" si="804"/>
        <v>0</v>
      </c>
      <c r="FA165" s="355">
        <f t="shared" si="805"/>
        <v>0</v>
      </c>
      <c r="FB165" s="355">
        <f t="shared" si="806"/>
        <v>0</v>
      </c>
      <c r="FC165" s="355">
        <f t="shared" si="807"/>
        <v>0</v>
      </c>
      <c r="FD165" s="355">
        <f t="shared" si="808"/>
        <v>0</v>
      </c>
      <c r="FE165" s="355">
        <f t="shared" si="809"/>
        <v>0</v>
      </c>
      <c r="FF165" s="68"/>
      <c r="FG165" s="68">
        <f t="shared" si="810"/>
        <v>0</v>
      </c>
      <c r="FH165" s="68" t="str">
        <f t="shared" si="811"/>
        <v>-</v>
      </c>
      <c r="FI165" s="68" t="str">
        <f t="shared" si="812"/>
        <v>-</v>
      </c>
      <c r="FJ165" s="68" t="str">
        <f t="shared" si="813"/>
        <v>-</v>
      </c>
      <c r="FK165" s="68" t="str">
        <f t="shared" si="814"/>
        <v>-</v>
      </c>
      <c r="FL165" s="68" t="str">
        <f t="shared" si="815"/>
        <v>-</v>
      </c>
      <c r="FM165" s="68" t="str">
        <f t="shared" si="816"/>
        <v>-</v>
      </c>
      <c r="FN165" s="68" t="str">
        <f t="shared" si="817"/>
        <v>-</v>
      </c>
      <c r="FO165" s="68"/>
      <c r="FP165" s="355">
        <f t="shared" si="818"/>
        <v>0</v>
      </c>
      <c r="FQ165" s="355">
        <f t="shared" si="819"/>
        <v>0</v>
      </c>
      <c r="FR165" s="355">
        <f t="shared" si="820"/>
        <v>0</v>
      </c>
      <c r="FS165" s="355">
        <f t="shared" si="821"/>
        <v>0</v>
      </c>
      <c r="FT165" s="355">
        <f t="shared" si="822"/>
        <v>0</v>
      </c>
      <c r="FU165" s="355">
        <f t="shared" si="823"/>
        <v>0</v>
      </c>
      <c r="FV165" s="355">
        <f t="shared" si="824"/>
        <v>0</v>
      </c>
      <c r="FW165" s="355">
        <f t="shared" si="825"/>
        <v>0</v>
      </c>
      <c r="FX165" s="68"/>
      <c r="FY165" s="68">
        <f t="shared" si="826"/>
        <v>0</v>
      </c>
      <c r="FZ165" s="68" t="str">
        <f t="shared" si="827"/>
        <v>-</v>
      </c>
      <c r="GA165" s="68" t="str">
        <f t="shared" si="828"/>
        <v>-</v>
      </c>
      <c r="GB165" s="68" t="str">
        <f t="shared" si="829"/>
        <v>-</v>
      </c>
      <c r="GC165" s="68" t="str">
        <f t="shared" si="830"/>
        <v>-</v>
      </c>
      <c r="GD165" s="68" t="str">
        <f t="shared" si="831"/>
        <v>-</v>
      </c>
      <c r="GE165" s="68" t="str">
        <f t="shared" si="832"/>
        <v>-</v>
      </c>
      <c r="GF165" s="68" t="str">
        <f t="shared" si="833"/>
        <v>-</v>
      </c>
    </row>
    <row r="166" spans="1:188" ht="12.6" thickBot="1" x14ac:dyDescent="0.35">
      <c r="A166" s="451"/>
      <c r="B166" s="451" t="s">
        <v>109</v>
      </c>
      <c r="C166" s="451" t="s">
        <v>24</v>
      </c>
      <c r="D166" s="452">
        <v>0.72916666666666663</v>
      </c>
      <c r="E166" s="452">
        <v>0</v>
      </c>
      <c r="F166" s="453" t="str">
        <f>IF(VALUE(D166)&gt;=0.72,"PT",IF(VALUE(D166)&lt;0.72,"Off-PT"))</f>
        <v>PT</v>
      </c>
      <c r="G166" s="972"/>
      <c r="H166" s="959">
        <f>INDEX(Lookup!$F$351:$Q$359,MATCH('3rd Party Channels'!B166,Lookup!$F$351:$F$359,0),MATCH('3rd Party Channels'!$F$9,Lookup!$F$351:$Q$351,0))</f>
        <v>0.1</v>
      </c>
      <c r="I166" s="454">
        <v>123.5</v>
      </c>
      <c r="J166" s="455">
        <f t="shared" si="704"/>
        <v>683.8</v>
      </c>
      <c r="K166" s="455">
        <f t="shared" si="705"/>
        <v>0</v>
      </c>
      <c r="L166" s="456">
        <f>COUNTA(AN166:BR166)</f>
        <v>0</v>
      </c>
      <c r="M166" s="457">
        <f t="shared" si="707"/>
        <v>123.5</v>
      </c>
      <c r="N166" s="457">
        <f t="shared" si="708"/>
        <v>0</v>
      </c>
      <c r="O166" s="9">
        <f>IF($L$4&gt;0,P166*J166*$M$4*H166,0)</f>
        <v>0</v>
      </c>
      <c r="P166" s="9">
        <f>COUNTIF(AN166:BR166,"A")</f>
        <v>0</v>
      </c>
      <c r="Q166" s="9">
        <f>IF($L$5&gt;0,R166*J166*$M$5*H166,0)</f>
        <v>0</v>
      </c>
      <c r="R166" s="9">
        <f>COUNTIF(AN166:BR166,"B")</f>
        <v>0</v>
      </c>
      <c r="S166" s="9">
        <f>IF($L$6&gt;0,T166*J166*$M$6*H166,0)</f>
        <v>0</v>
      </c>
      <c r="T166" s="9">
        <f>COUNTIF(AN166:BR166,"C")</f>
        <v>0</v>
      </c>
      <c r="U166" s="9">
        <f>IF($L$7&gt;0,V166*J166*$M$7*H166,0)</f>
        <v>0</v>
      </c>
      <c r="V166" s="9">
        <f>COUNTIF(AN166:BR166,"D")</f>
        <v>0</v>
      </c>
      <c r="W166" s="9">
        <f>IF($L$8&gt;0,X166*J166*$M$8*H166,0)</f>
        <v>0</v>
      </c>
      <c r="X166" s="9">
        <f>COUNTIF(AN166:BR166,"E")</f>
        <v>0</v>
      </c>
      <c r="Y166" s="9">
        <f>COUNTIF(AN166:BR166,"F")</f>
        <v>0</v>
      </c>
      <c r="Z166" s="9">
        <f>COUNTIF(AN166:BR166,"G")</f>
        <v>0</v>
      </c>
      <c r="AA166" s="9">
        <f>COUNTIF(AN166:BR166,"H")</f>
        <v>0</v>
      </c>
      <c r="AB166" s="9">
        <f>(Y166+Z166+AA166)*H166</f>
        <v>0</v>
      </c>
      <c r="AC166" s="9">
        <f>IF($L$4&gt;0,I166*$M$4*P166,0)</f>
        <v>0</v>
      </c>
      <c r="AD166" s="9">
        <f>IF($L$5&gt;0,I166*$M$5*R166,0)</f>
        <v>0</v>
      </c>
      <c r="AE166" s="9">
        <f>IF($L$6&gt;0,I166*$M$6*T166,0)</f>
        <v>0</v>
      </c>
      <c r="AF166" s="9">
        <f>IF($L$7&gt;0,I166*$M$7*V166,0)</f>
        <v>0</v>
      </c>
      <c r="AG166" s="9">
        <f>IF($L$8&gt;0,I166*$M$8*X166,0)</f>
        <v>0</v>
      </c>
      <c r="AH166" s="8">
        <f>IF(ISERROR(M166*$M$4),0,M166*$M$4)</f>
        <v>123.5</v>
      </c>
      <c r="AI166" s="8">
        <f>IF(ISERROR(M166*$M$5),0,M166*$M$5)</f>
        <v>0</v>
      </c>
      <c r="AJ166" s="8">
        <f>IF(ISERROR(M166*$M$6),0,M166*$M$6)</f>
        <v>0</v>
      </c>
      <c r="AK166" s="8">
        <f>IF(ISERROR(M166*$M$7),0,M166*$M$7)</f>
        <v>0</v>
      </c>
      <c r="AL166" s="8">
        <f>IF(ISERROR(M166*$M$8),0,M166*$M$8)</f>
        <v>0</v>
      </c>
      <c r="AM166" s="103" t="str">
        <f t="shared" si="720"/>
        <v>1</v>
      </c>
      <c r="AN166" s="63"/>
      <c r="AO166" s="63"/>
      <c r="AP166" s="63"/>
      <c r="AQ166" s="66"/>
      <c r="AR166" s="66"/>
      <c r="AS166" s="63"/>
      <c r="AT166" s="63"/>
      <c r="AU166" s="63"/>
      <c r="AV166" s="63"/>
      <c r="AW166" s="63"/>
      <c r="AX166" s="66"/>
      <c r="AY166" s="66"/>
      <c r="AZ166" s="63"/>
      <c r="BA166" s="63"/>
      <c r="BB166" s="63"/>
      <c r="BC166" s="63"/>
      <c r="BD166" s="63"/>
      <c r="BE166" s="66"/>
      <c r="BF166" s="66"/>
      <c r="BG166" s="63"/>
      <c r="BH166" s="63"/>
      <c r="BI166" s="63"/>
      <c r="BJ166" s="63"/>
      <c r="BK166" s="63"/>
      <c r="BL166" s="66"/>
      <c r="BM166" s="66"/>
      <c r="BN166" s="63"/>
      <c r="BO166" s="63"/>
      <c r="BP166" s="63"/>
      <c r="BQ166" s="63"/>
      <c r="BR166" s="63"/>
      <c r="BS166" s="587"/>
      <c r="BT166" s="233"/>
      <c r="BU166" s="70">
        <f t="shared" si="734"/>
        <v>0</v>
      </c>
      <c r="BV166" s="70">
        <f t="shared" si="735"/>
        <v>0</v>
      </c>
      <c r="BW166" s="70">
        <f t="shared" si="736"/>
        <v>0</v>
      </c>
      <c r="BX166" s="70">
        <f t="shared" si="737"/>
        <v>0</v>
      </c>
      <c r="BY166" s="70">
        <f t="shared" si="738"/>
        <v>0</v>
      </c>
      <c r="BZ166" s="70">
        <f t="shared" si="739"/>
        <v>0</v>
      </c>
      <c r="CA166" s="233"/>
      <c r="CB166" s="104">
        <f t="shared" si="740"/>
        <v>0</v>
      </c>
      <c r="CC166" s="104">
        <f t="shared" si="741"/>
        <v>0</v>
      </c>
      <c r="CD166" s="104">
        <f t="shared" si="742"/>
        <v>0</v>
      </c>
      <c r="CE166" s="104">
        <f t="shared" si="743"/>
        <v>0</v>
      </c>
      <c r="CF166" s="104">
        <f t="shared" si="744"/>
        <v>0</v>
      </c>
      <c r="CG166" s="104">
        <f t="shared" si="745"/>
        <v>0</v>
      </c>
      <c r="CH166" s="233"/>
      <c r="CI166" s="588">
        <f t="shared" si="746"/>
        <v>0</v>
      </c>
      <c r="CJ166" s="588">
        <f t="shared" si="747"/>
        <v>0</v>
      </c>
      <c r="CK166" s="588">
        <f t="shared" si="748"/>
        <v>0</v>
      </c>
      <c r="CL166" s="588">
        <f t="shared" si="749"/>
        <v>0</v>
      </c>
      <c r="CM166" s="588">
        <f t="shared" si="750"/>
        <v>0</v>
      </c>
      <c r="CN166" s="588">
        <f t="shared" si="751"/>
        <v>0</v>
      </c>
      <c r="CO166" s="588">
        <f t="shared" si="752"/>
        <v>0</v>
      </c>
      <c r="CP166" s="588">
        <f t="shared" si="753"/>
        <v>0</v>
      </c>
      <c r="CQ166" s="233"/>
      <c r="CR166" s="233"/>
      <c r="CS166" s="233"/>
      <c r="CV166" s="355">
        <f t="shared" si="754"/>
        <v>0</v>
      </c>
      <c r="CW166" s="355">
        <f t="shared" si="755"/>
        <v>0</v>
      </c>
      <c r="CX166" s="355">
        <f t="shared" si="756"/>
        <v>0</v>
      </c>
      <c r="CY166" s="355">
        <f t="shared" si="757"/>
        <v>0</v>
      </c>
      <c r="CZ166" s="355">
        <f t="shared" si="758"/>
        <v>0</v>
      </c>
      <c r="DA166" s="355">
        <f t="shared" si="759"/>
        <v>0</v>
      </c>
      <c r="DB166" s="355">
        <f t="shared" si="760"/>
        <v>0</v>
      </c>
      <c r="DC166" s="355">
        <f t="shared" si="761"/>
        <v>0</v>
      </c>
      <c r="DD166" s="68"/>
      <c r="DE166" s="1168">
        <f t="shared" si="762"/>
        <v>0</v>
      </c>
      <c r="DF166" s="1168" t="str">
        <f t="shared" si="763"/>
        <v>-</v>
      </c>
      <c r="DG166" s="1168" t="str">
        <f t="shared" si="764"/>
        <v>-</v>
      </c>
      <c r="DH166" s="1168" t="str">
        <f t="shared" si="765"/>
        <v>-</v>
      </c>
      <c r="DI166" s="1168" t="str">
        <f t="shared" si="766"/>
        <v>-</v>
      </c>
      <c r="DJ166" s="1168" t="str">
        <f t="shared" si="767"/>
        <v>-</v>
      </c>
      <c r="DK166" s="1168" t="str">
        <f t="shared" si="768"/>
        <v>-</v>
      </c>
      <c r="DL166" s="1168" t="str">
        <f t="shared" si="769"/>
        <v>-</v>
      </c>
      <c r="DM166" s="68"/>
      <c r="DN166" s="355">
        <f t="shared" si="770"/>
        <v>0</v>
      </c>
      <c r="DO166" s="355">
        <f t="shared" si="771"/>
        <v>0</v>
      </c>
      <c r="DP166" s="355">
        <f t="shared" si="772"/>
        <v>0</v>
      </c>
      <c r="DQ166" s="355">
        <f t="shared" si="773"/>
        <v>0</v>
      </c>
      <c r="DR166" s="355">
        <f t="shared" si="774"/>
        <v>0</v>
      </c>
      <c r="DS166" s="355">
        <f t="shared" si="775"/>
        <v>0</v>
      </c>
      <c r="DT166" s="355">
        <f t="shared" si="776"/>
        <v>0</v>
      </c>
      <c r="DU166" s="355">
        <f t="shared" si="777"/>
        <v>0</v>
      </c>
      <c r="DV166" s="68"/>
      <c r="DW166" s="68">
        <f t="shared" si="778"/>
        <v>0</v>
      </c>
      <c r="DX166" s="68" t="str">
        <f t="shared" si="779"/>
        <v>-</v>
      </c>
      <c r="DY166" s="68" t="str">
        <f t="shared" si="780"/>
        <v>-</v>
      </c>
      <c r="DZ166" s="68" t="str">
        <f t="shared" si="781"/>
        <v>-</v>
      </c>
      <c r="EA166" s="68" t="str">
        <f t="shared" si="782"/>
        <v>-</v>
      </c>
      <c r="EB166" s="68" t="str">
        <f t="shared" si="783"/>
        <v>-</v>
      </c>
      <c r="EC166" s="68" t="str">
        <f t="shared" si="784"/>
        <v>-</v>
      </c>
      <c r="ED166" s="68" t="str">
        <f t="shared" si="785"/>
        <v>-</v>
      </c>
      <c r="EE166" s="68"/>
      <c r="EF166" s="355">
        <f t="shared" si="786"/>
        <v>0</v>
      </c>
      <c r="EG166" s="355">
        <f t="shared" si="787"/>
        <v>0</v>
      </c>
      <c r="EH166" s="355">
        <f t="shared" si="788"/>
        <v>0</v>
      </c>
      <c r="EI166" s="355">
        <f t="shared" si="789"/>
        <v>0</v>
      </c>
      <c r="EJ166" s="355">
        <f t="shared" si="790"/>
        <v>0</v>
      </c>
      <c r="EK166" s="355">
        <f t="shared" si="791"/>
        <v>0</v>
      </c>
      <c r="EL166" s="355">
        <f t="shared" si="792"/>
        <v>0</v>
      </c>
      <c r="EM166" s="355">
        <f t="shared" si="793"/>
        <v>0</v>
      </c>
      <c r="EN166" s="68"/>
      <c r="EO166" s="68">
        <f t="shared" si="794"/>
        <v>0</v>
      </c>
      <c r="EP166" s="68" t="str">
        <f t="shared" si="795"/>
        <v>-</v>
      </c>
      <c r="EQ166" s="68" t="str">
        <f t="shared" si="796"/>
        <v>-</v>
      </c>
      <c r="ER166" s="68" t="str">
        <f t="shared" si="797"/>
        <v>-</v>
      </c>
      <c r="ES166" s="68" t="str">
        <f t="shared" si="798"/>
        <v>-</v>
      </c>
      <c r="ET166" s="68" t="str">
        <f t="shared" si="799"/>
        <v>-</v>
      </c>
      <c r="EU166" s="68" t="str">
        <f t="shared" si="800"/>
        <v>-</v>
      </c>
      <c r="EV166" s="68" t="str">
        <f t="shared" si="801"/>
        <v>-</v>
      </c>
      <c r="EW166" s="68"/>
      <c r="EX166" s="355">
        <f t="shared" si="802"/>
        <v>0</v>
      </c>
      <c r="EY166" s="355">
        <f t="shared" si="803"/>
        <v>0</v>
      </c>
      <c r="EZ166" s="355">
        <f t="shared" si="804"/>
        <v>0</v>
      </c>
      <c r="FA166" s="355">
        <f t="shared" si="805"/>
        <v>0</v>
      </c>
      <c r="FB166" s="355">
        <f t="shared" si="806"/>
        <v>0</v>
      </c>
      <c r="FC166" s="355">
        <f t="shared" si="807"/>
        <v>0</v>
      </c>
      <c r="FD166" s="355">
        <f t="shared" si="808"/>
        <v>0</v>
      </c>
      <c r="FE166" s="355">
        <f t="shared" si="809"/>
        <v>0</v>
      </c>
      <c r="FF166" s="68"/>
      <c r="FG166" s="68">
        <f t="shared" si="810"/>
        <v>0</v>
      </c>
      <c r="FH166" s="68" t="str">
        <f t="shared" si="811"/>
        <v>-</v>
      </c>
      <c r="FI166" s="68" t="str">
        <f t="shared" si="812"/>
        <v>-</v>
      </c>
      <c r="FJ166" s="68" t="str">
        <f t="shared" si="813"/>
        <v>-</v>
      </c>
      <c r="FK166" s="68" t="str">
        <f t="shared" si="814"/>
        <v>-</v>
      </c>
      <c r="FL166" s="68" t="str">
        <f t="shared" si="815"/>
        <v>-</v>
      </c>
      <c r="FM166" s="68" t="str">
        <f t="shared" si="816"/>
        <v>-</v>
      </c>
      <c r="FN166" s="68" t="str">
        <f t="shared" si="817"/>
        <v>-</v>
      </c>
      <c r="FO166" s="68"/>
      <c r="FP166" s="355">
        <f t="shared" si="818"/>
        <v>0</v>
      </c>
      <c r="FQ166" s="355">
        <f t="shared" si="819"/>
        <v>0</v>
      </c>
      <c r="FR166" s="355">
        <f t="shared" si="820"/>
        <v>0</v>
      </c>
      <c r="FS166" s="355">
        <f t="shared" si="821"/>
        <v>0</v>
      </c>
      <c r="FT166" s="355">
        <f t="shared" si="822"/>
        <v>0</v>
      </c>
      <c r="FU166" s="355">
        <f t="shared" si="823"/>
        <v>0</v>
      </c>
      <c r="FV166" s="355">
        <f t="shared" si="824"/>
        <v>0</v>
      </c>
      <c r="FW166" s="355">
        <f t="shared" si="825"/>
        <v>0</v>
      </c>
      <c r="FX166" s="68"/>
      <c r="FY166" s="68">
        <f t="shared" si="826"/>
        <v>0</v>
      </c>
      <c r="FZ166" s="68" t="str">
        <f t="shared" si="827"/>
        <v>-</v>
      </c>
      <c r="GA166" s="68" t="str">
        <f t="shared" si="828"/>
        <v>-</v>
      </c>
      <c r="GB166" s="68" t="str">
        <f t="shared" si="829"/>
        <v>-</v>
      </c>
      <c r="GC166" s="68" t="str">
        <f t="shared" si="830"/>
        <v>-</v>
      </c>
      <c r="GD166" s="68" t="str">
        <f t="shared" si="831"/>
        <v>-</v>
      </c>
      <c r="GE166" s="68" t="str">
        <f t="shared" si="832"/>
        <v>-</v>
      </c>
      <c r="GF166" s="68" t="str">
        <f t="shared" si="833"/>
        <v>-</v>
      </c>
    </row>
    <row r="167" spans="1:188" ht="12.6" thickTop="1" x14ac:dyDescent="0.3">
      <c r="A167" s="405"/>
      <c r="B167" s="405" t="s">
        <v>242</v>
      </c>
      <c r="C167" s="405" t="s">
        <v>26</v>
      </c>
      <c r="D167" s="406">
        <v>0</v>
      </c>
      <c r="E167" s="406">
        <v>0.72916666666666663</v>
      </c>
      <c r="F167" s="407" t="str">
        <f t="shared" si="703"/>
        <v>Off-PT</v>
      </c>
      <c r="G167" s="8"/>
      <c r="H167" s="525">
        <f>INDEX(Lookup!$F$351:$Q$359,MATCH('3rd Party Channels'!B167,Lookup!$F$351:$F$359,0),MATCH('3rd Party Channels'!$F$9,Lookup!$F$351:$Q$351,0))</f>
        <v>0.2</v>
      </c>
      <c r="I167" s="409">
        <v>57.2</v>
      </c>
      <c r="J167" s="410">
        <f t="shared" si="704"/>
        <v>683.8</v>
      </c>
      <c r="K167" s="410">
        <f t="shared" si="705"/>
        <v>0</v>
      </c>
      <c r="L167" s="412">
        <f t="shared" si="706"/>
        <v>0</v>
      </c>
      <c r="M167" s="413">
        <f t="shared" si="707"/>
        <v>57.2</v>
      </c>
      <c r="N167" s="413">
        <f t="shared" si="708"/>
        <v>0</v>
      </c>
      <c r="O167" s="9">
        <f t="shared" si="721"/>
        <v>0</v>
      </c>
      <c r="P167" s="9">
        <f t="shared" si="722"/>
        <v>0</v>
      </c>
      <c r="Q167" s="9">
        <f t="shared" si="723"/>
        <v>0</v>
      </c>
      <c r="R167" s="9">
        <f t="shared" si="724"/>
        <v>0</v>
      </c>
      <c r="S167" s="9">
        <f t="shared" si="725"/>
        <v>0</v>
      </c>
      <c r="T167" s="9">
        <f t="shared" si="726"/>
        <v>0</v>
      </c>
      <c r="U167" s="9">
        <f t="shared" si="727"/>
        <v>0</v>
      </c>
      <c r="V167" s="9">
        <f t="shared" si="728"/>
        <v>0</v>
      </c>
      <c r="W167" s="9">
        <f t="shared" si="729"/>
        <v>0</v>
      </c>
      <c r="X167" s="9">
        <f t="shared" si="730"/>
        <v>0</v>
      </c>
      <c r="Y167" s="9">
        <f t="shared" si="709"/>
        <v>0</v>
      </c>
      <c r="Z167" s="9">
        <f t="shared" si="731"/>
        <v>0</v>
      </c>
      <c r="AA167" s="9">
        <f t="shared" si="732"/>
        <v>0</v>
      </c>
      <c r="AB167" s="9">
        <f t="shared" si="733"/>
        <v>0</v>
      </c>
      <c r="AC167" s="9">
        <f t="shared" si="710"/>
        <v>0</v>
      </c>
      <c r="AD167" s="9">
        <f t="shared" si="711"/>
        <v>0</v>
      </c>
      <c r="AE167" s="9">
        <f t="shared" si="712"/>
        <v>0</v>
      </c>
      <c r="AF167" s="9">
        <f t="shared" si="713"/>
        <v>0</v>
      </c>
      <c r="AG167" s="9">
        <f t="shared" si="714"/>
        <v>0</v>
      </c>
      <c r="AH167" s="8">
        <f t="shared" si="715"/>
        <v>57.2</v>
      </c>
      <c r="AI167" s="8">
        <f t="shared" si="716"/>
        <v>0</v>
      </c>
      <c r="AJ167" s="8">
        <f t="shared" si="717"/>
        <v>0</v>
      </c>
      <c r="AK167" s="8">
        <f t="shared" si="718"/>
        <v>0</v>
      </c>
      <c r="AL167" s="8">
        <f t="shared" si="719"/>
        <v>0</v>
      </c>
      <c r="AM167" s="103" t="str">
        <f t="shared" si="720"/>
        <v>1</v>
      </c>
      <c r="AN167" s="63"/>
      <c r="AO167" s="63"/>
      <c r="AP167" s="63"/>
      <c r="AQ167" s="66"/>
      <c r="AR167" s="66"/>
      <c r="AS167" s="63"/>
      <c r="AT167" s="63"/>
      <c r="AU167" s="63"/>
      <c r="AV167" s="63"/>
      <c r="AW167" s="63"/>
      <c r="AX167" s="66"/>
      <c r="AY167" s="66"/>
      <c r="AZ167" s="63"/>
      <c r="BA167" s="63"/>
      <c r="BB167" s="63"/>
      <c r="BC167" s="63"/>
      <c r="BD167" s="63"/>
      <c r="BE167" s="66"/>
      <c r="BF167" s="66"/>
      <c r="BG167" s="63"/>
      <c r="BH167" s="63"/>
      <c r="BI167" s="63"/>
      <c r="BJ167" s="63"/>
      <c r="BK167" s="63"/>
      <c r="BL167" s="66"/>
      <c r="BM167" s="66"/>
      <c r="BN167" s="63"/>
      <c r="BO167" s="63"/>
      <c r="BP167" s="63"/>
      <c r="BQ167" s="63"/>
      <c r="BR167" s="63"/>
      <c r="BS167" s="587"/>
      <c r="BT167" s="233"/>
      <c r="BU167" s="70">
        <f t="shared" si="734"/>
        <v>0</v>
      </c>
      <c r="BV167" s="70">
        <f t="shared" si="735"/>
        <v>0</v>
      </c>
      <c r="BW167" s="70">
        <f t="shared" si="736"/>
        <v>0</v>
      </c>
      <c r="BX167" s="70">
        <f t="shared" si="737"/>
        <v>0</v>
      </c>
      <c r="BY167" s="70">
        <f t="shared" si="738"/>
        <v>0</v>
      </c>
      <c r="BZ167" s="70">
        <f t="shared" si="739"/>
        <v>0</v>
      </c>
      <c r="CA167" s="233"/>
      <c r="CB167" s="104">
        <f t="shared" si="740"/>
        <v>0</v>
      </c>
      <c r="CC167" s="104">
        <f t="shared" si="741"/>
        <v>0</v>
      </c>
      <c r="CD167" s="104">
        <f t="shared" si="742"/>
        <v>0</v>
      </c>
      <c r="CE167" s="104">
        <f t="shared" si="743"/>
        <v>0</v>
      </c>
      <c r="CF167" s="104">
        <f t="shared" si="744"/>
        <v>0</v>
      </c>
      <c r="CG167" s="104">
        <f t="shared" si="745"/>
        <v>0</v>
      </c>
      <c r="CH167" s="233"/>
      <c r="CI167" s="588">
        <f t="shared" si="746"/>
        <v>0</v>
      </c>
      <c r="CJ167" s="588">
        <f t="shared" si="747"/>
        <v>0</v>
      </c>
      <c r="CK167" s="588">
        <f t="shared" si="748"/>
        <v>0</v>
      </c>
      <c r="CL167" s="588">
        <f t="shared" si="749"/>
        <v>0</v>
      </c>
      <c r="CM167" s="588">
        <f t="shared" si="750"/>
        <v>0</v>
      </c>
      <c r="CN167" s="588">
        <f t="shared" si="751"/>
        <v>0</v>
      </c>
      <c r="CO167" s="588">
        <f t="shared" si="752"/>
        <v>0</v>
      </c>
      <c r="CP167" s="588">
        <f t="shared" si="753"/>
        <v>0</v>
      </c>
      <c r="CQ167" s="233"/>
      <c r="CR167" s="233"/>
      <c r="CS167" s="233"/>
      <c r="CV167" s="355">
        <f t="shared" si="754"/>
        <v>0</v>
      </c>
      <c r="CW167" s="355">
        <f t="shared" si="755"/>
        <v>0</v>
      </c>
      <c r="CX167" s="355">
        <f t="shared" si="756"/>
        <v>0</v>
      </c>
      <c r="CY167" s="355">
        <f t="shared" si="757"/>
        <v>0</v>
      </c>
      <c r="CZ167" s="355">
        <f t="shared" si="758"/>
        <v>0</v>
      </c>
      <c r="DA167" s="355">
        <f t="shared" si="759"/>
        <v>0</v>
      </c>
      <c r="DB167" s="355">
        <f t="shared" si="760"/>
        <v>0</v>
      </c>
      <c r="DC167" s="355">
        <f t="shared" si="761"/>
        <v>0</v>
      </c>
      <c r="DD167" s="68"/>
      <c r="DE167" s="1168">
        <f t="shared" si="762"/>
        <v>0</v>
      </c>
      <c r="DF167" s="1168" t="str">
        <f t="shared" si="763"/>
        <v>-</v>
      </c>
      <c r="DG167" s="1168" t="str">
        <f t="shared" si="764"/>
        <v>-</v>
      </c>
      <c r="DH167" s="1168" t="str">
        <f t="shared" si="765"/>
        <v>-</v>
      </c>
      <c r="DI167" s="1168" t="str">
        <f t="shared" si="766"/>
        <v>-</v>
      </c>
      <c r="DJ167" s="1168" t="str">
        <f t="shared" si="767"/>
        <v>-</v>
      </c>
      <c r="DK167" s="1168" t="str">
        <f t="shared" si="768"/>
        <v>-</v>
      </c>
      <c r="DL167" s="1168" t="str">
        <f t="shared" si="769"/>
        <v>-</v>
      </c>
      <c r="DM167" s="68"/>
      <c r="DN167" s="355">
        <f t="shared" si="770"/>
        <v>0</v>
      </c>
      <c r="DO167" s="355">
        <f t="shared" si="771"/>
        <v>0</v>
      </c>
      <c r="DP167" s="355">
        <f t="shared" si="772"/>
        <v>0</v>
      </c>
      <c r="DQ167" s="355">
        <f t="shared" si="773"/>
        <v>0</v>
      </c>
      <c r="DR167" s="355">
        <f t="shared" si="774"/>
        <v>0</v>
      </c>
      <c r="DS167" s="355">
        <f t="shared" si="775"/>
        <v>0</v>
      </c>
      <c r="DT167" s="355">
        <f t="shared" si="776"/>
        <v>0</v>
      </c>
      <c r="DU167" s="355">
        <f t="shared" si="777"/>
        <v>0</v>
      </c>
      <c r="DV167" s="68"/>
      <c r="DW167" s="68">
        <f t="shared" si="778"/>
        <v>0</v>
      </c>
      <c r="DX167" s="68" t="str">
        <f t="shared" si="779"/>
        <v>-</v>
      </c>
      <c r="DY167" s="68" t="str">
        <f t="shared" si="780"/>
        <v>-</v>
      </c>
      <c r="DZ167" s="68" t="str">
        <f t="shared" si="781"/>
        <v>-</v>
      </c>
      <c r="EA167" s="68" t="str">
        <f t="shared" si="782"/>
        <v>-</v>
      </c>
      <c r="EB167" s="68" t="str">
        <f t="shared" si="783"/>
        <v>-</v>
      </c>
      <c r="EC167" s="68" t="str">
        <f t="shared" si="784"/>
        <v>-</v>
      </c>
      <c r="ED167" s="68" t="str">
        <f t="shared" si="785"/>
        <v>-</v>
      </c>
      <c r="EE167" s="68"/>
      <c r="EF167" s="355">
        <f t="shared" si="786"/>
        <v>0</v>
      </c>
      <c r="EG167" s="355">
        <f t="shared" si="787"/>
        <v>0</v>
      </c>
      <c r="EH167" s="355">
        <f t="shared" si="788"/>
        <v>0</v>
      </c>
      <c r="EI167" s="355">
        <f t="shared" si="789"/>
        <v>0</v>
      </c>
      <c r="EJ167" s="355">
        <f t="shared" si="790"/>
        <v>0</v>
      </c>
      <c r="EK167" s="355">
        <f t="shared" si="791"/>
        <v>0</v>
      </c>
      <c r="EL167" s="355">
        <f t="shared" si="792"/>
        <v>0</v>
      </c>
      <c r="EM167" s="355">
        <f t="shared" si="793"/>
        <v>0</v>
      </c>
      <c r="EN167" s="68"/>
      <c r="EO167" s="68">
        <f t="shared" si="794"/>
        <v>0</v>
      </c>
      <c r="EP167" s="68" t="str">
        <f t="shared" si="795"/>
        <v>-</v>
      </c>
      <c r="EQ167" s="68" t="str">
        <f t="shared" si="796"/>
        <v>-</v>
      </c>
      <c r="ER167" s="68" t="str">
        <f t="shared" si="797"/>
        <v>-</v>
      </c>
      <c r="ES167" s="68" t="str">
        <f t="shared" si="798"/>
        <v>-</v>
      </c>
      <c r="ET167" s="68" t="str">
        <f t="shared" si="799"/>
        <v>-</v>
      </c>
      <c r="EU167" s="68" t="str">
        <f t="shared" si="800"/>
        <v>-</v>
      </c>
      <c r="EV167" s="68" t="str">
        <f t="shared" si="801"/>
        <v>-</v>
      </c>
      <c r="EW167" s="68"/>
      <c r="EX167" s="355">
        <f t="shared" si="802"/>
        <v>0</v>
      </c>
      <c r="EY167" s="355">
        <f t="shared" si="803"/>
        <v>0</v>
      </c>
      <c r="EZ167" s="355">
        <f t="shared" si="804"/>
        <v>0</v>
      </c>
      <c r="FA167" s="355">
        <f t="shared" si="805"/>
        <v>0</v>
      </c>
      <c r="FB167" s="355">
        <f t="shared" si="806"/>
        <v>0</v>
      </c>
      <c r="FC167" s="355">
        <f t="shared" si="807"/>
        <v>0</v>
      </c>
      <c r="FD167" s="355">
        <f t="shared" si="808"/>
        <v>0</v>
      </c>
      <c r="FE167" s="355">
        <f t="shared" si="809"/>
        <v>0</v>
      </c>
      <c r="FF167" s="68"/>
      <c r="FG167" s="68">
        <f t="shared" si="810"/>
        <v>0</v>
      </c>
      <c r="FH167" s="68" t="str">
        <f t="shared" si="811"/>
        <v>-</v>
      </c>
      <c r="FI167" s="68" t="str">
        <f t="shared" si="812"/>
        <v>-</v>
      </c>
      <c r="FJ167" s="68" t="str">
        <f t="shared" si="813"/>
        <v>-</v>
      </c>
      <c r="FK167" s="68" t="str">
        <f t="shared" si="814"/>
        <v>-</v>
      </c>
      <c r="FL167" s="68" t="str">
        <f t="shared" si="815"/>
        <v>-</v>
      </c>
      <c r="FM167" s="68" t="str">
        <f t="shared" si="816"/>
        <v>-</v>
      </c>
      <c r="FN167" s="68" t="str">
        <f t="shared" si="817"/>
        <v>-</v>
      </c>
      <c r="FO167" s="68"/>
      <c r="FP167" s="355">
        <f t="shared" si="818"/>
        <v>0</v>
      </c>
      <c r="FQ167" s="355">
        <f t="shared" si="819"/>
        <v>0</v>
      </c>
      <c r="FR167" s="355">
        <f t="shared" si="820"/>
        <v>0</v>
      </c>
      <c r="FS167" s="355">
        <f t="shared" si="821"/>
        <v>0</v>
      </c>
      <c r="FT167" s="355">
        <f t="shared" si="822"/>
        <v>0</v>
      </c>
      <c r="FU167" s="355">
        <f t="shared" si="823"/>
        <v>0</v>
      </c>
      <c r="FV167" s="355">
        <f t="shared" si="824"/>
        <v>0</v>
      </c>
      <c r="FW167" s="355">
        <f t="shared" si="825"/>
        <v>0</v>
      </c>
      <c r="FX167" s="68"/>
      <c r="FY167" s="68">
        <f t="shared" si="826"/>
        <v>0</v>
      </c>
      <c r="FZ167" s="68" t="str">
        <f t="shared" si="827"/>
        <v>-</v>
      </c>
      <c r="GA167" s="68" t="str">
        <f t="shared" si="828"/>
        <v>-</v>
      </c>
      <c r="GB167" s="68" t="str">
        <f t="shared" si="829"/>
        <v>-</v>
      </c>
      <c r="GC167" s="68" t="str">
        <f t="shared" si="830"/>
        <v>-</v>
      </c>
      <c r="GD167" s="68" t="str">
        <f t="shared" si="831"/>
        <v>-</v>
      </c>
      <c r="GE167" s="68" t="str">
        <f t="shared" si="832"/>
        <v>-</v>
      </c>
      <c r="GF167" s="68" t="str">
        <f t="shared" si="833"/>
        <v>-</v>
      </c>
    </row>
    <row r="168" spans="1:188" ht="12" x14ac:dyDescent="0.3">
      <c r="A168" s="387"/>
      <c r="B168" s="387" t="s">
        <v>242</v>
      </c>
      <c r="C168" s="387" t="s">
        <v>26</v>
      </c>
      <c r="D168" s="388">
        <v>0</v>
      </c>
      <c r="E168" s="388">
        <v>0.72916666666666663</v>
      </c>
      <c r="F168" s="389" t="str">
        <f t="shared" si="703"/>
        <v>Off-PT</v>
      </c>
      <c r="G168" s="9"/>
      <c r="H168" s="626">
        <f>INDEX(Lookup!$F$351:$Q$359,MATCH('3rd Party Channels'!B168,Lookup!$F$351:$F$359,0),MATCH('3rd Party Channels'!$F$9,Lookup!$F$351:$Q$351,0))</f>
        <v>0.2</v>
      </c>
      <c r="I168" s="409">
        <v>57.2</v>
      </c>
      <c r="J168" s="392">
        <f t="shared" si="704"/>
        <v>683.8</v>
      </c>
      <c r="K168" s="392">
        <f t="shared" si="705"/>
        <v>0</v>
      </c>
      <c r="L168" s="394">
        <f t="shared" si="706"/>
        <v>0</v>
      </c>
      <c r="M168" s="395">
        <f t="shared" si="707"/>
        <v>57.2</v>
      </c>
      <c r="N168" s="395">
        <f t="shared" si="708"/>
        <v>0</v>
      </c>
      <c r="O168" s="9">
        <f t="shared" si="721"/>
        <v>0</v>
      </c>
      <c r="P168" s="9">
        <f t="shared" si="722"/>
        <v>0</v>
      </c>
      <c r="Q168" s="9">
        <f t="shared" si="723"/>
        <v>0</v>
      </c>
      <c r="R168" s="9">
        <f t="shared" si="724"/>
        <v>0</v>
      </c>
      <c r="S168" s="9">
        <f t="shared" si="725"/>
        <v>0</v>
      </c>
      <c r="T168" s="9">
        <f t="shared" si="726"/>
        <v>0</v>
      </c>
      <c r="U168" s="9">
        <f t="shared" si="727"/>
        <v>0</v>
      </c>
      <c r="V168" s="9">
        <f t="shared" si="728"/>
        <v>0</v>
      </c>
      <c r="W168" s="9">
        <f t="shared" si="729"/>
        <v>0</v>
      </c>
      <c r="X168" s="9">
        <f t="shared" si="730"/>
        <v>0</v>
      </c>
      <c r="Y168" s="9">
        <f t="shared" si="709"/>
        <v>0</v>
      </c>
      <c r="Z168" s="9">
        <f t="shared" si="731"/>
        <v>0</v>
      </c>
      <c r="AA168" s="9">
        <f t="shared" si="732"/>
        <v>0</v>
      </c>
      <c r="AB168" s="9">
        <f t="shared" si="733"/>
        <v>0</v>
      </c>
      <c r="AC168" s="9">
        <f t="shared" si="710"/>
        <v>0</v>
      </c>
      <c r="AD168" s="9">
        <f t="shared" si="711"/>
        <v>0</v>
      </c>
      <c r="AE168" s="9">
        <f t="shared" si="712"/>
        <v>0</v>
      </c>
      <c r="AF168" s="9">
        <f t="shared" si="713"/>
        <v>0</v>
      </c>
      <c r="AG168" s="9">
        <f t="shared" si="714"/>
        <v>0</v>
      </c>
      <c r="AH168" s="8">
        <f t="shared" si="715"/>
        <v>57.2</v>
      </c>
      <c r="AI168" s="8">
        <f t="shared" si="716"/>
        <v>0</v>
      </c>
      <c r="AJ168" s="8">
        <f t="shared" si="717"/>
        <v>0</v>
      </c>
      <c r="AK168" s="8">
        <f t="shared" si="718"/>
        <v>0</v>
      </c>
      <c r="AL168" s="8">
        <f t="shared" si="719"/>
        <v>0</v>
      </c>
      <c r="AM168" s="103" t="str">
        <f t="shared" si="720"/>
        <v>1</v>
      </c>
      <c r="AN168" s="63"/>
      <c r="AO168" s="63"/>
      <c r="AP168" s="63"/>
      <c r="AQ168" s="66"/>
      <c r="AR168" s="66"/>
      <c r="AS168" s="63"/>
      <c r="AT168" s="63"/>
      <c r="AU168" s="63"/>
      <c r="AV168" s="63"/>
      <c r="AW168" s="63"/>
      <c r="AX168" s="66"/>
      <c r="AY168" s="66"/>
      <c r="AZ168" s="63"/>
      <c r="BA168" s="63"/>
      <c r="BB168" s="63"/>
      <c r="BC168" s="63"/>
      <c r="BD168" s="63"/>
      <c r="BE168" s="66"/>
      <c r="BF168" s="66"/>
      <c r="BG168" s="63"/>
      <c r="BH168" s="63"/>
      <c r="BI168" s="63"/>
      <c r="BJ168" s="63"/>
      <c r="BK168" s="63"/>
      <c r="BL168" s="66"/>
      <c r="BM168" s="66"/>
      <c r="BN168" s="63"/>
      <c r="BO168" s="63"/>
      <c r="BP168" s="63"/>
      <c r="BQ168" s="63"/>
      <c r="BR168" s="63"/>
      <c r="BS168" s="587"/>
      <c r="BT168" s="233"/>
      <c r="BU168" s="70">
        <f t="shared" si="734"/>
        <v>0</v>
      </c>
      <c r="BV168" s="70">
        <f t="shared" si="735"/>
        <v>0</v>
      </c>
      <c r="BW168" s="70">
        <f t="shared" si="736"/>
        <v>0</v>
      </c>
      <c r="BX168" s="70">
        <f t="shared" si="737"/>
        <v>0</v>
      </c>
      <c r="BY168" s="70">
        <f t="shared" si="738"/>
        <v>0</v>
      </c>
      <c r="BZ168" s="70">
        <f t="shared" si="739"/>
        <v>0</v>
      </c>
      <c r="CA168" s="233"/>
      <c r="CB168" s="104">
        <f t="shared" si="740"/>
        <v>0</v>
      </c>
      <c r="CC168" s="104">
        <f t="shared" si="741"/>
        <v>0</v>
      </c>
      <c r="CD168" s="104">
        <f t="shared" si="742"/>
        <v>0</v>
      </c>
      <c r="CE168" s="104">
        <f t="shared" si="743"/>
        <v>0</v>
      </c>
      <c r="CF168" s="104">
        <f t="shared" si="744"/>
        <v>0</v>
      </c>
      <c r="CG168" s="104">
        <f t="shared" si="745"/>
        <v>0</v>
      </c>
      <c r="CH168" s="233"/>
      <c r="CI168" s="588">
        <f t="shared" si="746"/>
        <v>0</v>
      </c>
      <c r="CJ168" s="588">
        <f t="shared" si="747"/>
        <v>0</v>
      </c>
      <c r="CK168" s="588">
        <f t="shared" si="748"/>
        <v>0</v>
      </c>
      <c r="CL168" s="588">
        <f t="shared" si="749"/>
        <v>0</v>
      </c>
      <c r="CM168" s="588">
        <f t="shared" si="750"/>
        <v>0</v>
      </c>
      <c r="CN168" s="588">
        <f t="shared" si="751"/>
        <v>0</v>
      </c>
      <c r="CO168" s="588">
        <f t="shared" si="752"/>
        <v>0</v>
      </c>
      <c r="CP168" s="588">
        <f t="shared" si="753"/>
        <v>0</v>
      </c>
      <c r="CQ168" s="233"/>
      <c r="CR168" s="233"/>
      <c r="CS168" s="233"/>
      <c r="CV168" s="355">
        <f t="shared" si="754"/>
        <v>0</v>
      </c>
      <c r="CW168" s="355">
        <f t="shared" si="755"/>
        <v>0</v>
      </c>
      <c r="CX168" s="355">
        <f t="shared" si="756"/>
        <v>0</v>
      </c>
      <c r="CY168" s="355">
        <f t="shared" si="757"/>
        <v>0</v>
      </c>
      <c r="CZ168" s="355">
        <f t="shared" si="758"/>
        <v>0</v>
      </c>
      <c r="DA168" s="355">
        <f t="shared" si="759"/>
        <v>0</v>
      </c>
      <c r="DB168" s="355">
        <f t="shared" si="760"/>
        <v>0</v>
      </c>
      <c r="DC168" s="355">
        <f t="shared" si="761"/>
        <v>0</v>
      </c>
      <c r="DD168" s="68"/>
      <c r="DE168" s="1168">
        <f t="shared" si="762"/>
        <v>0</v>
      </c>
      <c r="DF168" s="1168" t="str">
        <f t="shared" si="763"/>
        <v>-</v>
      </c>
      <c r="DG168" s="1168" t="str">
        <f t="shared" si="764"/>
        <v>-</v>
      </c>
      <c r="DH168" s="1168" t="str">
        <f t="shared" si="765"/>
        <v>-</v>
      </c>
      <c r="DI168" s="1168" t="str">
        <f t="shared" si="766"/>
        <v>-</v>
      </c>
      <c r="DJ168" s="1168" t="str">
        <f t="shared" si="767"/>
        <v>-</v>
      </c>
      <c r="DK168" s="1168" t="str">
        <f t="shared" si="768"/>
        <v>-</v>
      </c>
      <c r="DL168" s="1168" t="str">
        <f t="shared" si="769"/>
        <v>-</v>
      </c>
      <c r="DM168" s="68"/>
      <c r="DN168" s="355">
        <f t="shared" si="770"/>
        <v>0</v>
      </c>
      <c r="DO168" s="355">
        <f t="shared" si="771"/>
        <v>0</v>
      </c>
      <c r="DP168" s="355">
        <f t="shared" si="772"/>
        <v>0</v>
      </c>
      <c r="DQ168" s="355">
        <f t="shared" si="773"/>
        <v>0</v>
      </c>
      <c r="DR168" s="355">
        <f t="shared" si="774"/>
        <v>0</v>
      </c>
      <c r="DS168" s="355">
        <f t="shared" si="775"/>
        <v>0</v>
      </c>
      <c r="DT168" s="355">
        <f t="shared" si="776"/>
        <v>0</v>
      </c>
      <c r="DU168" s="355">
        <f t="shared" si="777"/>
        <v>0</v>
      </c>
      <c r="DV168" s="68"/>
      <c r="DW168" s="68">
        <f t="shared" si="778"/>
        <v>0</v>
      </c>
      <c r="DX168" s="68" t="str">
        <f t="shared" si="779"/>
        <v>-</v>
      </c>
      <c r="DY168" s="68" t="str">
        <f t="shared" si="780"/>
        <v>-</v>
      </c>
      <c r="DZ168" s="68" t="str">
        <f t="shared" si="781"/>
        <v>-</v>
      </c>
      <c r="EA168" s="68" t="str">
        <f t="shared" si="782"/>
        <v>-</v>
      </c>
      <c r="EB168" s="68" t="str">
        <f t="shared" si="783"/>
        <v>-</v>
      </c>
      <c r="EC168" s="68" t="str">
        <f t="shared" si="784"/>
        <v>-</v>
      </c>
      <c r="ED168" s="68" t="str">
        <f t="shared" si="785"/>
        <v>-</v>
      </c>
      <c r="EE168" s="68"/>
      <c r="EF168" s="355">
        <f t="shared" si="786"/>
        <v>0</v>
      </c>
      <c r="EG168" s="355">
        <f t="shared" si="787"/>
        <v>0</v>
      </c>
      <c r="EH168" s="355">
        <f t="shared" si="788"/>
        <v>0</v>
      </c>
      <c r="EI168" s="355">
        <f t="shared" si="789"/>
        <v>0</v>
      </c>
      <c r="EJ168" s="355">
        <f t="shared" si="790"/>
        <v>0</v>
      </c>
      <c r="EK168" s="355">
        <f t="shared" si="791"/>
        <v>0</v>
      </c>
      <c r="EL168" s="355">
        <f t="shared" si="792"/>
        <v>0</v>
      </c>
      <c r="EM168" s="355">
        <f t="shared" si="793"/>
        <v>0</v>
      </c>
      <c r="EN168" s="68"/>
      <c r="EO168" s="68">
        <f t="shared" si="794"/>
        <v>0</v>
      </c>
      <c r="EP168" s="68" t="str">
        <f t="shared" si="795"/>
        <v>-</v>
      </c>
      <c r="EQ168" s="68" t="str">
        <f t="shared" si="796"/>
        <v>-</v>
      </c>
      <c r="ER168" s="68" t="str">
        <f t="shared" si="797"/>
        <v>-</v>
      </c>
      <c r="ES168" s="68" t="str">
        <f t="shared" si="798"/>
        <v>-</v>
      </c>
      <c r="ET168" s="68" t="str">
        <f t="shared" si="799"/>
        <v>-</v>
      </c>
      <c r="EU168" s="68" t="str">
        <f t="shared" si="800"/>
        <v>-</v>
      </c>
      <c r="EV168" s="68" t="str">
        <f t="shared" si="801"/>
        <v>-</v>
      </c>
      <c r="EW168" s="68"/>
      <c r="EX168" s="355">
        <f t="shared" si="802"/>
        <v>0</v>
      </c>
      <c r="EY168" s="355">
        <f t="shared" si="803"/>
        <v>0</v>
      </c>
      <c r="EZ168" s="355">
        <f t="shared" si="804"/>
        <v>0</v>
      </c>
      <c r="FA168" s="355">
        <f t="shared" si="805"/>
        <v>0</v>
      </c>
      <c r="FB168" s="355">
        <f t="shared" si="806"/>
        <v>0</v>
      </c>
      <c r="FC168" s="355">
        <f t="shared" si="807"/>
        <v>0</v>
      </c>
      <c r="FD168" s="355">
        <f t="shared" si="808"/>
        <v>0</v>
      </c>
      <c r="FE168" s="355">
        <f t="shared" si="809"/>
        <v>0</v>
      </c>
      <c r="FF168" s="68"/>
      <c r="FG168" s="68">
        <f t="shared" si="810"/>
        <v>0</v>
      </c>
      <c r="FH168" s="68" t="str">
        <f t="shared" si="811"/>
        <v>-</v>
      </c>
      <c r="FI168" s="68" t="str">
        <f t="shared" si="812"/>
        <v>-</v>
      </c>
      <c r="FJ168" s="68" t="str">
        <f t="shared" si="813"/>
        <v>-</v>
      </c>
      <c r="FK168" s="68" t="str">
        <f t="shared" si="814"/>
        <v>-</v>
      </c>
      <c r="FL168" s="68" t="str">
        <f t="shared" si="815"/>
        <v>-</v>
      </c>
      <c r="FM168" s="68" t="str">
        <f t="shared" si="816"/>
        <v>-</v>
      </c>
      <c r="FN168" s="68" t="str">
        <f t="shared" si="817"/>
        <v>-</v>
      </c>
      <c r="FO168" s="68"/>
      <c r="FP168" s="355">
        <f t="shared" si="818"/>
        <v>0</v>
      </c>
      <c r="FQ168" s="355">
        <f t="shared" si="819"/>
        <v>0</v>
      </c>
      <c r="FR168" s="355">
        <f t="shared" si="820"/>
        <v>0</v>
      </c>
      <c r="FS168" s="355">
        <f t="shared" si="821"/>
        <v>0</v>
      </c>
      <c r="FT168" s="355">
        <f t="shared" si="822"/>
        <v>0</v>
      </c>
      <c r="FU168" s="355">
        <f t="shared" si="823"/>
        <v>0</v>
      </c>
      <c r="FV168" s="355">
        <f t="shared" si="824"/>
        <v>0</v>
      </c>
      <c r="FW168" s="355">
        <f t="shared" si="825"/>
        <v>0</v>
      </c>
      <c r="FX168" s="68"/>
      <c r="FY168" s="68">
        <f t="shared" si="826"/>
        <v>0</v>
      </c>
      <c r="FZ168" s="68" t="str">
        <f t="shared" si="827"/>
        <v>-</v>
      </c>
      <c r="GA168" s="68" t="str">
        <f t="shared" si="828"/>
        <v>-</v>
      </c>
      <c r="GB168" s="68" t="str">
        <f t="shared" si="829"/>
        <v>-</v>
      </c>
      <c r="GC168" s="68" t="str">
        <f t="shared" si="830"/>
        <v>-</v>
      </c>
      <c r="GD168" s="68" t="str">
        <f t="shared" si="831"/>
        <v>-</v>
      </c>
      <c r="GE168" s="68" t="str">
        <f t="shared" si="832"/>
        <v>-</v>
      </c>
      <c r="GF168" s="68" t="str">
        <f t="shared" si="833"/>
        <v>-</v>
      </c>
    </row>
    <row r="169" spans="1:188" ht="12" x14ac:dyDescent="0.3">
      <c r="A169" s="387"/>
      <c r="B169" s="387" t="s">
        <v>242</v>
      </c>
      <c r="C169" s="387" t="s">
        <v>26</v>
      </c>
      <c r="D169" s="388">
        <v>0</v>
      </c>
      <c r="E169" s="388">
        <v>0.72916666666666663</v>
      </c>
      <c r="F169" s="389" t="str">
        <f t="shared" si="703"/>
        <v>Off-PT</v>
      </c>
      <c r="G169" s="9"/>
      <c r="H169" s="626">
        <f>INDEX(Lookup!$F$351:$Q$359,MATCH('3rd Party Channels'!B169,Lookup!$F$351:$F$359,0),MATCH('3rd Party Channels'!$F$9,Lookup!$F$351:$Q$351,0))</f>
        <v>0.2</v>
      </c>
      <c r="I169" s="409">
        <v>57.2</v>
      </c>
      <c r="J169" s="392">
        <f t="shared" si="704"/>
        <v>683.8</v>
      </c>
      <c r="K169" s="392">
        <f t="shared" si="705"/>
        <v>0</v>
      </c>
      <c r="L169" s="394">
        <f t="shared" si="706"/>
        <v>0</v>
      </c>
      <c r="M169" s="395">
        <f t="shared" si="707"/>
        <v>57.2</v>
      </c>
      <c r="N169" s="395">
        <f t="shared" si="708"/>
        <v>0</v>
      </c>
      <c r="O169" s="9">
        <f t="shared" si="721"/>
        <v>0</v>
      </c>
      <c r="P169" s="9">
        <f t="shared" si="722"/>
        <v>0</v>
      </c>
      <c r="Q169" s="9">
        <f t="shared" si="723"/>
        <v>0</v>
      </c>
      <c r="R169" s="9">
        <f t="shared" si="724"/>
        <v>0</v>
      </c>
      <c r="S169" s="9">
        <f t="shared" si="725"/>
        <v>0</v>
      </c>
      <c r="T169" s="9">
        <f t="shared" si="726"/>
        <v>0</v>
      </c>
      <c r="U169" s="9">
        <f t="shared" si="727"/>
        <v>0</v>
      </c>
      <c r="V169" s="9">
        <f t="shared" si="728"/>
        <v>0</v>
      </c>
      <c r="W169" s="9">
        <f t="shared" si="729"/>
        <v>0</v>
      </c>
      <c r="X169" s="9">
        <f t="shared" si="730"/>
        <v>0</v>
      </c>
      <c r="Y169" s="9">
        <f t="shared" si="709"/>
        <v>0</v>
      </c>
      <c r="Z169" s="9">
        <f t="shared" si="731"/>
        <v>0</v>
      </c>
      <c r="AA169" s="9">
        <f t="shared" si="732"/>
        <v>0</v>
      </c>
      <c r="AB169" s="9">
        <f t="shared" si="733"/>
        <v>0</v>
      </c>
      <c r="AC169" s="9">
        <f t="shared" si="710"/>
        <v>0</v>
      </c>
      <c r="AD169" s="9">
        <f t="shared" si="711"/>
        <v>0</v>
      </c>
      <c r="AE169" s="9">
        <f t="shared" si="712"/>
        <v>0</v>
      </c>
      <c r="AF169" s="9">
        <f t="shared" si="713"/>
        <v>0</v>
      </c>
      <c r="AG169" s="9">
        <f t="shared" si="714"/>
        <v>0</v>
      </c>
      <c r="AH169" s="8">
        <f t="shared" si="715"/>
        <v>57.2</v>
      </c>
      <c r="AI169" s="8">
        <f t="shared" si="716"/>
        <v>0</v>
      </c>
      <c r="AJ169" s="8">
        <f t="shared" si="717"/>
        <v>0</v>
      </c>
      <c r="AK169" s="8">
        <f t="shared" si="718"/>
        <v>0</v>
      </c>
      <c r="AL169" s="8">
        <f t="shared" si="719"/>
        <v>0</v>
      </c>
      <c r="AM169" s="103" t="str">
        <f t="shared" si="720"/>
        <v>1</v>
      </c>
      <c r="AN169" s="63"/>
      <c r="AO169" s="63"/>
      <c r="AP169" s="63"/>
      <c r="AQ169" s="66"/>
      <c r="AR169" s="66"/>
      <c r="AS169" s="63"/>
      <c r="AT169" s="63"/>
      <c r="AU169" s="63"/>
      <c r="AV169" s="63"/>
      <c r="AW169" s="63"/>
      <c r="AX169" s="66"/>
      <c r="AY169" s="66"/>
      <c r="AZ169" s="63"/>
      <c r="BA169" s="63"/>
      <c r="BB169" s="63"/>
      <c r="BC169" s="63"/>
      <c r="BD169" s="63"/>
      <c r="BE169" s="66"/>
      <c r="BF169" s="66"/>
      <c r="BG169" s="63"/>
      <c r="BH169" s="63"/>
      <c r="BI169" s="63"/>
      <c r="BJ169" s="63"/>
      <c r="BK169" s="63"/>
      <c r="BL169" s="66"/>
      <c r="BM169" s="66"/>
      <c r="BN169" s="63"/>
      <c r="BO169" s="63"/>
      <c r="BP169" s="63"/>
      <c r="BQ169" s="63"/>
      <c r="BR169" s="63"/>
      <c r="BS169" s="587"/>
      <c r="BT169" s="233"/>
      <c r="BU169" s="70">
        <f t="shared" si="734"/>
        <v>0</v>
      </c>
      <c r="BV169" s="70">
        <f t="shared" si="735"/>
        <v>0</v>
      </c>
      <c r="BW169" s="70">
        <f t="shared" si="736"/>
        <v>0</v>
      </c>
      <c r="BX169" s="70">
        <f t="shared" si="737"/>
        <v>0</v>
      </c>
      <c r="BY169" s="70">
        <f t="shared" si="738"/>
        <v>0</v>
      </c>
      <c r="BZ169" s="70">
        <f t="shared" si="739"/>
        <v>0</v>
      </c>
      <c r="CA169" s="233"/>
      <c r="CB169" s="104">
        <f t="shared" si="740"/>
        <v>0</v>
      </c>
      <c r="CC169" s="104">
        <f t="shared" si="741"/>
        <v>0</v>
      </c>
      <c r="CD169" s="104">
        <f t="shared" si="742"/>
        <v>0</v>
      </c>
      <c r="CE169" s="104">
        <f t="shared" si="743"/>
        <v>0</v>
      </c>
      <c r="CF169" s="104">
        <f t="shared" si="744"/>
        <v>0</v>
      </c>
      <c r="CG169" s="104">
        <f t="shared" si="745"/>
        <v>0</v>
      </c>
      <c r="CH169" s="233"/>
      <c r="CI169" s="588">
        <f t="shared" si="746"/>
        <v>0</v>
      </c>
      <c r="CJ169" s="588">
        <f t="shared" si="747"/>
        <v>0</v>
      </c>
      <c r="CK169" s="588">
        <f t="shared" si="748"/>
        <v>0</v>
      </c>
      <c r="CL169" s="588">
        <f t="shared" si="749"/>
        <v>0</v>
      </c>
      <c r="CM169" s="588">
        <f t="shared" si="750"/>
        <v>0</v>
      </c>
      <c r="CN169" s="588">
        <f t="shared" si="751"/>
        <v>0</v>
      </c>
      <c r="CO169" s="588">
        <f t="shared" si="752"/>
        <v>0</v>
      </c>
      <c r="CP169" s="588">
        <f t="shared" si="753"/>
        <v>0</v>
      </c>
      <c r="CQ169" s="233"/>
      <c r="CR169" s="233"/>
      <c r="CS169" s="233"/>
      <c r="CV169" s="355">
        <f t="shared" si="754"/>
        <v>0</v>
      </c>
      <c r="CW169" s="355">
        <f t="shared" si="755"/>
        <v>0</v>
      </c>
      <c r="CX169" s="355">
        <f t="shared" si="756"/>
        <v>0</v>
      </c>
      <c r="CY169" s="355">
        <f t="shared" si="757"/>
        <v>0</v>
      </c>
      <c r="CZ169" s="355">
        <f t="shared" si="758"/>
        <v>0</v>
      </c>
      <c r="DA169" s="355">
        <f t="shared" si="759"/>
        <v>0</v>
      </c>
      <c r="DB169" s="355">
        <f t="shared" si="760"/>
        <v>0</v>
      </c>
      <c r="DC169" s="355">
        <f t="shared" si="761"/>
        <v>0</v>
      </c>
      <c r="DD169" s="68"/>
      <c r="DE169" s="1168">
        <f t="shared" si="762"/>
        <v>0</v>
      </c>
      <c r="DF169" s="1168" t="str">
        <f t="shared" si="763"/>
        <v>-</v>
      </c>
      <c r="DG169" s="1168" t="str">
        <f t="shared" si="764"/>
        <v>-</v>
      </c>
      <c r="DH169" s="1168" t="str">
        <f t="shared" si="765"/>
        <v>-</v>
      </c>
      <c r="DI169" s="1168" t="str">
        <f t="shared" si="766"/>
        <v>-</v>
      </c>
      <c r="DJ169" s="1168" t="str">
        <f t="shared" si="767"/>
        <v>-</v>
      </c>
      <c r="DK169" s="1168" t="str">
        <f t="shared" si="768"/>
        <v>-</v>
      </c>
      <c r="DL169" s="1168" t="str">
        <f t="shared" si="769"/>
        <v>-</v>
      </c>
      <c r="DM169" s="68"/>
      <c r="DN169" s="355">
        <f t="shared" si="770"/>
        <v>0</v>
      </c>
      <c r="DO169" s="355">
        <f t="shared" si="771"/>
        <v>0</v>
      </c>
      <c r="DP169" s="355">
        <f t="shared" si="772"/>
        <v>0</v>
      </c>
      <c r="DQ169" s="355">
        <f t="shared" si="773"/>
        <v>0</v>
      </c>
      <c r="DR169" s="355">
        <f t="shared" si="774"/>
        <v>0</v>
      </c>
      <c r="DS169" s="355">
        <f t="shared" si="775"/>
        <v>0</v>
      </c>
      <c r="DT169" s="355">
        <f t="shared" si="776"/>
        <v>0</v>
      </c>
      <c r="DU169" s="355">
        <f t="shared" si="777"/>
        <v>0</v>
      </c>
      <c r="DV169" s="68"/>
      <c r="DW169" s="68">
        <f t="shared" si="778"/>
        <v>0</v>
      </c>
      <c r="DX169" s="68" t="str">
        <f t="shared" si="779"/>
        <v>-</v>
      </c>
      <c r="DY169" s="68" t="str">
        <f t="shared" si="780"/>
        <v>-</v>
      </c>
      <c r="DZ169" s="68" t="str">
        <f t="shared" si="781"/>
        <v>-</v>
      </c>
      <c r="EA169" s="68" t="str">
        <f t="shared" si="782"/>
        <v>-</v>
      </c>
      <c r="EB169" s="68" t="str">
        <f t="shared" si="783"/>
        <v>-</v>
      </c>
      <c r="EC169" s="68" t="str">
        <f t="shared" si="784"/>
        <v>-</v>
      </c>
      <c r="ED169" s="68" t="str">
        <f t="shared" si="785"/>
        <v>-</v>
      </c>
      <c r="EE169" s="68"/>
      <c r="EF169" s="355">
        <f t="shared" si="786"/>
        <v>0</v>
      </c>
      <c r="EG169" s="355">
        <f t="shared" si="787"/>
        <v>0</v>
      </c>
      <c r="EH169" s="355">
        <f t="shared" si="788"/>
        <v>0</v>
      </c>
      <c r="EI169" s="355">
        <f t="shared" si="789"/>
        <v>0</v>
      </c>
      <c r="EJ169" s="355">
        <f t="shared" si="790"/>
        <v>0</v>
      </c>
      <c r="EK169" s="355">
        <f t="shared" si="791"/>
        <v>0</v>
      </c>
      <c r="EL169" s="355">
        <f t="shared" si="792"/>
        <v>0</v>
      </c>
      <c r="EM169" s="355">
        <f t="shared" si="793"/>
        <v>0</v>
      </c>
      <c r="EN169" s="68"/>
      <c r="EO169" s="68">
        <f t="shared" si="794"/>
        <v>0</v>
      </c>
      <c r="EP169" s="68" t="str">
        <f t="shared" si="795"/>
        <v>-</v>
      </c>
      <c r="EQ169" s="68" t="str">
        <f t="shared" si="796"/>
        <v>-</v>
      </c>
      <c r="ER169" s="68" t="str">
        <f t="shared" si="797"/>
        <v>-</v>
      </c>
      <c r="ES169" s="68" t="str">
        <f t="shared" si="798"/>
        <v>-</v>
      </c>
      <c r="ET169" s="68" t="str">
        <f t="shared" si="799"/>
        <v>-</v>
      </c>
      <c r="EU169" s="68" t="str">
        <f t="shared" si="800"/>
        <v>-</v>
      </c>
      <c r="EV169" s="68" t="str">
        <f t="shared" si="801"/>
        <v>-</v>
      </c>
      <c r="EW169" s="68"/>
      <c r="EX169" s="355">
        <f t="shared" si="802"/>
        <v>0</v>
      </c>
      <c r="EY169" s="355">
        <f t="shared" si="803"/>
        <v>0</v>
      </c>
      <c r="EZ169" s="355">
        <f t="shared" si="804"/>
        <v>0</v>
      </c>
      <c r="FA169" s="355">
        <f t="shared" si="805"/>
        <v>0</v>
      </c>
      <c r="FB169" s="355">
        <f t="shared" si="806"/>
        <v>0</v>
      </c>
      <c r="FC169" s="355">
        <f t="shared" si="807"/>
        <v>0</v>
      </c>
      <c r="FD169" s="355">
        <f t="shared" si="808"/>
        <v>0</v>
      </c>
      <c r="FE169" s="355">
        <f t="shared" si="809"/>
        <v>0</v>
      </c>
      <c r="FF169" s="68"/>
      <c r="FG169" s="68">
        <f t="shared" si="810"/>
        <v>0</v>
      </c>
      <c r="FH169" s="68" t="str">
        <f t="shared" si="811"/>
        <v>-</v>
      </c>
      <c r="FI169" s="68" t="str">
        <f t="shared" si="812"/>
        <v>-</v>
      </c>
      <c r="FJ169" s="68" t="str">
        <f t="shared" si="813"/>
        <v>-</v>
      </c>
      <c r="FK169" s="68" t="str">
        <f t="shared" si="814"/>
        <v>-</v>
      </c>
      <c r="FL169" s="68" t="str">
        <f t="shared" si="815"/>
        <v>-</v>
      </c>
      <c r="FM169" s="68" t="str">
        <f t="shared" si="816"/>
        <v>-</v>
      </c>
      <c r="FN169" s="68" t="str">
        <f t="shared" si="817"/>
        <v>-</v>
      </c>
      <c r="FO169" s="68"/>
      <c r="FP169" s="355">
        <f t="shared" si="818"/>
        <v>0</v>
      </c>
      <c r="FQ169" s="355">
        <f t="shared" si="819"/>
        <v>0</v>
      </c>
      <c r="FR169" s="355">
        <f t="shared" si="820"/>
        <v>0</v>
      </c>
      <c r="FS169" s="355">
        <f t="shared" si="821"/>
        <v>0</v>
      </c>
      <c r="FT169" s="355">
        <f t="shared" si="822"/>
        <v>0</v>
      </c>
      <c r="FU169" s="355">
        <f t="shared" si="823"/>
        <v>0</v>
      </c>
      <c r="FV169" s="355">
        <f t="shared" si="824"/>
        <v>0</v>
      </c>
      <c r="FW169" s="355">
        <f t="shared" si="825"/>
        <v>0</v>
      </c>
      <c r="FX169" s="68"/>
      <c r="FY169" s="68">
        <f t="shared" si="826"/>
        <v>0</v>
      </c>
      <c r="FZ169" s="68" t="str">
        <f t="shared" si="827"/>
        <v>-</v>
      </c>
      <c r="GA169" s="68" t="str">
        <f t="shared" si="828"/>
        <v>-</v>
      </c>
      <c r="GB169" s="68" t="str">
        <f t="shared" si="829"/>
        <v>-</v>
      </c>
      <c r="GC169" s="68" t="str">
        <f t="shared" si="830"/>
        <v>-</v>
      </c>
      <c r="GD169" s="68" t="str">
        <f t="shared" si="831"/>
        <v>-</v>
      </c>
      <c r="GE169" s="68" t="str">
        <f t="shared" si="832"/>
        <v>-</v>
      </c>
      <c r="GF169" s="68" t="str">
        <f t="shared" si="833"/>
        <v>-</v>
      </c>
    </row>
    <row r="170" spans="1:188" ht="12" x14ac:dyDescent="0.3">
      <c r="A170" s="387"/>
      <c r="B170" s="387" t="s">
        <v>242</v>
      </c>
      <c r="C170" s="387" t="s">
        <v>26</v>
      </c>
      <c r="D170" s="388">
        <v>0</v>
      </c>
      <c r="E170" s="388">
        <v>0.72916666666666663</v>
      </c>
      <c r="F170" s="389" t="str">
        <f t="shared" si="703"/>
        <v>Off-PT</v>
      </c>
      <c r="G170" s="9"/>
      <c r="H170" s="626">
        <f>INDEX(Lookup!$F$351:$Q$359,MATCH('3rd Party Channels'!B170,Lookup!$F$351:$F$359,0),MATCH('3rd Party Channels'!$F$9,Lookup!$F$351:$Q$351,0))</f>
        <v>0.2</v>
      </c>
      <c r="I170" s="409">
        <v>57.2</v>
      </c>
      <c r="J170" s="392">
        <f t="shared" si="704"/>
        <v>683.8</v>
      </c>
      <c r="K170" s="392">
        <f t="shared" si="705"/>
        <v>0</v>
      </c>
      <c r="L170" s="394">
        <f t="shared" si="706"/>
        <v>0</v>
      </c>
      <c r="M170" s="395">
        <f t="shared" si="707"/>
        <v>57.2</v>
      </c>
      <c r="N170" s="395">
        <f t="shared" si="708"/>
        <v>0</v>
      </c>
      <c r="O170" s="9">
        <f t="shared" si="721"/>
        <v>0</v>
      </c>
      <c r="P170" s="9">
        <f t="shared" si="722"/>
        <v>0</v>
      </c>
      <c r="Q170" s="9">
        <f t="shared" si="723"/>
        <v>0</v>
      </c>
      <c r="R170" s="9">
        <f t="shared" si="724"/>
        <v>0</v>
      </c>
      <c r="S170" s="9">
        <f t="shared" si="725"/>
        <v>0</v>
      </c>
      <c r="T170" s="9">
        <f t="shared" si="726"/>
        <v>0</v>
      </c>
      <c r="U170" s="9">
        <f t="shared" si="727"/>
        <v>0</v>
      </c>
      <c r="V170" s="9">
        <f t="shared" si="728"/>
        <v>0</v>
      </c>
      <c r="W170" s="9">
        <f t="shared" si="729"/>
        <v>0</v>
      </c>
      <c r="X170" s="9">
        <f t="shared" si="730"/>
        <v>0</v>
      </c>
      <c r="Y170" s="9">
        <f t="shared" si="709"/>
        <v>0</v>
      </c>
      <c r="Z170" s="9">
        <f t="shared" si="731"/>
        <v>0</v>
      </c>
      <c r="AA170" s="9">
        <f t="shared" si="732"/>
        <v>0</v>
      </c>
      <c r="AB170" s="9">
        <f t="shared" si="733"/>
        <v>0</v>
      </c>
      <c r="AC170" s="9">
        <f t="shared" si="710"/>
        <v>0</v>
      </c>
      <c r="AD170" s="9">
        <f t="shared" si="711"/>
        <v>0</v>
      </c>
      <c r="AE170" s="9">
        <f t="shared" si="712"/>
        <v>0</v>
      </c>
      <c r="AF170" s="9">
        <f t="shared" si="713"/>
        <v>0</v>
      </c>
      <c r="AG170" s="9">
        <f t="shared" si="714"/>
        <v>0</v>
      </c>
      <c r="AH170" s="8">
        <f t="shared" si="715"/>
        <v>57.2</v>
      </c>
      <c r="AI170" s="8">
        <f t="shared" si="716"/>
        <v>0</v>
      </c>
      <c r="AJ170" s="8">
        <f t="shared" si="717"/>
        <v>0</v>
      </c>
      <c r="AK170" s="8">
        <f t="shared" si="718"/>
        <v>0</v>
      </c>
      <c r="AL170" s="8">
        <f t="shared" si="719"/>
        <v>0</v>
      </c>
      <c r="AM170" s="103" t="str">
        <f t="shared" si="720"/>
        <v>1</v>
      </c>
      <c r="AN170" s="63"/>
      <c r="AO170" s="63"/>
      <c r="AP170" s="63"/>
      <c r="AQ170" s="66"/>
      <c r="AR170" s="66"/>
      <c r="AS170" s="63"/>
      <c r="AT170" s="63"/>
      <c r="AU170" s="63"/>
      <c r="AV170" s="63"/>
      <c r="AW170" s="63"/>
      <c r="AX170" s="66"/>
      <c r="AY170" s="66"/>
      <c r="AZ170" s="63"/>
      <c r="BA170" s="63"/>
      <c r="BB170" s="63"/>
      <c r="BC170" s="63"/>
      <c r="BD170" s="63"/>
      <c r="BE170" s="66"/>
      <c r="BF170" s="66"/>
      <c r="BG170" s="63"/>
      <c r="BH170" s="63"/>
      <c r="BI170" s="63"/>
      <c r="BJ170" s="63"/>
      <c r="BK170" s="63"/>
      <c r="BL170" s="66"/>
      <c r="BM170" s="66"/>
      <c r="BN170" s="63"/>
      <c r="BO170" s="63"/>
      <c r="BP170" s="63"/>
      <c r="BQ170" s="63"/>
      <c r="BR170" s="63"/>
      <c r="BS170" s="587"/>
      <c r="BT170" s="233"/>
      <c r="BU170" s="70">
        <f t="shared" si="734"/>
        <v>0</v>
      </c>
      <c r="BV170" s="70">
        <f t="shared" si="735"/>
        <v>0</v>
      </c>
      <c r="BW170" s="70">
        <f t="shared" si="736"/>
        <v>0</v>
      </c>
      <c r="BX170" s="70">
        <f t="shared" si="737"/>
        <v>0</v>
      </c>
      <c r="BY170" s="70">
        <f t="shared" si="738"/>
        <v>0</v>
      </c>
      <c r="BZ170" s="70">
        <f t="shared" si="739"/>
        <v>0</v>
      </c>
      <c r="CA170" s="233"/>
      <c r="CB170" s="104">
        <f t="shared" si="740"/>
        <v>0</v>
      </c>
      <c r="CC170" s="104">
        <f t="shared" si="741"/>
        <v>0</v>
      </c>
      <c r="CD170" s="104">
        <f t="shared" si="742"/>
        <v>0</v>
      </c>
      <c r="CE170" s="104">
        <f t="shared" si="743"/>
        <v>0</v>
      </c>
      <c r="CF170" s="104">
        <f t="shared" si="744"/>
        <v>0</v>
      </c>
      <c r="CG170" s="104">
        <f t="shared" si="745"/>
        <v>0</v>
      </c>
      <c r="CH170" s="233"/>
      <c r="CI170" s="588">
        <f t="shared" si="746"/>
        <v>0</v>
      </c>
      <c r="CJ170" s="588">
        <f t="shared" si="747"/>
        <v>0</v>
      </c>
      <c r="CK170" s="588">
        <f t="shared" si="748"/>
        <v>0</v>
      </c>
      <c r="CL170" s="588">
        <f t="shared" si="749"/>
        <v>0</v>
      </c>
      <c r="CM170" s="588">
        <f t="shared" si="750"/>
        <v>0</v>
      </c>
      <c r="CN170" s="588">
        <f t="shared" si="751"/>
        <v>0</v>
      </c>
      <c r="CO170" s="588">
        <f t="shared" si="752"/>
        <v>0</v>
      </c>
      <c r="CP170" s="588">
        <f t="shared" si="753"/>
        <v>0</v>
      </c>
      <c r="CQ170" s="233"/>
      <c r="CR170" s="233"/>
      <c r="CS170" s="233"/>
      <c r="CV170" s="355">
        <f t="shared" si="754"/>
        <v>0</v>
      </c>
      <c r="CW170" s="355">
        <f t="shared" si="755"/>
        <v>0</v>
      </c>
      <c r="CX170" s="355">
        <f t="shared" si="756"/>
        <v>0</v>
      </c>
      <c r="CY170" s="355">
        <f t="shared" si="757"/>
        <v>0</v>
      </c>
      <c r="CZ170" s="355">
        <f t="shared" si="758"/>
        <v>0</v>
      </c>
      <c r="DA170" s="355">
        <f t="shared" si="759"/>
        <v>0</v>
      </c>
      <c r="DB170" s="355">
        <f t="shared" si="760"/>
        <v>0</v>
      </c>
      <c r="DC170" s="355">
        <f t="shared" si="761"/>
        <v>0</v>
      </c>
      <c r="DD170" s="68"/>
      <c r="DE170" s="1168">
        <f t="shared" si="762"/>
        <v>0</v>
      </c>
      <c r="DF170" s="1168" t="str">
        <f t="shared" si="763"/>
        <v>-</v>
      </c>
      <c r="DG170" s="1168" t="str">
        <f t="shared" si="764"/>
        <v>-</v>
      </c>
      <c r="DH170" s="1168" t="str">
        <f t="shared" si="765"/>
        <v>-</v>
      </c>
      <c r="DI170" s="1168" t="str">
        <f t="shared" si="766"/>
        <v>-</v>
      </c>
      <c r="DJ170" s="1168" t="str">
        <f t="shared" si="767"/>
        <v>-</v>
      </c>
      <c r="DK170" s="1168" t="str">
        <f t="shared" si="768"/>
        <v>-</v>
      </c>
      <c r="DL170" s="1168" t="str">
        <f t="shared" si="769"/>
        <v>-</v>
      </c>
      <c r="DM170" s="68"/>
      <c r="DN170" s="355">
        <f t="shared" si="770"/>
        <v>0</v>
      </c>
      <c r="DO170" s="355">
        <f t="shared" si="771"/>
        <v>0</v>
      </c>
      <c r="DP170" s="355">
        <f t="shared" si="772"/>
        <v>0</v>
      </c>
      <c r="DQ170" s="355">
        <f t="shared" si="773"/>
        <v>0</v>
      </c>
      <c r="DR170" s="355">
        <f t="shared" si="774"/>
        <v>0</v>
      </c>
      <c r="DS170" s="355">
        <f t="shared" si="775"/>
        <v>0</v>
      </c>
      <c r="DT170" s="355">
        <f t="shared" si="776"/>
        <v>0</v>
      </c>
      <c r="DU170" s="355">
        <f t="shared" si="777"/>
        <v>0</v>
      </c>
      <c r="DV170" s="68"/>
      <c r="DW170" s="68">
        <f t="shared" si="778"/>
        <v>0</v>
      </c>
      <c r="DX170" s="68" t="str">
        <f t="shared" si="779"/>
        <v>-</v>
      </c>
      <c r="DY170" s="68" t="str">
        <f t="shared" si="780"/>
        <v>-</v>
      </c>
      <c r="DZ170" s="68" t="str">
        <f t="shared" si="781"/>
        <v>-</v>
      </c>
      <c r="EA170" s="68" t="str">
        <f t="shared" si="782"/>
        <v>-</v>
      </c>
      <c r="EB170" s="68" t="str">
        <f t="shared" si="783"/>
        <v>-</v>
      </c>
      <c r="EC170" s="68" t="str">
        <f t="shared" si="784"/>
        <v>-</v>
      </c>
      <c r="ED170" s="68" t="str">
        <f t="shared" si="785"/>
        <v>-</v>
      </c>
      <c r="EE170" s="68"/>
      <c r="EF170" s="355">
        <f t="shared" si="786"/>
        <v>0</v>
      </c>
      <c r="EG170" s="355">
        <f t="shared" si="787"/>
        <v>0</v>
      </c>
      <c r="EH170" s="355">
        <f t="shared" si="788"/>
        <v>0</v>
      </c>
      <c r="EI170" s="355">
        <f t="shared" si="789"/>
        <v>0</v>
      </c>
      <c r="EJ170" s="355">
        <f t="shared" si="790"/>
        <v>0</v>
      </c>
      <c r="EK170" s="355">
        <f t="shared" si="791"/>
        <v>0</v>
      </c>
      <c r="EL170" s="355">
        <f t="shared" si="792"/>
        <v>0</v>
      </c>
      <c r="EM170" s="355">
        <f t="shared" si="793"/>
        <v>0</v>
      </c>
      <c r="EN170" s="68"/>
      <c r="EO170" s="68">
        <f t="shared" si="794"/>
        <v>0</v>
      </c>
      <c r="EP170" s="68" t="str">
        <f t="shared" si="795"/>
        <v>-</v>
      </c>
      <c r="EQ170" s="68" t="str">
        <f t="shared" si="796"/>
        <v>-</v>
      </c>
      <c r="ER170" s="68" t="str">
        <f t="shared" si="797"/>
        <v>-</v>
      </c>
      <c r="ES170" s="68" t="str">
        <f t="shared" si="798"/>
        <v>-</v>
      </c>
      <c r="ET170" s="68" t="str">
        <f t="shared" si="799"/>
        <v>-</v>
      </c>
      <c r="EU170" s="68" t="str">
        <f t="shared" si="800"/>
        <v>-</v>
      </c>
      <c r="EV170" s="68" t="str">
        <f t="shared" si="801"/>
        <v>-</v>
      </c>
      <c r="EW170" s="68"/>
      <c r="EX170" s="355">
        <f t="shared" si="802"/>
        <v>0</v>
      </c>
      <c r="EY170" s="355">
        <f t="shared" si="803"/>
        <v>0</v>
      </c>
      <c r="EZ170" s="355">
        <f t="shared" si="804"/>
        <v>0</v>
      </c>
      <c r="FA170" s="355">
        <f t="shared" si="805"/>
        <v>0</v>
      </c>
      <c r="FB170" s="355">
        <f t="shared" si="806"/>
        <v>0</v>
      </c>
      <c r="FC170" s="355">
        <f t="shared" si="807"/>
        <v>0</v>
      </c>
      <c r="FD170" s="355">
        <f t="shared" si="808"/>
        <v>0</v>
      </c>
      <c r="FE170" s="355">
        <f t="shared" si="809"/>
        <v>0</v>
      </c>
      <c r="FF170" s="68"/>
      <c r="FG170" s="68">
        <f t="shared" si="810"/>
        <v>0</v>
      </c>
      <c r="FH170" s="68" t="str">
        <f t="shared" si="811"/>
        <v>-</v>
      </c>
      <c r="FI170" s="68" t="str">
        <f t="shared" si="812"/>
        <v>-</v>
      </c>
      <c r="FJ170" s="68" t="str">
        <f t="shared" si="813"/>
        <v>-</v>
      </c>
      <c r="FK170" s="68" t="str">
        <f t="shared" si="814"/>
        <v>-</v>
      </c>
      <c r="FL170" s="68" t="str">
        <f t="shared" si="815"/>
        <v>-</v>
      </c>
      <c r="FM170" s="68" t="str">
        <f t="shared" si="816"/>
        <v>-</v>
      </c>
      <c r="FN170" s="68" t="str">
        <f t="shared" si="817"/>
        <v>-</v>
      </c>
      <c r="FO170" s="68"/>
      <c r="FP170" s="355">
        <f t="shared" si="818"/>
        <v>0</v>
      </c>
      <c r="FQ170" s="355">
        <f t="shared" si="819"/>
        <v>0</v>
      </c>
      <c r="FR170" s="355">
        <f t="shared" si="820"/>
        <v>0</v>
      </c>
      <c r="FS170" s="355">
        <f t="shared" si="821"/>
        <v>0</v>
      </c>
      <c r="FT170" s="355">
        <f t="shared" si="822"/>
        <v>0</v>
      </c>
      <c r="FU170" s="355">
        <f t="shared" si="823"/>
        <v>0</v>
      </c>
      <c r="FV170" s="355">
        <f t="shared" si="824"/>
        <v>0</v>
      </c>
      <c r="FW170" s="355">
        <f t="shared" si="825"/>
        <v>0</v>
      </c>
      <c r="FX170" s="68"/>
      <c r="FY170" s="68">
        <f t="shared" si="826"/>
        <v>0</v>
      </c>
      <c r="FZ170" s="68" t="str">
        <f t="shared" si="827"/>
        <v>-</v>
      </c>
      <c r="GA170" s="68" t="str">
        <f t="shared" si="828"/>
        <v>-</v>
      </c>
      <c r="GB170" s="68" t="str">
        <f t="shared" si="829"/>
        <v>-</v>
      </c>
      <c r="GC170" s="68" t="str">
        <f t="shared" si="830"/>
        <v>-</v>
      </c>
      <c r="GD170" s="68" t="str">
        <f t="shared" si="831"/>
        <v>-</v>
      </c>
      <c r="GE170" s="68" t="str">
        <f t="shared" si="832"/>
        <v>-</v>
      </c>
      <c r="GF170" s="68" t="str">
        <f t="shared" si="833"/>
        <v>-</v>
      </c>
    </row>
    <row r="171" spans="1:188" ht="12" x14ac:dyDescent="0.3">
      <c r="A171" s="387"/>
      <c r="B171" s="387" t="s">
        <v>107</v>
      </c>
      <c r="C171" s="387" t="s">
        <v>26</v>
      </c>
      <c r="D171" s="388">
        <v>0.72916666666666663</v>
      </c>
      <c r="E171" s="388">
        <v>0</v>
      </c>
      <c r="F171" s="389" t="str">
        <f>IF(VALUE(D171)&gt;=0.72,"PT",IF(VALUE(D171)&lt;0.72,"Off-PT"))</f>
        <v>PT</v>
      </c>
      <c r="G171" s="9"/>
      <c r="H171" s="626">
        <f>INDEX(Lookup!$F$351:$Q$359,MATCH('3rd Party Channels'!B171,Lookup!$F$351:$F$359,0),MATCH('3rd Party Channels'!$F$9,Lookup!$F$351:$Q$351,0))</f>
        <v>0.1</v>
      </c>
      <c r="I171" s="391">
        <v>123.5</v>
      </c>
      <c r="J171" s="392">
        <f t="shared" si="704"/>
        <v>683.8</v>
      </c>
      <c r="K171" s="392">
        <f t="shared" si="705"/>
        <v>0</v>
      </c>
      <c r="L171" s="394">
        <f t="shared" si="706"/>
        <v>0</v>
      </c>
      <c r="M171" s="395">
        <f t="shared" si="707"/>
        <v>123.5</v>
      </c>
      <c r="N171" s="395">
        <f t="shared" si="708"/>
        <v>0</v>
      </c>
      <c r="O171" s="9">
        <f t="shared" si="721"/>
        <v>0</v>
      </c>
      <c r="P171" s="9">
        <f t="shared" si="722"/>
        <v>0</v>
      </c>
      <c r="Q171" s="9">
        <f t="shared" si="723"/>
        <v>0</v>
      </c>
      <c r="R171" s="9">
        <f t="shared" si="724"/>
        <v>0</v>
      </c>
      <c r="S171" s="9">
        <f t="shared" si="725"/>
        <v>0</v>
      </c>
      <c r="T171" s="9">
        <f t="shared" si="726"/>
        <v>0</v>
      </c>
      <c r="U171" s="9">
        <f t="shared" si="727"/>
        <v>0</v>
      </c>
      <c r="V171" s="9">
        <f t="shared" si="728"/>
        <v>0</v>
      </c>
      <c r="W171" s="9">
        <f t="shared" si="729"/>
        <v>0</v>
      </c>
      <c r="X171" s="9">
        <f t="shared" si="730"/>
        <v>0</v>
      </c>
      <c r="Y171" s="9">
        <f t="shared" si="709"/>
        <v>0</v>
      </c>
      <c r="Z171" s="9">
        <f t="shared" si="731"/>
        <v>0</v>
      </c>
      <c r="AA171" s="9">
        <f t="shared" si="732"/>
        <v>0</v>
      </c>
      <c r="AB171" s="9">
        <f t="shared" si="733"/>
        <v>0</v>
      </c>
      <c r="AC171" s="9">
        <f t="shared" si="710"/>
        <v>0</v>
      </c>
      <c r="AD171" s="9">
        <f t="shared" si="711"/>
        <v>0</v>
      </c>
      <c r="AE171" s="9">
        <f t="shared" si="712"/>
        <v>0</v>
      </c>
      <c r="AF171" s="9">
        <f t="shared" si="713"/>
        <v>0</v>
      </c>
      <c r="AG171" s="9">
        <f t="shared" si="714"/>
        <v>0</v>
      </c>
      <c r="AH171" s="8">
        <f t="shared" si="715"/>
        <v>123.5</v>
      </c>
      <c r="AI171" s="8">
        <f t="shared" si="716"/>
        <v>0</v>
      </c>
      <c r="AJ171" s="8">
        <f t="shared" si="717"/>
        <v>0</v>
      </c>
      <c r="AK171" s="8">
        <f t="shared" si="718"/>
        <v>0</v>
      </c>
      <c r="AL171" s="8">
        <f t="shared" si="719"/>
        <v>0</v>
      </c>
      <c r="AM171" s="103" t="str">
        <f t="shared" si="720"/>
        <v>1</v>
      </c>
      <c r="AN171" s="63"/>
      <c r="AO171" s="63"/>
      <c r="AP171" s="63"/>
      <c r="AQ171" s="66"/>
      <c r="AR171" s="66"/>
      <c r="AS171" s="63"/>
      <c r="AT171" s="63"/>
      <c r="AU171" s="63"/>
      <c r="AV171" s="63"/>
      <c r="AW171" s="63"/>
      <c r="AX171" s="66"/>
      <c r="AY171" s="66"/>
      <c r="AZ171" s="63"/>
      <c r="BA171" s="63"/>
      <c r="BB171" s="63"/>
      <c r="BC171" s="63"/>
      <c r="BD171" s="63"/>
      <c r="BE171" s="66"/>
      <c r="BF171" s="66"/>
      <c r="BG171" s="63"/>
      <c r="BH171" s="63"/>
      <c r="BI171" s="63"/>
      <c r="BJ171" s="63"/>
      <c r="BK171" s="63"/>
      <c r="BL171" s="66"/>
      <c r="BM171" s="66"/>
      <c r="BN171" s="63"/>
      <c r="BO171" s="63"/>
      <c r="BP171" s="63"/>
      <c r="BQ171" s="63"/>
      <c r="BR171" s="63"/>
      <c r="BS171" s="587"/>
      <c r="BT171" s="233"/>
      <c r="BU171" s="70">
        <f t="shared" si="734"/>
        <v>0</v>
      </c>
      <c r="BV171" s="70">
        <f t="shared" si="735"/>
        <v>0</v>
      </c>
      <c r="BW171" s="70">
        <f t="shared" si="736"/>
        <v>0</v>
      </c>
      <c r="BX171" s="70">
        <f t="shared" si="737"/>
        <v>0</v>
      </c>
      <c r="BY171" s="70">
        <f t="shared" si="738"/>
        <v>0</v>
      </c>
      <c r="BZ171" s="70">
        <f t="shared" si="739"/>
        <v>0</v>
      </c>
      <c r="CA171" s="233"/>
      <c r="CB171" s="104">
        <f t="shared" si="740"/>
        <v>0</v>
      </c>
      <c r="CC171" s="104">
        <f t="shared" si="741"/>
        <v>0</v>
      </c>
      <c r="CD171" s="104">
        <f t="shared" si="742"/>
        <v>0</v>
      </c>
      <c r="CE171" s="104">
        <f t="shared" si="743"/>
        <v>0</v>
      </c>
      <c r="CF171" s="104">
        <f t="shared" si="744"/>
        <v>0</v>
      </c>
      <c r="CG171" s="104">
        <f t="shared" si="745"/>
        <v>0</v>
      </c>
      <c r="CH171" s="233"/>
      <c r="CI171" s="588">
        <f t="shared" si="746"/>
        <v>0</v>
      </c>
      <c r="CJ171" s="588">
        <f t="shared" si="747"/>
        <v>0</v>
      </c>
      <c r="CK171" s="588">
        <f t="shared" si="748"/>
        <v>0</v>
      </c>
      <c r="CL171" s="588">
        <f t="shared" si="749"/>
        <v>0</v>
      </c>
      <c r="CM171" s="588">
        <f t="shared" si="750"/>
        <v>0</v>
      </c>
      <c r="CN171" s="588">
        <f t="shared" si="751"/>
        <v>0</v>
      </c>
      <c r="CO171" s="588">
        <f t="shared" si="752"/>
        <v>0</v>
      </c>
      <c r="CP171" s="588">
        <f t="shared" si="753"/>
        <v>0</v>
      </c>
      <c r="CQ171" s="233"/>
      <c r="CR171" s="233"/>
      <c r="CS171" s="233"/>
      <c r="CV171" s="355">
        <f t="shared" si="754"/>
        <v>0</v>
      </c>
      <c r="CW171" s="355">
        <f t="shared" si="755"/>
        <v>0</v>
      </c>
      <c r="CX171" s="355">
        <f t="shared" si="756"/>
        <v>0</v>
      </c>
      <c r="CY171" s="355">
        <f t="shared" si="757"/>
        <v>0</v>
      </c>
      <c r="CZ171" s="355">
        <f t="shared" si="758"/>
        <v>0</v>
      </c>
      <c r="DA171" s="355">
        <f t="shared" si="759"/>
        <v>0</v>
      </c>
      <c r="DB171" s="355">
        <f t="shared" si="760"/>
        <v>0</v>
      </c>
      <c r="DC171" s="355">
        <f t="shared" si="761"/>
        <v>0</v>
      </c>
      <c r="DD171" s="68"/>
      <c r="DE171" s="1168">
        <f t="shared" si="762"/>
        <v>0</v>
      </c>
      <c r="DF171" s="1168" t="str">
        <f t="shared" si="763"/>
        <v>-</v>
      </c>
      <c r="DG171" s="1168" t="str">
        <f t="shared" si="764"/>
        <v>-</v>
      </c>
      <c r="DH171" s="1168" t="str">
        <f t="shared" si="765"/>
        <v>-</v>
      </c>
      <c r="DI171" s="1168" t="str">
        <f t="shared" si="766"/>
        <v>-</v>
      </c>
      <c r="DJ171" s="1168" t="str">
        <f t="shared" si="767"/>
        <v>-</v>
      </c>
      <c r="DK171" s="1168" t="str">
        <f t="shared" si="768"/>
        <v>-</v>
      </c>
      <c r="DL171" s="1168" t="str">
        <f t="shared" si="769"/>
        <v>-</v>
      </c>
      <c r="DM171" s="68"/>
      <c r="DN171" s="355">
        <f t="shared" si="770"/>
        <v>0</v>
      </c>
      <c r="DO171" s="355">
        <f t="shared" si="771"/>
        <v>0</v>
      </c>
      <c r="DP171" s="355">
        <f t="shared" si="772"/>
        <v>0</v>
      </c>
      <c r="DQ171" s="355">
        <f t="shared" si="773"/>
        <v>0</v>
      </c>
      <c r="DR171" s="355">
        <f t="shared" si="774"/>
        <v>0</v>
      </c>
      <c r="DS171" s="355">
        <f t="shared" si="775"/>
        <v>0</v>
      </c>
      <c r="DT171" s="355">
        <f t="shared" si="776"/>
        <v>0</v>
      </c>
      <c r="DU171" s="355">
        <f t="shared" si="777"/>
        <v>0</v>
      </c>
      <c r="DV171" s="68"/>
      <c r="DW171" s="68">
        <f t="shared" si="778"/>
        <v>0</v>
      </c>
      <c r="DX171" s="68" t="str">
        <f t="shared" si="779"/>
        <v>-</v>
      </c>
      <c r="DY171" s="68" t="str">
        <f t="shared" si="780"/>
        <v>-</v>
      </c>
      <c r="DZ171" s="68" t="str">
        <f t="shared" si="781"/>
        <v>-</v>
      </c>
      <c r="EA171" s="68" t="str">
        <f t="shared" si="782"/>
        <v>-</v>
      </c>
      <c r="EB171" s="68" t="str">
        <f t="shared" si="783"/>
        <v>-</v>
      </c>
      <c r="EC171" s="68" t="str">
        <f t="shared" si="784"/>
        <v>-</v>
      </c>
      <c r="ED171" s="68" t="str">
        <f t="shared" si="785"/>
        <v>-</v>
      </c>
      <c r="EE171" s="68"/>
      <c r="EF171" s="355">
        <f t="shared" si="786"/>
        <v>0</v>
      </c>
      <c r="EG171" s="355">
        <f t="shared" si="787"/>
        <v>0</v>
      </c>
      <c r="EH171" s="355">
        <f t="shared" si="788"/>
        <v>0</v>
      </c>
      <c r="EI171" s="355">
        <f t="shared" si="789"/>
        <v>0</v>
      </c>
      <c r="EJ171" s="355">
        <f t="shared" si="790"/>
        <v>0</v>
      </c>
      <c r="EK171" s="355">
        <f t="shared" si="791"/>
        <v>0</v>
      </c>
      <c r="EL171" s="355">
        <f t="shared" si="792"/>
        <v>0</v>
      </c>
      <c r="EM171" s="355">
        <f t="shared" si="793"/>
        <v>0</v>
      </c>
      <c r="EN171" s="68"/>
      <c r="EO171" s="68">
        <f t="shared" si="794"/>
        <v>0</v>
      </c>
      <c r="EP171" s="68" t="str">
        <f t="shared" si="795"/>
        <v>-</v>
      </c>
      <c r="EQ171" s="68" t="str">
        <f t="shared" si="796"/>
        <v>-</v>
      </c>
      <c r="ER171" s="68" t="str">
        <f t="shared" si="797"/>
        <v>-</v>
      </c>
      <c r="ES171" s="68" t="str">
        <f t="shared" si="798"/>
        <v>-</v>
      </c>
      <c r="ET171" s="68" t="str">
        <f t="shared" si="799"/>
        <v>-</v>
      </c>
      <c r="EU171" s="68" t="str">
        <f t="shared" si="800"/>
        <v>-</v>
      </c>
      <c r="EV171" s="68" t="str">
        <f t="shared" si="801"/>
        <v>-</v>
      </c>
      <c r="EW171" s="68"/>
      <c r="EX171" s="355">
        <f t="shared" si="802"/>
        <v>0</v>
      </c>
      <c r="EY171" s="355">
        <f t="shared" si="803"/>
        <v>0</v>
      </c>
      <c r="EZ171" s="355">
        <f t="shared" si="804"/>
        <v>0</v>
      </c>
      <c r="FA171" s="355">
        <f t="shared" si="805"/>
        <v>0</v>
      </c>
      <c r="FB171" s="355">
        <f t="shared" si="806"/>
        <v>0</v>
      </c>
      <c r="FC171" s="355">
        <f t="shared" si="807"/>
        <v>0</v>
      </c>
      <c r="FD171" s="355">
        <f t="shared" si="808"/>
        <v>0</v>
      </c>
      <c r="FE171" s="355">
        <f t="shared" si="809"/>
        <v>0</v>
      </c>
      <c r="FF171" s="68"/>
      <c r="FG171" s="68">
        <f t="shared" si="810"/>
        <v>0</v>
      </c>
      <c r="FH171" s="68" t="str">
        <f t="shared" si="811"/>
        <v>-</v>
      </c>
      <c r="FI171" s="68" t="str">
        <f t="shared" si="812"/>
        <v>-</v>
      </c>
      <c r="FJ171" s="68" t="str">
        <f t="shared" si="813"/>
        <v>-</v>
      </c>
      <c r="FK171" s="68" t="str">
        <f t="shared" si="814"/>
        <v>-</v>
      </c>
      <c r="FL171" s="68" t="str">
        <f t="shared" si="815"/>
        <v>-</v>
      </c>
      <c r="FM171" s="68" t="str">
        <f t="shared" si="816"/>
        <v>-</v>
      </c>
      <c r="FN171" s="68" t="str">
        <f t="shared" si="817"/>
        <v>-</v>
      </c>
      <c r="FO171" s="68"/>
      <c r="FP171" s="355">
        <f t="shared" si="818"/>
        <v>0</v>
      </c>
      <c r="FQ171" s="355">
        <f t="shared" si="819"/>
        <v>0</v>
      </c>
      <c r="FR171" s="355">
        <f t="shared" si="820"/>
        <v>0</v>
      </c>
      <c r="FS171" s="355">
        <f t="shared" si="821"/>
        <v>0</v>
      </c>
      <c r="FT171" s="355">
        <f t="shared" si="822"/>
        <v>0</v>
      </c>
      <c r="FU171" s="355">
        <f t="shared" si="823"/>
        <v>0</v>
      </c>
      <c r="FV171" s="355">
        <f t="shared" si="824"/>
        <v>0</v>
      </c>
      <c r="FW171" s="355">
        <f t="shared" si="825"/>
        <v>0</v>
      </c>
      <c r="FX171" s="68"/>
      <c r="FY171" s="68">
        <f t="shared" si="826"/>
        <v>0</v>
      </c>
      <c r="FZ171" s="68" t="str">
        <f t="shared" si="827"/>
        <v>-</v>
      </c>
      <c r="GA171" s="68" t="str">
        <f t="shared" si="828"/>
        <v>-</v>
      </c>
      <c r="GB171" s="68" t="str">
        <f t="shared" si="829"/>
        <v>-</v>
      </c>
      <c r="GC171" s="68" t="str">
        <f t="shared" si="830"/>
        <v>-</v>
      </c>
      <c r="GD171" s="68" t="str">
        <f t="shared" si="831"/>
        <v>-</v>
      </c>
      <c r="GE171" s="68" t="str">
        <f t="shared" si="832"/>
        <v>-</v>
      </c>
      <c r="GF171" s="68" t="str">
        <f t="shared" si="833"/>
        <v>-</v>
      </c>
    </row>
    <row r="172" spans="1:188" ht="12" x14ac:dyDescent="0.3">
      <c r="A172" s="387"/>
      <c r="B172" s="387" t="s">
        <v>107</v>
      </c>
      <c r="C172" s="387" t="s">
        <v>26</v>
      </c>
      <c r="D172" s="388">
        <v>0.72916666666666663</v>
      </c>
      <c r="E172" s="388">
        <v>0</v>
      </c>
      <c r="F172" s="389" t="str">
        <f t="shared" si="703"/>
        <v>PT</v>
      </c>
      <c r="G172" s="9"/>
      <c r="H172" s="626">
        <f>INDEX(Lookup!$F$351:$Q$359,MATCH('3rd Party Channels'!B172,Lookup!$F$351:$F$359,0),MATCH('3rd Party Channels'!$F$9,Lookup!$F$351:$Q$351,0))</f>
        <v>0.1</v>
      </c>
      <c r="I172" s="391">
        <v>123.5</v>
      </c>
      <c r="J172" s="392">
        <f t="shared" si="704"/>
        <v>683.8</v>
      </c>
      <c r="K172" s="392">
        <f t="shared" si="705"/>
        <v>0</v>
      </c>
      <c r="L172" s="394">
        <f t="shared" si="706"/>
        <v>0</v>
      </c>
      <c r="M172" s="395">
        <f t="shared" si="707"/>
        <v>123.5</v>
      </c>
      <c r="N172" s="395">
        <f t="shared" si="708"/>
        <v>0</v>
      </c>
      <c r="O172" s="9">
        <f t="shared" si="721"/>
        <v>0</v>
      </c>
      <c r="P172" s="9">
        <f t="shared" si="722"/>
        <v>0</v>
      </c>
      <c r="Q172" s="9">
        <f t="shared" si="723"/>
        <v>0</v>
      </c>
      <c r="R172" s="9">
        <f t="shared" si="724"/>
        <v>0</v>
      </c>
      <c r="S172" s="9">
        <f t="shared" si="725"/>
        <v>0</v>
      </c>
      <c r="T172" s="9">
        <f t="shared" si="726"/>
        <v>0</v>
      </c>
      <c r="U172" s="9">
        <f t="shared" si="727"/>
        <v>0</v>
      </c>
      <c r="V172" s="9">
        <f t="shared" si="728"/>
        <v>0</v>
      </c>
      <c r="W172" s="9">
        <f t="shared" si="729"/>
        <v>0</v>
      </c>
      <c r="X172" s="9">
        <f t="shared" si="730"/>
        <v>0</v>
      </c>
      <c r="Y172" s="9">
        <f t="shared" si="709"/>
        <v>0</v>
      </c>
      <c r="Z172" s="9">
        <f t="shared" si="731"/>
        <v>0</v>
      </c>
      <c r="AA172" s="9">
        <f t="shared" si="732"/>
        <v>0</v>
      </c>
      <c r="AB172" s="9">
        <f t="shared" si="733"/>
        <v>0</v>
      </c>
      <c r="AC172" s="9">
        <f t="shared" si="710"/>
        <v>0</v>
      </c>
      <c r="AD172" s="9">
        <f t="shared" si="711"/>
        <v>0</v>
      </c>
      <c r="AE172" s="9">
        <f t="shared" si="712"/>
        <v>0</v>
      </c>
      <c r="AF172" s="9">
        <f t="shared" si="713"/>
        <v>0</v>
      </c>
      <c r="AG172" s="9">
        <f t="shared" si="714"/>
        <v>0</v>
      </c>
      <c r="AH172" s="8">
        <f t="shared" si="715"/>
        <v>123.5</v>
      </c>
      <c r="AI172" s="8">
        <f t="shared" si="716"/>
        <v>0</v>
      </c>
      <c r="AJ172" s="8">
        <f t="shared" si="717"/>
        <v>0</v>
      </c>
      <c r="AK172" s="8">
        <f t="shared" si="718"/>
        <v>0</v>
      </c>
      <c r="AL172" s="8">
        <f t="shared" si="719"/>
        <v>0</v>
      </c>
      <c r="AM172" s="103" t="str">
        <f t="shared" si="720"/>
        <v>1</v>
      </c>
      <c r="AN172" s="63"/>
      <c r="AO172" s="63"/>
      <c r="AP172" s="63"/>
      <c r="AQ172" s="66"/>
      <c r="AR172" s="66"/>
      <c r="AS172" s="63"/>
      <c r="AT172" s="63"/>
      <c r="AU172" s="63"/>
      <c r="AV172" s="63"/>
      <c r="AW172" s="63"/>
      <c r="AX172" s="66"/>
      <c r="AY172" s="66"/>
      <c r="AZ172" s="63"/>
      <c r="BA172" s="63"/>
      <c r="BB172" s="63"/>
      <c r="BC172" s="63"/>
      <c r="BD172" s="63"/>
      <c r="BE172" s="66"/>
      <c r="BF172" s="66"/>
      <c r="BG172" s="63"/>
      <c r="BH172" s="63"/>
      <c r="BI172" s="63"/>
      <c r="BJ172" s="63"/>
      <c r="BK172" s="63"/>
      <c r="BL172" s="66"/>
      <c r="BM172" s="66"/>
      <c r="BN172" s="63"/>
      <c r="BO172" s="63"/>
      <c r="BP172" s="63"/>
      <c r="BQ172" s="63"/>
      <c r="BR172" s="63"/>
      <c r="BS172" s="587"/>
      <c r="BT172" s="233"/>
      <c r="BU172" s="70">
        <f t="shared" si="734"/>
        <v>0</v>
      </c>
      <c r="BV172" s="70">
        <f t="shared" si="735"/>
        <v>0</v>
      </c>
      <c r="BW172" s="70">
        <f t="shared" si="736"/>
        <v>0</v>
      </c>
      <c r="BX172" s="70">
        <f t="shared" si="737"/>
        <v>0</v>
      </c>
      <c r="BY172" s="70">
        <f t="shared" si="738"/>
        <v>0</v>
      </c>
      <c r="BZ172" s="70">
        <f t="shared" si="739"/>
        <v>0</v>
      </c>
      <c r="CA172" s="233"/>
      <c r="CB172" s="104">
        <f t="shared" si="740"/>
        <v>0</v>
      </c>
      <c r="CC172" s="104">
        <f t="shared" si="741"/>
        <v>0</v>
      </c>
      <c r="CD172" s="104">
        <f t="shared" si="742"/>
        <v>0</v>
      </c>
      <c r="CE172" s="104">
        <f t="shared" si="743"/>
        <v>0</v>
      </c>
      <c r="CF172" s="104">
        <f t="shared" si="744"/>
        <v>0</v>
      </c>
      <c r="CG172" s="104">
        <f t="shared" si="745"/>
        <v>0</v>
      </c>
      <c r="CH172" s="233"/>
      <c r="CI172" s="588">
        <f t="shared" si="746"/>
        <v>0</v>
      </c>
      <c r="CJ172" s="588">
        <f t="shared" si="747"/>
        <v>0</v>
      </c>
      <c r="CK172" s="588">
        <f t="shared" si="748"/>
        <v>0</v>
      </c>
      <c r="CL172" s="588">
        <f t="shared" si="749"/>
        <v>0</v>
      </c>
      <c r="CM172" s="588">
        <f t="shared" si="750"/>
        <v>0</v>
      </c>
      <c r="CN172" s="588">
        <f t="shared" si="751"/>
        <v>0</v>
      </c>
      <c r="CO172" s="588">
        <f t="shared" si="752"/>
        <v>0</v>
      </c>
      <c r="CP172" s="588">
        <f t="shared" si="753"/>
        <v>0</v>
      </c>
      <c r="CQ172" s="233"/>
      <c r="CR172" s="233"/>
      <c r="CS172" s="233"/>
      <c r="CV172" s="355">
        <f t="shared" si="754"/>
        <v>0</v>
      </c>
      <c r="CW172" s="355">
        <f t="shared" si="755"/>
        <v>0</v>
      </c>
      <c r="CX172" s="355">
        <f t="shared" si="756"/>
        <v>0</v>
      </c>
      <c r="CY172" s="355">
        <f t="shared" si="757"/>
        <v>0</v>
      </c>
      <c r="CZ172" s="355">
        <f t="shared" si="758"/>
        <v>0</v>
      </c>
      <c r="DA172" s="355">
        <f t="shared" si="759"/>
        <v>0</v>
      </c>
      <c r="DB172" s="355">
        <f t="shared" si="760"/>
        <v>0</v>
      </c>
      <c r="DC172" s="355">
        <f t="shared" si="761"/>
        <v>0</v>
      </c>
      <c r="DD172" s="68"/>
      <c r="DE172" s="1168">
        <f t="shared" si="762"/>
        <v>0</v>
      </c>
      <c r="DF172" s="1168" t="str">
        <f t="shared" si="763"/>
        <v>-</v>
      </c>
      <c r="DG172" s="1168" t="str">
        <f t="shared" si="764"/>
        <v>-</v>
      </c>
      <c r="DH172" s="1168" t="str">
        <f t="shared" si="765"/>
        <v>-</v>
      </c>
      <c r="DI172" s="1168" t="str">
        <f t="shared" si="766"/>
        <v>-</v>
      </c>
      <c r="DJ172" s="1168" t="str">
        <f t="shared" si="767"/>
        <v>-</v>
      </c>
      <c r="DK172" s="1168" t="str">
        <f t="shared" si="768"/>
        <v>-</v>
      </c>
      <c r="DL172" s="1168" t="str">
        <f t="shared" si="769"/>
        <v>-</v>
      </c>
      <c r="DM172" s="68"/>
      <c r="DN172" s="355">
        <f t="shared" si="770"/>
        <v>0</v>
      </c>
      <c r="DO172" s="355">
        <f t="shared" si="771"/>
        <v>0</v>
      </c>
      <c r="DP172" s="355">
        <f t="shared" si="772"/>
        <v>0</v>
      </c>
      <c r="DQ172" s="355">
        <f t="shared" si="773"/>
        <v>0</v>
      </c>
      <c r="DR172" s="355">
        <f t="shared" si="774"/>
        <v>0</v>
      </c>
      <c r="DS172" s="355">
        <f t="shared" si="775"/>
        <v>0</v>
      </c>
      <c r="DT172" s="355">
        <f t="shared" si="776"/>
        <v>0</v>
      </c>
      <c r="DU172" s="355">
        <f t="shared" si="777"/>
        <v>0</v>
      </c>
      <c r="DV172" s="68"/>
      <c r="DW172" s="68">
        <f t="shared" si="778"/>
        <v>0</v>
      </c>
      <c r="DX172" s="68" t="str">
        <f t="shared" si="779"/>
        <v>-</v>
      </c>
      <c r="DY172" s="68" t="str">
        <f t="shared" si="780"/>
        <v>-</v>
      </c>
      <c r="DZ172" s="68" t="str">
        <f t="shared" si="781"/>
        <v>-</v>
      </c>
      <c r="EA172" s="68" t="str">
        <f t="shared" si="782"/>
        <v>-</v>
      </c>
      <c r="EB172" s="68" t="str">
        <f t="shared" si="783"/>
        <v>-</v>
      </c>
      <c r="EC172" s="68" t="str">
        <f t="shared" si="784"/>
        <v>-</v>
      </c>
      <c r="ED172" s="68" t="str">
        <f t="shared" si="785"/>
        <v>-</v>
      </c>
      <c r="EE172" s="68"/>
      <c r="EF172" s="355">
        <f t="shared" si="786"/>
        <v>0</v>
      </c>
      <c r="EG172" s="355">
        <f t="shared" si="787"/>
        <v>0</v>
      </c>
      <c r="EH172" s="355">
        <f t="shared" si="788"/>
        <v>0</v>
      </c>
      <c r="EI172" s="355">
        <f t="shared" si="789"/>
        <v>0</v>
      </c>
      <c r="EJ172" s="355">
        <f t="shared" si="790"/>
        <v>0</v>
      </c>
      <c r="EK172" s="355">
        <f t="shared" si="791"/>
        <v>0</v>
      </c>
      <c r="EL172" s="355">
        <f t="shared" si="792"/>
        <v>0</v>
      </c>
      <c r="EM172" s="355">
        <f t="shared" si="793"/>
        <v>0</v>
      </c>
      <c r="EN172" s="68"/>
      <c r="EO172" s="68">
        <f t="shared" si="794"/>
        <v>0</v>
      </c>
      <c r="EP172" s="68" t="str">
        <f t="shared" si="795"/>
        <v>-</v>
      </c>
      <c r="EQ172" s="68" t="str">
        <f t="shared" si="796"/>
        <v>-</v>
      </c>
      <c r="ER172" s="68" t="str">
        <f t="shared" si="797"/>
        <v>-</v>
      </c>
      <c r="ES172" s="68" t="str">
        <f t="shared" si="798"/>
        <v>-</v>
      </c>
      <c r="ET172" s="68" t="str">
        <f t="shared" si="799"/>
        <v>-</v>
      </c>
      <c r="EU172" s="68" t="str">
        <f t="shared" si="800"/>
        <v>-</v>
      </c>
      <c r="EV172" s="68" t="str">
        <f t="shared" si="801"/>
        <v>-</v>
      </c>
      <c r="EW172" s="68"/>
      <c r="EX172" s="355">
        <f t="shared" si="802"/>
        <v>0</v>
      </c>
      <c r="EY172" s="355">
        <f t="shared" si="803"/>
        <v>0</v>
      </c>
      <c r="EZ172" s="355">
        <f t="shared" si="804"/>
        <v>0</v>
      </c>
      <c r="FA172" s="355">
        <f t="shared" si="805"/>
        <v>0</v>
      </c>
      <c r="FB172" s="355">
        <f t="shared" si="806"/>
        <v>0</v>
      </c>
      <c r="FC172" s="355">
        <f t="shared" si="807"/>
        <v>0</v>
      </c>
      <c r="FD172" s="355">
        <f t="shared" si="808"/>
        <v>0</v>
      </c>
      <c r="FE172" s="355">
        <f t="shared" si="809"/>
        <v>0</v>
      </c>
      <c r="FF172" s="68"/>
      <c r="FG172" s="68">
        <f t="shared" si="810"/>
        <v>0</v>
      </c>
      <c r="FH172" s="68" t="str">
        <f t="shared" si="811"/>
        <v>-</v>
      </c>
      <c r="FI172" s="68" t="str">
        <f t="shared" si="812"/>
        <v>-</v>
      </c>
      <c r="FJ172" s="68" t="str">
        <f t="shared" si="813"/>
        <v>-</v>
      </c>
      <c r="FK172" s="68" t="str">
        <f t="shared" si="814"/>
        <v>-</v>
      </c>
      <c r="FL172" s="68" t="str">
        <f t="shared" si="815"/>
        <v>-</v>
      </c>
      <c r="FM172" s="68" t="str">
        <f t="shared" si="816"/>
        <v>-</v>
      </c>
      <c r="FN172" s="68" t="str">
        <f t="shared" si="817"/>
        <v>-</v>
      </c>
      <c r="FO172" s="68"/>
      <c r="FP172" s="355">
        <f t="shared" si="818"/>
        <v>0</v>
      </c>
      <c r="FQ172" s="355">
        <f t="shared" si="819"/>
        <v>0</v>
      </c>
      <c r="FR172" s="355">
        <f t="shared" si="820"/>
        <v>0</v>
      </c>
      <c r="FS172" s="355">
        <f t="shared" si="821"/>
        <v>0</v>
      </c>
      <c r="FT172" s="355">
        <f t="shared" si="822"/>
        <v>0</v>
      </c>
      <c r="FU172" s="355">
        <f t="shared" si="823"/>
        <v>0</v>
      </c>
      <c r="FV172" s="355">
        <f t="shared" si="824"/>
        <v>0</v>
      </c>
      <c r="FW172" s="355">
        <f t="shared" si="825"/>
        <v>0</v>
      </c>
      <c r="FX172" s="68"/>
      <c r="FY172" s="68">
        <f t="shared" si="826"/>
        <v>0</v>
      </c>
      <c r="FZ172" s="68" t="str">
        <f t="shared" si="827"/>
        <v>-</v>
      </c>
      <c r="GA172" s="68" t="str">
        <f t="shared" si="828"/>
        <v>-</v>
      </c>
      <c r="GB172" s="68" t="str">
        <f t="shared" si="829"/>
        <v>-</v>
      </c>
      <c r="GC172" s="68" t="str">
        <f t="shared" si="830"/>
        <v>-</v>
      </c>
      <c r="GD172" s="68" t="str">
        <f t="shared" si="831"/>
        <v>-</v>
      </c>
      <c r="GE172" s="68" t="str">
        <f t="shared" si="832"/>
        <v>-</v>
      </c>
      <c r="GF172" s="68" t="str">
        <f t="shared" si="833"/>
        <v>-</v>
      </c>
    </row>
    <row r="173" spans="1:188" ht="12" x14ac:dyDescent="0.3">
      <c r="A173" s="387"/>
      <c r="B173" s="387" t="s">
        <v>107</v>
      </c>
      <c r="C173" s="387" t="s">
        <v>26</v>
      </c>
      <c r="D173" s="388">
        <v>0.72916666666666663</v>
      </c>
      <c r="E173" s="388">
        <v>0</v>
      </c>
      <c r="F173" s="389" t="str">
        <f>IF(VALUE(D173)&gt;=0.72,"PT",IF(VALUE(D173)&lt;0.72,"Off-PT"))</f>
        <v>PT</v>
      </c>
      <c r="G173" s="9"/>
      <c r="H173" s="626">
        <f>INDEX(Lookup!$F$351:$Q$359,MATCH('3rd Party Channels'!B173,Lookup!$F$351:$F$359,0),MATCH('3rd Party Channels'!$F$9,Lookup!$F$351:$Q$351,0))</f>
        <v>0.1</v>
      </c>
      <c r="I173" s="391">
        <v>123.5</v>
      </c>
      <c r="J173" s="392">
        <f t="shared" si="704"/>
        <v>683.8</v>
      </c>
      <c r="K173" s="392">
        <f t="shared" si="705"/>
        <v>0</v>
      </c>
      <c r="L173" s="394">
        <f>COUNTA(AN173:BR173)</f>
        <v>0</v>
      </c>
      <c r="M173" s="395">
        <f t="shared" si="707"/>
        <v>123.5</v>
      </c>
      <c r="N173" s="395">
        <f t="shared" si="708"/>
        <v>0</v>
      </c>
      <c r="O173" s="9">
        <f>IF($L$4&gt;0,P173*J173*$M$4*H173,0)</f>
        <v>0</v>
      </c>
      <c r="P173" s="9">
        <f>COUNTIF(AN173:BR173,"A")</f>
        <v>0</v>
      </c>
      <c r="Q173" s="9">
        <f>IF($L$5&gt;0,R173*J173*$M$5*H173,0)</f>
        <v>0</v>
      </c>
      <c r="R173" s="9">
        <f>COUNTIF(AN173:BR173,"B")</f>
        <v>0</v>
      </c>
      <c r="S173" s="9">
        <f>IF($L$6&gt;0,T173*J173*$M$6*H173,0)</f>
        <v>0</v>
      </c>
      <c r="T173" s="9">
        <f>COUNTIF(AN173:BR173,"C")</f>
        <v>0</v>
      </c>
      <c r="U173" s="9">
        <f>IF($L$7&gt;0,V173*J173*$M$7*H173,0)</f>
        <v>0</v>
      </c>
      <c r="V173" s="9">
        <f>COUNTIF(AN173:BR173,"D")</f>
        <v>0</v>
      </c>
      <c r="W173" s="9">
        <f>IF($L$8&gt;0,X173*J173*$M$8*H173,0)</f>
        <v>0</v>
      </c>
      <c r="X173" s="9">
        <f>COUNTIF(AN173:BR173,"E")</f>
        <v>0</v>
      </c>
      <c r="Y173" s="9">
        <f>COUNTIF(AN173:BR173,"F")</f>
        <v>0</v>
      </c>
      <c r="Z173" s="9">
        <f>COUNTIF(AN173:BR173,"G")</f>
        <v>0</v>
      </c>
      <c r="AA173" s="9">
        <f>COUNTIF(AN173:BR173,"H")</f>
        <v>0</v>
      </c>
      <c r="AB173" s="9">
        <f>(Y173+Z173+AA173)*H173</f>
        <v>0</v>
      </c>
      <c r="AC173" s="9">
        <f>IF($L$4&gt;0,I173*$M$4*P173,0)</f>
        <v>0</v>
      </c>
      <c r="AD173" s="9">
        <f>IF($L$5&gt;0,I173*$M$5*R173,0)</f>
        <v>0</v>
      </c>
      <c r="AE173" s="9">
        <f>IF($L$6&gt;0,I173*$M$6*T173,0)</f>
        <v>0</v>
      </c>
      <c r="AF173" s="9">
        <f>IF($L$7&gt;0,I173*$M$7*V173,0)</f>
        <v>0</v>
      </c>
      <c r="AG173" s="9">
        <f>IF($L$8&gt;0,I173*$M$8*X173,0)</f>
        <v>0</v>
      </c>
      <c r="AH173" s="8">
        <f>IF(ISERROR(M173*$M$4),0,M173*$M$4)</f>
        <v>123.5</v>
      </c>
      <c r="AI173" s="8">
        <f>IF(ISERROR(M173*$M$5),0,M173*$M$5)</f>
        <v>0</v>
      </c>
      <c r="AJ173" s="8">
        <f>IF(ISERROR(M173*$M$6),0,M173*$M$6)</f>
        <v>0</v>
      </c>
      <c r="AK173" s="8">
        <f>IF(ISERROR(M173*$M$7),0,M173*$M$7)</f>
        <v>0</v>
      </c>
      <c r="AL173" s="8">
        <f>IF(ISERROR(M173*$M$8),0,M173*$M$8)</f>
        <v>0</v>
      </c>
      <c r="AM173" s="103" t="str">
        <f t="shared" si="720"/>
        <v>1</v>
      </c>
      <c r="AN173" s="63"/>
      <c r="AO173" s="63"/>
      <c r="AP173" s="63"/>
      <c r="AQ173" s="66"/>
      <c r="AR173" s="66"/>
      <c r="AS173" s="63"/>
      <c r="AT173" s="63"/>
      <c r="AU173" s="63"/>
      <c r="AV173" s="63"/>
      <c r="AW173" s="63"/>
      <c r="AX173" s="66"/>
      <c r="AY173" s="66"/>
      <c r="AZ173" s="63"/>
      <c r="BA173" s="63"/>
      <c r="BB173" s="63"/>
      <c r="BC173" s="63"/>
      <c r="BD173" s="63"/>
      <c r="BE173" s="66"/>
      <c r="BF173" s="66"/>
      <c r="BG173" s="63"/>
      <c r="BH173" s="63"/>
      <c r="BI173" s="63"/>
      <c r="BJ173" s="63"/>
      <c r="BK173" s="63"/>
      <c r="BL173" s="66"/>
      <c r="BM173" s="66"/>
      <c r="BN173" s="63"/>
      <c r="BO173" s="63"/>
      <c r="BP173" s="63"/>
      <c r="BQ173" s="63"/>
      <c r="BR173" s="63"/>
      <c r="BS173" s="587"/>
      <c r="BT173" s="233"/>
      <c r="BU173" s="70">
        <f t="shared" si="734"/>
        <v>0</v>
      </c>
      <c r="BV173" s="70">
        <f t="shared" si="735"/>
        <v>0</v>
      </c>
      <c r="BW173" s="70">
        <f t="shared" si="736"/>
        <v>0</v>
      </c>
      <c r="BX173" s="70">
        <f t="shared" si="737"/>
        <v>0</v>
      </c>
      <c r="BY173" s="70">
        <f t="shared" si="738"/>
        <v>0</v>
      </c>
      <c r="BZ173" s="70">
        <f t="shared" si="739"/>
        <v>0</v>
      </c>
      <c r="CA173" s="233"/>
      <c r="CB173" s="104">
        <f t="shared" si="740"/>
        <v>0</v>
      </c>
      <c r="CC173" s="104">
        <f t="shared" si="741"/>
        <v>0</v>
      </c>
      <c r="CD173" s="104">
        <f t="shared" si="742"/>
        <v>0</v>
      </c>
      <c r="CE173" s="104">
        <f t="shared" si="743"/>
        <v>0</v>
      </c>
      <c r="CF173" s="104">
        <f t="shared" si="744"/>
        <v>0</v>
      </c>
      <c r="CG173" s="104">
        <f t="shared" si="745"/>
        <v>0</v>
      </c>
      <c r="CH173" s="233"/>
      <c r="CI173" s="588">
        <f t="shared" si="746"/>
        <v>0</v>
      </c>
      <c r="CJ173" s="588">
        <f t="shared" si="747"/>
        <v>0</v>
      </c>
      <c r="CK173" s="588">
        <f t="shared" si="748"/>
        <v>0</v>
      </c>
      <c r="CL173" s="588">
        <f t="shared" si="749"/>
        <v>0</v>
      </c>
      <c r="CM173" s="588">
        <f t="shared" si="750"/>
        <v>0</v>
      </c>
      <c r="CN173" s="588">
        <f t="shared" si="751"/>
        <v>0</v>
      </c>
      <c r="CO173" s="588">
        <f t="shared" si="752"/>
        <v>0</v>
      </c>
      <c r="CP173" s="588">
        <f t="shared" si="753"/>
        <v>0</v>
      </c>
      <c r="CQ173" s="233"/>
      <c r="CR173" s="233"/>
      <c r="CS173" s="233"/>
      <c r="CV173" s="355">
        <f t="shared" si="754"/>
        <v>0</v>
      </c>
      <c r="CW173" s="355">
        <f t="shared" si="755"/>
        <v>0</v>
      </c>
      <c r="CX173" s="355">
        <f t="shared" si="756"/>
        <v>0</v>
      </c>
      <c r="CY173" s="355">
        <f t="shared" si="757"/>
        <v>0</v>
      </c>
      <c r="CZ173" s="355">
        <f t="shared" si="758"/>
        <v>0</v>
      </c>
      <c r="DA173" s="355">
        <f t="shared" si="759"/>
        <v>0</v>
      </c>
      <c r="DB173" s="355">
        <f t="shared" si="760"/>
        <v>0</v>
      </c>
      <c r="DC173" s="355">
        <f t="shared" si="761"/>
        <v>0</v>
      </c>
      <c r="DD173" s="68"/>
      <c r="DE173" s="1168">
        <f t="shared" si="762"/>
        <v>0</v>
      </c>
      <c r="DF173" s="1168" t="str">
        <f t="shared" si="763"/>
        <v>-</v>
      </c>
      <c r="DG173" s="1168" t="str">
        <f t="shared" si="764"/>
        <v>-</v>
      </c>
      <c r="DH173" s="1168" t="str">
        <f t="shared" si="765"/>
        <v>-</v>
      </c>
      <c r="DI173" s="1168" t="str">
        <f t="shared" si="766"/>
        <v>-</v>
      </c>
      <c r="DJ173" s="1168" t="str">
        <f t="shared" si="767"/>
        <v>-</v>
      </c>
      <c r="DK173" s="1168" t="str">
        <f t="shared" si="768"/>
        <v>-</v>
      </c>
      <c r="DL173" s="1168" t="str">
        <f t="shared" si="769"/>
        <v>-</v>
      </c>
      <c r="DM173" s="68"/>
      <c r="DN173" s="355">
        <f t="shared" si="770"/>
        <v>0</v>
      </c>
      <c r="DO173" s="355">
        <f t="shared" si="771"/>
        <v>0</v>
      </c>
      <c r="DP173" s="355">
        <f t="shared" si="772"/>
        <v>0</v>
      </c>
      <c r="DQ173" s="355">
        <f t="shared" si="773"/>
        <v>0</v>
      </c>
      <c r="DR173" s="355">
        <f t="shared" si="774"/>
        <v>0</v>
      </c>
      <c r="DS173" s="355">
        <f t="shared" si="775"/>
        <v>0</v>
      </c>
      <c r="DT173" s="355">
        <f t="shared" si="776"/>
        <v>0</v>
      </c>
      <c r="DU173" s="355">
        <f t="shared" si="777"/>
        <v>0</v>
      </c>
      <c r="DV173" s="68"/>
      <c r="DW173" s="68">
        <f t="shared" si="778"/>
        <v>0</v>
      </c>
      <c r="DX173" s="68" t="str">
        <f t="shared" si="779"/>
        <v>-</v>
      </c>
      <c r="DY173" s="68" t="str">
        <f t="shared" si="780"/>
        <v>-</v>
      </c>
      <c r="DZ173" s="68" t="str">
        <f t="shared" si="781"/>
        <v>-</v>
      </c>
      <c r="EA173" s="68" t="str">
        <f t="shared" si="782"/>
        <v>-</v>
      </c>
      <c r="EB173" s="68" t="str">
        <f t="shared" si="783"/>
        <v>-</v>
      </c>
      <c r="EC173" s="68" t="str">
        <f t="shared" si="784"/>
        <v>-</v>
      </c>
      <c r="ED173" s="68" t="str">
        <f t="shared" si="785"/>
        <v>-</v>
      </c>
      <c r="EE173" s="68"/>
      <c r="EF173" s="355">
        <f t="shared" si="786"/>
        <v>0</v>
      </c>
      <c r="EG173" s="355">
        <f t="shared" si="787"/>
        <v>0</v>
      </c>
      <c r="EH173" s="355">
        <f t="shared" si="788"/>
        <v>0</v>
      </c>
      <c r="EI173" s="355">
        <f t="shared" si="789"/>
        <v>0</v>
      </c>
      <c r="EJ173" s="355">
        <f t="shared" si="790"/>
        <v>0</v>
      </c>
      <c r="EK173" s="355">
        <f t="shared" si="791"/>
        <v>0</v>
      </c>
      <c r="EL173" s="355">
        <f t="shared" si="792"/>
        <v>0</v>
      </c>
      <c r="EM173" s="355">
        <f t="shared" si="793"/>
        <v>0</v>
      </c>
      <c r="EN173" s="68"/>
      <c r="EO173" s="68">
        <f t="shared" si="794"/>
        <v>0</v>
      </c>
      <c r="EP173" s="68" t="str">
        <f t="shared" si="795"/>
        <v>-</v>
      </c>
      <c r="EQ173" s="68" t="str">
        <f t="shared" si="796"/>
        <v>-</v>
      </c>
      <c r="ER173" s="68" t="str">
        <f t="shared" si="797"/>
        <v>-</v>
      </c>
      <c r="ES173" s="68" t="str">
        <f t="shared" si="798"/>
        <v>-</v>
      </c>
      <c r="ET173" s="68" t="str">
        <f t="shared" si="799"/>
        <v>-</v>
      </c>
      <c r="EU173" s="68" t="str">
        <f t="shared" si="800"/>
        <v>-</v>
      </c>
      <c r="EV173" s="68" t="str">
        <f t="shared" si="801"/>
        <v>-</v>
      </c>
      <c r="EW173" s="68"/>
      <c r="EX173" s="355">
        <f t="shared" si="802"/>
        <v>0</v>
      </c>
      <c r="EY173" s="355">
        <f t="shared" si="803"/>
        <v>0</v>
      </c>
      <c r="EZ173" s="355">
        <f t="shared" si="804"/>
        <v>0</v>
      </c>
      <c r="FA173" s="355">
        <f t="shared" si="805"/>
        <v>0</v>
      </c>
      <c r="FB173" s="355">
        <f t="shared" si="806"/>
        <v>0</v>
      </c>
      <c r="FC173" s="355">
        <f t="shared" si="807"/>
        <v>0</v>
      </c>
      <c r="FD173" s="355">
        <f t="shared" si="808"/>
        <v>0</v>
      </c>
      <c r="FE173" s="355">
        <f t="shared" si="809"/>
        <v>0</v>
      </c>
      <c r="FF173" s="68"/>
      <c r="FG173" s="68">
        <f t="shared" si="810"/>
        <v>0</v>
      </c>
      <c r="FH173" s="68" t="str">
        <f t="shared" si="811"/>
        <v>-</v>
      </c>
      <c r="FI173" s="68" t="str">
        <f t="shared" si="812"/>
        <v>-</v>
      </c>
      <c r="FJ173" s="68" t="str">
        <f t="shared" si="813"/>
        <v>-</v>
      </c>
      <c r="FK173" s="68" t="str">
        <f t="shared" si="814"/>
        <v>-</v>
      </c>
      <c r="FL173" s="68" t="str">
        <f t="shared" si="815"/>
        <v>-</v>
      </c>
      <c r="FM173" s="68" t="str">
        <f t="shared" si="816"/>
        <v>-</v>
      </c>
      <c r="FN173" s="68" t="str">
        <f t="shared" si="817"/>
        <v>-</v>
      </c>
      <c r="FO173" s="68"/>
      <c r="FP173" s="355">
        <f t="shared" si="818"/>
        <v>0</v>
      </c>
      <c r="FQ173" s="355">
        <f t="shared" si="819"/>
        <v>0</v>
      </c>
      <c r="FR173" s="355">
        <f t="shared" si="820"/>
        <v>0</v>
      </c>
      <c r="FS173" s="355">
        <f t="shared" si="821"/>
        <v>0</v>
      </c>
      <c r="FT173" s="355">
        <f t="shared" si="822"/>
        <v>0</v>
      </c>
      <c r="FU173" s="355">
        <f t="shared" si="823"/>
        <v>0</v>
      </c>
      <c r="FV173" s="355">
        <f t="shared" si="824"/>
        <v>0</v>
      </c>
      <c r="FW173" s="355">
        <f t="shared" si="825"/>
        <v>0</v>
      </c>
      <c r="FX173" s="68"/>
      <c r="FY173" s="68">
        <f t="shared" si="826"/>
        <v>0</v>
      </c>
      <c r="FZ173" s="68" t="str">
        <f t="shared" si="827"/>
        <v>-</v>
      </c>
      <c r="GA173" s="68" t="str">
        <f t="shared" si="828"/>
        <v>-</v>
      </c>
      <c r="GB173" s="68" t="str">
        <f t="shared" si="829"/>
        <v>-</v>
      </c>
      <c r="GC173" s="68" t="str">
        <f t="shared" si="830"/>
        <v>-</v>
      </c>
      <c r="GD173" s="68" t="str">
        <f t="shared" si="831"/>
        <v>-</v>
      </c>
      <c r="GE173" s="68" t="str">
        <f t="shared" si="832"/>
        <v>-</v>
      </c>
      <c r="GF173" s="68" t="str">
        <f t="shared" si="833"/>
        <v>-</v>
      </c>
    </row>
    <row r="174" spans="1:188" ht="12.6" thickBot="1" x14ac:dyDescent="0.35">
      <c r="A174" s="387"/>
      <c r="B174" s="387" t="s">
        <v>107</v>
      </c>
      <c r="C174" s="387" t="s">
        <v>26</v>
      </c>
      <c r="D174" s="388">
        <v>0.72916666666666663</v>
      </c>
      <c r="E174" s="388">
        <v>0</v>
      </c>
      <c r="F174" s="389" t="str">
        <f>IF(VALUE(D174)&gt;=0.72,"PT",IF(VALUE(D174)&lt;0.72,"Off-PT"))</f>
        <v>PT</v>
      </c>
      <c r="G174" s="9"/>
      <c r="H174" s="626">
        <f>INDEX(Lookup!$F$351:$Q$359,MATCH('3rd Party Channels'!B174,Lookup!$F$351:$F$359,0),MATCH('3rd Party Channels'!$F$9,Lookup!$F$351:$Q$351,0))</f>
        <v>0.1</v>
      </c>
      <c r="I174" s="391">
        <v>123.5</v>
      </c>
      <c r="J174" s="392">
        <f t="shared" si="704"/>
        <v>683.8</v>
      </c>
      <c r="K174" s="392">
        <f t="shared" si="705"/>
        <v>0</v>
      </c>
      <c r="L174" s="394">
        <f>COUNTA(AN174:BR174)</f>
        <v>0</v>
      </c>
      <c r="M174" s="395">
        <f t="shared" si="707"/>
        <v>123.5</v>
      </c>
      <c r="N174" s="395">
        <f t="shared" si="708"/>
        <v>0</v>
      </c>
      <c r="O174" s="9">
        <f>IF($L$4&gt;0,P174*J174*$M$4*H174,0)</f>
        <v>0</v>
      </c>
      <c r="P174" s="9">
        <f>COUNTIF(AN174:BR174,"A")</f>
        <v>0</v>
      </c>
      <c r="Q174" s="9">
        <f>IF($L$5&gt;0,R174*J174*$M$5*H174,0)</f>
        <v>0</v>
      </c>
      <c r="R174" s="9">
        <f>COUNTIF(AN174:BR174,"B")</f>
        <v>0</v>
      </c>
      <c r="S174" s="9">
        <f>IF($L$6&gt;0,T174*J174*$M$6*H174,0)</f>
        <v>0</v>
      </c>
      <c r="T174" s="9">
        <f>COUNTIF(AN174:BR174,"C")</f>
        <v>0</v>
      </c>
      <c r="U174" s="9">
        <f>IF($L$7&gt;0,V174*J174*$M$7*H174,0)</f>
        <v>0</v>
      </c>
      <c r="V174" s="9">
        <f>COUNTIF(AN174:BR174,"D")</f>
        <v>0</v>
      </c>
      <c r="W174" s="9">
        <f>IF($L$8&gt;0,X174*J174*$M$8*H174,0)</f>
        <v>0</v>
      </c>
      <c r="X174" s="9">
        <f>COUNTIF(AN174:BR174,"E")</f>
        <v>0</v>
      </c>
      <c r="Y174" s="9">
        <f>COUNTIF(AN174:BR174,"F")</f>
        <v>0</v>
      </c>
      <c r="Z174" s="9">
        <f>COUNTIF(AN174:BR174,"G")</f>
        <v>0</v>
      </c>
      <c r="AA174" s="9">
        <f>COUNTIF(AN174:BR174,"H")</f>
        <v>0</v>
      </c>
      <c r="AB174" s="9">
        <f>(Y174+Z174+AA174)*H174</f>
        <v>0</v>
      </c>
      <c r="AC174" s="9">
        <f>IF($L$4&gt;0,I174*$M$4*P174,0)</f>
        <v>0</v>
      </c>
      <c r="AD174" s="9">
        <f>IF($L$5&gt;0,I174*$M$5*R174,0)</f>
        <v>0</v>
      </c>
      <c r="AE174" s="9">
        <f>IF($L$6&gt;0,I174*$M$6*T174,0)</f>
        <v>0</v>
      </c>
      <c r="AF174" s="9">
        <f>IF($L$7&gt;0,I174*$M$7*V174,0)</f>
        <v>0</v>
      </c>
      <c r="AG174" s="9">
        <f>IF($L$8&gt;0,I174*$M$8*X174,0)</f>
        <v>0</v>
      </c>
      <c r="AH174" s="8">
        <f>IF(ISERROR(M174*$M$4),0,M174*$M$4)</f>
        <v>123.5</v>
      </c>
      <c r="AI174" s="8">
        <f>IF(ISERROR(M174*$M$5),0,M174*$M$5)</f>
        <v>0</v>
      </c>
      <c r="AJ174" s="8">
        <f>IF(ISERROR(M174*$M$6),0,M174*$M$6)</f>
        <v>0</v>
      </c>
      <c r="AK174" s="8">
        <f>IF(ISERROR(M174*$M$7),0,M174*$M$7)</f>
        <v>0</v>
      </c>
      <c r="AL174" s="8">
        <f>IF(ISERROR(M174*$M$8),0,M174*$M$8)</f>
        <v>0</v>
      </c>
      <c r="AM174" s="103" t="str">
        <f t="shared" si="720"/>
        <v>1</v>
      </c>
      <c r="AN174" s="63"/>
      <c r="AO174" s="63"/>
      <c r="AP174" s="63"/>
      <c r="AQ174" s="66"/>
      <c r="AR174" s="66"/>
      <c r="AS174" s="63"/>
      <c r="AT174" s="63"/>
      <c r="AU174" s="63"/>
      <c r="AV174" s="63"/>
      <c r="AW174" s="63"/>
      <c r="AX174" s="66"/>
      <c r="AY174" s="66"/>
      <c r="AZ174" s="63"/>
      <c r="BA174" s="63"/>
      <c r="BB174" s="63"/>
      <c r="BC174" s="63"/>
      <c r="BD174" s="63"/>
      <c r="BE174" s="66"/>
      <c r="BF174" s="66"/>
      <c r="BG174" s="63"/>
      <c r="BH174" s="63"/>
      <c r="BI174" s="63"/>
      <c r="BJ174" s="63"/>
      <c r="BK174" s="63"/>
      <c r="BL174" s="66"/>
      <c r="BM174" s="66"/>
      <c r="BN174" s="63"/>
      <c r="BO174" s="63"/>
      <c r="BP174" s="63"/>
      <c r="BQ174" s="63"/>
      <c r="BR174" s="63"/>
      <c r="BS174" s="587"/>
      <c r="BT174" s="233"/>
      <c r="BU174" s="70">
        <f t="shared" si="734"/>
        <v>0</v>
      </c>
      <c r="BV174" s="70">
        <f t="shared" si="735"/>
        <v>0</v>
      </c>
      <c r="BW174" s="70">
        <f t="shared" si="736"/>
        <v>0</v>
      </c>
      <c r="BX174" s="70">
        <f t="shared" si="737"/>
        <v>0</v>
      </c>
      <c r="BY174" s="70">
        <f t="shared" si="738"/>
        <v>0</v>
      </c>
      <c r="BZ174" s="70">
        <f t="shared" si="739"/>
        <v>0</v>
      </c>
      <c r="CA174" s="233"/>
      <c r="CB174" s="104">
        <f t="shared" si="740"/>
        <v>0</v>
      </c>
      <c r="CC174" s="104">
        <f t="shared" si="741"/>
        <v>0</v>
      </c>
      <c r="CD174" s="104">
        <f t="shared" si="742"/>
        <v>0</v>
      </c>
      <c r="CE174" s="104">
        <f t="shared" si="743"/>
        <v>0</v>
      </c>
      <c r="CF174" s="104">
        <f t="shared" si="744"/>
        <v>0</v>
      </c>
      <c r="CG174" s="104">
        <f t="shared" si="745"/>
        <v>0</v>
      </c>
      <c r="CH174" s="233"/>
      <c r="CI174" s="588">
        <f t="shared" ref="CI174" si="834">P174*H174</f>
        <v>0</v>
      </c>
      <c r="CJ174" s="588">
        <f t="shared" ref="CJ174" si="835">R174*H174</f>
        <v>0</v>
      </c>
      <c r="CK174" s="588">
        <f t="shared" ref="CK174" si="836">T174*H174</f>
        <v>0</v>
      </c>
      <c r="CL174" s="588">
        <f t="shared" ref="CL174" si="837">V174*H174</f>
        <v>0</v>
      </c>
      <c r="CM174" s="588">
        <f t="shared" ref="CM174" si="838">X174*H174</f>
        <v>0</v>
      </c>
      <c r="CN174" s="588">
        <f t="shared" ref="CN174" si="839">Y174*H174</f>
        <v>0</v>
      </c>
      <c r="CO174" s="588">
        <f t="shared" ref="CO174" si="840">Z174*H174</f>
        <v>0</v>
      </c>
      <c r="CP174" s="588">
        <f t="shared" ref="CP174" si="841">AA174*H174</f>
        <v>0</v>
      </c>
      <c r="CQ174" s="233"/>
      <c r="CR174" s="233"/>
      <c r="CS174" s="233"/>
      <c r="CV174" s="355">
        <f t="shared" si="754"/>
        <v>0</v>
      </c>
      <c r="CW174" s="355">
        <f t="shared" si="755"/>
        <v>0</v>
      </c>
      <c r="CX174" s="355">
        <f t="shared" si="756"/>
        <v>0</v>
      </c>
      <c r="CY174" s="355">
        <f t="shared" si="757"/>
        <v>0</v>
      </c>
      <c r="CZ174" s="355">
        <f t="shared" si="758"/>
        <v>0</v>
      </c>
      <c r="DA174" s="355">
        <f t="shared" si="759"/>
        <v>0</v>
      </c>
      <c r="DB174" s="355">
        <f t="shared" si="760"/>
        <v>0</v>
      </c>
      <c r="DC174" s="355">
        <f t="shared" si="761"/>
        <v>0</v>
      </c>
      <c r="DD174" s="68"/>
      <c r="DE174" s="1168">
        <f>IFERROR((CV174*H174*$M$4),"-")</f>
        <v>0</v>
      </c>
      <c r="DF174" s="1168" t="str">
        <f>IFERROR((CW174*H174*$M$5),"-")</f>
        <v>-</v>
      </c>
      <c r="DG174" s="1168" t="str">
        <f>IFERROR((CX174*H174*$M$6),"-")</f>
        <v>-</v>
      </c>
      <c r="DH174" s="1168" t="str">
        <f>IFERROR((CY174*H174*$M$7),"-")</f>
        <v>-</v>
      </c>
      <c r="DI174" s="1168" t="str">
        <f>IFERROR((CZ174*H174*$M$8),"-")</f>
        <v>-</v>
      </c>
      <c r="DJ174" s="1168" t="str">
        <f>IFERROR((DA174*H174*$M$9),"-")</f>
        <v>-</v>
      </c>
      <c r="DK174" s="1168" t="str">
        <f>IFERROR((DB174*H174*$M$10),"-")</f>
        <v>-</v>
      </c>
      <c r="DL174" s="1168" t="str">
        <f>IFERROR((C174*H174*$M$11),"-")</f>
        <v>-</v>
      </c>
      <c r="DM174" s="68"/>
      <c r="DN174" s="355">
        <f t="shared" si="770"/>
        <v>0</v>
      </c>
      <c r="DO174" s="355">
        <f t="shared" si="771"/>
        <v>0</v>
      </c>
      <c r="DP174" s="355">
        <f t="shared" si="772"/>
        <v>0</v>
      </c>
      <c r="DQ174" s="355">
        <f t="shared" si="773"/>
        <v>0</v>
      </c>
      <c r="DR174" s="355">
        <f t="shared" si="774"/>
        <v>0</v>
      </c>
      <c r="DS174" s="355">
        <f t="shared" si="775"/>
        <v>0</v>
      </c>
      <c r="DT174" s="355">
        <f t="shared" si="776"/>
        <v>0</v>
      </c>
      <c r="DU174" s="355">
        <f t="shared" si="777"/>
        <v>0</v>
      </c>
      <c r="DV174" s="68"/>
      <c r="DW174" s="68">
        <f>IFERROR((DN174*H174*$M$4),"-")</f>
        <v>0</v>
      </c>
      <c r="DX174" s="68" t="str">
        <f>IFERROR((DO174*H174*$M$5),"-")</f>
        <v>-</v>
      </c>
      <c r="DY174" s="68" t="str">
        <f>IFERROR((DP174*H174*$M$6),"-")</f>
        <v>-</v>
      </c>
      <c r="DZ174" s="68" t="str">
        <f>IFERROR((DQ174*H174*$M$7),"-")</f>
        <v>-</v>
      </c>
      <c r="EA174" s="68" t="str">
        <f>IFERROR((DR174*H174*$M$8),"-")</f>
        <v>-</v>
      </c>
      <c r="EB174" s="68" t="str">
        <f>IFERROR((DS174*H174*$M$9),"-")</f>
        <v>-</v>
      </c>
      <c r="EC174" s="68" t="str">
        <f>IFERROR((DT174*H174*$M$10),"-")</f>
        <v>-</v>
      </c>
      <c r="ED174" s="68" t="str">
        <f>IFERROR((DU174*O174*$M$11),"-")</f>
        <v>-</v>
      </c>
      <c r="EE174" s="68"/>
      <c r="EF174" s="355">
        <f t="shared" si="786"/>
        <v>0</v>
      </c>
      <c r="EG174" s="355">
        <f t="shared" si="787"/>
        <v>0</v>
      </c>
      <c r="EH174" s="355">
        <f t="shared" si="788"/>
        <v>0</v>
      </c>
      <c r="EI174" s="355">
        <f t="shared" si="789"/>
        <v>0</v>
      </c>
      <c r="EJ174" s="355">
        <f t="shared" si="790"/>
        <v>0</v>
      </c>
      <c r="EK174" s="355">
        <f t="shared" si="791"/>
        <v>0</v>
      </c>
      <c r="EL174" s="355">
        <f t="shared" si="792"/>
        <v>0</v>
      </c>
      <c r="EM174" s="355">
        <f t="shared" si="793"/>
        <v>0</v>
      </c>
      <c r="EN174" s="68"/>
      <c r="EO174" s="68">
        <f>IFERROR((EF174*H174*$M$4),"-")</f>
        <v>0</v>
      </c>
      <c r="EP174" s="68" t="str">
        <f>IFERROR((EG174*H174*$M$5),"-")</f>
        <v>-</v>
      </c>
      <c r="EQ174" s="68" t="str">
        <f>IFERROR((EH174*H174*$M$6),"-")</f>
        <v>-</v>
      </c>
      <c r="ER174" s="68" t="str">
        <f>IFERROR((EI174*H174*$M$7),"-")</f>
        <v>-</v>
      </c>
      <c r="ES174" s="68" t="str">
        <f>IFERROR((EJ174*H174*$M$8),"-")</f>
        <v>-</v>
      </c>
      <c r="ET174" s="68" t="str">
        <f>IFERROR((EK174*H174*$M$9),"-")</f>
        <v>-</v>
      </c>
      <c r="EU174" s="68" t="str">
        <f>IFERROR((EL174*H174*$M$10),"-")</f>
        <v>-</v>
      </c>
      <c r="EV174" s="68" t="str">
        <f>IFERROR((EM174*H174*$M$11),"-")</f>
        <v>-</v>
      </c>
      <c r="EW174" s="68"/>
      <c r="EX174" s="355">
        <f t="shared" si="802"/>
        <v>0</v>
      </c>
      <c r="EY174" s="355">
        <f t="shared" si="803"/>
        <v>0</v>
      </c>
      <c r="EZ174" s="355">
        <f t="shared" si="804"/>
        <v>0</v>
      </c>
      <c r="FA174" s="355">
        <f t="shared" si="805"/>
        <v>0</v>
      </c>
      <c r="FB174" s="355">
        <f t="shared" si="806"/>
        <v>0</v>
      </c>
      <c r="FC174" s="355">
        <f t="shared" si="807"/>
        <v>0</v>
      </c>
      <c r="FD174" s="355">
        <f t="shared" si="808"/>
        <v>0</v>
      </c>
      <c r="FE174" s="355">
        <f t="shared" si="809"/>
        <v>0</v>
      </c>
      <c r="FF174" s="68"/>
      <c r="FG174" s="68">
        <f>IFERROR((EX174*H174*$M$4),"-")</f>
        <v>0</v>
      </c>
      <c r="FH174" s="68" t="str">
        <f>IFERROR((EY174*H174*$M$5),"-")</f>
        <v>-</v>
      </c>
      <c r="FI174" s="68" t="str">
        <f>IFERROR((EZ174*H174*$M$6),"-")</f>
        <v>-</v>
      </c>
      <c r="FJ174" s="68" t="str">
        <f>IFERROR((A174*H174*$M$7),"-")</f>
        <v>-</v>
      </c>
      <c r="FK174" s="68" t="str">
        <f>IFERROR((FB174*H174*$M$8),"-")</f>
        <v>-</v>
      </c>
      <c r="FL174" s="68" t="str">
        <f>IFERROR((FC174*H174*$M$9),"-")</f>
        <v>-</v>
      </c>
      <c r="FM174" s="68" t="str">
        <f>IFERROR((FD174*H174*$M$10),"-")</f>
        <v>-</v>
      </c>
      <c r="FN174" s="68" t="str">
        <f>IFERROR((FE174*H174*$M$11),"-")</f>
        <v>-</v>
      </c>
      <c r="FO174" s="68"/>
      <c r="FP174" s="355">
        <f t="shared" si="818"/>
        <v>0</v>
      </c>
      <c r="FQ174" s="355">
        <f t="shared" si="819"/>
        <v>0</v>
      </c>
      <c r="FR174" s="355">
        <f t="shared" si="820"/>
        <v>0</v>
      </c>
      <c r="FS174" s="355">
        <f t="shared" si="821"/>
        <v>0</v>
      </c>
      <c r="FT174" s="355">
        <f t="shared" si="822"/>
        <v>0</v>
      </c>
      <c r="FU174" s="355">
        <f t="shared" si="823"/>
        <v>0</v>
      </c>
      <c r="FV174" s="355">
        <f t="shared" si="824"/>
        <v>0</v>
      </c>
      <c r="FW174" s="355">
        <f t="shared" si="825"/>
        <v>0</v>
      </c>
      <c r="FX174" s="68"/>
      <c r="FY174" s="68">
        <f>IFERROR((FP174*H174*$M$4),"-")</f>
        <v>0</v>
      </c>
      <c r="FZ174" s="68" t="str">
        <f>IFERROR((FQ174*H174*$M$5),"-")</f>
        <v>-</v>
      </c>
      <c r="GA174" s="68" t="str">
        <f>IFERROR((FR174*H174*$M$6),"-")</f>
        <v>-</v>
      </c>
      <c r="GB174" s="68" t="str">
        <f>IFERROR((FS174*H174*$M$7),"-")</f>
        <v>-</v>
      </c>
      <c r="GC174" s="68" t="str">
        <f>IFERROR((FT174*H174*$M$8),"-")</f>
        <v>-</v>
      </c>
      <c r="GD174" s="68" t="str">
        <f>IFERROR((FU174*H174*$M$9),"-")</f>
        <v>-</v>
      </c>
      <c r="GE174" s="68" t="str">
        <f>IFERROR((FV174*H174*$M$10),"-")</f>
        <v>-</v>
      </c>
      <c r="GF174" s="68" t="str">
        <f>IFERROR((FW174*H174*$M$11),"-")</f>
        <v>-</v>
      </c>
    </row>
    <row r="175" spans="1:188" ht="12.6" thickBot="1" x14ac:dyDescent="0.35">
      <c r="A175" s="414"/>
      <c r="B175" s="414"/>
      <c r="C175" s="414"/>
      <c r="D175" s="415"/>
      <c r="E175" s="415"/>
      <c r="F175" s="416"/>
      <c r="G175" s="68"/>
      <c r="H175" s="414"/>
      <c r="I175" s="417"/>
      <c r="J175" s="418" t="s">
        <v>75</v>
      </c>
      <c r="K175" s="419">
        <f>SUM(K159:K174)</f>
        <v>0</v>
      </c>
      <c r="L175" s="418">
        <f>SUM(L159:L174)</f>
        <v>0</v>
      </c>
      <c r="M175" s="420"/>
      <c r="N175" s="429">
        <f>SUM(N159:N174)</f>
        <v>0</v>
      </c>
      <c r="O175" s="234"/>
      <c r="P175" s="235">
        <f>SUM(P159:P174)</f>
        <v>0</v>
      </c>
      <c r="Q175" s="235"/>
      <c r="R175" s="235">
        <f>SUM(R159:R174)</f>
        <v>0</v>
      </c>
      <c r="S175" s="235"/>
      <c r="T175" s="235">
        <f>SUM(T159:T174)</f>
        <v>0</v>
      </c>
      <c r="U175" s="235"/>
      <c r="V175" s="236">
        <f>SUM(V159:V174)</f>
        <v>0</v>
      </c>
      <c r="W175" s="235"/>
      <c r="X175" s="235">
        <f>SUM(X159:X174)</f>
        <v>0</v>
      </c>
      <c r="Y175" s="235">
        <f>SUM(Y159:Y174)</f>
        <v>0</v>
      </c>
      <c r="Z175" s="235">
        <f>SUM(Z159:Z174)</f>
        <v>0</v>
      </c>
      <c r="AA175" s="235">
        <f>SUM(AA159:AA174)</f>
        <v>0</v>
      </c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6"/>
      <c r="AM175" s="237"/>
      <c r="AN175" s="121">
        <f t="shared" ref="AN175:BR175" si="842">COUNTA(AN159:AN174)</f>
        <v>0</v>
      </c>
      <c r="AO175" s="121">
        <f t="shared" si="842"/>
        <v>0</v>
      </c>
      <c r="AP175" s="121">
        <f t="shared" si="842"/>
        <v>0</v>
      </c>
      <c r="AQ175" s="121">
        <f t="shared" si="842"/>
        <v>0</v>
      </c>
      <c r="AR175" s="121">
        <f t="shared" si="842"/>
        <v>0</v>
      </c>
      <c r="AS175" s="121">
        <f t="shared" si="842"/>
        <v>0</v>
      </c>
      <c r="AT175" s="121">
        <f t="shared" si="842"/>
        <v>0</v>
      </c>
      <c r="AU175" s="121">
        <f t="shared" si="842"/>
        <v>0</v>
      </c>
      <c r="AV175" s="121">
        <f t="shared" si="842"/>
        <v>0</v>
      </c>
      <c r="AW175" s="121">
        <f t="shared" si="842"/>
        <v>0</v>
      </c>
      <c r="AX175" s="121">
        <f t="shared" si="842"/>
        <v>0</v>
      </c>
      <c r="AY175" s="121">
        <f t="shared" si="842"/>
        <v>0</v>
      </c>
      <c r="AZ175" s="121">
        <f t="shared" si="842"/>
        <v>0</v>
      </c>
      <c r="BA175" s="121">
        <f t="shared" si="842"/>
        <v>0</v>
      </c>
      <c r="BB175" s="121">
        <f t="shared" si="842"/>
        <v>0</v>
      </c>
      <c r="BC175" s="121">
        <f t="shared" si="842"/>
        <v>0</v>
      </c>
      <c r="BD175" s="121">
        <f t="shared" si="842"/>
        <v>0</v>
      </c>
      <c r="BE175" s="121">
        <f t="shared" si="842"/>
        <v>0</v>
      </c>
      <c r="BF175" s="121">
        <f t="shared" si="842"/>
        <v>0</v>
      </c>
      <c r="BG175" s="121">
        <f t="shared" si="842"/>
        <v>0</v>
      </c>
      <c r="BH175" s="121">
        <f t="shared" si="842"/>
        <v>0</v>
      </c>
      <c r="BI175" s="121">
        <f t="shared" si="842"/>
        <v>0</v>
      </c>
      <c r="BJ175" s="121">
        <f t="shared" si="842"/>
        <v>0</v>
      </c>
      <c r="BK175" s="121">
        <f t="shared" si="842"/>
        <v>0</v>
      </c>
      <c r="BL175" s="121">
        <f t="shared" si="842"/>
        <v>0</v>
      </c>
      <c r="BM175" s="121">
        <f t="shared" si="842"/>
        <v>0</v>
      </c>
      <c r="BN175" s="121">
        <f t="shared" si="842"/>
        <v>0</v>
      </c>
      <c r="BO175" s="121">
        <f t="shared" si="842"/>
        <v>0</v>
      </c>
      <c r="BP175" s="121">
        <f t="shared" si="842"/>
        <v>0</v>
      </c>
      <c r="BQ175" s="121">
        <f t="shared" si="842"/>
        <v>0</v>
      </c>
      <c r="BR175" s="121">
        <f t="shared" si="842"/>
        <v>0</v>
      </c>
      <c r="CV175" s="1568">
        <f>SUM(CV159:DC174)</f>
        <v>0</v>
      </c>
      <c r="CW175" s="1569"/>
      <c r="CX175" s="1569"/>
      <c r="CY175" s="1569"/>
      <c r="CZ175" s="1569"/>
      <c r="DA175" s="1569"/>
      <c r="DB175" s="1569"/>
      <c r="DC175" s="1570"/>
      <c r="DD175" s="68"/>
      <c r="DE175" s="1560">
        <f>SUM(DE159:DL174)</f>
        <v>0</v>
      </c>
      <c r="DF175" s="1561"/>
      <c r="DG175" s="1561"/>
      <c r="DH175" s="1561"/>
      <c r="DI175" s="1561"/>
      <c r="DJ175" s="1561"/>
      <c r="DK175" s="1561"/>
      <c r="DL175" s="1562"/>
      <c r="DM175" s="68"/>
      <c r="DN175" s="1568">
        <f>SUM(DN159:DU174)</f>
        <v>0</v>
      </c>
      <c r="DO175" s="1569"/>
      <c r="DP175" s="1569"/>
      <c r="DQ175" s="1569"/>
      <c r="DR175" s="1569"/>
      <c r="DS175" s="1569"/>
      <c r="DT175" s="1569"/>
      <c r="DU175" s="1570"/>
      <c r="DV175" s="68"/>
      <c r="DW175" s="1560">
        <f>SUM(DW159:ED174)</f>
        <v>0</v>
      </c>
      <c r="DX175" s="1561"/>
      <c r="DY175" s="1561"/>
      <c r="DZ175" s="1561"/>
      <c r="EA175" s="1561"/>
      <c r="EB175" s="1561"/>
      <c r="EC175" s="1561"/>
      <c r="ED175" s="1562"/>
      <c r="EE175" s="68"/>
      <c r="EF175" s="1568">
        <f>SUM(EF159:EM174)</f>
        <v>0</v>
      </c>
      <c r="EG175" s="1569"/>
      <c r="EH175" s="1569"/>
      <c r="EI175" s="1569"/>
      <c r="EJ175" s="1569"/>
      <c r="EK175" s="1569"/>
      <c r="EL175" s="1569"/>
      <c r="EM175" s="1570"/>
      <c r="EN175" s="68"/>
      <c r="EO175" s="1560">
        <f>SUM(EO159:EV174)</f>
        <v>0</v>
      </c>
      <c r="EP175" s="1561"/>
      <c r="EQ175" s="1561"/>
      <c r="ER175" s="1561"/>
      <c r="ES175" s="1561"/>
      <c r="ET175" s="1561"/>
      <c r="EU175" s="1561"/>
      <c r="EV175" s="1562"/>
      <c r="EW175" s="68"/>
      <c r="EX175" s="1568">
        <f>SUM(EX159:FE174)</f>
        <v>0</v>
      </c>
      <c r="EY175" s="1569"/>
      <c r="EZ175" s="1569"/>
      <c r="FA175" s="1569"/>
      <c r="FB175" s="1569"/>
      <c r="FC175" s="1569"/>
      <c r="FD175" s="1569"/>
      <c r="FE175" s="1570"/>
      <c r="FF175" s="68"/>
      <c r="FG175" s="1560">
        <f>SUM(FG159:FN174)</f>
        <v>0</v>
      </c>
      <c r="FH175" s="1561"/>
      <c r="FI175" s="1561"/>
      <c r="FJ175" s="1561"/>
      <c r="FK175" s="1561"/>
      <c r="FL175" s="1561"/>
      <c r="FM175" s="1561"/>
      <c r="FN175" s="1562"/>
      <c r="FO175" s="68"/>
      <c r="FP175" s="1568">
        <f>SUM(FP159:FW174)</f>
        <v>0</v>
      </c>
      <c r="FQ175" s="1569"/>
      <c r="FR175" s="1569"/>
      <c r="FS175" s="1569"/>
      <c r="FT175" s="1569"/>
      <c r="FU175" s="1569"/>
      <c r="FV175" s="1569"/>
      <c r="FW175" s="1570"/>
      <c r="FX175" s="68"/>
      <c r="FY175" s="1560">
        <f>SUM(FY159:GF174)</f>
        <v>0</v>
      </c>
      <c r="FZ175" s="1561"/>
      <c r="GA175" s="1561"/>
      <c r="GB175" s="1561"/>
      <c r="GC175" s="1561"/>
      <c r="GD175" s="1561"/>
      <c r="GE175" s="1561"/>
      <c r="GF175" s="1562"/>
    </row>
    <row r="176" spans="1:188" ht="14.4" customHeight="1" thickBot="1" x14ac:dyDescent="0.35">
      <c r="B176" s="68"/>
      <c r="C176" s="68"/>
      <c r="D176" s="124"/>
      <c r="E176" s="124"/>
      <c r="N176" s="297" t="s">
        <v>83</v>
      </c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  <c r="AK176" s="186"/>
      <c r="AL176" s="186"/>
      <c r="AM176" s="186"/>
      <c r="AN176" s="1574">
        <f>SUM(BT159:BU174)</f>
        <v>0</v>
      </c>
      <c r="AO176" s="1575"/>
      <c r="AP176" s="1575"/>
      <c r="AQ176" s="1575"/>
      <c r="AR176" s="1576"/>
      <c r="AS176" s="1574">
        <f>SUM(BV159:BV174)</f>
        <v>0</v>
      </c>
      <c r="AT176" s="1575"/>
      <c r="AU176" s="1575"/>
      <c r="AV176" s="1575"/>
      <c r="AW176" s="1575"/>
      <c r="AX176" s="1575"/>
      <c r="AY176" s="1576"/>
      <c r="AZ176" s="1574">
        <f>SUM(BW159:BW174)</f>
        <v>0</v>
      </c>
      <c r="BA176" s="1575"/>
      <c r="BB176" s="1575"/>
      <c r="BC176" s="1575"/>
      <c r="BD176" s="1575"/>
      <c r="BE176" s="1575"/>
      <c r="BF176" s="1576"/>
      <c r="BG176" s="1574">
        <f>SUM(BX159:BX174)</f>
        <v>0</v>
      </c>
      <c r="BH176" s="1575"/>
      <c r="BI176" s="1575"/>
      <c r="BJ176" s="1575"/>
      <c r="BK176" s="1575"/>
      <c r="BL176" s="1575"/>
      <c r="BM176" s="1576"/>
      <c r="BN176" s="1574">
        <f>SUM(BY159:BY174)</f>
        <v>0</v>
      </c>
      <c r="BO176" s="1575"/>
      <c r="BP176" s="1575"/>
      <c r="BQ176" s="1575"/>
      <c r="BR176" s="1576"/>
    </row>
    <row r="177" spans="1:70" ht="14.4" customHeight="1" thickBot="1" x14ac:dyDescent="0.35">
      <c r="N177" s="295" t="s">
        <v>119</v>
      </c>
      <c r="AN177" s="1574">
        <f>SUM(CB159:CB174)</f>
        <v>0</v>
      </c>
      <c r="AO177" s="1575"/>
      <c r="AP177" s="1575"/>
      <c r="AQ177" s="1575"/>
      <c r="AR177" s="1576"/>
      <c r="AS177" s="1574">
        <f>SUM(CC159:CC174)</f>
        <v>0</v>
      </c>
      <c r="AT177" s="1575"/>
      <c r="AU177" s="1575"/>
      <c r="AV177" s="1575"/>
      <c r="AW177" s="1575"/>
      <c r="AX177" s="1575"/>
      <c r="AY177" s="1576"/>
      <c r="AZ177" s="1574">
        <f>SUM(CD159:CD174)</f>
        <v>0</v>
      </c>
      <c r="BA177" s="1575"/>
      <c r="BB177" s="1575"/>
      <c r="BC177" s="1575"/>
      <c r="BD177" s="1575"/>
      <c r="BE177" s="1575"/>
      <c r="BF177" s="1576"/>
      <c r="BG177" s="1574">
        <f>SUM(CE159:CE174)</f>
        <v>0</v>
      </c>
      <c r="BH177" s="1575"/>
      <c r="BI177" s="1575"/>
      <c r="BJ177" s="1575"/>
      <c r="BK177" s="1575"/>
      <c r="BL177" s="1575"/>
      <c r="BM177" s="1576"/>
      <c r="BN177" s="1574">
        <f>SUM(CF159:CF174)</f>
        <v>0</v>
      </c>
      <c r="BO177" s="1575"/>
      <c r="BP177" s="1575"/>
      <c r="BQ177" s="1575"/>
      <c r="BR177" s="1576"/>
    </row>
    <row r="178" spans="1:70" ht="12" x14ac:dyDescent="0.3">
      <c r="B178" s="132" t="s">
        <v>63</v>
      </c>
      <c r="E178" s="132" t="s">
        <v>77</v>
      </c>
    </row>
    <row r="179" spans="1:70" ht="12.6" thickBot="1" x14ac:dyDescent="0.35"/>
    <row r="180" spans="1:70" ht="14.4" thickBot="1" x14ac:dyDescent="0.35">
      <c r="B180" s="133" t="s">
        <v>60</v>
      </c>
      <c r="C180" s="134">
        <f>SUM(J192:J196)+SUM(J192:J196)*C181</f>
        <v>0</v>
      </c>
      <c r="D180" s="298"/>
      <c r="E180" s="136" t="s">
        <v>70</v>
      </c>
      <c r="F180" s="137" t="s">
        <v>73</v>
      </c>
      <c r="G180" s="137" t="s">
        <v>82</v>
      </c>
      <c r="H180" s="137" t="s">
        <v>74</v>
      </c>
      <c r="I180" s="137" t="s">
        <v>82</v>
      </c>
      <c r="J180" s="137" t="s">
        <v>75</v>
      </c>
      <c r="K180" s="138" t="s">
        <v>76</v>
      </c>
      <c r="L180" s="139" t="s">
        <v>80</v>
      </c>
      <c r="M180" s="139" t="s">
        <v>92</v>
      </c>
      <c r="N180" s="140"/>
      <c r="O180" s="140"/>
      <c r="AN180" s="1661" t="s">
        <v>269</v>
      </c>
      <c r="AO180" s="1662"/>
      <c r="AP180" s="1662"/>
      <c r="AQ180" s="1662"/>
      <c r="AR180" s="1662"/>
      <c r="AS180" s="1662"/>
      <c r="AT180" s="1662"/>
      <c r="AU180" s="1662"/>
      <c r="AV180" s="1662"/>
      <c r="AW180" s="1662"/>
      <c r="AX180" s="1662"/>
      <c r="AY180" s="1663"/>
    </row>
    <row r="181" spans="1:70" ht="14.4" thickBot="1" x14ac:dyDescent="0.35">
      <c r="B181" s="133" t="s">
        <v>108</v>
      </c>
      <c r="C181" s="299">
        <f>Summary!C20</f>
        <v>0.15</v>
      </c>
      <c r="D181" s="298"/>
      <c r="E181" s="212" t="s">
        <v>71</v>
      </c>
      <c r="F181" s="122">
        <f>Nova!F75</f>
        <v>0</v>
      </c>
      <c r="G181" s="300" t="str">
        <f>IF(ISERROR(F181/$J$181),"",F181/$J$181)</f>
        <v/>
      </c>
      <c r="H181" s="109">
        <f>Nova!H75</f>
        <v>0</v>
      </c>
      <c r="I181" s="159" t="str">
        <f>IF(ISERROR(H181/$J$181),"",H181/$J$181)</f>
        <v/>
      </c>
      <c r="J181" s="125">
        <f t="shared" ref="J181:J192" si="843">F181+H181</f>
        <v>0</v>
      </c>
      <c r="K181" s="145" t="str">
        <f>Summary!K20</f>
        <v/>
      </c>
      <c r="L181" s="146" t="s">
        <v>117</v>
      </c>
      <c r="M181" s="301">
        <f>Summary!N20</f>
        <v>0</v>
      </c>
      <c r="N181" s="140"/>
      <c r="O181" s="140"/>
      <c r="AN181" s="927" t="s">
        <v>20</v>
      </c>
      <c r="AO181" s="1610" t="s">
        <v>21</v>
      </c>
      <c r="AP181" s="1610"/>
      <c r="AQ181" s="1610" t="s">
        <v>196</v>
      </c>
      <c r="AR181" s="1610"/>
      <c r="AS181" s="1584" t="s">
        <v>197</v>
      </c>
      <c r="AT181" s="1586"/>
      <c r="AU181" s="148" t="s">
        <v>198</v>
      </c>
      <c r="AV181" s="148"/>
      <c r="AW181" s="148"/>
      <c r="AX181" s="148"/>
      <c r="AY181" s="149"/>
    </row>
    <row r="182" spans="1:70" ht="14.4" thickBot="1" x14ac:dyDescent="0.35">
      <c r="B182" s="150" t="s">
        <v>61</v>
      </c>
      <c r="C182" s="151"/>
      <c r="D182" s="298"/>
      <c r="E182" s="212" t="s">
        <v>72</v>
      </c>
      <c r="F182" s="122">
        <f>'Diema Channels'!F160</f>
        <v>0</v>
      </c>
      <c r="G182" s="300" t="str">
        <f>IF(ISERROR(F182/$J$182),"",F182/$J$182)</f>
        <v/>
      </c>
      <c r="H182" s="109">
        <f>'Diema Channels'!H160</f>
        <v>0</v>
      </c>
      <c r="I182" s="159" t="str">
        <f>IF(ISERROR(H182/$J$182),"",H182/$J$182)</f>
        <v/>
      </c>
      <c r="J182" s="125">
        <f t="shared" si="843"/>
        <v>0</v>
      </c>
      <c r="K182" s="145" t="str">
        <f>Summary!K21</f>
        <v/>
      </c>
      <c r="L182" s="146" t="s">
        <v>117</v>
      </c>
      <c r="M182" s="301">
        <f>Summary!N21</f>
        <v>0</v>
      </c>
      <c r="N182" s="140"/>
      <c r="O182" s="140"/>
      <c r="AN182" s="923" t="str">
        <f t="shared" ref="AN182:AO189" si="844">K4</f>
        <v>A</v>
      </c>
      <c r="AO182" s="1615">
        <f t="shared" si="844"/>
        <v>30</v>
      </c>
      <c r="AP182" s="1615"/>
      <c r="AQ182" s="1624">
        <f t="shared" ref="AQ182:AQ189" si="845">M4</f>
        <v>1</v>
      </c>
      <c r="AR182" s="1624"/>
      <c r="AS182" s="1625">
        <f>SUM(CI16:CI31)</f>
        <v>0</v>
      </c>
      <c r="AT182" s="1626"/>
      <c r="AU182" s="1627">
        <f t="shared" ref="AU182:AU189" si="846">IFERROR(AS182*AQ182,"-")</f>
        <v>0</v>
      </c>
      <c r="AV182" s="1628"/>
      <c r="AW182" s="1628"/>
      <c r="AX182" s="1628"/>
      <c r="AY182" s="1629"/>
    </row>
    <row r="183" spans="1:70" ht="13.8" x14ac:dyDescent="0.3">
      <c r="B183" s="153" t="str">
        <f>Summary!B22</f>
        <v>Технически разходи за изработка на платен репортаж</v>
      </c>
      <c r="C183" s="4">
        <f>Summary!C23</f>
        <v>0</v>
      </c>
      <c r="D183" s="298"/>
      <c r="E183" s="212" t="s">
        <v>167</v>
      </c>
      <c r="F183" s="122">
        <f>'Diema Channels'!F161</f>
        <v>0</v>
      </c>
      <c r="G183" s="300" t="str">
        <f>IF(ISERROR(F183/$J$183),"",F183/$J$183)</f>
        <v/>
      </c>
      <c r="H183" s="109">
        <f>'Diema Channels'!H161</f>
        <v>0</v>
      </c>
      <c r="I183" s="159" t="str">
        <f>IF(ISERROR(H183/$J$183),"",H183/$J$183)</f>
        <v/>
      </c>
      <c r="J183" s="125">
        <f t="shared" si="843"/>
        <v>0</v>
      </c>
      <c r="K183" s="145" t="str">
        <f>Summary!K22</f>
        <v/>
      </c>
      <c r="L183" s="146" t="s">
        <v>117</v>
      </c>
      <c r="M183" s="301">
        <f>Summary!N22</f>
        <v>0</v>
      </c>
      <c r="N183" s="140"/>
      <c r="O183" s="140"/>
      <c r="AN183" s="924" t="str">
        <f t="shared" si="844"/>
        <v/>
      </c>
      <c r="AO183" s="1590">
        <f t="shared" si="844"/>
        <v>0</v>
      </c>
      <c r="AP183" s="1590"/>
      <c r="AQ183" s="1591" t="str">
        <f t="shared" si="845"/>
        <v>-</v>
      </c>
      <c r="AR183" s="1591"/>
      <c r="AS183" s="1593">
        <f>SUM(CJ16:CJ31)</f>
        <v>0</v>
      </c>
      <c r="AT183" s="1619"/>
      <c r="AU183" s="1595" t="str">
        <f t="shared" si="846"/>
        <v>-</v>
      </c>
      <c r="AV183" s="1596"/>
      <c r="AW183" s="1596"/>
      <c r="AX183" s="1596"/>
      <c r="AY183" s="1597"/>
    </row>
    <row r="184" spans="1:70" ht="13.8" x14ac:dyDescent="0.3">
      <c r="B184" s="153" t="str">
        <f>Summary!B24</f>
        <v>Общо без ДДС:</v>
      </c>
      <c r="C184" s="5">
        <f>Summary!C24</f>
        <v>0</v>
      </c>
      <c r="D184" s="298"/>
      <c r="E184" s="212" t="s">
        <v>2</v>
      </c>
      <c r="F184" s="122">
        <f>'Diema Channels'!F162</f>
        <v>0</v>
      </c>
      <c r="G184" s="300" t="str">
        <f>IF(ISERROR(F184/$J$184),"",F184/$J$184)</f>
        <v/>
      </c>
      <c r="H184" s="109">
        <f>'Diema Channels'!H162</f>
        <v>0</v>
      </c>
      <c r="I184" s="159" t="str">
        <f>IF(ISERROR(H184/$J$184),"",H184/$J$184)</f>
        <v/>
      </c>
      <c r="J184" s="125">
        <f t="shared" si="843"/>
        <v>0</v>
      </c>
      <c r="K184" s="145" t="str">
        <f>Summary!K23</f>
        <v/>
      </c>
      <c r="L184" s="146" t="s">
        <v>117</v>
      </c>
      <c r="M184" s="301">
        <f>Summary!N23</f>
        <v>0</v>
      </c>
      <c r="N184" s="140"/>
      <c r="O184" s="140"/>
      <c r="AN184" s="924" t="str">
        <f t="shared" si="844"/>
        <v/>
      </c>
      <c r="AO184" s="1590">
        <f t="shared" si="844"/>
        <v>0</v>
      </c>
      <c r="AP184" s="1590"/>
      <c r="AQ184" s="1591" t="str">
        <f t="shared" si="845"/>
        <v>-</v>
      </c>
      <c r="AR184" s="1591"/>
      <c r="AS184" s="1593">
        <f>SUM(CK16:CK31)</f>
        <v>0</v>
      </c>
      <c r="AT184" s="1619"/>
      <c r="AU184" s="1595" t="str">
        <f t="shared" si="846"/>
        <v>-</v>
      </c>
      <c r="AV184" s="1596"/>
      <c r="AW184" s="1596"/>
      <c r="AX184" s="1596"/>
      <c r="AY184" s="1597"/>
    </row>
    <row r="185" spans="1:70" ht="13.8" x14ac:dyDescent="0.3">
      <c r="B185" s="153" t="str">
        <f>Summary!B25</f>
        <v>ДДС</v>
      </c>
      <c r="C185" s="5">
        <f>Summary!C25</f>
        <v>0.2</v>
      </c>
      <c r="D185" s="298"/>
      <c r="E185" s="212" t="s">
        <v>146</v>
      </c>
      <c r="F185" s="122">
        <f>'Fox Channels'!F183</f>
        <v>0</v>
      </c>
      <c r="G185" s="300" t="str">
        <f>IF(ISERROR(F185/$J$185),"",F185/$J$185)</f>
        <v/>
      </c>
      <c r="H185" s="109">
        <f>'Fox Channels'!H183</f>
        <v>0</v>
      </c>
      <c r="I185" s="159" t="str">
        <f>IF(ISERROR(H185/$J$185),"",H185/$J$185)</f>
        <v/>
      </c>
      <c r="J185" s="125">
        <f t="shared" si="843"/>
        <v>0</v>
      </c>
      <c r="K185" s="145" t="str">
        <f>Summary!K24</f>
        <v/>
      </c>
      <c r="L185" s="146" t="s">
        <v>117</v>
      </c>
      <c r="M185" s="301">
        <f>Summary!N24</f>
        <v>0</v>
      </c>
      <c r="N185" s="140"/>
      <c r="O185" s="140"/>
      <c r="AN185" s="924" t="str">
        <f t="shared" si="844"/>
        <v/>
      </c>
      <c r="AO185" s="1590">
        <f t="shared" si="844"/>
        <v>0</v>
      </c>
      <c r="AP185" s="1590"/>
      <c r="AQ185" s="1591" t="str">
        <f t="shared" si="845"/>
        <v>-</v>
      </c>
      <c r="AR185" s="1591"/>
      <c r="AS185" s="1593">
        <f>SUM(CL16:CL31)</f>
        <v>0</v>
      </c>
      <c r="AT185" s="1619"/>
      <c r="AU185" s="1595" t="str">
        <f t="shared" si="846"/>
        <v>-</v>
      </c>
      <c r="AV185" s="1596"/>
      <c r="AW185" s="1596"/>
      <c r="AX185" s="1596"/>
      <c r="AY185" s="1597"/>
    </row>
    <row r="186" spans="1:70" ht="13.8" x14ac:dyDescent="0.3">
      <c r="B186" s="153" t="str">
        <f>Summary!B26</f>
        <v>Общо с ДДС:</v>
      </c>
      <c r="C186" s="5">
        <f>Summary!C26</f>
        <v>0</v>
      </c>
      <c r="D186" s="298"/>
      <c r="E186" s="212" t="s">
        <v>148</v>
      </c>
      <c r="F186" s="122">
        <f>'Fox Channels'!F184</f>
        <v>0</v>
      </c>
      <c r="G186" s="300" t="str">
        <f>IF(ISERROR(F186/$J$186),"",F186/$J$186)</f>
        <v/>
      </c>
      <c r="H186" s="109">
        <f>'Fox Channels'!H184</f>
        <v>0</v>
      </c>
      <c r="I186" s="159" t="str">
        <f>IF(ISERROR(H186/$J$186),"",H186/$J$186)</f>
        <v/>
      </c>
      <c r="J186" s="125">
        <f t="shared" si="843"/>
        <v>0</v>
      </c>
      <c r="K186" s="145">
        <f>Summary!K25</f>
        <v>0</v>
      </c>
      <c r="L186" s="146" t="s">
        <v>117</v>
      </c>
      <c r="M186" s="301">
        <f>Summary!N25</f>
        <v>0</v>
      </c>
      <c r="N186" s="140"/>
      <c r="O186" s="140"/>
      <c r="AN186" s="924" t="str">
        <f t="shared" si="844"/>
        <v/>
      </c>
      <c r="AO186" s="1590">
        <f t="shared" si="844"/>
        <v>0</v>
      </c>
      <c r="AP186" s="1590"/>
      <c r="AQ186" s="1591" t="str">
        <f t="shared" si="845"/>
        <v>-</v>
      </c>
      <c r="AR186" s="1591"/>
      <c r="AS186" s="1593">
        <f>SUM(CM16:CM31)</f>
        <v>0</v>
      </c>
      <c r="AT186" s="1619"/>
      <c r="AU186" s="1595" t="str">
        <f t="shared" si="846"/>
        <v>-</v>
      </c>
      <c r="AV186" s="1596"/>
      <c r="AW186" s="1596"/>
      <c r="AX186" s="1596"/>
      <c r="AY186" s="1597"/>
    </row>
    <row r="187" spans="1:70" ht="13.8" x14ac:dyDescent="0.3">
      <c r="B187" s="153" t="e">
        <f>Summary!#REF!</f>
        <v>#REF!</v>
      </c>
      <c r="C187" s="5" t="e">
        <f>Summary!#REF!</f>
        <v>#REF!</v>
      </c>
      <c r="D187" s="298"/>
      <c r="E187" s="212" t="s">
        <v>151</v>
      </c>
      <c r="F187" s="122">
        <f>'Fox Channels'!F185</f>
        <v>0</v>
      </c>
      <c r="G187" s="300" t="str">
        <f>IF(ISERROR(F187/$J$187),"",F187/$J$187)</f>
        <v/>
      </c>
      <c r="H187" s="109">
        <f>'Fox Channels'!H185</f>
        <v>0</v>
      </c>
      <c r="I187" s="159" t="str">
        <f>IF(ISERROR(H187/$J$187),"",H187/$J$187)</f>
        <v/>
      </c>
      <c r="J187" s="125">
        <f t="shared" si="843"/>
        <v>0</v>
      </c>
      <c r="K187" s="145">
        <f>Summary!K26</f>
        <v>0</v>
      </c>
      <c r="L187" s="146" t="s">
        <v>117</v>
      </c>
      <c r="M187" s="301">
        <f>Summary!N26</f>
        <v>0</v>
      </c>
      <c r="N187" s="140"/>
      <c r="O187" s="140"/>
      <c r="AN187" s="924" t="str">
        <f t="shared" si="844"/>
        <v/>
      </c>
      <c r="AO187" s="1590">
        <f t="shared" si="844"/>
        <v>0</v>
      </c>
      <c r="AP187" s="1590"/>
      <c r="AQ187" s="1591" t="str">
        <f t="shared" si="845"/>
        <v>-</v>
      </c>
      <c r="AR187" s="1591"/>
      <c r="AS187" s="1593">
        <f>SUM(CN16:CN31)</f>
        <v>0</v>
      </c>
      <c r="AT187" s="1619"/>
      <c r="AU187" s="1595" t="str">
        <f t="shared" si="846"/>
        <v>-</v>
      </c>
      <c r="AV187" s="1596"/>
      <c r="AW187" s="1596"/>
      <c r="AX187" s="1596"/>
      <c r="AY187" s="1597"/>
    </row>
    <row r="188" spans="1:70" ht="13.8" x14ac:dyDescent="0.3">
      <c r="B188" s="153">
        <f>Summary!B27</f>
        <v>0</v>
      </c>
      <c r="C188" s="5">
        <f>Summary!C27</f>
        <v>0</v>
      </c>
      <c r="D188" s="298"/>
      <c r="E188" s="212" t="s">
        <v>147</v>
      </c>
      <c r="F188" s="122">
        <f>'Fox Channels'!F186</f>
        <v>0</v>
      </c>
      <c r="G188" s="300" t="str">
        <f>IF(ISERROR(F188/$J$188),"",F188/$J$188)</f>
        <v/>
      </c>
      <c r="H188" s="109">
        <f>'Fox Channels'!H186</f>
        <v>0</v>
      </c>
      <c r="I188" s="159" t="str">
        <f>IF(ISERROR(H188/$J$188),"",H188/$J$188)</f>
        <v/>
      </c>
      <c r="J188" s="125">
        <f t="shared" si="843"/>
        <v>0</v>
      </c>
      <c r="K188" s="145">
        <f>Summary!K27</f>
        <v>0</v>
      </c>
      <c r="L188" s="146" t="s">
        <v>117</v>
      </c>
      <c r="M188" s="301">
        <f>Summary!N27</f>
        <v>0</v>
      </c>
      <c r="N188" s="140"/>
      <c r="O188" s="140"/>
      <c r="AN188" s="924" t="str">
        <f t="shared" si="844"/>
        <v/>
      </c>
      <c r="AO188" s="1590">
        <f t="shared" si="844"/>
        <v>0</v>
      </c>
      <c r="AP188" s="1590"/>
      <c r="AQ188" s="1591" t="str">
        <f t="shared" si="845"/>
        <v>-</v>
      </c>
      <c r="AR188" s="1591"/>
      <c r="AS188" s="1593">
        <f>SUM(CO16:CO31)</f>
        <v>0</v>
      </c>
      <c r="AT188" s="1619"/>
      <c r="AU188" s="1595" t="str">
        <f t="shared" si="846"/>
        <v>-</v>
      </c>
      <c r="AV188" s="1596"/>
      <c r="AW188" s="1596"/>
      <c r="AX188" s="1596"/>
      <c r="AY188" s="1597"/>
    </row>
    <row r="189" spans="1:70" ht="14.4" thickBot="1" x14ac:dyDescent="0.35">
      <c r="B189" s="153">
        <f>Summary!B28</f>
        <v>0</v>
      </c>
      <c r="C189" s="5">
        <f>Summary!C28</f>
        <v>0</v>
      </c>
      <c r="D189" s="298"/>
      <c r="E189" s="212" t="s">
        <v>152</v>
      </c>
      <c r="F189" s="122">
        <f>'Fox Channels'!F187</f>
        <v>0</v>
      </c>
      <c r="G189" s="300" t="str">
        <f>IF(ISERROR(F189/$J$189),"",F189/$J$189)</f>
        <v/>
      </c>
      <c r="H189" s="109">
        <f>'Fox Channels'!H187</f>
        <v>0</v>
      </c>
      <c r="I189" s="159" t="str">
        <f>IF(ISERROR(H189/$J$189),"",H189/$J$189)</f>
        <v/>
      </c>
      <c r="J189" s="125">
        <f t="shared" si="843"/>
        <v>0</v>
      </c>
      <c r="K189" s="145">
        <f>Summary!K28</f>
        <v>0</v>
      </c>
      <c r="L189" s="146" t="s">
        <v>117</v>
      </c>
      <c r="M189" s="301">
        <f>Summary!N28</f>
        <v>0</v>
      </c>
      <c r="N189" s="140"/>
      <c r="O189" s="140"/>
      <c r="AN189" s="158" t="str">
        <f t="shared" si="844"/>
        <v/>
      </c>
      <c r="AO189" s="1618">
        <f t="shared" si="844"/>
        <v>0</v>
      </c>
      <c r="AP189" s="1618"/>
      <c r="AQ189" s="1611" t="str">
        <f t="shared" si="845"/>
        <v>-</v>
      </c>
      <c r="AR189" s="1611"/>
      <c r="AS189" s="1616">
        <f>SUM(CP16:CP31)</f>
        <v>0</v>
      </c>
      <c r="AT189" s="1617"/>
      <c r="AU189" s="1612" t="str">
        <f t="shared" si="846"/>
        <v>-</v>
      </c>
      <c r="AV189" s="1613"/>
      <c r="AW189" s="1613"/>
      <c r="AX189" s="1613"/>
      <c r="AY189" s="1614"/>
    </row>
    <row r="190" spans="1:70" ht="14.4" thickBot="1" x14ac:dyDescent="0.35">
      <c r="A190" s="68"/>
      <c r="B190" s="153"/>
      <c r="C190" s="5"/>
      <c r="D190" s="140"/>
      <c r="E190" s="212" t="s">
        <v>112</v>
      </c>
      <c r="F190" s="122">
        <f>'Diema Channels'!F168</f>
        <v>0</v>
      </c>
      <c r="G190" s="300" t="str">
        <f>IF(ISERROR(F190/$J$190),"",F190/$J$190)</f>
        <v/>
      </c>
      <c r="H190" s="109">
        <f>'Diema Channels'!H168</f>
        <v>0</v>
      </c>
      <c r="I190" s="159" t="str">
        <f>IF(ISERROR(H191/$J$191),"",H191/$J$191)</f>
        <v/>
      </c>
      <c r="J190" s="125">
        <f t="shared" si="843"/>
        <v>0</v>
      </c>
      <c r="K190" s="145">
        <f>Summary!K29</f>
        <v>0</v>
      </c>
      <c r="L190" s="146" t="s">
        <v>117</v>
      </c>
      <c r="M190" s="301">
        <f>Summary!N29</f>
        <v>0</v>
      </c>
      <c r="N190" s="140"/>
      <c r="O190" s="140"/>
      <c r="AN190" s="1584" t="s">
        <v>199</v>
      </c>
      <c r="AO190" s="1620"/>
      <c r="AP190" s="1620"/>
      <c r="AQ190" s="1620"/>
      <c r="AR190" s="1620"/>
      <c r="AS190" s="1574">
        <f>SUM(AS182:AT189)</f>
        <v>0</v>
      </c>
      <c r="AT190" s="1576"/>
      <c r="AU190" s="1587">
        <f>SUM(AU182:AY189)</f>
        <v>0</v>
      </c>
      <c r="AV190" s="1588"/>
      <c r="AW190" s="1588"/>
      <c r="AX190" s="1588"/>
      <c r="AY190" s="1589"/>
    </row>
    <row r="191" spans="1:70" ht="14.4" thickBot="1" x14ac:dyDescent="0.35">
      <c r="A191" s="68"/>
      <c r="B191" s="153"/>
      <c r="C191" s="6"/>
      <c r="D191" s="140"/>
      <c r="E191" s="212" t="s">
        <v>270</v>
      </c>
      <c r="F191" s="122">
        <f>'Fox Channels'!F189</f>
        <v>0</v>
      </c>
      <c r="G191" s="300" t="str">
        <f>IF(ISERROR(F191/$J$191),"",F191/$J$191)</f>
        <v/>
      </c>
      <c r="H191" s="109">
        <f>'Fox Channels'!H189</f>
        <v>0</v>
      </c>
      <c r="I191" s="159" t="str">
        <f>IF(ISERROR(H191/$J$191),"",H191/$J$191)</f>
        <v/>
      </c>
      <c r="J191" s="125">
        <f t="shared" si="843"/>
        <v>0</v>
      </c>
      <c r="K191" s="145">
        <f>Summary!K30</f>
        <v>0</v>
      </c>
      <c r="L191" s="146" t="s">
        <v>117</v>
      </c>
      <c r="M191" s="301">
        <f>Summary!N30</f>
        <v>0</v>
      </c>
      <c r="N191" s="140"/>
      <c r="O191" s="140"/>
      <c r="AN191" s="926"/>
      <c r="AO191" s="579"/>
      <c r="AP191" s="579"/>
      <c r="AQ191" s="579"/>
      <c r="AR191" s="579"/>
      <c r="AS191" s="312"/>
      <c r="AT191" s="312"/>
      <c r="AU191" s="312"/>
      <c r="AV191" s="312"/>
      <c r="AW191" s="312"/>
      <c r="AX191" s="312"/>
      <c r="AY191" s="312"/>
    </row>
    <row r="192" spans="1:70" ht="14.4" thickBot="1" x14ac:dyDescent="0.35">
      <c r="A192" s="68"/>
      <c r="B192" s="162" t="s">
        <v>64</v>
      </c>
      <c r="C192" s="7" t="e">
        <f>C183+C184+C185+C186+C187+C188+C189+C191+C190</f>
        <v>#REF!</v>
      </c>
      <c r="D192" s="140"/>
      <c r="E192" s="667" t="s">
        <v>268</v>
      </c>
      <c r="F192" s="102">
        <f>SUMIF('3rd Party Channels'!$F$16:$F$31,'3rd Party Channels'!F180,'3rd Party Channels'!$N$16:$N$31)</f>
        <v>0</v>
      </c>
      <c r="G192" s="300" t="str">
        <f>IF(ISERROR(F192/$J$192),"",F192/$J$192)</f>
        <v/>
      </c>
      <c r="H192" s="102">
        <f>SUMIF('3rd Party Channels'!$F$16:$F$31,'3rd Party Channels'!H180,'3rd Party Channels'!$N$16:$N$31)</f>
        <v>0</v>
      </c>
      <c r="I192" s="159" t="str">
        <f>IF(ISERROR(H192/$J$192),"",H192/$J$192)</f>
        <v/>
      </c>
      <c r="J192" s="302">
        <f t="shared" si="843"/>
        <v>0</v>
      </c>
      <c r="K192" s="145">
        <f>Summary!K31</f>
        <v>0</v>
      </c>
      <c r="L192" s="146" t="s">
        <v>117</v>
      </c>
      <c r="M192" s="303" t="e">
        <f>J192*(1-C192)</f>
        <v>#REF!</v>
      </c>
      <c r="N192" s="140"/>
      <c r="O192" s="140"/>
      <c r="AN192" s="1660"/>
      <c r="AO192" s="1660"/>
      <c r="AP192" s="1660"/>
      <c r="AQ192" s="1660"/>
      <c r="AR192" s="1660"/>
      <c r="AS192" s="1660"/>
      <c r="AT192" s="1660"/>
      <c r="AU192" s="1660"/>
      <c r="AV192" s="1660"/>
      <c r="AW192" s="1660"/>
      <c r="AX192" s="1660"/>
      <c r="AY192" s="1660"/>
    </row>
    <row r="193" spans="1:51" ht="14.4" thickBot="1" x14ac:dyDescent="0.35">
      <c r="A193" s="68"/>
      <c r="B193" s="133" t="s">
        <v>57</v>
      </c>
      <c r="C193" s="134" t="e">
        <f>C180-(C180*C192)</f>
        <v>#REF!</v>
      </c>
      <c r="D193" s="298"/>
      <c r="E193" s="212" t="s">
        <v>157</v>
      </c>
      <c r="F193" s="102">
        <f>SUMIF('3rd Party Channels'!$F$120:$F$135,'3rd Party Channels'!F180,'3rd Party Channels'!$N$120:$N$135)</f>
        <v>0</v>
      </c>
      <c r="G193" s="300" t="str">
        <f>IF(ISERROR(F193/$J$193),"",F193/$J$193)</f>
        <v/>
      </c>
      <c r="H193" s="102">
        <f>SUMIF('3rd Party Channels'!$F$120:$F$135,'3rd Party Channels'!H180,'3rd Party Channels'!$N$120:$N$135)</f>
        <v>0</v>
      </c>
      <c r="I193" s="159" t="str">
        <f>IF(ISERROR(H193/$J$193),"",H193/$J$193)</f>
        <v/>
      </c>
      <c r="J193" s="302">
        <f t="shared" ref="J193:J196" si="847">F193+H193</f>
        <v>0</v>
      </c>
      <c r="K193" s="145">
        <f>Summary!K32</f>
        <v>0</v>
      </c>
      <c r="L193" s="146" t="s">
        <v>117</v>
      </c>
      <c r="M193" s="303" t="e">
        <f>J193*(1-C192)</f>
        <v>#REF!</v>
      </c>
      <c r="N193" s="140"/>
      <c r="O193" s="140"/>
      <c r="AN193" s="990"/>
      <c r="AO193" s="1551"/>
      <c r="AP193" s="1551"/>
      <c r="AQ193" s="1551"/>
      <c r="AR193" s="1551"/>
      <c r="AS193" s="1551"/>
      <c r="AT193" s="1551"/>
      <c r="AU193" s="268"/>
      <c r="AV193" s="268"/>
      <c r="AW193" s="268"/>
      <c r="AX193" s="268"/>
      <c r="AY193" s="268"/>
    </row>
    <row r="194" spans="1:51" ht="14.4" thickBot="1" x14ac:dyDescent="0.35">
      <c r="A194" s="68"/>
      <c r="B194" s="163" t="s">
        <v>58</v>
      </c>
      <c r="C194" s="164">
        <v>0.2</v>
      </c>
      <c r="D194" s="298"/>
      <c r="E194" s="212" t="s">
        <v>164</v>
      </c>
      <c r="F194" s="102">
        <f>SUMIF('3rd Party Channels'!$F$159:$F$174,'3rd Party Channels'!F180,'3rd Party Channels'!$N$159:$N$174)</f>
        <v>0</v>
      </c>
      <c r="G194" s="300" t="str">
        <f>IF(ISERROR(F194/$J$194),"",F194/$J$194)</f>
        <v/>
      </c>
      <c r="H194" s="102">
        <f>SUMIF('3rd Party Channels'!$F$159:$F$174,'3rd Party Channels'!H180,'3rd Party Channels'!$N$159:$N$174)</f>
        <v>0</v>
      </c>
      <c r="I194" s="159" t="str">
        <f>IF(ISERROR(H194/$J$194),"",H194/$J$194)</f>
        <v/>
      </c>
      <c r="J194" s="302">
        <f t="shared" si="847"/>
        <v>0</v>
      </c>
      <c r="K194" s="145">
        <f>Summary!K33</f>
        <v>0</v>
      </c>
      <c r="L194" s="146" t="s">
        <v>117</v>
      </c>
      <c r="M194" s="303" t="e">
        <f>J194*(1-C192)</f>
        <v>#REF!</v>
      </c>
      <c r="O194" s="140"/>
      <c r="AN194" s="989"/>
      <c r="AO194" s="1553"/>
      <c r="AP194" s="1553"/>
      <c r="AQ194" s="1552"/>
      <c r="AR194" s="1552"/>
      <c r="AS194" s="1555"/>
      <c r="AT194" s="1553"/>
      <c r="AU194" s="1554"/>
      <c r="AV194" s="1554"/>
      <c r="AW194" s="1554"/>
      <c r="AX194" s="1554"/>
      <c r="AY194" s="1554"/>
    </row>
    <row r="195" spans="1:51" ht="12.6" thickBot="1" x14ac:dyDescent="0.35">
      <c r="A195" s="68"/>
      <c r="B195" s="165" t="s">
        <v>59</v>
      </c>
      <c r="C195" s="166" t="e">
        <f>C193+(C193*C194)</f>
        <v>#REF!</v>
      </c>
      <c r="D195" s="304"/>
      <c r="E195" s="667" t="s">
        <v>292</v>
      </c>
      <c r="F195" s="102">
        <f>SUMIF('3rd Party Channels'!$F$37:$F$52,'3rd Party Channels'!F180,'3rd Party Channels'!$N$37:$N$52)</f>
        <v>0</v>
      </c>
      <c r="G195" s="300" t="str">
        <f>IF(ISERROR(F195/$J$195),"",F195/$J$195)</f>
        <v/>
      </c>
      <c r="H195" s="102">
        <f>SUMIF('3rd Party Channels'!$F$37:$F$52,'3rd Party Channels'!H180,'3rd Party Channels'!$N$37:$N$52)</f>
        <v>0</v>
      </c>
      <c r="I195" s="159" t="str">
        <f>IF(ISERROR(H195/$J$195),"",H195/$J$195)</f>
        <v/>
      </c>
      <c r="J195" s="302">
        <f t="shared" ref="J195" si="848">F195+H195</f>
        <v>0</v>
      </c>
      <c r="K195" s="145">
        <f>Summary!K34</f>
        <v>0</v>
      </c>
      <c r="L195" s="146" t="s">
        <v>117</v>
      </c>
      <c r="M195" s="303" t="e">
        <f>J195*(1-C192)</f>
        <v>#REF!</v>
      </c>
      <c r="AN195" s="989"/>
      <c r="AO195" s="1553"/>
      <c r="AP195" s="1553"/>
      <c r="AQ195" s="1552"/>
      <c r="AR195" s="1552"/>
      <c r="AS195" s="1555"/>
      <c r="AT195" s="1553"/>
      <c r="AU195" s="1554"/>
      <c r="AV195" s="1554"/>
      <c r="AW195" s="1554"/>
      <c r="AX195" s="1554"/>
      <c r="AY195" s="1554"/>
    </row>
    <row r="196" spans="1:51" ht="12.6" thickBot="1" x14ac:dyDescent="0.35">
      <c r="A196" s="68"/>
      <c r="C196" s="112"/>
      <c r="D196" s="68"/>
      <c r="E196" s="215" t="s">
        <v>138</v>
      </c>
      <c r="F196" s="122">
        <f>SUMIF('3rd Party Channels'!$F$141:$F$152,'3rd Party Channels'!F180,'3rd Party Channels'!$N$141:$N$152)</f>
        <v>0</v>
      </c>
      <c r="G196" s="1002" t="str">
        <f>IF(ISERROR(F196/$J$196),"",F196/$J$196)</f>
        <v/>
      </c>
      <c r="H196" s="122">
        <f>SUMIF('3rd Party Channels'!$F$141:$F$152,'3rd Party Channels'!H180,'3rd Party Channels'!$N$141:$N$152)</f>
        <v>0</v>
      </c>
      <c r="I196" s="155" t="str">
        <f>IF(ISERROR(H196/$J$196),"",H196/$J$196)</f>
        <v/>
      </c>
      <c r="J196" s="125">
        <f t="shared" si="847"/>
        <v>0</v>
      </c>
      <c r="K196" s="256" t="e">
        <f>Summary!#REF!</f>
        <v>#REF!</v>
      </c>
      <c r="L196" s="146" t="s">
        <v>117</v>
      </c>
      <c r="M196" s="1003" t="e">
        <f>J196*(1-C192)</f>
        <v>#REF!</v>
      </c>
      <c r="AN196" s="989"/>
      <c r="AO196" s="1553"/>
      <c r="AP196" s="1553"/>
      <c r="AQ196" s="1552"/>
      <c r="AR196" s="1552"/>
      <c r="AS196" s="1555"/>
      <c r="AT196" s="1553"/>
      <c r="AU196" s="1554"/>
      <c r="AV196" s="1554"/>
      <c r="AW196" s="1554"/>
      <c r="AX196" s="1554"/>
      <c r="AY196" s="1554"/>
    </row>
    <row r="197" spans="1:51" ht="12.6" thickBot="1" x14ac:dyDescent="0.35">
      <c r="C197" s="68"/>
      <c r="D197" s="68"/>
      <c r="E197" s="128" t="s">
        <v>75</v>
      </c>
      <c r="F197" s="1004">
        <f>SUM(F181:F196)</f>
        <v>0</v>
      </c>
      <c r="G197" s="1005"/>
      <c r="H197" s="1004">
        <f>SUM(H181:H196)</f>
        <v>0</v>
      </c>
      <c r="I197" s="176"/>
      <c r="J197" s="1006">
        <f>SUM(J181:J196)</f>
        <v>0</v>
      </c>
      <c r="K197" s="178" t="e">
        <f>SUM(K181:K196)</f>
        <v>#REF!</v>
      </c>
      <c r="L197" s="179" t="s">
        <v>117</v>
      </c>
      <c r="M197" s="1007" t="e">
        <f>SUM(M181:M196)</f>
        <v>#REF!</v>
      </c>
      <c r="AN197" s="989"/>
      <c r="AO197" s="1553"/>
      <c r="AP197" s="1553"/>
      <c r="AQ197" s="1552"/>
      <c r="AR197" s="1552"/>
      <c r="AS197" s="1555"/>
      <c r="AT197" s="1553"/>
      <c r="AU197" s="1554"/>
      <c r="AV197" s="1554"/>
      <c r="AW197" s="1554"/>
      <c r="AX197" s="1554"/>
      <c r="AY197" s="1554"/>
    </row>
    <row r="198" spans="1:51" ht="12" x14ac:dyDescent="0.3">
      <c r="C198" s="68"/>
      <c r="AN198" s="989"/>
      <c r="AO198" s="1553"/>
      <c r="AP198" s="1553"/>
      <c r="AQ198" s="1552"/>
      <c r="AR198" s="1552"/>
      <c r="AS198" s="1555"/>
      <c r="AT198" s="1553"/>
      <c r="AU198" s="1554"/>
      <c r="AV198" s="1554"/>
      <c r="AW198" s="1554"/>
      <c r="AX198" s="1554"/>
      <c r="AY198" s="1554"/>
    </row>
    <row r="199" spans="1:51" ht="12" x14ac:dyDescent="0.3">
      <c r="D199" s="68"/>
      <c r="AN199" s="989"/>
      <c r="AO199" s="1553"/>
      <c r="AP199" s="1553"/>
      <c r="AQ199" s="1552"/>
      <c r="AR199" s="1552"/>
      <c r="AS199" s="1555"/>
      <c r="AT199" s="1553"/>
      <c r="AU199" s="1554"/>
      <c r="AV199" s="1554"/>
      <c r="AW199" s="1554"/>
      <c r="AX199" s="1554"/>
      <c r="AY199" s="1554"/>
    </row>
    <row r="200" spans="1:51" ht="12" x14ac:dyDescent="0.3">
      <c r="D200" s="68"/>
      <c r="AN200" s="989"/>
      <c r="AO200" s="1553"/>
      <c r="AP200" s="1553"/>
      <c r="AQ200" s="1552"/>
      <c r="AR200" s="1552"/>
      <c r="AS200" s="1555"/>
      <c r="AT200" s="1553"/>
      <c r="AU200" s="1554"/>
      <c r="AV200" s="1554"/>
      <c r="AW200" s="1554"/>
      <c r="AX200" s="1554"/>
      <c r="AY200" s="1554"/>
    </row>
    <row r="201" spans="1:51" ht="12" x14ac:dyDescent="0.3">
      <c r="D201" s="68"/>
      <c r="E201" s="239" t="s">
        <v>78</v>
      </c>
      <c r="AN201" s="989"/>
      <c r="AO201" s="1553"/>
      <c r="AP201" s="1553"/>
      <c r="AQ201" s="1552"/>
      <c r="AR201" s="1552"/>
      <c r="AS201" s="1555"/>
      <c r="AT201" s="1553"/>
      <c r="AU201" s="1554"/>
      <c r="AV201" s="1554"/>
      <c r="AW201" s="1554"/>
      <c r="AX201" s="1554"/>
      <c r="AY201" s="1554"/>
    </row>
    <row r="202" spans="1:51" ht="12.6" thickBot="1" x14ac:dyDescent="0.35">
      <c r="D202" s="68"/>
      <c r="E202" s="186"/>
      <c r="AN202" s="1551"/>
      <c r="AO202" s="1551"/>
      <c r="AP202" s="1551"/>
      <c r="AQ202" s="1551"/>
      <c r="AR202" s="1551"/>
      <c r="AS202" s="1554"/>
      <c r="AT202" s="1554"/>
      <c r="AU202" s="1554"/>
      <c r="AV202" s="1554"/>
      <c r="AW202" s="1554"/>
      <c r="AX202" s="1554"/>
      <c r="AY202" s="1554"/>
    </row>
    <row r="203" spans="1:51" ht="12.6" thickBot="1" x14ac:dyDescent="0.35">
      <c r="D203" s="68"/>
      <c r="E203" s="136" t="s">
        <v>70</v>
      </c>
      <c r="F203" s="137" t="s">
        <v>73</v>
      </c>
      <c r="G203" s="137" t="s">
        <v>82</v>
      </c>
      <c r="H203" s="137" t="s">
        <v>74</v>
      </c>
      <c r="I203" s="137" t="s">
        <v>82</v>
      </c>
      <c r="J203" s="137" t="s">
        <v>106</v>
      </c>
      <c r="K203" s="137" t="s">
        <v>104</v>
      </c>
      <c r="L203" s="137" t="s">
        <v>75</v>
      </c>
      <c r="M203" s="138" t="s">
        <v>76</v>
      </c>
      <c r="AN203" s="926"/>
      <c r="AO203" s="579"/>
      <c r="AP203" s="579"/>
      <c r="AQ203" s="579"/>
      <c r="AR203" s="339"/>
      <c r="AT203" s="312"/>
    </row>
    <row r="204" spans="1:51" ht="15" customHeight="1" thickBot="1" x14ac:dyDescent="0.35">
      <c r="D204" s="68"/>
      <c r="E204" s="667" t="s">
        <v>268</v>
      </c>
      <c r="F204" s="306">
        <f>SUMIF($F$16:$F$31,F203,$K$16:$K$31)</f>
        <v>0</v>
      </c>
      <c r="G204" s="219" t="str">
        <f>IF(ISERROR(F204/$L$204),"",F204/$L$204)</f>
        <v/>
      </c>
      <c r="H204" s="306">
        <f>SUMIF($F$16:$F$31,H203,$K$16:$K$31)</f>
        <v>0</v>
      </c>
      <c r="I204" s="143" t="str">
        <f t="shared" ref="I204:I208" si="849">IF(ISERROR(H204/$L204),"",H204/$L204)</f>
        <v/>
      </c>
      <c r="J204" s="306">
        <f t="shared" ref="J204:J208" si="850">L204-K204</f>
        <v>0</v>
      </c>
      <c r="K204" s="181">
        <f>SUM(AB16:AB31)</f>
        <v>0</v>
      </c>
      <c r="L204" s="182">
        <f t="shared" ref="L204:L208" si="851">F204+H204</f>
        <v>0</v>
      </c>
      <c r="M204" s="307" t="str">
        <f>IF(ISERROR(L204/$L$209),"",L204/$L$209)</f>
        <v/>
      </c>
      <c r="AN204" s="1664" t="s">
        <v>205</v>
      </c>
      <c r="AO204" s="1665"/>
      <c r="AP204" s="1665"/>
      <c r="AQ204" s="1665"/>
      <c r="AR204" s="1665"/>
      <c r="AS204" s="1665"/>
      <c r="AT204" s="1665"/>
      <c r="AU204" s="1665"/>
      <c r="AV204" s="1665"/>
      <c r="AW204" s="1665"/>
      <c r="AX204" s="1665"/>
      <c r="AY204" s="1666"/>
    </row>
    <row r="205" spans="1:51" ht="12.6" thickBot="1" x14ac:dyDescent="0.35">
      <c r="D205" s="68"/>
      <c r="E205" s="215" t="s">
        <v>157</v>
      </c>
      <c r="F205" s="306">
        <f>SUMIF($F$120:$F$135,F203,$K$120:$K$135)</f>
        <v>0</v>
      </c>
      <c r="G205" s="219" t="str">
        <f>IF(ISERROR(F205/$L$205),"",F205/$L$205)</f>
        <v/>
      </c>
      <c r="H205" s="306">
        <f>SUMIF($F$120:$F$135,H203,$K$120:$K$135)</f>
        <v>0</v>
      </c>
      <c r="I205" s="143" t="str">
        <f t="shared" si="849"/>
        <v/>
      </c>
      <c r="J205" s="306">
        <f t="shared" si="850"/>
        <v>0</v>
      </c>
      <c r="K205" s="181">
        <f>SUM(AB120:AB135)</f>
        <v>0</v>
      </c>
      <c r="L205" s="182">
        <f t="shared" si="851"/>
        <v>0</v>
      </c>
      <c r="M205" s="307" t="str">
        <f>IF(ISERROR(L205/$L$209),"",L205/$L$209)</f>
        <v/>
      </c>
      <c r="AN205" s="927" t="s">
        <v>20</v>
      </c>
      <c r="AO205" s="1610" t="s">
        <v>21</v>
      </c>
      <c r="AP205" s="1610"/>
      <c r="AQ205" s="1610" t="s">
        <v>196</v>
      </c>
      <c r="AR205" s="1610"/>
      <c r="AS205" s="1584" t="s">
        <v>197</v>
      </c>
      <c r="AT205" s="1586"/>
      <c r="AU205" s="148" t="s">
        <v>198</v>
      </c>
      <c r="AV205" s="148"/>
      <c r="AW205" s="148"/>
      <c r="AX205" s="148"/>
      <c r="AY205" s="149"/>
    </row>
    <row r="206" spans="1:51" ht="12" x14ac:dyDescent="0.3">
      <c r="D206" s="68"/>
      <c r="E206" s="212" t="s">
        <v>138</v>
      </c>
      <c r="F206" s="306">
        <f>SUMIF($F$141:$F$152,F203,$K$141:$K$152)</f>
        <v>0</v>
      </c>
      <c r="G206" s="219" t="str">
        <f>IF(ISERROR(F206/$L$206),"",F206/$L$206)</f>
        <v/>
      </c>
      <c r="H206" s="306">
        <f>SUMIF($F$141:$F$152,H203,$K$141:$K$152)</f>
        <v>0</v>
      </c>
      <c r="I206" s="143" t="str">
        <f t="shared" si="849"/>
        <v/>
      </c>
      <c r="J206" s="306">
        <f t="shared" si="850"/>
        <v>0</v>
      </c>
      <c r="K206" s="181">
        <f>SUM(AB141:AB153)</f>
        <v>0</v>
      </c>
      <c r="L206" s="182">
        <f t="shared" si="851"/>
        <v>0</v>
      </c>
      <c r="M206" s="307" t="str">
        <f>IF(ISERROR(L206/$L$209),"",L206/$L$209)</f>
        <v/>
      </c>
      <c r="AN206" s="923" t="str">
        <f t="shared" ref="AN206:AO213" si="852">AN182</f>
        <v>A</v>
      </c>
      <c r="AO206" s="1615">
        <f t="shared" si="852"/>
        <v>30</v>
      </c>
      <c r="AP206" s="1615"/>
      <c r="AQ206" s="1624">
        <f t="shared" ref="AQ206:AQ213" si="853">AQ182</f>
        <v>1</v>
      </c>
      <c r="AR206" s="1624"/>
      <c r="AS206" s="1625">
        <f>SUM(CI120:CI135)</f>
        <v>0</v>
      </c>
      <c r="AT206" s="1626"/>
      <c r="AU206" s="1627">
        <f t="shared" ref="AU206:AU213" si="854">IFERROR(AS206*AQ206,"-")</f>
        <v>0</v>
      </c>
      <c r="AV206" s="1628"/>
      <c r="AW206" s="1628"/>
      <c r="AX206" s="1628"/>
      <c r="AY206" s="1629"/>
    </row>
    <row r="207" spans="1:51" ht="12" x14ac:dyDescent="0.3">
      <c r="E207" s="212" t="s">
        <v>164</v>
      </c>
      <c r="F207" s="306">
        <f>SUMIF($F$159:$F$174,F203,$K$159:$K$174)</f>
        <v>0</v>
      </c>
      <c r="G207" s="219" t="str">
        <f>IF(ISERROR(F207/$L$207),"",F207/$L$207)</f>
        <v/>
      </c>
      <c r="H207" s="306">
        <f>SUMIF($F$159:$F$174,H203,$K$159:$K$174)</f>
        <v>0</v>
      </c>
      <c r="I207" s="143" t="str">
        <f t="shared" si="849"/>
        <v/>
      </c>
      <c r="J207" s="306">
        <f t="shared" si="850"/>
        <v>0</v>
      </c>
      <c r="K207" s="181">
        <f>SUM(AB159:AB174)</f>
        <v>0</v>
      </c>
      <c r="L207" s="182">
        <f t="shared" si="851"/>
        <v>0</v>
      </c>
      <c r="M207" s="307" t="str">
        <f>IF(ISERROR(L207/$L$209),"",L207/$L$209)</f>
        <v/>
      </c>
      <c r="AN207" s="924" t="str">
        <f t="shared" si="852"/>
        <v/>
      </c>
      <c r="AO207" s="1590">
        <f t="shared" si="852"/>
        <v>0</v>
      </c>
      <c r="AP207" s="1590"/>
      <c r="AQ207" s="1591" t="str">
        <f t="shared" si="853"/>
        <v>-</v>
      </c>
      <c r="AR207" s="1591"/>
      <c r="AS207" s="1593">
        <f>SUM(CJ120:CJ135)</f>
        <v>0</v>
      </c>
      <c r="AT207" s="1619"/>
      <c r="AU207" s="1595" t="str">
        <f t="shared" si="854"/>
        <v>-</v>
      </c>
      <c r="AV207" s="1596"/>
      <c r="AW207" s="1596"/>
      <c r="AX207" s="1596"/>
      <c r="AY207" s="1597"/>
    </row>
    <row r="208" spans="1:51" ht="12.6" thickBot="1" x14ac:dyDescent="0.35">
      <c r="E208" s="970" t="s">
        <v>292</v>
      </c>
      <c r="F208" s="969">
        <f>SUMIF($F$37:$F$52,F203,$K$37:$K$52)</f>
        <v>0</v>
      </c>
      <c r="G208" s="219" t="str">
        <f>IF(ISERROR(F208/$L$208),"",F208/$L$208)</f>
        <v/>
      </c>
      <c r="H208" s="969">
        <f>SUMIF($F$37:$F$52,H203,$K$37:$K$52)</f>
        <v>0</v>
      </c>
      <c r="I208" s="143" t="str">
        <f t="shared" si="849"/>
        <v/>
      </c>
      <c r="J208" s="306">
        <f t="shared" si="850"/>
        <v>0</v>
      </c>
      <c r="K208" s="669">
        <f>SUM(AB37:AB52)</f>
        <v>0</v>
      </c>
      <c r="L208" s="182">
        <f t="shared" si="851"/>
        <v>0</v>
      </c>
      <c r="M208" s="307" t="str">
        <f>IF(ISERROR(L208/$L$209),"",L208/$L$209)</f>
        <v/>
      </c>
      <c r="AN208" s="924" t="str">
        <f t="shared" si="852"/>
        <v/>
      </c>
      <c r="AO208" s="1590">
        <f t="shared" si="852"/>
        <v>0</v>
      </c>
      <c r="AP208" s="1590"/>
      <c r="AQ208" s="1591" t="str">
        <f t="shared" si="853"/>
        <v>-</v>
      </c>
      <c r="AR208" s="1591"/>
      <c r="AS208" s="1593">
        <f>SUM(CK120:CK135)</f>
        <v>0</v>
      </c>
      <c r="AT208" s="1619"/>
      <c r="AU208" s="1595" t="str">
        <f t="shared" si="854"/>
        <v>-</v>
      </c>
      <c r="AV208" s="1596"/>
      <c r="AW208" s="1596"/>
      <c r="AX208" s="1596"/>
      <c r="AY208" s="1597"/>
    </row>
    <row r="209" spans="2:51" ht="12.6" thickBot="1" x14ac:dyDescent="0.35">
      <c r="E209" s="128" t="s">
        <v>75</v>
      </c>
      <c r="F209" s="308">
        <f>SUM(F204:F208)</f>
        <v>0</v>
      </c>
      <c r="G209" s="220"/>
      <c r="H209" s="308">
        <f>SUM(H204:H208)</f>
        <v>0</v>
      </c>
      <c r="I209" s="184"/>
      <c r="J209" s="308">
        <f>SUM(J204:J208)</f>
        <v>0</v>
      </c>
      <c r="K209" s="183">
        <f>SUM(K204:K208)</f>
        <v>0</v>
      </c>
      <c r="L209" s="185">
        <f>SUM(L204:L208)</f>
        <v>0</v>
      </c>
      <c r="M209" s="309">
        <v>1</v>
      </c>
      <c r="AN209" s="924" t="str">
        <f t="shared" si="852"/>
        <v/>
      </c>
      <c r="AO209" s="1590">
        <f t="shared" si="852"/>
        <v>0</v>
      </c>
      <c r="AP209" s="1590"/>
      <c r="AQ209" s="1591" t="str">
        <f t="shared" si="853"/>
        <v>-</v>
      </c>
      <c r="AR209" s="1591"/>
      <c r="AS209" s="1593">
        <f>SUM(CL120:CL135)</f>
        <v>0</v>
      </c>
      <c r="AT209" s="1619"/>
      <c r="AU209" s="1595" t="str">
        <f t="shared" si="854"/>
        <v>-</v>
      </c>
      <c r="AV209" s="1596"/>
      <c r="AW209" s="1596"/>
      <c r="AX209" s="1596"/>
      <c r="AY209" s="1597"/>
    </row>
    <row r="210" spans="2:51" ht="12" x14ac:dyDescent="0.3">
      <c r="D210" s="68"/>
      <c r="E210" s="239"/>
      <c r="F210" s="310"/>
      <c r="G210" s="239"/>
      <c r="H210" s="310"/>
      <c r="I210" s="311"/>
      <c r="J210" s="310"/>
      <c r="K210" s="312"/>
      <c r="L210" s="313"/>
      <c r="M210" s="314"/>
      <c r="AN210" s="924" t="str">
        <f t="shared" si="852"/>
        <v/>
      </c>
      <c r="AO210" s="1590">
        <f t="shared" si="852"/>
        <v>0</v>
      </c>
      <c r="AP210" s="1590"/>
      <c r="AQ210" s="1591" t="str">
        <f t="shared" si="853"/>
        <v>-</v>
      </c>
      <c r="AR210" s="1591"/>
      <c r="AS210" s="1593">
        <f>SUM(CM120:CM135)</f>
        <v>0</v>
      </c>
      <c r="AT210" s="1619"/>
      <c r="AU210" s="1595" t="str">
        <f t="shared" si="854"/>
        <v>-</v>
      </c>
      <c r="AV210" s="1596"/>
      <c r="AW210" s="1596"/>
      <c r="AX210" s="1596"/>
      <c r="AY210" s="1597"/>
    </row>
    <row r="211" spans="2:51" ht="12" x14ac:dyDescent="0.3">
      <c r="E211" s="132" t="s">
        <v>88</v>
      </c>
      <c r="AN211" s="924" t="str">
        <f t="shared" si="852"/>
        <v/>
      </c>
      <c r="AO211" s="1590">
        <f t="shared" si="852"/>
        <v>0</v>
      </c>
      <c r="AP211" s="1590"/>
      <c r="AQ211" s="1591" t="str">
        <f t="shared" si="853"/>
        <v>-</v>
      </c>
      <c r="AR211" s="1591"/>
      <c r="AS211" s="1593">
        <f>SUM(CN120:CN135)</f>
        <v>0</v>
      </c>
      <c r="AT211" s="1619"/>
      <c r="AU211" s="1595" t="str">
        <f t="shared" si="854"/>
        <v>-</v>
      </c>
      <c r="AV211" s="1596"/>
      <c r="AW211" s="1596"/>
      <c r="AX211" s="1596"/>
      <c r="AY211" s="1597"/>
    </row>
    <row r="212" spans="2:51" ht="12.6" thickBot="1" x14ac:dyDescent="0.35">
      <c r="B212" s="201"/>
      <c r="C212" s="68"/>
      <c r="F212" s="186"/>
      <c r="G212" s="186"/>
      <c r="H212" s="186"/>
      <c r="I212" s="93"/>
      <c r="J212" s="186"/>
      <c r="AN212" s="924" t="str">
        <f t="shared" si="852"/>
        <v/>
      </c>
      <c r="AO212" s="1590">
        <f t="shared" si="852"/>
        <v>0</v>
      </c>
      <c r="AP212" s="1590"/>
      <c r="AQ212" s="1591" t="str">
        <f t="shared" si="853"/>
        <v>-</v>
      </c>
      <c r="AR212" s="1591"/>
      <c r="AS212" s="1593">
        <f>SUM(CO120:CO135)</f>
        <v>0</v>
      </c>
      <c r="AT212" s="1619"/>
      <c r="AU212" s="1595" t="str">
        <f t="shared" si="854"/>
        <v>-</v>
      </c>
      <c r="AV212" s="1596"/>
      <c r="AW212" s="1596"/>
      <c r="AX212" s="1596"/>
      <c r="AY212" s="1597"/>
    </row>
    <row r="213" spans="2:51" ht="12.6" thickBot="1" x14ac:dyDescent="0.35">
      <c r="E213" s="136" t="s">
        <v>70</v>
      </c>
      <c r="F213" s="187" t="s">
        <v>169</v>
      </c>
      <c r="G213" s="187" t="s">
        <v>170</v>
      </c>
      <c r="H213" s="187" t="s">
        <v>175</v>
      </c>
      <c r="I213" s="187" t="s">
        <v>176</v>
      </c>
      <c r="J213" s="187" t="s">
        <v>177</v>
      </c>
      <c r="K213" s="187" t="s">
        <v>178</v>
      </c>
      <c r="L213" s="188" t="s">
        <v>75</v>
      </c>
      <c r="AN213" s="158" t="str">
        <f t="shared" si="852"/>
        <v/>
      </c>
      <c r="AO213" s="1618">
        <f t="shared" si="852"/>
        <v>0</v>
      </c>
      <c r="AP213" s="1618"/>
      <c r="AQ213" s="1611" t="str">
        <f t="shared" si="853"/>
        <v>-</v>
      </c>
      <c r="AR213" s="1611"/>
      <c r="AS213" s="1616">
        <f>SUM(CP120:CP135)</f>
        <v>0</v>
      </c>
      <c r="AT213" s="1617"/>
      <c r="AU213" s="1612" t="str">
        <f t="shared" si="854"/>
        <v>-</v>
      </c>
      <c r="AV213" s="1613"/>
      <c r="AW213" s="1613"/>
      <c r="AX213" s="1613"/>
      <c r="AY213" s="1614"/>
    </row>
    <row r="214" spans="2:51" ht="12.6" thickBot="1" x14ac:dyDescent="0.35">
      <c r="E214" s="667" t="s">
        <v>268</v>
      </c>
      <c r="F214" s="285">
        <f>AN33</f>
        <v>0</v>
      </c>
      <c r="G214" s="285">
        <f>AS33</f>
        <v>0</v>
      </c>
      <c r="H214" s="285">
        <f>AZ33</f>
        <v>0</v>
      </c>
      <c r="I214" s="285">
        <f>BG33</f>
        <v>0</v>
      </c>
      <c r="J214" s="285">
        <f>BN33</f>
        <v>0</v>
      </c>
      <c r="K214" s="285">
        <f>BR33</f>
        <v>0</v>
      </c>
      <c r="L214" s="261">
        <f t="shared" ref="L214:L219" si="855">SUM(F214:K214)</f>
        <v>0</v>
      </c>
      <c r="AN214" s="1584" t="s">
        <v>199</v>
      </c>
      <c r="AO214" s="1620"/>
      <c r="AP214" s="1620"/>
      <c r="AQ214" s="1620"/>
      <c r="AR214" s="1620"/>
      <c r="AS214" s="1574">
        <f>SUM(AS206:AT213)</f>
        <v>0</v>
      </c>
      <c r="AT214" s="1576"/>
      <c r="AU214" s="1587">
        <f>SUM(AU206:AY213)</f>
        <v>0</v>
      </c>
      <c r="AV214" s="1588"/>
      <c r="AW214" s="1588"/>
      <c r="AX214" s="1588"/>
      <c r="AY214" s="1589"/>
    </row>
    <row r="215" spans="2:51" ht="12.6" thickBot="1" x14ac:dyDescent="0.35">
      <c r="E215" s="212" t="s">
        <v>157</v>
      </c>
      <c r="F215" s="285">
        <f>AN137</f>
        <v>0</v>
      </c>
      <c r="G215" s="285">
        <f>AS137</f>
        <v>0</v>
      </c>
      <c r="H215" s="285">
        <f>AZ137</f>
        <v>0</v>
      </c>
      <c r="I215" s="285">
        <f>BG137</f>
        <v>0</v>
      </c>
      <c r="J215" s="285">
        <f>BN137</f>
        <v>0</v>
      </c>
      <c r="K215" s="285">
        <f>BR137</f>
        <v>0</v>
      </c>
      <c r="L215" s="261">
        <f t="shared" si="855"/>
        <v>0</v>
      </c>
      <c r="AN215" s="922"/>
      <c r="AO215" s="315"/>
      <c r="AP215" s="315"/>
      <c r="AQ215" s="315"/>
      <c r="AR215" s="315"/>
      <c r="AS215" s="316"/>
      <c r="AT215" s="316"/>
      <c r="AU215" s="316"/>
      <c r="AV215" s="316"/>
      <c r="AW215" s="316"/>
      <c r="AX215" s="316"/>
      <c r="AY215" s="316"/>
    </row>
    <row r="216" spans="2:51" ht="13.8" thickBot="1" x14ac:dyDescent="0.35">
      <c r="E216" s="212" t="s">
        <v>138</v>
      </c>
      <c r="F216" s="285">
        <f>AN154</f>
        <v>0</v>
      </c>
      <c r="G216" s="285">
        <f>AS154</f>
        <v>0</v>
      </c>
      <c r="H216" s="285">
        <f>AZ154</f>
        <v>0</v>
      </c>
      <c r="I216" s="285">
        <f>BG154</f>
        <v>0</v>
      </c>
      <c r="J216" s="285">
        <f>BN154</f>
        <v>0</v>
      </c>
      <c r="K216" s="285">
        <f>BR154</f>
        <v>0</v>
      </c>
      <c r="L216" s="261">
        <f t="shared" si="855"/>
        <v>0</v>
      </c>
      <c r="AN216" s="1693" t="s">
        <v>227</v>
      </c>
      <c r="AO216" s="1694"/>
      <c r="AP216" s="1694"/>
      <c r="AQ216" s="1694"/>
      <c r="AR216" s="1694"/>
      <c r="AS216" s="1694"/>
      <c r="AT216" s="1694"/>
      <c r="AU216" s="1694"/>
      <c r="AV216" s="1694"/>
      <c r="AW216" s="1694"/>
      <c r="AX216" s="1694"/>
      <c r="AY216" s="1695"/>
    </row>
    <row r="217" spans="2:51" ht="12.6" thickBot="1" x14ac:dyDescent="0.35">
      <c r="E217" s="212" t="s">
        <v>164</v>
      </c>
      <c r="F217" s="285">
        <f>AN176</f>
        <v>0</v>
      </c>
      <c r="G217" s="285">
        <f>AS176</f>
        <v>0</v>
      </c>
      <c r="H217" s="285">
        <f>AZ176</f>
        <v>0</v>
      </c>
      <c r="I217" s="285">
        <f>BG176</f>
        <v>0</v>
      </c>
      <c r="J217" s="285">
        <f>BN176</f>
        <v>0</v>
      </c>
      <c r="K217" s="285">
        <f>BR176</f>
        <v>0</v>
      </c>
      <c r="L217" s="261">
        <f t="shared" si="855"/>
        <v>0</v>
      </c>
      <c r="AN217" s="927" t="s">
        <v>20</v>
      </c>
      <c r="AO217" s="1610" t="s">
        <v>21</v>
      </c>
      <c r="AP217" s="1610"/>
      <c r="AQ217" s="1610" t="s">
        <v>196</v>
      </c>
      <c r="AR217" s="1610"/>
      <c r="AS217" s="1584" t="s">
        <v>197</v>
      </c>
      <c r="AT217" s="1586"/>
      <c r="AU217" s="148" t="s">
        <v>198</v>
      </c>
      <c r="AV217" s="148"/>
      <c r="AW217" s="148"/>
      <c r="AX217" s="148"/>
      <c r="AY217" s="149"/>
    </row>
    <row r="218" spans="2:51" ht="12.6" thickBot="1" x14ac:dyDescent="0.35">
      <c r="E218" s="667" t="s">
        <v>292</v>
      </c>
      <c r="F218" s="921">
        <f>AN54</f>
        <v>0</v>
      </c>
      <c r="G218" s="921">
        <f>AS54</f>
        <v>0</v>
      </c>
      <c r="H218" s="921">
        <f>AZ54</f>
        <v>0</v>
      </c>
      <c r="I218" s="921">
        <f>BG54</f>
        <v>0</v>
      </c>
      <c r="J218" s="921">
        <f>BN54</f>
        <v>0</v>
      </c>
      <c r="K218" s="921">
        <f>BR54</f>
        <v>0</v>
      </c>
      <c r="L218" s="261">
        <f t="shared" si="855"/>
        <v>0</v>
      </c>
      <c r="AN218" s="923" t="str">
        <f t="shared" ref="AN218:AO225" si="856">AN182</f>
        <v>A</v>
      </c>
      <c r="AO218" s="1615">
        <f t="shared" si="856"/>
        <v>30</v>
      </c>
      <c r="AP218" s="1615"/>
      <c r="AQ218" s="1624">
        <f t="shared" ref="AQ218:AQ225" si="857">AQ182</f>
        <v>1</v>
      </c>
      <c r="AR218" s="1624"/>
      <c r="AS218" s="1625">
        <f>SUM(CI141:CI152)</f>
        <v>0</v>
      </c>
      <c r="AT218" s="1626"/>
      <c r="AU218" s="1627">
        <f t="shared" ref="AU218:AU225" si="858">IFERROR(AS218*AQ218,"-")</f>
        <v>0</v>
      </c>
      <c r="AV218" s="1628"/>
      <c r="AW218" s="1628"/>
      <c r="AX218" s="1628"/>
      <c r="AY218" s="1629"/>
    </row>
    <row r="219" spans="2:51" ht="12.6" thickBot="1" x14ac:dyDescent="0.35">
      <c r="E219" s="128" t="s">
        <v>75</v>
      </c>
      <c r="F219" s="175">
        <f t="shared" ref="F219:K219" si="859">SUM(F214:F218)</f>
        <v>0</v>
      </c>
      <c r="G219" s="175">
        <f t="shared" si="859"/>
        <v>0</v>
      </c>
      <c r="H219" s="175">
        <f t="shared" si="859"/>
        <v>0</v>
      </c>
      <c r="I219" s="175">
        <f t="shared" si="859"/>
        <v>0</v>
      </c>
      <c r="J219" s="175">
        <f t="shared" si="859"/>
        <v>0</v>
      </c>
      <c r="K219" s="175">
        <f t="shared" si="859"/>
        <v>0</v>
      </c>
      <c r="L219" s="216">
        <f t="shared" si="855"/>
        <v>0</v>
      </c>
      <c r="AN219" s="924" t="str">
        <f t="shared" si="856"/>
        <v/>
      </c>
      <c r="AO219" s="1590">
        <f t="shared" si="856"/>
        <v>0</v>
      </c>
      <c r="AP219" s="1590"/>
      <c r="AQ219" s="1591" t="str">
        <f t="shared" si="857"/>
        <v>-</v>
      </c>
      <c r="AR219" s="1591"/>
      <c r="AS219" s="1593">
        <f>SUM(CJ141:CJ152)</f>
        <v>0</v>
      </c>
      <c r="AT219" s="1619"/>
      <c r="AU219" s="1595" t="str">
        <f t="shared" si="858"/>
        <v>-</v>
      </c>
      <c r="AV219" s="1596"/>
      <c r="AW219" s="1596"/>
      <c r="AX219" s="1596"/>
      <c r="AY219" s="1597"/>
    </row>
    <row r="220" spans="2:51" ht="12.6" thickBot="1" x14ac:dyDescent="0.35">
      <c r="E220" s="217" t="s">
        <v>82</v>
      </c>
      <c r="F220" s="218" t="str">
        <f t="shared" ref="F220:K220" si="860">IF(ISERROR(F219/$L$219),"",F219/$L$219)</f>
        <v/>
      </c>
      <c r="G220" s="218" t="str">
        <f t="shared" si="860"/>
        <v/>
      </c>
      <c r="H220" s="218" t="str">
        <f t="shared" si="860"/>
        <v/>
      </c>
      <c r="I220" s="218" t="str">
        <f t="shared" si="860"/>
        <v/>
      </c>
      <c r="J220" s="218" t="str">
        <f t="shared" si="860"/>
        <v/>
      </c>
      <c r="K220" s="218" t="str">
        <f t="shared" si="860"/>
        <v/>
      </c>
      <c r="L220" s="195"/>
      <c r="AN220" s="924" t="str">
        <f t="shared" si="856"/>
        <v/>
      </c>
      <c r="AO220" s="1590">
        <f t="shared" si="856"/>
        <v>0</v>
      </c>
      <c r="AP220" s="1590"/>
      <c r="AQ220" s="1591" t="str">
        <f t="shared" si="857"/>
        <v>-</v>
      </c>
      <c r="AR220" s="1591"/>
      <c r="AS220" s="1593">
        <f>SUM(CK141:CK152)</f>
        <v>0</v>
      </c>
      <c r="AT220" s="1619"/>
      <c r="AU220" s="1595" t="str">
        <f t="shared" si="858"/>
        <v>-</v>
      </c>
      <c r="AV220" s="1596"/>
      <c r="AW220" s="1596"/>
      <c r="AX220" s="1596"/>
      <c r="AY220" s="1597"/>
    </row>
    <row r="221" spans="2:51" ht="12" x14ac:dyDescent="0.3">
      <c r="E221" s="201"/>
      <c r="F221" s="317"/>
      <c r="G221" s="317"/>
      <c r="H221" s="317"/>
      <c r="I221" s="318"/>
      <c r="J221" s="317"/>
      <c r="K221" s="318"/>
      <c r="L221" s="69"/>
      <c r="AN221" s="924" t="str">
        <f t="shared" si="856"/>
        <v/>
      </c>
      <c r="AO221" s="1590">
        <f t="shared" si="856"/>
        <v>0</v>
      </c>
      <c r="AP221" s="1590"/>
      <c r="AQ221" s="1591" t="str">
        <f t="shared" si="857"/>
        <v>-</v>
      </c>
      <c r="AR221" s="1591"/>
      <c r="AS221" s="1593">
        <f>SUM(CL141:CL152)</f>
        <v>0</v>
      </c>
      <c r="AT221" s="1619"/>
      <c r="AU221" s="1595" t="str">
        <f t="shared" si="858"/>
        <v>-</v>
      </c>
      <c r="AV221" s="1596"/>
      <c r="AW221" s="1596"/>
      <c r="AX221" s="1596"/>
      <c r="AY221" s="1597"/>
    </row>
    <row r="222" spans="2:51" ht="12" x14ac:dyDescent="0.3">
      <c r="E222" s="132" t="s">
        <v>79</v>
      </c>
      <c r="AN222" s="924" t="str">
        <f t="shared" si="856"/>
        <v/>
      </c>
      <c r="AO222" s="1590">
        <f t="shared" si="856"/>
        <v>0</v>
      </c>
      <c r="AP222" s="1590"/>
      <c r="AQ222" s="1591" t="str">
        <f t="shared" si="857"/>
        <v>-</v>
      </c>
      <c r="AR222" s="1591"/>
      <c r="AS222" s="1593">
        <f>SUM(CM141:CM152)</f>
        <v>0</v>
      </c>
      <c r="AT222" s="1619"/>
      <c r="AU222" s="1595" t="str">
        <f t="shared" si="858"/>
        <v>-</v>
      </c>
      <c r="AV222" s="1596"/>
      <c r="AW222" s="1596"/>
      <c r="AX222" s="1596"/>
      <c r="AY222" s="1597"/>
    </row>
    <row r="223" spans="2:51" ht="12.6" thickBot="1" x14ac:dyDescent="0.35">
      <c r="AN223" s="924" t="str">
        <f t="shared" si="856"/>
        <v/>
      </c>
      <c r="AO223" s="1590">
        <f t="shared" si="856"/>
        <v>0</v>
      </c>
      <c r="AP223" s="1590"/>
      <c r="AQ223" s="1591" t="str">
        <f t="shared" si="857"/>
        <v>-</v>
      </c>
      <c r="AR223" s="1591"/>
      <c r="AS223" s="1593">
        <f>SUM(CN141:CN152)</f>
        <v>0</v>
      </c>
      <c r="AT223" s="1619"/>
      <c r="AU223" s="1595" t="str">
        <f t="shared" si="858"/>
        <v>-</v>
      </c>
      <c r="AV223" s="1596"/>
      <c r="AW223" s="1596"/>
      <c r="AX223" s="1596"/>
      <c r="AY223" s="1597"/>
    </row>
    <row r="224" spans="2:51" ht="12.6" thickBot="1" x14ac:dyDescent="0.35">
      <c r="E224" s="136" t="s">
        <v>70</v>
      </c>
      <c r="F224" s="137" t="s">
        <v>73</v>
      </c>
      <c r="G224" s="137" t="s">
        <v>82</v>
      </c>
      <c r="H224" s="137" t="s">
        <v>74</v>
      </c>
      <c r="I224" s="137" t="s">
        <v>82</v>
      </c>
      <c r="J224" s="137" t="s">
        <v>75</v>
      </c>
      <c r="K224" s="138" t="s">
        <v>76</v>
      </c>
      <c r="AN224" s="924" t="str">
        <f t="shared" si="856"/>
        <v/>
      </c>
      <c r="AO224" s="1590">
        <f t="shared" si="856"/>
        <v>0</v>
      </c>
      <c r="AP224" s="1590"/>
      <c r="AQ224" s="1591" t="str">
        <f t="shared" si="857"/>
        <v>-</v>
      </c>
      <c r="AR224" s="1591"/>
      <c r="AS224" s="1593">
        <f>SUM(CO141:CO152)</f>
        <v>0</v>
      </c>
      <c r="AT224" s="1619"/>
      <c r="AU224" s="1595" t="str">
        <f t="shared" si="858"/>
        <v>-</v>
      </c>
      <c r="AV224" s="1596"/>
      <c r="AW224" s="1596"/>
      <c r="AX224" s="1596"/>
      <c r="AY224" s="1597"/>
    </row>
    <row r="225" spans="2:54" ht="12.6" thickBot="1" x14ac:dyDescent="0.35">
      <c r="E225" s="667" t="s">
        <v>268</v>
      </c>
      <c r="F225" s="100">
        <f>SUMIF('3rd Party Channels'!$F$16:$F$31,'3rd Party Channels'!F224,'3rd Party Channels'!$L$16:$L$31)</f>
        <v>0</v>
      </c>
      <c r="G225" s="159" t="str">
        <f t="shared" ref="G225:G229" si="861">IF(ISERROR(F225/$J225),"",F225/$J225)</f>
        <v/>
      </c>
      <c r="H225" s="100">
        <f>SUMIF('3rd Party Channels'!$F$16:$F$31,'3rd Party Channels'!H224,'3rd Party Channels'!$L$16:$L$31)</f>
        <v>0</v>
      </c>
      <c r="I225" s="159" t="str">
        <f t="shared" ref="I225:I229" si="862">IF(ISERROR(H225/$J225),"",H225/$J225)</f>
        <v/>
      </c>
      <c r="J225" s="127">
        <f t="shared" ref="J225:J229" si="863">F225+H225</f>
        <v>0</v>
      </c>
      <c r="K225" s="168" t="str">
        <f>IF(ISERROR(J225/$J$230),"",J225/$J$230)</f>
        <v/>
      </c>
      <c r="AN225" s="158" t="str">
        <f t="shared" si="856"/>
        <v/>
      </c>
      <c r="AO225" s="1618">
        <f t="shared" si="856"/>
        <v>0</v>
      </c>
      <c r="AP225" s="1618"/>
      <c r="AQ225" s="1611" t="str">
        <f t="shared" si="857"/>
        <v>-</v>
      </c>
      <c r="AR225" s="1611"/>
      <c r="AS225" s="1616">
        <f>SUM(CP141:CP152)</f>
        <v>0</v>
      </c>
      <c r="AT225" s="1617"/>
      <c r="AU225" s="1603" t="str">
        <f t="shared" si="858"/>
        <v>-</v>
      </c>
      <c r="AV225" s="1604"/>
      <c r="AW225" s="1604"/>
      <c r="AX225" s="1604"/>
      <c r="AY225" s="1605"/>
    </row>
    <row r="226" spans="2:54" ht="15" customHeight="1" thickBot="1" x14ac:dyDescent="0.35">
      <c r="E226" s="319" t="s">
        <v>157</v>
      </c>
      <c r="F226" s="100">
        <f>SUMIF('3rd Party Channels'!$F$120:$F$135,'3rd Party Channels'!F224,'3rd Party Channels'!$L$120:$L$135)</f>
        <v>0</v>
      </c>
      <c r="G226" s="159" t="str">
        <f t="shared" si="861"/>
        <v/>
      </c>
      <c r="H226" s="100">
        <f>SUMIF('3rd Party Channels'!$F$120:$F$135,'3rd Party Channels'!H224,'3rd Party Channels'!$L$120:$L$135)</f>
        <v>0</v>
      </c>
      <c r="I226" s="159" t="str">
        <f t="shared" si="862"/>
        <v/>
      </c>
      <c r="J226" s="127">
        <f t="shared" si="863"/>
        <v>0</v>
      </c>
      <c r="K226" s="168" t="str">
        <f>IF(ISERROR(J226/$J$230),"",J226/$J$230)</f>
        <v/>
      </c>
      <c r="AN226" s="1584" t="s">
        <v>199</v>
      </c>
      <c r="AO226" s="1620"/>
      <c r="AP226" s="1620"/>
      <c r="AQ226" s="1620"/>
      <c r="AR226" s="1620"/>
      <c r="AS226" s="1574">
        <f>SUM(AS218:AT225)</f>
        <v>0</v>
      </c>
      <c r="AT226" s="1576"/>
      <c r="AU226" s="1587">
        <f>SUM(AU218:AY225)</f>
        <v>0</v>
      </c>
      <c r="AV226" s="1588"/>
      <c r="AW226" s="1588"/>
      <c r="AX226" s="1588"/>
      <c r="AY226" s="1589"/>
    </row>
    <row r="227" spans="2:54" ht="12.6" thickBot="1" x14ac:dyDescent="0.35">
      <c r="E227" s="319" t="s">
        <v>138</v>
      </c>
      <c r="F227" s="100">
        <f>SUMIF('3rd Party Channels'!$F$141:$F$152,'3rd Party Channels'!F224,'3rd Party Channels'!$L$141:$L$152)</f>
        <v>0</v>
      </c>
      <c r="G227" s="159" t="str">
        <f t="shared" si="861"/>
        <v/>
      </c>
      <c r="H227" s="100">
        <f>SUMIF('3rd Party Channels'!$F$141:$F$152,'3rd Party Channels'!H224,'3rd Party Channels'!$L$141:$L$152)</f>
        <v>0</v>
      </c>
      <c r="I227" s="159" t="str">
        <f t="shared" si="862"/>
        <v/>
      </c>
      <c r="J227" s="127">
        <f t="shared" si="863"/>
        <v>0</v>
      </c>
      <c r="K227" s="168" t="str">
        <f>IF(ISERROR(J227/$J$230),"",J227/$J$230)</f>
        <v/>
      </c>
      <c r="AN227" s="926"/>
      <c r="AO227" s="579"/>
      <c r="AP227" s="579"/>
      <c r="AQ227" s="579"/>
      <c r="AR227" s="579"/>
      <c r="AS227" s="312"/>
      <c r="AT227" s="312"/>
    </row>
    <row r="228" spans="2:54" ht="13.8" thickBot="1" x14ac:dyDescent="0.35">
      <c r="D228" s="68"/>
      <c r="E228" s="667" t="s">
        <v>292</v>
      </c>
      <c r="F228" s="107">
        <f>SUMIF('3rd Party Channels'!$F$37:$F$52,'3rd Party Channels'!F224,'3rd Party Channels'!$L$37:$L$52)</f>
        <v>0</v>
      </c>
      <c r="G228" s="159" t="str">
        <f t="shared" ref="G228" si="864">IF(ISERROR(F228/$J228),"",F228/$J228)</f>
        <v/>
      </c>
      <c r="H228" s="100">
        <f>SUMIF('3rd Party Channels'!$F$37:$F$52,'3rd Party Channels'!H224,'3rd Party Channels'!$L$37:$L$52)</f>
        <v>0</v>
      </c>
      <c r="I228" s="159" t="str">
        <f t="shared" ref="I228" si="865">IF(ISERROR(H228/$J228),"",H228/$J228)</f>
        <v/>
      </c>
      <c r="J228" s="127">
        <f t="shared" ref="J228" si="866">F228+H228</f>
        <v>0</v>
      </c>
      <c r="K228" s="168" t="str">
        <f>IF(ISERROR(J228/$J$230),"",J228/$J$230)</f>
        <v/>
      </c>
      <c r="AN228" s="1690" t="s">
        <v>255</v>
      </c>
      <c r="AO228" s="1691"/>
      <c r="AP228" s="1691"/>
      <c r="AQ228" s="1691"/>
      <c r="AR228" s="1691"/>
      <c r="AS228" s="1691"/>
      <c r="AT228" s="1691"/>
      <c r="AU228" s="1691"/>
      <c r="AV228" s="1691"/>
      <c r="AW228" s="1691"/>
      <c r="AX228" s="1691"/>
      <c r="AY228" s="1692"/>
    </row>
    <row r="229" spans="2:54" ht="12.6" thickBot="1" x14ac:dyDescent="0.35">
      <c r="E229" s="212" t="s">
        <v>164</v>
      </c>
      <c r="F229" s="107">
        <f>SUMIF('3rd Party Channels'!$F$159:$F$174,'3rd Party Channels'!F224,'3rd Party Channels'!$L$159:$L$174)</f>
        <v>0</v>
      </c>
      <c r="G229" s="159" t="str">
        <f t="shared" si="861"/>
        <v/>
      </c>
      <c r="H229" s="100">
        <f>SUMIF('3rd Party Channels'!$F$159:$F$174,'3rd Party Channels'!H224,'3rd Party Channels'!$L$159:$L$174)</f>
        <v>0</v>
      </c>
      <c r="I229" s="159" t="str">
        <f t="shared" si="862"/>
        <v/>
      </c>
      <c r="J229" s="127">
        <f t="shared" si="863"/>
        <v>0</v>
      </c>
      <c r="K229" s="168" t="str">
        <f>IF(ISERROR(J229/$J$230),"",J229/$J$230)</f>
        <v/>
      </c>
      <c r="AN229" s="927" t="s">
        <v>20</v>
      </c>
      <c r="AO229" s="1610" t="s">
        <v>21</v>
      </c>
      <c r="AP229" s="1610"/>
      <c r="AQ229" s="1610" t="s">
        <v>196</v>
      </c>
      <c r="AR229" s="1610"/>
      <c r="AS229" s="1584" t="s">
        <v>197</v>
      </c>
      <c r="AT229" s="1586"/>
      <c r="AU229" s="148" t="s">
        <v>198</v>
      </c>
      <c r="AV229" s="148"/>
      <c r="AW229" s="148"/>
      <c r="AX229" s="148"/>
      <c r="AY229" s="149"/>
    </row>
    <row r="230" spans="2:54" ht="13.95" customHeight="1" thickBot="1" x14ac:dyDescent="0.35">
      <c r="B230" s="201"/>
      <c r="C230" s="68"/>
      <c r="E230" s="320" t="s">
        <v>75</v>
      </c>
      <c r="F230" s="174">
        <f>SUM(F225:F229)</f>
        <v>0</v>
      </c>
      <c r="G230" s="184"/>
      <c r="H230" s="184">
        <f>SUM(H225:H229)</f>
        <v>0</v>
      </c>
      <c r="I230" s="184"/>
      <c r="J230" s="321">
        <f>SUM(J225:J229)</f>
        <v>0</v>
      </c>
      <c r="K230" s="7">
        <f>SUM(K225:K227)</f>
        <v>0</v>
      </c>
      <c r="AN230" s="923" t="str">
        <f t="shared" ref="AN230:AO237" si="867">AN182</f>
        <v>A</v>
      </c>
      <c r="AO230" s="1615">
        <f t="shared" si="867"/>
        <v>30</v>
      </c>
      <c r="AP230" s="1615"/>
      <c r="AQ230" s="1624">
        <f t="shared" ref="AQ230:AQ237" si="868">AQ182</f>
        <v>1</v>
      </c>
      <c r="AR230" s="1624"/>
      <c r="AS230" s="1625">
        <f>SUM(CI159:CI174)</f>
        <v>0</v>
      </c>
      <c r="AT230" s="1626"/>
      <c r="AU230" s="1627">
        <f>IFERROR(AS230*AQ230,"-")</f>
        <v>0</v>
      </c>
      <c r="AV230" s="1628"/>
      <c r="AW230" s="1628"/>
      <c r="AX230" s="1628"/>
      <c r="AY230" s="1629"/>
    </row>
    <row r="231" spans="2:54" ht="12" x14ac:dyDescent="0.3">
      <c r="D231" s="68"/>
      <c r="AN231" s="924" t="str">
        <f t="shared" si="867"/>
        <v/>
      </c>
      <c r="AO231" s="1590">
        <f t="shared" si="867"/>
        <v>0</v>
      </c>
      <c r="AP231" s="1590"/>
      <c r="AQ231" s="1591" t="str">
        <f t="shared" si="868"/>
        <v>-</v>
      </c>
      <c r="AR231" s="1591"/>
      <c r="AS231" s="1593">
        <f>SUM(CJ159:CJ174)</f>
        <v>0</v>
      </c>
      <c r="AT231" s="1619"/>
      <c r="AU231" s="1595" t="str">
        <f t="shared" ref="AU231:AU237" si="869">IFERROR(AS231*AQ231,"-")</f>
        <v>-</v>
      </c>
      <c r="AV231" s="1596"/>
      <c r="AW231" s="1596"/>
      <c r="AX231" s="1596"/>
      <c r="AY231" s="1597"/>
    </row>
    <row r="232" spans="2:54" ht="12" x14ac:dyDescent="0.3">
      <c r="D232" s="68"/>
      <c r="AN232" s="924" t="str">
        <f t="shared" si="867"/>
        <v/>
      </c>
      <c r="AO232" s="1590">
        <f t="shared" si="867"/>
        <v>0</v>
      </c>
      <c r="AP232" s="1590"/>
      <c r="AQ232" s="1591" t="str">
        <f t="shared" si="868"/>
        <v>-</v>
      </c>
      <c r="AR232" s="1591"/>
      <c r="AS232" s="1593">
        <f>SUM(CK159:CK174)</f>
        <v>0</v>
      </c>
      <c r="AT232" s="1619"/>
      <c r="AU232" s="1595" t="str">
        <f t="shared" si="869"/>
        <v>-</v>
      </c>
      <c r="AV232" s="1596"/>
      <c r="AW232" s="1596"/>
      <c r="AX232" s="1596"/>
      <c r="AY232" s="1597"/>
    </row>
    <row r="233" spans="2:54" ht="12" x14ac:dyDescent="0.3">
      <c r="D233" s="68"/>
      <c r="E233" s="132" t="s">
        <v>118</v>
      </c>
      <c r="AN233" s="924" t="str">
        <f t="shared" si="867"/>
        <v/>
      </c>
      <c r="AO233" s="1590">
        <f t="shared" si="867"/>
        <v>0</v>
      </c>
      <c r="AP233" s="1590"/>
      <c r="AQ233" s="1591" t="str">
        <f t="shared" si="868"/>
        <v>-</v>
      </c>
      <c r="AR233" s="1591"/>
      <c r="AS233" s="1593">
        <f>SUM(CL159:CL174)</f>
        <v>0</v>
      </c>
      <c r="AT233" s="1619"/>
      <c r="AU233" s="1595" t="str">
        <f t="shared" si="869"/>
        <v>-</v>
      </c>
      <c r="AV233" s="1596"/>
      <c r="AW233" s="1596"/>
      <c r="AX233" s="1596"/>
      <c r="AY233" s="1597"/>
    </row>
    <row r="234" spans="2:54" ht="12.6" thickBot="1" x14ac:dyDescent="0.35">
      <c r="F234" s="186"/>
      <c r="G234" s="186"/>
      <c r="H234" s="186"/>
      <c r="I234" s="93"/>
      <c r="J234" s="186"/>
      <c r="AN234" s="924" t="str">
        <f t="shared" si="867"/>
        <v/>
      </c>
      <c r="AO234" s="1590">
        <f t="shared" si="867"/>
        <v>0</v>
      </c>
      <c r="AP234" s="1590"/>
      <c r="AQ234" s="1591" t="str">
        <f t="shared" si="868"/>
        <v>-</v>
      </c>
      <c r="AR234" s="1591"/>
      <c r="AS234" s="1593">
        <f>SUM(CM159:CM174)</f>
        <v>0</v>
      </c>
      <c r="AT234" s="1619"/>
      <c r="AU234" s="1595" t="str">
        <f t="shared" si="869"/>
        <v>-</v>
      </c>
      <c r="AV234" s="1596"/>
      <c r="AW234" s="1596"/>
      <c r="AX234" s="1596"/>
      <c r="AY234" s="1597"/>
    </row>
    <row r="235" spans="2:54" ht="12.6" thickBot="1" x14ac:dyDescent="0.35">
      <c r="E235" s="136" t="s">
        <v>70</v>
      </c>
      <c r="F235" s="187" t="s">
        <v>169</v>
      </c>
      <c r="G235" s="187" t="s">
        <v>170</v>
      </c>
      <c r="H235" s="187" t="s">
        <v>175</v>
      </c>
      <c r="I235" s="187" t="s">
        <v>176</v>
      </c>
      <c r="J235" s="187" t="s">
        <v>177</v>
      </c>
      <c r="K235" s="187" t="s">
        <v>178</v>
      </c>
      <c r="L235" s="188" t="s">
        <v>75</v>
      </c>
      <c r="AN235" s="924" t="str">
        <f t="shared" si="867"/>
        <v/>
      </c>
      <c r="AO235" s="1590">
        <f t="shared" si="867"/>
        <v>0</v>
      </c>
      <c r="AP235" s="1590"/>
      <c r="AQ235" s="1591" t="str">
        <f t="shared" si="868"/>
        <v>-</v>
      </c>
      <c r="AR235" s="1591"/>
      <c r="AS235" s="1593">
        <f>SUM(CN159:CN174)</f>
        <v>0</v>
      </c>
      <c r="AT235" s="1619"/>
      <c r="AU235" s="1595" t="str">
        <f t="shared" si="869"/>
        <v>-</v>
      </c>
      <c r="AV235" s="1596"/>
      <c r="AW235" s="1596"/>
      <c r="AX235" s="1596"/>
      <c r="AY235" s="1597"/>
    </row>
    <row r="236" spans="2:54" ht="12" x14ac:dyDescent="0.3">
      <c r="E236" s="667" t="s">
        <v>268</v>
      </c>
      <c r="F236" s="285">
        <f>AN34</f>
        <v>0</v>
      </c>
      <c r="G236" s="285">
        <f>AS34</f>
        <v>0</v>
      </c>
      <c r="H236" s="285">
        <f>AZ34</f>
        <v>0</v>
      </c>
      <c r="I236" s="285">
        <f>BG34</f>
        <v>0</v>
      </c>
      <c r="J236" s="285">
        <f>BN34</f>
        <v>0</v>
      </c>
      <c r="K236" s="285">
        <f>BR34</f>
        <v>0</v>
      </c>
      <c r="L236" s="324">
        <f t="shared" ref="L236:L241" si="870">SUM(F236:K236)</f>
        <v>0</v>
      </c>
      <c r="AN236" s="924" t="str">
        <f t="shared" si="867"/>
        <v/>
      </c>
      <c r="AO236" s="1590">
        <f t="shared" si="867"/>
        <v>0</v>
      </c>
      <c r="AP236" s="1590"/>
      <c r="AQ236" s="1591" t="str">
        <f t="shared" si="868"/>
        <v>-</v>
      </c>
      <c r="AR236" s="1591"/>
      <c r="AS236" s="1593">
        <f>SUM(CO159:CO174)</f>
        <v>0</v>
      </c>
      <c r="AT236" s="1619"/>
      <c r="AU236" s="1595" t="str">
        <f t="shared" si="869"/>
        <v>-</v>
      </c>
      <c r="AV236" s="1596"/>
      <c r="AW236" s="1596"/>
      <c r="AX236" s="1596"/>
      <c r="AY236" s="1597"/>
    </row>
    <row r="237" spans="2:54" ht="14.4" customHeight="1" thickBot="1" x14ac:dyDescent="0.35">
      <c r="E237" s="212" t="s">
        <v>157</v>
      </c>
      <c r="F237" s="325">
        <f>AN138</f>
        <v>0</v>
      </c>
      <c r="G237" s="285">
        <f>AS138</f>
        <v>0</v>
      </c>
      <c r="H237" s="285">
        <f>AZ138</f>
        <v>0</v>
      </c>
      <c r="I237" s="285">
        <f>BG138</f>
        <v>0</v>
      </c>
      <c r="J237" s="285">
        <f>BN138</f>
        <v>0</v>
      </c>
      <c r="K237" s="285">
        <f>BR138</f>
        <v>0</v>
      </c>
      <c r="L237" s="324">
        <f t="shared" si="870"/>
        <v>0</v>
      </c>
      <c r="AN237" s="158" t="str">
        <f t="shared" si="867"/>
        <v/>
      </c>
      <c r="AO237" s="1618">
        <f t="shared" si="867"/>
        <v>0</v>
      </c>
      <c r="AP237" s="1618"/>
      <c r="AQ237" s="1611" t="str">
        <f t="shared" si="868"/>
        <v>-</v>
      </c>
      <c r="AR237" s="1611"/>
      <c r="AS237" s="1616">
        <f>SUM(CP159:CP174)</f>
        <v>0</v>
      </c>
      <c r="AT237" s="1617"/>
      <c r="AU237" s="1603" t="str">
        <f t="shared" si="869"/>
        <v>-</v>
      </c>
      <c r="AV237" s="1604"/>
      <c r="AW237" s="1604"/>
      <c r="AX237" s="1604"/>
      <c r="AY237" s="1605"/>
    </row>
    <row r="238" spans="2:54" ht="12.6" thickBot="1" x14ac:dyDescent="0.35">
      <c r="E238" s="319" t="s">
        <v>138</v>
      </c>
      <c r="F238" s="325">
        <f>AN155</f>
        <v>0</v>
      </c>
      <c r="G238" s="285">
        <f>AS155</f>
        <v>0</v>
      </c>
      <c r="H238" s="285">
        <f>AZ155</f>
        <v>0</v>
      </c>
      <c r="I238" s="285">
        <f>BG155</f>
        <v>0</v>
      </c>
      <c r="J238" s="285">
        <f>BN155</f>
        <v>0</v>
      </c>
      <c r="K238" s="285">
        <f>BR155</f>
        <v>0</v>
      </c>
      <c r="L238" s="324">
        <f t="shared" si="870"/>
        <v>0</v>
      </c>
      <c r="AN238" s="1584" t="s">
        <v>199</v>
      </c>
      <c r="AO238" s="1620"/>
      <c r="AP238" s="1620"/>
      <c r="AQ238" s="1620"/>
      <c r="AR238" s="1620"/>
      <c r="AS238" s="1574">
        <f>SUM(AS230:AT237)</f>
        <v>0</v>
      </c>
      <c r="AT238" s="1576"/>
      <c r="AU238" s="1587">
        <f>SUM(AU230:AY237)</f>
        <v>0</v>
      </c>
      <c r="AV238" s="1588"/>
      <c r="AW238" s="1588"/>
      <c r="AX238" s="1588"/>
      <c r="AY238" s="1589"/>
    </row>
    <row r="239" spans="2:54" ht="12.6" thickBot="1" x14ac:dyDescent="0.35">
      <c r="E239" s="667" t="s">
        <v>292</v>
      </c>
      <c r="F239" s="920">
        <f>AN55</f>
        <v>0</v>
      </c>
      <c r="G239" s="921">
        <f>AS55</f>
        <v>0</v>
      </c>
      <c r="H239" s="285">
        <f>AZ55</f>
        <v>0</v>
      </c>
      <c r="I239" s="285">
        <f>BG55</f>
        <v>0</v>
      </c>
      <c r="J239" s="285">
        <f>BN55</f>
        <v>0</v>
      </c>
      <c r="K239" s="285">
        <f>BR55</f>
        <v>0</v>
      </c>
      <c r="L239" s="324">
        <f t="shared" ref="L239" si="871">SUM(F239:K239)</f>
        <v>0</v>
      </c>
      <c r="O239" s="342"/>
      <c r="P239" s="342"/>
      <c r="Q239" s="342"/>
      <c r="R239" s="342"/>
      <c r="S239" s="342"/>
      <c r="T239" s="342"/>
      <c r="U239" s="342"/>
      <c r="V239" s="342"/>
      <c r="W239" s="342"/>
      <c r="X239" s="342"/>
      <c r="Y239" s="342"/>
      <c r="Z239" s="342"/>
      <c r="AA239" s="342"/>
      <c r="AB239" s="342"/>
      <c r="AC239" s="342"/>
      <c r="AD239" s="342"/>
      <c r="AE239" s="342"/>
      <c r="AF239" s="342"/>
      <c r="AG239" s="342"/>
      <c r="AH239" s="342"/>
      <c r="AI239" s="342"/>
      <c r="AJ239" s="342"/>
      <c r="AK239" s="342"/>
      <c r="AL239" s="342"/>
      <c r="AM239" s="342"/>
      <c r="AN239" s="925"/>
      <c r="AO239" s="919"/>
      <c r="AP239" s="919"/>
      <c r="AQ239" s="919"/>
      <c r="AR239" s="919"/>
      <c r="AS239" s="313"/>
      <c r="AT239" s="313"/>
      <c r="AU239" s="313"/>
      <c r="AV239" s="313"/>
      <c r="AW239" s="313"/>
      <c r="AX239" s="313"/>
      <c r="AY239" s="313"/>
      <c r="AZ239" s="342"/>
      <c r="BA239" s="342"/>
      <c r="BB239" s="342"/>
    </row>
    <row r="240" spans="2:54" ht="12.6" customHeight="1" thickBot="1" x14ac:dyDescent="0.35">
      <c r="E240" s="290" t="s">
        <v>164</v>
      </c>
      <c r="F240" s="326">
        <f>AN177</f>
        <v>0</v>
      </c>
      <c r="G240" s="326">
        <f>AS177</f>
        <v>0</v>
      </c>
      <c r="H240" s="285">
        <f>AZ177</f>
        <v>0</v>
      </c>
      <c r="I240" s="285">
        <f>BG177</f>
        <v>0</v>
      </c>
      <c r="J240" s="285">
        <f>BN177</f>
        <v>0</v>
      </c>
      <c r="K240" s="285">
        <f>BR177</f>
        <v>0</v>
      </c>
      <c r="L240" s="324">
        <f t="shared" si="870"/>
        <v>0</v>
      </c>
      <c r="AN240" s="1687" t="s">
        <v>292</v>
      </c>
      <c r="AO240" s="1688"/>
      <c r="AP240" s="1688"/>
      <c r="AQ240" s="1688"/>
      <c r="AR240" s="1688"/>
      <c r="AS240" s="1688"/>
      <c r="AT240" s="1688"/>
      <c r="AU240" s="1688"/>
      <c r="AV240" s="1688"/>
      <c r="AW240" s="1688"/>
      <c r="AX240" s="1688"/>
      <c r="AY240" s="1689"/>
    </row>
    <row r="241" spans="5:51" ht="12.6" customHeight="1" thickBot="1" x14ac:dyDescent="0.35">
      <c r="E241" s="128" t="s">
        <v>75</v>
      </c>
      <c r="F241" s="175">
        <f t="shared" ref="F241:K241" si="872">SUM(F236:F240)</f>
        <v>0</v>
      </c>
      <c r="G241" s="175">
        <f t="shared" si="872"/>
        <v>0</v>
      </c>
      <c r="H241" s="175">
        <f t="shared" si="872"/>
        <v>0</v>
      </c>
      <c r="I241" s="175">
        <f t="shared" si="872"/>
        <v>0</v>
      </c>
      <c r="J241" s="175">
        <f t="shared" si="872"/>
        <v>0</v>
      </c>
      <c r="K241" s="175">
        <f t="shared" si="872"/>
        <v>0</v>
      </c>
      <c r="L241" s="216">
        <f t="shared" si="870"/>
        <v>0</v>
      </c>
      <c r="AN241" s="927" t="s">
        <v>20</v>
      </c>
      <c r="AO241" s="1610" t="s">
        <v>21</v>
      </c>
      <c r="AP241" s="1610"/>
      <c r="AQ241" s="1610" t="s">
        <v>196</v>
      </c>
      <c r="AR241" s="1610"/>
      <c r="AS241" s="1584" t="s">
        <v>197</v>
      </c>
      <c r="AT241" s="1586"/>
      <c r="AU241" s="148" t="s">
        <v>198</v>
      </c>
      <c r="AV241" s="148"/>
      <c r="AW241" s="148"/>
      <c r="AX241" s="148"/>
      <c r="AY241" s="149"/>
    </row>
    <row r="242" spans="5:51" ht="13.2" customHeight="1" thickBot="1" x14ac:dyDescent="0.35">
      <c r="E242" s="217" t="s">
        <v>82</v>
      </c>
      <c r="F242" s="218" t="str">
        <f t="shared" ref="F242:K242" si="873">IF(ISERROR(F241/$L$241),"",F241/$L$241)</f>
        <v/>
      </c>
      <c r="G242" s="218" t="str">
        <f t="shared" si="873"/>
        <v/>
      </c>
      <c r="H242" s="218" t="str">
        <f t="shared" si="873"/>
        <v/>
      </c>
      <c r="I242" s="218" t="str">
        <f t="shared" si="873"/>
        <v/>
      </c>
      <c r="J242" s="218" t="str">
        <f t="shared" si="873"/>
        <v/>
      </c>
      <c r="K242" s="218" t="str">
        <f t="shared" si="873"/>
        <v/>
      </c>
      <c r="L242" s="195"/>
      <c r="N242" s="342"/>
      <c r="AN242" s="923" t="str">
        <f t="shared" ref="AN242:AO249" si="874">AN182</f>
        <v>A</v>
      </c>
      <c r="AO242" s="1615">
        <f t="shared" si="874"/>
        <v>30</v>
      </c>
      <c r="AP242" s="1615"/>
      <c r="AQ242" s="1624">
        <f t="shared" ref="AQ242:AQ249" si="875">AQ182</f>
        <v>1</v>
      </c>
      <c r="AR242" s="1624"/>
      <c r="AS242" s="1625">
        <f>SUM(CI37:CI52)</f>
        <v>0</v>
      </c>
      <c r="AT242" s="1626"/>
      <c r="AU242" s="1627">
        <f>IFERROR(AS242*AQ242,"-")</f>
        <v>0</v>
      </c>
      <c r="AV242" s="1628"/>
      <c r="AW242" s="1628"/>
      <c r="AX242" s="1628"/>
      <c r="AY242" s="1629"/>
    </row>
    <row r="243" spans="5:51" ht="12.6" customHeight="1" x14ac:dyDescent="0.3">
      <c r="AN243" s="924" t="str">
        <f t="shared" si="874"/>
        <v/>
      </c>
      <c r="AO243" s="1590">
        <f t="shared" si="874"/>
        <v>0</v>
      </c>
      <c r="AP243" s="1590"/>
      <c r="AQ243" s="1591" t="str">
        <f t="shared" si="875"/>
        <v>-</v>
      </c>
      <c r="AR243" s="1591"/>
      <c r="AS243" s="1593">
        <f>SUM(CJ37:CJ52)</f>
        <v>0</v>
      </c>
      <c r="AT243" s="1619"/>
      <c r="AU243" s="1595" t="str">
        <f t="shared" ref="AU243:AU249" si="876">IFERROR(AS243*AQ243,"-")</f>
        <v>-</v>
      </c>
      <c r="AV243" s="1596"/>
      <c r="AW243" s="1596"/>
      <c r="AX243" s="1596"/>
      <c r="AY243" s="1597"/>
    </row>
    <row r="244" spans="5:51" ht="12.6" customHeight="1" x14ac:dyDescent="0.3">
      <c r="E244" s="132" t="s">
        <v>125</v>
      </c>
      <c r="AN244" s="924" t="str">
        <f t="shared" si="874"/>
        <v/>
      </c>
      <c r="AO244" s="1590">
        <f t="shared" si="874"/>
        <v>0</v>
      </c>
      <c r="AP244" s="1590"/>
      <c r="AQ244" s="1591" t="str">
        <f t="shared" si="875"/>
        <v>-</v>
      </c>
      <c r="AR244" s="1591"/>
      <c r="AS244" s="1593">
        <f>SUM(CK37:CK52)</f>
        <v>0</v>
      </c>
      <c r="AT244" s="1619"/>
      <c r="AU244" s="1595" t="str">
        <f t="shared" si="876"/>
        <v>-</v>
      </c>
      <c r="AV244" s="1596"/>
      <c r="AW244" s="1596"/>
      <c r="AX244" s="1596"/>
      <c r="AY244" s="1597"/>
    </row>
    <row r="245" spans="5:51" ht="12.6" customHeight="1" thickBot="1" x14ac:dyDescent="0.35">
      <c r="AN245" s="924" t="str">
        <f t="shared" si="874"/>
        <v/>
      </c>
      <c r="AO245" s="1590">
        <f t="shared" si="874"/>
        <v>0</v>
      </c>
      <c r="AP245" s="1590"/>
      <c r="AQ245" s="1591" t="str">
        <f t="shared" si="875"/>
        <v>-</v>
      </c>
      <c r="AR245" s="1591"/>
      <c r="AS245" s="1593">
        <f>SUM(CL37:CL52)</f>
        <v>0</v>
      </c>
      <c r="AT245" s="1619"/>
      <c r="AU245" s="1595" t="str">
        <f t="shared" si="876"/>
        <v>-</v>
      </c>
      <c r="AV245" s="1596"/>
      <c r="AW245" s="1596"/>
      <c r="AX245" s="1596"/>
      <c r="AY245" s="1597"/>
    </row>
    <row r="246" spans="5:51" ht="12.6" customHeight="1" thickBot="1" x14ac:dyDescent="0.35">
      <c r="E246" s="136" t="s">
        <v>70</v>
      </c>
      <c r="F246" s="137" t="s">
        <v>210</v>
      </c>
      <c r="G246" s="137" t="s">
        <v>82</v>
      </c>
      <c r="H246" s="137" t="s">
        <v>126</v>
      </c>
      <c r="I246" s="137" t="s">
        <v>82</v>
      </c>
      <c r="J246" s="138" t="s">
        <v>75</v>
      </c>
      <c r="AN246" s="924" t="str">
        <f t="shared" si="874"/>
        <v/>
      </c>
      <c r="AO246" s="1590">
        <f t="shared" si="874"/>
        <v>0</v>
      </c>
      <c r="AP246" s="1590"/>
      <c r="AQ246" s="1591" t="str">
        <f t="shared" si="875"/>
        <v>-</v>
      </c>
      <c r="AR246" s="1591"/>
      <c r="AS246" s="1593">
        <f>SUM(CM37:CM52)</f>
        <v>0</v>
      </c>
      <c r="AT246" s="1619"/>
      <c r="AU246" s="1595" t="str">
        <f t="shared" si="876"/>
        <v>-</v>
      </c>
      <c r="AV246" s="1596"/>
      <c r="AW246" s="1596"/>
      <c r="AX246" s="1596"/>
      <c r="AY246" s="1597"/>
    </row>
    <row r="247" spans="5:51" ht="12.6" customHeight="1" x14ac:dyDescent="0.3">
      <c r="E247" s="667" t="s">
        <v>268</v>
      </c>
      <c r="F247" s="9">
        <f>P32+R32+T32+V32+X32</f>
        <v>0</v>
      </c>
      <c r="G247" s="219" t="str">
        <f t="shared" ref="G247:G252" si="877">IF(ISERROR(F247/$J247),"",F247/$J247)</f>
        <v/>
      </c>
      <c r="H247" s="9">
        <f>Y32+Z32+AA32</f>
        <v>0</v>
      </c>
      <c r="I247" s="143" t="str">
        <f t="shared" ref="I247:I252" si="878">IF(ISERROR(H247/$J247),"",H247/$J247)</f>
        <v/>
      </c>
      <c r="J247" s="327">
        <f t="shared" ref="J247:J252" si="879">F247+H247</f>
        <v>0</v>
      </c>
      <c r="AN247" s="924" t="str">
        <f t="shared" si="874"/>
        <v/>
      </c>
      <c r="AO247" s="1590">
        <f t="shared" si="874"/>
        <v>0</v>
      </c>
      <c r="AP247" s="1590"/>
      <c r="AQ247" s="1591" t="str">
        <f t="shared" si="875"/>
        <v>-</v>
      </c>
      <c r="AR247" s="1591"/>
      <c r="AS247" s="1593">
        <f>SUM(CN37:CN52)</f>
        <v>0</v>
      </c>
      <c r="AT247" s="1619"/>
      <c r="AU247" s="1595" t="str">
        <f t="shared" si="876"/>
        <v>-</v>
      </c>
      <c r="AV247" s="1596"/>
      <c r="AW247" s="1596"/>
      <c r="AX247" s="1596"/>
      <c r="AY247" s="1597"/>
    </row>
    <row r="248" spans="5:51" ht="12.6" customHeight="1" x14ac:dyDescent="0.3">
      <c r="E248" s="212" t="s">
        <v>157</v>
      </c>
      <c r="F248" s="9">
        <f>P136+R136+T136+V136+X136</f>
        <v>0</v>
      </c>
      <c r="G248" s="300" t="str">
        <f>IF(ISERROR(F248/$J248),"",F248/$J248)</f>
        <v/>
      </c>
      <c r="H248" s="9">
        <f>Y136+Z136+AA136</f>
        <v>0</v>
      </c>
      <c r="I248" s="159" t="str">
        <f>IF(ISERROR(H248/$J248),"",H248/$J248)</f>
        <v/>
      </c>
      <c r="J248" s="327">
        <f>F248+H248</f>
        <v>0</v>
      </c>
      <c r="AN248" s="924" t="str">
        <f t="shared" si="874"/>
        <v/>
      </c>
      <c r="AO248" s="1590">
        <f t="shared" si="874"/>
        <v>0</v>
      </c>
      <c r="AP248" s="1590"/>
      <c r="AQ248" s="1591" t="str">
        <f t="shared" si="875"/>
        <v>-</v>
      </c>
      <c r="AR248" s="1591"/>
      <c r="AS248" s="1593">
        <f>SUM(CO37:CO52)</f>
        <v>0</v>
      </c>
      <c r="AT248" s="1619"/>
      <c r="AU248" s="1595" t="str">
        <f t="shared" si="876"/>
        <v>-</v>
      </c>
      <c r="AV248" s="1596"/>
      <c r="AW248" s="1596"/>
      <c r="AX248" s="1596"/>
      <c r="AY248" s="1597"/>
    </row>
    <row r="249" spans="5:51" ht="12.6" customHeight="1" thickBot="1" x14ac:dyDescent="0.35">
      <c r="E249" s="319" t="s">
        <v>138</v>
      </c>
      <c r="F249" s="9">
        <f>P153+R153+T153+V153+X153</f>
        <v>0</v>
      </c>
      <c r="G249" s="300" t="str">
        <f t="shared" si="877"/>
        <v/>
      </c>
      <c r="H249" s="9">
        <f>Y153+Z153+AA153</f>
        <v>0</v>
      </c>
      <c r="I249" s="159" t="str">
        <f t="shared" si="878"/>
        <v/>
      </c>
      <c r="J249" s="327">
        <f t="shared" si="879"/>
        <v>0</v>
      </c>
      <c r="AN249" s="158" t="str">
        <f t="shared" si="874"/>
        <v/>
      </c>
      <c r="AO249" s="1618">
        <f t="shared" si="874"/>
        <v>0</v>
      </c>
      <c r="AP249" s="1618"/>
      <c r="AQ249" s="1611" t="str">
        <f t="shared" si="875"/>
        <v>-</v>
      </c>
      <c r="AR249" s="1611"/>
      <c r="AS249" s="1616">
        <f>SUM(CP37:CP52)</f>
        <v>0</v>
      </c>
      <c r="AT249" s="1617"/>
      <c r="AU249" s="1603" t="str">
        <f t="shared" si="876"/>
        <v>-</v>
      </c>
      <c r="AV249" s="1604"/>
      <c r="AW249" s="1604"/>
      <c r="AX249" s="1604"/>
      <c r="AY249" s="1605"/>
    </row>
    <row r="250" spans="5:51" ht="12.6" customHeight="1" thickBot="1" x14ac:dyDescent="0.35">
      <c r="E250" s="667" t="s">
        <v>292</v>
      </c>
      <c r="F250" s="8">
        <f>P53+R53+T53+V53+X53</f>
        <v>0</v>
      </c>
      <c r="G250" s="300" t="str">
        <f t="shared" si="877"/>
        <v/>
      </c>
      <c r="H250" s="9">
        <f>Y53+Z53+AA53</f>
        <v>0</v>
      </c>
      <c r="I250" s="159" t="str">
        <f t="shared" si="878"/>
        <v/>
      </c>
      <c r="J250" s="327">
        <f t="shared" si="879"/>
        <v>0</v>
      </c>
      <c r="AN250" s="1584" t="s">
        <v>199</v>
      </c>
      <c r="AO250" s="1620"/>
      <c r="AP250" s="1620"/>
      <c r="AQ250" s="1620"/>
      <c r="AR250" s="1620"/>
      <c r="AS250" s="1574">
        <f>SUM(AS242:AT249)</f>
        <v>0</v>
      </c>
      <c r="AT250" s="1576"/>
      <c r="AU250" s="1587">
        <f>SUM(AU242:AY249)</f>
        <v>0</v>
      </c>
      <c r="AV250" s="1588"/>
      <c r="AW250" s="1588"/>
      <c r="AX250" s="1588"/>
      <c r="AY250" s="1589"/>
    </row>
    <row r="251" spans="5:51" ht="12.6" customHeight="1" thickBot="1" x14ac:dyDescent="0.35">
      <c r="E251" s="212" t="s">
        <v>164</v>
      </c>
      <c r="F251" s="8">
        <f>P175+R175+T175+V175+X175</f>
        <v>0</v>
      </c>
      <c r="G251" s="300" t="str">
        <f t="shared" si="877"/>
        <v/>
      </c>
      <c r="H251" s="9">
        <f>Y175+Z175+AA175</f>
        <v>0</v>
      </c>
      <c r="I251" s="159" t="str">
        <f t="shared" si="878"/>
        <v/>
      </c>
      <c r="J251" s="327">
        <f t="shared" si="879"/>
        <v>0</v>
      </c>
    </row>
    <row r="252" spans="5:51" ht="14.4" thickTop="1" thickBot="1" x14ac:dyDescent="0.35">
      <c r="E252" s="128" t="s">
        <v>75</v>
      </c>
      <c r="F252" s="220">
        <f>SUM(F247:F251)</f>
        <v>0</v>
      </c>
      <c r="G252" s="221" t="str">
        <f t="shared" si="877"/>
        <v/>
      </c>
      <c r="H252" s="220">
        <f>SUM(H247:H251)</f>
        <v>0</v>
      </c>
      <c r="I252" s="291" t="str">
        <f t="shared" si="878"/>
        <v/>
      </c>
      <c r="J252" s="328">
        <f t="shared" si="879"/>
        <v>0</v>
      </c>
      <c r="AN252" s="1649" t="s">
        <v>206</v>
      </c>
      <c r="AO252" s="1650"/>
      <c r="AP252" s="1650"/>
      <c r="AQ252" s="1650"/>
      <c r="AR252" s="1650"/>
      <c r="AS252" s="1650"/>
      <c r="AT252" s="1650"/>
      <c r="AU252" s="1650"/>
      <c r="AV252" s="1650"/>
      <c r="AW252" s="1650"/>
      <c r="AX252" s="1650"/>
      <c r="AY252" s="1651"/>
    </row>
    <row r="253" spans="5:51" ht="12.6" thickBot="1" x14ac:dyDescent="0.35">
      <c r="AN253" s="928" t="s">
        <v>20</v>
      </c>
      <c r="AO253" s="1610" t="s">
        <v>21</v>
      </c>
      <c r="AP253" s="1610"/>
      <c r="AQ253" s="1610" t="s">
        <v>196</v>
      </c>
      <c r="AR253" s="1610"/>
      <c r="AS253" s="1584" t="s">
        <v>197</v>
      </c>
      <c r="AT253" s="1586"/>
      <c r="AU253" s="148" t="s">
        <v>198</v>
      </c>
      <c r="AV253" s="148"/>
      <c r="AW253" s="148"/>
      <c r="AX253" s="148"/>
      <c r="AY253" s="197"/>
    </row>
    <row r="254" spans="5:51" ht="12" x14ac:dyDescent="0.3">
      <c r="AN254" s="322" t="str">
        <f t="shared" ref="AN254:AO261" si="880">AN182</f>
        <v>A</v>
      </c>
      <c r="AO254" s="1686">
        <f t="shared" si="880"/>
        <v>30</v>
      </c>
      <c r="AP254" s="1686"/>
      <c r="AQ254" s="1684">
        <f t="shared" ref="AQ254:AQ261" si="881">AQ182</f>
        <v>1</v>
      </c>
      <c r="AR254" s="1685"/>
      <c r="AS254" s="1679">
        <f t="shared" ref="AS254:AS261" si="882">SUM(AS182,AS206,AS218,AS230,AS194,AS242)</f>
        <v>0</v>
      </c>
      <c r="AT254" s="1680"/>
      <c r="AU254" s="1676">
        <f t="shared" ref="AU254:AU261" si="883">IFERROR(AS254*AQ254,"-")</f>
        <v>0</v>
      </c>
      <c r="AV254" s="1677"/>
      <c r="AW254" s="1677"/>
      <c r="AX254" s="1677"/>
      <c r="AY254" s="1678"/>
    </row>
    <row r="255" spans="5:51" ht="12.6" thickBot="1" x14ac:dyDescent="0.35">
      <c r="AN255" s="323" t="str">
        <f t="shared" si="880"/>
        <v/>
      </c>
      <c r="AO255" s="1667">
        <f t="shared" si="880"/>
        <v>0</v>
      </c>
      <c r="AP255" s="1667"/>
      <c r="AQ255" s="1668" t="str">
        <f t="shared" si="881"/>
        <v>-</v>
      </c>
      <c r="AR255" s="1669"/>
      <c r="AS255" s="1670">
        <f t="shared" si="882"/>
        <v>0</v>
      </c>
      <c r="AT255" s="1671"/>
      <c r="AU255" s="1672" t="str">
        <f t="shared" si="883"/>
        <v>-</v>
      </c>
      <c r="AV255" s="1673"/>
      <c r="AW255" s="1673"/>
      <c r="AX255" s="1673"/>
      <c r="AY255" s="1674"/>
    </row>
    <row r="256" spans="5:51" ht="12.6" thickBot="1" x14ac:dyDescent="0.35">
      <c r="E256" s="1169" t="s">
        <v>384</v>
      </c>
      <c r="F256" s="1170"/>
      <c r="AN256" s="323" t="str">
        <f t="shared" si="880"/>
        <v/>
      </c>
      <c r="AO256" s="1667">
        <f t="shared" si="880"/>
        <v>0</v>
      </c>
      <c r="AP256" s="1667"/>
      <c r="AQ256" s="1668" t="str">
        <f t="shared" si="881"/>
        <v>-</v>
      </c>
      <c r="AR256" s="1669"/>
      <c r="AS256" s="1670">
        <f t="shared" si="882"/>
        <v>0</v>
      </c>
      <c r="AT256" s="1671"/>
      <c r="AU256" s="1672" t="str">
        <f t="shared" si="883"/>
        <v>-</v>
      </c>
      <c r="AV256" s="1673"/>
      <c r="AW256" s="1673"/>
      <c r="AX256" s="1673"/>
      <c r="AY256" s="1674"/>
    </row>
    <row r="257" spans="5:51" ht="12.6" thickBot="1" x14ac:dyDescent="0.35">
      <c r="F257" s="186"/>
      <c r="G257" s="186"/>
      <c r="H257" s="186"/>
      <c r="I257" s="1162"/>
      <c r="J257" s="186"/>
      <c r="AN257" s="323" t="str">
        <f t="shared" si="880"/>
        <v/>
      </c>
      <c r="AO257" s="1667">
        <f t="shared" si="880"/>
        <v>0</v>
      </c>
      <c r="AP257" s="1667"/>
      <c r="AQ257" s="1668" t="str">
        <f t="shared" si="881"/>
        <v>-</v>
      </c>
      <c r="AR257" s="1669"/>
      <c r="AS257" s="1670">
        <f t="shared" si="882"/>
        <v>0</v>
      </c>
      <c r="AT257" s="1671"/>
      <c r="AU257" s="1672" t="str">
        <f t="shared" si="883"/>
        <v>-</v>
      </c>
      <c r="AV257" s="1673"/>
      <c r="AW257" s="1673"/>
      <c r="AX257" s="1673"/>
      <c r="AY257" s="1674"/>
    </row>
    <row r="258" spans="5:51" ht="12.6" thickBot="1" x14ac:dyDescent="0.35">
      <c r="E258" s="1165" t="s">
        <v>70</v>
      </c>
      <c r="F258" s="1166" t="s">
        <v>169</v>
      </c>
      <c r="G258" s="1166" t="s">
        <v>170</v>
      </c>
      <c r="H258" s="1166" t="s">
        <v>175</v>
      </c>
      <c r="I258" s="1166" t="s">
        <v>176</v>
      </c>
      <c r="J258" s="1166" t="s">
        <v>177</v>
      </c>
      <c r="K258" s="1166" t="s">
        <v>178</v>
      </c>
      <c r="L258" s="1167" t="s">
        <v>75</v>
      </c>
      <c r="AN258" s="323" t="str">
        <f t="shared" si="880"/>
        <v/>
      </c>
      <c r="AO258" s="1667">
        <f t="shared" si="880"/>
        <v>0</v>
      </c>
      <c r="AP258" s="1667"/>
      <c r="AQ258" s="1668" t="str">
        <f t="shared" si="881"/>
        <v>-</v>
      </c>
      <c r="AR258" s="1669"/>
      <c r="AS258" s="1670">
        <f t="shared" si="882"/>
        <v>0</v>
      </c>
      <c r="AT258" s="1671"/>
      <c r="AU258" s="1672" t="str">
        <f t="shared" si="883"/>
        <v>-</v>
      </c>
      <c r="AV258" s="1673"/>
      <c r="AW258" s="1673"/>
      <c r="AX258" s="1673"/>
      <c r="AY258" s="1674"/>
    </row>
    <row r="259" spans="5:51" ht="12" x14ac:dyDescent="0.3">
      <c r="E259" s="667" t="s">
        <v>268</v>
      </c>
      <c r="F259" s="285">
        <f>DE32</f>
        <v>0</v>
      </c>
      <c r="G259" s="285">
        <f>DW32</f>
        <v>0</v>
      </c>
      <c r="H259" s="285">
        <f>EO32</f>
        <v>0</v>
      </c>
      <c r="I259" s="285">
        <f>FG32</f>
        <v>0</v>
      </c>
      <c r="J259" s="285">
        <f>FY32</f>
        <v>0</v>
      </c>
      <c r="K259" s="285"/>
      <c r="L259" s="261">
        <f>SUM(F259:K259)</f>
        <v>0</v>
      </c>
      <c r="AN259" s="323" t="str">
        <f t="shared" si="880"/>
        <v/>
      </c>
      <c r="AO259" s="1667">
        <f t="shared" si="880"/>
        <v>0</v>
      </c>
      <c r="AP259" s="1667"/>
      <c r="AQ259" s="1668" t="str">
        <f t="shared" si="881"/>
        <v>-</v>
      </c>
      <c r="AR259" s="1669"/>
      <c r="AS259" s="1670">
        <f t="shared" si="882"/>
        <v>0</v>
      </c>
      <c r="AT259" s="1671"/>
      <c r="AU259" s="1672" t="str">
        <f t="shared" si="883"/>
        <v>-</v>
      </c>
      <c r="AV259" s="1673"/>
      <c r="AW259" s="1673"/>
      <c r="AX259" s="1673"/>
      <c r="AY259" s="1674"/>
    </row>
    <row r="260" spans="5:51" ht="12" x14ac:dyDescent="0.3">
      <c r="E260" s="212" t="s">
        <v>157</v>
      </c>
      <c r="F260" s="285">
        <f>DE136</f>
        <v>0</v>
      </c>
      <c r="G260" s="285">
        <f>DW136</f>
        <v>0</v>
      </c>
      <c r="H260" s="285">
        <f>EO136</f>
        <v>0</v>
      </c>
      <c r="I260" s="285">
        <f>FG136</f>
        <v>0</v>
      </c>
      <c r="J260" s="285">
        <f>FY136</f>
        <v>0</v>
      </c>
      <c r="K260" s="285"/>
      <c r="L260" s="261">
        <f>SUM(F260:K260)</f>
        <v>0</v>
      </c>
      <c r="AN260" s="323" t="str">
        <f t="shared" si="880"/>
        <v/>
      </c>
      <c r="AO260" s="1667">
        <f t="shared" si="880"/>
        <v>0</v>
      </c>
      <c r="AP260" s="1667"/>
      <c r="AQ260" s="1668" t="str">
        <f t="shared" si="881"/>
        <v>-</v>
      </c>
      <c r="AR260" s="1669"/>
      <c r="AS260" s="1670">
        <f t="shared" si="882"/>
        <v>0</v>
      </c>
      <c r="AT260" s="1671"/>
      <c r="AU260" s="1672" t="str">
        <f t="shared" si="883"/>
        <v>-</v>
      </c>
      <c r="AV260" s="1673"/>
      <c r="AW260" s="1673"/>
      <c r="AX260" s="1673"/>
      <c r="AY260" s="1674"/>
    </row>
    <row r="261" spans="5:51" ht="12.6" thickBot="1" x14ac:dyDescent="0.35">
      <c r="E261" s="212" t="s">
        <v>138</v>
      </c>
      <c r="F261" s="285">
        <f>DE153</f>
        <v>0</v>
      </c>
      <c r="G261" s="285">
        <f>DW153</f>
        <v>0</v>
      </c>
      <c r="H261" s="285">
        <f>EO153</f>
        <v>0</v>
      </c>
      <c r="I261" s="285">
        <f>FG153</f>
        <v>0</v>
      </c>
      <c r="J261" s="285">
        <f>FY153</f>
        <v>0</v>
      </c>
      <c r="K261" s="285"/>
      <c r="L261" s="261">
        <f>SUM(F261:K261)</f>
        <v>0</v>
      </c>
      <c r="AN261" s="211" t="str">
        <f t="shared" si="880"/>
        <v/>
      </c>
      <c r="AO261" s="1681">
        <f t="shared" si="880"/>
        <v>0</v>
      </c>
      <c r="AP261" s="1681"/>
      <c r="AQ261" s="1682" t="str">
        <f t="shared" si="881"/>
        <v>-</v>
      </c>
      <c r="AR261" s="1683"/>
      <c r="AS261" s="1616">
        <f t="shared" si="882"/>
        <v>0</v>
      </c>
      <c r="AT261" s="1675"/>
      <c r="AU261" s="1612" t="str">
        <f t="shared" si="883"/>
        <v>-</v>
      </c>
      <c r="AV261" s="1613"/>
      <c r="AW261" s="1613"/>
      <c r="AX261" s="1613"/>
      <c r="AY261" s="1644"/>
    </row>
    <row r="262" spans="5:51" ht="12.6" thickBot="1" x14ac:dyDescent="0.35">
      <c r="E262" s="212" t="s">
        <v>164</v>
      </c>
      <c r="F262" s="285">
        <f>DE175</f>
        <v>0</v>
      </c>
      <c r="G262" s="285">
        <f>DW175</f>
        <v>0</v>
      </c>
      <c r="H262" s="285">
        <f>EO175</f>
        <v>0</v>
      </c>
      <c r="I262" s="285">
        <f>FG175</f>
        <v>0</v>
      </c>
      <c r="J262" s="285">
        <f>FY175</f>
        <v>0</v>
      </c>
      <c r="K262" s="285"/>
      <c r="L262" s="261">
        <f>SUM(F262:K262)</f>
        <v>0</v>
      </c>
      <c r="AN262" s="1637" t="s">
        <v>199</v>
      </c>
      <c r="AO262" s="1638"/>
      <c r="AP262" s="1638"/>
      <c r="AQ262" s="1638"/>
      <c r="AR262" s="1638"/>
      <c r="AS262" s="1639">
        <f>SUM(AS254:AT261)</f>
        <v>0</v>
      </c>
      <c r="AT262" s="1640"/>
      <c r="AU262" s="1641">
        <f>SUM(AU254:AY261)</f>
        <v>0</v>
      </c>
      <c r="AV262" s="1642"/>
      <c r="AW262" s="1642"/>
      <c r="AX262" s="1642"/>
      <c r="AY262" s="1643"/>
    </row>
    <row r="263" spans="5:51" ht="13.2" thickTop="1" thickBot="1" x14ac:dyDescent="0.35">
      <c r="E263" s="667" t="s">
        <v>292</v>
      </c>
      <c r="F263" s="921">
        <f>DE53</f>
        <v>0</v>
      </c>
      <c r="G263" s="921">
        <f>DW53</f>
        <v>0</v>
      </c>
      <c r="H263" s="921">
        <f>EO53</f>
        <v>0</v>
      </c>
      <c r="I263" s="921">
        <f>FG53</f>
        <v>0</v>
      </c>
      <c r="J263" s="921">
        <f>FY53</f>
        <v>0</v>
      </c>
      <c r="K263" s="921"/>
      <c r="L263" s="261">
        <f>SUM(F263:K263)</f>
        <v>0</v>
      </c>
    </row>
    <row r="264" spans="5:51" ht="12.6" thickBot="1" x14ac:dyDescent="0.35">
      <c r="E264" s="128" t="s">
        <v>75</v>
      </c>
      <c r="F264" s="175">
        <f t="shared" ref="F264:K264" si="884">SUM(F259:F263)</f>
        <v>0</v>
      </c>
      <c r="G264" s="175">
        <f t="shared" si="884"/>
        <v>0</v>
      </c>
      <c r="H264" s="175">
        <f t="shared" si="884"/>
        <v>0</v>
      </c>
      <c r="I264" s="175">
        <f t="shared" si="884"/>
        <v>0</v>
      </c>
      <c r="J264" s="175">
        <f t="shared" si="884"/>
        <v>0</v>
      </c>
      <c r="K264" s="175">
        <f t="shared" si="884"/>
        <v>0</v>
      </c>
      <c r="L264" s="216">
        <f t="shared" ref="L264" si="885">SUM(F264:K264)</f>
        <v>0</v>
      </c>
    </row>
    <row r="265" spans="5:51" ht="12.6" thickBot="1" x14ac:dyDescent="0.35">
      <c r="E265" s="217" t="s">
        <v>82</v>
      </c>
      <c r="F265" s="218" t="str">
        <f t="shared" ref="F265:K265" si="886">IF(ISERROR(F264/$L$219),"",F264/$L$219)</f>
        <v/>
      </c>
      <c r="G265" s="218" t="str">
        <f t="shared" si="886"/>
        <v/>
      </c>
      <c r="H265" s="218" t="str">
        <f t="shared" si="886"/>
        <v/>
      </c>
      <c r="I265" s="218" t="str">
        <f t="shared" si="886"/>
        <v/>
      </c>
      <c r="J265" s="218" t="str">
        <f t="shared" si="886"/>
        <v/>
      </c>
      <c r="K265" s="218" t="str">
        <f t="shared" si="886"/>
        <v/>
      </c>
      <c r="L265" s="1163"/>
    </row>
    <row r="266" spans="5:51" ht="12" x14ac:dyDescent="0.3"/>
    <row r="267" spans="5:51" ht="12" x14ac:dyDescent="0.3"/>
    <row r="268" spans="5:51" ht="12" x14ac:dyDescent="0.3"/>
    <row r="269" spans="5:51" ht="12" x14ac:dyDescent="0.3"/>
    <row r="270" spans="5:51" ht="12" x14ac:dyDescent="0.3"/>
    <row r="271" spans="5:51" ht="12" x14ac:dyDescent="0.3"/>
    <row r="272" spans="5:51" ht="12" x14ac:dyDescent="0.3"/>
    <row r="273" ht="12" x14ac:dyDescent="0.3"/>
    <row r="274" ht="12" x14ac:dyDescent="0.3"/>
    <row r="275" ht="12" x14ac:dyDescent="0.3"/>
    <row r="276" ht="12" x14ac:dyDescent="0.3"/>
    <row r="277" ht="12" x14ac:dyDescent="0.3"/>
    <row r="278" ht="12" x14ac:dyDescent="0.3"/>
    <row r="279" ht="12" x14ac:dyDescent="0.3"/>
    <row r="280" ht="12" x14ac:dyDescent="0.3"/>
    <row r="281" ht="12" x14ac:dyDescent="0.3"/>
    <row r="282" ht="12" x14ac:dyDescent="0.3"/>
    <row r="283" ht="12" x14ac:dyDescent="0.3"/>
    <row r="284" ht="12" x14ac:dyDescent="0.3"/>
    <row r="285" ht="12" x14ac:dyDescent="0.3"/>
    <row r="286" ht="12" hidden="1" x14ac:dyDescent="0.3"/>
    <row r="287" ht="12" hidden="1" x14ac:dyDescent="0.3"/>
    <row r="288" ht="12" hidden="1" x14ac:dyDescent="0.3"/>
    <row r="289" ht="12" hidden="1" x14ac:dyDescent="0.3"/>
    <row r="290" ht="12" x14ac:dyDescent="0.3"/>
    <row r="291" ht="12" x14ac:dyDescent="0.3"/>
    <row r="292" ht="12" x14ac:dyDescent="0.3"/>
    <row r="293" ht="12" x14ac:dyDescent="0.3"/>
    <row r="294" ht="12" hidden="1" x14ac:dyDescent="0.3"/>
    <row r="295" ht="12" hidden="1" x14ac:dyDescent="0.3"/>
    <row r="296" ht="12" hidden="1" x14ac:dyDescent="0.3"/>
    <row r="297" ht="12" hidden="1" x14ac:dyDescent="0.3"/>
    <row r="298" ht="12" hidden="1" x14ac:dyDescent="0.3"/>
    <row r="299" ht="12" hidden="1" x14ac:dyDescent="0.3"/>
    <row r="300" ht="12" x14ac:dyDescent="0.3"/>
    <row r="301" ht="12" x14ac:dyDescent="0.3"/>
    <row r="302" ht="12" x14ac:dyDescent="0.3"/>
    <row r="303" ht="12" hidden="1" x14ac:dyDescent="0.3"/>
    <row r="304" ht="12" hidden="1" x14ac:dyDescent="0.3"/>
    <row r="305" ht="12" hidden="1" x14ac:dyDescent="0.3"/>
    <row r="306" ht="12" hidden="1" x14ac:dyDescent="0.3"/>
    <row r="307" ht="12" x14ac:dyDescent="0.3"/>
    <row r="308" ht="12" x14ac:dyDescent="0.3"/>
    <row r="309" ht="12" x14ac:dyDescent="0.3"/>
    <row r="310" ht="12" x14ac:dyDescent="0.3"/>
    <row r="311" ht="12" x14ac:dyDescent="0.3"/>
    <row r="312" ht="12" x14ac:dyDescent="0.3"/>
    <row r="313" ht="12" x14ac:dyDescent="0.3"/>
    <row r="314" ht="12" x14ac:dyDescent="0.3"/>
    <row r="315" ht="12" x14ac:dyDescent="0.3"/>
    <row r="316" ht="12" x14ac:dyDescent="0.3"/>
    <row r="317" ht="12" x14ac:dyDescent="0.3"/>
    <row r="318" ht="12" hidden="1" x14ac:dyDescent="0.3"/>
    <row r="319" ht="12" hidden="1" x14ac:dyDescent="0.3"/>
    <row r="320" ht="12" x14ac:dyDescent="0.3"/>
    <row r="321" ht="12" x14ac:dyDescent="0.3"/>
    <row r="322" ht="12" x14ac:dyDescent="0.3"/>
    <row r="323" ht="12" x14ac:dyDescent="0.3"/>
    <row r="324" ht="12" x14ac:dyDescent="0.3"/>
    <row r="325" ht="12" x14ac:dyDescent="0.3"/>
    <row r="326" ht="12" x14ac:dyDescent="0.3"/>
    <row r="327" ht="12" x14ac:dyDescent="0.3"/>
    <row r="328" ht="12" x14ac:dyDescent="0.3"/>
    <row r="329" ht="12" x14ac:dyDescent="0.3"/>
    <row r="330" ht="12" x14ac:dyDescent="0.3"/>
    <row r="331" ht="12" x14ac:dyDescent="0.3"/>
    <row r="332" ht="12" x14ac:dyDescent="0.3"/>
    <row r="333" ht="12" x14ac:dyDescent="0.3"/>
    <row r="334" ht="12" x14ac:dyDescent="0.3"/>
    <row r="335" ht="12" x14ac:dyDescent="0.3"/>
    <row r="336" ht="12" x14ac:dyDescent="0.3"/>
    <row r="337" ht="12" x14ac:dyDescent="0.3"/>
    <row r="338" ht="12" x14ac:dyDescent="0.3"/>
    <row r="339" ht="12" x14ac:dyDescent="0.3"/>
    <row r="340" ht="12" x14ac:dyDescent="0.3"/>
    <row r="341" ht="12" x14ac:dyDescent="0.3"/>
    <row r="342" ht="12" x14ac:dyDescent="0.3"/>
    <row r="343" ht="12" x14ac:dyDescent="0.3"/>
    <row r="344" ht="12" x14ac:dyDescent="0.3"/>
    <row r="345" ht="12" x14ac:dyDescent="0.3"/>
    <row r="346" ht="12" x14ac:dyDescent="0.3"/>
    <row r="347" ht="12" x14ac:dyDescent="0.3"/>
    <row r="348" ht="12" x14ac:dyDescent="0.3"/>
    <row r="349" ht="12" x14ac:dyDescent="0.3"/>
    <row r="350" ht="12" x14ac:dyDescent="0.3"/>
    <row r="351" ht="12" x14ac:dyDescent="0.3"/>
    <row r="352" ht="12" x14ac:dyDescent="0.3"/>
    <row r="353" ht="12" x14ac:dyDescent="0.3"/>
    <row r="354" ht="12" x14ac:dyDescent="0.3"/>
    <row r="355" ht="12" x14ac:dyDescent="0.3"/>
    <row r="356" ht="12" x14ac:dyDescent="0.3"/>
    <row r="357" ht="12" x14ac:dyDescent="0.3"/>
    <row r="358" ht="12" x14ac:dyDescent="0.3"/>
    <row r="359" ht="12" x14ac:dyDescent="0.3"/>
    <row r="360" ht="12" x14ac:dyDescent="0.3"/>
    <row r="361" ht="12" x14ac:dyDescent="0.3"/>
    <row r="362" ht="12" x14ac:dyDescent="0.3"/>
    <row r="363" ht="12" x14ac:dyDescent="0.3"/>
    <row r="364" ht="12" x14ac:dyDescent="0.3"/>
    <row r="365" ht="12" x14ac:dyDescent="0.3"/>
    <row r="366" ht="12" x14ac:dyDescent="0.3"/>
    <row r="367" ht="12" x14ac:dyDescent="0.3"/>
    <row r="368" ht="12" x14ac:dyDescent="0.3"/>
    <row r="369" ht="12" x14ac:dyDescent="0.3"/>
    <row r="370" ht="12" x14ac:dyDescent="0.3"/>
    <row r="371" ht="12" x14ac:dyDescent="0.3"/>
    <row r="372" ht="12" x14ac:dyDescent="0.3"/>
    <row r="373" ht="12" x14ac:dyDescent="0.3"/>
    <row r="374" ht="12" x14ac:dyDescent="0.3"/>
    <row r="375" ht="12" x14ac:dyDescent="0.3"/>
    <row r="376" ht="12" x14ac:dyDescent="0.3"/>
    <row r="377" ht="12" x14ac:dyDescent="0.3"/>
    <row r="378" ht="12" x14ac:dyDescent="0.3"/>
    <row r="379" ht="12" x14ac:dyDescent="0.3"/>
    <row r="380" ht="12" x14ac:dyDescent="0.3"/>
    <row r="381" ht="12" x14ac:dyDescent="0.3"/>
    <row r="382" ht="12" x14ac:dyDescent="0.3"/>
    <row r="383" ht="12" x14ac:dyDescent="0.3"/>
    <row r="384" ht="12" x14ac:dyDescent="0.3"/>
    <row r="385" ht="12" x14ac:dyDescent="0.3"/>
    <row r="386" ht="12" x14ac:dyDescent="0.3"/>
    <row r="387" ht="12" x14ac:dyDescent="0.3"/>
    <row r="388" ht="12" x14ac:dyDescent="0.3"/>
    <row r="389" ht="12" x14ac:dyDescent="0.3"/>
    <row r="390" ht="12" x14ac:dyDescent="0.3"/>
    <row r="391" ht="12" x14ac:dyDescent="0.3"/>
    <row r="392" ht="12" x14ac:dyDescent="0.3"/>
    <row r="393" ht="12" x14ac:dyDescent="0.3"/>
    <row r="394" ht="12" x14ac:dyDescent="0.3"/>
    <row r="395" ht="12" x14ac:dyDescent="0.3"/>
    <row r="396" ht="12" x14ac:dyDescent="0.3"/>
    <row r="397" ht="12" x14ac:dyDescent="0.3"/>
    <row r="398" ht="12" x14ac:dyDescent="0.3"/>
    <row r="399" ht="12" x14ac:dyDescent="0.3"/>
    <row r="400" ht="12" x14ac:dyDescent="0.3"/>
    <row r="401" ht="12" x14ac:dyDescent="0.3"/>
    <row r="402" ht="12" x14ac:dyDescent="0.3"/>
    <row r="403" ht="12" x14ac:dyDescent="0.3"/>
    <row r="404" ht="12" x14ac:dyDescent="0.3"/>
    <row r="405" ht="12" x14ac:dyDescent="0.3"/>
    <row r="406" ht="12" x14ac:dyDescent="0.3"/>
    <row r="407" ht="12" x14ac:dyDescent="0.3"/>
    <row r="408" ht="12" x14ac:dyDescent="0.3"/>
    <row r="409" ht="12" x14ac:dyDescent="0.3"/>
    <row r="410" ht="12" x14ac:dyDescent="0.3"/>
    <row r="411" ht="12" x14ac:dyDescent="0.3"/>
    <row r="412" ht="12" x14ac:dyDescent="0.3"/>
    <row r="413" ht="12" x14ac:dyDescent="0.3"/>
    <row r="414" ht="12" x14ac:dyDescent="0.3"/>
    <row r="415" ht="12" x14ac:dyDescent="0.3"/>
    <row r="416" ht="12" x14ac:dyDescent="0.3"/>
    <row r="417" ht="12" x14ac:dyDescent="0.3"/>
    <row r="418" ht="12" x14ac:dyDescent="0.3"/>
    <row r="419" ht="12" x14ac:dyDescent="0.3"/>
    <row r="420" ht="12" x14ac:dyDescent="0.3"/>
    <row r="421" ht="12" x14ac:dyDescent="0.3"/>
    <row r="422" ht="12" x14ac:dyDescent="0.3"/>
    <row r="423" ht="12" x14ac:dyDescent="0.3"/>
    <row r="424" ht="12" x14ac:dyDescent="0.3"/>
    <row r="425" ht="12" x14ac:dyDescent="0.3"/>
    <row r="426" ht="12" x14ac:dyDescent="0.3"/>
    <row r="427" ht="12" x14ac:dyDescent="0.3"/>
    <row r="428" ht="12" x14ac:dyDescent="0.3"/>
    <row r="429" ht="12" x14ac:dyDescent="0.3"/>
    <row r="430" ht="12" x14ac:dyDescent="0.3"/>
    <row r="431" ht="12" x14ac:dyDescent="0.3"/>
    <row r="432" ht="12" x14ac:dyDescent="0.3"/>
    <row r="433" ht="12" x14ac:dyDescent="0.3"/>
    <row r="434" ht="12" x14ac:dyDescent="0.3"/>
    <row r="435" ht="12" x14ac:dyDescent="0.3"/>
    <row r="436" ht="12" x14ac:dyDescent="0.3"/>
    <row r="437" ht="12" x14ac:dyDescent="0.3"/>
    <row r="438" ht="12" x14ac:dyDescent="0.3"/>
    <row r="439" ht="12" x14ac:dyDescent="0.3"/>
    <row r="440" ht="12" x14ac:dyDescent="0.3"/>
    <row r="441" ht="12" x14ac:dyDescent="0.3"/>
    <row r="442" ht="12" x14ac:dyDescent="0.3"/>
    <row r="443" ht="12" x14ac:dyDescent="0.3"/>
    <row r="444" ht="12" x14ac:dyDescent="0.3"/>
    <row r="445" ht="12" x14ac:dyDescent="0.3"/>
    <row r="446" ht="12" x14ac:dyDescent="0.3"/>
    <row r="447" ht="12" x14ac:dyDescent="0.3"/>
    <row r="448" ht="12" x14ac:dyDescent="0.3"/>
    <row r="449" ht="12" x14ac:dyDescent="0.3"/>
    <row r="450" ht="12" x14ac:dyDescent="0.3"/>
    <row r="451" ht="12" x14ac:dyDescent="0.3"/>
    <row r="452" ht="12" x14ac:dyDescent="0.3"/>
    <row r="453" ht="12" x14ac:dyDescent="0.3"/>
    <row r="454" ht="12" x14ac:dyDescent="0.3"/>
    <row r="455" ht="12" x14ac:dyDescent="0.3"/>
    <row r="456" ht="12" x14ac:dyDescent="0.3"/>
    <row r="457" ht="12" x14ac:dyDescent="0.3"/>
    <row r="458" ht="12" x14ac:dyDescent="0.3"/>
    <row r="459" ht="12" x14ac:dyDescent="0.3"/>
    <row r="460" ht="12" x14ac:dyDescent="0.3"/>
    <row r="461" ht="12" x14ac:dyDescent="0.3"/>
    <row r="462" ht="12" x14ac:dyDescent="0.3"/>
    <row r="463" ht="12" x14ac:dyDescent="0.3"/>
    <row r="464" ht="12" x14ac:dyDescent="0.3"/>
    <row r="465" ht="12" x14ac:dyDescent="0.3"/>
    <row r="466" ht="12" x14ac:dyDescent="0.3"/>
    <row r="467" ht="12" x14ac:dyDescent="0.3"/>
    <row r="468" ht="12" x14ac:dyDescent="0.3"/>
    <row r="469" ht="12" x14ac:dyDescent="0.3"/>
    <row r="470" ht="12" x14ac:dyDescent="0.3"/>
    <row r="471" ht="12" x14ac:dyDescent="0.3"/>
    <row r="472" ht="12" x14ac:dyDescent="0.3"/>
    <row r="473" ht="12" x14ac:dyDescent="0.3"/>
    <row r="474" ht="12" x14ac:dyDescent="0.3"/>
    <row r="475" ht="12" x14ac:dyDescent="0.3"/>
    <row r="476" ht="12" x14ac:dyDescent="0.3"/>
    <row r="477" ht="12" x14ac:dyDescent="0.3"/>
    <row r="478" ht="12" x14ac:dyDescent="0.3"/>
    <row r="479" ht="12" x14ac:dyDescent="0.3"/>
    <row r="480" ht="12" x14ac:dyDescent="0.3"/>
    <row r="481" ht="12" x14ac:dyDescent="0.3"/>
    <row r="482" ht="12" x14ac:dyDescent="0.3"/>
    <row r="483" ht="12" x14ac:dyDescent="0.3"/>
    <row r="484" ht="12" x14ac:dyDescent="0.3"/>
    <row r="485" ht="12" x14ac:dyDescent="0.3"/>
    <row r="486" ht="12" x14ac:dyDescent="0.3"/>
    <row r="487" ht="12" x14ac:dyDescent="0.3"/>
    <row r="488" ht="12" x14ac:dyDescent="0.3"/>
    <row r="489" ht="12" x14ac:dyDescent="0.3"/>
    <row r="490" ht="12" x14ac:dyDescent="0.3"/>
    <row r="491" ht="12" x14ac:dyDescent="0.3"/>
    <row r="492" ht="12" x14ac:dyDescent="0.3"/>
    <row r="493" ht="12" x14ac:dyDescent="0.3"/>
    <row r="494" ht="12" x14ac:dyDescent="0.3"/>
    <row r="495" ht="12" x14ac:dyDescent="0.3"/>
    <row r="496" ht="12" x14ac:dyDescent="0.3"/>
    <row r="497" ht="12" x14ac:dyDescent="0.3"/>
    <row r="498" ht="12" x14ac:dyDescent="0.3"/>
    <row r="499" ht="12" x14ac:dyDescent="0.3"/>
    <row r="500" ht="12" x14ac:dyDescent="0.3"/>
    <row r="501" ht="12" x14ac:dyDescent="0.3"/>
    <row r="502" ht="12" x14ac:dyDescent="0.3"/>
    <row r="503" ht="12" x14ac:dyDescent="0.3"/>
    <row r="504" ht="12" x14ac:dyDescent="0.3"/>
    <row r="505" ht="12" x14ac:dyDescent="0.3"/>
    <row r="506" ht="12" x14ac:dyDescent="0.3"/>
    <row r="507" ht="12" x14ac:dyDescent="0.3"/>
    <row r="508" ht="12" x14ac:dyDescent="0.3"/>
    <row r="509" ht="12" x14ac:dyDescent="0.3"/>
    <row r="510" ht="12" x14ac:dyDescent="0.3"/>
    <row r="511" ht="12" x14ac:dyDescent="0.3"/>
    <row r="512" ht="12" x14ac:dyDescent="0.3"/>
    <row r="513" ht="12" x14ac:dyDescent="0.3"/>
    <row r="514" ht="12" x14ac:dyDescent="0.3"/>
    <row r="515" ht="12" x14ac:dyDescent="0.3"/>
    <row r="516" ht="12" x14ac:dyDescent="0.3"/>
    <row r="517" ht="12" x14ac:dyDescent="0.3"/>
    <row r="518" ht="12" x14ac:dyDescent="0.3"/>
    <row r="519" ht="12" x14ac:dyDescent="0.3"/>
    <row r="520" ht="12" x14ac:dyDescent="0.3"/>
    <row r="521" ht="12" x14ac:dyDescent="0.3"/>
    <row r="522" ht="12" x14ac:dyDescent="0.3"/>
    <row r="523" ht="12" x14ac:dyDescent="0.3"/>
    <row r="524" ht="12" x14ac:dyDescent="0.3"/>
    <row r="525" ht="12" x14ac:dyDescent="0.3"/>
    <row r="526" ht="12" x14ac:dyDescent="0.3"/>
    <row r="527" ht="12" x14ac:dyDescent="0.3"/>
    <row r="528" ht="12" x14ac:dyDescent="0.3"/>
    <row r="529" ht="12" x14ac:dyDescent="0.3"/>
    <row r="530" ht="12" x14ac:dyDescent="0.3"/>
    <row r="531" ht="12" x14ac:dyDescent="0.3"/>
    <row r="532" ht="12" x14ac:dyDescent="0.3"/>
    <row r="533" ht="12" x14ac:dyDescent="0.3"/>
    <row r="534" ht="12" x14ac:dyDescent="0.3"/>
    <row r="535" ht="12" x14ac:dyDescent="0.3"/>
    <row r="536" ht="12" x14ac:dyDescent="0.3"/>
    <row r="537" ht="12" x14ac:dyDescent="0.3"/>
    <row r="538" ht="12" x14ac:dyDescent="0.3"/>
    <row r="539" ht="12" x14ac:dyDescent="0.3"/>
    <row r="540" ht="12" x14ac:dyDescent="0.3"/>
    <row r="541" ht="12" x14ac:dyDescent="0.3"/>
    <row r="542" ht="12" x14ac:dyDescent="0.3"/>
    <row r="543" ht="12" x14ac:dyDescent="0.3"/>
    <row r="544" ht="12" x14ac:dyDescent="0.3"/>
    <row r="545" ht="12" x14ac:dyDescent="0.3"/>
    <row r="546" ht="12" x14ac:dyDescent="0.3"/>
    <row r="547" ht="12" x14ac:dyDescent="0.3"/>
    <row r="548" ht="12" x14ac:dyDescent="0.3"/>
    <row r="549" ht="12" x14ac:dyDescent="0.3"/>
    <row r="550" ht="12" x14ac:dyDescent="0.3"/>
    <row r="551" ht="12" x14ac:dyDescent="0.3"/>
    <row r="552" ht="12" x14ac:dyDescent="0.3"/>
    <row r="553" ht="12" x14ac:dyDescent="0.3"/>
    <row r="554" ht="12" x14ac:dyDescent="0.3"/>
    <row r="555" ht="12" x14ac:dyDescent="0.3"/>
    <row r="556" ht="12" x14ac:dyDescent="0.3"/>
    <row r="557" ht="12" x14ac:dyDescent="0.3"/>
    <row r="558" ht="12" x14ac:dyDescent="0.3"/>
    <row r="559" ht="12" x14ac:dyDescent="0.3"/>
    <row r="560" ht="12" x14ac:dyDescent="0.3"/>
    <row r="561" ht="12" x14ac:dyDescent="0.3"/>
    <row r="562" ht="12" x14ac:dyDescent="0.3"/>
    <row r="563" ht="12" x14ac:dyDescent="0.3"/>
    <row r="564" ht="12" x14ac:dyDescent="0.3"/>
    <row r="565" ht="12" x14ac:dyDescent="0.3"/>
    <row r="566" ht="12" x14ac:dyDescent="0.3"/>
    <row r="567" ht="12" x14ac:dyDescent="0.3"/>
    <row r="568" ht="12" x14ac:dyDescent="0.3"/>
    <row r="569" ht="12" x14ac:dyDescent="0.3"/>
    <row r="570" ht="12" x14ac:dyDescent="0.3"/>
    <row r="571" ht="12" x14ac:dyDescent="0.3"/>
    <row r="572" ht="12" x14ac:dyDescent="0.3"/>
    <row r="573" ht="12" x14ac:dyDescent="0.3"/>
    <row r="574" ht="12" x14ac:dyDescent="0.3"/>
    <row r="575" ht="12" x14ac:dyDescent="0.3"/>
    <row r="576" ht="12" x14ac:dyDescent="0.3"/>
    <row r="577" ht="12" hidden="1" x14ac:dyDescent="0.3"/>
    <row r="578" ht="12" hidden="1" x14ac:dyDescent="0.3"/>
    <row r="579" ht="12" hidden="1" x14ac:dyDescent="0.3"/>
    <row r="580" ht="12" hidden="1" x14ac:dyDescent="0.3"/>
    <row r="581" ht="12" hidden="1" x14ac:dyDescent="0.3"/>
    <row r="582" ht="12" hidden="1" x14ac:dyDescent="0.3"/>
    <row r="583" ht="12" x14ac:dyDescent="0.3"/>
    <row r="584" ht="12" x14ac:dyDescent="0.3"/>
    <row r="585" ht="12" x14ac:dyDescent="0.3"/>
    <row r="586" ht="12" x14ac:dyDescent="0.3"/>
    <row r="587" ht="12" x14ac:dyDescent="0.3"/>
    <row r="588" ht="12" x14ac:dyDescent="0.3"/>
    <row r="589" ht="12" x14ac:dyDescent="0.3"/>
    <row r="590" ht="12" x14ac:dyDescent="0.3"/>
    <row r="591" ht="12" x14ac:dyDescent="0.3"/>
    <row r="592" ht="12" x14ac:dyDescent="0.3"/>
    <row r="593" ht="12" x14ac:dyDescent="0.3"/>
    <row r="594" ht="12" x14ac:dyDescent="0.3"/>
    <row r="595" ht="12" x14ac:dyDescent="0.3"/>
    <row r="596" ht="12" x14ac:dyDescent="0.3"/>
    <row r="597" ht="12" x14ac:dyDescent="0.3"/>
    <row r="598" ht="12" x14ac:dyDescent="0.3"/>
    <row r="599" ht="12" x14ac:dyDescent="0.3"/>
    <row r="600" ht="12" x14ac:dyDescent="0.3"/>
    <row r="601" ht="12" x14ac:dyDescent="0.3"/>
    <row r="602" ht="12" x14ac:dyDescent="0.3"/>
    <row r="603" ht="12" x14ac:dyDescent="0.3"/>
    <row r="604" ht="12" x14ac:dyDescent="0.3"/>
    <row r="605" ht="12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0" hidden="1" customHeight="1" x14ac:dyDescent="0.3"/>
    <row r="840" ht="0" hidden="1" customHeight="1" x14ac:dyDescent="0.3"/>
    <row r="841" ht="0" hidden="1" customHeight="1" x14ac:dyDescent="0.3"/>
    <row r="842" ht="0" hidden="1" customHeight="1" x14ac:dyDescent="0.3"/>
    <row r="843" ht="0" hidden="1" customHeight="1" x14ac:dyDescent="0.3"/>
    <row r="844" ht="0" hidden="1" customHeight="1" x14ac:dyDescent="0.3"/>
    <row r="845" ht="0" hidden="1" customHeight="1" x14ac:dyDescent="0.3"/>
    <row r="846" ht="0" hidden="1" customHeight="1" x14ac:dyDescent="0.3"/>
    <row r="847" ht="0" hidden="1" customHeight="1" x14ac:dyDescent="0.3"/>
    <row r="848" ht="0" hidden="1" customHeight="1" x14ac:dyDescent="0.3"/>
    <row r="849" ht="0" hidden="1" customHeight="1" x14ac:dyDescent="0.3"/>
    <row r="850" ht="0" hidden="1" customHeight="1" x14ac:dyDescent="0.3"/>
    <row r="851" ht="0" hidden="1" customHeight="1" x14ac:dyDescent="0.3"/>
    <row r="852" ht="0" hidden="1" customHeight="1" x14ac:dyDescent="0.3"/>
    <row r="853" ht="0" hidden="1" customHeight="1" x14ac:dyDescent="0.3"/>
    <row r="854" ht="0" hidden="1" customHeight="1" x14ac:dyDescent="0.3"/>
    <row r="855" ht="0" hidden="1" customHeight="1" x14ac:dyDescent="0.3"/>
    <row r="856" ht="0" hidden="1" customHeight="1" x14ac:dyDescent="0.3"/>
    <row r="857" ht="0" hidden="1" customHeight="1" x14ac:dyDescent="0.3"/>
    <row r="858" ht="0" hidden="1" customHeight="1" x14ac:dyDescent="0.3"/>
    <row r="859" ht="0" hidden="1" customHeight="1" x14ac:dyDescent="0.3"/>
    <row r="860" ht="0" hidden="1" customHeight="1" x14ac:dyDescent="0.3"/>
    <row r="861" ht="0" hidden="1" customHeight="1" x14ac:dyDescent="0.3"/>
    <row r="862" ht="0" hidden="1" customHeight="1" x14ac:dyDescent="0.3"/>
    <row r="863" ht="0" hidden="1" customHeight="1" x14ac:dyDescent="0.3"/>
    <row r="864" ht="0" hidden="1" customHeight="1" x14ac:dyDescent="0.3"/>
    <row r="865" ht="0" hidden="1" customHeight="1" x14ac:dyDescent="0.3"/>
    <row r="866" ht="0" hidden="1" customHeight="1" x14ac:dyDescent="0.3"/>
    <row r="867" ht="0" hidden="1" customHeight="1" x14ac:dyDescent="0.3"/>
    <row r="868" ht="0" hidden="1" customHeight="1" x14ac:dyDescent="0.3"/>
    <row r="869" ht="0" hidden="1" customHeight="1" x14ac:dyDescent="0.3"/>
    <row r="870" ht="0" hidden="1" customHeight="1" x14ac:dyDescent="0.3"/>
    <row r="871" ht="0" hidden="1" customHeight="1" x14ac:dyDescent="0.3"/>
    <row r="872" ht="0" hidden="1" customHeight="1" x14ac:dyDescent="0.3"/>
    <row r="873" ht="0" hidden="1" customHeight="1" x14ac:dyDescent="0.3"/>
    <row r="874" ht="0" hidden="1" customHeight="1" x14ac:dyDescent="0.3"/>
    <row r="875" ht="0" hidden="1" customHeight="1" x14ac:dyDescent="0.3"/>
    <row r="876" ht="0" hidden="1" customHeight="1" x14ac:dyDescent="0.3"/>
    <row r="877" ht="0" hidden="1" customHeight="1" x14ac:dyDescent="0.3"/>
    <row r="878" ht="0" hidden="1" customHeight="1" x14ac:dyDescent="0.3"/>
    <row r="879" ht="0" hidden="1" customHeight="1" x14ac:dyDescent="0.3"/>
    <row r="880" ht="0" hidden="1" customHeight="1" x14ac:dyDescent="0.3"/>
    <row r="881" ht="0" hidden="1" customHeight="1" x14ac:dyDescent="0.3"/>
    <row r="882" ht="0" hidden="1" customHeight="1" x14ac:dyDescent="0.3"/>
    <row r="883" ht="0" hidden="1" customHeight="1" x14ac:dyDescent="0.3"/>
    <row r="884" ht="0" hidden="1" customHeight="1" x14ac:dyDescent="0.3"/>
    <row r="885" ht="0" hidden="1" customHeight="1" x14ac:dyDescent="0.3"/>
    <row r="886" ht="0" hidden="1" customHeight="1" x14ac:dyDescent="0.3"/>
    <row r="887" ht="0" hidden="1" customHeight="1" x14ac:dyDescent="0.3"/>
    <row r="888" ht="0" hidden="1" customHeight="1" x14ac:dyDescent="0.3"/>
    <row r="889" ht="0" hidden="1" customHeight="1" x14ac:dyDescent="0.3"/>
    <row r="890" ht="0" hidden="1" customHeight="1" x14ac:dyDescent="0.3"/>
    <row r="891" ht="0" hidden="1" customHeight="1" x14ac:dyDescent="0.3"/>
    <row r="892" ht="0" hidden="1" customHeight="1" x14ac:dyDescent="0.3"/>
    <row r="893" ht="0" hidden="1" customHeight="1" x14ac:dyDescent="0.3"/>
    <row r="894" ht="0" hidden="1" customHeight="1" x14ac:dyDescent="0.3"/>
    <row r="895" ht="0" hidden="1" customHeight="1" x14ac:dyDescent="0.3"/>
    <row r="896" ht="0" hidden="1" customHeight="1" x14ac:dyDescent="0.3"/>
    <row r="897" ht="0" hidden="1" customHeight="1" x14ac:dyDescent="0.3"/>
    <row r="898" ht="0" hidden="1" customHeight="1" x14ac:dyDescent="0.3"/>
    <row r="899" ht="0" hidden="1" customHeight="1" x14ac:dyDescent="0.3"/>
    <row r="900" ht="0" hidden="1" customHeight="1" x14ac:dyDescent="0.3"/>
    <row r="901" ht="0" hidden="1" customHeight="1" x14ac:dyDescent="0.3"/>
    <row r="902" ht="0" hidden="1" customHeight="1" x14ac:dyDescent="0.3"/>
    <row r="903" ht="0" hidden="1" customHeight="1" x14ac:dyDescent="0.3"/>
    <row r="904" ht="0" hidden="1" customHeight="1" x14ac:dyDescent="0.3"/>
    <row r="905" ht="0" hidden="1" customHeight="1" x14ac:dyDescent="0.3"/>
    <row r="906" ht="0" hidden="1" customHeight="1" x14ac:dyDescent="0.3"/>
    <row r="907" ht="0" hidden="1" customHeight="1" x14ac:dyDescent="0.3"/>
    <row r="908" ht="0" hidden="1" customHeight="1" x14ac:dyDescent="0.3"/>
    <row r="909" ht="0" hidden="1" customHeight="1" x14ac:dyDescent="0.3"/>
    <row r="910" ht="0" hidden="1" customHeight="1" x14ac:dyDescent="0.3"/>
    <row r="911" ht="0" hidden="1" customHeight="1" x14ac:dyDescent="0.3"/>
    <row r="912" ht="0" hidden="1" customHeight="1" x14ac:dyDescent="0.3"/>
    <row r="913" ht="0" hidden="1" customHeight="1" x14ac:dyDescent="0.3"/>
    <row r="914" ht="0" hidden="1" customHeight="1" x14ac:dyDescent="0.3"/>
    <row r="915" ht="0" hidden="1" customHeight="1" x14ac:dyDescent="0.3"/>
    <row r="916" ht="0" hidden="1" customHeight="1" x14ac:dyDescent="0.3"/>
    <row r="917" ht="0" hidden="1" customHeight="1" x14ac:dyDescent="0.3"/>
    <row r="918" ht="0" hidden="1" customHeight="1" x14ac:dyDescent="0.3"/>
    <row r="919" ht="0" hidden="1" customHeight="1" x14ac:dyDescent="0.3"/>
    <row r="920" ht="0" hidden="1" customHeight="1" x14ac:dyDescent="0.3"/>
    <row r="921" ht="0" hidden="1" customHeight="1" x14ac:dyDescent="0.3"/>
    <row r="922" ht="0" hidden="1" customHeight="1" x14ac:dyDescent="0.3"/>
    <row r="923" ht="0" hidden="1" customHeight="1" x14ac:dyDescent="0.3"/>
    <row r="924" ht="0" hidden="1" customHeight="1" x14ac:dyDescent="0.3"/>
    <row r="925" ht="0" hidden="1" customHeight="1" x14ac:dyDescent="0.3"/>
    <row r="926" ht="0" hidden="1" customHeight="1" x14ac:dyDescent="0.3"/>
    <row r="927" ht="0" hidden="1" customHeight="1" x14ac:dyDescent="0.3"/>
    <row r="928" ht="0" hidden="1" customHeight="1" x14ac:dyDescent="0.3"/>
    <row r="929" ht="0" hidden="1" customHeight="1" x14ac:dyDescent="0.3"/>
    <row r="930" ht="0" hidden="1" customHeight="1" x14ac:dyDescent="0.3"/>
    <row r="931" ht="0" hidden="1" customHeight="1" x14ac:dyDescent="0.3"/>
    <row r="932" ht="0" hidden="1" customHeight="1" x14ac:dyDescent="0.3"/>
    <row r="933" ht="0" hidden="1" customHeight="1" x14ac:dyDescent="0.3"/>
    <row r="934" ht="0" hidden="1" customHeight="1" x14ac:dyDescent="0.3"/>
    <row r="935" ht="0" hidden="1" customHeight="1" x14ac:dyDescent="0.3"/>
    <row r="936" ht="0" hidden="1" customHeight="1" x14ac:dyDescent="0.3"/>
    <row r="937" ht="0" hidden="1" customHeight="1" x14ac:dyDescent="0.3"/>
    <row r="938" ht="0" hidden="1" customHeight="1" x14ac:dyDescent="0.3"/>
    <row r="939" ht="0" hidden="1" customHeight="1" x14ac:dyDescent="0.3"/>
    <row r="940" ht="0" hidden="1" customHeight="1" x14ac:dyDescent="0.3"/>
    <row r="941" ht="0" hidden="1" customHeight="1" x14ac:dyDescent="0.3"/>
    <row r="942" ht="0" hidden="1" customHeight="1" x14ac:dyDescent="0.3"/>
    <row r="943" ht="0" hidden="1" customHeight="1" x14ac:dyDescent="0.3"/>
    <row r="944" ht="0" hidden="1" customHeight="1" x14ac:dyDescent="0.3"/>
    <row r="945" ht="0" hidden="1" customHeight="1" x14ac:dyDescent="0.3"/>
    <row r="946" ht="0" hidden="1" customHeight="1" x14ac:dyDescent="0.3"/>
    <row r="947" ht="0" hidden="1" customHeight="1" x14ac:dyDescent="0.3"/>
    <row r="948" ht="0" hidden="1" customHeight="1" x14ac:dyDescent="0.3"/>
    <row r="949" ht="0" hidden="1" customHeight="1" x14ac:dyDescent="0.3"/>
    <row r="950" ht="0" hidden="1" customHeight="1" x14ac:dyDescent="0.3"/>
    <row r="951" ht="0" hidden="1" customHeight="1" x14ac:dyDescent="0.3"/>
    <row r="952" ht="0" hidden="1" customHeight="1" x14ac:dyDescent="0.3"/>
    <row r="953" ht="0" hidden="1" customHeight="1" x14ac:dyDescent="0.3"/>
    <row r="954" ht="0" hidden="1" customHeight="1" x14ac:dyDescent="0.3"/>
    <row r="955" ht="0" hidden="1" customHeight="1" x14ac:dyDescent="0.3"/>
    <row r="956" ht="0" hidden="1" customHeight="1" x14ac:dyDescent="0.3"/>
    <row r="957" ht="0" hidden="1" customHeight="1" x14ac:dyDescent="0.3"/>
    <row r="958" ht="0" hidden="1" customHeight="1" x14ac:dyDescent="0.3"/>
    <row r="959" ht="0" hidden="1" customHeight="1" x14ac:dyDescent="0.3"/>
    <row r="960" ht="0" hidden="1" customHeight="1" x14ac:dyDescent="0.3"/>
    <row r="961" ht="0" hidden="1" customHeight="1" x14ac:dyDescent="0.3"/>
    <row r="962" ht="0" hidden="1" customHeight="1" x14ac:dyDescent="0.3"/>
    <row r="963" ht="0" hidden="1" customHeight="1" x14ac:dyDescent="0.3"/>
    <row r="964" ht="0" hidden="1" customHeight="1" x14ac:dyDescent="0.3"/>
    <row r="965" ht="0" hidden="1" customHeight="1" x14ac:dyDescent="0.3"/>
    <row r="966" ht="0" hidden="1" customHeight="1" x14ac:dyDescent="0.3"/>
    <row r="967" ht="0" hidden="1" customHeight="1" x14ac:dyDescent="0.3"/>
    <row r="968" ht="0" hidden="1" customHeight="1" x14ac:dyDescent="0.3"/>
    <row r="969" ht="0" hidden="1" customHeight="1" x14ac:dyDescent="0.3"/>
    <row r="970" ht="0" hidden="1" customHeight="1" x14ac:dyDescent="0.3"/>
    <row r="971" ht="0" hidden="1" customHeight="1" x14ac:dyDescent="0.3"/>
    <row r="972" ht="0" hidden="1" customHeight="1" x14ac:dyDescent="0.3"/>
    <row r="973" ht="0" hidden="1" customHeight="1" x14ac:dyDescent="0.3"/>
    <row r="974" ht="0" hidden="1" customHeight="1" x14ac:dyDescent="0.3"/>
    <row r="975" ht="0" hidden="1" customHeight="1" x14ac:dyDescent="0.3"/>
    <row r="976" ht="0" hidden="1" customHeight="1" x14ac:dyDescent="0.3"/>
    <row r="977" ht="0" hidden="1" customHeight="1" x14ac:dyDescent="0.3"/>
    <row r="978" ht="0" hidden="1" customHeight="1" x14ac:dyDescent="0.3"/>
    <row r="979" ht="0" hidden="1" customHeight="1" x14ac:dyDescent="0.3"/>
    <row r="980" ht="0" hidden="1" customHeight="1" x14ac:dyDescent="0.3"/>
    <row r="981" ht="0" hidden="1" customHeight="1" x14ac:dyDescent="0.3"/>
    <row r="982" ht="0" hidden="1" customHeight="1" x14ac:dyDescent="0.3"/>
    <row r="983" ht="0" hidden="1" customHeight="1" x14ac:dyDescent="0.3"/>
    <row r="984" ht="0" hidden="1" customHeight="1" x14ac:dyDescent="0.3"/>
    <row r="985" ht="0" hidden="1" customHeight="1" x14ac:dyDescent="0.3"/>
    <row r="986" ht="0" hidden="1" customHeight="1" x14ac:dyDescent="0.3"/>
  </sheetData>
  <sheetProtection formatCells="0"/>
  <mergeCells count="443">
    <mergeCell ref="AU199:AY199"/>
    <mergeCell ref="AU194:AY194"/>
    <mergeCell ref="AO195:AP195"/>
    <mergeCell ref="AQ195:AR195"/>
    <mergeCell ref="AS200:AT200"/>
    <mergeCell ref="AU200:AY200"/>
    <mergeCell ref="AS187:AT187"/>
    <mergeCell ref="AU187:AY187"/>
    <mergeCell ref="AS188:AT188"/>
    <mergeCell ref="AU188:AY188"/>
    <mergeCell ref="AO189:AP189"/>
    <mergeCell ref="AQ189:AR189"/>
    <mergeCell ref="AS189:AT189"/>
    <mergeCell ref="AQ206:AR206"/>
    <mergeCell ref="AO209:AP209"/>
    <mergeCell ref="AQ209:AR209"/>
    <mergeCell ref="AS209:AT209"/>
    <mergeCell ref="AU209:AY209"/>
    <mergeCell ref="AU207:AY207"/>
    <mergeCell ref="AS207:AT207"/>
    <mergeCell ref="AO207:AP207"/>
    <mergeCell ref="AQ207:AR207"/>
    <mergeCell ref="AO206:AP206"/>
    <mergeCell ref="AU208:AY208"/>
    <mergeCell ref="AS206:AT206"/>
    <mergeCell ref="AU206:AY206"/>
    <mergeCell ref="AO208:AP208"/>
    <mergeCell ref="AQ208:AR208"/>
    <mergeCell ref="AS208:AT208"/>
    <mergeCell ref="AU210:AY210"/>
    <mergeCell ref="AO210:AP210"/>
    <mergeCell ref="AQ210:AR210"/>
    <mergeCell ref="AS210:AT210"/>
    <mergeCell ref="AQ260:AR260"/>
    <mergeCell ref="AU211:AY211"/>
    <mergeCell ref="AO212:AP212"/>
    <mergeCell ref="AQ212:AR212"/>
    <mergeCell ref="AS212:AT212"/>
    <mergeCell ref="AO211:AP211"/>
    <mergeCell ref="AQ211:AR211"/>
    <mergeCell ref="AS241:AT241"/>
    <mergeCell ref="AO237:AP237"/>
    <mergeCell ref="AQ237:AR237"/>
    <mergeCell ref="AS237:AT237"/>
    <mergeCell ref="AU237:AY237"/>
    <mergeCell ref="AS211:AT211"/>
    <mergeCell ref="AS214:AT214"/>
    <mergeCell ref="AO222:AP222"/>
    <mergeCell ref="AQ222:AR222"/>
    <mergeCell ref="AQ244:AR244"/>
    <mergeCell ref="AS244:AT244"/>
    <mergeCell ref="AQ232:AR232"/>
    <mergeCell ref="AS232:AT232"/>
    <mergeCell ref="AO234:AP234"/>
    <mergeCell ref="AQ223:AR223"/>
    <mergeCell ref="AS222:AT222"/>
    <mergeCell ref="AS225:AT225"/>
    <mergeCell ref="AO223:AP223"/>
    <mergeCell ref="AS223:AT223"/>
    <mergeCell ref="AN238:AR238"/>
    <mergeCell ref="AU212:AY212"/>
    <mergeCell ref="AS217:AT217"/>
    <mergeCell ref="AO221:AP221"/>
    <mergeCell ref="AQ221:AR221"/>
    <mergeCell ref="AQ218:AR218"/>
    <mergeCell ref="AS218:AT218"/>
    <mergeCell ref="AO220:AP220"/>
    <mergeCell ref="AQ220:AR220"/>
    <mergeCell ref="AS220:AT220"/>
    <mergeCell ref="AS219:AT219"/>
    <mergeCell ref="AN216:AY216"/>
    <mergeCell ref="AO217:AP217"/>
    <mergeCell ref="AU213:AY213"/>
    <mergeCell ref="AU214:AY214"/>
    <mergeCell ref="AO213:AP213"/>
    <mergeCell ref="AQ213:AR213"/>
    <mergeCell ref="AS213:AT213"/>
    <mergeCell ref="AQ217:AR217"/>
    <mergeCell ref="AS221:AT221"/>
    <mergeCell ref="AU226:AY226"/>
    <mergeCell ref="AN228:AY228"/>
    <mergeCell ref="AO229:AP229"/>
    <mergeCell ref="AQ229:AR229"/>
    <mergeCell ref="AS229:AT229"/>
    <mergeCell ref="AO230:AP230"/>
    <mergeCell ref="AQ230:AR230"/>
    <mergeCell ref="AU222:AY222"/>
    <mergeCell ref="AU223:AY223"/>
    <mergeCell ref="AQ233:AR233"/>
    <mergeCell ref="AO232:AP232"/>
    <mergeCell ref="AN226:AR226"/>
    <mergeCell ref="AS230:AT230"/>
    <mergeCell ref="AU230:AY230"/>
    <mergeCell ref="AO231:AP231"/>
    <mergeCell ref="AQ231:AR231"/>
    <mergeCell ref="AS231:AT231"/>
    <mergeCell ref="AS226:AT226"/>
    <mergeCell ref="AU231:AY231"/>
    <mergeCell ref="AU233:AY233"/>
    <mergeCell ref="AU243:AY243"/>
    <mergeCell ref="AO244:AP244"/>
    <mergeCell ref="AN240:AY240"/>
    <mergeCell ref="AO241:AP241"/>
    <mergeCell ref="AU245:AY245"/>
    <mergeCell ref="AU238:AY238"/>
    <mergeCell ref="AO235:AP235"/>
    <mergeCell ref="AQ235:AR235"/>
    <mergeCell ref="AS235:AT235"/>
    <mergeCell ref="AU235:AY235"/>
    <mergeCell ref="AO236:AP236"/>
    <mergeCell ref="AO242:AP242"/>
    <mergeCell ref="AQ242:AR242"/>
    <mergeCell ref="AS242:AT242"/>
    <mergeCell ref="AU242:AY242"/>
    <mergeCell ref="AS238:AT238"/>
    <mergeCell ref="AQ241:AR241"/>
    <mergeCell ref="AO243:AP243"/>
    <mergeCell ref="AQ243:AR243"/>
    <mergeCell ref="AS243:AT243"/>
    <mergeCell ref="AU244:AY244"/>
    <mergeCell ref="AO245:AP245"/>
    <mergeCell ref="AQ245:AR245"/>
    <mergeCell ref="AS245:AT245"/>
    <mergeCell ref="AO246:AP246"/>
    <mergeCell ref="AQ246:AR246"/>
    <mergeCell ref="AS246:AT246"/>
    <mergeCell ref="AU246:AY246"/>
    <mergeCell ref="AN250:AR250"/>
    <mergeCell ref="AS250:AT250"/>
    <mergeCell ref="AU250:AY250"/>
    <mergeCell ref="AO247:AP247"/>
    <mergeCell ref="AQ247:AR247"/>
    <mergeCell ref="AS247:AT247"/>
    <mergeCell ref="AU247:AY247"/>
    <mergeCell ref="AO248:AP248"/>
    <mergeCell ref="AO249:AP249"/>
    <mergeCell ref="AQ249:AR249"/>
    <mergeCell ref="AS249:AT249"/>
    <mergeCell ref="AU249:AY249"/>
    <mergeCell ref="AU255:AY255"/>
    <mergeCell ref="AO255:AP255"/>
    <mergeCell ref="AU254:AY254"/>
    <mergeCell ref="AS254:AT254"/>
    <mergeCell ref="AS255:AT255"/>
    <mergeCell ref="AN252:AY252"/>
    <mergeCell ref="AO253:AP253"/>
    <mergeCell ref="AQ253:AR253"/>
    <mergeCell ref="AO261:AP261"/>
    <mergeCell ref="AQ261:AR261"/>
    <mergeCell ref="AQ254:AR254"/>
    <mergeCell ref="AS253:AT253"/>
    <mergeCell ref="AQ255:AR255"/>
    <mergeCell ref="AO254:AP254"/>
    <mergeCell ref="AN262:AR262"/>
    <mergeCell ref="AS262:AT262"/>
    <mergeCell ref="AU262:AY262"/>
    <mergeCell ref="AO259:AP259"/>
    <mergeCell ref="AQ259:AR259"/>
    <mergeCell ref="AO256:AP256"/>
    <mergeCell ref="AO260:AP260"/>
    <mergeCell ref="AS260:AT260"/>
    <mergeCell ref="AU259:AY259"/>
    <mergeCell ref="AU260:AY260"/>
    <mergeCell ref="AS258:AT258"/>
    <mergeCell ref="AU258:AY258"/>
    <mergeCell ref="AO257:AP257"/>
    <mergeCell ref="AQ257:AR257"/>
    <mergeCell ref="AQ256:AR256"/>
    <mergeCell ref="AU257:AY257"/>
    <mergeCell ref="AQ258:AR258"/>
    <mergeCell ref="AO258:AP258"/>
    <mergeCell ref="AU256:AY256"/>
    <mergeCell ref="AS256:AT256"/>
    <mergeCell ref="AS257:AT257"/>
    <mergeCell ref="AU261:AY261"/>
    <mergeCell ref="AS259:AT259"/>
    <mergeCell ref="AS261:AT261"/>
    <mergeCell ref="AN214:AR214"/>
    <mergeCell ref="AO218:AP218"/>
    <mergeCell ref="AQ234:AR234"/>
    <mergeCell ref="AQ236:AR236"/>
    <mergeCell ref="AS236:AT236"/>
    <mergeCell ref="AU236:AY236"/>
    <mergeCell ref="AU234:AY234"/>
    <mergeCell ref="AU224:AY224"/>
    <mergeCell ref="AU225:AY225"/>
    <mergeCell ref="AO219:AP219"/>
    <mergeCell ref="AQ219:AR219"/>
    <mergeCell ref="AU218:AY218"/>
    <mergeCell ref="AU219:AY219"/>
    <mergeCell ref="AU220:AY220"/>
    <mergeCell ref="AU221:AY221"/>
    <mergeCell ref="AO224:AP224"/>
    <mergeCell ref="AQ224:AR224"/>
    <mergeCell ref="AS224:AT224"/>
    <mergeCell ref="AO225:AP225"/>
    <mergeCell ref="AQ225:AR225"/>
    <mergeCell ref="AS234:AT234"/>
    <mergeCell ref="AS233:AT233"/>
    <mergeCell ref="AU232:AY232"/>
    <mergeCell ref="AO233:AP233"/>
    <mergeCell ref="AQ205:AR205"/>
    <mergeCell ref="AS205:AT205"/>
    <mergeCell ref="AO194:AP194"/>
    <mergeCell ref="AQ194:AR194"/>
    <mergeCell ref="AS194:AT194"/>
    <mergeCell ref="AU196:AY196"/>
    <mergeCell ref="AO193:AP193"/>
    <mergeCell ref="AQ193:AR193"/>
    <mergeCell ref="AS193:AT193"/>
    <mergeCell ref="AS195:AT195"/>
    <mergeCell ref="AU195:AY195"/>
    <mergeCell ref="AO196:AP196"/>
    <mergeCell ref="AQ196:AR196"/>
    <mergeCell ref="AS196:AT196"/>
    <mergeCell ref="AO197:AP197"/>
    <mergeCell ref="AO201:AP201"/>
    <mergeCell ref="AO205:AP205"/>
    <mergeCell ref="AQ200:AR200"/>
    <mergeCell ref="AQ197:AR197"/>
    <mergeCell ref="AS197:AT197"/>
    <mergeCell ref="AU197:AY197"/>
    <mergeCell ref="AO200:AP200"/>
    <mergeCell ref="AQ199:AR199"/>
    <mergeCell ref="AS199:AT199"/>
    <mergeCell ref="AO183:AP183"/>
    <mergeCell ref="AN204:AY204"/>
    <mergeCell ref="AQ201:AR201"/>
    <mergeCell ref="AS201:AT201"/>
    <mergeCell ref="AU201:AY201"/>
    <mergeCell ref="AN202:AR202"/>
    <mergeCell ref="AS202:AT202"/>
    <mergeCell ref="AU202:AY202"/>
    <mergeCell ref="AO198:AP198"/>
    <mergeCell ref="AQ198:AR198"/>
    <mergeCell ref="AS198:AT198"/>
    <mergeCell ref="AU198:AY198"/>
    <mergeCell ref="AO199:AP199"/>
    <mergeCell ref="AS183:AT183"/>
    <mergeCell ref="AU183:AY183"/>
    <mergeCell ref="AO184:AP184"/>
    <mergeCell ref="AS184:AT184"/>
    <mergeCell ref="AU184:AY184"/>
    <mergeCell ref="AQ184:AR184"/>
    <mergeCell ref="AN190:AR190"/>
    <mergeCell ref="AS190:AT190"/>
    <mergeCell ref="AU190:AY190"/>
    <mergeCell ref="AO187:AP187"/>
    <mergeCell ref="AQ187:AR187"/>
    <mergeCell ref="AQ183:AR183"/>
    <mergeCell ref="AU189:AY189"/>
    <mergeCell ref="AQ248:AR248"/>
    <mergeCell ref="AS248:AT248"/>
    <mergeCell ref="AU248:AY248"/>
    <mergeCell ref="AN192:AY192"/>
    <mergeCell ref="AO188:AP188"/>
    <mergeCell ref="AQ188:AR188"/>
    <mergeCell ref="AN180:AY180"/>
    <mergeCell ref="AO181:AP181"/>
    <mergeCell ref="AQ181:AR181"/>
    <mergeCell ref="AS181:AT181"/>
    <mergeCell ref="AO185:AP185"/>
    <mergeCell ref="AQ185:AR185"/>
    <mergeCell ref="AS185:AT185"/>
    <mergeCell ref="AU185:AY185"/>
    <mergeCell ref="AO186:AP186"/>
    <mergeCell ref="AQ186:AR186"/>
    <mergeCell ref="AS186:AT186"/>
    <mergeCell ref="AU186:AY186"/>
    <mergeCell ref="AO182:AP182"/>
    <mergeCell ref="AQ182:AR182"/>
    <mergeCell ref="AS182:AT182"/>
    <mergeCell ref="AU182:AY182"/>
    <mergeCell ref="AN33:AR33"/>
    <mergeCell ref="AS33:AY33"/>
    <mergeCell ref="AZ33:BF33"/>
    <mergeCell ref="BG33:BM33"/>
    <mergeCell ref="BN33:BR33"/>
    <mergeCell ref="AN34:AR34"/>
    <mergeCell ref="AS34:AY34"/>
    <mergeCell ref="AZ34:BF34"/>
    <mergeCell ref="BG34:BM34"/>
    <mergeCell ref="BN34:BR34"/>
    <mergeCell ref="AN115:AQ115"/>
    <mergeCell ref="AR115:AX115"/>
    <mergeCell ref="AY115:BE115"/>
    <mergeCell ref="BF115:BL115"/>
    <mergeCell ref="BM115:BR115"/>
    <mergeCell ref="AN116:AQ116"/>
    <mergeCell ref="AR116:AX116"/>
    <mergeCell ref="AY116:BE116"/>
    <mergeCell ref="BF116:BL116"/>
    <mergeCell ref="BM116:BR116"/>
    <mergeCell ref="AN54:AR54"/>
    <mergeCell ref="AS54:AY54"/>
    <mergeCell ref="AZ54:BF54"/>
    <mergeCell ref="BG54:BM54"/>
    <mergeCell ref="BN54:BR54"/>
    <mergeCell ref="AN55:AR55"/>
    <mergeCell ref="AS55:AY55"/>
    <mergeCell ref="AZ55:BF55"/>
    <mergeCell ref="BG55:BM55"/>
    <mergeCell ref="BN55:BR55"/>
    <mergeCell ref="AN137:AR137"/>
    <mergeCell ref="AS137:AY137"/>
    <mergeCell ref="AZ137:BF137"/>
    <mergeCell ref="BG137:BM137"/>
    <mergeCell ref="BN137:BR137"/>
    <mergeCell ref="AN138:AR138"/>
    <mergeCell ref="AS138:AY138"/>
    <mergeCell ref="AZ138:BF138"/>
    <mergeCell ref="BG138:BM138"/>
    <mergeCell ref="BN138:BR138"/>
    <mergeCell ref="AN154:AR154"/>
    <mergeCell ref="AS154:AY154"/>
    <mergeCell ref="AZ154:BF154"/>
    <mergeCell ref="BG154:BM154"/>
    <mergeCell ref="BN154:BR154"/>
    <mergeCell ref="AN155:AR155"/>
    <mergeCell ref="AS155:AY155"/>
    <mergeCell ref="AZ155:BF155"/>
    <mergeCell ref="BG155:BM155"/>
    <mergeCell ref="BN155:BR155"/>
    <mergeCell ref="AN176:AR176"/>
    <mergeCell ref="AS176:AY176"/>
    <mergeCell ref="AZ176:BF176"/>
    <mergeCell ref="BG176:BM176"/>
    <mergeCell ref="BN176:BR176"/>
    <mergeCell ref="AN177:AR177"/>
    <mergeCell ref="AS177:AY177"/>
    <mergeCell ref="AZ177:BF177"/>
    <mergeCell ref="BG177:BM177"/>
    <mergeCell ref="BN177:BR177"/>
    <mergeCell ref="AN75:AQ75"/>
    <mergeCell ref="AR75:AX75"/>
    <mergeCell ref="AY75:BE75"/>
    <mergeCell ref="BF75:BL75"/>
    <mergeCell ref="BM75:BR75"/>
    <mergeCell ref="AN95:AQ95"/>
    <mergeCell ref="AR95:AX95"/>
    <mergeCell ref="AY95:BE95"/>
    <mergeCell ref="BF95:BL95"/>
    <mergeCell ref="BM95:BR95"/>
    <mergeCell ref="FY14:GF14"/>
    <mergeCell ref="CV32:DC32"/>
    <mergeCell ref="DE32:DL32"/>
    <mergeCell ref="DN32:DU32"/>
    <mergeCell ref="DW32:ED32"/>
    <mergeCell ref="EF32:EM32"/>
    <mergeCell ref="EO32:EV32"/>
    <mergeCell ref="EX32:FE32"/>
    <mergeCell ref="FG32:FN32"/>
    <mergeCell ref="FP32:FW32"/>
    <mergeCell ref="FY32:GF32"/>
    <mergeCell ref="CV14:DC14"/>
    <mergeCell ref="DE14:DL14"/>
    <mergeCell ref="DN14:DU14"/>
    <mergeCell ref="DW14:ED14"/>
    <mergeCell ref="EF14:EM14"/>
    <mergeCell ref="EO14:EV14"/>
    <mergeCell ref="EX14:FE14"/>
    <mergeCell ref="FG14:FN14"/>
    <mergeCell ref="FP14:FW14"/>
    <mergeCell ref="FY35:GF35"/>
    <mergeCell ref="CV53:DC53"/>
    <mergeCell ref="DE53:DL53"/>
    <mergeCell ref="DN53:DU53"/>
    <mergeCell ref="DW53:ED53"/>
    <mergeCell ref="EF53:EM53"/>
    <mergeCell ref="EO53:EV53"/>
    <mergeCell ref="EX53:FE53"/>
    <mergeCell ref="FG53:FN53"/>
    <mergeCell ref="FP53:FW53"/>
    <mergeCell ref="FY53:GF53"/>
    <mergeCell ref="CV35:DC35"/>
    <mergeCell ref="DE35:DL35"/>
    <mergeCell ref="DN35:DU35"/>
    <mergeCell ref="DW35:ED35"/>
    <mergeCell ref="EF35:EM35"/>
    <mergeCell ref="EO35:EV35"/>
    <mergeCell ref="EX35:FE35"/>
    <mergeCell ref="FG35:FN35"/>
    <mergeCell ref="FP35:FW35"/>
    <mergeCell ref="FY118:GF118"/>
    <mergeCell ref="CV136:DC136"/>
    <mergeCell ref="DE136:DL136"/>
    <mergeCell ref="DN136:DU136"/>
    <mergeCell ref="DW136:ED136"/>
    <mergeCell ref="EF136:EM136"/>
    <mergeCell ref="EO136:EV136"/>
    <mergeCell ref="EX136:FE136"/>
    <mergeCell ref="FG136:FN136"/>
    <mergeCell ref="FP136:FW136"/>
    <mergeCell ref="FY136:GF136"/>
    <mergeCell ref="CV118:DC118"/>
    <mergeCell ref="DE118:DL118"/>
    <mergeCell ref="DN118:DU118"/>
    <mergeCell ref="DW118:ED118"/>
    <mergeCell ref="EF118:EM118"/>
    <mergeCell ref="EO118:EV118"/>
    <mergeCell ref="EX118:FE118"/>
    <mergeCell ref="FG118:FN118"/>
    <mergeCell ref="FP118:FW118"/>
    <mergeCell ref="FY139:GF139"/>
    <mergeCell ref="CV153:DC153"/>
    <mergeCell ref="DE153:DL153"/>
    <mergeCell ref="DN153:DU153"/>
    <mergeCell ref="DW153:ED153"/>
    <mergeCell ref="EF153:EM153"/>
    <mergeCell ref="EO153:EV153"/>
    <mergeCell ref="EX153:FE153"/>
    <mergeCell ref="FG153:FN153"/>
    <mergeCell ref="FP153:FW153"/>
    <mergeCell ref="FY153:GF153"/>
    <mergeCell ref="CV139:DC139"/>
    <mergeCell ref="DE139:DL139"/>
    <mergeCell ref="DN139:DU139"/>
    <mergeCell ref="DW139:ED139"/>
    <mergeCell ref="EF139:EM139"/>
    <mergeCell ref="EO139:EV139"/>
    <mergeCell ref="EX139:FE139"/>
    <mergeCell ref="FG139:FN139"/>
    <mergeCell ref="FP139:FW139"/>
    <mergeCell ref="FY157:GF157"/>
    <mergeCell ref="CV175:DC175"/>
    <mergeCell ref="DE175:DL175"/>
    <mergeCell ref="DN175:DU175"/>
    <mergeCell ref="DW175:ED175"/>
    <mergeCell ref="EF175:EM175"/>
    <mergeCell ref="EO175:EV175"/>
    <mergeCell ref="EX175:FE175"/>
    <mergeCell ref="FG175:FN175"/>
    <mergeCell ref="FP175:FW175"/>
    <mergeCell ref="FY175:GF175"/>
    <mergeCell ref="CV157:DC157"/>
    <mergeCell ref="DE157:DL157"/>
    <mergeCell ref="DN157:DU157"/>
    <mergeCell ref="DW157:ED157"/>
    <mergeCell ref="EF157:EM157"/>
    <mergeCell ref="EO157:EV157"/>
    <mergeCell ref="EX157:FE157"/>
    <mergeCell ref="FG157:FN157"/>
    <mergeCell ref="FP157:FW157"/>
  </mergeCells>
  <conditionalFormatting sqref="BR141:BR152">
    <cfRule type="cellIs" dxfId="7449" priority="17118" stopIfTrue="1" operator="equal">
      <formula>"f"</formula>
    </cfRule>
  </conditionalFormatting>
  <conditionalFormatting sqref="BR141:BR152">
    <cfRule type="cellIs" dxfId="7448" priority="17116" stopIfTrue="1" operator="equal">
      <formula>"h"</formula>
    </cfRule>
    <cfRule type="cellIs" dxfId="7447" priority="17117" stopIfTrue="1" operator="equal">
      <formula>"g"</formula>
    </cfRule>
  </conditionalFormatting>
  <conditionalFormatting sqref="BR141:BR152">
    <cfRule type="cellIs" dxfId="7446" priority="17115" stopIfTrue="1" operator="equal">
      <formula>"f"</formula>
    </cfRule>
  </conditionalFormatting>
  <conditionalFormatting sqref="BR141:BR152">
    <cfRule type="cellIs" dxfId="7445" priority="17113" stopIfTrue="1" operator="equal">
      <formula>"h"</formula>
    </cfRule>
    <cfRule type="cellIs" dxfId="7444" priority="17114" stopIfTrue="1" operator="equal">
      <formula>"g"</formula>
    </cfRule>
  </conditionalFormatting>
  <conditionalFormatting sqref="BR141:BR152">
    <cfRule type="cellIs" dxfId="7443" priority="17109" stopIfTrue="1" operator="equal">
      <formula>"f"</formula>
    </cfRule>
  </conditionalFormatting>
  <conditionalFormatting sqref="BR141:BR152">
    <cfRule type="cellIs" dxfId="7442" priority="17107" stopIfTrue="1" operator="equal">
      <formula>"h"</formula>
    </cfRule>
    <cfRule type="cellIs" dxfId="7441" priority="17108" stopIfTrue="1" operator="equal">
      <formula>"g"</formula>
    </cfRule>
  </conditionalFormatting>
  <conditionalFormatting sqref="BR141:BR152">
    <cfRule type="cellIs" dxfId="7440" priority="17112" stopIfTrue="1" operator="equal">
      <formula>"f"</formula>
    </cfRule>
  </conditionalFormatting>
  <conditionalFormatting sqref="BR141:BR152">
    <cfRule type="cellIs" dxfId="7439" priority="17110" stopIfTrue="1" operator="equal">
      <formula>"h"</formula>
    </cfRule>
    <cfRule type="cellIs" dxfId="7438" priority="17111" stopIfTrue="1" operator="equal">
      <formula>"g"</formula>
    </cfRule>
  </conditionalFormatting>
  <conditionalFormatting sqref="BR141:BR152">
    <cfRule type="cellIs" dxfId="7437" priority="17106" stopIfTrue="1" operator="equal">
      <formula>"f"</formula>
    </cfRule>
  </conditionalFormatting>
  <conditionalFormatting sqref="BR141:BR152">
    <cfRule type="cellIs" dxfId="7436" priority="17104" stopIfTrue="1" operator="equal">
      <formula>"h"</formula>
    </cfRule>
    <cfRule type="cellIs" dxfId="7435" priority="17105" stopIfTrue="1" operator="equal">
      <formula>"g"</formula>
    </cfRule>
  </conditionalFormatting>
  <conditionalFormatting sqref="BR141:BR152">
    <cfRule type="cellIs" dxfId="7434" priority="17103" stopIfTrue="1" operator="equal">
      <formula>"f"</formula>
    </cfRule>
  </conditionalFormatting>
  <conditionalFormatting sqref="BR141:BR152">
    <cfRule type="cellIs" dxfId="7433" priority="17101" stopIfTrue="1" operator="equal">
      <formula>"h"</formula>
    </cfRule>
    <cfRule type="cellIs" dxfId="7432" priority="17102" stopIfTrue="1" operator="equal">
      <formula>"g"</formula>
    </cfRule>
  </conditionalFormatting>
  <conditionalFormatting sqref="BR141:BR152">
    <cfRule type="cellIs" dxfId="7431" priority="17100" stopIfTrue="1" operator="equal">
      <formula>"f"</formula>
    </cfRule>
  </conditionalFormatting>
  <conditionalFormatting sqref="BR141:BR152">
    <cfRule type="cellIs" dxfId="7430" priority="17098" stopIfTrue="1" operator="equal">
      <formula>"h"</formula>
    </cfRule>
    <cfRule type="cellIs" dxfId="7429" priority="17099" stopIfTrue="1" operator="equal">
      <formula>"g"</formula>
    </cfRule>
  </conditionalFormatting>
  <conditionalFormatting sqref="BR141:BR152">
    <cfRule type="cellIs" dxfId="7428" priority="17097" stopIfTrue="1" operator="equal">
      <formula>"f"</formula>
    </cfRule>
  </conditionalFormatting>
  <conditionalFormatting sqref="BR141:BR152">
    <cfRule type="cellIs" dxfId="7427" priority="17095" stopIfTrue="1" operator="equal">
      <formula>"h"</formula>
    </cfRule>
    <cfRule type="cellIs" dxfId="7426" priority="17096" stopIfTrue="1" operator="equal">
      <formula>"g"</formula>
    </cfRule>
  </conditionalFormatting>
  <conditionalFormatting sqref="BG120:BI135">
    <cfRule type="cellIs" dxfId="7425" priority="11709" stopIfTrue="1" operator="equal">
      <formula>"f"</formula>
    </cfRule>
  </conditionalFormatting>
  <conditionalFormatting sqref="BG120:BI135">
    <cfRule type="cellIs" dxfId="7424" priority="11707" stopIfTrue="1" operator="equal">
      <formula>"h"</formula>
    </cfRule>
    <cfRule type="cellIs" dxfId="7423" priority="11708" stopIfTrue="1" operator="equal">
      <formula>"g"</formula>
    </cfRule>
  </conditionalFormatting>
  <conditionalFormatting sqref="BG120:BI135">
    <cfRule type="cellIs" dxfId="7422" priority="11706" stopIfTrue="1" operator="equal">
      <formula>"f"</formula>
    </cfRule>
  </conditionalFormatting>
  <conditionalFormatting sqref="BG120:BI135">
    <cfRule type="cellIs" dxfId="7421" priority="11704" stopIfTrue="1" operator="equal">
      <formula>"h"</formula>
    </cfRule>
    <cfRule type="cellIs" dxfId="7420" priority="11705" stopIfTrue="1" operator="equal">
      <formula>"g"</formula>
    </cfRule>
  </conditionalFormatting>
  <conditionalFormatting sqref="BG120:BI135">
    <cfRule type="cellIs" dxfId="7419" priority="11703" stopIfTrue="1" operator="equal">
      <formula>"f"</formula>
    </cfRule>
  </conditionalFormatting>
  <conditionalFormatting sqref="BG120:BI135">
    <cfRule type="cellIs" dxfId="7418" priority="11701" stopIfTrue="1" operator="equal">
      <formula>"h"</formula>
    </cfRule>
    <cfRule type="cellIs" dxfId="7417" priority="11702" stopIfTrue="1" operator="equal">
      <formula>"g"</formula>
    </cfRule>
  </conditionalFormatting>
  <conditionalFormatting sqref="BG120:BI135">
    <cfRule type="cellIs" dxfId="7416" priority="11700" stopIfTrue="1" operator="equal">
      <formula>"f"</formula>
    </cfRule>
  </conditionalFormatting>
  <conditionalFormatting sqref="BG120:BI135">
    <cfRule type="cellIs" dxfId="7415" priority="11698" stopIfTrue="1" operator="equal">
      <formula>"h"</formula>
    </cfRule>
    <cfRule type="cellIs" dxfId="7414" priority="11699" stopIfTrue="1" operator="equal">
      <formula>"g"</formula>
    </cfRule>
  </conditionalFormatting>
  <conditionalFormatting sqref="BJ120:BK135">
    <cfRule type="cellIs" dxfId="7413" priority="11793" stopIfTrue="1" operator="equal">
      <formula>"f"</formula>
    </cfRule>
  </conditionalFormatting>
  <conditionalFormatting sqref="BJ120:BK135">
    <cfRule type="cellIs" dxfId="7412" priority="11791" stopIfTrue="1" operator="equal">
      <formula>"h"</formula>
    </cfRule>
    <cfRule type="cellIs" dxfId="7411" priority="11792" stopIfTrue="1" operator="equal">
      <formula>"g"</formula>
    </cfRule>
  </conditionalFormatting>
  <conditionalFormatting sqref="BJ120:BK135">
    <cfRule type="cellIs" dxfId="7410" priority="11790" stopIfTrue="1" operator="equal">
      <formula>"f"</formula>
    </cfRule>
  </conditionalFormatting>
  <conditionalFormatting sqref="BJ120:BK135">
    <cfRule type="cellIs" dxfId="7409" priority="11788" stopIfTrue="1" operator="equal">
      <formula>"h"</formula>
    </cfRule>
    <cfRule type="cellIs" dxfId="7408" priority="11789" stopIfTrue="1" operator="equal">
      <formula>"g"</formula>
    </cfRule>
  </conditionalFormatting>
  <conditionalFormatting sqref="BJ120:BK135">
    <cfRule type="cellIs" dxfId="7407" priority="11787" stopIfTrue="1" operator="equal">
      <formula>"f"</formula>
    </cfRule>
  </conditionalFormatting>
  <conditionalFormatting sqref="BJ120:BK135">
    <cfRule type="cellIs" dxfId="7406" priority="11785" stopIfTrue="1" operator="equal">
      <formula>"h"</formula>
    </cfRule>
    <cfRule type="cellIs" dxfId="7405" priority="11786" stopIfTrue="1" operator="equal">
      <formula>"g"</formula>
    </cfRule>
  </conditionalFormatting>
  <conditionalFormatting sqref="BJ120:BK135">
    <cfRule type="cellIs" dxfId="7404" priority="11784" stopIfTrue="1" operator="equal">
      <formula>"f"</formula>
    </cfRule>
  </conditionalFormatting>
  <conditionalFormatting sqref="BJ120:BK135">
    <cfRule type="cellIs" dxfId="7403" priority="11782" stopIfTrue="1" operator="equal">
      <formula>"h"</formula>
    </cfRule>
    <cfRule type="cellIs" dxfId="7402" priority="11783" stopIfTrue="1" operator="equal">
      <formula>"g"</formula>
    </cfRule>
  </conditionalFormatting>
  <conditionalFormatting sqref="BJ120:BJ135">
    <cfRule type="cellIs" dxfId="7401" priority="11778" stopIfTrue="1" operator="equal">
      <formula>"f"</formula>
    </cfRule>
  </conditionalFormatting>
  <conditionalFormatting sqref="BJ120:BJ135">
    <cfRule type="cellIs" dxfId="7400" priority="11776" stopIfTrue="1" operator="equal">
      <formula>"h"</formula>
    </cfRule>
    <cfRule type="cellIs" dxfId="7399" priority="11777" stopIfTrue="1" operator="equal">
      <formula>"g"</formula>
    </cfRule>
  </conditionalFormatting>
  <conditionalFormatting sqref="BJ120:BJ135">
    <cfRule type="cellIs" dxfId="7398" priority="11775" stopIfTrue="1" operator="equal">
      <formula>"f"</formula>
    </cfRule>
  </conditionalFormatting>
  <conditionalFormatting sqref="BJ120:BJ135">
    <cfRule type="cellIs" dxfId="7397" priority="11773" stopIfTrue="1" operator="equal">
      <formula>"h"</formula>
    </cfRule>
    <cfRule type="cellIs" dxfId="7396" priority="11774" stopIfTrue="1" operator="equal">
      <formula>"g"</formula>
    </cfRule>
  </conditionalFormatting>
  <conditionalFormatting sqref="BJ120:BJ135">
    <cfRule type="cellIs" dxfId="7395" priority="11772" stopIfTrue="1" operator="equal">
      <formula>"f"</formula>
    </cfRule>
  </conditionalFormatting>
  <conditionalFormatting sqref="BJ120:BJ135">
    <cfRule type="cellIs" dxfId="7394" priority="11770" stopIfTrue="1" operator="equal">
      <formula>"h"</formula>
    </cfRule>
    <cfRule type="cellIs" dxfId="7393" priority="11771" stopIfTrue="1" operator="equal">
      <formula>"g"</formula>
    </cfRule>
  </conditionalFormatting>
  <conditionalFormatting sqref="BJ120:BK135">
    <cfRule type="cellIs" dxfId="7392" priority="11781" stopIfTrue="1" operator="equal">
      <formula>"f"</formula>
    </cfRule>
  </conditionalFormatting>
  <conditionalFormatting sqref="BJ120:BK135">
    <cfRule type="cellIs" dxfId="7391" priority="11779" stopIfTrue="1" operator="equal">
      <formula>"h"</formula>
    </cfRule>
    <cfRule type="cellIs" dxfId="7390" priority="11780" stopIfTrue="1" operator="equal">
      <formula>"g"</formula>
    </cfRule>
  </conditionalFormatting>
  <conditionalFormatting sqref="BJ120:BJ135">
    <cfRule type="cellIs" dxfId="7389" priority="11769" stopIfTrue="1" operator="equal">
      <formula>"f"</formula>
    </cfRule>
  </conditionalFormatting>
  <conditionalFormatting sqref="BJ120:BJ135">
    <cfRule type="cellIs" dxfId="7388" priority="11767" stopIfTrue="1" operator="equal">
      <formula>"h"</formula>
    </cfRule>
    <cfRule type="cellIs" dxfId="7387" priority="11768" stopIfTrue="1" operator="equal">
      <formula>"g"</formula>
    </cfRule>
  </conditionalFormatting>
  <conditionalFormatting sqref="BJ120:BJ135">
    <cfRule type="cellIs" dxfId="7386" priority="11766" stopIfTrue="1" operator="equal">
      <formula>"f"</formula>
    </cfRule>
  </conditionalFormatting>
  <conditionalFormatting sqref="BJ120:BJ135">
    <cfRule type="cellIs" dxfId="7385" priority="11764" stopIfTrue="1" operator="equal">
      <formula>"h"</formula>
    </cfRule>
    <cfRule type="cellIs" dxfId="7384" priority="11765" stopIfTrue="1" operator="equal">
      <formula>"g"</formula>
    </cfRule>
  </conditionalFormatting>
  <conditionalFormatting sqref="BJ120:BJ135">
    <cfRule type="cellIs" dxfId="7383" priority="11760" stopIfTrue="1" operator="equal">
      <formula>"f"</formula>
    </cfRule>
  </conditionalFormatting>
  <conditionalFormatting sqref="BJ120:BJ135">
    <cfRule type="cellIs" dxfId="7382" priority="11758" stopIfTrue="1" operator="equal">
      <formula>"h"</formula>
    </cfRule>
    <cfRule type="cellIs" dxfId="7381" priority="11759" stopIfTrue="1" operator="equal">
      <formula>"g"</formula>
    </cfRule>
  </conditionalFormatting>
  <conditionalFormatting sqref="BJ120:BJ135">
    <cfRule type="cellIs" dxfId="7380" priority="11763" stopIfTrue="1" operator="equal">
      <formula>"f"</formula>
    </cfRule>
  </conditionalFormatting>
  <conditionalFormatting sqref="BJ120:BJ135">
    <cfRule type="cellIs" dxfId="7379" priority="11761" stopIfTrue="1" operator="equal">
      <formula>"h"</formula>
    </cfRule>
    <cfRule type="cellIs" dxfId="7378" priority="11762" stopIfTrue="1" operator="equal">
      <formula>"g"</formula>
    </cfRule>
  </conditionalFormatting>
  <conditionalFormatting sqref="BJ120:BJ135">
    <cfRule type="cellIs" dxfId="7377" priority="11757" stopIfTrue="1" operator="equal">
      <formula>"f"</formula>
    </cfRule>
  </conditionalFormatting>
  <conditionalFormatting sqref="BJ120:BJ135">
    <cfRule type="cellIs" dxfId="7376" priority="11755" stopIfTrue="1" operator="equal">
      <formula>"h"</formula>
    </cfRule>
    <cfRule type="cellIs" dxfId="7375" priority="11756" stopIfTrue="1" operator="equal">
      <formula>"g"</formula>
    </cfRule>
  </conditionalFormatting>
  <conditionalFormatting sqref="BG120:BI135">
    <cfRule type="cellIs" dxfId="7374" priority="11754" stopIfTrue="1" operator="equal">
      <formula>"f"</formula>
    </cfRule>
  </conditionalFormatting>
  <conditionalFormatting sqref="BG120:BI135">
    <cfRule type="cellIs" dxfId="7373" priority="11752" stopIfTrue="1" operator="equal">
      <formula>"h"</formula>
    </cfRule>
    <cfRule type="cellIs" dxfId="7372" priority="11753" stopIfTrue="1" operator="equal">
      <formula>"g"</formula>
    </cfRule>
  </conditionalFormatting>
  <conditionalFormatting sqref="BG120:BI135">
    <cfRule type="cellIs" dxfId="7371" priority="11748" stopIfTrue="1" operator="equal">
      <formula>"f"</formula>
    </cfRule>
  </conditionalFormatting>
  <conditionalFormatting sqref="BG120:BI135">
    <cfRule type="cellIs" dxfId="7370" priority="11746" stopIfTrue="1" operator="equal">
      <formula>"h"</formula>
    </cfRule>
    <cfRule type="cellIs" dxfId="7369" priority="11747" stopIfTrue="1" operator="equal">
      <formula>"g"</formula>
    </cfRule>
  </conditionalFormatting>
  <conditionalFormatting sqref="BG120:BI135">
    <cfRule type="cellIs" dxfId="7368" priority="11751" stopIfTrue="1" operator="equal">
      <formula>"f"</formula>
    </cfRule>
  </conditionalFormatting>
  <conditionalFormatting sqref="BG120:BI135">
    <cfRule type="cellIs" dxfId="7367" priority="11749" stopIfTrue="1" operator="equal">
      <formula>"h"</formula>
    </cfRule>
    <cfRule type="cellIs" dxfId="7366" priority="11750" stopIfTrue="1" operator="equal">
      <formula>"g"</formula>
    </cfRule>
  </conditionalFormatting>
  <conditionalFormatting sqref="BG120:BI135">
    <cfRule type="cellIs" dxfId="7365" priority="11745" stopIfTrue="1" operator="equal">
      <formula>"f"</formula>
    </cfRule>
  </conditionalFormatting>
  <conditionalFormatting sqref="BG120:BI135">
    <cfRule type="cellIs" dxfId="7364" priority="11743" stopIfTrue="1" operator="equal">
      <formula>"h"</formula>
    </cfRule>
    <cfRule type="cellIs" dxfId="7363" priority="11744" stopIfTrue="1" operator="equal">
      <formula>"g"</formula>
    </cfRule>
  </conditionalFormatting>
  <conditionalFormatting sqref="BG120:BI135">
    <cfRule type="cellIs" dxfId="7362" priority="11742" stopIfTrue="1" operator="equal">
      <formula>"f"</formula>
    </cfRule>
  </conditionalFormatting>
  <conditionalFormatting sqref="BG120:BI135">
    <cfRule type="cellIs" dxfId="7361" priority="11740" stopIfTrue="1" operator="equal">
      <formula>"h"</formula>
    </cfRule>
    <cfRule type="cellIs" dxfId="7360" priority="11741" stopIfTrue="1" operator="equal">
      <formula>"g"</formula>
    </cfRule>
  </conditionalFormatting>
  <conditionalFormatting sqref="BG120:BI135">
    <cfRule type="cellIs" dxfId="7359" priority="11739" stopIfTrue="1" operator="equal">
      <formula>"f"</formula>
    </cfRule>
  </conditionalFormatting>
  <conditionalFormatting sqref="BG120:BI135">
    <cfRule type="cellIs" dxfId="7358" priority="11737" stopIfTrue="1" operator="equal">
      <formula>"h"</formula>
    </cfRule>
    <cfRule type="cellIs" dxfId="7357" priority="11738" stopIfTrue="1" operator="equal">
      <formula>"g"</formula>
    </cfRule>
  </conditionalFormatting>
  <conditionalFormatting sqref="BG120:BI135">
    <cfRule type="cellIs" dxfId="7356" priority="11736" stopIfTrue="1" operator="equal">
      <formula>"f"</formula>
    </cfRule>
  </conditionalFormatting>
  <conditionalFormatting sqref="BG120:BI135">
    <cfRule type="cellIs" dxfId="7355" priority="11734" stopIfTrue="1" operator="equal">
      <formula>"h"</formula>
    </cfRule>
    <cfRule type="cellIs" dxfId="7354" priority="11735" stopIfTrue="1" operator="equal">
      <formula>"g"</formula>
    </cfRule>
  </conditionalFormatting>
  <conditionalFormatting sqref="BG120:BI135">
    <cfRule type="cellIs" dxfId="7353" priority="11730" stopIfTrue="1" operator="equal">
      <formula>"f"</formula>
    </cfRule>
  </conditionalFormatting>
  <conditionalFormatting sqref="BG120:BI135">
    <cfRule type="cellIs" dxfId="7352" priority="11728" stopIfTrue="1" operator="equal">
      <formula>"h"</formula>
    </cfRule>
    <cfRule type="cellIs" dxfId="7351" priority="11729" stopIfTrue="1" operator="equal">
      <formula>"g"</formula>
    </cfRule>
  </conditionalFormatting>
  <conditionalFormatting sqref="BG120:BI135">
    <cfRule type="cellIs" dxfId="7350" priority="11727" stopIfTrue="1" operator="equal">
      <formula>"f"</formula>
    </cfRule>
  </conditionalFormatting>
  <conditionalFormatting sqref="BG120:BI135">
    <cfRule type="cellIs" dxfId="7349" priority="11725" stopIfTrue="1" operator="equal">
      <formula>"h"</formula>
    </cfRule>
    <cfRule type="cellIs" dxfId="7348" priority="11726" stopIfTrue="1" operator="equal">
      <formula>"g"</formula>
    </cfRule>
  </conditionalFormatting>
  <conditionalFormatting sqref="BG120:BI135">
    <cfRule type="cellIs" dxfId="7347" priority="11724" stopIfTrue="1" operator="equal">
      <formula>"f"</formula>
    </cfRule>
  </conditionalFormatting>
  <conditionalFormatting sqref="BG120:BI135">
    <cfRule type="cellIs" dxfId="7346" priority="11722" stopIfTrue="1" operator="equal">
      <formula>"h"</formula>
    </cfRule>
    <cfRule type="cellIs" dxfId="7345" priority="11723" stopIfTrue="1" operator="equal">
      <formula>"g"</formula>
    </cfRule>
  </conditionalFormatting>
  <conditionalFormatting sqref="BG120:BI135">
    <cfRule type="cellIs" dxfId="7344" priority="11733" stopIfTrue="1" operator="equal">
      <formula>"f"</formula>
    </cfRule>
  </conditionalFormatting>
  <conditionalFormatting sqref="BG120:BI135">
    <cfRule type="cellIs" dxfId="7343" priority="11731" stopIfTrue="1" operator="equal">
      <formula>"h"</formula>
    </cfRule>
    <cfRule type="cellIs" dxfId="7342" priority="11732" stopIfTrue="1" operator="equal">
      <formula>"g"</formula>
    </cfRule>
  </conditionalFormatting>
  <conditionalFormatting sqref="BG120:BI135">
    <cfRule type="cellIs" dxfId="7341" priority="11721" stopIfTrue="1" operator="equal">
      <formula>"f"</formula>
    </cfRule>
  </conditionalFormatting>
  <conditionalFormatting sqref="BG120:BI135">
    <cfRule type="cellIs" dxfId="7340" priority="11719" stopIfTrue="1" operator="equal">
      <formula>"h"</formula>
    </cfRule>
    <cfRule type="cellIs" dxfId="7339" priority="11720" stopIfTrue="1" operator="equal">
      <formula>"g"</formula>
    </cfRule>
  </conditionalFormatting>
  <conditionalFormatting sqref="BG120:BI135">
    <cfRule type="cellIs" dxfId="7338" priority="11718" stopIfTrue="1" operator="equal">
      <formula>"f"</formula>
    </cfRule>
  </conditionalFormatting>
  <conditionalFormatting sqref="BG120:BI135">
    <cfRule type="cellIs" dxfId="7337" priority="11716" stopIfTrue="1" operator="equal">
      <formula>"h"</formula>
    </cfRule>
    <cfRule type="cellIs" dxfId="7336" priority="11717" stopIfTrue="1" operator="equal">
      <formula>"g"</formula>
    </cfRule>
  </conditionalFormatting>
  <conditionalFormatting sqref="BG120:BI135">
    <cfRule type="cellIs" dxfId="7335" priority="11712" stopIfTrue="1" operator="equal">
      <formula>"f"</formula>
    </cfRule>
  </conditionalFormatting>
  <conditionalFormatting sqref="BG120:BI135">
    <cfRule type="cellIs" dxfId="7334" priority="11710" stopIfTrue="1" operator="equal">
      <formula>"h"</formula>
    </cfRule>
    <cfRule type="cellIs" dxfId="7333" priority="11711" stopIfTrue="1" operator="equal">
      <formula>"g"</formula>
    </cfRule>
  </conditionalFormatting>
  <conditionalFormatting sqref="BG120:BI135">
    <cfRule type="cellIs" dxfId="7332" priority="11715" stopIfTrue="1" operator="equal">
      <formula>"f"</formula>
    </cfRule>
  </conditionalFormatting>
  <conditionalFormatting sqref="BG120:BI135">
    <cfRule type="cellIs" dxfId="7331" priority="11713" stopIfTrue="1" operator="equal">
      <formula>"h"</formula>
    </cfRule>
    <cfRule type="cellIs" dxfId="7330" priority="11714" stopIfTrue="1" operator="equal">
      <formula>"g"</formula>
    </cfRule>
  </conditionalFormatting>
  <conditionalFormatting sqref="AN141:AN152">
    <cfRule type="cellIs" dxfId="7329" priority="11313" stopIfTrue="1" operator="equal">
      <formula>"f"</formula>
    </cfRule>
  </conditionalFormatting>
  <conditionalFormatting sqref="AN141:AN152">
    <cfRule type="cellIs" dxfId="7328" priority="11311" stopIfTrue="1" operator="equal">
      <formula>"h"</formula>
    </cfRule>
    <cfRule type="cellIs" dxfId="7327" priority="11312" stopIfTrue="1" operator="equal">
      <formula>"g"</formula>
    </cfRule>
  </conditionalFormatting>
  <conditionalFormatting sqref="AN120:AN135 BR120:BR135">
    <cfRule type="cellIs" dxfId="7326" priority="12177" stopIfTrue="1" operator="equal">
      <formula>"f"</formula>
    </cfRule>
  </conditionalFormatting>
  <conditionalFormatting sqref="AN120:AN135 BR120:BR135">
    <cfRule type="cellIs" dxfId="7325" priority="12175" stopIfTrue="1" operator="equal">
      <formula>"h"</formula>
    </cfRule>
    <cfRule type="cellIs" dxfId="7324" priority="12176" stopIfTrue="1" operator="equal">
      <formula>"g"</formula>
    </cfRule>
  </conditionalFormatting>
  <conditionalFormatting sqref="AN120:AN135 BR120:BR135">
    <cfRule type="cellIs" dxfId="7323" priority="12174" stopIfTrue="1" operator="equal">
      <formula>"f"</formula>
    </cfRule>
  </conditionalFormatting>
  <conditionalFormatting sqref="AN120:AN135 BR120:BR135">
    <cfRule type="cellIs" dxfId="7322" priority="12172" stopIfTrue="1" operator="equal">
      <formula>"h"</formula>
    </cfRule>
    <cfRule type="cellIs" dxfId="7321" priority="12173" stopIfTrue="1" operator="equal">
      <formula>"g"</formula>
    </cfRule>
  </conditionalFormatting>
  <conditionalFormatting sqref="AN120:AN135 BR120:BR135">
    <cfRule type="cellIs" dxfId="7320" priority="12171" stopIfTrue="1" operator="equal">
      <formula>"f"</formula>
    </cfRule>
  </conditionalFormatting>
  <conditionalFormatting sqref="AN120:AN135 BR120:BR135">
    <cfRule type="cellIs" dxfId="7319" priority="12169" stopIfTrue="1" operator="equal">
      <formula>"h"</formula>
    </cfRule>
    <cfRule type="cellIs" dxfId="7318" priority="12170" stopIfTrue="1" operator="equal">
      <formula>"g"</formula>
    </cfRule>
  </conditionalFormatting>
  <conditionalFormatting sqref="AN120:AN135 BR120:BR135">
    <cfRule type="cellIs" dxfId="7317" priority="12168" stopIfTrue="1" operator="equal">
      <formula>"f"</formula>
    </cfRule>
  </conditionalFormatting>
  <conditionalFormatting sqref="AN120:AN135 BR120:BR135">
    <cfRule type="cellIs" dxfId="7316" priority="12166" stopIfTrue="1" operator="equal">
      <formula>"h"</formula>
    </cfRule>
    <cfRule type="cellIs" dxfId="7315" priority="12167" stopIfTrue="1" operator="equal">
      <formula>"g"</formula>
    </cfRule>
  </conditionalFormatting>
  <conditionalFormatting sqref="AQ120:AR135">
    <cfRule type="cellIs" dxfId="7314" priority="12162" stopIfTrue="1" operator="equal">
      <formula>"f"</formula>
    </cfRule>
  </conditionalFormatting>
  <conditionalFormatting sqref="AQ120:AR135">
    <cfRule type="cellIs" dxfId="7313" priority="12160" stopIfTrue="1" operator="equal">
      <formula>"h"</formula>
    </cfRule>
    <cfRule type="cellIs" dxfId="7312" priority="12161" stopIfTrue="1" operator="equal">
      <formula>"g"</formula>
    </cfRule>
  </conditionalFormatting>
  <conditionalFormatting sqref="AQ120:AR135">
    <cfRule type="cellIs" dxfId="7311" priority="12159" stopIfTrue="1" operator="equal">
      <formula>"f"</formula>
    </cfRule>
  </conditionalFormatting>
  <conditionalFormatting sqref="AQ120:AR135">
    <cfRule type="cellIs" dxfId="7310" priority="12157" stopIfTrue="1" operator="equal">
      <formula>"h"</formula>
    </cfRule>
    <cfRule type="cellIs" dxfId="7309" priority="12158" stopIfTrue="1" operator="equal">
      <formula>"g"</formula>
    </cfRule>
  </conditionalFormatting>
  <conditionalFormatting sqref="AQ120:AR135">
    <cfRule type="cellIs" dxfId="7308" priority="12156" stopIfTrue="1" operator="equal">
      <formula>"f"</formula>
    </cfRule>
  </conditionalFormatting>
  <conditionalFormatting sqref="AQ120:AR135">
    <cfRule type="cellIs" dxfId="7307" priority="12154" stopIfTrue="1" operator="equal">
      <formula>"h"</formula>
    </cfRule>
    <cfRule type="cellIs" dxfId="7306" priority="12155" stopIfTrue="1" operator="equal">
      <formula>"g"</formula>
    </cfRule>
  </conditionalFormatting>
  <conditionalFormatting sqref="AN120:AN135 BR120:BR135">
    <cfRule type="cellIs" dxfId="7305" priority="12165" stopIfTrue="1" operator="equal">
      <formula>"f"</formula>
    </cfRule>
  </conditionalFormatting>
  <conditionalFormatting sqref="AN120:AN135 BR120:BR135">
    <cfRule type="cellIs" dxfId="7304" priority="12163" stopIfTrue="1" operator="equal">
      <formula>"h"</formula>
    </cfRule>
    <cfRule type="cellIs" dxfId="7303" priority="12164" stopIfTrue="1" operator="equal">
      <formula>"g"</formula>
    </cfRule>
  </conditionalFormatting>
  <conditionalFormatting sqref="AQ120:AR135">
    <cfRule type="cellIs" dxfId="7302" priority="12153" stopIfTrue="1" operator="equal">
      <formula>"f"</formula>
    </cfRule>
  </conditionalFormatting>
  <conditionalFormatting sqref="AQ120:AR135">
    <cfRule type="cellIs" dxfId="7301" priority="12151" stopIfTrue="1" operator="equal">
      <formula>"h"</formula>
    </cfRule>
    <cfRule type="cellIs" dxfId="7300" priority="12152" stopIfTrue="1" operator="equal">
      <formula>"g"</formula>
    </cfRule>
  </conditionalFormatting>
  <conditionalFormatting sqref="AQ120:AR135">
    <cfRule type="cellIs" dxfId="7299" priority="12150" stopIfTrue="1" operator="equal">
      <formula>"f"</formula>
    </cfRule>
  </conditionalFormatting>
  <conditionalFormatting sqref="AQ120:AR135">
    <cfRule type="cellIs" dxfId="7298" priority="12148" stopIfTrue="1" operator="equal">
      <formula>"h"</formula>
    </cfRule>
    <cfRule type="cellIs" dxfId="7297" priority="12149" stopIfTrue="1" operator="equal">
      <formula>"g"</formula>
    </cfRule>
  </conditionalFormatting>
  <conditionalFormatting sqref="AQ120:AR135">
    <cfRule type="cellIs" dxfId="7296" priority="12147" stopIfTrue="1" operator="equal">
      <formula>"f"</formula>
    </cfRule>
  </conditionalFormatting>
  <conditionalFormatting sqref="AQ120:AR135">
    <cfRule type="cellIs" dxfId="7295" priority="12145" stopIfTrue="1" operator="equal">
      <formula>"h"</formula>
    </cfRule>
    <cfRule type="cellIs" dxfId="7294" priority="12146" stopIfTrue="1" operator="equal">
      <formula>"g"</formula>
    </cfRule>
  </conditionalFormatting>
  <conditionalFormatting sqref="AQ120:AR135">
    <cfRule type="cellIs" dxfId="7293" priority="12144" stopIfTrue="1" operator="equal">
      <formula>"f"</formula>
    </cfRule>
  </conditionalFormatting>
  <conditionalFormatting sqref="AQ120:AR135">
    <cfRule type="cellIs" dxfId="7292" priority="12142" stopIfTrue="1" operator="equal">
      <formula>"h"</formula>
    </cfRule>
    <cfRule type="cellIs" dxfId="7291" priority="12143" stopIfTrue="1" operator="equal">
      <formula>"g"</formula>
    </cfRule>
  </conditionalFormatting>
  <conditionalFormatting sqref="AQ120:AR135">
    <cfRule type="cellIs" dxfId="7290" priority="12141" stopIfTrue="1" operator="equal">
      <formula>"f"</formula>
    </cfRule>
  </conditionalFormatting>
  <conditionalFormatting sqref="AQ120:AR135">
    <cfRule type="cellIs" dxfId="7289" priority="12139" stopIfTrue="1" operator="equal">
      <formula>"h"</formula>
    </cfRule>
    <cfRule type="cellIs" dxfId="7288" priority="12140" stopIfTrue="1" operator="equal">
      <formula>"g"</formula>
    </cfRule>
  </conditionalFormatting>
  <conditionalFormatting sqref="AS120:AU135">
    <cfRule type="cellIs" dxfId="7287" priority="12138" stopIfTrue="1" operator="equal">
      <formula>"f"</formula>
    </cfRule>
  </conditionalFormatting>
  <conditionalFormatting sqref="AS120:AU135">
    <cfRule type="cellIs" dxfId="7286" priority="12136" stopIfTrue="1" operator="equal">
      <formula>"h"</formula>
    </cfRule>
    <cfRule type="cellIs" dxfId="7285" priority="12137" stopIfTrue="1" operator="equal">
      <formula>"g"</formula>
    </cfRule>
  </conditionalFormatting>
  <conditionalFormatting sqref="AS120:AU135">
    <cfRule type="cellIs" dxfId="7284" priority="12132" stopIfTrue="1" operator="equal">
      <formula>"f"</formula>
    </cfRule>
  </conditionalFormatting>
  <conditionalFormatting sqref="AS120:AU135">
    <cfRule type="cellIs" dxfId="7283" priority="12130" stopIfTrue="1" operator="equal">
      <formula>"h"</formula>
    </cfRule>
    <cfRule type="cellIs" dxfId="7282" priority="12131" stopIfTrue="1" operator="equal">
      <formula>"g"</formula>
    </cfRule>
  </conditionalFormatting>
  <conditionalFormatting sqref="AS120:AU135">
    <cfRule type="cellIs" dxfId="7281" priority="12135" stopIfTrue="1" operator="equal">
      <formula>"f"</formula>
    </cfRule>
  </conditionalFormatting>
  <conditionalFormatting sqref="AS120:AU135">
    <cfRule type="cellIs" dxfId="7280" priority="12133" stopIfTrue="1" operator="equal">
      <formula>"h"</formula>
    </cfRule>
    <cfRule type="cellIs" dxfId="7279" priority="12134" stopIfTrue="1" operator="equal">
      <formula>"g"</formula>
    </cfRule>
  </conditionalFormatting>
  <conditionalFormatting sqref="AS120:AU135">
    <cfRule type="cellIs" dxfId="7278" priority="12129" stopIfTrue="1" operator="equal">
      <formula>"f"</formula>
    </cfRule>
  </conditionalFormatting>
  <conditionalFormatting sqref="AS120:AU135">
    <cfRule type="cellIs" dxfId="7277" priority="12127" stopIfTrue="1" operator="equal">
      <formula>"h"</formula>
    </cfRule>
    <cfRule type="cellIs" dxfId="7276" priority="12128" stopIfTrue="1" operator="equal">
      <formula>"g"</formula>
    </cfRule>
  </conditionalFormatting>
  <conditionalFormatting sqref="AS120:AU135">
    <cfRule type="cellIs" dxfId="7275" priority="12126" stopIfTrue="1" operator="equal">
      <formula>"f"</formula>
    </cfRule>
  </conditionalFormatting>
  <conditionalFormatting sqref="AS120:AU135">
    <cfRule type="cellIs" dxfId="7274" priority="12124" stopIfTrue="1" operator="equal">
      <formula>"h"</formula>
    </cfRule>
    <cfRule type="cellIs" dxfId="7273" priority="12125" stopIfTrue="1" operator="equal">
      <formula>"g"</formula>
    </cfRule>
  </conditionalFormatting>
  <conditionalFormatting sqref="AS120:AU135">
    <cfRule type="cellIs" dxfId="7272" priority="12120" stopIfTrue="1" operator="equal">
      <formula>"f"</formula>
    </cfRule>
  </conditionalFormatting>
  <conditionalFormatting sqref="AS120:AU135">
    <cfRule type="cellIs" dxfId="7271" priority="12118" stopIfTrue="1" operator="equal">
      <formula>"h"</formula>
    </cfRule>
    <cfRule type="cellIs" dxfId="7270" priority="12119" stopIfTrue="1" operator="equal">
      <formula>"g"</formula>
    </cfRule>
  </conditionalFormatting>
  <conditionalFormatting sqref="AS120:AU135">
    <cfRule type="cellIs" dxfId="7269" priority="12123" stopIfTrue="1" operator="equal">
      <formula>"f"</formula>
    </cfRule>
  </conditionalFormatting>
  <conditionalFormatting sqref="AS120:AU135">
    <cfRule type="cellIs" dxfId="7268" priority="12121" stopIfTrue="1" operator="equal">
      <formula>"h"</formula>
    </cfRule>
    <cfRule type="cellIs" dxfId="7267" priority="12122" stopIfTrue="1" operator="equal">
      <formula>"g"</formula>
    </cfRule>
  </conditionalFormatting>
  <conditionalFormatting sqref="AS120:AU135">
    <cfRule type="cellIs" dxfId="7266" priority="12117" stopIfTrue="1" operator="equal">
      <formula>"f"</formula>
    </cfRule>
  </conditionalFormatting>
  <conditionalFormatting sqref="AS120:AU135">
    <cfRule type="cellIs" dxfId="7265" priority="12115" stopIfTrue="1" operator="equal">
      <formula>"h"</formula>
    </cfRule>
    <cfRule type="cellIs" dxfId="7264" priority="12116" stopIfTrue="1" operator="equal">
      <formula>"g"</formula>
    </cfRule>
  </conditionalFormatting>
  <conditionalFormatting sqref="AS120:AU135">
    <cfRule type="cellIs" dxfId="7263" priority="12114" stopIfTrue="1" operator="equal">
      <formula>"f"</formula>
    </cfRule>
  </conditionalFormatting>
  <conditionalFormatting sqref="AS120:AU135">
    <cfRule type="cellIs" dxfId="7262" priority="12112" stopIfTrue="1" operator="equal">
      <formula>"h"</formula>
    </cfRule>
    <cfRule type="cellIs" dxfId="7261" priority="12113" stopIfTrue="1" operator="equal">
      <formula>"g"</formula>
    </cfRule>
  </conditionalFormatting>
  <conditionalFormatting sqref="AS120:AU135">
    <cfRule type="cellIs" dxfId="7260" priority="12111" stopIfTrue="1" operator="equal">
      <formula>"f"</formula>
    </cfRule>
  </conditionalFormatting>
  <conditionalFormatting sqref="AS120:AU135">
    <cfRule type="cellIs" dxfId="7259" priority="12109" stopIfTrue="1" operator="equal">
      <formula>"h"</formula>
    </cfRule>
    <cfRule type="cellIs" dxfId="7258" priority="12110" stopIfTrue="1" operator="equal">
      <formula>"g"</formula>
    </cfRule>
  </conditionalFormatting>
  <conditionalFormatting sqref="AS120:AU135">
    <cfRule type="cellIs" dxfId="7257" priority="12108" stopIfTrue="1" operator="equal">
      <formula>"f"</formula>
    </cfRule>
  </conditionalFormatting>
  <conditionalFormatting sqref="AS120:AU135">
    <cfRule type="cellIs" dxfId="7256" priority="12106" stopIfTrue="1" operator="equal">
      <formula>"h"</formula>
    </cfRule>
    <cfRule type="cellIs" dxfId="7255" priority="12107" stopIfTrue="1" operator="equal">
      <formula>"g"</formula>
    </cfRule>
  </conditionalFormatting>
  <conditionalFormatting sqref="AS120:AU135">
    <cfRule type="cellIs" dxfId="7254" priority="12105" stopIfTrue="1" operator="equal">
      <formula>"f"</formula>
    </cfRule>
  </conditionalFormatting>
  <conditionalFormatting sqref="AS120:AU135">
    <cfRule type="cellIs" dxfId="7253" priority="12103" stopIfTrue="1" operator="equal">
      <formula>"h"</formula>
    </cfRule>
    <cfRule type="cellIs" dxfId="7252" priority="12104" stopIfTrue="1" operator="equal">
      <formula>"g"</formula>
    </cfRule>
  </conditionalFormatting>
  <conditionalFormatting sqref="AS120:AU135">
    <cfRule type="cellIs" dxfId="7251" priority="12102" stopIfTrue="1" operator="equal">
      <formula>"f"</formula>
    </cfRule>
  </conditionalFormatting>
  <conditionalFormatting sqref="AS120:AU135">
    <cfRule type="cellIs" dxfId="7250" priority="12100" stopIfTrue="1" operator="equal">
      <formula>"h"</formula>
    </cfRule>
    <cfRule type="cellIs" dxfId="7249" priority="12101" stopIfTrue="1" operator="equal">
      <formula>"g"</formula>
    </cfRule>
  </conditionalFormatting>
  <conditionalFormatting sqref="AS120:AU135">
    <cfRule type="cellIs" dxfId="7248" priority="12096" stopIfTrue="1" operator="equal">
      <formula>"f"</formula>
    </cfRule>
  </conditionalFormatting>
  <conditionalFormatting sqref="AS120:AU135">
    <cfRule type="cellIs" dxfId="7247" priority="12094" stopIfTrue="1" operator="equal">
      <formula>"h"</formula>
    </cfRule>
    <cfRule type="cellIs" dxfId="7246" priority="12095" stopIfTrue="1" operator="equal">
      <formula>"g"</formula>
    </cfRule>
  </conditionalFormatting>
  <conditionalFormatting sqref="AS120:AU135">
    <cfRule type="cellIs" dxfId="7245" priority="12099" stopIfTrue="1" operator="equal">
      <formula>"f"</formula>
    </cfRule>
  </conditionalFormatting>
  <conditionalFormatting sqref="AS120:AU135">
    <cfRule type="cellIs" dxfId="7244" priority="12097" stopIfTrue="1" operator="equal">
      <formula>"h"</formula>
    </cfRule>
    <cfRule type="cellIs" dxfId="7243" priority="12098" stopIfTrue="1" operator="equal">
      <formula>"g"</formula>
    </cfRule>
  </conditionalFormatting>
  <conditionalFormatting sqref="AS120:AU135">
    <cfRule type="cellIs" dxfId="7242" priority="12093" stopIfTrue="1" operator="equal">
      <formula>"f"</formula>
    </cfRule>
  </conditionalFormatting>
  <conditionalFormatting sqref="AS120:AU135">
    <cfRule type="cellIs" dxfId="7241" priority="12091" stopIfTrue="1" operator="equal">
      <formula>"h"</formula>
    </cfRule>
    <cfRule type="cellIs" dxfId="7240" priority="12092" stopIfTrue="1" operator="equal">
      <formula>"g"</formula>
    </cfRule>
  </conditionalFormatting>
  <conditionalFormatting sqref="AS120:AU135">
    <cfRule type="cellIs" dxfId="7239" priority="12090" stopIfTrue="1" operator="equal">
      <formula>"f"</formula>
    </cfRule>
  </conditionalFormatting>
  <conditionalFormatting sqref="AS120:AU135">
    <cfRule type="cellIs" dxfId="7238" priority="12088" stopIfTrue="1" operator="equal">
      <formula>"h"</formula>
    </cfRule>
    <cfRule type="cellIs" dxfId="7237" priority="12089" stopIfTrue="1" operator="equal">
      <formula>"g"</formula>
    </cfRule>
  </conditionalFormatting>
  <conditionalFormatting sqref="AS120:AU135">
    <cfRule type="cellIs" dxfId="7236" priority="12084" stopIfTrue="1" operator="equal">
      <formula>"f"</formula>
    </cfRule>
  </conditionalFormatting>
  <conditionalFormatting sqref="AS120:AU135">
    <cfRule type="cellIs" dxfId="7235" priority="12082" stopIfTrue="1" operator="equal">
      <formula>"h"</formula>
    </cfRule>
    <cfRule type="cellIs" dxfId="7234" priority="12083" stopIfTrue="1" operator="equal">
      <formula>"g"</formula>
    </cfRule>
  </conditionalFormatting>
  <conditionalFormatting sqref="AS120:AU135">
    <cfRule type="cellIs" dxfId="7233" priority="12087" stopIfTrue="1" operator="equal">
      <formula>"f"</formula>
    </cfRule>
  </conditionalFormatting>
  <conditionalFormatting sqref="AS120:AU135">
    <cfRule type="cellIs" dxfId="7232" priority="12085" stopIfTrue="1" operator="equal">
      <formula>"h"</formula>
    </cfRule>
    <cfRule type="cellIs" dxfId="7231" priority="12086" stopIfTrue="1" operator="equal">
      <formula>"g"</formula>
    </cfRule>
  </conditionalFormatting>
  <conditionalFormatting sqref="AS120:AU135">
    <cfRule type="cellIs" dxfId="7230" priority="12081" stopIfTrue="1" operator="equal">
      <formula>"f"</formula>
    </cfRule>
  </conditionalFormatting>
  <conditionalFormatting sqref="AS120:AU135">
    <cfRule type="cellIs" dxfId="7229" priority="12079" stopIfTrue="1" operator="equal">
      <formula>"h"</formula>
    </cfRule>
    <cfRule type="cellIs" dxfId="7228" priority="12080" stopIfTrue="1" operator="equal">
      <formula>"g"</formula>
    </cfRule>
  </conditionalFormatting>
  <conditionalFormatting sqref="AS120:AU135">
    <cfRule type="cellIs" dxfId="7227" priority="12078" stopIfTrue="1" operator="equal">
      <formula>"f"</formula>
    </cfRule>
  </conditionalFormatting>
  <conditionalFormatting sqref="AS120:AU135">
    <cfRule type="cellIs" dxfId="7226" priority="12076" stopIfTrue="1" operator="equal">
      <formula>"h"</formula>
    </cfRule>
    <cfRule type="cellIs" dxfId="7225" priority="12077" stopIfTrue="1" operator="equal">
      <formula>"g"</formula>
    </cfRule>
  </conditionalFormatting>
  <conditionalFormatting sqref="AS120:AU135">
    <cfRule type="cellIs" dxfId="7224" priority="12075" stopIfTrue="1" operator="equal">
      <formula>"f"</formula>
    </cfRule>
  </conditionalFormatting>
  <conditionalFormatting sqref="AS120:AU135">
    <cfRule type="cellIs" dxfId="7223" priority="12073" stopIfTrue="1" operator="equal">
      <formula>"h"</formula>
    </cfRule>
    <cfRule type="cellIs" dxfId="7222" priority="12074" stopIfTrue="1" operator="equal">
      <formula>"g"</formula>
    </cfRule>
  </conditionalFormatting>
  <conditionalFormatting sqref="AS120:AU135">
    <cfRule type="cellIs" dxfId="7221" priority="12072" stopIfTrue="1" operator="equal">
      <formula>"f"</formula>
    </cfRule>
  </conditionalFormatting>
  <conditionalFormatting sqref="AS120:AU135">
    <cfRule type="cellIs" dxfId="7220" priority="12070" stopIfTrue="1" operator="equal">
      <formula>"h"</formula>
    </cfRule>
    <cfRule type="cellIs" dxfId="7219" priority="12071" stopIfTrue="1" operator="equal">
      <formula>"g"</formula>
    </cfRule>
  </conditionalFormatting>
  <conditionalFormatting sqref="AX120:AY135">
    <cfRule type="cellIs" dxfId="7218" priority="12066" stopIfTrue="1" operator="equal">
      <formula>"f"</formula>
    </cfRule>
  </conditionalFormatting>
  <conditionalFormatting sqref="AX120:AY135">
    <cfRule type="cellIs" dxfId="7217" priority="12064" stopIfTrue="1" operator="equal">
      <formula>"h"</formula>
    </cfRule>
    <cfRule type="cellIs" dxfId="7216" priority="12065" stopIfTrue="1" operator="equal">
      <formula>"g"</formula>
    </cfRule>
  </conditionalFormatting>
  <conditionalFormatting sqref="AX120:AY135">
    <cfRule type="cellIs" dxfId="7215" priority="12063" stopIfTrue="1" operator="equal">
      <formula>"f"</formula>
    </cfRule>
  </conditionalFormatting>
  <conditionalFormatting sqref="AX120:AY135">
    <cfRule type="cellIs" dxfId="7214" priority="12061" stopIfTrue="1" operator="equal">
      <formula>"h"</formula>
    </cfRule>
    <cfRule type="cellIs" dxfId="7213" priority="12062" stopIfTrue="1" operator="equal">
      <formula>"g"</formula>
    </cfRule>
  </conditionalFormatting>
  <conditionalFormatting sqref="AX120:AY135">
    <cfRule type="cellIs" dxfId="7212" priority="12060" stopIfTrue="1" operator="equal">
      <formula>"f"</formula>
    </cfRule>
  </conditionalFormatting>
  <conditionalFormatting sqref="AX120:AY135">
    <cfRule type="cellIs" dxfId="7211" priority="12058" stopIfTrue="1" operator="equal">
      <formula>"h"</formula>
    </cfRule>
    <cfRule type="cellIs" dxfId="7210" priority="12059" stopIfTrue="1" operator="equal">
      <formula>"g"</formula>
    </cfRule>
  </conditionalFormatting>
  <conditionalFormatting sqref="AS120:AU135">
    <cfRule type="cellIs" dxfId="7209" priority="12069" stopIfTrue="1" operator="equal">
      <formula>"f"</formula>
    </cfRule>
  </conditionalFormatting>
  <conditionalFormatting sqref="AS120:AU135">
    <cfRule type="cellIs" dxfId="7208" priority="12067" stopIfTrue="1" operator="equal">
      <formula>"h"</formula>
    </cfRule>
    <cfRule type="cellIs" dxfId="7207" priority="12068" stopIfTrue="1" operator="equal">
      <formula>"g"</formula>
    </cfRule>
  </conditionalFormatting>
  <conditionalFormatting sqref="AX120:AY135">
    <cfRule type="cellIs" dxfId="7206" priority="12057" stopIfTrue="1" operator="equal">
      <formula>"f"</formula>
    </cfRule>
  </conditionalFormatting>
  <conditionalFormatting sqref="AX120:AY135">
    <cfRule type="cellIs" dxfId="7205" priority="12055" stopIfTrue="1" operator="equal">
      <formula>"h"</formula>
    </cfRule>
    <cfRule type="cellIs" dxfId="7204" priority="12056" stopIfTrue="1" operator="equal">
      <formula>"g"</formula>
    </cfRule>
  </conditionalFormatting>
  <conditionalFormatting sqref="AX120:AY135">
    <cfRule type="cellIs" dxfId="7203" priority="12054" stopIfTrue="1" operator="equal">
      <formula>"f"</formula>
    </cfRule>
  </conditionalFormatting>
  <conditionalFormatting sqref="AX120:AY135">
    <cfRule type="cellIs" dxfId="7202" priority="12052" stopIfTrue="1" operator="equal">
      <formula>"h"</formula>
    </cfRule>
    <cfRule type="cellIs" dxfId="7201" priority="12053" stopIfTrue="1" operator="equal">
      <formula>"g"</formula>
    </cfRule>
  </conditionalFormatting>
  <conditionalFormatting sqref="AX120:AY135">
    <cfRule type="cellIs" dxfId="7200" priority="12048" stopIfTrue="1" operator="equal">
      <formula>"f"</formula>
    </cfRule>
  </conditionalFormatting>
  <conditionalFormatting sqref="AX120:AY135">
    <cfRule type="cellIs" dxfId="7199" priority="12046" stopIfTrue="1" operator="equal">
      <formula>"h"</formula>
    </cfRule>
    <cfRule type="cellIs" dxfId="7198" priority="12047" stopIfTrue="1" operator="equal">
      <formula>"g"</formula>
    </cfRule>
  </conditionalFormatting>
  <conditionalFormatting sqref="AX120:AY135">
    <cfRule type="cellIs" dxfId="7197" priority="12051" stopIfTrue="1" operator="equal">
      <formula>"f"</formula>
    </cfRule>
  </conditionalFormatting>
  <conditionalFormatting sqref="AX120:AY135">
    <cfRule type="cellIs" dxfId="7196" priority="12049" stopIfTrue="1" operator="equal">
      <formula>"h"</formula>
    </cfRule>
    <cfRule type="cellIs" dxfId="7195" priority="12050" stopIfTrue="1" operator="equal">
      <formula>"g"</formula>
    </cfRule>
  </conditionalFormatting>
  <conditionalFormatting sqref="AX120:AY135">
    <cfRule type="cellIs" dxfId="7194" priority="12045" stopIfTrue="1" operator="equal">
      <formula>"f"</formula>
    </cfRule>
  </conditionalFormatting>
  <conditionalFormatting sqref="AX120:AY135">
    <cfRule type="cellIs" dxfId="7193" priority="12043" stopIfTrue="1" operator="equal">
      <formula>"h"</formula>
    </cfRule>
    <cfRule type="cellIs" dxfId="7192" priority="12044" stopIfTrue="1" operator="equal">
      <formula>"g"</formula>
    </cfRule>
  </conditionalFormatting>
  <conditionalFormatting sqref="BC120:BC135">
    <cfRule type="cellIs" dxfId="7191" priority="12042" stopIfTrue="1" operator="equal">
      <formula>"f"</formula>
    </cfRule>
  </conditionalFormatting>
  <conditionalFormatting sqref="BC120:BC135">
    <cfRule type="cellIs" dxfId="7190" priority="12040" stopIfTrue="1" operator="equal">
      <formula>"h"</formula>
    </cfRule>
    <cfRule type="cellIs" dxfId="7189" priority="12041" stopIfTrue="1" operator="equal">
      <formula>"g"</formula>
    </cfRule>
  </conditionalFormatting>
  <conditionalFormatting sqref="BC120:BC135">
    <cfRule type="cellIs" dxfId="7188" priority="12036" stopIfTrue="1" operator="equal">
      <formula>"f"</formula>
    </cfRule>
  </conditionalFormatting>
  <conditionalFormatting sqref="BC120:BC135">
    <cfRule type="cellIs" dxfId="7187" priority="12034" stopIfTrue="1" operator="equal">
      <formula>"h"</formula>
    </cfRule>
    <cfRule type="cellIs" dxfId="7186" priority="12035" stopIfTrue="1" operator="equal">
      <formula>"g"</formula>
    </cfRule>
  </conditionalFormatting>
  <conditionalFormatting sqref="BC120:BC135">
    <cfRule type="cellIs" dxfId="7185" priority="12039" stopIfTrue="1" operator="equal">
      <formula>"f"</formula>
    </cfRule>
  </conditionalFormatting>
  <conditionalFormatting sqref="BC120:BC135">
    <cfRule type="cellIs" dxfId="7184" priority="12037" stopIfTrue="1" operator="equal">
      <formula>"h"</formula>
    </cfRule>
    <cfRule type="cellIs" dxfId="7183" priority="12038" stopIfTrue="1" operator="equal">
      <formula>"g"</formula>
    </cfRule>
  </conditionalFormatting>
  <conditionalFormatting sqref="BC120:BC135">
    <cfRule type="cellIs" dxfId="7182" priority="12033" stopIfTrue="1" operator="equal">
      <formula>"f"</formula>
    </cfRule>
  </conditionalFormatting>
  <conditionalFormatting sqref="BC120:BC135">
    <cfRule type="cellIs" dxfId="7181" priority="12031" stopIfTrue="1" operator="equal">
      <formula>"h"</formula>
    </cfRule>
    <cfRule type="cellIs" dxfId="7180" priority="12032" stopIfTrue="1" operator="equal">
      <formula>"g"</formula>
    </cfRule>
  </conditionalFormatting>
  <conditionalFormatting sqref="BC120:BC135">
    <cfRule type="cellIs" dxfId="7179" priority="12030" stopIfTrue="1" operator="equal">
      <formula>"f"</formula>
    </cfRule>
  </conditionalFormatting>
  <conditionalFormatting sqref="BC120:BC135">
    <cfRule type="cellIs" dxfId="7178" priority="12028" stopIfTrue="1" operator="equal">
      <formula>"h"</formula>
    </cfRule>
    <cfRule type="cellIs" dxfId="7177" priority="12029" stopIfTrue="1" operator="equal">
      <formula>"g"</formula>
    </cfRule>
  </conditionalFormatting>
  <conditionalFormatting sqref="BC120:BC135">
    <cfRule type="cellIs" dxfId="7176" priority="12027" stopIfTrue="1" operator="equal">
      <formula>"f"</formula>
    </cfRule>
  </conditionalFormatting>
  <conditionalFormatting sqref="BC120:BC135">
    <cfRule type="cellIs" dxfId="7175" priority="12025" stopIfTrue="1" operator="equal">
      <formula>"h"</formula>
    </cfRule>
    <cfRule type="cellIs" dxfId="7174" priority="12026" stopIfTrue="1" operator="equal">
      <formula>"g"</formula>
    </cfRule>
  </conditionalFormatting>
  <conditionalFormatting sqref="BC120:BC135">
    <cfRule type="cellIs" dxfId="7173" priority="12024" stopIfTrue="1" operator="equal">
      <formula>"f"</formula>
    </cfRule>
  </conditionalFormatting>
  <conditionalFormatting sqref="BC120:BC135">
    <cfRule type="cellIs" dxfId="7172" priority="12022" stopIfTrue="1" operator="equal">
      <formula>"h"</formula>
    </cfRule>
    <cfRule type="cellIs" dxfId="7171" priority="12023" stopIfTrue="1" operator="equal">
      <formula>"g"</formula>
    </cfRule>
  </conditionalFormatting>
  <conditionalFormatting sqref="BD120:BD135">
    <cfRule type="cellIs" dxfId="7170" priority="12018" stopIfTrue="1" operator="equal">
      <formula>"f"</formula>
    </cfRule>
  </conditionalFormatting>
  <conditionalFormatting sqref="BD120:BD135">
    <cfRule type="cellIs" dxfId="7169" priority="12016" stopIfTrue="1" operator="equal">
      <formula>"h"</formula>
    </cfRule>
    <cfRule type="cellIs" dxfId="7168" priority="12017" stopIfTrue="1" operator="equal">
      <formula>"g"</formula>
    </cfRule>
  </conditionalFormatting>
  <conditionalFormatting sqref="BD120:BD135">
    <cfRule type="cellIs" dxfId="7167" priority="12015" stopIfTrue="1" operator="equal">
      <formula>"f"</formula>
    </cfRule>
  </conditionalFormatting>
  <conditionalFormatting sqref="BD120:BD135">
    <cfRule type="cellIs" dxfId="7166" priority="12013" stopIfTrue="1" operator="equal">
      <formula>"h"</formula>
    </cfRule>
    <cfRule type="cellIs" dxfId="7165" priority="12014" stopIfTrue="1" operator="equal">
      <formula>"g"</formula>
    </cfRule>
  </conditionalFormatting>
  <conditionalFormatting sqref="BD120:BD135">
    <cfRule type="cellIs" dxfId="7164" priority="12012" stopIfTrue="1" operator="equal">
      <formula>"f"</formula>
    </cfRule>
  </conditionalFormatting>
  <conditionalFormatting sqref="BD120:BD135">
    <cfRule type="cellIs" dxfId="7163" priority="12010" stopIfTrue="1" operator="equal">
      <formula>"h"</formula>
    </cfRule>
    <cfRule type="cellIs" dxfId="7162" priority="12011" stopIfTrue="1" operator="equal">
      <formula>"g"</formula>
    </cfRule>
  </conditionalFormatting>
  <conditionalFormatting sqref="BC120:BC135">
    <cfRule type="cellIs" dxfId="7161" priority="12021" stopIfTrue="1" operator="equal">
      <formula>"f"</formula>
    </cfRule>
  </conditionalFormatting>
  <conditionalFormatting sqref="BC120:BC135">
    <cfRule type="cellIs" dxfId="7160" priority="12019" stopIfTrue="1" operator="equal">
      <formula>"h"</formula>
    </cfRule>
    <cfRule type="cellIs" dxfId="7159" priority="12020" stopIfTrue="1" operator="equal">
      <formula>"g"</formula>
    </cfRule>
  </conditionalFormatting>
  <conditionalFormatting sqref="BC120:BD135">
    <cfRule type="cellIs" dxfId="7158" priority="11985" stopIfTrue="1" operator="equal">
      <formula>"f"</formula>
    </cfRule>
  </conditionalFormatting>
  <conditionalFormatting sqref="BC120:BD135">
    <cfRule type="cellIs" dxfId="7157" priority="11983" stopIfTrue="1" operator="equal">
      <formula>"h"</formula>
    </cfRule>
    <cfRule type="cellIs" dxfId="7156" priority="11984" stopIfTrue="1" operator="equal">
      <formula>"g"</formula>
    </cfRule>
  </conditionalFormatting>
  <conditionalFormatting sqref="BC120:BD135">
    <cfRule type="cellIs" dxfId="7155" priority="11982" stopIfTrue="1" operator="equal">
      <formula>"f"</formula>
    </cfRule>
  </conditionalFormatting>
  <conditionalFormatting sqref="BC120:BD135">
    <cfRule type="cellIs" dxfId="7154" priority="11980" stopIfTrue="1" operator="equal">
      <formula>"h"</formula>
    </cfRule>
    <cfRule type="cellIs" dxfId="7153" priority="11981" stopIfTrue="1" operator="equal">
      <formula>"g"</formula>
    </cfRule>
  </conditionalFormatting>
  <conditionalFormatting sqref="BC120:BD135">
    <cfRule type="cellIs" dxfId="7152" priority="11979" stopIfTrue="1" operator="equal">
      <formula>"f"</formula>
    </cfRule>
  </conditionalFormatting>
  <conditionalFormatting sqref="BC120:BD135">
    <cfRule type="cellIs" dxfId="7151" priority="11977" stopIfTrue="1" operator="equal">
      <formula>"h"</formula>
    </cfRule>
    <cfRule type="cellIs" dxfId="7150" priority="11978" stopIfTrue="1" operator="equal">
      <formula>"g"</formula>
    </cfRule>
  </conditionalFormatting>
  <conditionalFormatting sqref="BC120:BD135">
    <cfRule type="cellIs" dxfId="7149" priority="11976" stopIfTrue="1" operator="equal">
      <formula>"f"</formula>
    </cfRule>
  </conditionalFormatting>
  <conditionalFormatting sqref="BC120:BD135">
    <cfRule type="cellIs" dxfId="7148" priority="11974" stopIfTrue="1" operator="equal">
      <formula>"h"</formula>
    </cfRule>
    <cfRule type="cellIs" dxfId="7147" priority="11975" stopIfTrue="1" operator="equal">
      <formula>"g"</formula>
    </cfRule>
  </conditionalFormatting>
  <conditionalFormatting sqref="BC120:BC135">
    <cfRule type="cellIs" dxfId="7146" priority="11970" stopIfTrue="1" operator="equal">
      <formula>"f"</formula>
    </cfRule>
  </conditionalFormatting>
  <conditionalFormatting sqref="BC120:BC135">
    <cfRule type="cellIs" dxfId="7145" priority="11968" stopIfTrue="1" operator="equal">
      <formula>"h"</formula>
    </cfRule>
    <cfRule type="cellIs" dxfId="7144" priority="11969" stopIfTrue="1" operator="equal">
      <formula>"g"</formula>
    </cfRule>
  </conditionalFormatting>
  <conditionalFormatting sqref="BC120:BC135">
    <cfRule type="cellIs" dxfId="7143" priority="11967" stopIfTrue="1" operator="equal">
      <formula>"f"</formula>
    </cfRule>
  </conditionalFormatting>
  <conditionalFormatting sqref="BC120:BC135">
    <cfRule type="cellIs" dxfId="7142" priority="11965" stopIfTrue="1" operator="equal">
      <formula>"h"</formula>
    </cfRule>
    <cfRule type="cellIs" dxfId="7141" priority="11966" stopIfTrue="1" operator="equal">
      <formula>"g"</formula>
    </cfRule>
  </conditionalFormatting>
  <conditionalFormatting sqref="BC120:BC135">
    <cfRule type="cellIs" dxfId="7140" priority="11964" stopIfTrue="1" operator="equal">
      <formula>"f"</formula>
    </cfRule>
  </conditionalFormatting>
  <conditionalFormatting sqref="BC120:BC135">
    <cfRule type="cellIs" dxfId="7139" priority="11962" stopIfTrue="1" operator="equal">
      <formula>"h"</formula>
    </cfRule>
    <cfRule type="cellIs" dxfId="7138" priority="11963" stopIfTrue="1" operator="equal">
      <formula>"g"</formula>
    </cfRule>
  </conditionalFormatting>
  <conditionalFormatting sqref="BC120:BD135">
    <cfRule type="cellIs" dxfId="7137" priority="11973" stopIfTrue="1" operator="equal">
      <formula>"f"</formula>
    </cfRule>
  </conditionalFormatting>
  <conditionalFormatting sqref="BC120:BD135">
    <cfRule type="cellIs" dxfId="7136" priority="11971" stopIfTrue="1" operator="equal">
      <formula>"h"</formula>
    </cfRule>
    <cfRule type="cellIs" dxfId="7135" priority="11972" stopIfTrue="1" operator="equal">
      <formula>"g"</formula>
    </cfRule>
  </conditionalFormatting>
  <conditionalFormatting sqref="BL120:BM135">
    <cfRule type="cellIs" dxfId="7134" priority="11673" stopIfTrue="1" operator="equal">
      <formula>"f"</formula>
    </cfRule>
  </conditionalFormatting>
  <conditionalFormatting sqref="BL120:BM135">
    <cfRule type="cellIs" dxfId="7133" priority="11671" stopIfTrue="1" operator="equal">
      <formula>"h"</formula>
    </cfRule>
    <cfRule type="cellIs" dxfId="7132" priority="11672" stopIfTrue="1" operator="equal">
      <formula>"g"</formula>
    </cfRule>
  </conditionalFormatting>
  <conditionalFormatting sqref="BL120:BM135">
    <cfRule type="cellIs" dxfId="7131" priority="11670" stopIfTrue="1" operator="equal">
      <formula>"f"</formula>
    </cfRule>
  </conditionalFormatting>
  <conditionalFormatting sqref="BL120:BM135">
    <cfRule type="cellIs" dxfId="7130" priority="11668" stopIfTrue="1" operator="equal">
      <formula>"h"</formula>
    </cfRule>
    <cfRule type="cellIs" dxfId="7129" priority="11669" stopIfTrue="1" operator="equal">
      <formula>"g"</formula>
    </cfRule>
  </conditionalFormatting>
  <conditionalFormatting sqref="BL120:BM135">
    <cfRule type="cellIs" dxfId="7128" priority="11667" stopIfTrue="1" operator="equal">
      <formula>"f"</formula>
    </cfRule>
  </conditionalFormatting>
  <conditionalFormatting sqref="BL120:BM135">
    <cfRule type="cellIs" dxfId="7127" priority="11665" stopIfTrue="1" operator="equal">
      <formula>"h"</formula>
    </cfRule>
    <cfRule type="cellIs" dxfId="7126" priority="11666" stopIfTrue="1" operator="equal">
      <formula>"g"</formula>
    </cfRule>
  </conditionalFormatting>
  <conditionalFormatting sqref="BL120:BM135">
    <cfRule type="cellIs" dxfId="7125" priority="11664" stopIfTrue="1" operator="equal">
      <formula>"f"</formula>
    </cfRule>
  </conditionalFormatting>
  <conditionalFormatting sqref="BL120:BM135">
    <cfRule type="cellIs" dxfId="7124" priority="11662" stopIfTrue="1" operator="equal">
      <formula>"h"</formula>
    </cfRule>
    <cfRule type="cellIs" dxfId="7123" priority="11663" stopIfTrue="1" operator="equal">
      <formula>"g"</formula>
    </cfRule>
  </conditionalFormatting>
  <conditionalFormatting sqref="BL120:BM135">
    <cfRule type="cellIs" dxfId="7122" priority="11661" stopIfTrue="1" operator="equal">
      <formula>"f"</formula>
    </cfRule>
  </conditionalFormatting>
  <conditionalFormatting sqref="BL120:BM135">
    <cfRule type="cellIs" dxfId="7121" priority="11659" stopIfTrue="1" operator="equal">
      <formula>"h"</formula>
    </cfRule>
    <cfRule type="cellIs" dxfId="7120" priority="11660" stopIfTrue="1" operator="equal">
      <formula>"g"</formula>
    </cfRule>
  </conditionalFormatting>
  <conditionalFormatting sqref="BO120:BO135">
    <cfRule type="cellIs" dxfId="7119" priority="11658" stopIfTrue="1" operator="equal">
      <formula>"f"</formula>
    </cfRule>
  </conditionalFormatting>
  <conditionalFormatting sqref="BO120:BO135">
    <cfRule type="cellIs" dxfId="7118" priority="11656" stopIfTrue="1" operator="equal">
      <formula>"h"</formula>
    </cfRule>
    <cfRule type="cellIs" dxfId="7117" priority="11657" stopIfTrue="1" operator="equal">
      <formula>"g"</formula>
    </cfRule>
  </conditionalFormatting>
  <conditionalFormatting sqref="BO120:BO135">
    <cfRule type="cellIs" dxfId="7116" priority="11655" stopIfTrue="1" operator="equal">
      <formula>"f"</formula>
    </cfRule>
  </conditionalFormatting>
  <conditionalFormatting sqref="BO120:BO135">
    <cfRule type="cellIs" dxfId="7115" priority="11653" stopIfTrue="1" operator="equal">
      <formula>"h"</formula>
    </cfRule>
    <cfRule type="cellIs" dxfId="7114" priority="11654" stopIfTrue="1" operator="equal">
      <formula>"g"</formula>
    </cfRule>
  </conditionalFormatting>
  <conditionalFormatting sqref="BO120:BO135">
    <cfRule type="cellIs" dxfId="7113" priority="11652" stopIfTrue="1" operator="equal">
      <formula>"f"</formula>
    </cfRule>
  </conditionalFormatting>
  <conditionalFormatting sqref="BO120:BO135">
    <cfRule type="cellIs" dxfId="7112" priority="11650" stopIfTrue="1" operator="equal">
      <formula>"h"</formula>
    </cfRule>
    <cfRule type="cellIs" dxfId="7111" priority="11651" stopIfTrue="1" operator="equal">
      <formula>"g"</formula>
    </cfRule>
  </conditionalFormatting>
  <conditionalFormatting sqref="BO120:BO135">
    <cfRule type="cellIs" dxfId="7110" priority="11649" stopIfTrue="1" operator="equal">
      <formula>"f"</formula>
    </cfRule>
  </conditionalFormatting>
  <conditionalFormatting sqref="BO120:BO135">
    <cfRule type="cellIs" dxfId="7109" priority="11647" stopIfTrue="1" operator="equal">
      <formula>"h"</formula>
    </cfRule>
    <cfRule type="cellIs" dxfId="7108" priority="11648" stopIfTrue="1" operator="equal">
      <formula>"g"</formula>
    </cfRule>
  </conditionalFormatting>
  <conditionalFormatting sqref="BO120:BO135">
    <cfRule type="cellIs" dxfId="7107" priority="11646" stopIfTrue="1" operator="equal">
      <formula>"f"</formula>
    </cfRule>
  </conditionalFormatting>
  <conditionalFormatting sqref="BO120:BO135">
    <cfRule type="cellIs" dxfId="7106" priority="11644" stopIfTrue="1" operator="equal">
      <formula>"h"</formula>
    </cfRule>
    <cfRule type="cellIs" dxfId="7105" priority="11645" stopIfTrue="1" operator="equal">
      <formula>"g"</formula>
    </cfRule>
  </conditionalFormatting>
  <conditionalFormatting sqref="BO120:BO135">
    <cfRule type="cellIs" dxfId="7104" priority="11640" stopIfTrue="1" operator="equal">
      <formula>"f"</formula>
    </cfRule>
  </conditionalFormatting>
  <conditionalFormatting sqref="BO120:BO135">
    <cfRule type="cellIs" dxfId="7103" priority="11638" stopIfTrue="1" operator="equal">
      <formula>"h"</formula>
    </cfRule>
    <cfRule type="cellIs" dxfId="7102" priority="11639" stopIfTrue="1" operator="equal">
      <formula>"g"</formula>
    </cfRule>
  </conditionalFormatting>
  <conditionalFormatting sqref="BO120:BO135">
    <cfRule type="cellIs" dxfId="7101" priority="11643" stopIfTrue="1" operator="equal">
      <formula>"f"</formula>
    </cfRule>
  </conditionalFormatting>
  <conditionalFormatting sqref="BO120:BO135">
    <cfRule type="cellIs" dxfId="7100" priority="11641" stopIfTrue="1" operator="equal">
      <formula>"h"</formula>
    </cfRule>
    <cfRule type="cellIs" dxfId="7099" priority="11642" stopIfTrue="1" operator="equal">
      <formula>"g"</formula>
    </cfRule>
  </conditionalFormatting>
  <conditionalFormatting sqref="BO120:BO135">
    <cfRule type="cellIs" dxfId="7098" priority="11637" stopIfTrue="1" operator="equal">
      <formula>"f"</formula>
    </cfRule>
  </conditionalFormatting>
  <conditionalFormatting sqref="BO120:BO135">
    <cfRule type="cellIs" dxfId="7097" priority="11635" stopIfTrue="1" operator="equal">
      <formula>"h"</formula>
    </cfRule>
    <cfRule type="cellIs" dxfId="7096" priority="11636" stopIfTrue="1" operator="equal">
      <formula>"g"</formula>
    </cfRule>
  </conditionalFormatting>
  <conditionalFormatting sqref="BO120:BO135">
    <cfRule type="cellIs" dxfId="7095" priority="11634" stopIfTrue="1" operator="equal">
      <formula>"f"</formula>
    </cfRule>
  </conditionalFormatting>
  <conditionalFormatting sqref="BO120:BO135">
    <cfRule type="cellIs" dxfId="7094" priority="11632" stopIfTrue="1" operator="equal">
      <formula>"h"</formula>
    </cfRule>
    <cfRule type="cellIs" dxfId="7093" priority="11633" stopIfTrue="1" operator="equal">
      <formula>"g"</formula>
    </cfRule>
  </conditionalFormatting>
  <conditionalFormatting sqref="BO120:BO135">
    <cfRule type="cellIs" dxfId="7092" priority="11628" stopIfTrue="1" operator="equal">
      <formula>"f"</formula>
    </cfRule>
  </conditionalFormatting>
  <conditionalFormatting sqref="BO120:BO135">
    <cfRule type="cellIs" dxfId="7091" priority="11626" stopIfTrue="1" operator="equal">
      <formula>"h"</formula>
    </cfRule>
    <cfRule type="cellIs" dxfId="7090" priority="11627" stopIfTrue="1" operator="equal">
      <formula>"g"</formula>
    </cfRule>
  </conditionalFormatting>
  <conditionalFormatting sqref="BO120:BO135">
    <cfRule type="cellIs" dxfId="7089" priority="11631" stopIfTrue="1" operator="equal">
      <formula>"f"</formula>
    </cfRule>
  </conditionalFormatting>
  <conditionalFormatting sqref="BO120:BO135">
    <cfRule type="cellIs" dxfId="7088" priority="11629" stopIfTrue="1" operator="equal">
      <formula>"h"</formula>
    </cfRule>
    <cfRule type="cellIs" dxfId="7087" priority="11630" stopIfTrue="1" operator="equal">
      <formula>"g"</formula>
    </cfRule>
  </conditionalFormatting>
  <conditionalFormatting sqref="BO120:BO135">
    <cfRule type="cellIs" dxfId="7086" priority="11625" stopIfTrue="1" operator="equal">
      <formula>"f"</formula>
    </cfRule>
  </conditionalFormatting>
  <conditionalFormatting sqref="BO120:BO135">
    <cfRule type="cellIs" dxfId="7085" priority="11623" stopIfTrue="1" operator="equal">
      <formula>"h"</formula>
    </cfRule>
    <cfRule type="cellIs" dxfId="7084" priority="11624" stopIfTrue="1" operator="equal">
      <formula>"g"</formula>
    </cfRule>
  </conditionalFormatting>
  <conditionalFormatting sqref="BO120:BO135">
    <cfRule type="cellIs" dxfId="7083" priority="11622" stopIfTrue="1" operator="equal">
      <formula>"f"</formula>
    </cfRule>
  </conditionalFormatting>
  <conditionalFormatting sqref="BO120:BO135">
    <cfRule type="cellIs" dxfId="7082" priority="11620" stopIfTrue="1" operator="equal">
      <formula>"h"</formula>
    </cfRule>
    <cfRule type="cellIs" dxfId="7081" priority="11621" stopIfTrue="1" operator="equal">
      <formula>"g"</formula>
    </cfRule>
  </conditionalFormatting>
  <conditionalFormatting sqref="BO120:BO135">
    <cfRule type="cellIs" dxfId="7080" priority="11619" stopIfTrue="1" operator="equal">
      <formula>"f"</formula>
    </cfRule>
  </conditionalFormatting>
  <conditionalFormatting sqref="BO120:BO135">
    <cfRule type="cellIs" dxfId="7079" priority="11617" stopIfTrue="1" operator="equal">
      <formula>"h"</formula>
    </cfRule>
    <cfRule type="cellIs" dxfId="7078" priority="11618" stopIfTrue="1" operator="equal">
      <formula>"g"</formula>
    </cfRule>
  </conditionalFormatting>
  <conditionalFormatting sqref="BO120:BO135">
    <cfRule type="cellIs" dxfId="7077" priority="11616" stopIfTrue="1" operator="equal">
      <formula>"f"</formula>
    </cfRule>
  </conditionalFormatting>
  <conditionalFormatting sqref="BO120:BO135">
    <cfRule type="cellIs" dxfId="7076" priority="11614" stopIfTrue="1" operator="equal">
      <formula>"h"</formula>
    </cfRule>
    <cfRule type="cellIs" dxfId="7075" priority="11615" stopIfTrue="1" operator="equal">
      <formula>"g"</formula>
    </cfRule>
  </conditionalFormatting>
  <conditionalFormatting sqref="BQ141:BQ152">
    <cfRule type="cellIs" dxfId="7074" priority="11610" stopIfTrue="1" operator="equal">
      <formula>"f"</formula>
    </cfRule>
  </conditionalFormatting>
  <conditionalFormatting sqref="BQ141:BQ152">
    <cfRule type="cellIs" dxfId="7073" priority="11608" stopIfTrue="1" operator="equal">
      <formula>"h"</formula>
    </cfRule>
    <cfRule type="cellIs" dxfId="7072" priority="11609" stopIfTrue="1" operator="equal">
      <formula>"g"</formula>
    </cfRule>
  </conditionalFormatting>
  <conditionalFormatting sqref="AV141:AV152">
    <cfRule type="cellIs" dxfId="7071" priority="11607" stopIfTrue="1" operator="equal">
      <formula>"f"</formula>
    </cfRule>
  </conditionalFormatting>
  <conditionalFormatting sqref="AV141:AV152">
    <cfRule type="cellIs" dxfId="7070" priority="11605" stopIfTrue="1" operator="equal">
      <formula>"h"</formula>
    </cfRule>
    <cfRule type="cellIs" dxfId="7069" priority="11606" stopIfTrue="1" operator="equal">
      <formula>"g"</formula>
    </cfRule>
  </conditionalFormatting>
  <conditionalFormatting sqref="AV141:AV152">
    <cfRule type="cellIs" dxfId="7068" priority="11604" stopIfTrue="1" operator="equal">
      <formula>"f"</formula>
    </cfRule>
  </conditionalFormatting>
  <conditionalFormatting sqref="AV141:AV152">
    <cfRule type="cellIs" dxfId="7067" priority="11602" stopIfTrue="1" operator="equal">
      <formula>"h"</formula>
    </cfRule>
    <cfRule type="cellIs" dxfId="7066" priority="11603" stopIfTrue="1" operator="equal">
      <formula>"g"</formula>
    </cfRule>
  </conditionalFormatting>
  <conditionalFormatting sqref="BO120:BO135">
    <cfRule type="cellIs" dxfId="7065" priority="11613" stopIfTrue="1" operator="equal">
      <formula>"f"</formula>
    </cfRule>
  </conditionalFormatting>
  <conditionalFormatting sqref="BO120:BO135">
    <cfRule type="cellIs" dxfId="7064" priority="11611" stopIfTrue="1" operator="equal">
      <formula>"h"</formula>
    </cfRule>
    <cfRule type="cellIs" dxfId="7063" priority="11612" stopIfTrue="1" operator="equal">
      <formula>"g"</formula>
    </cfRule>
  </conditionalFormatting>
  <conditionalFormatting sqref="AV141:AV152">
    <cfRule type="cellIs" dxfId="7062" priority="11598" stopIfTrue="1" operator="equal">
      <formula>"f"</formula>
    </cfRule>
  </conditionalFormatting>
  <conditionalFormatting sqref="AV141:AV152">
    <cfRule type="cellIs" dxfId="7061" priority="11596" stopIfTrue="1" operator="equal">
      <formula>"h"</formula>
    </cfRule>
    <cfRule type="cellIs" dxfId="7060" priority="11597" stopIfTrue="1" operator="equal">
      <formula>"g"</formula>
    </cfRule>
  </conditionalFormatting>
  <conditionalFormatting sqref="AV141:AV152">
    <cfRule type="cellIs" dxfId="7059" priority="11595" stopIfTrue="1" operator="equal">
      <formula>"f"</formula>
    </cfRule>
  </conditionalFormatting>
  <conditionalFormatting sqref="AV141:AV152">
    <cfRule type="cellIs" dxfId="7058" priority="11593" stopIfTrue="1" operator="equal">
      <formula>"h"</formula>
    </cfRule>
    <cfRule type="cellIs" dxfId="7057" priority="11594" stopIfTrue="1" operator="equal">
      <formula>"g"</formula>
    </cfRule>
  </conditionalFormatting>
  <conditionalFormatting sqref="AV141:AV152">
    <cfRule type="cellIs" dxfId="7056" priority="11586" stopIfTrue="1" operator="equal">
      <formula>"f"</formula>
    </cfRule>
  </conditionalFormatting>
  <conditionalFormatting sqref="AV141:AV152">
    <cfRule type="cellIs" dxfId="7055" priority="11584" stopIfTrue="1" operator="equal">
      <formula>"h"</formula>
    </cfRule>
    <cfRule type="cellIs" dxfId="7054" priority="11585" stopIfTrue="1" operator="equal">
      <formula>"g"</formula>
    </cfRule>
  </conditionalFormatting>
  <conditionalFormatting sqref="AW141:AW152">
    <cfRule type="cellIs" dxfId="7053" priority="11583" stopIfTrue="1" operator="equal">
      <formula>"f"</formula>
    </cfRule>
  </conditionalFormatting>
  <conditionalFormatting sqref="AW141:AW152">
    <cfRule type="cellIs" dxfId="7052" priority="11581" stopIfTrue="1" operator="equal">
      <formula>"h"</formula>
    </cfRule>
    <cfRule type="cellIs" dxfId="7051" priority="11582" stopIfTrue="1" operator="equal">
      <formula>"g"</formula>
    </cfRule>
  </conditionalFormatting>
  <conditionalFormatting sqref="AW141:AW152">
    <cfRule type="cellIs" dxfId="7050" priority="11577" stopIfTrue="1" operator="equal">
      <formula>"f"</formula>
    </cfRule>
  </conditionalFormatting>
  <conditionalFormatting sqref="AW141:AW152">
    <cfRule type="cellIs" dxfId="7049" priority="11575" stopIfTrue="1" operator="equal">
      <formula>"h"</formula>
    </cfRule>
    <cfRule type="cellIs" dxfId="7048" priority="11576" stopIfTrue="1" operator="equal">
      <formula>"g"</formula>
    </cfRule>
  </conditionalFormatting>
  <conditionalFormatting sqref="AW141:AW152">
    <cfRule type="cellIs" dxfId="7047" priority="11571" stopIfTrue="1" operator="equal">
      <formula>"f"</formula>
    </cfRule>
  </conditionalFormatting>
  <conditionalFormatting sqref="AW141:AW152">
    <cfRule type="cellIs" dxfId="7046" priority="11569" stopIfTrue="1" operator="equal">
      <formula>"h"</formula>
    </cfRule>
    <cfRule type="cellIs" dxfId="7045" priority="11570" stopIfTrue="1" operator="equal">
      <formula>"g"</formula>
    </cfRule>
  </conditionalFormatting>
  <conditionalFormatting sqref="AW141:AW152">
    <cfRule type="cellIs" dxfId="7044" priority="11562" stopIfTrue="1" operator="equal">
      <formula>"f"</formula>
    </cfRule>
  </conditionalFormatting>
  <conditionalFormatting sqref="AW141:AW152">
    <cfRule type="cellIs" dxfId="7043" priority="11560" stopIfTrue="1" operator="equal">
      <formula>"h"</formula>
    </cfRule>
    <cfRule type="cellIs" dxfId="7042" priority="11561" stopIfTrue="1" operator="equal">
      <formula>"g"</formula>
    </cfRule>
  </conditionalFormatting>
  <conditionalFormatting sqref="AV141:AW152">
    <cfRule type="cellIs" dxfId="7041" priority="11556" stopIfTrue="1" operator="equal">
      <formula>"f"</formula>
    </cfRule>
  </conditionalFormatting>
  <conditionalFormatting sqref="AV141:AW152">
    <cfRule type="cellIs" dxfId="7040" priority="11554" stopIfTrue="1" operator="equal">
      <formula>"h"</formula>
    </cfRule>
    <cfRule type="cellIs" dxfId="7039" priority="11555" stopIfTrue="1" operator="equal">
      <formula>"g"</formula>
    </cfRule>
  </conditionalFormatting>
  <conditionalFormatting sqref="AV141:AV152">
    <cfRule type="cellIs" dxfId="7038" priority="11529" stopIfTrue="1" operator="equal">
      <formula>"f"</formula>
    </cfRule>
  </conditionalFormatting>
  <conditionalFormatting sqref="AV141:AV152">
    <cfRule type="cellIs" dxfId="7037" priority="11527" stopIfTrue="1" operator="equal">
      <formula>"h"</formula>
    </cfRule>
    <cfRule type="cellIs" dxfId="7036" priority="11528" stopIfTrue="1" operator="equal">
      <formula>"g"</formula>
    </cfRule>
  </conditionalFormatting>
  <conditionalFormatting sqref="AV141:AV152">
    <cfRule type="cellIs" dxfId="7035" priority="11526" stopIfTrue="1" operator="equal">
      <formula>"f"</formula>
    </cfRule>
  </conditionalFormatting>
  <conditionalFormatting sqref="AV141:AV152">
    <cfRule type="cellIs" dxfId="7034" priority="11524" stopIfTrue="1" operator="equal">
      <formula>"h"</formula>
    </cfRule>
    <cfRule type="cellIs" dxfId="7033" priority="11525" stopIfTrue="1" operator="equal">
      <formula>"g"</formula>
    </cfRule>
  </conditionalFormatting>
  <conditionalFormatting sqref="AV141:AV152">
    <cfRule type="cellIs" dxfId="7032" priority="11520" stopIfTrue="1" operator="equal">
      <formula>"f"</formula>
    </cfRule>
  </conditionalFormatting>
  <conditionalFormatting sqref="AV141:AV152">
    <cfRule type="cellIs" dxfId="7031" priority="11518" stopIfTrue="1" operator="equal">
      <formula>"h"</formula>
    </cfRule>
    <cfRule type="cellIs" dxfId="7030" priority="11519" stopIfTrue="1" operator="equal">
      <formula>"g"</formula>
    </cfRule>
  </conditionalFormatting>
  <conditionalFormatting sqref="AV141:AV152">
    <cfRule type="cellIs" dxfId="7029" priority="11523" stopIfTrue="1" operator="equal">
      <formula>"f"</formula>
    </cfRule>
  </conditionalFormatting>
  <conditionalFormatting sqref="AV141:AV152">
    <cfRule type="cellIs" dxfId="7028" priority="11521" stopIfTrue="1" operator="equal">
      <formula>"h"</formula>
    </cfRule>
    <cfRule type="cellIs" dxfId="7027" priority="11522" stopIfTrue="1" operator="equal">
      <formula>"g"</formula>
    </cfRule>
  </conditionalFormatting>
  <conditionalFormatting sqref="AV141:AV152">
    <cfRule type="cellIs" dxfId="7026" priority="11517" stopIfTrue="1" operator="equal">
      <formula>"f"</formula>
    </cfRule>
  </conditionalFormatting>
  <conditionalFormatting sqref="AV141:AV152">
    <cfRule type="cellIs" dxfId="7025" priority="11515" stopIfTrue="1" operator="equal">
      <formula>"h"</formula>
    </cfRule>
    <cfRule type="cellIs" dxfId="7024" priority="11516" stopIfTrue="1" operator="equal">
      <formula>"g"</formula>
    </cfRule>
  </conditionalFormatting>
  <conditionalFormatting sqref="AV141:AV152">
    <cfRule type="cellIs" dxfId="7023" priority="11514" stopIfTrue="1" operator="equal">
      <formula>"f"</formula>
    </cfRule>
  </conditionalFormatting>
  <conditionalFormatting sqref="AV141:AV152">
    <cfRule type="cellIs" dxfId="7022" priority="11512" stopIfTrue="1" operator="equal">
      <formula>"h"</formula>
    </cfRule>
    <cfRule type="cellIs" dxfId="7021" priority="11513" stopIfTrue="1" operator="equal">
      <formula>"g"</formula>
    </cfRule>
  </conditionalFormatting>
  <conditionalFormatting sqref="BN141:BN152">
    <cfRule type="cellIs" dxfId="7020" priority="11511" stopIfTrue="1" operator="equal">
      <formula>"f"</formula>
    </cfRule>
  </conditionalFormatting>
  <conditionalFormatting sqref="BN141:BN152">
    <cfRule type="cellIs" dxfId="7019" priority="11509" stopIfTrue="1" operator="equal">
      <formula>"h"</formula>
    </cfRule>
    <cfRule type="cellIs" dxfId="7018" priority="11510" stopIfTrue="1" operator="equal">
      <formula>"g"</formula>
    </cfRule>
  </conditionalFormatting>
  <conditionalFormatting sqref="BN141:BN152">
    <cfRule type="cellIs" dxfId="7017" priority="11508" stopIfTrue="1" operator="equal">
      <formula>"f"</formula>
    </cfRule>
  </conditionalFormatting>
  <conditionalFormatting sqref="BN141:BN152">
    <cfRule type="cellIs" dxfId="7016" priority="11506" stopIfTrue="1" operator="equal">
      <formula>"h"</formula>
    </cfRule>
    <cfRule type="cellIs" dxfId="7015" priority="11507" stopIfTrue="1" operator="equal">
      <formula>"g"</formula>
    </cfRule>
  </conditionalFormatting>
  <conditionalFormatting sqref="BN141:BN152">
    <cfRule type="cellIs" dxfId="7014" priority="11505" stopIfTrue="1" operator="equal">
      <formula>"f"</formula>
    </cfRule>
  </conditionalFormatting>
  <conditionalFormatting sqref="BN141:BN152">
    <cfRule type="cellIs" dxfId="7013" priority="11503" stopIfTrue="1" operator="equal">
      <formula>"h"</formula>
    </cfRule>
    <cfRule type="cellIs" dxfId="7012" priority="11504" stopIfTrue="1" operator="equal">
      <formula>"g"</formula>
    </cfRule>
  </conditionalFormatting>
  <conditionalFormatting sqref="BN141:BN152">
    <cfRule type="cellIs" dxfId="7011" priority="11502" stopIfTrue="1" operator="equal">
      <formula>"f"</formula>
    </cfRule>
  </conditionalFormatting>
  <conditionalFormatting sqref="BN141:BN152">
    <cfRule type="cellIs" dxfId="7010" priority="11500" stopIfTrue="1" operator="equal">
      <formula>"h"</formula>
    </cfRule>
    <cfRule type="cellIs" dxfId="7009" priority="11501" stopIfTrue="1" operator="equal">
      <formula>"g"</formula>
    </cfRule>
  </conditionalFormatting>
  <conditionalFormatting sqref="BN141:BN152">
    <cfRule type="cellIs" dxfId="7008" priority="11499" stopIfTrue="1" operator="equal">
      <formula>"f"</formula>
    </cfRule>
  </conditionalFormatting>
  <conditionalFormatting sqref="BN141:BN152">
    <cfRule type="cellIs" dxfId="7007" priority="11497" stopIfTrue="1" operator="equal">
      <formula>"h"</formula>
    </cfRule>
    <cfRule type="cellIs" dxfId="7006" priority="11498" stopIfTrue="1" operator="equal">
      <formula>"g"</formula>
    </cfRule>
  </conditionalFormatting>
  <conditionalFormatting sqref="BN141:BN152">
    <cfRule type="cellIs" dxfId="7005" priority="11496" stopIfTrue="1" operator="equal">
      <formula>"f"</formula>
    </cfRule>
  </conditionalFormatting>
  <conditionalFormatting sqref="BN141:BN152">
    <cfRule type="cellIs" dxfId="7004" priority="11494" stopIfTrue="1" operator="equal">
      <formula>"h"</formula>
    </cfRule>
    <cfRule type="cellIs" dxfId="7003" priority="11495" stopIfTrue="1" operator="equal">
      <formula>"g"</formula>
    </cfRule>
  </conditionalFormatting>
  <conditionalFormatting sqref="BN141:BN152">
    <cfRule type="cellIs" dxfId="7002" priority="11493" stopIfTrue="1" operator="equal">
      <formula>"f"</formula>
    </cfRule>
  </conditionalFormatting>
  <conditionalFormatting sqref="BN141:BN152">
    <cfRule type="cellIs" dxfId="7001" priority="11491" stopIfTrue="1" operator="equal">
      <formula>"h"</formula>
    </cfRule>
    <cfRule type="cellIs" dxfId="7000" priority="11492" stopIfTrue="1" operator="equal">
      <formula>"g"</formula>
    </cfRule>
  </conditionalFormatting>
  <conditionalFormatting sqref="BN141:BN152">
    <cfRule type="cellIs" dxfId="6999" priority="11490" stopIfTrue="1" operator="equal">
      <formula>"f"</formula>
    </cfRule>
  </conditionalFormatting>
  <conditionalFormatting sqref="BN141:BN152">
    <cfRule type="cellIs" dxfId="6998" priority="11488" stopIfTrue="1" operator="equal">
      <formula>"h"</formula>
    </cfRule>
    <cfRule type="cellIs" dxfId="6997" priority="11489" stopIfTrue="1" operator="equal">
      <formula>"g"</formula>
    </cfRule>
  </conditionalFormatting>
  <conditionalFormatting sqref="BN141:BN152">
    <cfRule type="cellIs" dxfId="6996" priority="11487" stopIfTrue="1" operator="equal">
      <formula>"f"</formula>
    </cfRule>
  </conditionalFormatting>
  <conditionalFormatting sqref="BN141:BN152">
    <cfRule type="cellIs" dxfId="6995" priority="11485" stopIfTrue="1" operator="equal">
      <formula>"h"</formula>
    </cfRule>
    <cfRule type="cellIs" dxfId="6994" priority="11486" stopIfTrue="1" operator="equal">
      <formula>"g"</formula>
    </cfRule>
  </conditionalFormatting>
  <conditionalFormatting sqref="BN141:BN152">
    <cfRule type="cellIs" dxfId="6993" priority="11484" stopIfTrue="1" operator="equal">
      <formula>"f"</formula>
    </cfRule>
  </conditionalFormatting>
  <conditionalFormatting sqref="BN141:BN152">
    <cfRule type="cellIs" dxfId="6992" priority="11482" stopIfTrue="1" operator="equal">
      <formula>"h"</formula>
    </cfRule>
    <cfRule type="cellIs" dxfId="6991" priority="11483" stopIfTrue="1" operator="equal">
      <formula>"g"</formula>
    </cfRule>
  </conditionalFormatting>
  <conditionalFormatting sqref="BN141:BN152">
    <cfRule type="cellIs" dxfId="6990" priority="11481" stopIfTrue="1" operator="equal">
      <formula>"f"</formula>
    </cfRule>
  </conditionalFormatting>
  <conditionalFormatting sqref="BN141:BN152">
    <cfRule type="cellIs" dxfId="6989" priority="11479" stopIfTrue="1" operator="equal">
      <formula>"h"</formula>
    </cfRule>
    <cfRule type="cellIs" dxfId="6988" priority="11480" stopIfTrue="1" operator="equal">
      <formula>"g"</formula>
    </cfRule>
  </conditionalFormatting>
  <conditionalFormatting sqref="BN141:BN152">
    <cfRule type="cellIs" dxfId="6987" priority="11478" stopIfTrue="1" operator="equal">
      <formula>"f"</formula>
    </cfRule>
  </conditionalFormatting>
  <conditionalFormatting sqref="BN141:BN152">
    <cfRule type="cellIs" dxfId="6986" priority="11476" stopIfTrue="1" operator="equal">
      <formula>"h"</formula>
    </cfRule>
    <cfRule type="cellIs" dxfId="6985" priority="11477" stopIfTrue="1" operator="equal">
      <formula>"g"</formula>
    </cfRule>
  </conditionalFormatting>
  <conditionalFormatting sqref="BN141:BN152">
    <cfRule type="cellIs" dxfId="6984" priority="11475" stopIfTrue="1" operator="equal">
      <formula>"f"</formula>
    </cfRule>
  </conditionalFormatting>
  <conditionalFormatting sqref="BN141:BN152">
    <cfRule type="cellIs" dxfId="6983" priority="11473" stopIfTrue="1" operator="equal">
      <formula>"h"</formula>
    </cfRule>
    <cfRule type="cellIs" dxfId="6982" priority="11474" stopIfTrue="1" operator="equal">
      <formula>"g"</formula>
    </cfRule>
  </conditionalFormatting>
  <conditionalFormatting sqref="BN141:BN152">
    <cfRule type="cellIs" dxfId="6981" priority="11472" stopIfTrue="1" operator="equal">
      <formula>"f"</formula>
    </cfRule>
  </conditionalFormatting>
  <conditionalFormatting sqref="BN141:BN152">
    <cfRule type="cellIs" dxfId="6980" priority="11470" stopIfTrue="1" operator="equal">
      <formula>"h"</formula>
    </cfRule>
    <cfRule type="cellIs" dxfId="6979" priority="11471" stopIfTrue="1" operator="equal">
      <formula>"g"</formula>
    </cfRule>
  </conditionalFormatting>
  <conditionalFormatting sqref="BN141:BN152">
    <cfRule type="cellIs" dxfId="6978" priority="11469" stopIfTrue="1" operator="equal">
      <formula>"f"</formula>
    </cfRule>
  </conditionalFormatting>
  <conditionalFormatting sqref="BN141:BN152">
    <cfRule type="cellIs" dxfId="6977" priority="11467" stopIfTrue="1" operator="equal">
      <formula>"h"</formula>
    </cfRule>
    <cfRule type="cellIs" dxfId="6976" priority="11468" stopIfTrue="1" operator="equal">
      <formula>"g"</formula>
    </cfRule>
  </conditionalFormatting>
  <conditionalFormatting sqref="BN141:BN152">
    <cfRule type="cellIs" dxfId="6975" priority="11466" stopIfTrue="1" operator="equal">
      <formula>"f"</formula>
    </cfRule>
  </conditionalFormatting>
  <conditionalFormatting sqref="BN141:BN152">
    <cfRule type="cellIs" dxfId="6974" priority="11464" stopIfTrue="1" operator="equal">
      <formula>"h"</formula>
    </cfRule>
    <cfRule type="cellIs" dxfId="6973" priority="11465" stopIfTrue="1" operator="equal">
      <formula>"g"</formula>
    </cfRule>
  </conditionalFormatting>
  <conditionalFormatting sqref="BP141:BP152">
    <cfRule type="cellIs" dxfId="6972" priority="11463" stopIfTrue="1" operator="equal">
      <formula>"f"</formula>
    </cfRule>
  </conditionalFormatting>
  <conditionalFormatting sqref="BP141:BP152">
    <cfRule type="cellIs" dxfId="6971" priority="11461" stopIfTrue="1" operator="equal">
      <formula>"h"</formula>
    </cfRule>
    <cfRule type="cellIs" dxfId="6970" priority="11462" stopIfTrue="1" operator="equal">
      <formula>"g"</formula>
    </cfRule>
  </conditionalFormatting>
  <conditionalFormatting sqref="BP141:BP152">
    <cfRule type="cellIs" dxfId="6969" priority="11460" stopIfTrue="1" operator="equal">
      <formula>"f"</formula>
    </cfRule>
  </conditionalFormatting>
  <conditionalFormatting sqref="BP141:BP152">
    <cfRule type="cellIs" dxfId="6968" priority="11458" stopIfTrue="1" operator="equal">
      <formula>"h"</formula>
    </cfRule>
    <cfRule type="cellIs" dxfId="6967" priority="11459" stopIfTrue="1" operator="equal">
      <formula>"g"</formula>
    </cfRule>
  </conditionalFormatting>
  <conditionalFormatting sqref="BP141:BP152">
    <cfRule type="cellIs" dxfId="6966" priority="11457" stopIfTrue="1" operator="equal">
      <formula>"f"</formula>
    </cfRule>
  </conditionalFormatting>
  <conditionalFormatting sqref="BP141:BP152">
    <cfRule type="cellIs" dxfId="6965" priority="11455" stopIfTrue="1" operator="equal">
      <formula>"h"</formula>
    </cfRule>
    <cfRule type="cellIs" dxfId="6964" priority="11456" stopIfTrue="1" operator="equal">
      <formula>"g"</formula>
    </cfRule>
  </conditionalFormatting>
  <conditionalFormatting sqref="BP141:BP152">
    <cfRule type="cellIs" dxfId="6963" priority="11454" stopIfTrue="1" operator="equal">
      <formula>"f"</formula>
    </cfRule>
  </conditionalFormatting>
  <conditionalFormatting sqref="BP141:BP152">
    <cfRule type="cellIs" dxfId="6962" priority="11452" stopIfTrue="1" operator="equal">
      <formula>"h"</formula>
    </cfRule>
    <cfRule type="cellIs" dxfId="6961" priority="11453" stopIfTrue="1" operator="equal">
      <formula>"g"</formula>
    </cfRule>
  </conditionalFormatting>
  <conditionalFormatting sqref="BP141:BP152">
    <cfRule type="cellIs" dxfId="6960" priority="11451" stopIfTrue="1" operator="equal">
      <formula>"f"</formula>
    </cfRule>
  </conditionalFormatting>
  <conditionalFormatting sqref="BP141:BP152">
    <cfRule type="cellIs" dxfId="6959" priority="11449" stopIfTrue="1" operator="equal">
      <formula>"h"</formula>
    </cfRule>
    <cfRule type="cellIs" dxfId="6958" priority="11450" stopIfTrue="1" operator="equal">
      <formula>"g"</formula>
    </cfRule>
  </conditionalFormatting>
  <conditionalFormatting sqref="BP141:BP152">
    <cfRule type="cellIs" dxfId="6957" priority="11448" stopIfTrue="1" operator="equal">
      <formula>"f"</formula>
    </cfRule>
  </conditionalFormatting>
  <conditionalFormatting sqref="BP141:BP152">
    <cfRule type="cellIs" dxfId="6956" priority="11446" stopIfTrue="1" operator="equal">
      <formula>"h"</formula>
    </cfRule>
    <cfRule type="cellIs" dxfId="6955" priority="11447" stopIfTrue="1" operator="equal">
      <formula>"g"</formula>
    </cfRule>
  </conditionalFormatting>
  <conditionalFormatting sqref="BP141:BP152">
    <cfRule type="cellIs" dxfId="6954" priority="11445" stopIfTrue="1" operator="equal">
      <formula>"f"</formula>
    </cfRule>
  </conditionalFormatting>
  <conditionalFormatting sqref="BP141:BP152">
    <cfRule type="cellIs" dxfId="6953" priority="11443" stopIfTrue="1" operator="equal">
      <formula>"h"</formula>
    </cfRule>
    <cfRule type="cellIs" dxfId="6952" priority="11444" stopIfTrue="1" operator="equal">
      <formula>"g"</formula>
    </cfRule>
  </conditionalFormatting>
  <conditionalFormatting sqref="BP141:BP152">
    <cfRule type="cellIs" dxfId="6951" priority="11442" stopIfTrue="1" operator="equal">
      <formula>"f"</formula>
    </cfRule>
  </conditionalFormatting>
  <conditionalFormatting sqref="BP141:BP152">
    <cfRule type="cellIs" dxfId="6950" priority="11440" stopIfTrue="1" operator="equal">
      <formula>"h"</formula>
    </cfRule>
    <cfRule type="cellIs" dxfId="6949" priority="11441" stopIfTrue="1" operator="equal">
      <formula>"g"</formula>
    </cfRule>
  </conditionalFormatting>
  <conditionalFormatting sqref="AO141:AP152">
    <cfRule type="cellIs" dxfId="6948" priority="11439" stopIfTrue="1" operator="equal">
      <formula>"f"</formula>
    </cfRule>
  </conditionalFormatting>
  <conditionalFormatting sqref="AO141:AP152">
    <cfRule type="cellIs" dxfId="6947" priority="11437" stopIfTrue="1" operator="equal">
      <formula>"h"</formula>
    </cfRule>
    <cfRule type="cellIs" dxfId="6946" priority="11438" stopIfTrue="1" operator="equal">
      <formula>"g"</formula>
    </cfRule>
  </conditionalFormatting>
  <conditionalFormatting sqref="AO141:AP152">
    <cfRule type="cellIs" dxfId="6945" priority="11436" stopIfTrue="1" operator="equal">
      <formula>"f"</formula>
    </cfRule>
  </conditionalFormatting>
  <conditionalFormatting sqref="AO141:AP152">
    <cfRule type="cellIs" dxfId="6944" priority="11434" stopIfTrue="1" operator="equal">
      <formula>"h"</formula>
    </cfRule>
    <cfRule type="cellIs" dxfId="6943" priority="11435" stopIfTrue="1" operator="equal">
      <formula>"g"</formula>
    </cfRule>
  </conditionalFormatting>
  <conditionalFormatting sqref="AO141:AP152">
    <cfRule type="cellIs" dxfId="6942" priority="11433" stopIfTrue="1" operator="equal">
      <formula>"f"</formula>
    </cfRule>
  </conditionalFormatting>
  <conditionalFormatting sqref="AO141:AP152">
    <cfRule type="cellIs" dxfId="6941" priority="11431" stopIfTrue="1" operator="equal">
      <formula>"h"</formula>
    </cfRule>
    <cfRule type="cellIs" dxfId="6940" priority="11432" stopIfTrue="1" operator="equal">
      <formula>"g"</formula>
    </cfRule>
  </conditionalFormatting>
  <conditionalFormatting sqref="AO141:AP152">
    <cfRule type="cellIs" dxfId="6939" priority="11430" stopIfTrue="1" operator="equal">
      <formula>"f"</formula>
    </cfRule>
  </conditionalFormatting>
  <conditionalFormatting sqref="AO141:AP152">
    <cfRule type="cellIs" dxfId="6938" priority="11428" stopIfTrue="1" operator="equal">
      <formula>"h"</formula>
    </cfRule>
    <cfRule type="cellIs" dxfId="6937" priority="11429" stopIfTrue="1" operator="equal">
      <formula>"g"</formula>
    </cfRule>
  </conditionalFormatting>
  <conditionalFormatting sqref="AO141:AP152">
    <cfRule type="cellIs" dxfId="6936" priority="11424" stopIfTrue="1" operator="equal">
      <formula>"f"</formula>
    </cfRule>
  </conditionalFormatting>
  <conditionalFormatting sqref="AO141:AP152">
    <cfRule type="cellIs" dxfId="6935" priority="11422" stopIfTrue="1" operator="equal">
      <formula>"h"</formula>
    </cfRule>
    <cfRule type="cellIs" dxfId="6934" priority="11423" stopIfTrue="1" operator="equal">
      <formula>"g"</formula>
    </cfRule>
  </conditionalFormatting>
  <conditionalFormatting sqref="AO141:AP152">
    <cfRule type="cellIs" dxfId="6933" priority="11427" stopIfTrue="1" operator="equal">
      <formula>"f"</formula>
    </cfRule>
  </conditionalFormatting>
  <conditionalFormatting sqref="AO141:AP152">
    <cfRule type="cellIs" dxfId="6932" priority="11425" stopIfTrue="1" operator="equal">
      <formula>"h"</formula>
    </cfRule>
    <cfRule type="cellIs" dxfId="6931" priority="11426" stopIfTrue="1" operator="equal">
      <formula>"g"</formula>
    </cfRule>
  </conditionalFormatting>
  <conditionalFormatting sqref="AO141:AP152">
    <cfRule type="cellIs" dxfId="6930" priority="11421" stopIfTrue="1" operator="equal">
      <formula>"f"</formula>
    </cfRule>
  </conditionalFormatting>
  <conditionalFormatting sqref="AO141:AP152">
    <cfRule type="cellIs" dxfId="6929" priority="11419" stopIfTrue="1" operator="equal">
      <formula>"h"</formula>
    </cfRule>
    <cfRule type="cellIs" dxfId="6928" priority="11420" stopIfTrue="1" operator="equal">
      <formula>"g"</formula>
    </cfRule>
  </conditionalFormatting>
  <conditionalFormatting sqref="AO141:AP152">
    <cfRule type="cellIs" dxfId="6927" priority="11418" stopIfTrue="1" operator="equal">
      <formula>"f"</formula>
    </cfRule>
  </conditionalFormatting>
  <conditionalFormatting sqref="AO141:AP152">
    <cfRule type="cellIs" dxfId="6926" priority="11416" stopIfTrue="1" operator="equal">
      <formula>"h"</formula>
    </cfRule>
    <cfRule type="cellIs" dxfId="6925" priority="11417" stopIfTrue="1" operator="equal">
      <formula>"g"</formula>
    </cfRule>
  </conditionalFormatting>
  <conditionalFormatting sqref="AO141:AP152">
    <cfRule type="cellIs" dxfId="6924" priority="11412" stopIfTrue="1" operator="equal">
      <formula>"f"</formula>
    </cfRule>
  </conditionalFormatting>
  <conditionalFormatting sqref="AO141:AP152">
    <cfRule type="cellIs" dxfId="6923" priority="11410" stopIfTrue="1" operator="equal">
      <formula>"h"</formula>
    </cfRule>
    <cfRule type="cellIs" dxfId="6922" priority="11411" stopIfTrue="1" operator="equal">
      <formula>"g"</formula>
    </cfRule>
  </conditionalFormatting>
  <conditionalFormatting sqref="AO141:AP152">
    <cfRule type="cellIs" dxfId="6921" priority="11415" stopIfTrue="1" operator="equal">
      <formula>"f"</formula>
    </cfRule>
  </conditionalFormatting>
  <conditionalFormatting sqref="AO141:AP152">
    <cfRule type="cellIs" dxfId="6920" priority="11413" stopIfTrue="1" operator="equal">
      <formula>"h"</formula>
    </cfRule>
    <cfRule type="cellIs" dxfId="6919" priority="11414" stopIfTrue="1" operator="equal">
      <formula>"g"</formula>
    </cfRule>
  </conditionalFormatting>
  <conditionalFormatting sqref="AO141:AP152">
    <cfRule type="cellIs" dxfId="6918" priority="11409" stopIfTrue="1" operator="equal">
      <formula>"f"</formula>
    </cfRule>
  </conditionalFormatting>
  <conditionalFormatting sqref="AO141:AP152">
    <cfRule type="cellIs" dxfId="6917" priority="11407" stopIfTrue="1" operator="equal">
      <formula>"h"</formula>
    </cfRule>
    <cfRule type="cellIs" dxfId="6916" priority="11408" stopIfTrue="1" operator="equal">
      <formula>"g"</formula>
    </cfRule>
  </conditionalFormatting>
  <conditionalFormatting sqref="AO141:AP152">
    <cfRule type="cellIs" dxfId="6915" priority="11406" stopIfTrue="1" operator="equal">
      <formula>"f"</formula>
    </cfRule>
  </conditionalFormatting>
  <conditionalFormatting sqref="AO141:AP152">
    <cfRule type="cellIs" dxfId="6914" priority="11404" stopIfTrue="1" operator="equal">
      <formula>"h"</formula>
    </cfRule>
    <cfRule type="cellIs" dxfId="6913" priority="11405" stopIfTrue="1" operator="equal">
      <formula>"g"</formula>
    </cfRule>
  </conditionalFormatting>
  <conditionalFormatting sqref="AO141:AP152">
    <cfRule type="cellIs" dxfId="6912" priority="11403" stopIfTrue="1" operator="equal">
      <formula>"f"</formula>
    </cfRule>
  </conditionalFormatting>
  <conditionalFormatting sqref="AO141:AP152">
    <cfRule type="cellIs" dxfId="6911" priority="11401" stopIfTrue="1" operator="equal">
      <formula>"h"</formula>
    </cfRule>
    <cfRule type="cellIs" dxfId="6910" priority="11402" stopIfTrue="1" operator="equal">
      <formula>"g"</formula>
    </cfRule>
  </conditionalFormatting>
  <conditionalFormatting sqref="AO141:AP152">
    <cfRule type="cellIs" dxfId="6909" priority="11400" stopIfTrue="1" operator="equal">
      <formula>"f"</formula>
    </cfRule>
  </conditionalFormatting>
  <conditionalFormatting sqref="AO141:AP152">
    <cfRule type="cellIs" dxfId="6908" priority="11398" stopIfTrue="1" operator="equal">
      <formula>"h"</formula>
    </cfRule>
    <cfRule type="cellIs" dxfId="6907" priority="11399" stopIfTrue="1" operator="equal">
      <formula>"g"</formula>
    </cfRule>
  </conditionalFormatting>
  <conditionalFormatting sqref="AO141:AP152">
    <cfRule type="cellIs" dxfId="6906" priority="11394" stopIfTrue="1" operator="equal">
      <formula>"f"</formula>
    </cfRule>
  </conditionalFormatting>
  <conditionalFormatting sqref="AO141:AP152">
    <cfRule type="cellIs" dxfId="6905" priority="11392" stopIfTrue="1" operator="equal">
      <formula>"h"</formula>
    </cfRule>
    <cfRule type="cellIs" dxfId="6904" priority="11393" stopIfTrue="1" operator="equal">
      <formula>"g"</formula>
    </cfRule>
  </conditionalFormatting>
  <conditionalFormatting sqref="AO141:AP152">
    <cfRule type="cellIs" dxfId="6903" priority="11391" stopIfTrue="1" operator="equal">
      <formula>"f"</formula>
    </cfRule>
  </conditionalFormatting>
  <conditionalFormatting sqref="AO141:AP152">
    <cfRule type="cellIs" dxfId="6902" priority="11389" stopIfTrue="1" operator="equal">
      <formula>"h"</formula>
    </cfRule>
    <cfRule type="cellIs" dxfId="6901" priority="11390" stopIfTrue="1" operator="equal">
      <formula>"g"</formula>
    </cfRule>
  </conditionalFormatting>
  <conditionalFormatting sqref="AO141:AP152">
    <cfRule type="cellIs" dxfId="6900" priority="11388" stopIfTrue="1" operator="equal">
      <formula>"f"</formula>
    </cfRule>
  </conditionalFormatting>
  <conditionalFormatting sqref="AO141:AP152">
    <cfRule type="cellIs" dxfId="6899" priority="11386" stopIfTrue="1" operator="equal">
      <formula>"h"</formula>
    </cfRule>
    <cfRule type="cellIs" dxfId="6898" priority="11387" stopIfTrue="1" operator="equal">
      <formula>"g"</formula>
    </cfRule>
  </conditionalFormatting>
  <conditionalFormatting sqref="AO141:AP152">
    <cfRule type="cellIs" dxfId="6897" priority="11397" stopIfTrue="1" operator="equal">
      <formula>"f"</formula>
    </cfRule>
  </conditionalFormatting>
  <conditionalFormatting sqref="AO141:AP152">
    <cfRule type="cellIs" dxfId="6896" priority="11395" stopIfTrue="1" operator="equal">
      <formula>"h"</formula>
    </cfRule>
    <cfRule type="cellIs" dxfId="6895" priority="11396" stopIfTrue="1" operator="equal">
      <formula>"g"</formula>
    </cfRule>
  </conditionalFormatting>
  <conditionalFormatting sqref="AO141:AP152">
    <cfRule type="cellIs" dxfId="6894" priority="11385" stopIfTrue="1" operator="equal">
      <formula>"f"</formula>
    </cfRule>
  </conditionalFormatting>
  <conditionalFormatting sqref="AO141:AP152">
    <cfRule type="cellIs" dxfId="6893" priority="11383" stopIfTrue="1" operator="equal">
      <formula>"h"</formula>
    </cfRule>
    <cfRule type="cellIs" dxfId="6892" priority="11384" stopIfTrue="1" operator="equal">
      <formula>"g"</formula>
    </cfRule>
  </conditionalFormatting>
  <conditionalFormatting sqref="AO141:AP152">
    <cfRule type="cellIs" dxfId="6891" priority="11382" stopIfTrue="1" operator="equal">
      <formula>"f"</formula>
    </cfRule>
  </conditionalFormatting>
  <conditionalFormatting sqref="AO141:AP152">
    <cfRule type="cellIs" dxfId="6890" priority="11380" stopIfTrue="1" operator="equal">
      <formula>"h"</formula>
    </cfRule>
    <cfRule type="cellIs" dxfId="6889" priority="11381" stopIfTrue="1" operator="equal">
      <formula>"g"</formula>
    </cfRule>
  </conditionalFormatting>
  <conditionalFormatting sqref="AO141:AP152">
    <cfRule type="cellIs" dxfId="6888" priority="11379" stopIfTrue="1" operator="equal">
      <formula>"f"</formula>
    </cfRule>
  </conditionalFormatting>
  <conditionalFormatting sqref="AO141:AP152">
    <cfRule type="cellIs" dxfId="6887" priority="11377" stopIfTrue="1" operator="equal">
      <formula>"h"</formula>
    </cfRule>
    <cfRule type="cellIs" dxfId="6886" priority="11378" stopIfTrue="1" operator="equal">
      <formula>"g"</formula>
    </cfRule>
  </conditionalFormatting>
  <conditionalFormatting sqref="AO141:AP152">
    <cfRule type="cellIs" dxfId="6885" priority="11376" stopIfTrue="1" operator="equal">
      <formula>"f"</formula>
    </cfRule>
  </conditionalFormatting>
  <conditionalFormatting sqref="AO141:AP152">
    <cfRule type="cellIs" dxfId="6884" priority="11374" stopIfTrue="1" operator="equal">
      <formula>"h"</formula>
    </cfRule>
    <cfRule type="cellIs" dxfId="6883" priority="11375" stopIfTrue="1" operator="equal">
      <formula>"g"</formula>
    </cfRule>
  </conditionalFormatting>
  <conditionalFormatting sqref="AO141:AP152">
    <cfRule type="cellIs" dxfId="6882" priority="11373" stopIfTrue="1" operator="equal">
      <formula>"f"</formula>
    </cfRule>
  </conditionalFormatting>
  <conditionalFormatting sqref="AO141:AP152">
    <cfRule type="cellIs" dxfId="6881" priority="11371" stopIfTrue="1" operator="equal">
      <formula>"h"</formula>
    </cfRule>
    <cfRule type="cellIs" dxfId="6880" priority="11372" stopIfTrue="1" operator="equal">
      <formula>"g"</formula>
    </cfRule>
  </conditionalFormatting>
  <conditionalFormatting sqref="AO141:AP152">
    <cfRule type="cellIs" dxfId="6879" priority="11370" stopIfTrue="1" operator="equal">
      <formula>"f"</formula>
    </cfRule>
  </conditionalFormatting>
  <conditionalFormatting sqref="AO141:AP152">
    <cfRule type="cellIs" dxfId="6878" priority="11368" stopIfTrue="1" operator="equal">
      <formula>"h"</formula>
    </cfRule>
    <cfRule type="cellIs" dxfId="6877" priority="11369" stopIfTrue="1" operator="equal">
      <formula>"g"</formula>
    </cfRule>
  </conditionalFormatting>
  <conditionalFormatting sqref="AN141:AN152">
    <cfRule type="cellIs" dxfId="6876" priority="11364" stopIfTrue="1" operator="equal">
      <formula>"f"</formula>
    </cfRule>
  </conditionalFormatting>
  <conditionalFormatting sqref="AN141:AN152">
    <cfRule type="cellIs" dxfId="6875" priority="11362" stopIfTrue="1" operator="equal">
      <formula>"h"</formula>
    </cfRule>
    <cfRule type="cellIs" dxfId="6874" priority="11363" stopIfTrue="1" operator="equal">
      <formula>"g"</formula>
    </cfRule>
  </conditionalFormatting>
  <conditionalFormatting sqref="AN141:AN152">
    <cfRule type="cellIs" dxfId="6873" priority="11367" stopIfTrue="1" operator="equal">
      <formula>"f"</formula>
    </cfRule>
  </conditionalFormatting>
  <conditionalFormatting sqref="AN141:AN152">
    <cfRule type="cellIs" dxfId="6872" priority="11365" stopIfTrue="1" operator="equal">
      <formula>"h"</formula>
    </cfRule>
    <cfRule type="cellIs" dxfId="6871" priority="11366" stopIfTrue="1" operator="equal">
      <formula>"g"</formula>
    </cfRule>
  </conditionalFormatting>
  <conditionalFormatting sqref="AN141:AN152">
    <cfRule type="cellIs" dxfId="6870" priority="11361" stopIfTrue="1" operator="equal">
      <formula>"f"</formula>
    </cfRule>
  </conditionalFormatting>
  <conditionalFormatting sqref="AN141:AN152">
    <cfRule type="cellIs" dxfId="6869" priority="11359" stopIfTrue="1" operator="equal">
      <formula>"h"</formula>
    </cfRule>
    <cfRule type="cellIs" dxfId="6868" priority="11360" stopIfTrue="1" operator="equal">
      <formula>"g"</formula>
    </cfRule>
  </conditionalFormatting>
  <conditionalFormatting sqref="AN141:AN152">
    <cfRule type="cellIs" dxfId="6867" priority="11358" stopIfTrue="1" operator="equal">
      <formula>"f"</formula>
    </cfRule>
  </conditionalFormatting>
  <conditionalFormatting sqref="AN141:AN152">
    <cfRule type="cellIs" dxfId="6866" priority="11356" stopIfTrue="1" operator="equal">
      <formula>"h"</formula>
    </cfRule>
    <cfRule type="cellIs" dxfId="6865" priority="11357" stopIfTrue="1" operator="equal">
      <formula>"g"</formula>
    </cfRule>
  </conditionalFormatting>
  <conditionalFormatting sqref="AN141:AN152">
    <cfRule type="cellIs" dxfId="6864" priority="11352" stopIfTrue="1" operator="equal">
      <formula>"f"</formula>
    </cfRule>
  </conditionalFormatting>
  <conditionalFormatting sqref="AN141:AN152">
    <cfRule type="cellIs" dxfId="6863" priority="11350" stopIfTrue="1" operator="equal">
      <formula>"h"</formula>
    </cfRule>
    <cfRule type="cellIs" dxfId="6862" priority="11351" stopIfTrue="1" operator="equal">
      <formula>"g"</formula>
    </cfRule>
  </conditionalFormatting>
  <conditionalFormatting sqref="AN141:AN152">
    <cfRule type="cellIs" dxfId="6861" priority="11355" stopIfTrue="1" operator="equal">
      <formula>"f"</formula>
    </cfRule>
  </conditionalFormatting>
  <conditionalFormatting sqref="AN141:AN152">
    <cfRule type="cellIs" dxfId="6860" priority="11353" stopIfTrue="1" operator="equal">
      <formula>"h"</formula>
    </cfRule>
    <cfRule type="cellIs" dxfId="6859" priority="11354" stopIfTrue="1" operator="equal">
      <formula>"g"</formula>
    </cfRule>
  </conditionalFormatting>
  <conditionalFormatting sqref="AN141:AN152">
    <cfRule type="cellIs" dxfId="6858" priority="11349" stopIfTrue="1" operator="equal">
      <formula>"f"</formula>
    </cfRule>
  </conditionalFormatting>
  <conditionalFormatting sqref="AN141:AN152">
    <cfRule type="cellIs" dxfId="6857" priority="11347" stopIfTrue="1" operator="equal">
      <formula>"h"</formula>
    </cfRule>
    <cfRule type="cellIs" dxfId="6856" priority="11348" stopIfTrue="1" operator="equal">
      <formula>"g"</formula>
    </cfRule>
  </conditionalFormatting>
  <conditionalFormatting sqref="AN141:AN152">
    <cfRule type="cellIs" dxfId="6855" priority="11346" stopIfTrue="1" operator="equal">
      <formula>"f"</formula>
    </cfRule>
  </conditionalFormatting>
  <conditionalFormatting sqref="AN141:AN152">
    <cfRule type="cellIs" dxfId="6854" priority="11344" stopIfTrue="1" operator="equal">
      <formula>"h"</formula>
    </cfRule>
    <cfRule type="cellIs" dxfId="6853" priority="11345" stopIfTrue="1" operator="equal">
      <formula>"g"</formula>
    </cfRule>
  </conditionalFormatting>
  <conditionalFormatting sqref="AN141:AN152">
    <cfRule type="cellIs" dxfId="6852" priority="11343" stopIfTrue="1" operator="equal">
      <formula>"f"</formula>
    </cfRule>
  </conditionalFormatting>
  <conditionalFormatting sqref="AN141:AN152">
    <cfRule type="cellIs" dxfId="6851" priority="11341" stopIfTrue="1" operator="equal">
      <formula>"h"</formula>
    </cfRule>
    <cfRule type="cellIs" dxfId="6850" priority="11342" stopIfTrue="1" operator="equal">
      <formula>"g"</formula>
    </cfRule>
  </conditionalFormatting>
  <conditionalFormatting sqref="AN141:AN152">
    <cfRule type="cellIs" dxfId="6849" priority="11340" stopIfTrue="1" operator="equal">
      <formula>"f"</formula>
    </cfRule>
  </conditionalFormatting>
  <conditionalFormatting sqref="AN141:AN152">
    <cfRule type="cellIs" dxfId="6848" priority="11338" stopIfTrue="1" operator="equal">
      <formula>"h"</formula>
    </cfRule>
    <cfRule type="cellIs" dxfId="6847" priority="11339" stopIfTrue="1" operator="equal">
      <formula>"g"</formula>
    </cfRule>
  </conditionalFormatting>
  <conditionalFormatting sqref="AN141:AN152">
    <cfRule type="cellIs" dxfId="6846" priority="11337" stopIfTrue="1" operator="equal">
      <formula>"f"</formula>
    </cfRule>
  </conditionalFormatting>
  <conditionalFormatting sqref="AN141:AN152">
    <cfRule type="cellIs" dxfId="6845" priority="11335" stopIfTrue="1" operator="equal">
      <formula>"h"</formula>
    </cfRule>
    <cfRule type="cellIs" dxfId="6844" priority="11336" stopIfTrue="1" operator="equal">
      <formula>"g"</formula>
    </cfRule>
  </conditionalFormatting>
  <conditionalFormatting sqref="AN141:AN152">
    <cfRule type="cellIs" dxfId="6843" priority="11334" stopIfTrue="1" operator="equal">
      <formula>"f"</formula>
    </cfRule>
  </conditionalFormatting>
  <conditionalFormatting sqref="AN141:AN152">
    <cfRule type="cellIs" dxfId="6842" priority="11332" stopIfTrue="1" operator="equal">
      <formula>"h"</formula>
    </cfRule>
    <cfRule type="cellIs" dxfId="6841" priority="11333" stopIfTrue="1" operator="equal">
      <formula>"g"</formula>
    </cfRule>
  </conditionalFormatting>
  <conditionalFormatting sqref="AN141:AN152">
    <cfRule type="cellIs" dxfId="6840" priority="11328" stopIfTrue="1" operator="equal">
      <formula>"f"</formula>
    </cfRule>
  </conditionalFormatting>
  <conditionalFormatting sqref="AN141:AN152">
    <cfRule type="cellIs" dxfId="6839" priority="11326" stopIfTrue="1" operator="equal">
      <formula>"h"</formula>
    </cfRule>
    <cfRule type="cellIs" dxfId="6838" priority="11327" stopIfTrue="1" operator="equal">
      <formula>"g"</formula>
    </cfRule>
  </conditionalFormatting>
  <conditionalFormatting sqref="AN141:AN152">
    <cfRule type="cellIs" dxfId="6837" priority="11331" stopIfTrue="1" operator="equal">
      <formula>"f"</formula>
    </cfRule>
  </conditionalFormatting>
  <conditionalFormatting sqref="AN141:AN152">
    <cfRule type="cellIs" dxfId="6836" priority="11329" stopIfTrue="1" operator="equal">
      <formula>"h"</formula>
    </cfRule>
    <cfRule type="cellIs" dxfId="6835" priority="11330" stopIfTrue="1" operator="equal">
      <formula>"g"</formula>
    </cfRule>
  </conditionalFormatting>
  <conditionalFormatting sqref="AN141:AN152">
    <cfRule type="cellIs" dxfId="6834" priority="11325" stopIfTrue="1" operator="equal">
      <formula>"f"</formula>
    </cfRule>
  </conditionalFormatting>
  <conditionalFormatting sqref="AN141:AN152">
    <cfRule type="cellIs" dxfId="6833" priority="11323" stopIfTrue="1" operator="equal">
      <formula>"h"</formula>
    </cfRule>
    <cfRule type="cellIs" dxfId="6832" priority="11324" stopIfTrue="1" operator="equal">
      <formula>"g"</formula>
    </cfRule>
  </conditionalFormatting>
  <conditionalFormatting sqref="AN141:AN152">
    <cfRule type="cellIs" dxfId="6831" priority="11322" stopIfTrue="1" operator="equal">
      <formula>"f"</formula>
    </cfRule>
  </conditionalFormatting>
  <conditionalFormatting sqref="AN141:AN152">
    <cfRule type="cellIs" dxfId="6830" priority="11320" stopIfTrue="1" operator="equal">
      <formula>"h"</formula>
    </cfRule>
    <cfRule type="cellIs" dxfId="6829" priority="11321" stopIfTrue="1" operator="equal">
      <formula>"g"</formula>
    </cfRule>
  </conditionalFormatting>
  <conditionalFormatting sqref="AN141:AN152">
    <cfRule type="cellIs" dxfId="6828" priority="11319" stopIfTrue="1" operator="equal">
      <formula>"f"</formula>
    </cfRule>
  </conditionalFormatting>
  <conditionalFormatting sqref="AN141:AN152">
    <cfRule type="cellIs" dxfId="6827" priority="11317" stopIfTrue="1" operator="equal">
      <formula>"h"</formula>
    </cfRule>
    <cfRule type="cellIs" dxfId="6826" priority="11318" stopIfTrue="1" operator="equal">
      <formula>"g"</formula>
    </cfRule>
  </conditionalFormatting>
  <conditionalFormatting sqref="AN141:AN152">
    <cfRule type="cellIs" dxfId="6825" priority="11316" stopIfTrue="1" operator="equal">
      <formula>"f"</formula>
    </cfRule>
  </conditionalFormatting>
  <conditionalFormatting sqref="AN141:AN152">
    <cfRule type="cellIs" dxfId="6824" priority="11314" stopIfTrue="1" operator="equal">
      <formula>"h"</formula>
    </cfRule>
    <cfRule type="cellIs" dxfId="6823" priority="11315" stopIfTrue="1" operator="equal">
      <formula>"g"</formula>
    </cfRule>
  </conditionalFormatting>
  <conditionalFormatting sqref="BC120:BC135">
    <cfRule type="cellIs" dxfId="6822" priority="11961" stopIfTrue="1" operator="equal">
      <formula>"f"</formula>
    </cfRule>
  </conditionalFormatting>
  <conditionalFormatting sqref="BC120:BC135">
    <cfRule type="cellIs" dxfId="6821" priority="11959" stopIfTrue="1" operator="equal">
      <formula>"h"</formula>
    </cfRule>
    <cfRule type="cellIs" dxfId="6820" priority="11960" stopIfTrue="1" operator="equal">
      <formula>"g"</formula>
    </cfRule>
  </conditionalFormatting>
  <conditionalFormatting sqref="BC120:BC135">
    <cfRule type="cellIs" dxfId="6819" priority="11958" stopIfTrue="1" operator="equal">
      <formula>"f"</formula>
    </cfRule>
  </conditionalFormatting>
  <conditionalFormatting sqref="BC120:BC135">
    <cfRule type="cellIs" dxfId="6818" priority="11956" stopIfTrue="1" operator="equal">
      <formula>"h"</formula>
    </cfRule>
    <cfRule type="cellIs" dxfId="6817" priority="11957" stopIfTrue="1" operator="equal">
      <formula>"g"</formula>
    </cfRule>
  </conditionalFormatting>
  <conditionalFormatting sqref="BC120:BC135">
    <cfRule type="cellIs" dxfId="6816" priority="11952" stopIfTrue="1" operator="equal">
      <formula>"f"</formula>
    </cfRule>
  </conditionalFormatting>
  <conditionalFormatting sqref="BC120:BC135">
    <cfRule type="cellIs" dxfId="6815" priority="11950" stopIfTrue="1" operator="equal">
      <formula>"h"</formula>
    </cfRule>
    <cfRule type="cellIs" dxfId="6814" priority="11951" stopIfTrue="1" operator="equal">
      <formula>"g"</formula>
    </cfRule>
  </conditionalFormatting>
  <conditionalFormatting sqref="BC120:BC135">
    <cfRule type="cellIs" dxfId="6813" priority="11955" stopIfTrue="1" operator="equal">
      <formula>"f"</formula>
    </cfRule>
  </conditionalFormatting>
  <conditionalFormatting sqref="BC120:BC135">
    <cfRule type="cellIs" dxfId="6812" priority="11953" stopIfTrue="1" operator="equal">
      <formula>"h"</formula>
    </cfRule>
    <cfRule type="cellIs" dxfId="6811" priority="11954" stopIfTrue="1" operator="equal">
      <formula>"g"</formula>
    </cfRule>
  </conditionalFormatting>
  <conditionalFormatting sqref="BC120:BC135">
    <cfRule type="cellIs" dxfId="6810" priority="11949" stopIfTrue="1" operator="equal">
      <formula>"f"</formula>
    </cfRule>
  </conditionalFormatting>
  <conditionalFormatting sqref="BC120:BC135">
    <cfRule type="cellIs" dxfId="6809" priority="11947" stopIfTrue="1" operator="equal">
      <formula>"h"</formula>
    </cfRule>
    <cfRule type="cellIs" dxfId="6808" priority="11948" stopIfTrue="1" operator="equal">
      <formula>"g"</formula>
    </cfRule>
  </conditionalFormatting>
  <conditionalFormatting sqref="AZ120:BB135">
    <cfRule type="cellIs" dxfId="6807" priority="11946" stopIfTrue="1" operator="equal">
      <formula>"f"</formula>
    </cfRule>
  </conditionalFormatting>
  <conditionalFormatting sqref="AZ120:BB135">
    <cfRule type="cellIs" dxfId="6806" priority="11944" stopIfTrue="1" operator="equal">
      <formula>"h"</formula>
    </cfRule>
    <cfRule type="cellIs" dxfId="6805" priority="11945" stopIfTrue="1" operator="equal">
      <formula>"g"</formula>
    </cfRule>
  </conditionalFormatting>
  <conditionalFormatting sqref="AZ120:BB135">
    <cfRule type="cellIs" dxfId="6804" priority="11943" stopIfTrue="1" operator="equal">
      <formula>"f"</formula>
    </cfRule>
  </conditionalFormatting>
  <conditionalFormatting sqref="AZ120:BB135">
    <cfRule type="cellIs" dxfId="6803" priority="11941" stopIfTrue="1" operator="equal">
      <formula>"h"</formula>
    </cfRule>
    <cfRule type="cellIs" dxfId="6802" priority="11942" stopIfTrue="1" operator="equal">
      <formula>"g"</formula>
    </cfRule>
  </conditionalFormatting>
  <conditionalFormatting sqref="AZ120:BB135">
    <cfRule type="cellIs" dxfId="6801" priority="11940" stopIfTrue="1" operator="equal">
      <formula>"f"</formula>
    </cfRule>
  </conditionalFormatting>
  <conditionalFormatting sqref="AZ120:BB135">
    <cfRule type="cellIs" dxfId="6800" priority="11938" stopIfTrue="1" operator="equal">
      <formula>"h"</formula>
    </cfRule>
    <cfRule type="cellIs" dxfId="6799" priority="11939" stopIfTrue="1" operator="equal">
      <formula>"g"</formula>
    </cfRule>
  </conditionalFormatting>
  <conditionalFormatting sqref="AZ120:BB135">
    <cfRule type="cellIs" dxfId="6798" priority="11937" stopIfTrue="1" operator="equal">
      <formula>"f"</formula>
    </cfRule>
  </conditionalFormatting>
  <conditionalFormatting sqref="AZ120:BB135">
    <cfRule type="cellIs" dxfId="6797" priority="11935" stopIfTrue="1" operator="equal">
      <formula>"h"</formula>
    </cfRule>
    <cfRule type="cellIs" dxfId="6796" priority="11936" stopIfTrue="1" operator="equal">
      <formula>"g"</formula>
    </cfRule>
  </conditionalFormatting>
  <conditionalFormatting sqref="AZ120:BB135">
    <cfRule type="cellIs" dxfId="6795" priority="11934" stopIfTrue="1" operator="equal">
      <formula>"f"</formula>
    </cfRule>
  </conditionalFormatting>
  <conditionalFormatting sqref="AZ120:BB135">
    <cfRule type="cellIs" dxfId="6794" priority="11932" stopIfTrue="1" operator="equal">
      <formula>"h"</formula>
    </cfRule>
    <cfRule type="cellIs" dxfId="6793" priority="11933" stopIfTrue="1" operator="equal">
      <formula>"g"</formula>
    </cfRule>
  </conditionalFormatting>
  <conditionalFormatting sqref="AZ120:BB135">
    <cfRule type="cellIs" dxfId="6792" priority="11928" stopIfTrue="1" operator="equal">
      <formula>"f"</formula>
    </cfRule>
  </conditionalFormatting>
  <conditionalFormatting sqref="AZ120:BB135">
    <cfRule type="cellIs" dxfId="6791" priority="11926" stopIfTrue="1" operator="equal">
      <formula>"h"</formula>
    </cfRule>
    <cfRule type="cellIs" dxfId="6790" priority="11927" stopIfTrue="1" operator="equal">
      <formula>"g"</formula>
    </cfRule>
  </conditionalFormatting>
  <conditionalFormatting sqref="AZ120:BB135">
    <cfRule type="cellIs" dxfId="6789" priority="11931" stopIfTrue="1" operator="equal">
      <formula>"f"</formula>
    </cfRule>
  </conditionalFormatting>
  <conditionalFormatting sqref="AZ120:BB135">
    <cfRule type="cellIs" dxfId="6788" priority="11929" stopIfTrue="1" operator="equal">
      <formula>"h"</formula>
    </cfRule>
    <cfRule type="cellIs" dxfId="6787" priority="11930" stopIfTrue="1" operator="equal">
      <formula>"g"</formula>
    </cfRule>
  </conditionalFormatting>
  <conditionalFormatting sqref="AZ120:BB135">
    <cfRule type="cellIs" dxfId="6786" priority="11925" stopIfTrue="1" operator="equal">
      <formula>"f"</formula>
    </cfRule>
  </conditionalFormatting>
  <conditionalFormatting sqref="AZ120:BB135">
    <cfRule type="cellIs" dxfId="6785" priority="11923" stopIfTrue="1" operator="equal">
      <formula>"h"</formula>
    </cfRule>
    <cfRule type="cellIs" dxfId="6784" priority="11924" stopIfTrue="1" operator="equal">
      <formula>"g"</formula>
    </cfRule>
  </conditionalFormatting>
  <conditionalFormatting sqref="AZ120:BB135">
    <cfRule type="cellIs" dxfId="6783" priority="11922" stopIfTrue="1" operator="equal">
      <formula>"f"</formula>
    </cfRule>
  </conditionalFormatting>
  <conditionalFormatting sqref="AZ120:BB135">
    <cfRule type="cellIs" dxfId="6782" priority="11920" stopIfTrue="1" operator="equal">
      <formula>"h"</formula>
    </cfRule>
    <cfRule type="cellIs" dxfId="6781" priority="11921" stopIfTrue="1" operator="equal">
      <formula>"g"</formula>
    </cfRule>
  </conditionalFormatting>
  <conditionalFormatting sqref="AZ120:BB135">
    <cfRule type="cellIs" dxfId="6780" priority="11919" stopIfTrue="1" operator="equal">
      <formula>"f"</formula>
    </cfRule>
  </conditionalFormatting>
  <conditionalFormatting sqref="AZ120:BB135">
    <cfRule type="cellIs" dxfId="6779" priority="11917" stopIfTrue="1" operator="equal">
      <formula>"h"</formula>
    </cfRule>
    <cfRule type="cellIs" dxfId="6778" priority="11918" stopIfTrue="1" operator="equal">
      <formula>"g"</formula>
    </cfRule>
  </conditionalFormatting>
  <conditionalFormatting sqref="AZ120:BB135">
    <cfRule type="cellIs" dxfId="6777" priority="11916" stopIfTrue="1" operator="equal">
      <formula>"f"</formula>
    </cfRule>
  </conditionalFormatting>
  <conditionalFormatting sqref="AZ120:BB135">
    <cfRule type="cellIs" dxfId="6776" priority="11914" stopIfTrue="1" operator="equal">
      <formula>"h"</formula>
    </cfRule>
    <cfRule type="cellIs" dxfId="6775" priority="11915" stopIfTrue="1" operator="equal">
      <formula>"g"</formula>
    </cfRule>
  </conditionalFormatting>
  <conditionalFormatting sqref="AZ120:BB135">
    <cfRule type="cellIs" dxfId="6774" priority="11913" stopIfTrue="1" operator="equal">
      <formula>"f"</formula>
    </cfRule>
  </conditionalFormatting>
  <conditionalFormatting sqref="AZ120:BB135">
    <cfRule type="cellIs" dxfId="6773" priority="11911" stopIfTrue="1" operator="equal">
      <formula>"h"</formula>
    </cfRule>
    <cfRule type="cellIs" dxfId="6772" priority="11912" stopIfTrue="1" operator="equal">
      <formula>"g"</formula>
    </cfRule>
  </conditionalFormatting>
  <conditionalFormatting sqref="AZ120:BB135">
    <cfRule type="cellIs" dxfId="6771" priority="11910" stopIfTrue="1" operator="equal">
      <formula>"f"</formula>
    </cfRule>
  </conditionalFormatting>
  <conditionalFormatting sqref="AZ120:BB135">
    <cfRule type="cellIs" dxfId="6770" priority="11908" stopIfTrue="1" operator="equal">
      <formula>"h"</formula>
    </cfRule>
    <cfRule type="cellIs" dxfId="6769" priority="11909" stopIfTrue="1" operator="equal">
      <formula>"g"</formula>
    </cfRule>
  </conditionalFormatting>
  <conditionalFormatting sqref="AZ120:BB135">
    <cfRule type="cellIs" dxfId="6768" priority="11907" stopIfTrue="1" operator="equal">
      <formula>"f"</formula>
    </cfRule>
  </conditionalFormatting>
  <conditionalFormatting sqref="AZ120:BB135">
    <cfRule type="cellIs" dxfId="6767" priority="11905" stopIfTrue="1" operator="equal">
      <formula>"h"</formula>
    </cfRule>
    <cfRule type="cellIs" dxfId="6766" priority="11906" stopIfTrue="1" operator="equal">
      <formula>"g"</formula>
    </cfRule>
  </conditionalFormatting>
  <conditionalFormatting sqref="AZ120:BB135">
    <cfRule type="cellIs" dxfId="6765" priority="11904" stopIfTrue="1" operator="equal">
      <formula>"f"</formula>
    </cfRule>
  </conditionalFormatting>
  <conditionalFormatting sqref="AZ120:BB135">
    <cfRule type="cellIs" dxfId="6764" priority="11902" stopIfTrue="1" operator="equal">
      <formula>"h"</formula>
    </cfRule>
    <cfRule type="cellIs" dxfId="6763" priority="11903" stopIfTrue="1" operator="equal">
      <formula>"g"</formula>
    </cfRule>
  </conditionalFormatting>
  <conditionalFormatting sqref="AZ120:BB135">
    <cfRule type="cellIs" dxfId="6762" priority="11901" stopIfTrue="1" operator="equal">
      <formula>"f"</formula>
    </cfRule>
  </conditionalFormatting>
  <conditionalFormatting sqref="AZ120:BB135">
    <cfRule type="cellIs" dxfId="6761" priority="11899" stopIfTrue="1" operator="equal">
      <formula>"h"</formula>
    </cfRule>
    <cfRule type="cellIs" dxfId="6760" priority="11900" stopIfTrue="1" operator="equal">
      <formula>"g"</formula>
    </cfRule>
  </conditionalFormatting>
  <conditionalFormatting sqref="AZ120:BB135">
    <cfRule type="cellIs" dxfId="6759" priority="11898" stopIfTrue="1" operator="equal">
      <formula>"f"</formula>
    </cfRule>
  </conditionalFormatting>
  <conditionalFormatting sqref="AZ120:BB135">
    <cfRule type="cellIs" dxfId="6758" priority="11896" stopIfTrue="1" operator="equal">
      <formula>"h"</formula>
    </cfRule>
    <cfRule type="cellIs" dxfId="6757" priority="11897" stopIfTrue="1" operator="equal">
      <formula>"g"</formula>
    </cfRule>
  </conditionalFormatting>
  <conditionalFormatting sqref="AZ120:BB135">
    <cfRule type="cellIs" dxfId="6756" priority="11895" stopIfTrue="1" operator="equal">
      <formula>"f"</formula>
    </cfRule>
  </conditionalFormatting>
  <conditionalFormatting sqref="AZ120:BB135">
    <cfRule type="cellIs" dxfId="6755" priority="11893" stopIfTrue="1" operator="equal">
      <formula>"h"</formula>
    </cfRule>
    <cfRule type="cellIs" dxfId="6754" priority="11894" stopIfTrue="1" operator="equal">
      <formula>"g"</formula>
    </cfRule>
  </conditionalFormatting>
  <conditionalFormatting sqref="AZ120:BB135">
    <cfRule type="cellIs" dxfId="6753" priority="11892" stopIfTrue="1" operator="equal">
      <formula>"f"</formula>
    </cfRule>
  </conditionalFormatting>
  <conditionalFormatting sqref="AZ120:BB135">
    <cfRule type="cellIs" dxfId="6752" priority="11890" stopIfTrue="1" operator="equal">
      <formula>"h"</formula>
    </cfRule>
    <cfRule type="cellIs" dxfId="6751" priority="11891" stopIfTrue="1" operator="equal">
      <formula>"g"</formula>
    </cfRule>
  </conditionalFormatting>
  <conditionalFormatting sqref="BG120:BI135">
    <cfRule type="cellIs" dxfId="6750" priority="11697" stopIfTrue="1" operator="equal">
      <formula>"f"</formula>
    </cfRule>
  </conditionalFormatting>
  <conditionalFormatting sqref="BG120:BI135">
    <cfRule type="cellIs" dxfId="6749" priority="11695" stopIfTrue="1" operator="equal">
      <formula>"h"</formula>
    </cfRule>
    <cfRule type="cellIs" dxfId="6748" priority="11696" stopIfTrue="1" operator="equal">
      <formula>"g"</formula>
    </cfRule>
  </conditionalFormatting>
  <conditionalFormatting sqref="BG120:BI135">
    <cfRule type="cellIs" dxfId="6747" priority="11694" stopIfTrue="1" operator="equal">
      <formula>"f"</formula>
    </cfRule>
  </conditionalFormatting>
  <conditionalFormatting sqref="BG120:BI135">
    <cfRule type="cellIs" dxfId="6746" priority="11692" stopIfTrue="1" operator="equal">
      <formula>"h"</formula>
    </cfRule>
    <cfRule type="cellIs" dxfId="6745" priority="11693" stopIfTrue="1" operator="equal">
      <formula>"g"</formula>
    </cfRule>
  </conditionalFormatting>
  <conditionalFormatting sqref="BG120:BI135">
    <cfRule type="cellIs" dxfId="6744" priority="11688" stopIfTrue="1" operator="equal">
      <formula>"f"</formula>
    </cfRule>
  </conditionalFormatting>
  <conditionalFormatting sqref="BG120:BI135">
    <cfRule type="cellIs" dxfId="6743" priority="11686" stopIfTrue="1" operator="equal">
      <formula>"h"</formula>
    </cfRule>
    <cfRule type="cellIs" dxfId="6742" priority="11687" stopIfTrue="1" operator="equal">
      <formula>"g"</formula>
    </cfRule>
  </conditionalFormatting>
  <conditionalFormatting sqref="BG120:BI135">
    <cfRule type="cellIs" dxfId="6741" priority="11691" stopIfTrue="1" operator="equal">
      <formula>"f"</formula>
    </cfRule>
  </conditionalFormatting>
  <conditionalFormatting sqref="BG120:BI135">
    <cfRule type="cellIs" dxfId="6740" priority="11689" stopIfTrue="1" operator="equal">
      <formula>"h"</formula>
    </cfRule>
    <cfRule type="cellIs" dxfId="6739" priority="11690" stopIfTrue="1" operator="equal">
      <formula>"g"</formula>
    </cfRule>
  </conditionalFormatting>
  <conditionalFormatting sqref="BG120:BI135">
    <cfRule type="cellIs" dxfId="6738" priority="11685" stopIfTrue="1" operator="equal">
      <formula>"f"</formula>
    </cfRule>
  </conditionalFormatting>
  <conditionalFormatting sqref="BG120:BI135">
    <cfRule type="cellIs" dxfId="6737" priority="11683" stopIfTrue="1" operator="equal">
      <formula>"h"</formula>
    </cfRule>
    <cfRule type="cellIs" dxfId="6736" priority="11684" stopIfTrue="1" operator="equal">
      <formula>"g"</formula>
    </cfRule>
  </conditionalFormatting>
  <conditionalFormatting sqref="BL120:BM135">
    <cfRule type="cellIs" dxfId="6735" priority="11682" stopIfTrue="1" operator="equal">
      <formula>"f"</formula>
    </cfRule>
  </conditionalFormatting>
  <conditionalFormatting sqref="BL120:BM135">
    <cfRule type="cellIs" dxfId="6734" priority="11680" stopIfTrue="1" operator="equal">
      <formula>"h"</formula>
    </cfRule>
    <cfRule type="cellIs" dxfId="6733" priority="11681" stopIfTrue="1" operator="equal">
      <formula>"g"</formula>
    </cfRule>
  </conditionalFormatting>
  <conditionalFormatting sqref="BL120:BM135">
    <cfRule type="cellIs" dxfId="6732" priority="11676" stopIfTrue="1" operator="equal">
      <formula>"f"</formula>
    </cfRule>
  </conditionalFormatting>
  <conditionalFormatting sqref="BL120:BM135">
    <cfRule type="cellIs" dxfId="6731" priority="11674" stopIfTrue="1" operator="equal">
      <formula>"h"</formula>
    </cfRule>
    <cfRule type="cellIs" dxfId="6730" priority="11675" stopIfTrue="1" operator="equal">
      <formula>"g"</formula>
    </cfRule>
  </conditionalFormatting>
  <conditionalFormatting sqref="BL120:BM135">
    <cfRule type="cellIs" dxfId="6729" priority="11679" stopIfTrue="1" operator="equal">
      <formula>"f"</formula>
    </cfRule>
  </conditionalFormatting>
  <conditionalFormatting sqref="BL120:BM135">
    <cfRule type="cellIs" dxfId="6728" priority="11677" stopIfTrue="1" operator="equal">
      <formula>"h"</formula>
    </cfRule>
    <cfRule type="cellIs" dxfId="6727" priority="11678" stopIfTrue="1" operator="equal">
      <formula>"g"</formula>
    </cfRule>
  </conditionalFormatting>
  <conditionalFormatting sqref="AV141:AV152">
    <cfRule type="cellIs" dxfId="6726" priority="11601" stopIfTrue="1" operator="equal">
      <formula>"f"</formula>
    </cfRule>
  </conditionalFormatting>
  <conditionalFormatting sqref="AV141:AV152">
    <cfRule type="cellIs" dxfId="6725" priority="11599" stopIfTrue="1" operator="equal">
      <formula>"h"</formula>
    </cfRule>
    <cfRule type="cellIs" dxfId="6724" priority="11600" stopIfTrue="1" operator="equal">
      <formula>"g"</formula>
    </cfRule>
  </conditionalFormatting>
  <conditionalFormatting sqref="AV141:AV152">
    <cfRule type="cellIs" dxfId="6723" priority="11592" stopIfTrue="1" operator="equal">
      <formula>"f"</formula>
    </cfRule>
  </conditionalFormatting>
  <conditionalFormatting sqref="AV141:AV152">
    <cfRule type="cellIs" dxfId="6722" priority="11590" stopIfTrue="1" operator="equal">
      <formula>"h"</formula>
    </cfRule>
    <cfRule type="cellIs" dxfId="6721" priority="11591" stopIfTrue="1" operator="equal">
      <formula>"g"</formula>
    </cfRule>
  </conditionalFormatting>
  <conditionalFormatting sqref="AV141:AV152">
    <cfRule type="cellIs" dxfId="6720" priority="11589" stopIfTrue="1" operator="equal">
      <formula>"f"</formula>
    </cfRule>
  </conditionalFormatting>
  <conditionalFormatting sqref="AV141:AV152">
    <cfRule type="cellIs" dxfId="6719" priority="11587" stopIfTrue="1" operator="equal">
      <formula>"h"</formula>
    </cfRule>
    <cfRule type="cellIs" dxfId="6718" priority="11588" stopIfTrue="1" operator="equal">
      <formula>"g"</formula>
    </cfRule>
  </conditionalFormatting>
  <conditionalFormatting sqref="AW141:AW152">
    <cfRule type="cellIs" dxfId="6717" priority="11580" stopIfTrue="1" operator="equal">
      <formula>"f"</formula>
    </cfRule>
  </conditionalFormatting>
  <conditionalFormatting sqref="AW141:AW152">
    <cfRule type="cellIs" dxfId="6716" priority="11578" stopIfTrue="1" operator="equal">
      <formula>"h"</formula>
    </cfRule>
    <cfRule type="cellIs" dxfId="6715" priority="11579" stopIfTrue="1" operator="equal">
      <formula>"g"</formula>
    </cfRule>
  </conditionalFormatting>
  <conditionalFormatting sqref="AW141:AW152">
    <cfRule type="cellIs" dxfId="6714" priority="11574" stopIfTrue="1" operator="equal">
      <formula>"f"</formula>
    </cfRule>
  </conditionalFormatting>
  <conditionalFormatting sqref="AW141:AW152">
    <cfRule type="cellIs" dxfId="6713" priority="11572" stopIfTrue="1" operator="equal">
      <formula>"h"</formula>
    </cfRule>
    <cfRule type="cellIs" dxfId="6712" priority="11573" stopIfTrue="1" operator="equal">
      <formula>"g"</formula>
    </cfRule>
  </conditionalFormatting>
  <conditionalFormatting sqref="AW141:AW152">
    <cfRule type="cellIs" dxfId="6711" priority="11568" stopIfTrue="1" operator="equal">
      <formula>"f"</formula>
    </cfRule>
  </conditionalFormatting>
  <conditionalFormatting sqref="AW141:AW152">
    <cfRule type="cellIs" dxfId="6710" priority="11566" stopIfTrue="1" operator="equal">
      <formula>"h"</formula>
    </cfRule>
    <cfRule type="cellIs" dxfId="6709" priority="11567" stopIfTrue="1" operator="equal">
      <formula>"g"</formula>
    </cfRule>
  </conditionalFormatting>
  <conditionalFormatting sqref="AV141:AW152">
    <cfRule type="cellIs" dxfId="6708" priority="11559" stopIfTrue="1" operator="equal">
      <formula>"f"</formula>
    </cfRule>
  </conditionalFormatting>
  <conditionalFormatting sqref="AV141:AW152">
    <cfRule type="cellIs" dxfId="6707" priority="11557" stopIfTrue="1" operator="equal">
      <formula>"h"</formula>
    </cfRule>
    <cfRule type="cellIs" dxfId="6706" priority="11558" stopIfTrue="1" operator="equal">
      <formula>"g"</formula>
    </cfRule>
  </conditionalFormatting>
  <conditionalFormatting sqref="AW141:AW152">
    <cfRule type="cellIs" dxfId="6705" priority="11565" stopIfTrue="1" operator="equal">
      <formula>"f"</formula>
    </cfRule>
  </conditionalFormatting>
  <conditionalFormatting sqref="AW141:AW152">
    <cfRule type="cellIs" dxfId="6704" priority="11563" stopIfTrue="1" operator="equal">
      <formula>"h"</formula>
    </cfRule>
    <cfRule type="cellIs" dxfId="6703" priority="11564" stopIfTrue="1" operator="equal">
      <formula>"g"</formula>
    </cfRule>
  </conditionalFormatting>
  <conditionalFormatting sqref="AV141:AW152">
    <cfRule type="cellIs" dxfId="6702" priority="11553" stopIfTrue="1" operator="equal">
      <formula>"f"</formula>
    </cfRule>
  </conditionalFormatting>
  <conditionalFormatting sqref="AV141:AW152">
    <cfRule type="cellIs" dxfId="6701" priority="11551" stopIfTrue="1" operator="equal">
      <formula>"h"</formula>
    </cfRule>
    <cfRule type="cellIs" dxfId="6700" priority="11552" stopIfTrue="1" operator="equal">
      <formula>"g"</formula>
    </cfRule>
  </conditionalFormatting>
  <conditionalFormatting sqref="AV141:AW152">
    <cfRule type="cellIs" dxfId="6699" priority="11550" stopIfTrue="1" operator="equal">
      <formula>"f"</formula>
    </cfRule>
  </conditionalFormatting>
  <conditionalFormatting sqref="AV141:AW152">
    <cfRule type="cellIs" dxfId="6698" priority="11548" stopIfTrue="1" operator="equal">
      <formula>"h"</formula>
    </cfRule>
    <cfRule type="cellIs" dxfId="6697" priority="11549" stopIfTrue="1" operator="equal">
      <formula>"g"</formula>
    </cfRule>
  </conditionalFormatting>
  <conditionalFormatting sqref="AV141:AW152">
    <cfRule type="cellIs" dxfId="6696" priority="11544" stopIfTrue="1" operator="equal">
      <formula>"f"</formula>
    </cfRule>
  </conditionalFormatting>
  <conditionalFormatting sqref="AV141:AW152">
    <cfRule type="cellIs" dxfId="6695" priority="11542" stopIfTrue="1" operator="equal">
      <formula>"h"</formula>
    </cfRule>
    <cfRule type="cellIs" dxfId="6694" priority="11543" stopIfTrue="1" operator="equal">
      <formula>"g"</formula>
    </cfRule>
  </conditionalFormatting>
  <conditionalFormatting sqref="AV141:AW152">
    <cfRule type="cellIs" dxfId="6693" priority="11547" stopIfTrue="1" operator="equal">
      <formula>"f"</formula>
    </cfRule>
  </conditionalFormatting>
  <conditionalFormatting sqref="AV141:AW152">
    <cfRule type="cellIs" dxfId="6692" priority="11545" stopIfTrue="1" operator="equal">
      <formula>"h"</formula>
    </cfRule>
    <cfRule type="cellIs" dxfId="6691" priority="11546" stopIfTrue="1" operator="equal">
      <formula>"g"</formula>
    </cfRule>
  </conditionalFormatting>
  <conditionalFormatting sqref="AV141:AW152">
    <cfRule type="cellIs" dxfId="6690" priority="11541" stopIfTrue="1" operator="equal">
      <formula>"f"</formula>
    </cfRule>
  </conditionalFormatting>
  <conditionalFormatting sqref="AV141:AW152">
    <cfRule type="cellIs" dxfId="6689" priority="11539" stopIfTrue="1" operator="equal">
      <formula>"h"</formula>
    </cfRule>
    <cfRule type="cellIs" dxfId="6688" priority="11540" stopIfTrue="1" operator="equal">
      <formula>"g"</formula>
    </cfRule>
  </conditionalFormatting>
  <conditionalFormatting sqref="AV141:AW152">
    <cfRule type="cellIs" dxfId="6687" priority="11538" stopIfTrue="1" operator="equal">
      <formula>"f"</formula>
    </cfRule>
  </conditionalFormatting>
  <conditionalFormatting sqref="AV141:AW152">
    <cfRule type="cellIs" dxfId="6686" priority="11536" stopIfTrue="1" operator="equal">
      <formula>"h"</formula>
    </cfRule>
    <cfRule type="cellIs" dxfId="6685" priority="11537" stopIfTrue="1" operator="equal">
      <formula>"g"</formula>
    </cfRule>
  </conditionalFormatting>
  <conditionalFormatting sqref="AV141:AV152">
    <cfRule type="cellIs" dxfId="6684" priority="11532" stopIfTrue="1" operator="equal">
      <formula>"f"</formula>
    </cfRule>
  </conditionalFormatting>
  <conditionalFormatting sqref="AV141:AV152">
    <cfRule type="cellIs" dxfId="6683" priority="11530" stopIfTrue="1" operator="equal">
      <formula>"h"</formula>
    </cfRule>
    <cfRule type="cellIs" dxfId="6682" priority="11531" stopIfTrue="1" operator="equal">
      <formula>"g"</formula>
    </cfRule>
  </conditionalFormatting>
  <conditionalFormatting sqref="AV141:AV152">
    <cfRule type="cellIs" dxfId="6681" priority="11535" stopIfTrue="1" operator="equal">
      <formula>"f"</formula>
    </cfRule>
  </conditionalFormatting>
  <conditionalFormatting sqref="AV141:AV152">
    <cfRule type="cellIs" dxfId="6680" priority="11533" stopIfTrue="1" operator="equal">
      <formula>"h"</formula>
    </cfRule>
    <cfRule type="cellIs" dxfId="6679" priority="11534" stopIfTrue="1" operator="equal">
      <formula>"g"</formula>
    </cfRule>
  </conditionalFormatting>
  <conditionalFormatting sqref="AZ120:BB135">
    <cfRule type="cellIs" dxfId="6678" priority="11889" stopIfTrue="1" operator="equal">
      <formula>"f"</formula>
    </cfRule>
  </conditionalFormatting>
  <conditionalFormatting sqref="AZ120:BB135">
    <cfRule type="cellIs" dxfId="6677" priority="11887" stopIfTrue="1" operator="equal">
      <formula>"h"</formula>
    </cfRule>
    <cfRule type="cellIs" dxfId="6676" priority="11888" stopIfTrue="1" operator="equal">
      <formula>"g"</formula>
    </cfRule>
  </conditionalFormatting>
  <conditionalFormatting sqref="AZ120:BB135">
    <cfRule type="cellIs" dxfId="6675" priority="11886" stopIfTrue="1" operator="equal">
      <formula>"f"</formula>
    </cfRule>
  </conditionalFormatting>
  <conditionalFormatting sqref="AZ120:BB135">
    <cfRule type="cellIs" dxfId="6674" priority="11884" stopIfTrue="1" operator="equal">
      <formula>"h"</formula>
    </cfRule>
    <cfRule type="cellIs" dxfId="6673" priority="11885" stopIfTrue="1" operator="equal">
      <formula>"g"</formula>
    </cfRule>
  </conditionalFormatting>
  <conditionalFormatting sqref="AZ120:BB135">
    <cfRule type="cellIs" dxfId="6672" priority="11880" stopIfTrue="1" operator="equal">
      <formula>"f"</formula>
    </cfRule>
  </conditionalFormatting>
  <conditionalFormatting sqref="AZ120:BB135">
    <cfRule type="cellIs" dxfId="6671" priority="11878" stopIfTrue="1" operator="equal">
      <formula>"h"</formula>
    </cfRule>
    <cfRule type="cellIs" dxfId="6670" priority="11879" stopIfTrue="1" operator="equal">
      <formula>"g"</formula>
    </cfRule>
  </conditionalFormatting>
  <conditionalFormatting sqref="AZ120:BB135">
    <cfRule type="cellIs" dxfId="6669" priority="11883" stopIfTrue="1" operator="equal">
      <formula>"f"</formula>
    </cfRule>
  </conditionalFormatting>
  <conditionalFormatting sqref="AZ120:BB135">
    <cfRule type="cellIs" dxfId="6668" priority="11881" stopIfTrue="1" operator="equal">
      <formula>"h"</formula>
    </cfRule>
    <cfRule type="cellIs" dxfId="6667" priority="11882" stopIfTrue="1" operator="equal">
      <formula>"g"</formula>
    </cfRule>
  </conditionalFormatting>
  <conditionalFormatting sqref="AZ120:BB135">
    <cfRule type="cellIs" dxfId="6666" priority="11877" stopIfTrue="1" operator="equal">
      <formula>"f"</formula>
    </cfRule>
  </conditionalFormatting>
  <conditionalFormatting sqref="AZ120:BB135">
    <cfRule type="cellIs" dxfId="6665" priority="11875" stopIfTrue="1" operator="equal">
      <formula>"h"</formula>
    </cfRule>
    <cfRule type="cellIs" dxfId="6664" priority="11876" stopIfTrue="1" operator="equal">
      <formula>"g"</formula>
    </cfRule>
  </conditionalFormatting>
  <conditionalFormatting sqref="BE120:BF135">
    <cfRule type="cellIs" dxfId="6663" priority="11874" stopIfTrue="1" operator="equal">
      <formula>"f"</formula>
    </cfRule>
  </conditionalFormatting>
  <conditionalFormatting sqref="BE120:BF135">
    <cfRule type="cellIs" dxfId="6662" priority="11872" stopIfTrue="1" operator="equal">
      <formula>"h"</formula>
    </cfRule>
    <cfRule type="cellIs" dxfId="6661" priority="11873" stopIfTrue="1" operator="equal">
      <formula>"g"</formula>
    </cfRule>
  </conditionalFormatting>
  <conditionalFormatting sqref="BE120:BF135">
    <cfRule type="cellIs" dxfId="6660" priority="11868" stopIfTrue="1" operator="equal">
      <formula>"f"</formula>
    </cfRule>
  </conditionalFormatting>
  <conditionalFormatting sqref="BE120:BF135">
    <cfRule type="cellIs" dxfId="6659" priority="11866" stopIfTrue="1" operator="equal">
      <formula>"h"</formula>
    </cfRule>
    <cfRule type="cellIs" dxfId="6658" priority="11867" stopIfTrue="1" operator="equal">
      <formula>"g"</formula>
    </cfRule>
  </conditionalFormatting>
  <conditionalFormatting sqref="BE120:BF135">
    <cfRule type="cellIs" dxfId="6657" priority="11871" stopIfTrue="1" operator="equal">
      <formula>"f"</formula>
    </cfRule>
  </conditionalFormatting>
  <conditionalFormatting sqref="BE120:BF135">
    <cfRule type="cellIs" dxfId="6656" priority="11869" stopIfTrue="1" operator="equal">
      <formula>"h"</formula>
    </cfRule>
    <cfRule type="cellIs" dxfId="6655" priority="11870" stopIfTrue="1" operator="equal">
      <formula>"g"</formula>
    </cfRule>
  </conditionalFormatting>
  <conditionalFormatting sqref="BE120:BF135">
    <cfRule type="cellIs" dxfId="6654" priority="11865" stopIfTrue="1" operator="equal">
      <formula>"f"</formula>
    </cfRule>
  </conditionalFormatting>
  <conditionalFormatting sqref="BE120:BF135">
    <cfRule type="cellIs" dxfId="6653" priority="11863" stopIfTrue="1" operator="equal">
      <formula>"h"</formula>
    </cfRule>
    <cfRule type="cellIs" dxfId="6652" priority="11864" stopIfTrue="1" operator="equal">
      <formula>"g"</formula>
    </cfRule>
  </conditionalFormatting>
  <conditionalFormatting sqref="BE120:BF135">
    <cfRule type="cellIs" dxfId="6651" priority="11862" stopIfTrue="1" operator="equal">
      <formula>"f"</formula>
    </cfRule>
  </conditionalFormatting>
  <conditionalFormatting sqref="BE120:BF135">
    <cfRule type="cellIs" dxfId="6650" priority="11860" stopIfTrue="1" operator="equal">
      <formula>"h"</formula>
    </cfRule>
    <cfRule type="cellIs" dxfId="6649" priority="11861" stopIfTrue="1" operator="equal">
      <formula>"g"</formula>
    </cfRule>
  </conditionalFormatting>
  <conditionalFormatting sqref="BE120:BF135">
    <cfRule type="cellIs" dxfId="6648" priority="11859" stopIfTrue="1" operator="equal">
      <formula>"f"</formula>
    </cfRule>
  </conditionalFormatting>
  <conditionalFormatting sqref="BE120:BF135">
    <cfRule type="cellIs" dxfId="6647" priority="11857" stopIfTrue="1" operator="equal">
      <formula>"h"</formula>
    </cfRule>
    <cfRule type="cellIs" dxfId="6646" priority="11858" stopIfTrue="1" operator="equal">
      <formula>"g"</formula>
    </cfRule>
  </conditionalFormatting>
  <conditionalFormatting sqref="BE120:BF135">
    <cfRule type="cellIs" dxfId="6645" priority="11856" stopIfTrue="1" operator="equal">
      <formula>"f"</formula>
    </cfRule>
  </conditionalFormatting>
  <conditionalFormatting sqref="BE120:BF135">
    <cfRule type="cellIs" dxfId="6644" priority="11854" stopIfTrue="1" operator="equal">
      <formula>"h"</formula>
    </cfRule>
    <cfRule type="cellIs" dxfId="6643" priority="11855" stopIfTrue="1" operator="equal">
      <formula>"g"</formula>
    </cfRule>
  </conditionalFormatting>
  <conditionalFormatting sqref="BJ120:BJ135">
    <cfRule type="cellIs" dxfId="6642" priority="11850" stopIfTrue="1" operator="equal">
      <formula>"f"</formula>
    </cfRule>
  </conditionalFormatting>
  <conditionalFormatting sqref="BJ120:BJ135">
    <cfRule type="cellIs" dxfId="6641" priority="11848" stopIfTrue="1" operator="equal">
      <formula>"h"</formula>
    </cfRule>
    <cfRule type="cellIs" dxfId="6640" priority="11849" stopIfTrue="1" operator="equal">
      <formula>"g"</formula>
    </cfRule>
  </conditionalFormatting>
  <conditionalFormatting sqref="BJ120:BJ135">
    <cfRule type="cellIs" dxfId="6639" priority="11847" stopIfTrue="1" operator="equal">
      <formula>"f"</formula>
    </cfRule>
  </conditionalFormatting>
  <conditionalFormatting sqref="BJ120:BJ135">
    <cfRule type="cellIs" dxfId="6638" priority="11845" stopIfTrue="1" operator="equal">
      <formula>"h"</formula>
    </cfRule>
    <cfRule type="cellIs" dxfId="6637" priority="11846" stopIfTrue="1" operator="equal">
      <formula>"g"</formula>
    </cfRule>
  </conditionalFormatting>
  <conditionalFormatting sqref="BJ120:BJ135">
    <cfRule type="cellIs" dxfId="6636" priority="11844" stopIfTrue="1" operator="equal">
      <formula>"f"</formula>
    </cfRule>
  </conditionalFormatting>
  <conditionalFormatting sqref="BJ120:BJ135">
    <cfRule type="cellIs" dxfId="6635" priority="11842" stopIfTrue="1" operator="equal">
      <formula>"h"</formula>
    </cfRule>
    <cfRule type="cellIs" dxfId="6634" priority="11843" stopIfTrue="1" operator="equal">
      <formula>"g"</formula>
    </cfRule>
  </conditionalFormatting>
  <conditionalFormatting sqref="BE120:BF135">
    <cfRule type="cellIs" dxfId="6633" priority="11853" stopIfTrue="1" operator="equal">
      <formula>"f"</formula>
    </cfRule>
  </conditionalFormatting>
  <conditionalFormatting sqref="BE120:BF135">
    <cfRule type="cellIs" dxfId="6632" priority="11851" stopIfTrue="1" operator="equal">
      <formula>"h"</formula>
    </cfRule>
    <cfRule type="cellIs" dxfId="6631" priority="11852" stopIfTrue="1" operator="equal">
      <formula>"g"</formula>
    </cfRule>
  </conditionalFormatting>
  <conditionalFormatting sqref="BJ120:BJ135">
    <cfRule type="cellIs" dxfId="6630" priority="11841" stopIfTrue="1" operator="equal">
      <formula>"f"</formula>
    </cfRule>
  </conditionalFormatting>
  <conditionalFormatting sqref="BJ120:BJ135">
    <cfRule type="cellIs" dxfId="6629" priority="11839" stopIfTrue="1" operator="equal">
      <formula>"h"</formula>
    </cfRule>
    <cfRule type="cellIs" dxfId="6628" priority="11840" stopIfTrue="1" operator="equal">
      <formula>"g"</formula>
    </cfRule>
  </conditionalFormatting>
  <conditionalFormatting sqref="BJ120:BJ135">
    <cfRule type="cellIs" dxfId="6627" priority="11838" stopIfTrue="1" operator="equal">
      <formula>"f"</formula>
    </cfRule>
  </conditionalFormatting>
  <conditionalFormatting sqref="BJ120:BJ135">
    <cfRule type="cellIs" dxfId="6626" priority="11836" stopIfTrue="1" operator="equal">
      <formula>"h"</formula>
    </cfRule>
    <cfRule type="cellIs" dxfId="6625" priority="11837" stopIfTrue="1" operator="equal">
      <formula>"g"</formula>
    </cfRule>
  </conditionalFormatting>
  <conditionalFormatting sqref="BJ120:BJ135">
    <cfRule type="cellIs" dxfId="6624" priority="11835" stopIfTrue="1" operator="equal">
      <formula>"f"</formula>
    </cfRule>
  </conditionalFormatting>
  <conditionalFormatting sqref="BJ120:BJ135">
    <cfRule type="cellIs" dxfId="6623" priority="11833" stopIfTrue="1" operator="equal">
      <formula>"h"</formula>
    </cfRule>
    <cfRule type="cellIs" dxfId="6622" priority="11834" stopIfTrue="1" operator="equal">
      <formula>"g"</formula>
    </cfRule>
  </conditionalFormatting>
  <conditionalFormatting sqref="BJ120:BJ135">
    <cfRule type="cellIs" dxfId="6621" priority="11832" stopIfTrue="1" operator="equal">
      <formula>"f"</formula>
    </cfRule>
  </conditionalFormatting>
  <conditionalFormatting sqref="BJ120:BJ135">
    <cfRule type="cellIs" dxfId="6620" priority="11830" stopIfTrue="1" operator="equal">
      <formula>"h"</formula>
    </cfRule>
    <cfRule type="cellIs" dxfId="6619" priority="11831" stopIfTrue="1" operator="equal">
      <formula>"g"</formula>
    </cfRule>
  </conditionalFormatting>
  <conditionalFormatting sqref="BJ120:BJ135">
    <cfRule type="cellIs" dxfId="6618" priority="11829" stopIfTrue="1" operator="equal">
      <formula>"f"</formula>
    </cfRule>
  </conditionalFormatting>
  <conditionalFormatting sqref="BJ120:BJ135">
    <cfRule type="cellIs" dxfId="6617" priority="11827" stopIfTrue="1" operator="equal">
      <formula>"h"</formula>
    </cfRule>
    <cfRule type="cellIs" dxfId="6616" priority="11828" stopIfTrue="1" operator="equal">
      <formula>"g"</formula>
    </cfRule>
  </conditionalFormatting>
  <conditionalFormatting sqref="BK120:BK135">
    <cfRule type="cellIs" dxfId="6615" priority="11826" stopIfTrue="1" operator="equal">
      <formula>"f"</formula>
    </cfRule>
  </conditionalFormatting>
  <conditionalFormatting sqref="BK120:BK135">
    <cfRule type="cellIs" dxfId="6614" priority="11824" stopIfTrue="1" operator="equal">
      <formula>"h"</formula>
    </cfRule>
    <cfRule type="cellIs" dxfId="6613" priority="11825" stopIfTrue="1" operator="equal">
      <formula>"g"</formula>
    </cfRule>
  </conditionalFormatting>
  <conditionalFormatting sqref="BK120:BK135">
    <cfRule type="cellIs" dxfId="6612" priority="11820" stopIfTrue="1" operator="equal">
      <formula>"f"</formula>
    </cfRule>
  </conditionalFormatting>
  <conditionalFormatting sqref="BK120:BK135">
    <cfRule type="cellIs" dxfId="6611" priority="11818" stopIfTrue="1" operator="equal">
      <formula>"h"</formula>
    </cfRule>
    <cfRule type="cellIs" dxfId="6610" priority="11819" stopIfTrue="1" operator="equal">
      <formula>"g"</formula>
    </cfRule>
  </conditionalFormatting>
  <conditionalFormatting sqref="BK120:BK135">
    <cfRule type="cellIs" dxfId="6609" priority="11823" stopIfTrue="1" operator="equal">
      <formula>"f"</formula>
    </cfRule>
  </conditionalFormatting>
  <conditionalFormatting sqref="BK120:BK135">
    <cfRule type="cellIs" dxfId="6608" priority="11821" stopIfTrue="1" operator="equal">
      <formula>"h"</formula>
    </cfRule>
    <cfRule type="cellIs" dxfId="6607" priority="11822" stopIfTrue="1" operator="equal">
      <formula>"g"</formula>
    </cfRule>
  </conditionalFormatting>
  <conditionalFormatting sqref="BK120:BK135">
    <cfRule type="cellIs" dxfId="6606" priority="11817" stopIfTrue="1" operator="equal">
      <formula>"f"</formula>
    </cfRule>
  </conditionalFormatting>
  <conditionalFormatting sqref="BK120:BK135">
    <cfRule type="cellIs" dxfId="6605" priority="11815" stopIfTrue="1" operator="equal">
      <formula>"h"</formula>
    </cfRule>
    <cfRule type="cellIs" dxfId="6604" priority="11816" stopIfTrue="1" operator="equal">
      <formula>"g"</formula>
    </cfRule>
  </conditionalFormatting>
  <conditionalFormatting sqref="BK120:BK135">
    <cfRule type="cellIs" dxfId="6603" priority="11814" stopIfTrue="1" operator="equal">
      <formula>"f"</formula>
    </cfRule>
  </conditionalFormatting>
  <conditionalFormatting sqref="BK120:BK135">
    <cfRule type="cellIs" dxfId="6602" priority="11812" stopIfTrue="1" operator="equal">
      <formula>"h"</formula>
    </cfRule>
    <cfRule type="cellIs" dxfId="6601" priority="11813" stopIfTrue="1" operator="equal">
      <formula>"g"</formula>
    </cfRule>
  </conditionalFormatting>
  <conditionalFormatting sqref="BK120:BK135">
    <cfRule type="cellIs" dxfId="6600" priority="11808" stopIfTrue="1" operator="equal">
      <formula>"f"</formula>
    </cfRule>
  </conditionalFormatting>
  <conditionalFormatting sqref="BK120:BK135">
    <cfRule type="cellIs" dxfId="6599" priority="11806" stopIfTrue="1" operator="equal">
      <formula>"h"</formula>
    </cfRule>
    <cfRule type="cellIs" dxfId="6598" priority="11807" stopIfTrue="1" operator="equal">
      <formula>"g"</formula>
    </cfRule>
  </conditionalFormatting>
  <conditionalFormatting sqref="BK120:BK135">
    <cfRule type="cellIs" dxfId="6597" priority="11811" stopIfTrue="1" operator="equal">
      <formula>"f"</formula>
    </cfRule>
  </conditionalFormatting>
  <conditionalFormatting sqref="BK120:BK135">
    <cfRule type="cellIs" dxfId="6596" priority="11809" stopIfTrue="1" operator="equal">
      <formula>"h"</formula>
    </cfRule>
    <cfRule type="cellIs" dxfId="6595" priority="11810" stopIfTrue="1" operator="equal">
      <formula>"g"</formula>
    </cfRule>
  </conditionalFormatting>
  <conditionalFormatting sqref="BK120:BK135">
    <cfRule type="cellIs" dxfId="6594" priority="11805" stopIfTrue="1" operator="equal">
      <formula>"f"</formula>
    </cfRule>
  </conditionalFormatting>
  <conditionalFormatting sqref="BK120:BK135">
    <cfRule type="cellIs" dxfId="6593" priority="11803" stopIfTrue="1" operator="equal">
      <formula>"h"</formula>
    </cfRule>
    <cfRule type="cellIs" dxfId="6592" priority="11804" stopIfTrue="1" operator="equal">
      <formula>"g"</formula>
    </cfRule>
  </conditionalFormatting>
  <conditionalFormatting sqref="BJ120:BK135">
    <cfRule type="cellIs" dxfId="6591" priority="11802" stopIfTrue="1" operator="equal">
      <formula>"f"</formula>
    </cfRule>
  </conditionalFormatting>
  <conditionalFormatting sqref="BJ120:BK135">
    <cfRule type="cellIs" dxfId="6590" priority="11800" stopIfTrue="1" operator="equal">
      <formula>"h"</formula>
    </cfRule>
    <cfRule type="cellIs" dxfId="6589" priority="11801" stopIfTrue="1" operator="equal">
      <formula>"g"</formula>
    </cfRule>
  </conditionalFormatting>
  <conditionalFormatting sqref="BJ120:BK135">
    <cfRule type="cellIs" dxfId="6588" priority="11799" stopIfTrue="1" operator="equal">
      <formula>"f"</formula>
    </cfRule>
  </conditionalFormatting>
  <conditionalFormatting sqref="BJ120:BK135">
    <cfRule type="cellIs" dxfId="6587" priority="11797" stopIfTrue="1" operator="equal">
      <formula>"h"</formula>
    </cfRule>
    <cfRule type="cellIs" dxfId="6586" priority="11798" stopIfTrue="1" operator="equal">
      <formula>"g"</formula>
    </cfRule>
  </conditionalFormatting>
  <conditionalFormatting sqref="BJ120:BK135">
    <cfRule type="cellIs" dxfId="6585" priority="11796" stopIfTrue="1" operator="equal">
      <formula>"f"</formula>
    </cfRule>
  </conditionalFormatting>
  <conditionalFormatting sqref="BJ120:BK135">
    <cfRule type="cellIs" dxfId="6584" priority="11794" stopIfTrue="1" operator="equal">
      <formula>"h"</formula>
    </cfRule>
    <cfRule type="cellIs" dxfId="6583" priority="11795" stopIfTrue="1" operator="equal">
      <formula>"g"</formula>
    </cfRule>
  </conditionalFormatting>
  <conditionalFormatting sqref="BD120:BD135">
    <cfRule type="cellIs" dxfId="6582" priority="12009" stopIfTrue="1" operator="equal">
      <formula>"f"</formula>
    </cfRule>
  </conditionalFormatting>
  <conditionalFormatting sqref="BD120:BD135">
    <cfRule type="cellIs" dxfId="6581" priority="12007" stopIfTrue="1" operator="equal">
      <formula>"h"</formula>
    </cfRule>
    <cfRule type="cellIs" dxfId="6580" priority="12008" stopIfTrue="1" operator="equal">
      <formula>"g"</formula>
    </cfRule>
  </conditionalFormatting>
  <conditionalFormatting sqref="BD120:BD135">
    <cfRule type="cellIs" dxfId="6579" priority="12006" stopIfTrue="1" operator="equal">
      <formula>"f"</formula>
    </cfRule>
  </conditionalFormatting>
  <conditionalFormatting sqref="BD120:BD135">
    <cfRule type="cellIs" dxfId="6578" priority="12004" stopIfTrue="1" operator="equal">
      <formula>"h"</formula>
    </cfRule>
    <cfRule type="cellIs" dxfId="6577" priority="12005" stopIfTrue="1" operator="equal">
      <formula>"g"</formula>
    </cfRule>
  </conditionalFormatting>
  <conditionalFormatting sqref="BD120:BD135">
    <cfRule type="cellIs" dxfId="6576" priority="12003" stopIfTrue="1" operator="equal">
      <formula>"f"</formula>
    </cfRule>
  </conditionalFormatting>
  <conditionalFormatting sqref="BD120:BD135">
    <cfRule type="cellIs" dxfId="6575" priority="12001" stopIfTrue="1" operator="equal">
      <formula>"h"</formula>
    </cfRule>
    <cfRule type="cellIs" dxfId="6574" priority="12002" stopIfTrue="1" operator="equal">
      <formula>"g"</formula>
    </cfRule>
  </conditionalFormatting>
  <conditionalFormatting sqref="BD120:BD135">
    <cfRule type="cellIs" dxfId="6573" priority="12000" stopIfTrue="1" operator="equal">
      <formula>"f"</formula>
    </cfRule>
  </conditionalFormatting>
  <conditionalFormatting sqref="BD120:BD135">
    <cfRule type="cellIs" dxfId="6572" priority="11998" stopIfTrue="1" operator="equal">
      <formula>"h"</formula>
    </cfRule>
    <cfRule type="cellIs" dxfId="6571" priority="11999" stopIfTrue="1" operator="equal">
      <formula>"g"</formula>
    </cfRule>
  </conditionalFormatting>
  <conditionalFormatting sqref="BD120:BD135">
    <cfRule type="cellIs" dxfId="6570" priority="11997" stopIfTrue="1" operator="equal">
      <formula>"f"</formula>
    </cfRule>
  </conditionalFormatting>
  <conditionalFormatting sqref="BD120:BD135">
    <cfRule type="cellIs" dxfId="6569" priority="11995" stopIfTrue="1" operator="equal">
      <formula>"h"</formula>
    </cfRule>
    <cfRule type="cellIs" dxfId="6568" priority="11996" stopIfTrue="1" operator="equal">
      <formula>"g"</formula>
    </cfRule>
  </conditionalFormatting>
  <conditionalFormatting sqref="BC120:BD135">
    <cfRule type="cellIs" dxfId="6567" priority="11994" stopIfTrue="1" operator="equal">
      <formula>"f"</formula>
    </cfRule>
  </conditionalFormatting>
  <conditionalFormatting sqref="BC120:BD135">
    <cfRule type="cellIs" dxfId="6566" priority="11992" stopIfTrue="1" operator="equal">
      <formula>"h"</formula>
    </cfRule>
    <cfRule type="cellIs" dxfId="6565" priority="11993" stopIfTrue="1" operator="equal">
      <formula>"g"</formula>
    </cfRule>
  </conditionalFormatting>
  <conditionalFormatting sqref="BC120:BD135">
    <cfRule type="cellIs" dxfId="6564" priority="11991" stopIfTrue="1" operator="equal">
      <formula>"f"</formula>
    </cfRule>
  </conditionalFormatting>
  <conditionalFormatting sqref="BC120:BD135">
    <cfRule type="cellIs" dxfId="6563" priority="11989" stopIfTrue="1" operator="equal">
      <formula>"h"</formula>
    </cfRule>
    <cfRule type="cellIs" dxfId="6562" priority="11990" stopIfTrue="1" operator="equal">
      <formula>"g"</formula>
    </cfRule>
  </conditionalFormatting>
  <conditionalFormatting sqref="BC120:BD135">
    <cfRule type="cellIs" dxfId="6561" priority="11988" stopIfTrue="1" operator="equal">
      <formula>"f"</formula>
    </cfRule>
  </conditionalFormatting>
  <conditionalFormatting sqref="BC120:BD135">
    <cfRule type="cellIs" dxfId="6560" priority="11986" stopIfTrue="1" operator="equal">
      <formula>"h"</formula>
    </cfRule>
    <cfRule type="cellIs" dxfId="6559" priority="11987" stopIfTrue="1" operator="equal">
      <formula>"g"</formula>
    </cfRule>
  </conditionalFormatting>
  <conditionalFormatting sqref="BG141:BI152">
    <cfRule type="cellIs" dxfId="6558" priority="10854" stopIfTrue="1" operator="equal">
      <formula>"f"</formula>
    </cfRule>
  </conditionalFormatting>
  <conditionalFormatting sqref="BG141:BI152">
    <cfRule type="cellIs" dxfId="6557" priority="10852" stopIfTrue="1" operator="equal">
      <formula>"h"</formula>
    </cfRule>
    <cfRule type="cellIs" dxfId="6556" priority="10853" stopIfTrue="1" operator="equal">
      <formula>"g"</formula>
    </cfRule>
  </conditionalFormatting>
  <conditionalFormatting sqref="BG141:BI152">
    <cfRule type="cellIs" dxfId="6555" priority="10851" stopIfTrue="1" operator="equal">
      <formula>"f"</formula>
    </cfRule>
  </conditionalFormatting>
  <conditionalFormatting sqref="BG141:BI152">
    <cfRule type="cellIs" dxfId="6554" priority="10849" stopIfTrue="1" operator="equal">
      <formula>"h"</formula>
    </cfRule>
    <cfRule type="cellIs" dxfId="6553" priority="10850" stopIfTrue="1" operator="equal">
      <formula>"g"</formula>
    </cfRule>
  </conditionalFormatting>
  <conditionalFormatting sqref="BG141:BI152">
    <cfRule type="cellIs" dxfId="6552" priority="10848" stopIfTrue="1" operator="equal">
      <formula>"f"</formula>
    </cfRule>
  </conditionalFormatting>
  <conditionalFormatting sqref="BG141:BI152">
    <cfRule type="cellIs" dxfId="6551" priority="10846" stopIfTrue="1" operator="equal">
      <formula>"h"</formula>
    </cfRule>
    <cfRule type="cellIs" dxfId="6550" priority="10847" stopIfTrue="1" operator="equal">
      <formula>"g"</formula>
    </cfRule>
  </conditionalFormatting>
  <conditionalFormatting sqref="BG141:BI152">
    <cfRule type="cellIs" dxfId="6549" priority="10845" stopIfTrue="1" operator="equal">
      <formula>"f"</formula>
    </cfRule>
  </conditionalFormatting>
  <conditionalFormatting sqref="BG141:BI152">
    <cfRule type="cellIs" dxfId="6548" priority="10843" stopIfTrue="1" operator="equal">
      <formula>"h"</formula>
    </cfRule>
    <cfRule type="cellIs" dxfId="6547" priority="10844" stopIfTrue="1" operator="equal">
      <formula>"g"</formula>
    </cfRule>
  </conditionalFormatting>
  <conditionalFormatting sqref="BK141:BK152">
    <cfRule type="cellIs" dxfId="6546" priority="10938" stopIfTrue="1" operator="equal">
      <formula>"f"</formula>
    </cfRule>
  </conditionalFormatting>
  <conditionalFormatting sqref="BK141:BK152">
    <cfRule type="cellIs" dxfId="6545" priority="10936" stopIfTrue="1" operator="equal">
      <formula>"h"</formula>
    </cfRule>
    <cfRule type="cellIs" dxfId="6544" priority="10937" stopIfTrue="1" operator="equal">
      <formula>"g"</formula>
    </cfRule>
  </conditionalFormatting>
  <conditionalFormatting sqref="BJ141:BK152">
    <cfRule type="cellIs" dxfId="6543" priority="10935" stopIfTrue="1" operator="equal">
      <formula>"f"</formula>
    </cfRule>
  </conditionalFormatting>
  <conditionalFormatting sqref="BJ141:BK152">
    <cfRule type="cellIs" dxfId="6542" priority="10933" stopIfTrue="1" operator="equal">
      <formula>"h"</formula>
    </cfRule>
    <cfRule type="cellIs" dxfId="6541" priority="10934" stopIfTrue="1" operator="equal">
      <formula>"g"</formula>
    </cfRule>
  </conditionalFormatting>
  <conditionalFormatting sqref="BJ141:BK152">
    <cfRule type="cellIs" dxfId="6540" priority="10932" stopIfTrue="1" operator="equal">
      <formula>"f"</formula>
    </cfRule>
  </conditionalFormatting>
  <conditionalFormatting sqref="BJ141:BK152">
    <cfRule type="cellIs" dxfId="6539" priority="10930" stopIfTrue="1" operator="equal">
      <formula>"h"</formula>
    </cfRule>
    <cfRule type="cellIs" dxfId="6538" priority="10931" stopIfTrue="1" operator="equal">
      <formula>"g"</formula>
    </cfRule>
  </conditionalFormatting>
  <conditionalFormatting sqref="BJ141:BK152">
    <cfRule type="cellIs" dxfId="6537" priority="10929" stopIfTrue="1" operator="equal">
      <formula>"f"</formula>
    </cfRule>
  </conditionalFormatting>
  <conditionalFormatting sqref="BJ141:BK152">
    <cfRule type="cellIs" dxfId="6536" priority="10927" stopIfTrue="1" operator="equal">
      <formula>"h"</formula>
    </cfRule>
    <cfRule type="cellIs" dxfId="6535" priority="10928" stopIfTrue="1" operator="equal">
      <formula>"g"</formula>
    </cfRule>
  </conditionalFormatting>
  <conditionalFormatting sqref="BJ141:BK152">
    <cfRule type="cellIs" dxfId="6534" priority="10923" stopIfTrue="1" operator="equal">
      <formula>"f"</formula>
    </cfRule>
  </conditionalFormatting>
  <conditionalFormatting sqref="BJ141:BK152">
    <cfRule type="cellIs" dxfId="6533" priority="10921" stopIfTrue="1" operator="equal">
      <formula>"h"</formula>
    </cfRule>
    <cfRule type="cellIs" dxfId="6532" priority="10922" stopIfTrue="1" operator="equal">
      <formula>"g"</formula>
    </cfRule>
  </conditionalFormatting>
  <conditionalFormatting sqref="BJ141:BK152">
    <cfRule type="cellIs" dxfId="6531" priority="10920" stopIfTrue="1" operator="equal">
      <formula>"f"</formula>
    </cfRule>
  </conditionalFormatting>
  <conditionalFormatting sqref="BJ141:BK152">
    <cfRule type="cellIs" dxfId="6530" priority="10918" stopIfTrue="1" operator="equal">
      <formula>"h"</formula>
    </cfRule>
    <cfRule type="cellIs" dxfId="6529" priority="10919" stopIfTrue="1" operator="equal">
      <formula>"g"</formula>
    </cfRule>
  </conditionalFormatting>
  <conditionalFormatting sqref="BJ141:BK152">
    <cfRule type="cellIs" dxfId="6528" priority="10917" stopIfTrue="1" operator="equal">
      <formula>"f"</formula>
    </cfRule>
  </conditionalFormatting>
  <conditionalFormatting sqref="BJ141:BK152">
    <cfRule type="cellIs" dxfId="6527" priority="10915" stopIfTrue="1" operator="equal">
      <formula>"h"</formula>
    </cfRule>
    <cfRule type="cellIs" dxfId="6526" priority="10916" stopIfTrue="1" operator="equal">
      <formula>"g"</formula>
    </cfRule>
  </conditionalFormatting>
  <conditionalFormatting sqref="BJ141:BK152">
    <cfRule type="cellIs" dxfId="6525" priority="10926" stopIfTrue="1" operator="equal">
      <formula>"f"</formula>
    </cfRule>
  </conditionalFormatting>
  <conditionalFormatting sqref="BJ141:BK152">
    <cfRule type="cellIs" dxfId="6524" priority="10924" stopIfTrue="1" operator="equal">
      <formula>"h"</formula>
    </cfRule>
    <cfRule type="cellIs" dxfId="6523" priority="10925" stopIfTrue="1" operator="equal">
      <formula>"g"</formula>
    </cfRule>
  </conditionalFormatting>
  <conditionalFormatting sqref="BJ141:BK152">
    <cfRule type="cellIs" dxfId="6522" priority="10914" stopIfTrue="1" operator="equal">
      <formula>"f"</formula>
    </cfRule>
  </conditionalFormatting>
  <conditionalFormatting sqref="BJ141:BK152">
    <cfRule type="cellIs" dxfId="6521" priority="10912" stopIfTrue="1" operator="equal">
      <formula>"h"</formula>
    </cfRule>
    <cfRule type="cellIs" dxfId="6520" priority="10913" stopIfTrue="1" operator="equal">
      <formula>"g"</formula>
    </cfRule>
  </conditionalFormatting>
  <conditionalFormatting sqref="BJ141:BJ152">
    <cfRule type="cellIs" dxfId="6519" priority="10911" stopIfTrue="1" operator="equal">
      <formula>"f"</formula>
    </cfRule>
  </conditionalFormatting>
  <conditionalFormatting sqref="BJ141:BJ152">
    <cfRule type="cellIs" dxfId="6518" priority="10909" stopIfTrue="1" operator="equal">
      <formula>"h"</formula>
    </cfRule>
    <cfRule type="cellIs" dxfId="6517" priority="10910" stopIfTrue="1" operator="equal">
      <formula>"g"</formula>
    </cfRule>
  </conditionalFormatting>
  <conditionalFormatting sqref="BJ141:BJ152">
    <cfRule type="cellIs" dxfId="6516" priority="10905" stopIfTrue="1" operator="equal">
      <formula>"f"</formula>
    </cfRule>
  </conditionalFormatting>
  <conditionalFormatting sqref="BJ141:BJ152">
    <cfRule type="cellIs" dxfId="6515" priority="10903" stopIfTrue="1" operator="equal">
      <formula>"h"</formula>
    </cfRule>
    <cfRule type="cellIs" dxfId="6514" priority="10904" stopIfTrue="1" operator="equal">
      <formula>"g"</formula>
    </cfRule>
  </conditionalFormatting>
  <conditionalFormatting sqref="BJ141:BJ152">
    <cfRule type="cellIs" dxfId="6513" priority="10908" stopIfTrue="1" operator="equal">
      <formula>"f"</formula>
    </cfRule>
  </conditionalFormatting>
  <conditionalFormatting sqref="BJ141:BJ152">
    <cfRule type="cellIs" dxfId="6512" priority="10906" stopIfTrue="1" operator="equal">
      <formula>"h"</formula>
    </cfRule>
    <cfRule type="cellIs" dxfId="6511" priority="10907" stopIfTrue="1" operator="equal">
      <formula>"g"</formula>
    </cfRule>
  </conditionalFormatting>
  <conditionalFormatting sqref="BJ141:BJ152">
    <cfRule type="cellIs" dxfId="6510" priority="10902" stopIfTrue="1" operator="equal">
      <formula>"f"</formula>
    </cfRule>
  </conditionalFormatting>
  <conditionalFormatting sqref="BJ141:BJ152">
    <cfRule type="cellIs" dxfId="6509" priority="10900" stopIfTrue="1" operator="equal">
      <formula>"h"</formula>
    </cfRule>
    <cfRule type="cellIs" dxfId="6508" priority="10901" stopIfTrue="1" operator="equal">
      <formula>"g"</formula>
    </cfRule>
  </conditionalFormatting>
  <conditionalFormatting sqref="BJ141:BJ152">
    <cfRule type="cellIs" dxfId="6507" priority="10899" stopIfTrue="1" operator="equal">
      <formula>"f"</formula>
    </cfRule>
  </conditionalFormatting>
  <conditionalFormatting sqref="BJ141:BJ152">
    <cfRule type="cellIs" dxfId="6506" priority="10897" stopIfTrue="1" operator="equal">
      <formula>"h"</formula>
    </cfRule>
    <cfRule type="cellIs" dxfId="6505" priority="10898" stopIfTrue="1" operator="equal">
      <formula>"g"</formula>
    </cfRule>
  </conditionalFormatting>
  <conditionalFormatting sqref="BJ141:BJ152">
    <cfRule type="cellIs" dxfId="6504" priority="10893" stopIfTrue="1" operator="equal">
      <formula>"f"</formula>
    </cfRule>
  </conditionalFormatting>
  <conditionalFormatting sqref="BJ141:BJ152">
    <cfRule type="cellIs" dxfId="6503" priority="10891" stopIfTrue="1" operator="equal">
      <formula>"h"</formula>
    </cfRule>
    <cfRule type="cellIs" dxfId="6502" priority="10892" stopIfTrue="1" operator="equal">
      <formula>"g"</formula>
    </cfRule>
  </conditionalFormatting>
  <conditionalFormatting sqref="BJ141:BJ152">
    <cfRule type="cellIs" dxfId="6501" priority="10896" stopIfTrue="1" operator="equal">
      <formula>"f"</formula>
    </cfRule>
  </conditionalFormatting>
  <conditionalFormatting sqref="BJ141:BJ152">
    <cfRule type="cellIs" dxfId="6500" priority="10894" stopIfTrue="1" operator="equal">
      <formula>"h"</formula>
    </cfRule>
    <cfRule type="cellIs" dxfId="6499" priority="10895" stopIfTrue="1" operator="equal">
      <formula>"g"</formula>
    </cfRule>
  </conditionalFormatting>
  <conditionalFormatting sqref="BJ141:BJ152">
    <cfRule type="cellIs" dxfId="6498" priority="10890" stopIfTrue="1" operator="equal">
      <formula>"f"</formula>
    </cfRule>
  </conditionalFormatting>
  <conditionalFormatting sqref="BJ141:BJ152">
    <cfRule type="cellIs" dxfId="6497" priority="10888" stopIfTrue="1" operator="equal">
      <formula>"h"</formula>
    </cfRule>
    <cfRule type="cellIs" dxfId="6496" priority="10889" stopIfTrue="1" operator="equal">
      <formula>"g"</formula>
    </cfRule>
  </conditionalFormatting>
  <conditionalFormatting sqref="BG141:BI152">
    <cfRule type="cellIs" dxfId="6495" priority="10887" stopIfTrue="1" operator="equal">
      <formula>"f"</formula>
    </cfRule>
  </conditionalFormatting>
  <conditionalFormatting sqref="BG141:BI152">
    <cfRule type="cellIs" dxfId="6494" priority="10885" stopIfTrue="1" operator="equal">
      <formula>"h"</formula>
    </cfRule>
    <cfRule type="cellIs" dxfId="6493" priority="10886" stopIfTrue="1" operator="equal">
      <formula>"g"</formula>
    </cfRule>
  </conditionalFormatting>
  <conditionalFormatting sqref="BG141:BI152">
    <cfRule type="cellIs" dxfId="6492" priority="10884" stopIfTrue="1" operator="equal">
      <formula>"f"</formula>
    </cfRule>
  </conditionalFormatting>
  <conditionalFormatting sqref="BG141:BI152">
    <cfRule type="cellIs" dxfId="6491" priority="10882" stopIfTrue="1" operator="equal">
      <formula>"h"</formula>
    </cfRule>
    <cfRule type="cellIs" dxfId="6490" priority="10883" stopIfTrue="1" operator="equal">
      <formula>"g"</formula>
    </cfRule>
  </conditionalFormatting>
  <conditionalFormatting sqref="BG141:BI152">
    <cfRule type="cellIs" dxfId="6489" priority="10881" stopIfTrue="1" operator="equal">
      <formula>"f"</formula>
    </cfRule>
  </conditionalFormatting>
  <conditionalFormatting sqref="BG141:BI152">
    <cfRule type="cellIs" dxfId="6488" priority="10879" stopIfTrue="1" operator="equal">
      <formula>"h"</formula>
    </cfRule>
    <cfRule type="cellIs" dxfId="6487" priority="10880" stopIfTrue="1" operator="equal">
      <formula>"g"</formula>
    </cfRule>
  </conditionalFormatting>
  <conditionalFormatting sqref="BG141:BI152">
    <cfRule type="cellIs" dxfId="6486" priority="10875" stopIfTrue="1" operator="equal">
      <formula>"f"</formula>
    </cfRule>
  </conditionalFormatting>
  <conditionalFormatting sqref="BG141:BI152">
    <cfRule type="cellIs" dxfId="6485" priority="10873" stopIfTrue="1" operator="equal">
      <formula>"h"</formula>
    </cfRule>
    <cfRule type="cellIs" dxfId="6484" priority="10874" stopIfTrue="1" operator="equal">
      <formula>"g"</formula>
    </cfRule>
  </conditionalFormatting>
  <conditionalFormatting sqref="BG141:BI152">
    <cfRule type="cellIs" dxfId="6483" priority="10872" stopIfTrue="1" operator="equal">
      <formula>"f"</formula>
    </cfRule>
  </conditionalFormatting>
  <conditionalFormatting sqref="BG141:BI152">
    <cfRule type="cellIs" dxfId="6482" priority="10870" stopIfTrue="1" operator="equal">
      <formula>"h"</formula>
    </cfRule>
    <cfRule type="cellIs" dxfId="6481" priority="10871" stopIfTrue="1" operator="equal">
      <formula>"g"</formula>
    </cfRule>
  </conditionalFormatting>
  <conditionalFormatting sqref="BG141:BI152">
    <cfRule type="cellIs" dxfId="6480" priority="10869" stopIfTrue="1" operator="equal">
      <formula>"f"</formula>
    </cfRule>
  </conditionalFormatting>
  <conditionalFormatting sqref="BG141:BI152">
    <cfRule type="cellIs" dxfId="6479" priority="10867" stopIfTrue="1" operator="equal">
      <formula>"h"</formula>
    </cfRule>
    <cfRule type="cellIs" dxfId="6478" priority="10868" stopIfTrue="1" operator="equal">
      <formula>"g"</formula>
    </cfRule>
  </conditionalFormatting>
  <conditionalFormatting sqref="BG141:BI152">
    <cfRule type="cellIs" dxfId="6477" priority="10878" stopIfTrue="1" operator="equal">
      <formula>"f"</formula>
    </cfRule>
  </conditionalFormatting>
  <conditionalFormatting sqref="BG141:BI152">
    <cfRule type="cellIs" dxfId="6476" priority="10876" stopIfTrue="1" operator="equal">
      <formula>"h"</formula>
    </cfRule>
    <cfRule type="cellIs" dxfId="6475" priority="10877" stopIfTrue="1" operator="equal">
      <formula>"g"</formula>
    </cfRule>
  </conditionalFormatting>
  <conditionalFormatting sqref="BG141:BI152">
    <cfRule type="cellIs" dxfId="6474" priority="10866" stopIfTrue="1" operator="equal">
      <formula>"f"</formula>
    </cfRule>
  </conditionalFormatting>
  <conditionalFormatting sqref="BG141:BI152">
    <cfRule type="cellIs" dxfId="6473" priority="10864" stopIfTrue="1" operator="equal">
      <formula>"h"</formula>
    </cfRule>
    <cfRule type="cellIs" dxfId="6472" priority="10865" stopIfTrue="1" operator="equal">
      <formula>"g"</formula>
    </cfRule>
  </conditionalFormatting>
  <conditionalFormatting sqref="BG141:BI152">
    <cfRule type="cellIs" dxfId="6471" priority="10863" stopIfTrue="1" operator="equal">
      <formula>"f"</formula>
    </cfRule>
  </conditionalFormatting>
  <conditionalFormatting sqref="BG141:BI152">
    <cfRule type="cellIs" dxfId="6470" priority="10861" stopIfTrue="1" operator="equal">
      <formula>"h"</formula>
    </cfRule>
    <cfRule type="cellIs" dxfId="6469" priority="10862" stopIfTrue="1" operator="equal">
      <formula>"g"</formula>
    </cfRule>
  </conditionalFormatting>
  <conditionalFormatting sqref="BG141:BI152">
    <cfRule type="cellIs" dxfId="6468" priority="10857" stopIfTrue="1" operator="equal">
      <formula>"f"</formula>
    </cfRule>
  </conditionalFormatting>
  <conditionalFormatting sqref="BG141:BI152">
    <cfRule type="cellIs" dxfId="6467" priority="10855" stopIfTrue="1" operator="equal">
      <formula>"h"</formula>
    </cfRule>
    <cfRule type="cellIs" dxfId="6466" priority="10856" stopIfTrue="1" operator="equal">
      <formula>"g"</formula>
    </cfRule>
  </conditionalFormatting>
  <conditionalFormatting sqref="BG141:BI152">
    <cfRule type="cellIs" dxfId="6465" priority="10860" stopIfTrue="1" operator="equal">
      <formula>"f"</formula>
    </cfRule>
  </conditionalFormatting>
  <conditionalFormatting sqref="BG141:BI152">
    <cfRule type="cellIs" dxfId="6464" priority="10858" stopIfTrue="1" operator="equal">
      <formula>"h"</formula>
    </cfRule>
    <cfRule type="cellIs" dxfId="6463" priority="10859" stopIfTrue="1" operator="equal">
      <formula>"g"</formula>
    </cfRule>
  </conditionalFormatting>
  <conditionalFormatting sqref="AN159:AN174">
    <cfRule type="cellIs" dxfId="6462" priority="10458" stopIfTrue="1" operator="equal">
      <formula>"f"</formula>
    </cfRule>
  </conditionalFormatting>
  <conditionalFormatting sqref="AN159:AN174">
    <cfRule type="cellIs" dxfId="6461" priority="10456" stopIfTrue="1" operator="equal">
      <formula>"h"</formula>
    </cfRule>
    <cfRule type="cellIs" dxfId="6460" priority="10457" stopIfTrue="1" operator="equal">
      <formula>"g"</formula>
    </cfRule>
  </conditionalFormatting>
  <conditionalFormatting sqref="AN141:AN152">
    <cfRule type="cellIs" dxfId="6459" priority="11307" stopIfTrue="1" operator="equal">
      <formula>"f"</formula>
    </cfRule>
  </conditionalFormatting>
  <conditionalFormatting sqref="AN141:AN152">
    <cfRule type="cellIs" dxfId="6458" priority="11305" stopIfTrue="1" operator="equal">
      <formula>"h"</formula>
    </cfRule>
    <cfRule type="cellIs" dxfId="6457" priority="11306" stopIfTrue="1" operator="equal">
      <formula>"g"</formula>
    </cfRule>
  </conditionalFormatting>
  <conditionalFormatting sqref="AN141:AN152">
    <cfRule type="cellIs" dxfId="6456" priority="11304" stopIfTrue="1" operator="equal">
      <formula>"f"</formula>
    </cfRule>
  </conditionalFormatting>
  <conditionalFormatting sqref="AN141:AN152">
    <cfRule type="cellIs" dxfId="6455" priority="11302" stopIfTrue="1" operator="equal">
      <formula>"h"</formula>
    </cfRule>
    <cfRule type="cellIs" dxfId="6454" priority="11303" stopIfTrue="1" operator="equal">
      <formula>"g"</formula>
    </cfRule>
  </conditionalFormatting>
  <conditionalFormatting sqref="AN141:AN152">
    <cfRule type="cellIs" dxfId="6453" priority="11301" stopIfTrue="1" operator="equal">
      <formula>"f"</formula>
    </cfRule>
  </conditionalFormatting>
  <conditionalFormatting sqref="AN141:AN152">
    <cfRule type="cellIs" dxfId="6452" priority="11299" stopIfTrue="1" operator="equal">
      <formula>"h"</formula>
    </cfRule>
    <cfRule type="cellIs" dxfId="6451" priority="11300" stopIfTrue="1" operator="equal">
      <formula>"g"</formula>
    </cfRule>
  </conditionalFormatting>
  <conditionalFormatting sqref="AN141:AN152">
    <cfRule type="cellIs" dxfId="6450" priority="11310" stopIfTrue="1" operator="equal">
      <formula>"f"</formula>
    </cfRule>
  </conditionalFormatting>
  <conditionalFormatting sqref="AN141:AN152">
    <cfRule type="cellIs" dxfId="6449" priority="11308" stopIfTrue="1" operator="equal">
      <formula>"h"</formula>
    </cfRule>
    <cfRule type="cellIs" dxfId="6448" priority="11309" stopIfTrue="1" operator="equal">
      <formula>"g"</formula>
    </cfRule>
  </conditionalFormatting>
  <conditionalFormatting sqref="AN141:AN152">
    <cfRule type="cellIs" dxfId="6447" priority="11298" stopIfTrue="1" operator="equal">
      <formula>"f"</formula>
    </cfRule>
  </conditionalFormatting>
  <conditionalFormatting sqref="AN141:AN152">
    <cfRule type="cellIs" dxfId="6446" priority="11296" stopIfTrue="1" operator="equal">
      <formula>"h"</formula>
    </cfRule>
    <cfRule type="cellIs" dxfId="6445" priority="11297" stopIfTrue="1" operator="equal">
      <formula>"g"</formula>
    </cfRule>
  </conditionalFormatting>
  <conditionalFormatting sqref="AQ141:AR152">
    <cfRule type="cellIs" dxfId="6444" priority="11295" stopIfTrue="1" operator="equal">
      <formula>"f"</formula>
    </cfRule>
  </conditionalFormatting>
  <conditionalFormatting sqref="AQ141:AR152">
    <cfRule type="cellIs" dxfId="6443" priority="11293" stopIfTrue="1" operator="equal">
      <formula>"h"</formula>
    </cfRule>
    <cfRule type="cellIs" dxfId="6442" priority="11294" stopIfTrue="1" operator="equal">
      <formula>"g"</formula>
    </cfRule>
  </conditionalFormatting>
  <conditionalFormatting sqref="AQ141:AR152">
    <cfRule type="cellIs" dxfId="6441" priority="11292" stopIfTrue="1" operator="equal">
      <formula>"f"</formula>
    </cfRule>
  </conditionalFormatting>
  <conditionalFormatting sqref="AQ141:AR152">
    <cfRule type="cellIs" dxfId="6440" priority="11290" stopIfTrue="1" operator="equal">
      <formula>"h"</formula>
    </cfRule>
    <cfRule type="cellIs" dxfId="6439" priority="11291" stopIfTrue="1" operator="equal">
      <formula>"g"</formula>
    </cfRule>
  </conditionalFormatting>
  <conditionalFormatting sqref="AQ141:AR152">
    <cfRule type="cellIs" dxfId="6438" priority="11289" stopIfTrue="1" operator="equal">
      <formula>"f"</formula>
    </cfRule>
  </conditionalFormatting>
  <conditionalFormatting sqref="AQ141:AR152">
    <cfRule type="cellIs" dxfId="6437" priority="11287" stopIfTrue="1" operator="equal">
      <formula>"h"</formula>
    </cfRule>
    <cfRule type="cellIs" dxfId="6436" priority="11288" stopIfTrue="1" operator="equal">
      <formula>"g"</formula>
    </cfRule>
  </conditionalFormatting>
  <conditionalFormatting sqref="AQ141:AR152">
    <cfRule type="cellIs" dxfId="6435" priority="11286" stopIfTrue="1" operator="equal">
      <formula>"f"</formula>
    </cfRule>
  </conditionalFormatting>
  <conditionalFormatting sqref="AQ141:AR152">
    <cfRule type="cellIs" dxfId="6434" priority="11284" stopIfTrue="1" operator="equal">
      <formula>"h"</formula>
    </cfRule>
    <cfRule type="cellIs" dxfId="6433" priority="11285" stopIfTrue="1" operator="equal">
      <formula>"g"</formula>
    </cfRule>
  </conditionalFormatting>
  <conditionalFormatting sqref="AQ141:AR152">
    <cfRule type="cellIs" dxfId="6432" priority="11283" stopIfTrue="1" operator="equal">
      <formula>"f"</formula>
    </cfRule>
  </conditionalFormatting>
  <conditionalFormatting sqref="AQ141:AR152">
    <cfRule type="cellIs" dxfId="6431" priority="11281" stopIfTrue="1" operator="equal">
      <formula>"h"</formula>
    </cfRule>
    <cfRule type="cellIs" dxfId="6430" priority="11282" stopIfTrue="1" operator="equal">
      <formula>"g"</formula>
    </cfRule>
  </conditionalFormatting>
  <conditionalFormatting sqref="AQ141:AR152">
    <cfRule type="cellIs" dxfId="6429" priority="11277" stopIfTrue="1" operator="equal">
      <formula>"f"</formula>
    </cfRule>
  </conditionalFormatting>
  <conditionalFormatting sqref="AQ141:AR152">
    <cfRule type="cellIs" dxfId="6428" priority="11275" stopIfTrue="1" operator="equal">
      <formula>"h"</formula>
    </cfRule>
    <cfRule type="cellIs" dxfId="6427" priority="11276" stopIfTrue="1" operator="equal">
      <formula>"g"</formula>
    </cfRule>
  </conditionalFormatting>
  <conditionalFormatting sqref="AQ141:AR152">
    <cfRule type="cellIs" dxfId="6426" priority="11280" stopIfTrue="1" operator="equal">
      <formula>"f"</formula>
    </cfRule>
  </conditionalFormatting>
  <conditionalFormatting sqref="AQ141:AR152">
    <cfRule type="cellIs" dxfId="6425" priority="11278" stopIfTrue="1" operator="equal">
      <formula>"h"</formula>
    </cfRule>
    <cfRule type="cellIs" dxfId="6424" priority="11279" stopIfTrue="1" operator="equal">
      <formula>"g"</formula>
    </cfRule>
  </conditionalFormatting>
  <conditionalFormatting sqref="AQ141:AR152">
    <cfRule type="cellIs" dxfId="6423" priority="11274" stopIfTrue="1" operator="equal">
      <formula>"f"</formula>
    </cfRule>
  </conditionalFormatting>
  <conditionalFormatting sqref="AQ141:AR152">
    <cfRule type="cellIs" dxfId="6422" priority="11272" stopIfTrue="1" operator="equal">
      <formula>"h"</formula>
    </cfRule>
    <cfRule type="cellIs" dxfId="6421" priority="11273" stopIfTrue="1" operator="equal">
      <formula>"g"</formula>
    </cfRule>
  </conditionalFormatting>
  <conditionalFormatting sqref="AS141:AU152">
    <cfRule type="cellIs" dxfId="6420" priority="11271" stopIfTrue="1" operator="equal">
      <formula>"f"</formula>
    </cfRule>
  </conditionalFormatting>
  <conditionalFormatting sqref="AS141:AU152">
    <cfRule type="cellIs" dxfId="6419" priority="11269" stopIfTrue="1" operator="equal">
      <formula>"h"</formula>
    </cfRule>
    <cfRule type="cellIs" dxfId="6418" priority="11270" stopIfTrue="1" operator="equal">
      <formula>"g"</formula>
    </cfRule>
  </conditionalFormatting>
  <conditionalFormatting sqref="AS141:AU152">
    <cfRule type="cellIs" dxfId="6417" priority="11265" stopIfTrue="1" operator="equal">
      <formula>"f"</formula>
    </cfRule>
  </conditionalFormatting>
  <conditionalFormatting sqref="AS141:AU152">
    <cfRule type="cellIs" dxfId="6416" priority="11263" stopIfTrue="1" operator="equal">
      <formula>"h"</formula>
    </cfRule>
    <cfRule type="cellIs" dxfId="6415" priority="11264" stopIfTrue="1" operator="equal">
      <formula>"g"</formula>
    </cfRule>
  </conditionalFormatting>
  <conditionalFormatting sqref="AS141:AU152">
    <cfRule type="cellIs" dxfId="6414" priority="11268" stopIfTrue="1" operator="equal">
      <formula>"f"</formula>
    </cfRule>
  </conditionalFormatting>
  <conditionalFormatting sqref="AS141:AU152">
    <cfRule type="cellIs" dxfId="6413" priority="11266" stopIfTrue="1" operator="equal">
      <formula>"h"</formula>
    </cfRule>
    <cfRule type="cellIs" dxfId="6412" priority="11267" stopIfTrue="1" operator="equal">
      <formula>"g"</formula>
    </cfRule>
  </conditionalFormatting>
  <conditionalFormatting sqref="AS141:AU152">
    <cfRule type="cellIs" dxfId="6411" priority="11262" stopIfTrue="1" operator="equal">
      <formula>"f"</formula>
    </cfRule>
  </conditionalFormatting>
  <conditionalFormatting sqref="AS141:AU152">
    <cfRule type="cellIs" dxfId="6410" priority="11260" stopIfTrue="1" operator="equal">
      <formula>"h"</formula>
    </cfRule>
    <cfRule type="cellIs" dxfId="6409" priority="11261" stopIfTrue="1" operator="equal">
      <formula>"g"</formula>
    </cfRule>
  </conditionalFormatting>
  <conditionalFormatting sqref="AS141:AU152">
    <cfRule type="cellIs" dxfId="6408" priority="11259" stopIfTrue="1" operator="equal">
      <formula>"f"</formula>
    </cfRule>
  </conditionalFormatting>
  <conditionalFormatting sqref="AS141:AU152">
    <cfRule type="cellIs" dxfId="6407" priority="11257" stopIfTrue="1" operator="equal">
      <formula>"h"</formula>
    </cfRule>
    <cfRule type="cellIs" dxfId="6406" priority="11258" stopIfTrue="1" operator="equal">
      <formula>"g"</formula>
    </cfRule>
  </conditionalFormatting>
  <conditionalFormatting sqref="AS141:AU152">
    <cfRule type="cellIs" dxfId="6405" priority="11256" stopIfTrue="1" operator="equal">
      <formula>"f"</formula>
    </cfRule>
  </conditionalFormatting>
  <conditionalFormatting sqref="AS141:AU152">
    <cfRule type="cellIs" dxfId="6404" priority="11254" stopIfTrue="1" operator="equal">
      <formula>"h"</formula>
    </cfRule>
    <cfRule type="cellIs" dxfId="6403" priority="11255" stopIfTrue="1" operator="equal">
      <formula>"g"</formula>
    </cfRule>
  </conditionalFormatting>
  <conditionalFormatting sqref="AS141:AU152">
    <cfRule type="cellIs" dxfId="6402" priority="11253" stopIfTrue="1" operator="equal">
      <formula>"f"</formula>
    </cfRule>
  </conditionalFormatting>
  <conditionalFormatting sqref="AS141:AU152">
    <cfRule type="cellIs" dxfId="6401" priority="11251" stopIfTrue="1" operator="equal">
      <formula>"h"</formula>
    </cfRule>
    <cfRule type="cellIs" dxfId="6400" priority="11252" stopIfTrue="1" operator="equal">
      <formula>"g"</formula>
    </cfRule>
  </conditionalFormatting>
  <conditionalFormatting sqref="AS141:AU152">
    <cfRule type="cellIs" dxfId="6399" priority="11250" stopIfTrue="1" operator="equal">
      <formula>"f"</formula>
    </cfRule>
  </conditionalFormatting>
  <conditionalFormatting sqref="AS141:AU152">
    <cfRule type="cellIs" dxfId="6398" priority="11248" stopIfTrue="1" operator="equal">
      <formula>"h"</formula>
    </cfRule>
    <cfRule type="cellIs" dxfId="6397" priority="11249" stopIfTrue="1" operator="equal">
      <formula>"g"</formula>
    </cfRule>
  </conditionalFormatting>
  <conditionalFormatting sqref="AS141:AU152">
    <cfRule type="cellIs" dxfId="6396" priority="11247" stopIfTrue="1" operator="equal">
      <formula>"f"</formula>
    </cfRule>
  </conditionalFormatting>
  <conditionalFormatting sqref="AS141:AU152">
    <cfRule type="cellIs" dxfId="6395" priority="11245" stopIfTrue="1" operator="equal">
      <formula>"h"</formula>
    </cfRule>
    <cfRule type="cellIs" dxfId="6394" priority="11246" stopIfTrue="1" operator="equal">
      <formula>"g"</formula>
    </cfRule>
  </conditionalFormatting>
  <conditionalFormatting sqref="AS141:AU152">
    <cfRule type="cellIs" dxfId="6393" priority="11241" stopIfTrue="1" operator="equal">
      <formula>"f"</formula>
    </cfRule>
  </conditionalFormatting>
  <conditionalFormatting sqref="AS141:AU152">
    <cfRule type="cellIs" dxfId="6392" priority="11239" stopIfTrue="1" operator="equal">
      <formula>"h"</formula>
    </cfRule>
    <cfRule type="cellIs" dxfId="6391" priority="11240" stopIfTrue="1" operator="equal">
      <formula>"g"</formula>
    </cfRule>
  </conditionalFormatting>
  <conditionalFormatting sqref="AS141:AU152">
    <cfRule type="cellIs" dxfId="6390" priority="11244" stopIfTrue="1" operator="equal">
      <formula>"f"</formula>
    </cfRule>
  </conditionalFormatting>
  <conditionalFormatting sqref="AS141:AU152">
    <cfRule type="cellIs" dxfId="6389" priority="11242" stopIfTrue="1" operator="equal">
      <formula>"h"</formula>
    </cfRule>
    <cfRule type="cellIs" dxfId="6388" priority="11243" stopIfTrue="1" operator="equal">
      <formula>"g"</formula>
    </cfRule>
  </conditionalFormatting>
  <conditionalFormatting sqref="AS141:AU152">
    <cfRule type="cellIs" dxfId="6387" priority="11238" stopIfTrue="1" operator="equal">
      <formula>"f"</formula>
    </cfRule>
  </conditionalFormatting>
  <conditionalFormatting sqref="AS141:AU152">
    <cfRule type="cellIs" dxfId="6386" priority="11236" stopIfTrue="1" operator="equal">
      <formula>"h"</formula>
    </cfRule>
    <cfRule type="cellIs" dxfId="6385" priority="11237" stopIfTrue="1" operator="equal">
      <formula>"g"</formula>
    </cfRule>
  </conditionalFormatting>
  <conditionalFormatting sqref="AS141:AU152">
    <cfRule type="cellIs" dxfId="6384" priority="11235" stopIfTrue="1" operator="equal">
      <formula>"f"</formula>
    </cfRule>
  </conditionalFormatting>
  <conditionalFormatting sqref="AS141:AU152">
    <cfRule type="cellIs" dxfId="6383" priority="11233" stopIfTrue="1" operator="equal">
      <formula>"h"</formula>
    </cfRule>
    <cfRule type="cellIs" dxfId="6382" priority="11234" stopIfTrue="1" operator="equal">
      <formula>"g"</formula>
    </cfRule>
  </conditionalFormatting>
  <conditionalFormatting sqref="AS141:AU152">
    <cfRule type="cellIs" dxfId="6381" priority="11229" stopIfTrue="1" operator="equal">
      <formula>"f"</formula>
    </cfRule>
  </conditionalFormatting>
  <conditionalFormatting sqref="AS141:AU152">
    <cfRule type="cellIs" dxfId="6380" priority="11227" stopIfTrue="1" operator="equal">
      <formula>"h"</formula>
    </cfRule>
    <cfRule type="cellIs" dxfId="6379" priority="11228" stopIfTrue="1" operator="equal">
      <formula>"g"</formula>
    </cfRule>
  </conditionalFormatting>
  <conditionalFormatting sqref="AS141:AU152">
    <cfRule type="cellIs" dxfId="6378" priority="11232" stopIfTrue="1" operator="equal">
      <formula>"f"</formula>
    </cfRule>
  </conditionalFormatting>
  <conditionalFormatting sqref="AS141:AU152">
    <cfRule type="cellIs" dxfId="6377" priority="11230" stopIfTrue="1" operator="equal">
      <formula>"h"</formula>
    </cfRule>
    <cfRule type="cellIs" dxfId="6376" priority="11231" stopIfTrue="1" operator="equal">
      <formula>"g"</formula>
    </cfRule>
  </conditionalFormatting>
  <conditionalFormatting sqref="AS141:AU152">
    <cfRule type="cellIs" dxfId="6375" priority="11226" stopIfTrue="1" operator="equal">
      <formula>"f"</formula>
    </cfRule>
  </conditionalFormatting>
  <conditionalFormatting sqref="AS141:AU152">
    <cfRule type="cellIs" dxfId="6374" priority="11224" stopIfTrue="1" operator="equal">
      <formula>"h"</formula>
    </cfRule>
    <cfRule type="cellIs" dxfId="6373" priority="11225" stopIfTrue="1" operator="equal">
      <formula>"g"</formula>
    </cfRule>
  </conditionalFormatting>
  <conditionalFormatting sqref="AS141:AU152">
    <cfRule type="cellIs" dxfId="6372" priority="11223" stopIfTrue="1" operator="equal">
      <formula>"f"</formula>
    </cfRule>
  </conditionalFormatting>
  <conditionalFormatting sqref="AS141:AU152">
    <cfRule type="cellIs" dxfId="6371" priority="11221" stopIfTrue="1" operator="equal">
      <formula>"h"</formula>
    </cfRule>
    <cfRule type="cellIs" dxfId="6370" priority="11222" stopIfTrue="1" operator="equal">
      <formula>"g"</formula>
    </cfRule>
  </conditionalFormatting>
  <conditionalFormatting sqref="AS141:AU152">
    <cfRule type="cellIs" dxfId="6369" priority="11220" stopIfTrue="1" operator="equal">
      <formula>"f"</formula>
    </cfRule>
  </conditionalFormatting>
  <conditionalFormatting sqref="AS141:AU152">
    <cfRule type="cellIs" dxfId="6368" priority="11218" stopIfTrue="1" operator="equal">
      <formula>"h"</formula>
    </cfRule>
    <cfRule type="cellIs" dxfId="6367" priority="11219" stopIfTrue="1" operator="equal">
      <formula>"g"</formula>
    </cfRule>
  </conditionalFormatting>
  <conditionalFormatting sqref="AS141:AU152">
    <cfRule type="cellIs" dxfId="6366" priority="11217" stopIfTrue="1" operator="equal">
      <formula>"f"</formula>
    </cfRule>
  </conditionalFormatting>
  <conditionalFormatting sqref="AS141:AU152">
    <cfRule type="cellIs" dxfId="6365" priority="11215" stopIfTrue="1" operator="equal">
      <formula>"h"</formula>
    </cfRule>
    <cfRule type="cellIs" dxfId="6364" priority="11216" stopIfTrue="1" operator="equal">
      <formula>"g"</formula>
    </cfRule>
  </conditionalFormatting>
  <conditionalFormatting sqref="AS141:AU152">
    <cfRule type="cellIs" dxfId="6363" priority="11211" stopIfTrue="1" operator="equal">
      <formula>"f"</formula>
    </cfRule>
  </conditionalFormatting>
  <conditionalFormatting sqref="AS141:AU152">
    <cfRule type="cellIs" dxfId="6362" priority="11209" stopIfTrue="1" operator="equal">
      <formula>"h"</formula>
    </cfRule>
    <cfRule type="cellIs" dxfId="6361" priority="11210" stopIfTrue="1" operator="equal">
      <formula>"g"</formula>
    </cfRule>
  </conditionalFormatting>
  <conditionalFormatting sqref="AS141:AU152">
    <cfRule type="cellIs" dxfId="6360" priority="11208" stopIfTrue="1" operator="equal">
      <formula>"f"</formula>
    </cfRule>
  </conditionalFormatting>
  <conditionalFormatting sqref="AS141:AU152">
    <cfRule type="cellIs" dxfId="6359" priority="11206" stopIfTrue="1" operator="equal">
      <formula>"h"</formula>
    </cfRule>
    <cfRule type="cellIs" dxfId="6358" priority="11207" stopIfTrue="1" operator="equal">
      <formula>"g"</formula>
    </cfRule>
  </conditionalFormatting>
  <conditionalFormatting sqref="AS141:AU152">
    <cfRule type="cellIs" dxfId="6357" priority="11205" stopIfTrue="1" operator="equal">
      <formula>"f"</formula>
    </cfRule>
  </conditionalFormatting>
  <conditionalFormatting sqref="AS141:AU152">
    <cfRule type="cellIs" dxfId="6356" priority="11203" stopIfTrue="1" operator="equal">
      <formula>"h"</formula>
    </cfRule>
    <cfRule type="cellIs" dxfId="6355" priority="11204" stopIfTrue="1" operator="equal">
      <formula>"g"</formula>
    </cfRule>
  </conditionalFormatting>
  <conditionalFormatting sqref="AS141:AU152">
    <cfRule type="cellIs" dxfId="6354" priority="11214" stopIfTrue="1" operator="equal">
      <formula>"f"</formula>
    </cfRule>
  </conditionalFormatting>
  <conditionalFormatting sqref="AS141:AU152">
    <cfRule type="cellIs" dxfId="6353" priority="11212" stopIfTrue="1" operator="equal">
      <formula>"h"</formula>
    </cfRule>
    <cfRule type="cellIs" dxfId="6352" priority="11213" stopIfTrue="1" operator="equal">
      <formula>"g"</formula>
    </cfRule>
  </conditionalFormatting>
  <conditionalFormatting sqref="AS141:AU152">
    <cfRule type="cellIs" dxfId="6351" priority="11202" stopIfTrue="1" operator="equal">
      <formula>"f"</formula>
    </cfRule>
  </conditionalFormatting>
  <conditionalFormatting sqref="AS141:AU152">
    <cfRule type="cellIs" dxfId="6350" priority="11200" stopIfTrue="1" operator="equal">
      <formula>"h"</formula>
    </cfRule>
    <cfRule type="cellIs" dxfId="6349" priority="11201" stopIfTrue="1" operator="equal">
      <formula>"g"</formula>
    </cfRule>
  </conditionalFormatting>
  <conditionalFormatting sqref="AX141:AY152">
    <cfRule type="cellIs" dxfId="6348" priority="11199" stopIfTrue="1" operator="equal">
      <formula>"f"</formula>
    </cfRule>
  </conditionalFormatting>
  <conditionalFormatting sqref="AX141:AY152">
    <cfRule type="cellIs" dxfId="6347" priority="11197" stopIfTrue="1" operator="equal">
      <formula>"h"</formula>
    </cfRule>
    <cfRule type="cellIs" dxfId="6346" priority="11198" stopIfTrue="1" operator="equal">
      <formula>"g"</formula>
    </cfRule>
  </conditionalFormatting>
  <conditionalFormatting sqref="AX141:AY152">
    <cfRule type="cellIs" dxfId="6345" priority="11193" stopIfTrue="1" operator="equal">
      <formula>"f"</formula>
    </cfRule>
  </conditionalFormatting>
  <conditionalFormatting sqref="AX141:AY152">
    <cfRule type="cellIs" dxfId="6344" priority="11191" stopIfTrue="1" operator="equal">
      <formula>"h"</formula>
    </cfRule>
    <cfRule type="cellIs" dxfId="6343" priority="11192" stopIfTrue="1" operator="equal">
      <formula>"g"</formula>
    </cfRule>
  </conditionalFormatting>
  <conditionalFormatting sqref="AX141:AY152">
    <cfRule type="cellIs" dxfId="6342" priority="11196" stopIfTrue="1" operator="equal">
      <formula>"f"</formula>
    </cfRule>
  </conditionalFormatting>
  <conditionalFormatting sqref="AX141:AY152">
    <cfRule type="cellIs" dxfId="6341" priority="11194" stopIfTrue="1" operator="equal">
      <formula>"h"</formula>
    </cfRule>
    <cfRule type="cellIs" dxfId="6340" priority="11195" stopIfTrue="1" operator="equal">
      <formula>"g"</formula>
    </cfRule>
  </conditionalFormatting>
  <conditionalFormatting sqref="AX141:AY152">
    <cfRule type="cellIs" dxfId="6339" priority="11190" stopIfTrue="1" operator="equal">
      <formula>"f"</formula>
    </cfRule>
  </conditionalFormatting>
  <conditionalFormatting sqref="AX141:AY152">
    <cfRule type="cellIs" dxfId="6338" priority="11188" stopIfTrue="1" operator="equal">
      <formula>"h"</formula>
    </cfRule>
    <cfRule type="cellIs" dxfId="6337" priority="11189" stopIfTrue="1" operator="equal">
      <formula>"g"</formula>
    </cfRule>
  </conditionalFormatting>
  <conditionalFormatting sqref="AX141:AY152">
    <cfRule type="cellIs" dxfId="6336" priority="11187" stopIfTrue="1" operator="equal">
      <formula>"f"</formula>
    </cfRule>
  </conditionalFormatting>
  <conditionalFormatting sqref="AX141:AY152">
    <cfRule type="cellIs" dxfId="6335" priority="11185" stopIfTrue="1" operator="equal">
      <formula>"h"</formula>
    </cfRule>
    <cfRule type="cellIs" dxfId="6334" priority="11186" stopIfTrue="1" operator="equal">
      <formula>"g"</formula>
    </cfRule>
  </conditionalFormatting>
  <conditionalFormatting sqref="AX141:AY152">
    <cfRule type="cellIs" dxfId="6333" priority="11181" stopIfTrue="1" operator="equal">
      <formula>"f"</formula>
    </cfRule>
  </conditionalFormatting>
  <conditionalFormatting sqref="AX141:AY152">
    <cfRule type="cellIs" dxfId="6332" priority="11179" stopIfTrue="1" operator="equal">
      <formula>"h"</formula>
    </cfRule>
    <cfRule type="cellIs" dxfId="6331" priority="11180" stopIfTrue="1" operator="equal">
      <formula>"g"</formula>
    </cfRule>
  </conditionalFormatting>
  <conditionalFormatting sqref="AX141:AY152">
    <cfRule type="cellIs" dxfId="6330" priority="11184" stopIfTrue="1" operator="equal">
      <formula>"f"</formula>
    </cfRule>
  </conditionalFormatting>
  <conditionalFormatting sqref="AX141:AY152">
    <cfRule type="cellIs" dxfId="6329" priority="11182" stopIfTrue="1" operator="equal">
      <formula>"h"</formula>
    </cfRule>
    <cfRule type="cellIs" dxfId="6328" priority="11183" stopIfTrue="1" operator="equal">
      <formula>"g"</formula>
    </cfRule>
  </conditionalFormatting>
  <conditionalFormatting sqref="AX141:AY152">
    <cfRule type="cellIs" dxfId="6327" priority="11178" stopIfTrue="1" operator="equal">
      <formula>"f"</formula>
    </cfRule>
  </conditionalFormatting>
  <conditionalFormatting sqref="AX141:AY152">
    <cfRule type="cellIs" dxfId="6326" priority="11176" stopIfTrue="1" operator="equal">
      <formula>"h"</formula>
    </cfRule>
    <cfRule type="cellIs" dxfId="6325" priority="11177" stopIfTrue="1" operator="equal">
      <formula>"g"</formula>
    </cfRule>
  </conditionalFormatting>
  <conditionalFormatting sqref="BC141:BC152">
    <cfRule type="cellIs" dxfId="6324" priority="11175" stopIfTrue="1" operator="equal">
      <formula>"f"</formula>
    </cfRule>
  </conditionalFormatting>
  <conditionalFormatting sqref="BC141:BC152">
    <cfRule type="cellIs" dxfId="6323" priority="11173" stopIfTrue="1" operator="equal">
      <formula>"h"</formula>
    </cfRule>
    <cfRule type="cellIs" dxfId="6322" priority="11174" stopIfTrue="1" operator="equal">
      <formula>"g"</formula>
    </cfRule>
  </conditionalFormatting>
  <conditionalFormatting sqref="BC141:BC152">
    <cfRule type="cellIs" dxfId="6321" priority="11172" stopIfTrue="1" operator="equal">
      <formula>"f"</formula>
    </cfRule>
  </conditionalFormatting>
  <conditionalFormatting sqref="BC141:BC152">
    <cfRule type="cellIs" dxfId="6320" priority="11170" stopIfTrue="1" operator="equal">
      <formula>"h"</formula>
    </cfRule>
    <cfRule type="cellIs" dxfId="6319" priority="11171" stopIfTrue="1" operator="equal">
      <formula>"g"</formula>
    </cfRule>
  </conditionalFormatting>
  <conditionalFormatting sqref="BC141:BC152">
    <cfRule type="cellIs" dxfId="6318" priority="11169" stopIfTrue="1" operator="equal">
      <formula>"f"</formula>
    </cfRule>
  </conditionalFormatting>
  <conditionalFormatting sqref="BC141:BC152">
    <cfRule type="cellIs" dxfId="6317" priority="11167" stopIfTrue="1" operator="equal">
      <formula>"h"</formula>
    </cfRule>
    <cfRule type="cellIs" dxfId="6316" priority="11168" stopIfTrue="1" operator="equal">
      <formula>"g"</formula>
    </cfRule>
  </conditionalFormatting>
  <conditionalFormatting sqref="BC141:BC152">
    <cfRule type="cellIs" dxfId="6315" priority="11163" stopIfTrue="1" operator="equal">
      <formula>"f"</formula>
    </cfRule>
  </conditionalFormatting>
  <conditionalFormatting sqref="BC141:BC152">
    <cfRule type="cellIs" dxfId="6314" priority="11161" stopIfTrue="1" operator="equal">
      <formula>"h"</formula>
    </cfRule>
    <cfRule type="cellIs" dxfId="6313" priority="11162" stopIfTrue="1" operator="equal">
      <formula>"g"</formula>
    </cfRule>
  </conditionalFormatting>
  <conditionalFormatting sqref="BC141:BC152">
    <cfRule type="cellIs" dxfId="6312" priority="11160" stopIfTrue="1" operator="equal">
      <formula>"f"</formula>
    </cfRule>
  </conditionalFormatting>
  <conditionalFormatting sqref="BC141:BC152">
    <cfRule type="cellIs" dxfId="6311" priority="11158" stopIfTrue="1" operator="equal">
      <formula>"h"</formula>
    </cfRule>
    <cfRule type="cellIs" dxfId="6310" priority="11159" stopIfTrue="1" operator="equal">
      <formula>"g"</formula>
    </cfRule>
  </conditionalFormatting>
  <conditionalFormatting sqref="BC141:BC152">
    <cfRule type="cellIs" dxfId="6309" priority="11157" stopIfTrue="1" operator="equal">
      <formula>"f"</formula>
    </cfRule>
  </conditionalFormatting>
  <conditionalFormatting sqref="BC141:BC152">
    <cfRule type="cellIs" dxfId="6308" priority="11155" stopIfTrue="1" operator="equal">
      <formula>"h"</formula>
    </cfRule>
    <cfRule type="cellIs" dxfId="6307" priority="11156" stopIfTrue="1" operator="equal">
      <formula>"g"</formula>
    </cfRule>
  </conditionalFormatting>
  <conditionalFormatting sqref="BC141:BC152">
    <cfRule type="cellIs" dxfId="6306" priority="11166" stopIfTrue="1" operator="equal">
      <formula>"f"</formula>
    </cfRule>
  </conditionalFormatting>
  <conditionalFormatting sqref="BC141:BC152">
    <cfRule type="cellIs" dxfId="6305" priority="11164" stopIfTrue="1" operator="equal">
      <formula>"h"</formula>
    </cfRule>
    <cfRule type="cellIs" dxfId="6304" priority="11165" stopIfTrue="1" operator="equal">
      <formula>"g"</formula>
    </cfRule>
  </conditionalFormatting>
  <conditionalFormatting sqref="BD141:BD152">
    <cfRule type="cellIs" dxfId="6303" priority="11130" stopIfTrue="1" operator="equal">
      <formula>"f"</formula>
    </cfRule>
  </conditionalFormatting>
  <conditionalFormatting sqref="BD141:BD152">
    <cfRule type="cellIs" dxfId="6302" priority="11128" stopIfTrue="1" operator="equal">
      <formula>"h"</formula>
    </cfRule>
    <cfRule type="cellIs" dxfId="6301" priority="11129" stopIfTrue="1" operator="equal">
      <formula>"g"</formula>
    </cfRule>
  </conditionalFormatting>
  <conditionalFormatting sqref="BC141:BD152">
    <cfRule type="cellIs" dxfId="6300" priority="11127" stopIfTrue="1" operator="equal">
      <formula>"f"</formula>
    </cfRule>
  </conditionalFormatting>
  <conditionalFormatting sqref="BC141:BD152">
    <cfRule type="cellIs" dxfId="6299" priority="11125" stopIfTrue="1" operator="equal">
      <formula>"h"</formula>
    </cfRule>
    <cfRule type="cellIs" dxfId="6298" priority="11126" stopIfTrue="1" operator="equal">
      <formula>"g"</formula>
    </cfRule>
  </conditionalFormatting>
  <conditionalFormatting sqref="BC141:BD152">
    <cfRule type="cellIs" dxfId="6297" priority="11124" stopIfTrue="1" operator="equal">
      <formula>"f"</formula>
    </cfRule>
  </conditionalFormatting>
  <conditionalFormatting sqref="BC141:BD152">
    <cfRule type="cellIs" dxfId="6296" priority="11122" stopIfTrue="1" operator="equal">
      <formula>"h"</formula>
    </cfRule>
    <cfRule type="cellIs" dxfId="6295" priority="11123" stopIfTrue="1" operator="equal">
      <formula>"g"</formula>
    </cfRule>
  </conditionalFormatting>
  <conditionalFormatting sqref="BC141:BD152">
    <cfRule type="cellIs" dxfId="6294" priority="11121" stopIfTrue="1" operator="equal">
      <formula>"f"</formula>
    </cfRule>
  </conditionalFormatting>
  <conditionalFormatting sqref="BC141:BD152">
    <cfRule type="cellIs" dxfId="6293" priority="11119" stopIfTrue="1" operator="equal">
      <formula>"h"</formula>
    </cfRule>
    <cfRule type="cellIs" dxfId="6292" priority="11120" stopIfTrue="1" operator="equal">
      <formula>"g"</formula>
    </cfRule>
  </conditionalFormatting>
  <conditionalFormatting sqref="BC141:BD152">
    <cfRule type="cellIs" dxfId="6291" priority="11115" stopIfTrue="1" operator="equal">
      <formula>"f"</formula>
    </cfRule>
  </conditionalFormatting>
  <conditionalFormatting sqref="BC141:BD152">
    <cfRule type="cellIs" dxfId="6290" priority="11113" stopIfTrue="1" operator="equal">
      <formula>"h"</formula>
    </cfRule>
    <cfRule type="cellIs" dxfId="6289" priority="11114" stopIfTrue="1" operator="equal">
      <formula>"g"</formula>
    </cfRule>
  </conditionalFormatting>
  <conditionalFormatting sqref="BC141:BD152">
    <cfRule type="cellIs" dxfId="6288" priority="11112" stopIfTrue="1" operator="equal">
      <formula>"f"</formula>
    </cfRule>
  </conditionalFormatting>
  <conditionalFormatting sqref="BC141:BD152">
    <cfRule type="cellIs" dxfId="6287" priority="11110" stopIfTrue="1" operator="equal">
      <formula>"h"</formula>
    </cfRule>
    <cfRule type="cellIs" dxfId="6286" priority="11111" stopIfTrue="1" operator="equal">
      <formula>"g"</formula>
    </cfRule>
  </conditionalFormatting>
  <conditionalFormatting sqref="BC141:BD152">
    <cfRule type="cellIs" dxfId="6285" priority="11109" stopIfTrue="1" operator="equal">
      <formula>"f"</formula>
    </cfRule>
  </conditionalFormatting>
  <conditionalFormatting sqref="BC141:BD152">
    <cfRule type="cellIs" dxfId="6284" priority="11107" stopIfTrue="1" operator="equal">
      <formula>"h"</formula>
    </cfRule>
    <cfRule type="cellIs" dxfId="6283" priority="11108" stopIfTrue="1" operator="equal">
      <formula>"g"</formula>
    </cfRule>
  </conditionalFormatting>
  <conditionalFormatting sqref="BC141:BD152">
    <cfRule type="cellIs" dxfId="6282" priority="11118" stopIfTrue="1" operator="equal">
      <formula>"f"</formula>
    </cfRule>
  </conditionalFormatting>
  <conditionalFormatting sqref="BC141:BD152">
    <cfRule type="cellIs" dxfId="6281" priority="11116" stopIfTrue="1" operator="equal">
      <formula>"h"</formula>
    </cfRule>
    <cfRule type="cellIs" dxfId="6280" priority="11117" stopIfTrue="1" operator="equal">
      <formula>"g"</formula>
    </cfRule>
  </conditionalFormatting>
  <conditionalFormatting sqref="BG141:BI152">
    <cfRule type="cellIs" dxfId="6279" priority="10818" stopIfTrue="1" operator="equal">
      <formula>"f"</formula>
    </cfRule>
  </conditionalFormatting>
  <conditionalFormatting sqref="BG141:BI152">
    <cfRule type="cellIs" dxfId="6278" priority="10816" stopIfTrue="1" operator="equal">
      <formula>"h"</formula>
    </cfRule>
    <cfRule type="cellIs" dxfId="6277" priority="10817" stopIfTrue="1" operator="equal">
      <formula>"g"</formula>
    </cfRule>
  </conditionalFormatting>
  <conditionalFormatting sqref="BL141:BM152">
    <cfRule type="cellIs" dxfId="6276" priority="10815" stopIfTrue="1" operator="equal">
      <formula>"f"</formula>
    </cfRule>
  </conditionalFormatting>
  <conditionalFormatting sqref="BL141:BM152">
    <cfRule type="cellIs" dxfId="6275" priority="10813" stopIfTrue="1" operator="equal">
      <formula>"h"</formula>
    </cfRule>
    <cfRule type="cellIs" dxfId="6274" priority="10814" stopIfTrue="1" operator="equal">
      <formula>"g"</formula>
    </cfRule>
  </conditionalFormatting>
  <conditionalFormatting sqref="BL141:BM152">
    <cfRule type="cellIs" dxfId="6273" priority="10812" stopIfTrue="1" operator="equal">
      <formula>"f"</formula>
    </cfRule>
  </conditionalFormatting>
  <conditionalFormatting sqref="BL141:BM152">
    <cfRule type="cellIs" dxfId="6272" priority="10810" stopIfTrue="1" operator="equal">
      <formula>"h"</formula>
    </cfRule>
    <cfRule type="cellIs" dxfId="6271" priority="10811" stopIfTrue="1" operator="equal">
      <formula>"g"</formula>
    </cfRule>
  </conditionalFormatting>
  <conditionalFormatting sqref="BL141:BM152">
    <cfRule type="cellIs" dxfId="6270" priority="10809" stopIfTrue="1" operator="equal">
      <formula>"f"</formula>
    </cfRule>
  </conditionalFormatting>
  <conditionalFormatting sqref="BL141:BM152">
    <cfRule type="cellIs" dxfId="6269" priority="10807" stopIfTrue="1" operator="equal">
      <formula>"h"</formula>
    </cfRule>
    <cfRule type="cellIs" dxfId="6268" priority="10808" stopIfTrue="1" operator="equal">
      <formula>"g"</formula>
    </cfRule>
  </conditionalFormatting>
  <conditionalFormatting sqref="BL141:BM152">
    <cfRule type="cellIs" dxfId="6267" priority="10806" stopIfTrue="1" operator="equal">
      <formula>"f"</formula>
    </cfRule>
  </conditionalFormatting>
  <conditionalFormatting sqref="BL141:BM152">
    <cfRule type="cellIs" dxfId="6266" priority="10804" stopIfTrue="1" operator="equal">
      <formula>"h"</formula>
    </cfRule>
    <cfRule type="cellIs" dxfId="6265" priority="10805" stopIfTrue="1" operator="equal">
      <formula>"g"</formula>
    </cfRule>
  </conditionalFormatting>
  <conditionalFormatting sqref="BL141:BM152">
    <cfRule type="cellIs" dxfId="6264" priority="10803" stopIfTrue="1" operator="equal">
      <formula>"f"</formula>
    </cfRule>
  </conditionalFormatting>
  <conditionalFormatting sqref="BL141:BM152">
    <cfRule type="cellIs" dxfId="6263" priority="10801" stopIfTrue="1" operator="equal">
      <formula>"h"</formula>
    </cfRule>
    <cfRule type="cellIs" dxfId="6262" priority="10802" stopIfTrue="1" operator="equal">
      <formula>"g"</formula>
    </cfRule>
  </conditionalFormatting>
  <conditionalFormatting sqref="BL141:BM152">
    <cfRule type="cellIs" dxfId="6261" priority="10800" stopIfTrue="1" operator="equal">
      <formula>"f"</formula>
    </cfRule>
  </conditionalFormatting>
  <conditionalFormatting sqref="BL141:BM152">
    <cfRule type="cellIs" dxfId="6260" priority="10798" stopIfTrue="1" operator="equal">
      <formula>"h"</formula>
    </cfRule>
    <cfRule type="cellIs" dxfId="6259" priority="10799" stopIfTrue="1" operator="equal">
      <formula>"g"</formula>
    </cfRule>
  </conditionalFormatting>
  <conditionalFormatting sqref="BL141:BM152">
    <cfRule type="cellIs" dxfId="6258" priority="10797" stopIfTrue="1" operator="equal">
      <formula>"f"</formula>
    </cfRule>
  </conditionalFormatting>
  <conditionalFormatting sqref="BL141:BM152">
    <cfRule type="cellIs" dxfId="6257" priority="10795" stopIfTrue="1" operator="equal">
      <formula>"h"</formula>
    </cfRule>
    <cfRule type="cellIs" dxfId="6256" priority="10796" stopIfTrue="1" operator="equal">
      <formula>"g"</formula>
    </cfRule>
  </conditionalFormatting>
  <conditionalFormatting sqref="BL141:BM152">
    <cfRule type="cellIs" dxfId="6255" priority="10794" stopIfTrue="1" operator="equal">
      <formula>"f"</formula>
    </cfRule>
  </conditionalFormatting>
  <conditionalFormatting sqref="BL141:BM152">
    <cfRule type="cellIs" dxfId="6254" priority="10792" stopIfTrue="1" operator="equal">
      <formula>"h"</formula>
    </cfRule>
    <cfRule type="cellIs" dxfId="6253" priority="10793" stopIfTrue="1" operator="equal">
      <formula>"g"</formula>
    </cfRule>
  </conditionalFormatting>
  <conditionalFormatting sqref="BO141:BO152">
    <cfRule type="cellIs" dxfId="6252" priority="10791" stopIfTrue="1" operator="equal">
      <formula>"f"</formula>
    </cfRule>
  </conditionalFormatting>
  <conditionalFormatting sqref="BO141:BO152">
    <cfRule type="cellIs" dxfId="6251" priority="10789" stopIfTrue="1" operator="equal">
      <formula>"h"</formula>
    </cfRule>
    <cfRule type="cellIs" dxfId="6250" priority="10790" stopIfTrue="1" operator="equal">
      <formula>"g"</formula>
    </cfRule>
  </conditionalFormatting>
  <conditionalFormatting sqref="BO141:BO152">
    <cfRule type="cellIs" dxfId="6249" priority="10785" stopIfTrue="1" operator="equal">
      <formula>"f"</formula>
    </cfRule>
  </conditionalFormatting>
  <conditionalFormatting sqref="BO141:BO152">
    <cfRule type="cellIs" dxfId="6248" priority="10783" stopIfTrue="1" operator="equal">
      <formula>"h"</formula>
    </cfRule>
    <cfRule type="cellIs" dxfId="6247" priority="10784" stopIfTrue="1" operator="equal">
      <formula>"g"</formula>
    </cfRule>
  </conditionalFormatting>
  <conditionalFormatting sqref="BO141:BO152">
    <cfRule type="cellIs" dxfId="6246" priority="10788" stopIfTrue="1" operator="equal">
      <formula>"f"</formula>
    </cfRule>
  </conditionalFormatting>
  <conditionalFormatting sqref="BO141:BO152">
    <cfRule type="cellIs" dxfId="6245" priority="10786" stopIfTrue="1" operator="equal">
      <formula>"h"</formula>
    </cfRule>
    <cfRule type="cellIs" dxfId="6244" priority="10787" stopIfTrue="1" operator="equal">
      <formula>"g"</formula>
    </cfRule>
  </conditionalFormatting>
  <conditionalFormatting sqref="BO141:BO152">
    <cfRule type="cellIs" dxfId="6243" priority="10782" stopIfTrue="1" operator="equal">
      <formula>"f"</formula>
    </cfRule>
  </conditionalFormatting>
  <conditionalFormatting sqref="BO141:BO152">
    <cfRule type="cellIs" dxfId="6242" priority="10780" stopIfTrue="1" operator="equal">
      <formula>"h"</formula>
    </cfRule>
    <cfRule type="cellIs" dxfId="6241" priority="10781" stopIfTrue="1" operator="equal">
      <formula>"g"</formula>
    </cfRule>
  </conditionalFormatting>
  <conditionalFormatting sqref="BO141:BO152">
    <cfRule type="cellIs" dxfId="6240" priority="10779" stopIfTrue="1" operator="equal">
      <formula>"f"</formula>
    </cfRule>
  </conditionalFormatting>
  <conditionalFormatting sqref="BO141:BO152">
    <cfRule type="cellIs" dxfId="6239" priority="10777" stopIfTrue="1" operator="equal">
      <formula>"h"</formula>
    </cfRule>
    <cfRule type="cellIs" dxfId="6238" priority="10778" stopIfTrue="1" operator="equal">
      <formula>"g"</formula>
    </cfRule>
  </conditionalFormatting>
  <conditionalFormatting sqref="BO141:BO152">
    <cfRule type="cellIs" dxfId="6237" priority="10773" stopIfTrue="1" operator="equal">
      <formula>"f"</formula>
    </cfRule>
  </conditionalFormatting>
  <conditionalFormatting sqref="BO141:BO152">
    <cfRule type="cellIs" dxfId="6236" priority="10771" stopIfTrue="1" operator="equal">
      <formula>"h"</formula>
    </cfRule>
    <cfRule type="cellIs" dxfId="6235" priority="10772" stopIfTrue="1" operator="equal">
      <formula>"g"</formula>
    </cfRule>
  </conditionalFormatting>
  <conditionalFormatting sqref="BO141:BO152">
    <cfRule type="cellIs" dxfId="6234" priority="10776" stopIfTrue="1" operator="equal">
      <formula>"f"</formula>
    </cfRule>
  </conditionalFormatting>
  <conditionalFormatting sqref="BO141:BO152">
    <cfRule type="cellIs" dxfId="6233" priority="10774" stopIfTrue="1" operator="equal">
      <formula>"h"</formula>
    </cfRule>
    <cfRule type="cellIs" dxfId="6232" priority="10775" stopIfTrue="1" operator="equal">
      <formula>"g"</formula>
    </cfRule>
  </conditionalFormatting>
  <conditionalFormatting sqref="BO141:BO152">
    <cfRule type="cellIs" dxfId="6231" priority="10770" stopIfTrue="1" operator="equal">
      <formula>"f"</formula>
    </cfRule>
  </conditionalFormatting>
  <conditionalFormatting sqref="BO141:BO152">
    <cfRule type="cellIs" dxfId="6230" priority="10768" stopIfTrue="1" operator="equal">
      <formula>"h"</formula>
    </cfRule>
    <cfRule type="cellIs" dxfId="6229" priority="10769" stopIfTrue="1" operator="equal">
      <formula>"g"</formula>
    </cfRule>
  </conditionalFormatting>
  <conditionalFormatting sqref="BO141:BO152">
    <cfRule type="cellIs" dxfId="6228" priority="10767" stopIfTrue="1" operator="equal">
      <formula>"f"</formula>
    </cfRule>
  </conditionalFormatting>
  <conditionalFormatting sqref="BO141:BO152">
    <cfRule type="cellIs" dxfId="6227" priority="10765" stopIfTrue="1" operator="equal">
      <formula>"h"</formula>
    </cfRule>
    <cfRule type="cellIs" dxfId="6226" priority="10766" stopIfTrue="1" operator="equal">
      <formula>"g"</formula>
    </cfRule>
  </conditionalFormatting>
  <conditionalFormatting sqref="BO141:BO152">
    <cfRule type="cellIs" dxfId="6225" priority="10764" stopIfTrue="1" operator="equal">
      <formula>"f"</formula>
    </cfRule>
  </conditionalFormatting>
  <conditionalFormatting sqref="BO141:BO152">
    <cfRule type="cellIs" dxfId="6224" priority="10762" stopIfTrue="1" operator="equal">
      <formula>"h"</formula>
    </cfRule>
    <cfRule type="cellIs" dxfId="6223" priority="10763" stopIfTrue="1" operator="equal">
      <formula>"g"</formula>
    </cfRule>
  </conditionalFormatting>
  <conditionalFormatting sqref="BO141:BO152">
    <cfRule type="cellIs" dxfId="6222" priority="10761" stopIfTrue="1" operator="equal">
      <formula>"f"</formula>
    </cfRule>
  </conditionalFormatting>
  <conditionalFormatting sqref="BO141:BO152">
    <cfRule type="cellIs" dxfId="6221" priority="10759" stopIfTrue="1" operator="equal">
      <formula>"h"</formula>
    </cfRule>
    <cfRule type="cellIs" dxfId="6220" priority="10760" stopIfTrue="1" operator="equal">
      <formula>"g"</formula>
    </cfRule>
  </conditionalFormatting>
  <conditionalFormatting sqref="BO141:BO152">
    <cfRule type="cellIs" dxfId="6219" priority="10755" stopIfTrue="1" operator="equal">
      <formula>"f"</formula>
    </cfRule>
  </conditionalFormatting>
  <conditionalFormatting sqref="BO141:BO152">
    <cfRule type="cellIs" dxfId="6218" priority="10753" stopIfTrue="1" operator="equal">
      <formula>"h"</formula>
    </cfRule>
    <cfRule type="cellIs" dxfId="6217" priority="10754" stopIfTrue="1" operator="equal">
      <formula>"g"</formula>
    </cfRule>
  </conditionalFormatting>
  <conditionalFormatting sqref="BO141:BO152">
    <cfRule type="cellIs" dxfId="6216" priority="10752" stopIfTrue="1" operator="equal">
      <formula>"f"</formula>
    </cfRule>
  </conditionalFormatting>
  <conditionalFormatting sqref="BO141:BO152">
    <cfRule type="cellIs" dxfId="6215" priority="10750" stopIfTrue="1" operator="equal">
      <formula>"h"</formula>
    </cfRule>
    <cfRule type="cellIs" dxfId="6214" priority="10751" stopIfTrue="1" operator="equal">
      <formula>"g"</formula>
    </cfRule>
  </conditionalFormatting>
  <conditionalFormatting sqref="BO141:BO152">
    <cfRule type="cellIs" dxfId="6213" priority="10749" stopIfTrue="1" operator="equal">
      <formula>"f"</formula>
    </cfRule>
  </conditionalFormatting>
  <conditionalFormatting sqref="BO141:BO152">
    <cfRule type="cellIs" dxfId="6212" priority="10747" stopIfTrue="1" operator="equal">
      <formula>"h"</formula>
    </cfRule>
    <cfRule type="cellIs" dxfId="6211" priority="10748" stopIfTrue="1" operator="equal">
      <formula>"g"</formula>
    </cfRule>
  </conditionalFormatting>
  <conditionalFormatting sqref="BO141:BO152">
    <cfRule type="cellIs" dxfId="6210" priority="10758" stopIfTrue="1" operator="equal">
      <formula>"f"</formula>
    </cfRule>
  </conditionalFormatting>
  <conditionalFormatting sqref="BO141:BO152">
    <cfRule type="cellIs" dxfId="6209" priority="10756" stopIfTrue="1" operator="equal">
      <formula>"h"</formula>
    </cfRule>
    <cfRule type="cellIs" dxfId="6208" priority="10757" stopIfTrue="1" operator="equal">
      <formula>"g"</formula>
    </cfRule>
  </conditionalFormatting>
  <conditionalFormatting sqref="BR159:BR174">
    <cfRule type="cellIs" dxfId="6207" priority="10743" stopIfTrue="1" operator="equal">
      <formula>"f"</formula>
    </cfRule>
  </conditionalFormatting>
  <conditionalFormatting sqref="BR159:BR174">
    <cfRule type="cellIs" dxfId="6206" priority="10741" stopIfTrue="1" operator="equal">
      <formula>"h"</formula>
    </cfRule>
    <cfRule type="cellIs" dxfId="6205" priority="10742" stopIfTrue="1" operator="equal">
      <formula>"g"</formula>
    </cfRule>
  </conditionalFormatting>
  <conditionalFormatting sqref="BR159:BR174">
    <cfRule type="cellIs" dxfId="6204" priority="10740" stopIfTrue="1" operator="equal">
      <formula>"f"</formula>
    </cfRule>
  </conditionalFormatting>
  <conditionalFormatting sqref="BR159:BR174">
    <cfRule type="cellIs" dxfId="6203" priority="10738" stopIfTrue="1" operator="equal">
      <formula>"h"</formula>
    </cfRule>
    <cfRule type="cellIs" dxfId="6202" priority="10739" stopIfTrue="1" operator="equal">
      <formula>"g"</formula>
    </cfRule>
  </conditionalFormatting>
  <conditionalFormatting sqref="BR159:BR174">
    <cfRule type="cellIs" dxfId="6201" priority="10731" stopIfTrue="1" operator="equal">
      <formula>"f"</formula>
    </cfRule>
  </conditionalFormatting>
  <conditionalFormatting sqref="BR159:BR174">
    <cfRule type="cellIs" dxfId="6200" priority="10729" stopIfTrue="1" operator="equal">
      <formula>"h"</formula>
    </cfRule>
    <cfRule type="cellIs" dxfId="6199" priority="10730" stopIfTrue="1" operator="equal">
      <formula>"g"</formula>
    </cfRule>
  </conditionalFormatting>
  <conditionalFormatting sqref="BR159:BR174">
    <cfRule type="cellIs" dxfId="6198" priority="10728" stopIfTrue="1" operator="equal">
      <formula>"f"</formula>
    </cfRule>
  </conditionalFormatting>
  <conditionalFormatting sqref="BR159:BR174">
    <cfRule type="cellIs" dxfId="6197" priority="10726" stopIfTrue="1" operator="equal">
      <formula>"h"</formula>
    </cfRule>
    <cfRule type="cellIs" dxfId="6196" priority="10727" stopIfTrue="1" operator="equal">
      <formula>"g"</formula>
    </cfRule>
  </conditionalFormatting>
  <conditionalFormatting sqref="BR159:BR174">
    <cfRule type="cellIs" dxfId="6195" priority="10722" stopIfTrue="1" operator="equal">
      <formula>"f"</formula>
    </cfRule>
  </conditionalFormatting>
  <conditionalFormatting sqref="BR159:BR174">
    <cfRule type="cellIs" dxfId="6194" priority="10720" stopIfTrue="1" operator="equal">
      <formula>"h"</formula>
    </cfRule>
    <cfRule type="cellIs" dxfId="6193" priority="10721" stopIfTrue="1" operator="equal">
      <formula>"g"</formula>
    </cfRule>
  </conditionalFormatting>
  <conditionalFormatting sqref="AV159:AV174">
    <cfRule type="cellIs" dxfId="6192" priority="10716" stopIfTrue="1" operator="equal">
      <formula>"f"</formula>
    </cfRule>
  </conditionalFormatting>
  <conditionalFormatting sqref="AV159:AV174">
    <cfRule type="cellIs" dxfId="6191" priority="10714" stopIfTrue="1" operator="equal">
      <formula>"h"</formula>
    </cfRule>
    <cfRule type="cellIs" dxfId="6190" priority="10715" stopIfTrue="1" operator="equal">
      <formula>"g"</formula>
    </cfRule>
  </conditionalFormatting>
  <conditionalFormatting sqref="AV159:AV174">
    <cfRule type="cellIs" dxfId="6189" priority="10707" stopIfTrue="1" operator="equal">
      <formula>"f"</formula>
    </cfRule>
  </conditionalFormatting>
  <conditionalFormatting sqref="AV159:AV174">
    <cfRule type="cellIs" dxfId="6188" priority="10705" stopIfTrue="1" operator="equal">
      <formula>"h"</formula>
    </cfRule>
    <cfRule type="cellIs" dxfId="6187" priority="10706" stopIfTrue="1" operator="equal">
      <formula>"g"</formula>
    </cfRule>
  </conditionalFormatting>
  <conditionalFormatting sqref="AV159:AV174">
    <cfRule type="cellIs" dxfId="6186" priority="10701" stopIfTrue="1" operator="equal">
      <formula>"f"</formula>
    </cfRule>
  </conditionalFormatting>
  <conditionalFormatting sqref="AV159:AV174">
    <cfRule type="cellIs" dxfId="6185" priority="10699" stopIfTrue="1" operator="equal">
      <formula>"h"</formula>
    </cfRule>
    <cfRule type="cellIs" dxfId="6184" priority="10700" stopIfTrue="1" operator="equal">
      <formula>"g"</formula>
    </cfRule>
  </conditionalFormatting>
  <conditionalFormatting sqref="AW159:AW174">
    <cfRule type="cellIs" dxfId="6183" priority="10674" stopIfTrue="1" operator="equal">
      <formula>"f"</formula>
    </cfRule>
  </conditionalFormatting>
  <conditionalFormatting sqref="AW159:AW174">
    <cfRule type="cellIs" dxfId="6182" priority="10672" stopIfTrue="1" operator="equal">
      <formula>"h"</formula>
    </cfRule>
    <cfRule type="cellIs" dxfId="6181" priority="10673" stopIfTrue="1" operator="equal">
      <formula>"g"</formula>
    </cfRule>
  </conditionalFormatting>
  <conditionalFormatting sqref="AW159:AW174">
    <cfRule type="cellIs" dxfId="6180" priority="10671" stopIfTrue="1" operator="equal">
      <formula>"f"</formula>
    </cfRule>
  </conditionalFormatting>
  <conditionalFormatting sqref="AW159:AW174">
    <cfRule type="cellIs" dxfId="6179" priority="10669" stopIfTrue="1" operator="equal">
      <formula>"h"</formula>
    </cfRule>
    <cfRule type="cellIs" dxfId="6178" priority="10670" stopIfTrue="1" operator="equal">
      <formula>"g"</formula>
    </cfRule>
  </conditionalFormatting>
  <conditionalFormatting sqref="AV159:AW174">
    <cfRule type="cellIs" dxfId="6177" priority="10665" stopIfTrue="1" operator="equal">
      <formula>"f"</formula>
    </cfRule>
  </conditionalFormatting>
  <conditionalFormatting sqref="AV159:AW174">
    <cfRule type="cellIs" dxfId="6176" priority="10663" stopIfTrue="1" operator="equal">
      <formula>"h"</formula>
    </cfRule>
    <cfRule type="cellIs" dxfId="6175" priority="10664" stopIfTrue="1" operator="equal">
      <formula>"g"</formula>
    </cfRule>
  </conditionalFormatting>
  <conditionalFormatting sqref="AV159:AW174">
    <cfRule type="cellIs" dxfId="6174" priority="10668" stopIfTrue="1" operator="equal">
      <formula>"f"</formula>
    </cfRule>
  </conditionalFormatting>
  <conditionalFormatting sqref="AV159:AW174">
    <cfRule type="cellIs" dxfId="6173" priority="10666" stopIfTrue="1" operator="equal">
      <formula>"h"</formula>
    </cfRule>
    <cfRule type="cellIs" dxfId="6172" priority="10667" stopIfTrue="1" operator="equal">
      <formula>"g"</formula>
    </cfRule>
  </conditionalFormatting>
  <conditionalFormatting sqref="AV159:AW174">
    <cfRule type="cellIs" dxfId="6171" priority="10662" stopIfTrue="1" operator="equal">
      <formula>"f"</formula>
    </cfRule>
  </conditionalFormatting>
  <conditionalFormatting sqref="AV159:AW174">
    <cfRule type="cellIs" dxfId="6170" priority="10660" stopIfTrue="1" operator="equal">
      <formula>"h"</formula>
    </cfRule>
    <cfRule type="cellIs" dxfId="6169" priority="10661" stopIfTrue="1" operator="equal">
      <formula>"g"</formula>
    </cfRule>
  </conditionalFormatting>
  <conditionalFormatting sqref="AV159:AW174">
    <cfRule type="cellIs" dxfId="6168" priority="10659" stopIfTrue="1" operator="equal">
      <formula>"f"</formula>
    </cfRule>
  </conditionalFormatting>
  <conditionalFormatting sqref="AV159:AW174">
    <cfRule type="cellIs" dxfId="6167" priority="10657" stopIfTrue="1" operator="equal">
      <formula>"h"</formula>
    </cfRule>
    <cfRule type="cellIs" dxfId="6166" priority="10658" stopIfTrue="1" operator="equal">
      <formula>"g"</formula>
    </cfRule>
  </conditionalFormatting>
  <conditionalFormatting sqref="AV159:AW174">
    <cfRule type="cellIs" dxfId="6165" priority="10656" stopIfTrue="1" operator="equal">
      <formula>"f"</formula>
    </cfRule>
  </conditionalFormatting>
  <conditionalFormatting sqref="AV159:AW174">
    <cfRule type="cellIs" dxfId="6164" priority="10654" stopIfTrue="1" operator="equal">
      <formula>"h"</formula>
    </cfRule>
    <cfRule type="cellIs" dxfId="6163" priority="10655" stopIfTrue="1" operator="equal">
      <formula>"g"</formula>
    </cfRule>
  </conditionalFormatting>
  <conditionalFormatting sqref="AV159:AW174">
    <cfRule type="cellIs" dxfId="6162" priority="10653" stopIfTrue="1" operator="equal">
      <formula>"f"</formula>
    </cfRule>
  </conditionalFormatting>
  <conditionalFormatting sqref="AV159:AW174">
    <cfRule type="cellIs" dxfId="6161" priority="10651" stopIfTrue="1" operator="equal">
      <formula>"h"</formula>
    </cfRule>
    <cfRule type="cellIs" dxfId="6160" priority="10652" stopIfTrue="1" operator="equal">
      <formula>"g"</formula>
    </cfRule>
  </conditionalFormatting>
  <conditionalFormatting sqref="AV159:AW174">
    <cfRule type="cellIs" dxfId="6159" priority="10650" stopIfTrue="1" operator="equal">
      <formula>"f"</formula>
    </cfRule>
  </conditionalFormatting>
  <conditionalFormatting sqref="AV159:AW174">
    <cfRule type="cellIs" dxfId="6158" priority="10648" stopIfTrue="1" operator="equal">
      <formula>"h"</formula>
    </cfRule>
    <cfRule type="cellIs" dxfId="6157" priority="10649" stopIfTrue="1" operator="equal">
      <formula>"g"</formula>
    </cfRule>
  </conditionalFormatting>
  <conditionalFormatting sqref="AV159:AW174">
    <cfRule type="cellIs" dxfId="6156" priority="10647" stopIfTrue="1" operator="equal">
      <formula>"f"</formula>
    </cfRule>
  </conditionalFormatting>
  <conditionalFormatting sqref="AV159:AW174">
    <cfRule type="cellIs" dxfId="6155" priority="10645" stopIfTrue="1" operator="equal">
      <formula>"h"</formula>
    </cfRule>
    <cfRule type="cellIs" dxfId="6154" priority="10646" stopIfTrue="1" operator="equal">
      <formula>"g"</formula>
    </cfRule>
  </conditionalFormatting>
  <conditionalFormatting sqref="AV159:AV174">
    <cfRule type="cellIs" dxfId="6153" priority="10644" stopIfTrue="1" operator="equal">
      <formula>"f"</formula>
    </cfRule>
  </conditionalFormatting>
  <conditionalFormatting sqref="AV159:AV174">
    <cfRule type="cellIs" dxfId="6152" priority="10642" stopIfTrue="1" operator="equal">
      <formula>"h"</formula>
    </cfRule>
    <cfRule type="cellIs" dxfId="6151" priority="10643" stopIfTrue="1" operator="equal">
      <formula>"g"</formula>
    </cfRule>
  </conditionalFormatting>
  <conditionalFormatting sqref="AV159:AV174">
    <cfRule type="cellIs" dxfId="6150" priority="10641" stopIfTrue="1" operator="equal">
      <formula>"f"</formula>
    </cfRule>
  </conditionalFormatting>
  <conditionalFormatting sqref="AV159:AV174">
    <cfRule type="cellIs" dxfId="6149" priority="10639" stopIfTrue="1" operator="equal">
      <formula>"h"</formula>
    </cfRule>
    <cfRule type="cellIs" dxfId="6148" priority="10640" stopIfTrue="1" operator="equal">
      <formula>"g"</formula>
    </cfRule>
  </conditionalFormatting>
  <conditionalFormatting sqref="AV159:AV174">
    <cfRule type="cellIs" dxfId="6147" priority="10638" stopIfTrue="1" operator="equal">
      <formula>"f"</formula>
    </cfRule>
  </conditionalFormatting>
  <conditionalFormatting sqref="AV159:AV174">
    <cfRule type="cellIs" dxfId="6146" priority="10636" stopIfTrue="1" operator="equal">
      <formula>"h"</formula>
    </cfRule>
    <cfRule type="cellIs" dxfId="6145" priority="10637" stopIfTrue="1" operator="equal">
      <formula>"g"</formula>
    </cfRule>
  </conditionalFormatting>
  <conditionalFormatting sqref="AV159:AV174">
    <cfRule type="cellIs" dxfId="6144" priority="10635" stopIfTrue="1" operator="equal">
      <formula>"f"</formula>
    </cfRule>
  </conditionalFormatting>
  <conditionalFormatting sqref="AV159:AV174">
    <cfRule type="cellIs" dxfId="6143" priority="10633" stopIfTrue="1" operator="equal">
      <formula>"h"</formula>
    </cfRule>
    <cfRule type="cellIs" dxfId="6142" priority="10634" stopIfTrue="1" operator="equal">
      <formula>"g"</formula>
    </cfRule>
  </conditionalFormatting>
  <conditionalFormatting sqref="AV159:AV174">
    <cfRule type="cellIs" dxfId="6141" priority="10632" stopIfTrue="1" operator="equal">
      <formula>"f"</formula>
    </cfRule>
  </conditionalFormatting>
  <conditionalFormatting sqref="AV159:AV174">
    <cfRule type="cellIs" dxfId="6140" priority="10630" stopIfTrue="1" operator="equal">
      <formula>"h"</formula>
    </cfRule>
    <cfRule type="cellIs" dxfId="6139" priority="10631" stopIfTrue="1" operator="equal">
      <formula>"g"</formula>
    </cfRule>
  </conditionalFormatting>
  <conditionalFormatting sqref="AV159:AV174">
    <cfRule type="cellIs" dxfId="6138" priority="10629" stopIfTrue="1" operator="equal">
      <formula>"f"</formula>
    </cfRule>
  </conditionalFormatting>
  <conditionalFormatting sqref="AV159:AV174">
    <cfRule type="cellIs" dxfId="6137" priority="10627" stopIfTrue="1" operator="equal">
      <formula>"h"</formula>
    </cfRule>
    <cfRule type="cellIs" dxfId="6136" priority="10628" stopIfTrue="1" operator="equal">
      <formula>"g"</formula>
    </cfRule>
  </conditionalFormatting>
  <conditionalFormatting sqref="AV159:AV174">
    <cfRule type="cellIs" dxfId="6135" priority="10626" stopIfTrue="1" operator="equal">
      <formula>"f"</formula>
    </cfRule>
  </conditionalFormatting>
  <conditionalFormatting sqref="AV159:AV174">
    <cfRule type="cellIs" dxfId="6134" priority="10624" stopIfTrue="1" operator="equal">
      <formula>"h"</formula>
    </cfRule>
    <cfRule type="cellIs" dxfId="6133" priority="10625" stopIfTrue="1" operator="equal">
      <formula>"g"</formula>
    </cfRule>
  </conditionalFormatting>
  <conditionalFormatting sqref="AV159:AV174">
    <cfRule type="cellIs" dxfId="6132" priority="10623" stopIfTrue="1" operator="equal">
      <formula>"f"</formula>
    </cfRule>
  </conditionalFormatting>
  <conditionalFormatting sqref="AV159:AV174">
    <cfRule type="cellIs" dxfId="6131" priority="10621" stopIfTrue="1" operator="equal">
      <formula>"h"</formula>
    </cfRule>
    <cfRule type="cellIs" dxfId="6130" priority="10622" stopIfTrue="1" operator="equal">
      <formula>"g"</formula>
    </cfRule>
  </conditionalFormatting>
  <conditionalFormatting sqref="BN159:BN174">
    <cfRule type="cellIs" dxfId="6129" priority="10620" stopIfTrue="1" operator="equal">
      <formula>"f"</formula>
    </cfRule>
  </conditionalFormatting>
  <conditionalFormatting sqref="BN159:BN174">
    <cfRule type="cellIs" dxfId="6128" priority="10618" stopIfTrue="1" operator="equal">
      <formula>"h"</formula>
    </cfRule>
    <cfRule type="cellIs" dxfId="6127" priority="10619" stopIfTrue="1" operator="equal">
      <formula>"g"</formula>
    </cfRule>
  </conditionalFormatting>
  <conditionalFormatting sqref="BN159:BN174">
    <cfRule type="cellIs" dxfId="6126" priority="10617" stopIfTrue="1" operator="equal">
      <formula>"f"</formula>
    </cfRule>
  </conditionalFormatting>
  <conditionalFormatting sqref="BN159:BN174">
    <cfRule type="cellIs" dxfId="6125" priority="10615" stopIfTrue="1" operator="equal">
      <formula>"h"</formula>
    </cfRule>
    <cfRule type="cellIs" dxfId="6124" priority="10616" stopIfTrue="1" operator="equal">
      <formula>"g"</formula>
    </cfRule>
  </conditionalFormatting>
  <conditionalFormatting sqref="BN159:BN174">
    <cfRule type="cellIs" dxfId="6123" priority="10614" stopIfTrue="1" operator="equal">
      <formula>"f"</formula>
    </cfRule>
  </conditionalFormatting>
  <conditionalFormatting sqref="BN159:BN174">
    <cfRule type="cellIs" dxfId="6122" priority="10612" stopIfTrue="1" operator="equal">
      <formula>"h"</formula>
    </cfRule>
    <cfRule type="cellIs" dxfId="6121" priority="10613" stopIfTrue="1" operator="equal">
      <formula>"g"</formula>
    </cfRule>
  </conditionalFormatting>
  <conditionalFormatting sqref="BN159:BN174">
    <cfRule type="cellIs" dxfId="6120" priority="10611" stopIfTrue="1" operator="equal">
      <formula>"f"</formula>
    </cfRule>
  </conditionalFormatting>
  <conditionalFormatting sqref="BN159:BN174">
    <cfRule type="cellIs" dxfId="6119" priority="10609" stopIfTrue="1" operator="equal">
      <formula>"h"</formula>
    </cfRule>
    <cfRule type="cellIs" dxfId="6118" priority="10610" stopIfTrue="1" operator="equal">
      <formula>"g"</formula>
    </cfRule>
  </conditionalFormatting>
  <conditionalFormatting sqref="BN159:BN174">
    <cfRule type="cellIs" dxfId="6117" priority="10608" stopIfTrue="1" operator="equal">
      <formula>"f"</formula>
    </cfRule>
  </conditionalFormatting>
  <conditionalFormatting sqref="BN159:BN174">
    <cfRule type="cellIs" dxfId="6116" priority="10606" stopIfTrue="1" operator="equal">
      <formula>"h"</formula>
    </cfRule>
    <cfRule type="cellIs" dxfId="6115" priority="10607" stopIfTrue="1" operator="equal">
      <formula>"g"</formula>
    </cfRule>
  </conditionalFormatting>
  <conditionalFormatting sqref="BN159:BN174">
    <cfRule type="cellIs" dxfId="6114" priority="10605" stopIfTrue="1" operator="equal">
      <formula>"f"</formula>
    </cfRule>
  </conditionalFormatting>
  <conditionalFormatting sqref="BN159:BN174">
    <cfRule type="cellIs" dxfId="6113" priority="10603" stopIfTrue="1" operator="equal">
      <formula>"h"</formula>
    </cfRule>
    <cfRule type="cellIs" dxfId="6112" priority="10604" stopIfTrue="1" operator="equal">
      <formula>"g"</formula>
    </cfRule>
  </conditionalFormatting>
  <conditionalFormatting sqref="BN159:BN174">
    <cfRule type="cellIs" dxfId="6111" priority="10602" stopIfTrue="1" operator="equal">
      <formula>"f"</formula>
    </cfRule>
  </conditionalFormatting>
  <conditionalFormatting sqref="BN159:BN174">
    <cfRule type="cellIs" dxfId="6110" priority="10600" stopIfTrue="1" operator="equal">
      <formula>"h"</formula>
    </cfRule>
    <cfRule type="cellIs" dxfId="6109" priority="10601" stopIfTrue="1" operator="equal">
      <formula>"g"</formula>
    </cfRule>
  </conditionalFormatting>
  <conditionalFormatting sqref="BN159:BN174">
    <cfRule type="cellIs" dxfId="6108" priority="10599" stopIfTrue="1" operator="equal">
      <formula>"f"</formula>
    </cfRule>
  </conditionalFormatting>
  <conditionalFormatting sqref="BN159:BN174">
    <cfRule type="cellIs" dxfId="6107" priority="10597" stopIfTrue="1" operator="equal">
      <formula>"h"</formula>
    </cfRule>
    <cfRule type="cellIs" dxfId="6106" priority="10598" stopIfTrue="1" operator="equal">
      <formula>"g"</formula>
    </cfRule>
  </conditionalFormatting>
  <conditionalFormatting sqref="BN159:BN174">
    <cfRule type="cellIs" dxfId="6105" priority="10596" stopIfTrue="1" operator="equal">
      <formula>"f"</formula>
    </cfRule>
  </conditionalFormatting>
  <conditionalFormatting sqref="BN159:BN174">
    <cfRule type="cellIs" dxfId="6104" priority="10594" stopIfTrue="1" operator="equal">
      <formula>"h"</formula>
    </cfRule>
    <cfRule type="cellIs" dxfId="6103" priority="10595" stopIfTrue="1" operator="equal">
      <formula>"g"</formula>
    </cfRule>
  </conditionalFormatting>
  <conditionalFormatting sqref="BN159:BN174">
    <cfRule type="cellIs" dxfId="6102" priority="10593" stopIfTrue="1" operator="equal">
      <formula>"f"</formula>
    </cfRule>
  </conditionalFormatting>
  <conditionalFormatting sqref="BN159:BN174">
    <cfRule type="cellIs" dxfId="6101" priority="10591" stopIfTrue="1" operator="equal">
      <formula>"h"</formula>
    </cfRule>
    <cfRule type="cellIs" dxfId="6100" priority="10592" stopIfTrue="1" operator="equal">
      <formula>"g"</formula>
    </cfRule>
  </conditionalFormatting>
  <conditionalFormatting sqref="BN159:BN174">
    <cfRule type="cellIs" dxfId="6099" priority="10590" stopIfTrue="1" operator="equal">
      <formula>"f"</formula>
    </cfRule>
  </conditionalFormatting>
  <conditionalFormatting sqref="BN159:BN174">
    <cfRule type="cellIs" dxfId="6098" priority="10588" stopIfTrue="1" operator="equal">
      <formula>"h"</formula>
    </cfRule>
    <cfRule type="cellIs" dxfId="6097" priority="10589" stopIfTrue="1" operator="equal">
      <formula>"g"</formula>
    </cfRule>
  </conditionalFormatting>
  <conditionalFormatting sqref="BN159:BN174">
    <cfRule type="cellIs" dxfId="6096" priority="10587" stopIfTrue="1" operator="equal">
      <formula>"f"</formula>
    </cfRule>
  </conditionalFormatting>
  <conditionalFormatting sqref="BN159:BN174">
    <cfRule type="cellIs" dxfId="6095" priority="10585" stopIfTrue="1" operator="equal">
      <formula>"h"</formula>
    </cfRule>
    <cfRule type="cellIs" dxfId="6094" priority="10586" stopIfTrue="1" operator="equal">
      <formula>"g"</formula>
    </cfRule>
  </conditionalFormatting>
  <conditionalFormatting sqref="BN159:BN174">
    <cfRule type="cellIs" dxfId="6093" priority="10584" stopIfTrue="1" operator="equal">
      <formula>"f"</formula>
    </cfRule>
  </conditionalFormatting>
  <conditionalFormatting sqref="BN159:BN174">
    <cfRule type="cellIs" dxfId="6092" priority="10582" stopIfTrue="1" operator="equal">
      <formula>"h"</formula>
    </cfRule>
    <cfRule type="cellIs" dxfId="6091" priority="10583" stopIfTrue="1" operator="equal">
      <formula>"g"</formula>
    </cfRule>
  </conditionalFormatting>
  <conditionalFormatting sqref="BN159:BN174">
    <cfRule type="cellIs" dxfId="6090" priority="10581" stopIfTrue="1" operator="equal">
      <formula>"f"</formula>
    </cfRule>
  </conditionalFormatting>
  <conditionalFormatting sqref="BN159:BN174">
    <cfRule type="cellIs" dxfId="6089" priority="10579" stopIfTrue="1" operator="equal">
      <formula>"h"</formula>
    </cfRule>
    <cfRule type="cellIs" dxfId="6088" priority="10580" stopIfTrue="1" operator="equal">
      <formula>"g"</formula>
    </cfRule>
  </conditionalFormatting>
  <conditionalFormatting sqref="BN159:BN174">
    <cfRule type="cellIs" dxfId="6087" priority="10578" stopIfTrue="1" operator="equal">
      <formula>"f"</formula>
    </cfRule>
  </conditionalFormatting>
  <conditionalFormatting sqref="BN159:BN174">
    <cfRule type="cellIs" dxfId="6086" priority="10576" stopIfTrue="1" operator="equal">
      <formula>"h"</formula>
    </cfRule>
    <cfRule type="cellIs" dxfId="6085" priority="10577" stopIfTrue="1" operator="equal">
      <formula>"g"</formula>
    </cfRule>
  </conditionalFormatting>
  <conditionalFormatting sqref="BN159:BN174">
    <cfRule type="cellIs" dxfId="6084" priority="10575" stopIfTrue="1" operator="equal">
      <formula>"f"</formula>
    </cfRule>
  </conditionalFormatting>
  <conditionalFormatting sqref="BN159:BN174">
    <cfRule type="cellIs" dxfId="6083" priority="10573" stopIfTrue="1" operator="equal">
      <formula>"h"</formula>
    </cfRule>
    <cfRule type="cellIs" dxfId="6082" priority="10574" stopIfTrue="1" operator="equal">
      <formula>"g"</formula>
    </cfRule>
  </conditionalFormatting>
  <conditionalFormatting sqref="BP159:BP174">
    <cfRule type="cellIs" dxfId="6081" priority="10569" stopIfTrue="1" operator="equal">
      <formula>"f"</formula>
    </cfRule>
  </conditionalFormatting>
  <conditionalFormatting sqref="BP159:BP174">
    <cfRule type="cellIs" dxfId="6080" priority="10567" stopIfTrue="1" operator="equal">
      <formula>"h"</formula>
    </cfRule>
    <cfRule type="cellIs" dxfId="6079" priority="10568" stopIfTrue="1" operator="equal">
      <formula>"g"</formula>
    </cfRule>
  </conditionalFormatting>
  <conditionalFormatting sqref="BP159:BP174">
    <cfRule type="cellIs" dxfId="6078" priority="10572" stopIfTrue="1" operator="equal">
      <formula>"f"</formula>
    </cfRule>
  </conditionalFormatting>
  <conditionalFormatting sqref="BP159:BP174">
    <cfRule type="cellIs" dxfId="6077" priority="10570" stopIfTrue="1" operator="equal">
      <formula>"h"</formula>
    </cfRule>
    <cfRule type="cellIs" dxfId="6076" priority="10571" stopIfTrue="1" operator="equal">
      <formula>"g"</formula>
    </cfRule>
  </conditionalFormatting>
  <conditionalFormatting sqref="BP159:BP174">
    <cfRule type="cellIs" dxfId="6075" priority="10566" stopIfTrue="1" operator="equal">
      <formula>"f"</formula>
    </cfRule>
  </conditionalFormatting>
  <conditionalFormatting sqref="BP159:BP174">
    <cfRule type="cellIs" dxfId="6074" priority="10564" stopIfTrue="1" operator="equal">
      <formula>"h"</formula>
    </cfRule>
    <cfRule type="cellIs" dxfId="6073" priority="10565" stopIfTrue="1" operator="equal">
      <formula>"g"</formula>
    </cfRule>
  </conditionalFormatting>
  <conditionalFormatting sqref="BP159:BP174">
    <cfRule type="cellIs" dxfId="6072" priority="10563" stopIfTrue="1" operator="equal">
      <formula>"f"</formula>
    </cfRule>
  </conditionalFormatting>
  <conditionalFormatting sqref="BP159:BP174">
    <cfRule type="cellIs" dxfId="6071" priority="10561" stopIfTrue="1" operator="equal">
      <formula>"h"</formula>
    </cfRule>
    <cfRule type="cellIs" dxfId="6070" priority="10562" stopIfTrue="1" operator="equal">
      <formula>"g"</formula>
    </cfRule>
  </conditionalFormatting>
  <conditionalFormatting sqref="BP159:BP174">
    <cfRule type="cellIs" dxfId="6069" priority="10557" stopIfTrue="1" operator="equal">
      <formula>"f"</formula>
    </cfRule>
  </conditionalFormatting>
  <conditionalFormatting sqref="BP159:BP174">
    <cfRule type="cellIs" dxfId="6068" priority="10555" stopIfTrue="1" operator="equal">
      <formula>"h"</formula>
    </cfRule>
    <cfRule type="cellIs" dxfId="6067" priority="10556" stopIfTrue="1" operator="equal">
      <formula>"g"</formula>
    </cfRule>
  </conditionalFormatting>
  <conditionalFormatting sqref="BP159:BP174">
    <cfRule type="cellIs" dxfId="6066" priority="10560" stopIfTrue="1" operator="equal">
      <formula>"f"</formula>
    </cfRule>
  </conditionalFormatting>
  <conditionalFormatting sqref="BP159:BP174">
    <cfRule type="cellIs" dxfId="6065" priority="10558" stopIfTrue="1" operator="equal">
      <formula>"h"</formula>
    </cfRule>
    <cfRule type="cellIs" dxfId="6064" priority="10559" stopIfTrue="1" operator="equal">
      <formula>"g"</formula>
    </cfRule>
  </conditionalFormatting>
  <conditionalFormatting sqref="BP159:BP174">
    <cfRule type="cellIs" dxfId="6063" priority="10554" stopIfTrue="1" operator="equal">
      <formula>"f"</formula>
    </cfRule>
  </conditionalFormatting>
  <conditionalFormatting sqref="BP159:BP174">
    <cfRule type="cellIs" dxfId="6062" priority="10552" stopIfTrue="1" operator="equal">
      <formula>"h"</formula>
    </cfRule>
    <cfRule type="cellIs" dxfId="6061" priority="10553" stopIfTrue="1" operator="equal">
      <formula>"g"</formula>
    </cfRule>
  </conditionalFormatting>
  <conditionalFormatting sqref="BP159:BP174">
    <cfRule type="cellIs" dxfId="6060" priority="10551" stopIfTrue="1" operator="equal">
      <formula>"f"</formula>
    </cfRule>
  </conditionalFormatting>
  <conditionalFormatting sqref="BP159:BP174">
    <cfRule type="cellIs" dxfId="6059" priority="10549" stopIfTrue="1" operator="equal">
      <formula>"h"</formula>
    </cfRule>
    <cfRule type="cellIs" dxfId="6058" priority="10550" stopIfTrue="1" operator="equal">
      <formula>"g"</formula>
    </cfRule>
  </conditionalFormatting>
  <conditionalFormatting sqref="AO159:AP174">
    <cfRule type="cellIs" dxfId="6057" priority="10548" stopIfTrue="1" operator="equal">
      <formula>"f"</formula>
    </cfRule>
  </conditionalFormatting>
  <conditionalFormatting sqref="AO159:AP174">
    <cfRule type="cellIs" dxfId="6056" priority="10546" stopIfTrue="1" operator="equal">
      <formula>"h"</formula>
    </cfRule>
    <cfRule type="cellIs" dxfId="6055" priority="10547" stopIfTrue="1" operator="equal">
      <formula>"g"</formula>
    </cfRule>
  </conditionalFormatting>
  <conditionalFormatting sqref="AO159:AP174">
    <cfRule type="cellIs" dxfId="6054" priority="10545" stopIfTrue="1" operator="equal">
      <formula>"f"</formula>
    </cfRule>
  </conditionalFormatting>
  <conditionalFormatting sqref="AO159:AP174">
    <cfRule type="cellIs" dxfId="6053" priority="10543" stopIfTrue="1" operator="equal">
      <formula>"h"</formula>
    </cfRule>
    <cfRule type="cellIs" dxfId="6052" priority="10544" stopIfTrue="1" operator="equal">
      <formula>"g"</formula>
    </cfRule>
  </conditionalFormatting>
  <conditionalFormatting sqref="AO159:AP174">
    <cfRule type="cellIs" dxfId="6051" priority="10539" stopIfTrue="1" operator="equal">
      <formula>"f"</formula>
    </cfRule>
  </conditionalFormatting>
  <conditionalFormatting sqref="AO159:AP174">
    <cfRule type="cellIs" dxfId="6050" priority="10537" stopIfTrue="1" operator="equal">
      <formula>"h"</formula>
    </cfRule>
    <cfRule type="cellIs" dxfId="6049" priority="10538" stopIfTrue="1" operator="equal">
      <formula>"g"</formula>
    </cfRule>
  </conditionalFormatting>
  <conditionalFormatting sqref="AO159:AP174">
    <cfRule type="cellIs" dxfId="6048" priority="10536" stopIfTrue="1" operator="equal">
      <formula>"f"</formula>
    </cfRule>
  </conditionalFormatting>
  <conditionalFormatting sqref="AO159:AP174">
    <cfRule type="cellIs" dxfId="6047" priority="10534" stopIfTrue="1" operator="equal">
      <formula>"h"</formula>
    </cfRule>
    <cfRule type="cellIs" dxfId="6046" priority="10535" stopIfTrue="1" operator="equal">
      <formula>"g"</formula>
    </cfRule>
  </conditionalFormatting>
  <conditionalFormatting sqref="AO159:AP174">
    <cfRule type="cellIs" dxfId="6045" priority="10533" stopIfTrue="1" operator="equal">
      <formula>"f"</formula>
    </cfRule>
  </conditionalFormatting>
  <conditionalFormatting sqref="AO159:AP174">
    <cfRule type="cellIs" dxfId="6044" priority="10531" stopIfTrue="1" operator="equal">
      <formula>"h"</formula>
    </cfRule>
    <cfRule type="cellIs" dxfId="6043" priority="10532" stopIfTrue="1" operator="equal">
      <formula>"g"</formula>
    </cfRule>
  </conditionalFormatting>
  <conditionalFormatting sqref="AO159:AP174">
    <cfRule type="cellIs" dxfId="6042" priority="10542" stopIfTrue="1" operator="equal">
      <formula>"f"</formula>
    </cfRule>
  </conditionalFormatting>
  <conditionalFormatting sqref="AO159:AP174">
    <cfRule type="cellIs" dxfId="6041" priority="10540" stopIfTrue="1" operator="equal">
      <formula>"h"</formula>
    </cfRule>
    <cfRule type="cellIs" dxfId="6040" priority="10541" stopIfTrue="1" operator="equal">
      <formula>"g"</formula>
    </cfRule>
  </conditionalFormatting>
  <conditionalFormatting sqref="AO159:AP174">
    <cfRule type="cellIs" dxfId="6039" priority="10530" stopIfTrue="1" operator="equal">
      <formula>"f"</formula>
    </cfRule>
  </conditionalFormatting>
  <conditionalFormatting sqref="AO159:AP174">
    <cfRule type="cellIs" dxfId="6038" priority="10528" stopIfTrue="1" operator="equal">
      <formula>"h"</formula>
    </cfRule>
    <cfRule type="cellIs" dxfId="6037" priority="10529" stopIfTrue="1" operator="equal">
      <formula>"g"</formula>
    </cfRule>
  </conditionalFormatting>
  <conditionalFormatting sqref="AO159:AP174">
    <cfRule type="cellIs" dxfId="6036" priority="10527" stopIfTrue="1" operator="equal">
      <formula>"f"</formula>
    </cfRule>
  </conditionalFormatting>
  <conditionalFormatting sqref="AO159:AP174">
    <cfRule type="cellIs" dxfId="6035" priority="10525" stopIfTrue="1" operator="equal">
      <formula>"h"</formula>
    </cfRule>
    <cfRule type="cellIs" dxfId="6034" priority="10526" stopIfTrue="1" operator="equal">
      <formula>"g"</formula>
    </cfRule>
  </conditionalFormatting>
  <conditionalFormatting sqref="AO159:AP174">
    <cfRule type="cellIs" dxfId="6033" priority="10524" stopIfTrue="1" operator="equal">
      <formula>"f"</formula>
    </cfRule>
  </conditionalFormatting>
  <conditionalFormatting sqref="AO159:AP174">
    <cfRule type="cellIs" dxfId="6032" priority="10522" stopIfTrue="1" operator="equal">
      <formula>"h"</formula>
    </cfRule>
    <cfRule type="cellIs" dxfId="6031" priority="10523" stopIfTrue="1" operator="equal">
      <formula>"g"</formula>
    </cfRule>
  </conditionalFormatting>
  <conditionalFormatting sqref="AO159:AP174">
    <cfRule type="cellIs" dxfId="6030" priority="10521" stopIfTrue="1" operator="equal">
      <formula>"f"</formula>
    </cfRule>
  </conditionalFormatting>
  <conditionalFormatting sqref="AO159:AP174">
    <cfRule type="cellIs" dxfId="6029" priority="10519" stopIfTrue="1" operator="equal">
      <formula>"h"</formula>
    </cfRule>
    <cfRule type="cellIs" dxfId="6028" priority="10520" stopIfTrue="1" operator="equal">
      <formula>"g"</formula>
    </cfRule>
  </conditionalFormatting>
  <conditionalFormatting sqref="AO159:AP174">
    <cfRule type="cellIs" dxfId="6027" priority="10518" stopIfTrue="1" operator="equal">
      <formula>"f"</formula>
    </cfRule>
  </conditionalFormatting>
  <conditionalFormatting sqref="AO159:AP174">
    <cfRule type="cellIs" dxfId="6026" priority="10516" stopIfTrue="1" operator="equal">
      <formula>"h"</formula>
    </cfRule>
    <cfRule type="cellIs" dxfId="6025" priority="10517" stopIfTrue="1" operator="equal">
      <formula>"g"</formula>
    </cfRule>
  </conditionalFormatting>
  <conditionalFormatting sqref="AO159:AP174">
    <cfRule type="cellIs" dxfId="6024" priority="10515" stopIfTrue="1" operator="equal">
      <formula>"f"</formula>
    </cfRule>
  </conditionalFormatting>
  <conditionalFormatting sqref="AO159:AP174">
    <cfRule type="cellIs" dxfId="6023" priority="10513" stopIfTrue="1" operator="equal">
      <formula>"h"</formula>
    </cfRule>
    <cfRule type="cellIs" dxfId="6022" priority="10514" stopIfTrue="1" operator="equal">
      <formula>"g"</formula>
    </cfRule>
  </conditionalFormatting>
  <conditionalFormatting sqref="AO159:AP174">
    <cfRule type="cellIs" dxfId="6021" priority="10509" stopIfTrue="1" operator="equal">
      <formula>"f"</formula>
    </cfRule>
  </conditionalFormatting>
  <conditionalFormatting sqref="AO159:AP174">
    <cfRule type="cellIs" dxfId="6020" priority="10507" stopIfTrue="1" operator="equal">
      <formula>"h"</formula>
    </cfRule>
    <cfRule type="cellIs" dxfId="6019" priority="10508" stopIfTrue="1" operator="equal">
      <formula>"g"</formula>
    </cfRule>
  </conditionalFormatting>
  <conditionalFormatting sqref="AO159:AP174">
    <cfRule type="cellIs" dxfId="6018" priority="10512" stopIfTrue="1" operator="equal">
      <formula>"f"</formula>
    </cfRule>
  </conditionalFormatting>
  <conditionalFormatting sqref="AO159:AP174">
    <cfRule type="cellIs" dxfId="6017" priority="10510" stopIfTrue="1" operator="equal">
      <formula>"h"</formula>
    </cfRule>
    <cfRule type="cellIs" dxfId="6016" priority="10511" stopIfTrue="1" operator="equal">
      <formula>"g"</formula>
    </cfRule>
  </conditionalFormatting>
  <conditionalFormatting sqref="AO159:AP174">
    <cfRule type="cellIs" dxfId="6015" priority="10506" stopIfTrue="1" operator="equal">
      <formula>"f"</formula>
    </cfRule>
  </conditionalFormatting>
  <conditionalFormatting sqref="AO159:AP174">
    <cfRule type="cellIs" dxfId="6014" priority="10504" stopIfTrue="1" operator="equal">
      <formula>"h"</formula>
    </cfRule>
    <cfRule type="cellIs" dxfId="6013" priority="10505" stopIfTrue="1" operator="equal">
      <formula>"g"</formula>
    </cfRule>
  </conditionalFormatting>
  <conditionalFormatting sqref="AO159:AP174">
    <cfRule type="cellIs" dxfId="6012" priority="10503" stopIfTrue="1" operator="equal">
      <formula>"f"</formula>
    </cfRule>
  </conditionalFormatting>
  <conditionalFormatting sqref="AO159:AP174">
    <cfRule type="cellIs" dxfId="6011" priority="10501" stopIfTrue="1" operator="equal">
      <formula>"h"</formula>
    </cfRule>
    <cfRule type="cellIs" dxfId="6010" priority="10502" stopIfTrue="1" operator="equal">
      <formula>"g"</formula>
    </cfRule>
  </conditionalFormatting>
  <conditionalFormatting sqref="AO159:AP174">
    <cfRule type="cellIs" dxfId="6009" priority="10497" stopIfTrue="1" operator="equal">
      <formula>"f"</formula>
    </cfRule>
  </conditionalFormatting>
  <conditionalFormatting sqref="AO159:AP174">
    <cfRule type="cellIs" dxfId="6008" priority="10495" stopIfTrue="1" operator="equal">
      <formula>"h"</formula>
    </cfRule>
    <cfRule type="cellIs" dxfId="6007" priority="10496" stopIfTrue="1" operator="equal">
      <formula>"g"</formula>
    </cfRule>
  </conditionalFormatting>
  <conditionalFormatting sqref="AO159:AP174">
    <cfRule type="cellIs" dxfId="6006" priority="10500" stopIfTrue="1" operator="equal">
      <formula>"f"</formula>
    </cfRule>
  </conditionalFormatting>
  <conditionalFormatting sqref="AO159:AP174">
    <cfRule type="cellIs" dxfId="6005" priority="10498" stopIfTrue="1" operator="equal">
      <formula>"h"</formula>
    </cfRule>
    <cfRule type="cellIs" dxfId="6004" priority="10499" stopIfTrue="1" operator="equal">
      <formula>"g"</formula>
    </cfRule>
  </conditionalFormatting>
  <conditionalFormatting sqref="AO159:AP174">
    <cfRule type="cellIs" dxfId="6003" priority="10494" stopIfTrue="1" operator="equal">
      <formula>"f"</formula>
    </cfRule>
  </conditionalFormatting>
  <conditionalFormatting sqref="AO159:AP174">
    <cfRule type="cellIs" dxfId="6002" priority="10492" stopIfTrue="1" operator="equal">
      <formula>"h"</formula>
    </cfRule>
    <cfRule type="cellIs" dxfId="6001" priority="10493" stopIfTrue="1" operator="equal">
      <formula>"g"</formula>
    </cfRule>
  </conditionalFormatting>
  <conditionalFormatting sqref="AO159:AP174">
    <cfRule type="cellIs" dxfId="6000" priority="10491" stopIfTrue="1" operator="equal">
      <formula>"f"</formula>
    </cfRule>
  </conditionalFormatting>
  <conditionalFormatting sqref="AO159:AP174">
    <cfRule type="cellIs" dxfId="5999" priority="10489" stopIfTrue="1" operator="equal">
      <formula>"h"</formula>
    </cfRule>
    <cfRule type="cellIs" dxfId="5998" priority="10490" stopIfTrue="1" operator="equal">
      <formula>"g"</formula>
    </cfRule>
  </conditionalFormatting>
  <conditionalFormatting sqref="AO159:AP174">
    <cfRule type="cellIs" dxfId="5997" priority="10488" stopIfTrue="1" operator="equal">
      <formula>"f"</formula>
    </cfRule>
  </conditionalFormatting>
  <conditionalFormatting sqref="AO159:AP174">
    <cfRule type="cellIs" dxfId="5996" priority="10486" stopIfTrue="1" operator="equal">
      <formula>"h"</formula>
    </cfRule>
    <cfRule type="cellIs" dxfId="5995" priority="10487" stopIfTrue="1" operator="equal">
      <formula>"g"</formula>
    </cfRule>
  </conditionalFormatting>
  <conditionalFormatting sqref="AO159:AP174">
    <cfRule type="cellIs" dxfId="5994" priority="10485" stopIfTrue="1" operator="equal">
      <formula>"f"</formula>
    </cfRule>
  </conditionalFormatting>
  <conditionalFormatting sqref="AO159:AP174">
    <cfRule type="cellIs" dxfId="5993" priority="10483" stopIfTrue="1" operator="equal">
      <formula>"h"</formula>
    </cfRule>
    <cfRule type="cellIs" dxfId="5992" priority="10484" stopIfTrue="1" operator="equal">
      <formula>"g"</formula>
    </cfRule>
  </conditionalFormatting>
  <conditionalFormatting sqref="AO159:AP174">
    <cfRule type="cellIs" dxfId="5991" priority="10482" stopIfTrue="1" operator="equal">
      <formula>"f"</formula>
    </cfRule>
  </conditionalFormatting>
  <conditionalFormatting sqref="AO159:AP174">
    <cfRule type="cellIs" dxfId="5990" priority="10480" stopIfTrue="1" operator="equal">
      <formula>"h"</formula>
    </cfRule>
    <cfRule type="cellIs" dxfId="5989" priority="10481" stopIfTrue="1" operator="equal">
      <formula>"g"</formula>
    </cfRule>
  </conditionalFormatting>
  <conditionalFormatting sqref="AO159:AP174">
    <cfRule type="cellIs" dxfId="5988" priority="10479" stopIfTrue="1" operator="equal">
      <formula>"f"</formula>
    </cfRule>
  </conditionalFormatting>
  <conditionalFormatting sqref="AO159:AP174">
    <cfRule type="cellIs" dxfId="5987" priority="10477" stopIfTrue="1" operator="equal">
      <formula>"h"</formula>
    </cfRule>
    <cfRule type="cellIs" dxfId="5986" priority="10478" stopIfTrue="1" operator="equal">
      <formula>"g"</formula>
    </cfRule>
  </conditionalFormatting>
  <conditionalFormatting sqref="AN159:AN174">
    <cfRule type="cellIs" dxfId="5985" priority="10473" stopIfTrue="1" operator="equal">
      <formula>"f"</formula>
    </cfRule>
  </conditionalFormatting>
  <conditionalFormatting sqref="AN159:AN174">
    <cfRule type="cellIs" dxfId="5984" priority="10471" stopIfTrue="1" operator="equal">
      <formula>"h"</formula>
    </cfRule>
    <cfRule type="cellIs" dxfId="5983" priority="10472" stopIfTrue="1" operator="equal">
      <formula>"g"</formula>
    </cfRule>
  </conditionalFormatting>
  <conditionalFormatting sqref="AN159:AN174">
    <cfRule type="cellIs" dxfId="5982" priority="10476" stopIfTrue="1" operator="equal">
      <formula>"f"</formula>
    </cfRule>
  </conditionalFormatting>
  <conditionalFormatting sqref="AN159:AN174">
    <cfRule type="cellIs" dxfId="5981" priority="10474" stopIfTrue="1" operator="equal">
      <formula>"h"</formula>
    </cfRule>
    <cfRule type="cellIs" dxfId="5980" priority="10475" stopIfTrue="1" operator="equal">
      <formula>"g"</formula>
    </cfRule>
  </conditionalFormatting>
  <conditionalFormatting sqref="AN159:AN174">
    <cfRule type="cellIs" dxfId="5979" priority="10470" stopIfTrue="1" operator="equal">
      <formula>"f"</formula>
    </cfRule>
  </conditionalFormatting>
  <conditionalFormatting sqref="AN159:AN174">
    <cfRule type="cellIs" dxfId="5978" priority="10468" stopIfTrue="1" operator="equal">
      <formula>"h"</formula>
    </cfRule>
    <cfRule type="cellIs" dxfId="5977" priority="10469" stopIfTrue="1" operator="equal">
      <formula>"g"</formula>
    </cfRule>
  </conditionalFormatting>
  <conditionalFormatting sqref="AN159:AN174">
    <cfRule type="cellIs" dxfId="5976" priority="10467" stopIfTrue="1" operator="equal">
      <formula>"f"</formula>
    </cfRule>
  </conditionalFormatting>
  <conditionalFormatting sqref="AN159:AN174">
    <cfRule type="cellIs" dxfId="5975" priority="10465" stopIfTrue="1" operator="equal">
      <formula>"h"</formula>
    </cfRule>
    <cfRule type="cellIs" dxfId="5974" priority="10466" stopIfTrue="1" operator="equal">
      <formula>"g"</formula>
    </cfRule>
  </conditionalFormatting>
  <conditionalFormatting sqref="AN159:AN174">
    <cfRule type="cellIs" dxfId="5973" priority="10464" stopIfTrue="1" operator="equal">
      <formula>"f"</formula>
    </cfRule>
  </conditionalFormatting>
  <conditionalFormatting sqref="AN159:AN174">
    <cfRule type="cellIs" dxfId="5972" priority="10462" stopIfTrue="1" operator="equal">
      <formula>"h"</formula>
    </cfRule>
    <cfRule type="cellIs" dxfId="5971" priority="10463" stopIfTrue="1" operator="equal">
      <formula>"g"</formula>
    </cfRule>
  </conditionalFormatting>
  <conditionalFormatting sqref="AN159:AN174">
    <cfRule type="cellIs" dxfId="5970" priority="10461" stopIfTrue="1" operator="equal">
      <formula>"f"</formula>
    </cfRule>
  </conditionalFormatting>
  <conditionalFormatting sqref="AN159:AN174">
    <cfRule type="cellIs" dxfId="5969" priority="10459" stopIfTrue="1" operator="equal">
      <formula>"h"</formula>
    </cfRule>
    <cfRule type="cellIs" dxfId="5968" priority="10460" stopIfTrue="1" operator="equal">
      <formula>"g"</formula>
    </cfRule>
  </conditionalFormatting>
  <conditionalFormatting sqref="BC141:BD152">
    <cfRule type="cellIs" dxfId="5967" priority="11106" stopIfTrue="1" operator="equal">
      <formula>"f"</formula>
    </cfRule>
  </conditionalFormatting>
  <conditionalFormatting sqref="BC141:BD152">
    <cfRule type="cellIs" dxfId="5966" priority="11104" stopIfTrue="1" operator="equal">
      <formula>"h"</formula>
    </cfRule>
    <cfRule type="cellIs" dxfId="5965" priority="11105" stopIfTrue="1" operator="equal">
      <formula>"g"</formula>
    </cfRule>
  </conditionalFormatting>
  <conditionalFormatting sqref="BC141:BC152">
    <cfRule type="cellIs" dxfId="5964" priority="11103" stopIfTrue="1" operator="equal">
      <formula>"f"</formula>
    </cfRule>
  </conditionalFormatting>
  <conditionalFormatting sqref="BC141:BC152">
    <cfRule type="cellIs" dxfId="5963" priority="11101" stopIfTrue="1" operator="equal">
      <formula>"h"</formula>
    </cfRule>
    <cfRule type="cellIs" dxfId="5962" priority="11102" stopIfTrue="1" operator="equal">
      <formula>"g"</formula>
    </cfRule>
  </conditionalFormatting>
  <conditionalFormatting sqref="BC141:BC152">
    <cfRule type="cellIs" dxfId="5961" priority="11097" stopIfTrue="1" operator="equal">
      <formula>"f"</formula>
    </cfRule>
  </conditionalFormatting>
  <conditionalFormatting sqref="BC141:BC152">
    <cfRule type="cellIs" dxfId="5960" priority="11095" stopIfTrue="1" operator="equal">
      <formula>"h"</formula>
    </cfRule>
    <cfRule type="cellIs" dxfId="5959" priority="11096" stopIfTrue="1" operator="equal">
      <formula>"g"</formula>
    </cfRule>
  </conditionalFormatting>
  <conditionalFormatting sqref="BC141:BC152">
    <cfRule type="cellIs" dxfId="5958" priority="11100" stopIfTrue="1" operator="equal">
      <formula>"f"</formula>
    </cfRule>
  </conditionalFormatting>
  <conditionalFormatting sqref="BC141:BC152">
    <cfRule type="cellIs" dxfId="5957" priority="11098" stopIfTrue="1" operator="equal">
      <formula>"h"</formula>
    </cfRule>
    <cfRule type="cellIs" dxfId="5956" priority="11099" stopIfTrue="1" operator="equal">
      <formula>"g"</formula>
    </cfRule>
  </conditionalFormatting>
  <conditionalFormatting sqref="BC141:BC152">
    <cfRule type="cellIs" dxfId="5955" priority="11094" stopIfTrue="1" operator="equal">
      <formula>"f"</formula>
    </cfRule>
  </conditionalFormatting>
  <conditionalFormatting sqref="BC141:BC152">
    <cfRule type="cellIs" dxfId="5954" priority="11092" stopIfTrue="1" operator="equal">
      <formula>"h"</formula>
    </cfRule>
    <cfRule type="cellIs" dxfId="5953" priority="11093" stopIfTrue="1" operator="equal">
      <formula>"g"</formula>
    </cfRule>
  </conditionalFormatting>
  <conditionalFormatting sqref="BC141:BC152">
    <cfRule type="cellIs" dxfId="5952" priority="11091" stopIfTrue="1" operator="equal">
      <formula>"f"</formula>
    </cfRule>
  </conditionalFormatting>
  <conditionalFormatting sqref="BC141:BC152">
    <cfRule type="cellIs" dxfId="5951" priority="11089" stopIfTrue="1" operator="equal">
      <formula>"h"</formula>
    </cfRule>
    <cfRule type="cellIs" dxfId="5950" priority="11090" stopIfTrue="1" operator="equal">
      <formula>"g"</formula>
    </cfRule>
  </conditionalFormatting>
  <conditionalFormatting sqref="BC141:BC152">
    <cfRule type="cellIs" dxfId="5949" priority="11088" stopIfTrue="1" operator="equal">
      <formula>"f"</formula>
    </cfRule>
  </conditionalFormatting>
  <conditionalFormatting sqref="BC141:BC152">
    <cfRule type="cellIs" dxfId="5948" priority="11086" stopIfTrue="1" operator="equal">
      <formula>"h"</formula>
    </cfRule>
    <cfRule type="cellIs" dxfId="5947" priority="11087" stopIfTrue="1" operator="equal">
      <formula>"g"</formula>
    </cfRule>
  </conditionalFormatting>
  <conditionalFormatting sqref="BC141:BC152">
    <cfRule type="cellIs" dxfId="5946" priority="11085" stopIfTrue="1" operator="equal">
      <formula>"f"</formula>
    </cfRule>
  </conditionalFormatting>
  <conditionalFormatting sqref="BC141:BC152">
    <cfRule type="cellIs" dxfId="5945" priority="11083" stopIfTrue="1" operator="equal">
      <formula>"h"</formula>
    </cfRule>
    <cfRule type="cellIs" dxfId="5944" priority="11084" stopIfTrue="1" operator="equal">
      <formula>"g"</formula>
    </cfRule>
  </conditionalFormatting>
  <conditionalFormatting sqref="BC141:BC152">
    <cfRule type="cellIs" dxfId="5943" priority="11082" stopIfTrue="1" operator="equal">
      <formula>"f"</formula>
    </cfRule>
  </conditionalFormatting>
  <conditionalFormatting sqref="BC141:BC152">
    <cfRule type="cellIs" dxfId="5942" priority="11080" stopIfTrue="1" operator="equal">
      <formula>"h"</formula>
    </cfRule>
    <cfRule type="cellIs" dxfId="5941" priority="11081" stopIfTrue="1" operator="equal">
      <formula>"g"</formula>
    </cfRule>
  </conditionalFormatting>
  <conditionalFormatting sqref="AZ141:BB152">
    <cfRule type="cellIs" dxfId="5940" priority="11079" stopIfTrue="1" operator="equal">
      <formula>"f"</formula>
    </cfRule>
  </conditionalFormatting>
  <conditionalFormatting sqref="AZ141:BB152">
    <cfRule type="cellIs" dxfId="5939" priority="11077" stopIfTrue="1" operator="equal">
      <formula>"h"</formula>
    </cfRule>
    <cfRule type="cellIs" dxfId="5938" priority="11078" stopIfTrue="1" operator="equal">
      <formula>"g"</formula>
    </cfRule>
  </conditionalFormatting>
  <conditionalFormatting sqref="AZ141:BB152">
    <cfRule type="cellIs" dxfId="5937" priority="11073" stopIfTrue="1" operator="equal">
      <formula>"f"</formula>
    </cfRule>
  </conditionalFormatting>
  <conditionalFormatting sqref="AZ141:BB152">
    <cfRule type="cellIs" dxfId="5936" priority="11071" stopIfTrue="1" operator="equal">
      <formula>"h"</formula>
    </cfRule>
    <cfRule type="cellIs" dxfId="5935" priority="11072" stopIfTrue="1" operator="equal">
      <formula>"g"</formula>
    </cfRule>
  </conditionalFormatting>
  <conditionalFormatting sqref="AZ141:BB152">
    <cfRule type="cellIs" dxfId="5934" priority="11076" stopIfTrue="1" operator="equal">
      <formula>"f"</formula>
    </cfRule>
  </conditionalFormatting>
  <conditionalFormatting sqref="AZ141:BB152">
    <cfRule type="cellIs" dxfId="5933" priority="11074" stopIfTrue="1" operator="equal">
      <formula>"h"</formula>
    </cfRule>
    <cfRule type="cellIs" dxfId="5932" priority="11075" stopIfTrue="1" operator="equal">
      <formula>"g"</formula>
    </cfRule>
  </conditionalFormatting>
  <conditionalFormatting sqref="AZ141:BB152">
    <cfRule type="cellIs" dxfId="5931" priority="11070" stopIfTrue="1" operator="equal">
      <formula>"f"</formula>
    </cfRule>
  </conditionalFormatting>
  <conditionalFormatting sqref="AZ141:BB152">
    <cfRule type="cellIs" dxfId="5930" priority="11068" stopIfTrue="1" operator="equal">
      <formula>"h"</formula>
    </cfRule>
    <cfRule type="cellIs" dxfId="5929" priority="11069" stopIfTrue="1" operator="equal">
      <formula>"g"</formula>
    </cfRule>
  </conditionalFormatting>
  <conditionalFormatting sqref="AZ141:BB152">
    <cfRule type="cellIs" dxfId="5928" priority="11067" stopIfTrue="1" operator="equal">
      <formula>"f"</formula>
    </cfRule>
  </conditionalFormatting>
  <conditionalFormatting sqref="AZ141:BB152">
    <cfRule type="cellIs" dxfId="5927" priority="11065" stopIfTrue="1" operator="equal">
      <formula>"h"</formula>
    </cfRule>
    <cfRule type="cellIs" dxfId="5926" priority="11066" stopIfTrue="1" operator="equal">
      <formula>"g"</formula>
    </cfRule>
  </conditionalFormatting>
  <conditionalFormatting sqref="AZ141:BB152">
    <cfRule type="cellIs" dxfId="5925" priority="11064" stopIfTrue="1" operator="equal">
      <formula>"f"</formula>
    </cfRule>
  </conditionalFormatting>
  <conditionalFormatting sqref="AZ141:BB152">
    <cfRule type="cellIs" dxfId="5924" priority="11062" stopIfTrue="1" operator="equal">
      <formula>"h"</formula>
    </cfRule>
    <cfRule type="cellIs" dxfId="5923" priority="11063" stopIfTrue="1" operator="equal">
      <formula>"g"</formula>
    </cfRule>
  </conditionalFormatting>
  <conditionalFormatting sqref="AZ141:BB152">
    <cfRule type="cellIs" dxfId="5922" priority="11061" stopIfTrue="1" operator="equal">
      <formula>"f"</formula>
    </cfRule>
  </conditionalFormatting>
  <conditionalFormatting sqref="AZ141:BB152">
    <cfRule type="cellIs" dxfId="5921" priority="11059" stopIfTrue="1" operator="equal">
      <formula>"h"</formula>
    </cfRule>
    <cfRule type="cellIs" dxfId="5920" priority="11060" stopIfTrue="1" operator="equal">
      <formula>"g"</formula>
    </cfRule>
  </conditionalFormatting>
  <conditionalFormatting sqref="AZ141:BB152">
    <cfRule type="cellIs" dxfId="5919" priority="11058" stopIfTrue="1" operator="equal">
      <formula>"f"</formula>
    </cfRule>
  </conditionalFormatting>
  <conditionalFormatting sqref="AZ141:BB152">
    <cfRule type="cellIs" dxfId="5918" priority="11056" stopIfTrue="1" operator="equal">
      <formula>"h"</formula>
    </cfRule>
    <cfRule type="cellIs" dxfId="5917" priority="11057" stopIfTrue="1" operator="equal">
      <formula>"g"</formula>
    </cfRule>
  </conditionalFormatting>
  <conditionalFormatting sqref="AZ141:BB152">
    <cfRule type="cellIs" dxfId="5916" priority="11055" stopIfTrue="1" operator="equal">
      <formula>"f"</formula>
    </cfRule>
  </conditionalFormatting>
  <conditionalFormatting sqref="AZ141:BB152">
    <cfRule type="cellIs" dxfId="5915" priority="11053" stopIfTrue="1" operator="equal">
      <formula>"h"</formula>
    </cfRule>
    <cfRule type="cellIs" dxfId="5914" priority="11054" stopIfTrue="1" operator="equal">
      <formula>"g"</formula>
    </cfRule>
  </conditionalFormatting>
  <conditionalFormatting sqref="AZ141:BB152">
    <cfRule type="cellIs" dxfId="5913" priority="11052" stopIfTrue="1" operator="equal">
      <formula>"f"</formula>
    </cfRule>
  </conditionalFormatting>
  <conditionalFormatting sqref="AZ141:BB152">
    <cfRule type="cellIs" dxfId="5912" priority="11050" stopIfTrue="1" operator="equal">
      <formula>"h"</formula>
    </cfRule>
    <cfRule type="cellIs" dxfId="5911" priority="11051" stopIfTrue="1" operator="equal">
      <formula>"g"</formula>
    </cfRule>
  </conditionalFormatting>
  <conditionalFormatting sqref="AZ141:BB152">
    <cfRule type="cellIs" dxfId="5910" priority="11049" stopIfTrue="1" operator="equal">
      <formula>"f"</formula>
    </cfRule>
  </conditionalFormatting>
  <conditionalFormatting sqref="AZ141:BB152">
    <cfRule type="cellIs" dxfId="5909" priority="11047" stopIfTrue="1" operator="equal">
      <formula>"h"</formula>
    </cfRule>
    <cfRule type="cellIs" dxfId="5908" priority="11048" stopIfTrue="1" operator="equal">
      <formula>"g"</formula>
    </cfRule>
  </conditionalFormatting>
  <conditionalFormatting sqref="AZ141:BB152">
    <cfRule type="cellIs" dxfId="5907" priority="11046" stopIfTrue="1" operator="equal">
      <formula>"f"</formula>
    </cfRule>
  </conditionalFormatting>
  <conditionalFormatting sqref="AZ141:BB152">
    <cfRule type="cellIs" dxfId="5906" priority="11044" stopIfTrue="1" operator="equal">
      <formula>"h"</formula>
    </cfRule>
    <cfRule type="cellIs" dxfId="5905" priority="11045" stopIfTrue="1" operator="equal">
      <formula>"g"</formula>
    </cfRule>
  </conditionalFormatting>
  <conditionalFormatting sqref="AZ141:BB152">
    <cfRule type="cellIs" dxfId="5904" priority="11043" stopIfTrue="1" operator="equal">
      <formula>"f"</formula>
    </cfRule>
  </conditionalFormatting>
  <conditionalFormatting sqref="AZ141:BB152">
    <cfRule type="cellIs" dxfId="5903" priority="11041" stopIfTrue="1" operator="equal">
      <formula>"h"</formula>
    </cfRule>
    <cfRule type="cellIs" dxfId="5902" priority="11042" stopIfTrue="1" operator="equal">
      <formula>"g"</formula>
    </cfRule>
  </conditionalFormatting>
  <conditionalFormatting sqref="AZ141:BB152">
    <cfRule type="cellIs" dxfId="5901" priority="11040" stopIfTrue="1" operator="equal">
      <formula>"f"</formula>
    </cfRule>
  </conditionalFormatting>
  <conditionalFormatting sqref="AZ141:BB152">
    <cfRule type="cellIs" dxfId="5900" priority="11038" stopIfTrue="1" operator="equal">
      <formula>"h"</formula>
    </cfRule>
    <cfRule type="cellIs" dxfId="5899" priority="11039" stopIfTrue="1" operator="equal">
      <formula>"g"</formula>
    </cfRule>
  </conditionalFormatting>
  <conditionalFormatting sqref="AZ141:BB152">
    <cfRule type="cellIs" dxfId="5898" priority="11037" stopIfTrue="1" operator="equal">
      <formula>"f"</formula>
    </cfRule>
  </conditionalFormatting>
  <conditionalFormatting sqref="AZ141:BB152">
    <cfRule type="cellIs" dxfId="5897" priority="11035" stopIfTrue="1" operator="equal">
      <formula>"h"</formula>
    </cfRule>
    <cfRule type="cellIs" dxfId="5896" priority="11036" stopIfTrue="1" operator="equal">
      <formula>"g"</formula>
    </cfRule>
  </conditionalFormatting>
  <conditionalFormatting sqref="BG141:BI152">
    <cfRule type="cellIs" dxfId="5895" priority="10842" stopIfTrue="1" operator="equal">
      <formula>"f"</formula>
    </cfRule>
  </conditionalFormatting>
  <conditionalFormatting sqref="BG141:BI152">
    <cfRule type="cellIs" dxfId="5894" priority="10840" stopIfTrue="1" operator="equal">
      <formula>"h"</formula>
    </cfRule>
    <cfRule type="cellIs" dxfId="5893" priority="10841" stopIfTrue="1" operator="equal">
      <formula>"g"</formula>
    </cfRule>
  </conditionalFormatting>
  <conditionalFormatting sqref="BG141:BI152">
    <cfRule type="cellIs" dxfId="5892" priority="10839" stopIfTrue="1" operator="equal">
      <formula>"f"</formula>
    </cfRule>
  </conditionalFormatting>
  <conditionalFormatting sqref="BG141:BI152">
    <cfRule type="cellIs" dxfId="5891" priority="10837" stopIfTrue="1" operator="equal">
      <formula>"h"</formula>
    </cfRule>
    <cfRule type="cellIs" dxfId="5890" priority="10838" stopIfTrue="1" operator="equal">
      <formula>"g"</formula>
    </cfRule>
  </conditionalFormatting>
  <conditionalFormatting sqref="BG141:BI152">
    <cfRule type="cellIs" dxfId="5889" priority="10833" stopIfTrue="1" operator="equal">
      <formula>"f"</formula>
    </cfRule>
  </conditionalFormatting>
  <conditionalFormatting sqref="BG141:BI152">
    <cfRule type="cellIs" dxfId="5888" priority="10831" stopIfTrue="1" operator="equal">
      <formula>"h"</formula>
    </cfRule>
    <cfRule type="cellIs" dxfId="5887" priority="10832" stopIfTrue="1" operator="equal">
      <formula>"g"</formula>
    </cfRule>
  </conditionalFormatting>
  <conditionalFormatting sqref="BG141:BI152">
    <cfRule type="cellIs" dxfId="5886" priority="10836" stopIfTrue="1" operator="equal">
      <formula>"f"</formula>
    </cfRule>
  </conditionalFormatting>
  <conditionalFormatting sqref="BG141:BI152">
    <cfRule type="cellIs" dxfId="5885" priority="10834" stopIfTrue="1" operator="equal">
      <formula>"h"</formula>
    </cfRule>
    <cfRule type="cellIs" dxfId="5884" priority="10835" stopIfTrue="1" operator="equal">
      <formula>"g"</formula>
    </cfRule>
  </conditionalFormatting>
  <conditionalFormatting sqref="BG141:BI152">
    <cfRule type="cellIs" dxfId="5883" priority="10830" stopIfTrue="1" operator="equal">
      <formula>"f"</formula>
    </cfRule>
  </conditionalFormatting>
  <conditionalFormatting sqref="BG141:BI152">
    <cfRule type="cellIs" dxfId="5882" priority="10828" stopIfTrue="1" operator="equal">
      <formula>"h"</formula>
    </cfRule>
    <cfRule type="cellIs" dxfId="5881" priority="10829" stopIfTrue="1" operator="equal">
      <formula>"g"</formula>
    </cfRule>
  </conditionalFormatting>
  <conditionalFormatting sqref="BG141:BI152">
    <cfRule type="cellIs" dxfId="5880" priority="10827" stopIfTrue="1" operator="equal">
      <formula>"f"</formula>
    </cfRule>
  </conditionalFormatting>
  <conditionalFormatting sqref="BG141:BI152">
    <cfRule type="cellIs" dxfId="5879" priority="10825" stopIfTrue="1" operator="equal">
      <formula>"h"</formula>
    </cfRule>
    <cfRule type="cellIs" dxfId="5878" priority="10826" stopIfTrue="1" operator="equal">
      <formula>"g"</formula>
    </cfRule>
  </conditionalFormatting>
  <conditionalFormatting sqref="BG141:BI152">
    <cfRule type="cellIs" dxfId="5877" priority="10821" stopIfTrue="1" operator="equal">
      <formula>"f"</formula>
    </cfRule>
  </conditionalFormatting>
  <conditionalFormatting sqref="BG141:BI152">
    <cfRule type="cellIs" dxfId="5876" priority="10819" stopIfTrue="1" operator="equal">
      <formula>"h"</formula>
    </cfRule>
    <cfRule type="cellIs" dxfId="5875" priority="10820" stopIfTrue="1" operator="equal">
      <formula>"g"</formula>
    </cfRule>
  </conditionalFormatting>
  <conditionalFormatting sqref="BG141:BI152">
    <cfRule type="cellIs" dxfId="5874" priority="10824" stopIfTrue="1" operator="equal">
      <formula>"f"</formula>
    </cfRule>
  </conditionalFormatting>
  <conditionalFormatting sqref="BG141:BI152">
    <cfRule type="cellIs" dxfId="5873" priority="10822" stopIfTrue="1" operator="equal">
      <formula>"h"</formula>
    </cfRule>
    <cfRule type="cellIs" dxfId="5872" priority="10823" stopIfTrue="1" operator="equal">
      <formula>"g"</formula>
    </cfRule>
  </conditionalFormatting>
  <conditionalFormatting sqref="BO141:BO152">
    <cfRule type="cellIs" dxfId="5871" priority="10746" stopIfTrue="1" operator="equal">
      <formula>"f"</formula>
    </cfRule>
  </conditionalFormatting>
  <conditionalFormatting sqref="BO141:BO152">
    <cfRule type="cellIs" dxfId="5870" priority="10744" stopIfTrue="1" operator="equal">
      <formula>"h"</formula>
    </cfRule>
    <cfRule type="cellIs" dxfId="5869" priority="10745" stopIfTrue="1" operator="equal">
      <formula>"g"</formula>
    </cfRule>
  </conditionalFormatting>
  <conditionalFormatting sqref="BR159:BR174">
    <cfRule type="cellIs" dxfId="5868" priority="10737" stopIfTrue="1" operator="equal">
      <formula>"f"</formula>
    </cfRule>
  </conditionalFormatting>
  <conditionalFormatting sqref="BR159:BR174">
    <cfRule type="cellIs" dxfId="5867" priority="10735" stopIfTrue="1" operator="equal">
      <formula>"h"</formula>
    </cfRule>
    <cfRule type="cellIs" dxfId="5866" priority="10736" stopIfTrue="1" operator="equal">
      <formula>"g"</formula>
    </cfRule>
  </conditionalFormatting>
  <conditionalFormatting sqref="BR159:BR174">
    <cfRule type="cellIs" dxfId="5865" priority="10734" stopIfTrue="1" operator="equal">
      <formula>"f"</formula>
    </cfRule>
  </conditionalFormatting>
  <conditionalFormatting sqref="BR159:BR174">
    <cfRule type="cellIs" dxfId="5864" priority="10732" stopIfTrue="1" operator="equal">
      <formula>"h"</formula>
    </cfRule>
    <cfRule type="cellIs" dxfId="5863" priority="10733" stopIfTrue="1" operator="equal">
      <formula>"g"</formula>
    </cfRule>
  </conditionalFormatting>
  <conditionalFormatting sqref="BR159:BR174">
    <cfRule type="cellIs" dxfId="5862" priority="10725" stopIfTrue="1" operator="equal">
      <formula>"f"</formula>
    </cfRule>
  </conditionalFormatting>
  <conditionalFormatting sqref="BR159:BR174">
    <cfRule type="cellIs" dxfId="5861" priority="10723" stopIfTrue="1" operator="equal">
      <formula>"h"</formula>
    </cfRule>
    <cfRule type="cellIs" dxfId="5860" priority="10724" stopIfTrue="1" operator="equal">
      <formula>"g"</formula>
    </cfRule>
  </conditionalFormatting>
  <conditionalFormatting sqref="BQ159:BQ174">
    <cfRule type="cellIs" dxfId="5859" priority="10719" stopIfTrue="1" operator="equal">
      <formula>"f"</formula>
    </cfRule>
  </conditionalFormatting>
  <conditionalFormatting sqref="BQ159:BQ174">
    <cfRule type="cellIs" dxfId="5858" priority="10717" stopIfTrue="1" operator="equal">
      <formula>"h"</formula>
    </cfRule>
    <cfRule type="cellIs" dxfId="5857" priority="10718" stopIfTrue="1" operator="equal">
      <formula>"g"</formula>
    </cfRule>
  </conditionalFormatting>
  <conditionalFormatting sqref="AV159:AV174">
    <cfRule type="cellIs" dxfId="5856" priority="10713" stopIfTrue="1" operator="equal">
      <formula>"f"</formula>
    </cfRule>
  </conditionalFormatting>
  <conditionalFormatting sqref="AV159:AV174">
    <cfRule type="cellIs" dxfId="5855" priority="10711" stopIfTrue="1" operator="equal">
      <formula>"h"</formula>
    </cfRule>
    <cfRule type="cellIs" dxfId="5854" priority="10712" stopIfTrue="1" operator="equal">
      <formula>"g"</formula>
    </cfRule>
  </conditionalFormatting>
  <conditionalFormatting sqref="AV159:AV174">
    <cfRule type="cellIs" dxfId="5853" priority="10704" stopIfTrue="1" operator="equal">
      <formula>"f"</formula>
    </cfRule>
  </conditionalFormatting>
  <conditionalFormatting sqref="AV159:AV174">
    <cfRule type="cellIs" dxfId="5852" priority="10702" stopIfTrue="1" operator="equal">
      <formula>"h"</formula>
    </cfRule>
    <cfRule type="cellIs" dxfId="5851" priority="10703" stopIfTrue="1" operator="equal">
      <formula>"g"</formula>
    </cfRule>
  </conditionalFormatting>
  <conditionalFormatting sqref="AV159:AV174">
    <cfRule type="cellIs" dxfId="5850" priority="10710" stopIfTrue="1" operator="equal">
      <formula>"f"</formula>
    </cfRule>
  </conditionalFormatting>
  <conditionalFormatting sqref="AV159:AV174">
    <cfRule type="cellIs" dxfId="5849" priority="10708" stopIfTrue="1" operator="equal">
      <formula>"h"</formula>
    </cfRule>
    <cfRule type="cellIs" dxfId="5848" priority="10709" stopIfTrue="1" operator="equal">
      <formula>"g"</formula>
    </cfRule>
  </conditionalFormatting>
  <conditionalFormatting sqref="AV159:AV174">
    <cfRule type="cellIs" dxfId="5847" priority="10698" stopIfTrue="1" operator="equal">
      <formula>"f"</formula>
    </cfRule>
  </conditionalFormatting>
  <conditionalFormatting sqref="AV159:AV174">
    <cfRule type="cellIs" dxfId="5846" priority="10696" stopIfTrue="1" operator="equal">
      <formula>"h"</formula>
    </cfRule>
    <cfRule type="cellIs" dxfId="5845" priority="10697" stopIfTrue="1" operator="equal">
      <formula>"g"</formula>
    </cfRule>
  </conditionalFormatting>
  <conditionalFormatting sqref="AV159:AV174">
    <cfRule type="cellIs" dxfId="5844" priority="10695" stopIfTrue="1" operator="equal">
      <formula>"f"</formula>
    </cfRule>
  </conditionalFormatting>
  <conditionalFormatting sqref="AV159:AV174">
    <cfRule type="cellIs" dxfId="5843" priority="10693" stopIfTrue="1" operator="equal">
      <formula>"h"</formula>
    </cfRule>
    <cfRule type="cellIs" dxfId="5842" priority="10694" stopIfTrue="1" operator="equal">
      <formula>"g"</formula>
    </cfRule>
  </conditionalFormatting>
  <conditionalFormatting sqref="AW159:AW174">
    <cfRule type="cellIs" dxfId="5841" priority="10689" stopIfTrue="1" operator="equal">
      <formula>"f"</formula>
    </cfRule>
  </conditionalFormatting>
  <conditionalFormatting sqref="AW159:AW174">
    <cfRule type="cellIs" dxfId="5840" priority="10687" stopIfTrue="1" operator="equal">
      <formula>"h"</formula>
    </cfRule>
    <cfRule type="cellIs" dxfId="5839" priority="10688" stopIfTrue="1" operator="equal">
      <formula>"g"</formula>
    </cfRule>
  </conditionalFormatting>
  <conditionalFormatting sqref="AW159:AW174">
    <cfRule type="cellIs" dxfId="5838" priority="10692" stopIfTrue="1" operator="equal">
      <formula>"f"</formula>
    </cfRule>
  </conditionalFormatting>
  <conditionalFormatting sqref="AW159:AW174">
    <cfRule type="cellIs" dxfId="5837" priority="10690" stopIfTrue="1" operator="equal">
      <formula>"h"</formula>
    </cfRule>
    <cfRule type="cellIs" dxfId="5836" priority="10691" stopIfTrue="1" operator="equal">
      <formula>"g"</formula>
    </cfRule>
  </conditionalFormatting>
  <conditionalFormatting sqref="AW159:AW174">
    <cfRule type="cellIs" dxfId="5835" priority="10686" stopIfTrue="1" operator="equal">
      <formula>"f"</formula>
    </cfRule>
  </conditionalFormatting>
  <conditionalFormatting sqref="AW159:AW174">
    <cfRule type="cellIs" dxfId="5834" priority="10684" stopIfTrue="1" operator="equal">
      <formula>"h"</formula>
    </cfRule>
    <cfRule type="cellIs" dxfId="5833" priority="10685" stopIfTrue="1" operator="equal">
      <formula>"g"</formula>
    </cfRule>
  </conditionalFormatting>
  <conditionalFormatting sqref="AW159:AW174">
    <cfRule type="cellIs" dxfId="5832" priority="10683" stopIfTrue="1" operator="equal">
      <formula>"f"</formula>
    </cfRule>
  </conditionalFormatting>
  <conditionalFormatting sqref="AW159:AW174">
    <cfRule type="cellIs" dxfId="5831" priority="10681" stopIfTrue="1" operator="equal">
      <formula>"h"</formula>
    </cfRule>
    <cfRule type="cellIs" dxfId="5830" priority="10682" stopIfTrue="1" operator="equal">
      <formula>"g"</formula>
    </cfRule>
  </conditionalFormatting>
  <conditionalFormatting sqref="AW159:AW174">
    <cfRule type="cellIs" dxfId="5829" priority="10677" stopIfTrue="1" operator="equal">
      <formula>"f"</formula>
    </cfRule>
  </conditionalFormatting>
  <conditionalFormatting sqref="AW159:AW174">
    <cfRule type="cellIs" dxfId="5828" priority="10675" stopIfTrue="1" operator="equal">
      <formula>"h"</formula>
    </cfRule>
    <cfRule type="cellIs" dxfId="5827" priority="10676" stopIfTrue="1" operator="equal">
      <formula>"g"</formula>
    </cfRule>
  </conditionalFormatting>
  <conditionalFormatting sqref="AW159:AW174">
    <cfRule type="cellIs" dxfId="5826" priority="10680" stopIfTrue="1" operator="equal">
      <formula>"f"</formula>
    </cfRule>
  </conditionalFormatting>
  <conditionalFormatting sqref="AW159:AW174">
    <cfRule type="cellIs" dxfId="5825" priority="10678" stopIfTrue="1" operator="equal">
      <formula>"h"</formula>
    </cfRule>
    <cfRule type="cellIs" dxfId="5824" priority="10679" stopIfTrue="1" operator="equal">
      <formula>"g"</formula>
    </cfRule>
  </conditionalFormatting>
  <conditionalFormatting sqref="AZ141:BB152">
    <cfRule type="cellIs" dxfId="5823" priority="11034" stopIfTrue="1" operator="equal">
      <formula>"f"</formula>
    </cfRule>
  </conditionalFormatting>
  <conditionalFormatting sqref="AZ141:BB152">
    <cfRule type="cellIs" dxfId="5822" priority="11032" stopIfTrue="1" operator="equal">
      <formula>"h"</formula>
    </cfRule>
    <cfRule type="cellIs" dxfId="5821" priority="11033" stopIfTrue="1" operator="equal">
      <formula>"g"</formula>
    </cfRule>
  </conditionalFormatting>
  <conditionalFormatting sqref="AZ141:BB152">
    <cfRule type="cellIs" dxfId="5820" priority="11031" stopIfTrue="1" operator="equal">
      <formula>"f"</formula>
    </cfRule>
  </conditionalFormatting>
  <conditionalFormatting sqref="AZ141:BB152">
    <cfRule type="cellIs" dxfId="5819" priority="11029" stopIfTrue="1" operator="equal">
      <formula>"h"</formula>
    </cfRule>
    <cfRule type="cellIs" dxfId="5818" priority="11030" stopIfTrue="1" operator="equal">
      <formula>"g"</formula>
    </cfRule>
  </conditionalFormatting>
  <conditionalFormatting sqref="AZ141:BB152">
    <cfRule type="cellIs" dxfId="5817" priority="11025" stopIfTrue="1" operator="equal">
      <formula>"f"</formula>
    </cfRule>
  </conditionalFormatting>
  <conditionalFormatting sqref="AZ141:BB152">
    <cfRule type="cellIs" dxfId="5816" priority="11023" stopIfTrue="1" operator="equal">
      <formula>"h"</formula>
    </cfRule>
    <cfRule type="cellIs" dxfId="5815" priority="11024" stopIfTrue="1" operator="equal">
      <formula>"g"</formula>
    </cfRule>
  </conditionalFormatting>
  <conditionalFormatting sqref="AZ141:BB152">
    <cfRule type="cellIs" dxfId="5814" priority="11028" stopIfTrue="1" operator="equal">
      <formula>"f"</formula>
    </cfRule>
  </conditionalFormatting>
  <conditionalFormatting sqref="AZ141:BB152">
    <cfRule type="cellIs" dxfId="5813" priority="11026" stopIfTrue="1" operator="equal">
      <formula>"h"</formula>
    </cfRule>
    <cfRule type="cellIs" dxfId="5812" priority="11027" stopIfTrue="1" operator="equal">
      <formula>"g"</formula>
    </cfRule>
  </conditionalFormatting>
  <conditionalFormatting sqref="AZ141:BB152">
    <cfRule type="cellIs" dxfId="5811" priority="11022" stopIfTrue="1" operator="equal">
      <formula>"f"</formula>
    </cfRule>
  </conditionalFormatting>
  <conditionalFormatting sqref="AZ141:BB152">
    <cfRule type="cellIs" dxfId="5810" priority="11020" stopIfTrue="1" operator="equal">
      <formula>"h"</formula>
    </cfRule>
    <cfRule type="cellIs" dxfId="5809" priority="11021" stopIfTrue="1" operator="equal">
      <formula>"g"</formula>
    </cfRule>
  </conditionalFormatting>
  <conditionalFormatting sqref="AZ141:BB152">
    <cfRule type="cellIs" dxfId="5808" priority="11019" stopIfTrue="1" operator="equal">
      <formula>"f"</formula>
    </cfRule>
  </conditionalFormatting>
  <conditionalFormatting sqref="AZ141:BB152">
    <cfRule type="cellIs" dxfId="5807" priority="11017" stopIfTrue="1" operator="equal">
      <formula>"h"</formula>
    </cfRule>
    <cfRule type="cellIs" dxfId="5806" priority="11018" stopIfTrue="1" operator="equal">
      <formula>"g"</formula>
    </cfRule>
  </conditionalFormatting>
  <conditionalFormatting sqref="AZ141:BB152">
    <cfRule type="cellIs" dxfId="5805" priority="11013" stopIfTrue="1" operator="equal">
      <formula>"f"</formula>
    </cfRule>
  </conditionalFormatting>
  <conditionalFormatting sqref="AZ141:BB152">
    <cfRule type="cellIs" dxfId="5804" priority="11011" stopIfTrue="1" operator="equal">
      <formula>"h"</formula>
    </cfRule>
    <cfRule type="cellIs" dxfId="5803" priority="11012" stopIfTrue="1" operator="equal">
      <formula>"g"</formula>
    </cfRule>
  </conditionalFormatting>
  <conditionalFormatting sqref="AZ141:BB152">
    <cfRule type="cellIs" dxfId="5802" priority="11016" stopIfTrue="1" operator="equal">
      <formula>"f"</formula>
    </cfRule>
  </conditionalFormatting>
  <conditionalFormatting sqref="AZ141:BB152">
    <cfRule type="cellIs" dxfId="5801" priority="11014" stopIfTrue="1" operator="equal">
      <formula>"h"</formula>
    </cfRule>
    <cfRule type="cellIs" dxfId="5800" priority="11015" stopIfTrue="1" operator="equal">
      <formula>"g"</formula>
    </cfRule>
  </conditionalFormatting>
  <conditionalFormatting sqref="AZ141:BB152">
    <cfRule type="cellIs" dxfId="5799" priority="11010" stopIfTrue="1" operator="equal">
      <formula>"f"</formula>
    </cfRule>
  </conditionalFormatting>
  <conditionalFormatting sqref="AZ141:BB152">
    <cfRule type="cellIs" dxfId="5798" priority="11008" stopIfTrue="1" operator="equal">
      <formula>"h"</formula>
    </cfRule>
    <cfRule type="cellIs" dxfId="5797" priority="11009" stopIfTrue="1" operator="equal">
      <formula>"g"</formula>
    </cfRule>
  </conditionalFormatting>
  <conditionalFormatting sqref="BE141:BF152">
    <cfRule type="cellIs" dxfId="5796" priority="11007" stopIfTrue="1" operator="equal">
      <formula>"f"</formula>
    </cfRule>
  </conditionalFormatting>
  <conditionalFormatting sqref="BE141:BF152">
    <cfRule type="cellIs" dxfId="5795" priority="11005" stopIfTrue="1" operator="equal">
      <formula>"h"</formula>
    </cfRule>
    <cfRule type="cellIs" dxfId="5794" priority="11006" stopIfTrue="1" operator="equal">
      <formula>"g"</formula>
    </cfRule>
  </conditionalFormatting>
  <conditionalFormatting sqref="BE141:BF152">
    <cfRule type="cellIs" dxfId="5793" priority="11004" stopIfTrue="1" operator="equal">
      <formula>"f"</formula>
    </cfRule>
  </conditionalFormatting>
  <conditionalFormatting sqref="BE141:BF152">
    <cfRule type="cellIs" dxfId="5792" priority="11002" stopIfTrue="1" operator="equal">
      <formula>"h"</formula>
    </cfRule>
    <cfRule type="cellIs" dxfId="5791" priority="11003" stopIfTrue="1" operator="equal">
      <formula>"g"</formula>
    </cfRule>
  </conditionalFormatting>
  <conditionalFormatting sqref="BE141:BF152">
    <cfRule type="cellIs" dxfId="5790" priority="11001" stopIfTrue="1" operator="equal">
      <formula>"f"</formula>
    </cfRule>
  </conditionalFormatting>
  <conditionalFormatting sqref="BE141:BF152">
    <cfRule type="cellIs" dxfId="5789" priority="10999" stopIfTrue="1" operator="equal">
      <formula>"h"</formula>
    </cfRule>
    <cfRule type="cellIs" dxfId="5788" priority="11000" stopIfTrue="1" operator="equal">
      <formula>"g"</formula>
    </cfRule>
  </conditionalFormatting>
  <conditionalFormatting sqref="BE141:BF152">
    <cfRule type="cellIs" dxfId="5787" priority="10995" stopIfTrue="1" operator="equal">
      <formula>"f"</formula>
    </cfRule>
  </conditionalFormatting>
  <conditionalFormatting sqref="BE141:BF152">
    <cfRule type="cellIs" dxfId="5786" priority="10993" stopIfTrue="1" operator="equal">
      <formula>"h"</formula>
    </cfRule>
    <cfRule type="cellIs" dxfId="5785" priority="10994" stopIfTrue="1" operator="equal">
      <formula>"g"</formula>
    </cfRule>
  </conditionalFormatting>
  <conditionalFormatting sqref="BE141:BF152">
    <cfRule type="cellIs" dxfId="5784" priority="10992" stopIfTrue="1" operator="equal">
      <formula>"f"</formula>
    </cfRule>
  </conditionalFormatting>
  <conditionalFormatting sqref="BE141:BF152">
    <cfRule type="cellIs" dxfId="5783" priority="10990" stopIfTrue="1" operator="equal">
      <formula>"h"</formula>
    </cfRule>
    <cfRule type="cellIs" dxfId="5782" priority="10991" stopIfTrue="1" operator="equal">
      <formula>"g"</formula>
    </cfRule>
  </conditionalFormatting>
  <conditionalFormatting sqref="BE141:BF152">
    <cfRule type="cellIs" dxfId="5781" priority="10989" stopIfTrue="1" operator="equal">
      <formula>"f"</formula>
    </cfRule>
  </conditionalFormatting>
  <conditionalFormatting sqref="BE141:BF152">
    <cfRule type="cellIs" dxfId="5780" priority="10987" stopIfTrue="1" operator="equal">
      <formula>"h"</formula>
    </cfRule>
    <cfRule type="cellIs" dxfId="5779" priority="10988" stopIfTrue="1" operator="equal">
      <formula>"g"</formula>
    </cfRule>
  </conditionalFormatting>
  <conditionalFormatting sqref="BE141:BF152">
    <cfRule type="cellIs" dxfId="5778" priority="10998" stopIfTrue="1" operator="equal">
      <formula>"f"</formula>
    </cfRule>
  </conditionalFormatting>
  <conditionalFormatting sqref="BE141:BF152">
    <cfRule type="cellIs" dxfId="5777" priority="10996" stopIfTrue="1" operator="equal">
      <formula>"h"</formula>
    </cfRule>
    <cfRule type="cellIs" dxfId="5776" priority="10997" stopIfTrue="1" operator="equal">
      <formula>"g"</formula>
    </cfRule>
  </conditionalFormatting>
  <conditionalFormatting sqref="BE141:BF152">
    <cfRule type="cellIs" dxfId="5775" priority="10986" stopIfTrue="1" operator="equal">
      <formula>"f"</formula>
    </cfRule>
  </conditionalFormatting>
  <conditionalFormatting sqref="BE141:BF152">
    <cfRule type="cellIs" dxfId="5774" priority="10984" stopIfTrue="1" operator="equal">
      <formula>"h"</formula>
    </cfRule>
    <cfRule type="cellIs" dxfId="5773" priority="10985" stopIfTrue="1" operator="equal">
      <formula>"g"</formula>
    </cfRule>
  </conditionalFormatting>
  <conditionalFormatting sqref="BJ141:BJ152">
    <cfRule type="cellIs" dxfId="5772" priority="10983" stopIfTrue="1" operator="equal">
      <formula>"f"</formula>
    </cfRule>
  </conditionalFormatting>
  <conditionalFormatting sqref="BJ141:BJ152">
    <cfRule type="cellIs" dxfId="5771" priority="10981" stopIfTrue="1" operator="equal">
      <formula>"h"</formula>
    </cfRule>
    <cfRule type="cellIs" dxfId="5770" priority="10982" stopIfTrue="1" operator="equal">
      <formula>"g"</formula>
    </cfRule>
  </conditionalFormatting>
  <conditionalFormatting sqref="BJ141:BJ152">
    <cfRule type="cellIs" dxfId="5769" priority="10980" stopIfTrue="1" operator="equal">
      <formula>"f"</formula>
    </cfRule>
  </conditionalFormatting>
  <conditionalFormatting sqref="BJ141:BJ152">
    <cfRule type="cellIs" dxfId="5768" priority="10978" stopIfTrue="1" operator="equal">
      <formula>"h"</formula>
    </cfRule>
    <cfRule type="cellIs" dxfId="5767" priority="10979" stopIfTrue="1" operator="equal">
      <formula>"g"</formula>
    </cfRule>
  </conditionalFormatting>
  <conditionalFormatting sqref="BJ141:BJ152">
    <cfRule type="cellIs" dxfId="5766" priority="10977" stopIfTrue="1" operator="equal">
      <formula>"f"</formula>
    </cfRule>
  </conditionalFormatting>
  <conditionalFormatting sqref="BJ141:BJ152">
    <cfRule type="cellIs" dxfId="5765" priority="10975" stopIfTrue="1" operator="equal">
      <formula>"h"</formula>
    </cfRule>
    <cfRule type="cellIs" dxfId="5764" priority="10976" stopIfTrue="1" operator="equal">
      <formula>"g"</formula>
    </cfRule>
  </conditionalFormatting>
  <conditionalFormatting sqref="BJ141:BJ152">
    <cfRule type="cellIs" dxfId="5763" priority="10974" stopIfTrue="1" operator="equal">
      <formula>"f"</formula>
    </cfRule>
  </conditionalFormatting>
  <conditionalFormatting sqref="BJ141:BJ152">
    <cfRule type="cellIs" dxfId="5762" priority="10972" stopIfTrue="1" operator="equal">
      <formula>"h"</formula>
    </cfRule>
    <cfRule type="cellIs" dxfId="5761" priority="10973" stopIfTrue="1" operator="equal">
      <formula>"g"</formula>
    </cfRule>
  </conditionalFormatting>
  <conditionalFormatting sqref="BJ141:BJ152">
    <cfRule type="cellIs" dxfId="5760" priority="10971" stopIfTrue="1" operator="equal">
      <formula>"f"</formula>
    </cfRule>
  </conditionalFormatting>
  <conditionalFormatting sqref="BJ141:BJ152">
    <cfRule type="cellIs" dxfId="5759" priority="10969" stopIfTrue="1" operator="equal">
      <formula>"h"</formula>
    </cfRule>
    <cfRule type="cellIs" dxfId="5758" priority="10970" stopIfTrue="1" operator="equal">
      <formula>"g"</formula>
    </cfRule>
  </conditionalFormatting>
  <conditionalFormatting sqref="BJ141:BJ152">
    <cfRule type="cellIs" dxfId="5757" priority="10965" stopIfTrue="1" operator="equal">
      <formula>"f"</formula>
    </cfRule>
  </conditionalFormatting>
  <conditionalFormatting sqref="BJ141:BJ152">
    <cfRule type="cellIs" dxfId="5756" priority="10963" stopIfTrue="1" operator="equal">
      <formula>"h"</formula>
    </cfRule>
    <cfRule type="cellIs" dxfId="5755" priority="10964" stopIfTrue="1" operator="equal">
      <formula>"g"</formula>
    </cfRule>
  </conditionalFormatting>
  <conditionalFormatting sqref="BJ141:BJ152">
    <cfRule type="cellIs" dxfId="5754" priority="10968" stopIfTrue="1" operator="equal">
      <formula>"f"</formula>
    </cfRule>
  </conditionalFormatting>
  <conditionalFormatting sqref="BJ141:BJ152">
    <cfRule type="cellIs" dxfId="5753" priority="10966" stopIfTrue="1" operator="equal">
      <formula>"h"</formula>
    </cfRule>
    <cfRule type="cellIs" dxfId="5752" priority="10967" stopIfTrue="1" operator="equal">
      <formula>"g"</formula>
    </cfRule>
  </conditionalFormatting>
  <conditionalFormatting sqref="BJ141:BJ152">
    <cfRule type="cellIs" dxfId="5751" priority="10962" stopIfTrue="1" operator="equal">
      <formula>"f"</formula>
    </cfRule>
  </conditionalFormatting>
  <conditionalFormatting sqref="BJ141:BJ152">
    <cfRule type="cellIs" dxfId="5750" priority="10960" stopIfTrue="1" operator="equal">
      <formula>"h"</formula>
    </cfRule>
    <cfRule type="cellIs" dxfId="5749" priority="10961" stopIfTrue="1" operator="equal">
      <formula>"g"</formula>
    </cfRule>
  </conditionalFormatting>
  <conditionalFormatting sqref="BK141:BK152">
    <cfRule type="cellIs" dxfId="5748" priority="10959" stopIfTrue="1" operator="equal">
      <formula>"f"</formula>
    </cfRule>
  </conditionalFormatting>
  <conditionalFormatting sqref="BK141:BK152">
    <cfRule type="cellIs" dxfId="5747" priority="10957" stopIfTrue="1" operator="equal">
      <formula>"h"</formula>
    </cfRule>
    <cfRule type="cellIs" dxfId="5746" priority="10958" stopIfTrue="1" operator="equal">
      <formula>"g"</formula>
    </cfRule>
  </conditionalFormatting>
  <conditionalFormatting sqref="BK141:BK152">
    <cfRule type="cellIs" dxfId="5745" priority="10953" stopIfTrue="1" operator="equal">
      <formula>"f"</formula>
    </cfRule>
  </conditionalFormatting>
  <conditionalFormatting sqref="BK141:BK152">
    <cfRule type="cellIs" dxfId="5744" priority="10951" stopIfTrue="1" operator="equal">
      <formula>"h"</formula>
    </cfRule>
    <cfRule type="cellIs" dxfId="5743" priority="10952" stopIfTrue="1" operator="equal">
      <formula>"g"</formula>
    </cfRule>
  </conditionalFormatting>
  <conditionalFormatting sqref="BK141:BK152">
    <cfRule type="cellIs" dxfId="5742" priority="10956" stopIfTrue="1" operator="equal">
      <formula>"f"</formula>
    </cfRule>
  </conditionalFormatting>
  <conditionalFormatting sqref="BK141:BK152">
    <cfRule type="cellIs" dxfId="5741" priority="10954" stopIfTrue="1" operator="equal">
      <formula>"h"</formula>
    </cfRule>
    <cfRule type="cellIs" dxfId="5740" priority="10955" stopIfTrue="1" operator="equal">
      <formula>"g"</formula>
    </cfRule>
  </conditionalFormatting>
  <conditionalFormatting sqref="BK141:BK152">
    <cfRule type="cellIs" dxfId="5739" priority="10950" stopIfTrue="1" operator="equal">
      <formula>"f"</formula>
    </cfRule>
  </conditionalFormatting>
  <conditionalFormatting sqref="BK141:BK152">
    <cfRule type="cellIs" dxfId="5738" priority="10948" stopIfTrue="1" operator="equal">
      <formula>"h"</formula>
    </cfRule>
    <cfRule type="cellIs" dxfId="5737" priority="10949" stopIfTrue="1" operator="equal">
      <formula>"g"</formula>
    </cfRule>
  </conditionalFormatting>
  <conditionalFormatting sqref="BK141:BK152">
    <cfRule type="cellIs" dxfId="5736" priority="10947" stopIfTrue="1" operator="equal">
      <formula>"f"</formula>
    </cfRule>
  </conditionalFormatting>
  <conditionalFormatting sqref="BK141:BK152">
    <cfRule type="cellIs" dxfId="5735" priority="10945" stopIfTrue="1" operator="equal">
      <formula>"h"</formula>
    </cfRule>
    <cfRule type="cellIs" dxfId="5734" priority="10946" stopIfTrue="1" operator="equal">
      <formula>"g"</formula>
    </cfRule>
  </conditionalFormatting>
  <conditionalFormatting sqref="BK141:BK152">
    <cfRule type="cellIs" dxfId="5733" priority="10944" stopIfTrue="1" operator="equal">
      <formula>"f"</formula>
    </cfRule>
  </conditionalFormatting>
  <conditionalFormatting sqref="BK141:BK152">
    <cfRule type="cellIs" dxfId="5732" priority="10942" stopIfTrue="1" operator="equal">
      <formula>"h"</formula>
    </cfRule>
    <cfRule type="cellIs" dxfId="5731" priority="10943" stopIfTrue="1" operator="equal">
      <formula>"g"</formula>
    </cfRule>
  </conditionalFormatting>
  <conditionalFormatting sqref="BK141:BK152">
    <cfRule type="cellIs" dxfId="5730" priority="10941" stopIfTrue="1" operator="equal">
      <formula>"f"</formula>
    </cfRule>
  </conditionalFormatting>
  <conditionalFormatting sqref="BK141:BK152">
    <cfRule type="cellIs" dxfId="5729" priority="10939" stopIfTrue="1" operator="equal">
      <formula>"h"</formula>
    </cfRule>
    <cfRule type="cellIs" dxfId="5728" priority="10940" stopIfTrue="1" operator="equal">
      <formula>"g"</formula>
    </cfRule>
  </conditionalFormatting>
  <conditionalFormatting sqref="BC141:BC152">
    <cfRule type="cellIs" dxfId="5727" priority="11154" stopIfTrue="1" operator="equal">
      <formula>"f"</formula>
    </cfRule>
  </conditionalFormatting>
  <conditionalFormatting sqref="BC141:BC152">
    <cfRule type="cellIs" dxfId="5726" priority="11152" stopIfTrue="1" operator="equal">
      <formula>"h"</formula>
    </cfRule>
    <cfRule type="cellIs" dxfId="5725" priority="11153" stopIfTrue="1" operator="equal">
      <formula>"g"</formula>
    </cfRule>
  </conditionalFormatting>
  <conditionalFormatting sqref="BD141:BD152">
    <cfRule type="cellIs" dxfId="5724" priority="11151" stopIfTrue="1" operator="equal">
      <formula>"f"</formula>
    </cfRule>
  </conditionalFormatting>
  <conditionalFormatting sqref="BD141:BD152">
    <cfRule type="cellIs" dxfId="5723" priority="11149" stopIfTrue="1" operator="equal">
      <formula>"h"</formula>
    </cfRule>
    <cfRule type="cellIs" dxfId="5722" priority="11150" stopIfTrue="1" operator="equal">
      <formula>"g"</formula>
    </cfRule>
  </conditionalFormatting>
  <conditionalFormatting sqref="BD141:BD152">
    <cfRule type="cellIs" dxfId="5721" priority="11148" stopIfTrue="1" operator="equal">
      <formula>"f"</formula>
    </cfRule>
  </conditionalFormatting>
  <conditionalFormatting sqref="BD141:BD152">
    <cfRule type="cellIs" dxfId="5720" priority="11146" stopIfTrue="1" operator="equal">
      <formula>"h"</formula>
    </cfRule>
    <cfRule type="cellIs" dxfId="5719" priority="11147" stopIfTrue="1" operator="equal">
      <formula>"g"</formula>
    </cfRule>
  </conditionalFormatting>
  <conditionalFormatting sqref="BD141:BD152">
    <cfRule type="cellIs" dxfId="5718" priority="11145" stopIfTrue="1" operator="equal">
      <formula>"f"</formula>
    </cfRule>
  </conditionalFormatting>
  <conditionalFormatting sqref="BD141:BD152">
    <cfRule type="cellIs" dxfId="5717" priority="11143" stopIfTrue="1" operator="equal">
      <formula>"h"</formula>
    </cfRule>
    <cfRule type="cellIs" dxfId="5716" priority="11144" stopIfTrue="1" operator="equal">
      <formula>"g"</formula>
    </cfRule>
  </conditionalFormatting>
  <conditionalFormatting sqref="BD141:BD152">
    <cfRule type="cellIs" dxfId="5715" priority="11142" stopIfTrue="1" operator="equal">
      <formula>"f"</formula>
    </cfRule>
  </conditionalFormatting>
  <conditionalFormatting sqref="BD141:BD152">
    <cfRule type="cellIs" dxfId="5714" priority="11140" stopIfTrue="1" operator="equal">
      <formula>"h"</formula>
    </cfRule>
    <cfRule type="cellIs" dxfId="5713" priority="11141" stopIfTrue="1" operator="equal">
      <formula>"g"</formula>
    </cfRule>
  </conditionalFormatting>
  <conditionalFormatting sqref="BD141:BD152">
    <cfRule type="cellIs" dxfId="5712" priority="11139" stopIfTrue="1" operator="equal">
      <formula>"f"</formula>
    </cfRule>
  </conditionalFormatting>
  <conditionalFormatting sqref="BD141:BD152">
    <cfRule type="cellIs" dxfId="5711" priority="11137" stopIfTrue="1" operator="equal">
      <formula>"h"</formula>
    </cfRule>
    <cfRule type="cellIs" dxfId="5710" priority="11138" stopIfTrue="1" operator="equal">
      <formula>"g"</formula>
    </cfRule>
  </conditionalFormatting>
  <conditionalFormatting sqref="BD141:BD152">
    <cfRule type="cellIs" dxfId="5709" priority="11136" stopIfTrue="1" operator="equal">
      <formula>"f"</formula>
    </cfRule>
  </conditionalFormatting>
  <conditionalFormatting sqref="BD141:BD152">
    <cfRule type="cellIs" dxfId="5708" priority="11134" stopIfTrue="1" operator="equal">
      <formula>"h"</formula>
    </cfRule>
    <cfRule type="cellIs" dxfId="5707" priority="11135" stopIfTrue="1" operator="equal">
      <formula>"g"</formula>
    </cfRule>
  </conditionalFormatting>
  <conditionalFormatting sqref="BD141:BD152">
    <cfRule type="cellIs" dxfId="5706" priority="11133" stopIfTrue="1" operator="equal">
      <formula>"f"</formula>
    </cfRule>
  </conditionalFormatting>
  <conditionalFormatting sqref="BD141:BD152">
    <cfRule type="cellIs" dxfId="5705" priority="11131" stopIfTrue="1" operator="equal">
      <formula>"h"</formula>
    </cfRule>
    <cfRule type="cellIs" dxfId="5704" priority="11132" stopIfTrue="1" operator="equal">
      <formula>"g"</formula>
    </cfRule>
  </conditionalFormatting>
  <conditionalFormatting sqref="BQ120:BQ135">
    <cfRule type="cellIs" dxfId="5703" priority="12477" stopIfTrue="1" operator="equal">
      <formula>"f"</formula>
    </cfRule>
  </conditionalFormatting>
  <conditionalFormatting sqref="BQ120:BQ135">
    <cfRule type="cellIs" dxfId="5702" priority="12475" stopIfTrue="1" operator="equal">
      <formula>"h"</formula>
    </cfRule>
    <cfRule type="cellIs" dxfId="5701" priority="12476" stopIfTrue="1" operator="equal">
      <formula>"g"</formula>
    </cfRule>
  </conditionalFormatting>
  <conditionalFormatting sqref="AV120:AV135">
    <cfRule type="cellIs" dxfId="5700" priority="12474" stopIfTrue="1" operator="equal">
      <formula>"f"</formula>
    </cfRule>
  </conditionalFormatting>
  <conditionalFormatting sqref="AV120:AV135">
    <cfRule type="cellIs" dxfId="5699" priority="12472" stopIfTrue="1" operator="equal">
      <formula>"h"</formula>
    </cfRule>
    <cfRule type="cellIs" dxfId="5698" priority="12473" stopIfTrue="1" operator="equal">
      <formula>"g"</formula>
    </cfRule>
  </conditionalFormatting>
  <conditionalFormatting sqref="AV120:AV135">
    <cfRule type="cellIs" dxfId="5697" priority="12471" stopIfTrue="1" operator="equal">
      <formula>"f"</formula>
    </cfRule>
  </conditionalFormatting>
  <conditionalFormatting sqref="AV120:AV135">
    <cfRule type="cellIs" dxfId="5696" priority="12469" stopIfTrue="1" operator="equal">
      <formula>"h"</formula>
    </cfRule>
    <cfRule type="cellIs" dxfId="5695" priority="12470" stopIfTrue="1" operator="equal">
      <formula>"g"</formula>
    </cfRule>
  </conditionalFormatting>
  <conditionalFormatting sqref="AV120:AV135">
    <cfRule type="cellIs" dxfId="5694" priority="12468" stopIfTrue="1" operator="equal">
      <formula>"f"</formula>
    </cfRule>
  </conditionalFormatting>
  <conditionalFormatting sqref="AV120:AV135">
    <cfRule type="cellIs" dxfId="5693" priority="12466" stopIfTrue="1" operator="equal">
      <formula>"h"</formula>
    </cfRule>
    <cfRule type="cellIs" dxfId="5692" priority="12467" stopIfTrue="1" operator="equal">
      <formula>"g"</formula>
    </cfRule>
  </conditionalFormatting>
  <conditionalFormatting sqref="AV120:AV135">
    <cfRule type="cellIs" dxfId="5691" priority="12462" stopIfTrue="1" operator="equal">
      <formula>"f"</formula>
    </cfRule>
  </conditionalFormatting>
  <conditionalFormatting sqref="AV120:AV135">
    <cfRule type="cellIs" dxfId="5690" priority="12460" stopIfTrue="1" operator="equal">
      <formula>"h"</formula>
    </cfRule>
    <cfRule type="cellIs" dxfId="5689" priority="12461" stopIfTrue="1" operator="equal">
      <formula>"g"</formula>
    </cfRule>
  </conditionalFormatting>
  <conditionalFormatting sqref="AV120:AV135">
    <cfRule type="cellIs" dxfId="5688" priority="12459" stopIfTrue="1" operator="equal">
      <formula>"f"</formula>
    </cfRule>
  </conditionalFormatting>
  <conditionalFormatting sqref="AV120:AV135">
    <cfRule type="cellIs" dxfId="5687" priority="12457" stopIfTrue="1" operator="equal">
      <formula>"h"</formula>
    </cfRule>
    <cfRule type="cellIs" dxfId="5686" priority="12458" stopIfTrue="1" operator="equal">
      <formula>"g"</formula>
    </cfRule>
  </conditionalFormatting>
  <conditionalFormatting sqref="AV120:AV135">
    <cfRule type="cellIs" dxfId="5685" priority="12456" stopIfTrue="1" operator="equal">
      <formula>"f"</formula>
    </cfRule>
  </conditionalFormatting>
  <conditionalFormatting sqref="AV120:AV135">
    <cfRule type="cellIs" dxfId="5684" priority="12454" stopIfTrue="1" operator="equal">
      <formula>"h"</formula>
    </cfRule>
    <cfRule type="cellIs" dxfId="5683" priority="12455" stopIfTrue="1" operator="equal">
      <formula>"g"</formula>
    </cfRule>
  </conditionalFormatting>
  <conditionalFormatting sqref="AV120:AV135">
    <cfRule type="cellIs" dxfId="5682" priority="12465" stopIfTrue="1" operator="equal">
      <formula>"f"</formula>
    </cfRule>
  </conditionalFormatting>
  <conditionalFormatting sqref="AV120:AV135">
    <cfRule type="cellIs" dxfId="5681" priority="12463" stopIfTrue="1" operator="equal">
      <formula>"h"</formula>
    </cfRule>
    <cfRule type="cellIs" dxfId="5680" priority="12464" stopIfTrue="1" operator="equal">
      <formula>"g"</formula>
    </cfRule>
  </conditionalFormatting>
  <conditionalFormatting sqref="AV120:AV135">
    <cfRule type="cellIs" dxfId="5679" priority="12453" stopIfTrue="1" operator="equal">
      <formula>"f"</formula>
    </cfRule>
  </conditionalFormatting>
  <conditionalFormatting sqref="AV120:AV135">
    <cfRule type="cellIs" dxfId="5678" priority="12451" stopIfTrue="1" operator="equal">
      <formula>"h"</formula>
    </cfRule>
    <cfRule type="cellIs" dxfId="5677" priority="12452" stopIfTrue="1" operator="equal">
      <formula>"g"</formula>
    </cfRule>
  </conditionalFormatting>
  <conditionalFormatting sqref="AW120:AW135">
    <cfRule type="cellIs" dxfId="5676" priority="12450" stopIfTrue="1" operator="equal">
      <formula>"f"</formula>
    </cfRule>
  </conditionalFormatting>
  <conditionalFormatting sqref="AW120:AW135">
    <cfRule type="cellIs" dxfId="5675" priority="12448" stopIfTrue="1" operator="equal">
      <formula>"h"</formula>
    </cfRule>
    <cfRule type="cellIs" dxfId="5674" priority="12449" stopIfTrue="1" operator="equal">
      <formula>"g"</formula>
    </cfRule>
  </conditionalFormatting>
  <conditionalFormatting sqref="AW120:AW135">
    <cfRule type="cellIs" dxfId="5673" priority="12447" stopIfTrue="1" operator="equal">
      <formula>"f"</formula>
    </cfRule>
  </conditionalFormatting>
  <conditionalFormatting sqref="AW120:AW135">
    <cfRule type="cellIs" dxfId="5672" priority="12445" stopIfTrue="1" operator="equal">
      <formula>"h"</formula>
    </cfRule>
    <cfRule type="cellIs" dxfId="5671" priority="12446" stopIfTrue="1" operator="equal">
      <formula>"g"</formula>
    </cfRule>
  </conditionalFormatting>
  <conditionalFormatting sqref="AW120:AW135">
    <cfRule type="cellIs" dxfId="5670" priority="12444" stopIfTrue="1" operator="equal">
      <formula>"f"</formula>
    </cfRule>
  </conditionalFormatting>
  <conditionalFormatting sqref="AW120:AW135">
    <cfRule type="cellIs" dxfId="5669" priority="12442" stopIfTrue="1" operator="equal">
      <formula>"h"</formula>
    </cfRule>
    <cfRule type="cellIs" dxfId="5668" priority="12443" stopIfTrue="1" operator="equal">
      <formula>"g"</formula>
    </cfRule>
  </conditionalFormatting>
  <conditionalFormatting sqref="AW120:AW135">
    <cfRule type="cellIs" dxfId="5667" priority="12441" stopIfTrue="1" operator="equal">
      <formula>"f"</formula>
    </cfRule>
  </conditionalFormatting>
  <conditionalFormatting sqref="AW120:AW135">
    <cfRule type="cellIs" dxfId="5666" priority="12439" stopIfTrue="1" operator="equal">
      <formula>"h"</formula>
    </cfRule>
    <cfRule type="cellIs" dxfId="5665" priority="12440" stopIfTrue="1" operator="equal">
      <formula>"g"</formula>
    </cfRule>
  </conditionalFormatting>
  <conditionalFormatting sqref="AW120:AW135">
    <cfRule type="cellIs" dxfId="5664" priority="12438" stopIfTrue="1" operator="equal">
      <formula>"f"</formula>
    </cfRule>
  </conditionalFormatting>
  <conditionalFormatting sqref="AW120:AW135">
    <cfRule type="cellIs" dxfId="5663" priority="12436" stopIfTrue="1" operator="equal">
      <formula>"h"</formula>
    </cfRule>
    <cfRule type="cellIs" dxfId="5662" priority="12437" stopIfTrue="1" operator="equal">
      <formula>"g"</formula>
    </cfRule>
  </conditionalFormatting>
  <conditionalFormatting sqref="AW120:AW135">
    <cfRule type="cellIs" dxfId="5661" priority="12432" stopIfTrue="1" operator="equal">
      <formula>"f"</formula>
    </cfRule>
  </conditionalFormatting>
  <conditionalFormatting sqref="AW120:AW135">
    <cfRule type="cellIs" dxfId="5660" priority="12430" stopIfTrue="1" operator="equal">
      <formula>"h"</formula>
    </cfRule>
    <cfRule type="cellIs" dxfId="5659" priority="12431" stopIfTrue="1" operator="equal">
      <formula>"g"</formula>
    </cfRule>
  </conditionalFormatting>
  <conditionalFormatting sqref="AW120:AW135">
    <cfRule type="cellIs" dxfId="5658" priority="12435" stopIfTrue="1" operator="equal">
      <formula>"f"</formula>
    </cfRule>
  </conditionalFormatting>
  <conditionalFormatting sqref="AW120:AW135">
    <cfRule type="cellIs" dxfId="5657" priority="12433" stopIfTrue="1" operator="equal">
      <formula>"h"</formula>
    </cfRule>
    <cfRule type="cellIs" dxfId="5656" priority="12434" stopIfTrue="1" operator="equal">
      <formula>"g"</formula>
    </cfRule>
  </conditionalFormatting>
  <conditionalFormatting sqref="AW120:AW135">
    <cfRule type="cellIs" dxfId="5655" priority="12429" stopIfTrue="1" operator="equal">
      <formula>"f"</formula>
    </cfRule>
  </conditionalFormatting>
  <conditionalFormatting sqref="AW120:AW135">
    <cfRule type="cellIs" dxfId="5654" priority="12427" stopIfTrue="1" operator="equal">
      <formula>"h"</formula>
    </cfRule>
    <cfRule type="cellIs" dxfId="5653" priority="12428" stopIfTrue="1" operator="equal">
      <formula>"g"</formula>
    </cfRule>
  </conditionalFormatting>
  <conditionalFormatting sqref="AV120:AW135">
    <cfRule type="cellIs" dxfId="5652" priority="12426" stopIfTrue="1" operator="equal">
      <formula>"f"</formula>
    </cfRule>
  </conditionalFormatting>
  <conditionalFormatting sqref="AV120:AW135">
    <cfRule type="cellIs" dxfId="5651" priority="12424" stopIfTrue="1" operator="equal">
      <formula>"h"</formula>
    </cfRule>
    <cfRule type="cellIs" dxfId="5650" priority="12425" stopIfTrue="1" operator="equal">
      <formula>"g"</formula>
    </cfRule>
  </conditionalFormatting>
  <conditionalFormatting sqref="AV120:AW135">
    <cfRule type="cellIs" dxfId="5649" priority="12420" stopIfTrue="1" operator="equal">
      <formula>"f"</formula>
    </cfRule>
  </conditionalFormatting>
  <conditionalFormatting sqref="AV120:AW135">
    <cfRule type="cellIs" dxfId="5648" priority="12418" stopIfTrue="1" operator="equal">
      <formula>"h"</formula>
    </cfRule>
    <cfRule type="cellIs" dxfId="5647" priority="12419" stopIfTrue="1" operator="equal">
      <formula>"g"</formula>
    </cfRule>
  </conditionalFormatting>
  <conditionalFormatting sqref="AV120:AW135">
    <cfRule type="cellIs" dxfId="5646" priority="12423" stopIfTrue="1" operator="equal">
      <formula>"f"</formula>
    </cfRule>
  </conditionalFormatting>
  <conditionalFormatting sqref="AV120:AW135">
    <cfRule type="cellIs" dxfId="5645" priority="12421" stopIfTrue="1" operator="equal">
      <formula>"h"</formula>
    </cfRule>
    <cfRule type="cellIs" dxfId="5644" priority="12422" stopIfTrue="1" operator="equal">
      <formula>"g"</formula>
    </cfRule>
  </conditionalFormatting>
  <conditionalFormatting sqref="AV120:AW135">
    <cfRule type="cellIs" dxfId="5643" priority="12417" stopIfTrue="1" operator="equal">
      <formula>"f"</formula>
    </cfRule>
  </conditionalFormatting>
  <conditionalFormatting sqref="AV120:AW135">
    <cfRule type="cellIs" dxfId="5642" priority="12415" stopIfTrue="1" operator="equal">
      <formula>"h"</formula>
    </cfRule>
    <cfRule type="cellIs" dxfId="5641" priority="12416" stopIfTrue="1" operator="equal">
      <formula>"g"</formula>
    </cfRule>
  </conditionalFormatting>
  <conditionalFormatting sqref="AV120:AW135">
    <cfRule type="cellIs" dxfId="5640" priority="12414" stopIfTrue="1" operator="equal">
      <formula>"f"</formula>
    </cfRule>
  </conditionalFormatting>
  <conditionalFormatting sqref="AV120:AW135">
    <cfRule type="cellIs" dxfId="5639" priority="12412" stopIfTrue="1" operator="equal">
      <formula>"h"</formula>
    </cfRule>
    <cfRule type="cellIs" dxfId="5638" priority="12413" stopIfTrue="1" operator="equal">
      <formula>"g"</formula>
    </cfRule>
  </conditionalFormatting>
  <conditionalFormatting sqref="AV120:AW135">
    <cfRule type="cellIs" dxfId="5637" priority="12411" stopIfTrue="1" operator="equal">
      <formula>"f"</formula>
    </cfRule>
  </conditionalFormatting>
  <conditionalFormatting sqref="AV120:AW135">
    <cfRule type="cellIs" dxfId="5636" priority="12409" stopIfTrue="1" operator="equal">
      <formula>"h"</formula>
    </cfRule>
    <cfRule type="cellIs" dxfId="5635" priority="12410" stopIfTrue="1" operator="equal">
      <formula>"g"</formula>
    </cfRule>
  </conditionalFormatting>
  <conditionalFormatting sqref="AV120:AW135">
    <cfRule type="cellIs" dxfId="5634" priority="12408" stopIfTrue="1" operator="equal">
      <formula>"f"</formula>
    </cfRule>
  </conditionalFormatting>
  <conditionalFormatting sqref="AV120:AW135">
    <cfRule type="cellIs" dxfId="5633" priority="12406" stopIfTrue="1" operator="equal">
      <formula>"h"</formula>
    </cfRule>
    <cfRule type="cellIs" dxfId="5632" priority="12407" stopIfTrue="1" operator="equal">
      <formula>"g"</formula>
    </cfRule>
  </conditionalFormatting>
  <conditionalFormatting sqref="AV120:AW135">
    <cfRule type="cellIs" dxfId="5631" priority="12405" stopIfTrue="1" operator="equal">
      <formula>"f"</formula>
    </cfRule>
  </conditionalFormatting>
  <conditionalFormatting sqref="AV120:AW135">
    <cfRule type="cellIs" dxfId="5630" priority="12403" stopIfTrue="1" operator="equal">
      <formula>"h"</formula>
    </cfRule>
    <cfRule type="cellIs" dxfId="5629" priority="12404" stopIfTrue="1" operator="equal">
      <formula>"g"</formula>
    </cfRule>
  </conditionalFormatting>
  <conditionalFormatting sqref="AV120:AV135">
    <cfRule type="cellIs" dxfId="5628" priority="12402" stopIfTrue="1" operator="equal">
      <formula>"f"</formula>
    </cfRule>
  </conditionalFormatting>
  <conditionalFormatting sqref="AV120:AV135">
    <cfRule type="cellIs" dxfId="5627" priority="12400" stopIfTrue="1" operator="equal">
      <formula>"h"</formula>
    </cfRule>
    <cfRule type="cellIs" dxfId="5626" priority="12401" stopIfTrue="1" operator="equal">
      <formula>"g"</formula>
    </cfRule>
  </conditionalFormatting>
  <conditionalFormatting sqref="AV120:AV135">
    <cfRule type="cellIs" dxfId="5625" priority="12396" stopIfTrue="1" operator="equal">
      <formula>"f"</formula>
    </cfRule>
  </conditionalFormatting>
  <conditionalFormatting sqref="AV120:AV135">
    <cfRule type="cellIs" dxfId="5624" priority="12394" stopIfTrue="1" operator="equal">
      <formula>"h"</formula>
    </cfRule>
    <cfRule type="cellIs" dxfId="5623" priority="12395" stopIfTrue="1" operator="equal">
      <formula>"g"</formula>
    </cfRule>
  </conditionalFormatting>
  <conditionalFormatting sqref="AV120:AV135">
    <cfRule type="cellIs" dxfId="5622" priority="12399" stopIfTrue="1" operator="equal">
      <formula>"f"</formula>
    </cfRule>
  </conditionalFormatting>
  <conditionalFormatting sqref="AV120:AV135">
    <cfRule type="cellIs" dxfId="5621" priority="12397" stopIfTrue="1" operator="equal">
      <formula>"h"</formula>
    </cfRule>
    <cfRule type="cellIs" dxfId="5620" priority="12398" stopIfTrue="1" operator="equal">
      <formula>"g"</formula>
    </cfRule>
  </conditionalFormatting>
  <conditionalFormatting sqref="AV120:AV135">
    <cfRule type="cellIs" dxfId="5619" priority="12393" stopIfTrue="1" operator="equal">
      <formula>"f"</formula>
    </cfRule>
  </conditionalFormatting>
  <conditionalFormatting sqref="AV120:AV135">
    <cfRule type="cellIs" dxfId="5618" priority="12391" stopIfTrue="1" operator="equal">
      <formula>"h"</formula>
    </cfRule>
    <cfRule type="cellIs" dxfId="5617" priority="12392" stopIfTrue="1" operator="equal">
      <formula>"g"</formula>
    </cfRule>
  </conditionalFormatting>
  <conditionalFormatting sqref="AV120:AV135">
    <cfRule type="cellIs" dxfId="5616" priority="12390" stopIfTrue="1" operator="equal">
      <formula>"f"</formula>
    </cfRule>
  </conditionalFormatting>
  <conditionalFormatting sqref="AV120:AV135">
    <cfRule type="cellIs" dxfId="5615" priority="12388" stopIfTrue="1" operator="equal">
      <formula>"h"</formula>
    </cfRule>
    <cfRule type="cellIs" dxfId="5614" priority="12389" stopIfTrue="1" operator="equal">
      <formula>"g"</formula>
    </cfRule>
  </conditionalFormatting>
  <conditionalFormatting sqref="AV120:AV135">
    <cfRule type="cellIs" dxfId="5613" priority="12384" stopIfTrue="1" operator="equal">
      <formula>"f"</formula>
    </cfRule>
  </conditionalFormatting>
  <conditionalFormatting sqref="AV120:AV135">
    <cfRule type="cellIs" dxfId="5612" priority="12382" stopIfTrue="1" operator="equal">
      <formula>"h"</formula>
    </cfRule>
    <cfRule type="cellIs" dxfId="5611" priority="12383" stopIfTrue="1" operator="equal">
      <formula>"g"</formula>
    </cfRule>
  </conditionalFormatting>
  <conditionalFormatting sqref="AV120:AV135">
    <cfRule type="cellIs" dxfId="5610" priority="12387" stopIfTrue="1" operator="equal">
      <formula>"f"</formula>
    </cfRule>
  </conditionalFormatting>
  <conditionalFormatting sqref="AV120:AV135">
    <cfRule type="cellIs" dxfId="5609" priority="12385" stopIfTrue="1" operator="equal">
      <formula>"h"</formula>
    </cfRule>
    <cfRule type="cellIs" dxfId="5608" priority="12386" stopIfTrue="1" operator="equal">
      <formula>"g"</formula>
    </cfRule>
  </conditionalFormatting>
  <conditionalFormatting sqref="AV120:AV135">
    <cfRule type="cellIs" dxfId="5607" priority="12381" stopIfTrue="1" operator="equal">
      <formula>"f"</formula>
    </cfRule>
  </conditionalFormatting>
  <conditionalFormatting sqref="AV120:AV135">
    <cfRule type="cellIs" dxfId="5606" priority="12379" stopIfTrue="1" operator="equal">
      <formula>"h"</formula>
    </cfRule>
    <cfRule type="cellIs" dxfId="5605" priority="12380" stopIfTrue="1" operator="equal">
      <formula>"g"</formula>
    </cfRule>
  </conditionalFormatting>
  <conditionalFormatting sqref="BN120:BN135">
    <cfRule type="cellIs" dxfId="5604" priority="12378" stopIfTrue="1" operator="equal">
      <formula>"f"</formula>
    </cfRule>
  </conditionalFormatting>
  <conditionalFormatting sqref="BN120:BN135">
    <cfRule type="cellIs" dxfId="5603" priority="12376" stopIfTrue="1" operator="equal">
      <formula>"h"</formula>
    </cfRule>
    <cfRule type="cellIs" dxfId="5602" priority="12377" stopIfTrue="1" operator="equal">
      <formula>"g"</formula>
    </cfRule>
  </conditionalFormatting>
  <conditionalFormatting sqref="BN120:BN135">
    <cfRule type="cellIs" dxfId="5601" priority="12375" stopIfTrue="1" operator="equal">
      <formula>"f"</formula>
    </cfRule>
  </conditionalFormatting>
  <conditionalFormatting sqref="BN120:BN135">
    <cfRule type="cellIs" dxfId="5600" priority="12373" stopIfTrue="1" operator="equal">
      <formula>"h"</formula>
    </cfRule>
    <cfRule type="cellIs" dxfId="5599" priority="12374" stopIfTrue="1" operator="equal">
      <formula>"g"</formula>
    </cfRule>
  </conditionalFormatting>
  <conditionalFormatting sqref="BN120:BN135">
    <cfRule type="cellIs" dxfId="5598" priority="12372" stopIfTrue="1" operator="equal">
      <formula>"f"</formula>
    </cfRule>
  </conditionalFormatting>
  <conditionalFormatting sqref="BN120:BN135">
    <cfRule type="cellIs" dxfId="5597" priority="12370" stopIfTrue="1" operator="equal">
      <formula>"h"</formula>
    </cfRule>
    <cfRule type="cellIs" dxfId="5596" priority="12371" stopIfTrue="1" operator="equal">
      <formula>"g"</formula>
    </cfRule>
  </conditionalFormatting>
  <conditionalFormatting sqref="BN120:BN135">
    <cfRule type="cellIs" dxfId="5595" priority="12366" stopIfTrue="1" operator="equal">
      <formula>"f"</formula>
    </cfRule>
  </conditionalFormatting>
  <conditionalFormatting sqref="BN120:BN135">
    <cfRule type="cellIs" dxfId="5594" priority="12364" stopIfTrue="1" operator="equal">
      <formula>"h"</formula>
    </cfRule>
    <cfRule type="cellIs" dxfId="5593" priority="12365" stopIfTrue="1" operator="equal">
      <formula>"g"</formula>
    </cfRule>
  </conditionalFormatting>
  <conditionalFormatting sqref="BN120:BN135">
    <cfRule type="cellIs" dxfId="5592" priority="12363" stopIfTrue="1" operator="equal">
      <formula>"f"</formula>
    </cfRule>
  </conditionalFormatting>
  <conditionalFormatting sqref="BN120:BN135">
    <cfRule type="cellIs" dxfId="5591" priority="12361" stopIfTrue="1" operator="equal">
      <formula>"h"</formula>
    </cfRule>
    <cfRule type="cellIs" dxfId="5590" priority="12362" stopIfTrue="1" operator="equal">
      <formula>"g"</formula>
    </cfRule>
  </conditionalFormatting>
  <conditionalFormatting sqref="BN120:BN135">
    <cfRule type="cellIs" dxfId="5589" priority="12360" stopIfTrue="1" operator="equal">
      <formula>"f"</formula>
    </cfRule>
  </conditionalFormatting>
  <conditionalFormatting sqref="BN120:BN135">
    <cfRule type="cellIs" dxfId="5588" priority="12358" stopIfTrue="1" operator="equal">
      <formula>"h"</formula>
    </cfRule>
    <cfRule type="cellIs" dxfId="5587" priority="12359" stopIfTrue="1" operator="equal">
      <formula>"g"</formula>
    </cfRule>
  </conditionalFormatting>
  <conditionalFormatting sqref="BN120:BN135">
    <cfRule type="cellIs" dxfId="5586" priority="12369" stopIfTrue="1" operator="equal">
      <formula>"f"</formula>
    </cfRule>
  </conditionalFormatting>
  <conditionalFormatting sqref="BN120:BN135">
    <cfRule type="cellIs" dxfId="5585" priority="12367" stopIfTrue="1" operator="equal">
      <formula>"h"</formula>
    </cfRule>
    <cfRule type="cellIs" dxfId="5584" priority="12368" stopIfTrue="1" operator="equal">
      <formula>"g"</formula>
    </cfRule>
  </conditionalFormatting>
  <conditionalFormatting sqref="BN120:BN135">
    <cfRule type="cellIs" dxfId="5583" priority="12357" stopIfTrue="1" operator="equal">
      <formula>"f"</formula>
    </cfRule>
  </conditionalFormatting>
  <conditionalFormatting sqref="BN120:BN135">
    <cfRule type="cellIs" dxfId="5582" priority="12355" stopIfTrue="1" operator="equal">
      <formula>"h"</formula>
    </cfRule>
    <cfRule type="cellIs" dxfId="5581" priority="12356" stopIfTrue="1" operator="equal">
      <formula>"g"</formula>
    </cfRule>
  </conditionalFormatting>
  <conditionalFormatting sqref="BN120:BN135">
    <cfRule type="cellIs" dxfId="5580" priority="12354" stopIfTrue="1" operator="equal">
      <formula>"f"</formula>
    </cfRule>
  </conditionalFormatting>
  <conditionalFormatting sqref="BN120:BN135">
    <cfRule type="cellIs" dxfId="5579" priority="12352" stopIfTrue="1" operator="equal">
      <formula>"h"</formula>
    </cfRule>
    <cfRule type="cellIs" dxfId="5578" priority="12353" stopIfTrue="1" operator="equal">
      <formula>"g"</formula>
    </cfRule>
  </conditionalFormatting>
  <conditionalFormatting sqref="BN120:BN135">
    <cfRule type="cellIs" dxfId="5577" priority="12348" stopIfTrue="1" operator="equal">
      <formula>"f"</formula>
    </cfRule>
  </conditionalFormatting>
  <conditionalFormatting sqref="BN120:BN135">
    <cfRule type="cellIs" dxfId="5576" priority="12346" stopIfTrue="1" operator="equal">
      <formula>"h"</formula>
    </cfRule>
    <cfRule type="cellIs" dxfId="5575" priority="12347" stopIfTrue="1" operator="equal">
      <formula>"g"</formula>
    </cfRule>
  </conditionalFormatting>
  <conditionalFormatting sqref="BN120:BN135">
    <cfRule type="cellIs" dxfId="5574" priority="12351" stopIfTrue="1" operator="equal">
      <formula>"f"</formula>
    </cfRule>
  </conditionalFormatting>
  <conditionalFormatting sqref="BN120:BN135">
    <cfRule type="cellIs" dxfId="5573" priority="12349" stopIfTrue="1" operator="equal">
      <formula>"h"</formula>
    </cfRule>
    <cfRule type="cellIs" dxfId="5572" priority="12350" stopIfTrue="1" operator="equal">
      <formula>"g"</formula>
    </cfRule>
  </conditionalFormatting>
  <conditionalFormatting sqref="BN120:BN135">
    <cfRule type="cellIs" dxfId="5571" priority="12345" stopIfTrue="1" operator="equal">
      <formula>"f"</formula>
    </cfRule>
  </conditionalFormatting>
  <conditionalFormatting sqref="BN120:BN135">
    <cfRule type="cellIs" dxfId="5570" priority="12343" stopIfTrue="1" operator="equal">
      <formula>"h"</formula>
    </cfRule>
    <cfRule type="cellIs" dxfId="5569" priority="12344" stopIfTrue="1" operator="equal">
      <formula>"g"</formula>
    </cfRule>
  </conditionalFormatting>
  <conditionalFormatting sqref="BN120:BN135">
    <cfRule type="cellIs" dxfId="5568" priority="12342" stopIfTrue="1" operator="equal">
      <formula>"f"</formula>
    </cfRule>
  </conditionalFormatting>
  <conditionalFormatting sqref="BN120:BN135">
    <cfRule type="cellIs" dxfId="5567" priority="12340" stopIfTrue="1" operator="equal">
      <formula>"h"</formula>
    </cfRule>
    <cfRule type="cellIs" dxfId="5566" priority="12341" stopIfTrue="1" operator="equal">
      <formula>"g"</formula>
    </cfRule>
  </conditionalFormatting>
  <conditionalFormatting sqref="BN120:BN135">
    <cfRule type="cellIs" dxfId="5565" priority="12336" stopIfTrue="1" operator="equal">
      <formula>"f"</formula>
    </cfRule>
  </conditionalFormatting>
  <conditionalFormatting sqref="BN120:BN135">
    <cfRule type="cellIs" dxfId="5564" priority="12334" stopIfTrue="1" operator="equal">
      <formula>"h"</formula>
    </cfRule>
    <cfRule type="cellIs" dxfId="5563" priority="12335" stopIfTrue="1" operator="equal">
      <formula>"g"</formula>
    </cfRule>
  </conditionalFormatting>
  <conditionalFormatting sqref="BN120:BN135">
    <cfRule type="cellIs" dxfId="5562" priority="12339" stopIfTrue="1" operator="equal">
      <formula>"f"</formula>
    </cfRule>
  </conditionalFormatting>
  <conditionalFormatting sqref="BN120:BN135">
    <cfRule type="cellIs" dxfId="5561" priority="12337" stopIfTrue="1" operator="equal">
      <formula>"h"</formula>
    </cfRule>
    <cfRule type="cellIs" dxfId="5560" priority="12338" stopIfTrue="1" operator="equal">
      <formula>"g"</formula>
    </cfRule>
  </conditionalFormatting>
  <conditionalFormatting sqref="BN120:BN135">
    <cfRule type="cellIs" dxfId="5559" priority="12333" stopIfTrue="1" operator="equal">
      <formula>"f"</formula>
    </cfRule>
  </conditionalFormatting>
  <conditionalFormatting sqref="BN120:BN135">
    <cfRule type="cellIs" dxfId="5558" priority="12331" stopIfTrue="1" operator="equal">
      <formula>"h"</formula>
    </cfRule>
    <cfRule type="cellIs" dxfId="5557" priority="12332" stopIfTrue="1" operator="equal">
      <formula>"g"</formula>
    </cfRule>
  </conditionalFormatting>
  <conditionalFormatting sqref="BP120:BP135">
    <cfRule type="cellIs" dxfId="5556" priority="12330" stopIfTrue="1" operator="equal">
      <formula>"f"</formula>
    </cfRule>
  </conditionalFormatting>
  <conditionalFormatting sqref="BP120:BP135">
    <cfRule type="cellIs" dxfId="5555" priority="12328" stopIfTrue="1" operator="equal">
      <formula>"h"</formula>
    </cfRule>
    <cfRule type="cellIs" dxfId="5554" priority="12329" stopIfTrue="1" operator="equal">
      <formula>"g"</formula>
    </cfRule>
  </conditionalFormatting>
  <conditionalFormatting sqref="BP120:BP135">
    <cfRule type="cellIs" dxfId="5553" priority="12327" stopIfTrue="1" operator="equal">
      <formula>"f"</formula>
    </cfRule>
  </conditionalFormatting>
  <conditionalFormatting sqref="BP120:BP135">
    <cfRule type="cellIs" dxfId="5552" priority="12325" stopIfTrue="1" operator="equal">
      <formula>"h"</formula>
    </cfRule>
    <cfRule type="cellIs" dxfId="5551" priority="12326" stopIfTrue="1" operator="equal">
      <formula>"g"</formula>
    </cfRule>
  </conditionalFormatting>
  <conditionalFormatting sqref="BP120:BP135">
    <cfRule type="cellIs" dxfId="5550" priority="12324" stopIfTrue="1" operator="equal">
      <formula>"f"</formula>
    </cfRule>
  </conditionalFormatting>
  <conditionalFormatting sqref="BP120:BP135">
    <cfRule type="cellIs" dxfId="5549" priority="12322" stopIfTrue="1" operator="equal">
      <formula>"h"</formula>
    </cfRule>
    <cfRule type="cellIs" dxfId="5548" priority="12323" stopIfTrue="1" operator="equal">
      <formula>"g"</formula>
    </cfRule>
  </conditionalFormatting>
  <conditionalFormatting sqref="BP120:BP135">
    <cfRule type="cellIs" dxfId="5547" priority="12318" stopIfTrue="1" operator="equal">
      <formula>"f"</formula>
    </cfRule>
  </conditionalFormatting>
  <conditionalFormatting sqref="BP120:BP135">
    <cfRule type="cellIs" dxfId="5546" priority="12316" stopIfTrue="1" operator="equal">
      <formula>"h"</formula>
    </cfRule>
    <cfRule type="cellIs" dxfId="5545" priority="12317" stopIfTrue="1" operator="equal">
      <formula>"g"</formula>
    </cfRule>
  </conditionalFormatting>
  <conditionalFormatting sqref="BP120:BP135">
    <cfRule type="cellIs" dxfId="5544" priority="12315" stopIfTrue="1" operator="equal">
      <formula>"f"</formula>
    </cfRule>
  </conditionalFormatting>
  <conditionalFormatting sqref="BP120:BP135">
    <cfRule type="cellIs" dxfId="5543" priority="12313" stopIfTrue="1" operator="equal">
      <formula>"h"</formula>
    </cfRule>
    <cfRule type="cellIs" dxfId="5542" priority="12314" stopIfTrue="1" operator="equal">
      <formula>"g"</formula>
    </cfRule>
  </conditionalFormatting>
  <conditionalFormatting sqref="BP120:BP135">
    <cfRule type="cellIs" dxfId="5541" priority="12312" stopIfTrue="1" operator="equal">
      <formula>"f"</formula>
    </cfRule>
  </conditionalFormatting>
  <conditionalFormatting sqref="BP120:BP135">
    <cfRule type="cellIs" dxfId="5540" priority="12310" stopIfTrue="1" operator="equal">
      <formula>"h"</formula>
    </cfRule>
    <cfRule type="cellIs" dxfId="5539" priority="12311" stopIfTrue="1" operator="equal">
      <formula>"g"</formula>
    </cfRule>
  </conditionalFormatting>
  <conditionalFormatting sqref="BP120:BP135">
    <cfRule type="cellIs" dxfId="5538" priority="12321" stopIfTrue="1" operator="equal">
      <formula>"f"</formula>
    </cfRule>
  </conditionalFormatting>
  <conditionalFormatting sqref="BP120:BP135">
    <cfRule type="cellIs" dxfId="5537" priority="12319" stopIfTrue="1" operator="equal">
      <formula>"h"</formula>
    </cfRule>
    <cfRule type="cellIs" dxfId="5536" priority="12320" stopIfTrue="1" operator="equal">
      <formula>"g"</formula>
    </cfRule>
  </conditionalFormatting>
  <conditionalFormatting sqref="AO120:AP135">
    <cfRule type="cellIs" dxfId="5535" priority="12285" stopIfTrue="1" operator="equal">
      <formula>"f"</formula>
    </cfRule>
  </conditionalFormatting>
  <conditionalFormatting sqref="AO120:AP135">
    <cfRule type="cellIs" dxfId="5534" priority="12283" stopIfTrue="1" operator="equal">
      <formula>"h"</formula>
    </cfRule>
    <cfRule type="cellIs" dxfId="5533" priority="12284" stopIfTrue="1" operator="equal">
      <formula>"g"</formula>
    </cfRule>
  </conditionalFormatting>
  <conditionalFormatting sqref="AO120:AP135">
    <cfRule type="cellIs" dxfId="5532" priority="12282" stopIfTrue="1" operator="equal">
      <formula>"f"</formula>
    </cfRule>
  </conditionalFormatting>
  <conditionalFormatting sqref="AO120:AP135">
    <cfRule type="cellIs" dxfId="5531" priority="12280" stopIfTrue="1" operator="equal">
      <formula>"h"</formula>
    </cfRule>
    <cfRule type="cellIs" dxfId="5530" priority="12281" stopIfTrue="1" operator="equal">
      <formula>"g"</formula>
    </cfRule>
  </conditionalFormatting>
  <conditionalFormatting sqref="AO120:AP135">
    <cfRule type="cellIs" dxfId="5529" priority="12279" stopIfTrue="1" operator="equal">
      <formula>"f"</formula>
    </cfRule>
  </conditionalFormatting>
  <conditionalFormatting sqref="AO120:AP135">
    <cfRule type="cellIs" dxfId="5528" priority="12277" stopIfTrue="1" operator="equal">
      <formula>"h"</formula>
    </cfRule>
    <cfRule type="cellIs" dxfId="5527" priority="12278" stopIfTrue="1" operator="equal">
      <formula>"g"</formula>
    </cfRule>
  </conditionalFormatting>
  <conditionalFormatting sqref="AO120:AP135">
    <cfRule type="cellIs" dxfId="5526" priority="12276" stopIfTrue="1" operator="equal">
      <formula>"f"</formula>
    </cfRule>
  </conditionalFormatting>
  <conditionalFormatting sqref="AO120:AP135">
    <cfRule type="cellIs" dxfId="5525" priority="12274" stopIfTrue="1" operator="equal">
      <formula>"h"</formula>
    </cfRule>
    <cfRule type="cellIs" dxfId="5524" priority="12275" stopIfTrue="1" operator="equal">
      <formula>"g"</formula>
    </cfRule>
  </conditionalFormatting>
  <conditionalFormatting sqref="AO120:AP135">
    <cfRule type="cellIs" dxfId="5523" priority="12270" stopIfTrue="1" operator="equal">
      <formula>"f"</formula>
    </cfRule>
  </conditionalFormatting>
  <conditionalFormatting sqref="AO120:AP135">
    <cfRule type="cellIs" dxfId="5522" priority="12268" stopIfTrue="1" operator="equal">
      <formula>"h"</formula>
    </cfRule>
    <cfRule type="cellIs" dxfId="5521" priority="12269" stopIfTrue="1" operator="equal">
      <formula>"g"</formula>
    </cfRule>
  </conditionalFormatting>
  <conditionalFormatting sqref="AO120:AP135">
    <cfRule type="cellIs" dxfId="5520" priority="12267" stopIfTrue="1" operator="equal">
      <formula>"f"</formula>
    </cfRule>
  </conditionalFormatting>
  <conditionalFormatting sqref="AO120:AP135">
    <cfRule type="cellIs" dxfId="5519" priority="12265" stopIfTrue="1" operator="equal">
      <formula>"h"</formula>
    </cfRule>
    <cfRule type="cellIs" dxfId="5518" priority="12266" stopIfTrue="1" operator="equal">
      <formula>"g"</formula>
    </cfRule>
  </conditionalFormatting>
  <conditionalFormatting sqref="AO120:AP135">
    <cfRule type="cellIs" dxfId="5517" priority="12264" stopIfTrue="1" operator="equal">
      <formula>"f"</formula>
    </cfRule>
  </conditionalFormatting>
  <conditionalFormatting sqref="AO120:AP135">
    <cfRule type="cellIs" dxfId="5516" priority="12262" stopIfTrue="1" operator="equal">
      <formula>"h"</formula>
    </cfRule>
    <cfRule type="cellIs" dxfId="5515" priority="12263" stopIfTrue="1" operator="equal">
      <formula>"g"</formula>
    </cfRule>
  </conditionalFormatting>
  <conditionalFormatting sqref="AO120:AP135">
    <cfRule type="cellIs" dxfId="5514" priority="12273" stopIfTrue="1" operator="equal">
      <formula>"f"</formula>
    </cfRule>
  </conditionalFormatting>
  <conditionalFormatting sqref="AO120:AP135">
    <cfRule type="cellIs" dxfId="5513" priority="12271" stopIfTrue="1" operator="equal">
      <formula>"h"</formula>
    </cfRule>
    <cfRule type="cellIs" dxfId="5512" priority="12272" stopIfTrue="1" operator="equal">
      <formula>"g"</formula>
    </cfRule>
  </conditionalFormatting>
  <conditionalFormatting sqref="AO120:AP135">
    <cfRule type="cellIs" dxfId="5511" priority="12261" stopIfTrue="1" operator="equal">
      <formula>"f"</formula>
    </cfRule>
  </conditionalFormatting>
  <conditionalFormatting sqref="AO120:AP135">
    <cfRule type="cellIs" dxfId="5510" priority="12259" stopIfTrue="1" operator="equal">
      <formula>"h"</formula>
    </cfRule>
    <cfRule type="cellIs" dxfId="5509" priority="12260" stopIfTrue="1" operator="equal">
      <formula>"g"</formula>
    </cfRule>
  </conditionalFormatting>
  <conditionalFormatting sqref="AO120:AP135">
    <cfRule type="cellIs" dxfId="5508" priority="12258" stopIfTrue="1" operator="equal">
      <formula>"f"</formula>
    </cfRule>
  </conditionalFormatting>
  <conditionalFormatting sqref="AO120:AP135">
    <cfRule type="cellIs" dxfId="5507" priority="12256" stopIfTrue="1" operator="equal">
      <formula>"h"</formula>
    </cfRule>
    <cfRule type="cellIs" dxfId="5506" priority="12257" stopIfTrue="1" operator="equal">
      <formula>"g"</formula>
    </cfRule>
  </conditionalFormatting>
  <conditionalFormatting sqref="AO120:AP135">
    <cfRule type="cellIs" dxfId="5505" priority="12252" stopIfTrue="1" operator="equal">
      <formula>"f"</formula>
    </cfRule>
  </conditionalFormatting>
  <conditionalFormatting sqref="AO120:AP135">
    <cfRule type="cellIs" dxfId="5504" priority="12250" stopIfTrue="1" operator="equal">
      <formula>"h"</formula>
    </cfRule>
    <cfRule type="cellIs" dxfId="5503" priority="12251" stopIfTrue="1" operator="equal">
      <formula>"g"</formula>
    </cfRule>
  </conditionalFormatting>
  <conditionalFormatting sqref="AO120:AP135">
    <cfRule type="cellIs" dxfId="5502" priority="12255" stopIfTrue="1" operator="equal">
      <formula>"f"</formula>
    </cfRule>
  </conditionalFormatting>
  <conditionalFormatting sqref="AO120:AP135">
    <cfRule type="cellIs" dxfId="5501" priority="12253" stopIfTrue="1" operator="equal">
      <formula>"h"</formula>
    </cfRule>
    <cfRule type="cellIs" dxfId="5500" priority="12254" stopIfTrue="1" operator="equal">
      <formula>"g"</formula>
    </cfRule>
  </conditionalFormatting>
  <conditionalFormatting sqref="AO120:AP135">
    <cfRule type="cellIs" dxfId="5499" priority="12249" stopIfTrue="1" operator="equal">
      <formula>"f"</formula>
    </cfRule>
  </conditionalFormatting>
  <conditionalFormatting sqref="AO120:AP135">
    <cfRule type="cellIs" dxfId="5498" priority="12247" stopIfTrue="1" operator="equal">
      <formula>"h"</formula>
    </cfRule>
    <cfRule type="cellIs" dxfId="5497" priority="12248" stopIfTrue="1" operator="equal">
      <formula>"g"</formula>
    </cfRule>
  </conditionalFormatting>
  <conditionalFormatting sqref="AO120:AP135">
    <cfRule type="cellIs" dxfId="5496" priority="12246" stopIfTrue="1" operator="equal">
      <formula>"f"</formula>
    </cfRule>
  </conditionalFormatting>
  <conditionalFormatting sqref="AO120:AP135">
    <cfRule type="cellIs" dxfId="5495" priority="12244" stopIfTrue="1" operator="equal">
      <formula>"h"</formula>
    </cfRule>
    <cfRule type="cellIs" dxfId="5494" priority="12245" stopIfTrue="1" operator="equal">
      <formula>"g"</formula>
    </cfRule>
  </conditionalFormatting>
  <conditionalFormatting sqref="AO120:AP135">
    <cfRule type="cellIs" dxfId="5493" priority="12243" stopIfTrue="1" operator="equal">
      <formula>"f"</formula>
    </cfRule>
  </conditionalFormatting>
  <conditionalFormatting sqref="AO120:AP135">
    <cfRule type="cellIs" dxfId="5492" priority="12241" stopIfTrue="1" operator="equal">
      <formula>"h"</formula>
    </cfRule>
    <cfRule type="cellIs" dxfId="5491" priority="12242" stopIfTrue="1" operator="equal">
      <formula>"g"</formula>
    </cfRule>
  </conditionalFormatting>
  <conditionalFormatting sqref="AO120:AP135">
    <cfRule type="cellIs" dxfId="5490" priority="12240" stopIfTrue="1" operator="equal">
      <formula>"f"</formula>
    </cfRule>
  </conditionalFormatting>
  <conditionalFormatting sqref="AO120:AP135">
    <cfRule type="cellIs" dxfId="5489" priority="12238" stopIfTrue="1" operator="equal">
      <formula>"h"</formula>
    </cfRule>
    <cfRule type="cellIs" dxfId="5488" priority="12239" stopIfTrue="1" operator="equal">
      <formula>"g"</formula>
    </cfRule>
  </conditionalFormatting>
  <conditionalFormatting sqref="AO120:AP135">
    <cfRule type="cellIs" dxfId="5487" priority="12237" stopIfTrue="1" operator="equal">
      <formula>"f"</formula>
    </cfRule>
  </conditionalFormatting>
  <conditionalFormatting sqref="AO120:AP135">
    <cfRule type="cellIs" dxfId="5486" priority="12235" stopIfTrue="1" operator="equal">
      <formula>"h"</formula>
    </cfRule>
    <cfRule type="cellIs" dxfId="5485" priority="12236" stopIfTrue="1" operator="equal">
      <formula>"g"</formula>
    </cfRule>
  </conditionalFormatting>
  <conditionalFormatting sqref="AN120:AN135 BR120:BR135">
    <cfRule type="cellIs" dxfId="5484" priority="12234" stopIfTrue="1" operator="equal">
      <formula>"f"</formula>
    </cfRule>
  </conditionalFormatting>
  <conditionalFormatting sqref="AN120:AN135 BR120:BR135">
    <cfRule type="cellIs" dxfId="5483" priority="12232" stopIfTrue="1" operator="equal">
      <formula>"h"</formula>
    </cfRule>
    <cfRule type="cellIs" dxfId="5482" priority="12233" stopIfTrue="1" operator="equal">
      <formula>"g"</formula>
    </cfRule>
  </conditionalFormatting>
  <conditionalFormatting sqref="AN120:AN135 BR120:BR135">
    <cfRule type="cellIs" dxfId="5481" priority="12228" stopIfTrue="1" operator="equal">
      <formula>"f"</formula>
    </cfRule>
  </conditionalFormatting>
  <conditionalFormatting sqref="AN120:AN135 BR120:BR135">
    <cfRule type="cellIs" dxfId="5480" priority="12226" stopIfTrue="1" operator="equal">
      <formula>"h"</formula>
    </cfRule>
    <cfRule type="cellIs" dxfId="5479" priority="12227" stopIfTrue="1" operator="equal">
      <formula>"g"</formula>
    </cfRule>
  </conditionalFormatting>
  <conditionalFormatting sqref="AN120:AN135 BR120:BR135">
    <cfRule type="cellIs" dxfId="5478" priority="12231" stopIfTrue="1" operator="equal">
      <formula>"f"</formula>
    </cfRule>
  </conditionalFormatting>
  <conditionalFormatting sqref="AN120:AN135 BR120:BR135">
    <cfRule type="cellIs" dxfId="5477" priority="12229" stopIfTrue="1" operator="equal">
      <formula>"h"</formula>
    </cfRule>
    <cfRule type="cellIs" dxfId="5476" priority="12230" stopIfTrue="1" operator="equal">
      <formula>"g"</formula>
    </cfRule>
  </conditionalFormatting>
  <conditionalFormatting sqref="AN120:AN135 BR120:BR135">
    <cfRule type="cellIs" dxfId="5475" priority="12225" stopIfTrue="1" operator="equal">
      <formula>"f"</formula>
    </cfRule>
  </conditionalFormatting>
  <conditionalFormatting sqref="AN120:AN135 BR120:BR135">
    <cfRule type="cellIs" dxfId="5474" priority="12223" stopIfTrue="1" operator="equal">
      <formula>"h"</formula>
    </cfRule>
    <cfRule type="cellIs" dxfId="5473" priority="12224" stopIfTrue="1" operator="equal">
      <formula>"g"</formula>
    </cfRule>
  </conditionalFormatting>
  <conditionalFormatting sqref="AN120:AN135 BR120:BR135">
    <cfRule type="cellIs" dxfId="5472" priority="12222" stopIfTrue="1" operator="equal">
      <formula>"f"</formula>
    </cfRule>
  </conditionalFormatting>
  <conditionalFormatting sqref="AN120:AN135 BR120:BR135">
    <cfRule type="cellIs" dxfId="5471" priority="12220" stopIfTrue="1" operator="equal">
      <formula>"h"</formula>
    </cfRule>
    <cfRule type="cellIs" dxfId="5470" priority="12221" stopIfTrue="1" operator="equal">
      <formula>"g"</formula>
    </cfRule>
  </conditionalFormatting>
  <conditionalFormatting sqref="AN120:AN135 BR120:BR135">
    <cfRule type="cellIs" dxfId="5469" priority="12219" stopIfTrue="1" operator="equal">
      <formula>"f"</formula>
    </cfRule>
  </conditionalFormatting>
  <conditionalFormatting sqref="AN120:AN135 BR120:BR135">
    <cfRule type="cellIs" dxfId="5468" priority="12217" stopIfTrue="1" operator="equal">
      <formula>"h"</formula>
    </cfRule>
    <cfRule type="cellIs" dxfId="5467" priority="12218" stopIfTrue="1" operator="equal">
      <formula>"g"</formula>
    </cfRule>
  </conditionalFormatting>
  <conditionalFormatting sqref="AN120:AN135 BR120:BR135">
    <cfRule type="cellIs" dxfId="5466" priority="12216" stopIfTrue="1" operator="equal">
      <formula>"f"</formula>
    </cfRule>
  </conditionalFormatting>
  <conditionalFormatting sqref="AN120:AN135 BR120:BR135">
    <cfRule type="cellIs" dxfId="5465" priority="12214" stopIfTrue="1" operator="equal">
      <formula>"h"</formula>
    </cfRule>
    <cfRule type="cellIs" dxfId="5464" priority="12215" stopIfTrue="1" operator="equal">
      <formula>"g"</formula>
    </cfRule>
  </conditionalFormatting>
  <conditionalFormatting sqref="AN120:AN135 BR120:BR135">
    <cfRule type="cellIs" dxfId="5463" priority="12213" stopIfTrue="1" operator="equal">
      <formula>"f"</formula>
    </cfRule>
  </conditionalFormatting>
  <conditionalFormatting sqref="AN120:AN135 BR120:BR135">
    <cfRule type="cellIs" dxfId="5462" priority="12211" stopIfTrue="1" operator="equal">
      <formula>"h"</formula>
    </cfRule>
    <cfRule type="cellIs" dxfId="5461" priority="12212" stopIfTrue="1" operator="equal">
      <formula>"g"</formula>
    </cfRule>
  </conditionalFormatting>
  <conditionalFormatting sqref="AN120:AN135 BR120:BR135">
    <cfRule type="cellIs" dxfId="5460" priority="12210" stopIfTrue="1" operator="equal">
      <formula>"f"</formula>
    </cfRule>
  </conditionalFormatting>
  <conditionalFormatting sqref="AN120:AN135 BR120:BR135">
    <cfRule type="cellIs" dxfId="5459" priority="12208" stopIfTrue="1" operator="equal">
      <formula>"h"</formula>
    </cfRule>
    <cfRule type="cellIs" dxfId="5458" priority="12209" stopIfTrue="1" operator="equal">
      <formula>"g"</formula>
    </cfRule>
  </conditionalFormatting>
  <conditionalFormatting sqref="AN120:AN135 BR120:BR135">
    <cfRule type="cellIs" dxfId="5457" priority="12207" stopIfTrue="1" operator="equal">
      <formula>"f"</formula>
    </cfRule>
  </conditionalFormatting>
  <conditionalFormatting sqref="AN120:AN135 BR120:BR135">
    <cfRule type="cellIs" dxfId="5456" priority="12205" stopIfTrue="1" operator="equal">
      <formula>"h"</formula>
    </cfRule>
    <cfRule type="cellIs" dxfId="5455" priority="12206" stopIfTrue="1" operator="equal">
      <formula>"g"</formula>
    </cfRule>
  </conditionalFormatting>
  <conditionalFormatting sqref="AN120:AN135 BR120:BR135">
    <cfRule type="cellIs" dxfId="5454" priority="12204" stopIfTrue="1" operator="equal">
      <formula>"f"</formula>
    </cfRule>
  </conditionalFormatting>
  <conditionalFormatting sqref="AN120:AN135 BR120:BR135">
    <cfRule type="cellIs" dxfId="5453" priority="12202" stopIfTrue="1" operator="equal">
      <formula>"h"</formula>
    </cfRule>
    <cfRule type="cellIs" dxfId="5452" priority="12203" stopIfTrue="1" operator="equal">
      <formula>"g"</formula>
    </cfRule>
  </conditionalFormatting>
  <conditionalFormatting sqref="AN120:AN135 BR120:BR135">
    <cfRule type="cellIs" dxfId="5451" priority="12201" stopIfTrue="1" operator="equal">
      <formula>"f"</formula>
    </cfRule>
  </conditionalFormatting>
  <conditionalFormatting sqref="AN120:AN135 BR120:BR135">
    <cfRule type="cellIs" dxfId="5450" priority="12199" stopIfTrue="1" operator="equal">
      <formula>"h"</formula>
    </cfRule>
    <cfRule type="cellIs" dxfId="5449" priority="12200" stopIfTrue="1" operator="equal">
      <formula>"g"</formula>
    </cfRule>
  </conditionalFormatting>
  <conditionalFormatting sqref="AN120:AN135 BR120:BR135">
    <cfRule type="cellIs" dxfId="5448" priority="12198" stopIfTrue="1" operator="equal">
      <formula>"f"</formula>
    </cfRule>
  </conditionalFormatting>
  <conditionalFormatting sqref="AN120:AN135 BR120:BR135">
    <cfRule type="cellIs" dxfId="5447" priority="12196" stopIfTrue="1" operator="equal">
      <formula>"h"</formula>
    </cfRule>
    <cfRule type="cellIs" dxfId="5446" priority="12197" stopIfTrue="1" operator="equal">
      <formula>"g"</formula>
    </cfRule>
  </conditionalFormatting>
  <conditionalFormatting sqref="AN120:AN135 BR120:BR135">
    <cfRule type="cellIs" dxfId="5445" priority="12195" stopIfTrue="1" operator="equal">
      <formula>"f"</formula>
    </cfRule>
  </conditionalFormatting>
  <conditionalFormatting sqref="AN120:AN135 BR120:BR135">
    <cfRule type="cellIs" dxfId="5444" priority="12193" stopIfTrue="1" operator="equal">
      <formula>"h"</formula>
    </cfRule>
    <cfRule type="cellIs" dxfId="5443" priority="12194" stopIfTrue="1" operator="equal">
      <formula>"g"</formula>
    </cfRule>
  </conditionalFormatting>
  <conditionalFormatting sqref="AN120:AN135 BR120:BR135">
    <cfRule type="cellIs" dxfId="5442" priority="12192" stopIfTrue="1" operator="equal">
      <formula>"f"</formula>
    </cfRule>
  </conditionalFormatting>
  <conditionalFormatting sqref="AN120:AN135 BR120:BR135">
    <cfRule type="cellIs" dxfId="5441" priority="12190" stopIfTrue="1" operator="equal">
      <formula>"h"</formula>
    </cfRule>
    <cfRule type="cellIs" dxfId="5440" priority="12191" stopIfTrue="1" operator="equal">
      <formula>"g"</formula>
    </cfRule>
  </conditionalFormatting>
  <conditionalFormatting sqref="AN120:AN135 BR120:BR135">
    <cfRule type="cellIs" dxfId="5439" priority="12189" stopIfTrue="1" operator="equal">
      <formula>"f"</formula>
    </cfRule>
  </conditionalFormatting>
  <conditionalFormatting sqref="AN120:AN135 BR120:BR135">
    <cfRule type="cellIs" dxfId="5438" priority="12187" stopIfTrue="1" operator="equal">
      <formula>"h"</formula>
    </cfRule>
    <cfRule type="cellIs" dxfId="5437" priority="12188" stopIfTrue="1" operator="equal">
      <formula>"g"</formula>
    </cfRule>
  </conditionalFormatting>
  <conditionalFormatting sqref="AN120:AN135 BR120:BR135">
    <cfRule type="cellIs" dxfId="5436" priority="12186" stopIfTrue="1" operator="equal">
      <formula>"f"</formula>
    </cfRule>
  </conditionalFormatting>
  <conditionalFormatting sqref="AN120:AN135 BR120:BR135">
    <cfRule type="cellIs" dxfId="5435" priority="12184" stopIfTrue="1" operator="equal">
      <formula>"h"</formula>
    </cfRule>
    <cfRule type="cellIs" dxfId="5434" priority="12185" stopIfTrue="1" operator="equal">
      <formula>"g"</formula>
    </cfRule>
  </conditionalFormatting>
  <conditionalFormatting sqref="AN120:AN135 BR120:BR135">
    <cfRule type="cellIs" dxfId="5433" priority="12180" stopIfTrue="1" operator="equal">
      <formula>"f"</formula>
    </cfRule>
  </conditionalFormatting>
  <conditionalFormatting sqref="AN120:AN135 BR120:BR135">
    <cfRule type="cellIs" dxfId="5432" priority="12178" stopIfTrue="1" operator="equal">
      <formula>"h"</formula>
    </cfRule>
    <cfRule type="cellIs" dxfId="5431" priority="12179" stopIfTrue="1" operator="equal">
      <formula>"g"</formula>
    </cfRule>
  </conditionalFormatting>
  <conditionalFormatting sqref="AN120:AN135 BR120:BR135">
    <cfRule type="cellIs" dxfId="5430" priority="12183" stopIfTrue="1" operator="equal">
      <formula>"f"</formula>
    </cfRule>
  </conditionalFormatting>
  <conditionalFormatting sqref="AN120:AN135 BR120:BR135">
    <cfRule type="cellIs" dxfId="5429" priority="12181" stopIfTrue="1" operator="equal">
      <formula>"h"</formula>
    </cfRule>
    <cfRule type="cellIs" dxfId="5428" priority="12182" stopIfTrue="1" operator="equal">
      <formula>"g"</formula>
    </cfRule>
  </conditionalFormatting>
  <conditionalFormatting sqref="BP120:BP135">
    <cfRule type="cellIs" dxfId="5427" priority="12309" stopIfTrue="1" operator="equal">
      <formula>"f"</formula>
    </cfRule>
  </conditionalFormatting>
  <conditionalFormatting sqref="BP120:BP135">
    <cfRule type="cellIs" dxfId="5426" priority="12307" stopIfTrue="1" operator="equal">
      <formula>"h"</formula>
    </cfRule>
    <cfRule type="cellIs" dxfId="5425" priority="12308" stopIfTrue="1" operator="equal">
      <formula>"g"</formula>
    </cfRule>
  </conditionalFormatting>
  <conditionalFormatting sqref="AO120:AP135">
    <cfRule type="cellIs" dxfId="5424" priority="12306" stopIfTrue="1" operator="equal">
      <formula>"f"</formula>
    </cfRule>
  </conditionalFormatting>
  <conditionalFormatting sqref="AO120:AP135">
    <cfRule type="cellIs" dxfId="5423" priority="12304" stopIfTrue="1" operator="equal">
      <formula>"h"</formula>
    </cfRule>
    <cfRule type="cellIs" dxfId="5422" priority="12305" stopIfTrue="1" operator="equal">
      <formula>"g"</formula>
    </cfRule>
  </conditionalFormatting>
  <conditionalFormatting sqref="AO120:AP135">
    <cfRule type="cellIs" dxfId="5421" priority="12303" stopIfTrue="1" operator="equal">
      <formula>"f"</formula>
    </cfRule>
  </conditionalFormatting>
  <conditionalFormatting sqref="AO120:AP135">
    <cfRule type="cellIs" dxfId="5420" priority="12301" stopIfTrue="1" operator="equal">
      <formula>"h"</formula>
    </cfRule>
    <cfRule type="cellIs" dxfId="5419" priority="12302" stopIfTrue="1" operator="equal">
      <formula>"g"</formula>
    </cfRule>
  </conditionalFormatting>
  <conditionalFormatting sqref="AO120:AP135">
    <cfRule type="cellIs" dxfId="5418" priority="12300" stopIfTrue="1" operator="equal">
      <formula>"f"</formula>
    </cfRule>
  </conditionalFormatting>
  <conditionalFormatting sqref="AO120:AP135">
    <cfRule type="cellIs" dxfId="5417" priority="12298" stopIfTrue="1" operator="equal">
      <formula>"h"</formula>
    </cfRule>
    <cfRule type="cellIs" dxfId="5416" priority="12299" stopIfTrue="1" operator="equal">
      <formula>"g"</formula>
    </cfRule>
  </conditionalFormatting>
  <conditionalFormatting sqref="AO120:AP135">
    <cfRule type="cellIs" dxfId="5415" priority="12297" stopIfTrue="1" operator="equal">
      <formula>"f"</formula>
    </cfRule>
  </conditionalFormatting>
  <conditionalFormatting sqref="AO120:AP135">
    <cfRule type="cellIs" dxfId="5414" priority="12295" stopIfTrue="1" operator="equal">
      <formula>"h"</formula>
    </cfRule>
    <cfRule type="cellIs" dxfId="5413" priority="12296" stopIfTrue="1" operator="equal">
      <formula>"g"</formula>
    </cfRule>
  </conditionalFormatting>
  <conditionalFormatting sqref="AO120:AP135">
    <cfRule type="cellIs" dxfId="5412" priority="12294" stopIfTrue="1" operator="equal">
      <formula>"f"</formula>
    </cfRule>
  </conditionalFormatting>
  <conditionalFormatting sqref="AO120:AP135">
    <cfRule type="cellIs" dxfId="5411" priority="12292" stopIfTrue="1" operator="equal">
      <formula>"h"</formula>
    </cfRule>
    <cfRule type="cellIs" dxfId="5410" priority="12293" stopIfTrue="1" operator="equal">
      <formula>"g"</formula>
    </cfRule>
  </conditionalFormatting>
  <conditionalFormatting sqref="AO120:AP135">
    <cfRule type="cellIs" dxfId="5409" priority="12291" stopIfTrue="1" operator="equal">
      <formula>"f"</formula>
    </cfRule>
  </conditionalFormatting>
  <conditionalFormatting sqref="AO120:AP135">
    <cfRule type="cellIs" dxfId="5408" priority="12289" stopIfTrue="1" operator="equal">
      <formula>"h"</formula>
    </cfRule>
    <cfRule type="cellIs" dxfId="5407" priority="12290" stopIfTrue="1" operator="equal">
      <formula>"g"</formula>
    </cfRule>
  </conditionalFormatting>
  <conditionalFormatting sqref="AO120:AP135">
    <cfRule type="cellIs" dxfId="5406" priority="12288" stopIfTrue="1" operator="equal">
      <formula>"f"</formula>
    </cfRule>
  </conditionalFormatting>
  <conditionalFormatting sqref="AO120:AP135">
    <cfRule type="cellIs" dxfId="5405" priority="12286" stopIfTrue="1" operator="equal">
      <formula>"h"</formula>
    </cfRule>
    <cfRule type="cellIs" dxfId="5404" priority="12287" stopIfTrue="1" operator="equal">
      <formula>"g"</formula>
    </cfRule>
  </conditionalFormatting>
  <conditionalFormatting sqref="BD159:BD174">
    <cfRule type="cellIs" dxfId="5403" priority="10251" stopIfTrue="1" operator="equal">
      <formula>"f"</formula>
    </cfRule>
  </conditionalFormatting>
  <conditionalFormatting sqref="BD159:BD174">
    <cfRule type="cellIs" dxfId="5402" priority="10249" stopIfTrue="1" operator="equal">
      <formula>"h"</formula>
    </cfRule>
    <cfRule type="cellIs" dxfId="5401" priority="10250" stopIfTrue="1" operator="equal">
      <formula>"g"</formula>
    </cfRule>
  </conditionalFormatting>
  <conditionalFormatting sqref="BD159:BD174">
    <cfRule type="cellIs" dxfId="5400" priority="10248" stopIfTrue="1" operator="equal">
      <formula>"f"</formula>
    </cfRule>
  </conditionalFormatting>
  <conditionalFormatting sqref="BD159:BD174">
    <cfRule type="cellIs" dxfId="5399" priority="10246" stopIfTrue="1" operator="equal">
      <formula>"h"</formula>
    </cfRule>
    <cfRule type="cellIs" dxfId="5398" priority="10247" stopIfTrue="1" operator="equal">
      <formula>"g"</formula>
    </cfRule>
  </conditionalFormatting>
  <conditionalFormatting sqref="BD159:BD174">
    <cfRule type="cellIs" dxfId="5397" priority="10245" stopIfTrue="1" operator="equal">
      <formula>"f"</formula>
    </cfRule>
  </conditionalFormatting>
  <conditionalFormatting sqref="BD159:BD174">
    <cfRule type="cellIs" dxfId="5396" priority="10243" stopIfTrue="1" operator="equal">
      <formula>"h"</formula>
    </cfRule>
    <cfRule type="cellIs" dxfId="5395" priority="10244" stopIfTrue="1" operator="equal">
      <formula>"g"</formula>
    </cfRule>
  </conditionalFormatting>
  <conditionalFormatting sqref="BD159:BD174">
    <cfRule type="cellIs" dxfId="5394" priority="10242" stopIfTrue="1" operator="equal">
      <formula>"f"</formula>
    </cfRule>
  </conditionalFormatting>
  <conditionalFormatting sqref="BD159:BD174">
    <cfRule type="cellIs" dxfId="5393" priority="10240" stopIfTrue="1" operator="equal">
      <formula>"h"</formula>
    </cfRule>
    <cfRule type="cellIs" dxfId="5392" priority="10241" stopIfTrue="1" operator="equal">
      <formula>"g"</formula>
    </cfRule>
  </conditionalFormatting>
  <conditionalFormatting sqref="AS159:AU174">
    <cfRule type="cellIs" dxfId="5391" priority="10335" stopIfTrue="1" operator="equal">
      <formula>"f"</formula>
    </cfRule>
  </conditionalFormatting>
  <conditionalFormatting sqref="AS159:AU174">
    <cfRule type="cellIs" dxfId="5390" priority="10333" stopIfTrue="1" operator="equal">
      <formula>"h"</formula>
    </cfRule>
    <cfRule type="cellIs" dxfId="5389" priority="10334" stopIfTrue="1" operator="equal">
      <formula>"g"</formula>
    </cfRule>
  </conditionalFormatting>
  <conditionalFormatting sqref="AS159:AU174">
    <cfRule type="cellIs" dxfId="5388" priority="10332" stopIfTrue="1" operator="equal">
      <formula>"f"</formula>
    </cfRule>
  </conditionalFormatting>
  <conditionalFormatting sqref="AS159:AU174">
    <cfRule type="cellIs" dxfId="5387" priority="10330" stopIfTrue="1" operator="equal">
      <formula>"h"</formula>
    </cfRule>
    <cfRule type="cellIs" dxfId="5386" priority="10331" stopIfTrue="1" operator="equal">
      <formula>"g"</formula>
    </cfRule>
  </conditionalFormatting>
  <conditionalFormatting sqref="AS159:AU174">
    <cfRule type="cellIs" dxfId="5385" priority="10329" stopIfTrue="1" operator="equal">
      <formula>"f"</formula>
    </cfRule>
  </conditionalFormatting>
  <conditionalFormatting sqref="AS159:AU174">
    <cfRule type="cellIs" dxfId="5384" priority="10327" stopIfTrue="1" operator="equal">
      <formula>"h"</formula>
    </cfRule>
    <cfRule type="cellIs" dxfId="5383" priority="10328" stopIfTrue="1" operator="equal">
      <formula>"g"</formula>
    </cfRule>
  </conditionalFormatting>
  <conditionalFormatting sqref="AS159:AU174">
    <cfRule type="cellIs" dxfId="5382" priority="10326" stopIfTrue="1" operator="equal">
      <formula>"f"</formula>
    </cfRule>
  </conditionalFormatting>
  <conditionalFormatting sqref="AS159:AU174">
    <cfRule type="cellIs" dxfId="5381" priority="10324" stopIfTrue="1" operator="equal">
      <formula>"h"</formula>
    </cfRule>
    <cfRule type="cellIs" dxfId="5380" priority="10325" stopIfTrue="1" operator="equal">
      <formula>"g"</formula>
    </cfRule>
  </conditionalFormatting>
  <conditionalFormatting sqref="AS159:AU174">
    <cfRule type="cellIs" dxfId="5379" priority="10320" stopIfTrue="1" operator="equal">
      <formula>"f"</formula>
    </cfRule>
  </conditionalFormatting>
  <conditionalFormatting sqref="AS159:AU174">
    <cfRule type="cellIs" dxfId="5378" priority="10318" stopIfTrue="1" operator="equal">
      <formula>"h"</formula>
    </cfRule>
    <cfRule type="cellIs" dxfId="5377" priority="10319" stopIfTrue="1" operator="equal">
      <formula>"g"</formula>
    </cfRule>
  </conditionalFormatting>
  <conditionalFormatting sqref="AS159:AU174">
    <cfRule type="cellIs" dxfId="5376" priority="10317" stopIfTrue="1" operator="equal">
      <formula>"f"</formula>
    </cfRule>
  </conditionalFormatting>
  <conditionalFormatting sqref="AS159:AU174">
    <cfRule type="cellIs" dxfId="5375" priority="10315" stopIfTrue="1" operator="equal">
      <formula>"h"</formula>
    </cfRule>
    <cfRule type="cellIs" dxfId="5374" priority="10316" stopIfTrue="1" operator="equal">
      <formula>"g"</formula>
    </cfRule>
  </conditionalFormatting>
  <conditionalFormatting sqref="AS159:AU174">
    <cfRule type="cellIs" dxfId="5373" priority="10314" stopIfTrue="1" operator="equal">
      <formula>"f"</formula>
    </cfRule>
  </conditionalFormatting>
  <conditionalFormatting sqref="AS159:AU174">
    <cfRule type="cellIs" dxfId="5372" priority="10312" stopIfTrue="1" operator="equal">
      <formula>"h"</formula>
    </cfRule>
    <cfRule type="cellIs" dxfId="5371" priority="10313" stopIfTrue="1" operator="equal">
      <formula>"g"</formula>
    </cfRule>
  </conditionalFormatting>
  <conditionalFormatting sqref="AS159:AU174">
    <cfRule type="cellIs" dxfId="5370" priority="10323" stopIfTrue="1" operator="equal">
      <formula>"f"</formula>
    </cfRule>
  </conditionalFormatting>
  <conditionalFormatting sqref="AS159:AU174">
    <cfRule type="cellIs" dxfId="5369" priority="10321" stopIfTrue="1" operator="equal">
      <formula>"h"</formula>
    </cfRule>
    <cfRule type="cellIs" dxfId="5368" priority="10322" stopIfTrue="1" operator="equal">
      <formula>"g"</formula>
    </cfRule>
  </conditionalFormatting>
  <conditionalFormatting sqref="AS159:AU174">
    <cfRule type="cellIs" dxfId="5367" priority="10311" stopIfTrue="1" operator="equal">
      <formula>"f"</formula>
    </cfRule>
  </conditionalFormatting>
  <conditionalFormatting sqref="AS159:AU174">
    <cfRule type="cellIs" dxfId="5366" priority="10309" stopIfTrue="1" operator="equal">
      <formula>"h"</formula>
    </cfRule>
    <cfRule type="cellIs" dxfId="5365" priority="10310" stopIfTrue="1" operator="equal">
      <formula>"g"</formula>
    </cfRule>
  </conditionalFormatting>
  <conditionalFormatting sqref="AX159:AY174">
    <cfRule type="cellIs" dxfId="5364" priority="10308" stopIfTrue="1" operator="equal">
      <formula>"f"</formula>
    </cfRule>
  </conditionalFormatting>
  <conditionalFormatting sqref="AX159:AY174">
    <cfRule type="cellIs" dxfId="5363" priority="10306" stopIfTrue="1" operator="equal">
      <formula>"h"</formula>
    </cfRule>
    <cfRule type="cellIs" dxfId="5362" priority="10307" stopIfTrue="1" operator="equal">
      <formula>"g"</formula>
    </cfRule>
  </conditionalFormatting>
  <conditionalFormatting sqref="AX159:AY174">
    <cfRule type="cellIs" dxfId="5361" priority="10302" stopIfTrue="1" operator="equal">
      <formula>"f"</formula>
    </cfRule>
  </conditionalFormatting>
  <conditionalFormatting sqref="AX159:AY174">
    <cfRule type="cellIs" dxfId="5360" priority="10300" stopIfTrue="1" operator="equal">
      <formula>"h"</formula>
    </cfRule>
    <cfRule type="cellIs" dxfId="5359" priority="10301" stopIfTrue="1" operator="equal">
      <formula>"g"</formula>
    </cfRule>
  </conditionalFormatting>
  <conditionalFormatting sqref="AX159:AY174">
    <cfRule type="cellIs" dxfId="5358" priority="10305" stopIfTrue="1" operator="equal">
      <formula>"f"</formula>
    </cfRule>
  </conditionalFormatting>
  <conditionalFormatting sqref="AX159:AY174">
    <cfRule type="cellIs" dxfId="5357" priority="10303" stopIfTrue="1" operator="equal">
      <formula>"h"</formula>
    </cfRule>
    <cfRule type="cellIs" dxfId="5356" priority="10304" stopIfTrue="1" operator="equal">
      <formula>"g"</formula>
    </cfRule>
  </conditionalFormatting>
  <conditionalFormatting sqref="AX159:AY174">
    <cfRule type="cellIs" dxfId="5355" priority="10299" stopIfTrue="1" operator="equal">
      <formula>"f"</formula>
    </cfRule>
  </conditionalFormatting>
  <conditionalFormatting sqref="AX159:AY174">
    <cfRule type="cellIs" dxfId="5354" priority="10297" stopIfTrue="1" operator="equal">
      <formula>"h"</formula>
    </cfRule>
    <cfRule type="cellIs" dxfId="5353" priority="10298" stopIfTrue="1" operator="equal">
      <formula>"g"</formula>
    </cfRule>
  </conditionalFormatting>
  <conditionalFormatting sqref="AX159:AY174">
    <cfRule type="cellIs" dxfId="5352" priority="10296" stopIfTrue="1" operator="equal">
      <formula>"f"</formula>
    </cfRule>
  </conditionalFormatting>
  <conditionalFormatting sqref="AX159:AY174">
    <cfRule type="cellIs" dxfId="5351" priority="10294" stopIfTrue="1" operator="equal">
      <formula>"h"</formula>
    </cfRule>
    <cfRule type="cellIs" dxfId="5350" priority="10295" stopIfTrue="1" operator="equal">
      <formula>"g"</formula>
    </cfRule>
  </conditionalFormatting>
  <conditionalFormatting sqref="AX159:AY174">
    <cfRule type="cellIs" dxfId="5349" priority="10290" stopIfTrue="1" operator="equal">
      <formula>"f"</formula>
    </cfRule>
  </conditionalFormatting>
  <conditionalFormatting sqref="AX159:AY174">
    <cfRule type="cellIs" dxfId="5348" priority="10288" stopIfTrue="1" operator="equal">
      <formula>"h"</formula>
    </cfRule>
    <cfRule type="cellIs" dxfId="5347" priority="10289" stopIfTrue="1" operator="equal">
      <formula>"g"</formula>
    </cfRule>
  </conditionalFormatting>
  <conditionalFormatting sqref="AX159:AY174">
    <cfRule type="cellIs" dxfId="5346" priority="10293" stopIfTrue="1" operator="equal">
      <formula>"f"</formula>
    </cfRule>
  </conditionalFormatting>
  <conditionalFormatting sqref="AX159:AY174">
    <cfRule type="cellIs" dxfId="5345" priority="10291" stopIfTrue="1" operator="equal">
      <formula>"h"</formula>
    </cfRule>
    <cfRule type="cellIs" dxfId="5344" priority="10292" stopIfTrue="1" operator="equal">
      <formula>"g"</formula>
    </cfRule>
  </conditionalFormatting>
  <conditionalFormatting sqref="AX159:AY174">
    <cfRule type="cellIs" dxfId="5343" priority="10287" stopIfTrue="1" operator="equal">
      <formula>"f"</formula>
    </cfRule>
  </conditionalFormatting>
  <conditionalFormatting sqref="AX159:AY174">
    <cfRule type="cellIs" dxfId="5342" priority="10285" stopIfTrue="1" operator="equal">
      <formula>"h"</formula>
    </cfRule>
    <cfRule type="cellIs" dxfId="5341" priority="10286" stopIfTrue="1" operator="equal">
      <formula>"g"</formula>
    </cfRule>
  </conditionalFormatting>
  <conditionalFormatting sqref="BC159:BC174">
    <cfRule type="cellIs" dxfId="5340" priority="10284" stopIfTrue="1" operator="equal">
      <formula>"f"</formula>
    </cfRule>
  </conditionalFormatting>
  <conditionalFormatting sqref="BC159:BC174">
    <cfRule type="cellIs" dxfId="5339" priority="10282" stopIfTrue="1" operator="equal">
      <formula>"h"</formula>
    </cfRule>
    <cfRule type="cellIs" dxfId="5338" priority="10283" stopIfTrue="1" operator="equal">
      <formula>"g"</formula>
    </cfRule>
  </conditionalFormatting>
  <conditionalFormatting sqref="BC159:BC174">
    <cfRule type="cellIs" dxfId="5337" priority="10281" stopIfTrue="1" operator="equal">
      <formula>"f"</formula>
    </cfRule>
  </conditionalFormatting>
  <conditionalFormatting sqref="BC159:BC174">
    <cfRule type="cellIs" dxfId="5336" priority="10279" stopIfTrue="1" operator="equal">
      <formula>"h"</formula>
    </cfRule>
    <cfRule type="cellIs" dxfId="5335" priority="10280" stopIfTrue="1" operator="equal">
      <formula>"g"</formula>
    </cfRule>
  </conditionalFormatting>
  <conditionalFormatting sqref="BC159:BC174">
    <cfRule type="cellIs" dxfId="5334" priority="10278" stopIfTrue="1" operator="equal">
      <formula>"f"</formula>
    </cfRule>
  </conditionalFormatting>
  <conditionalFormatting sqref="BC159:BC174">
    <cfRule type="cellIs" dxfId="5333" priority="10276" stopIfTrue="1" operator="equal">
      <formula>"h"</formula>
    </cfRule>
    <cfRule type="cellIs" dxfId="5332" priority="10277" stopIfTrue="1" operator="equal">
      <formula>"g"</formula>
    </cfRule>
  </conditionalFormatting>
  <conditionalFormatting sqref="BC159:BC174">
    <cfRule type="cellIs" dxfId="5331" priority="10272" stopIfTrue="1" operator="equal">
      <formula>"f"</formula>
    </cfRule>
  </conditionalFormatting>
  <conditionalFormatting sqref="BC159:BC174">
    <cfRule type="cellIs" dxfId="5330" priority="10270" stopIfTrue="1" operator="equal">
      <formula>"h"</formula>
    </cfRule>
    <cfRule type="cellIs" dxfId="5329" priority="10271" stopIfTrue="1" operator="equal">
      <formula>"g"</formula>
    </cfRule>
  </conditionalFormatting>
  <conditionalFormatting sqref="BC159:BC174">
    <cfRule type="cellIs" dxfId="5328" priority="10269" stopIfTrue="1" operator="equal">
      <formula>"f"</formula>
    </cfRule>
  </conditionalFormatting>
  <conditionalFormatting sqref="BC159:BC174">
    <cfRule type="cellIs" dxfId="5327" priority="10267" stopIfTrue="1" operator="equal">
      <formula>"h"</formula>
    </cfRule>
    <cfRule type="cellIs" dxfId="5326" priority="10268" stopIfTrue="1" operator="equal">
      <formula>"g"</formula>
    </cfRule>
  </conditionalFormatting>
  <conditionalFormatting sqref="BC159:BC174">
    <cfRule type="cellIs" dxfId="5325" priority="10266" stopIfTrue="1" operator="equal">
      <formula>"f"</formula>
    </cfRule>
  </conditionalFormatting>
  <conditionalFormatting sqref="BC159:BC174">
    <cfRule type="cellIs" dxfId="5324" priority="10264" stopIfTrue="1" operator="equal">
      <formula>"h"</formula>
    </cfRule>
    <cfRule type="cellIs" dxfId="5323" priority="10265" stopIfTrue="1" operator="equal">
      <formula>"g"</formula>
    </cfRule>
  </conditionalFormatting>
  <conditionalFormatting sqref="BC159:BC174">
    <cfRule type="cellIs" dxfId="5322" priority="10275" stopIfTrue="1" operator="equal">
      <formula>"f"</formula>
    </cfRule>
  </conditionalFormatting>
  <conditionalFormatting sqref="BC159:BC174">
    <cfRule type="cellIs" dxfId="5321" priority="10273" stopIfTrue="1" operator="equal">
      <formula>"h"</formula>
    </cfRule>
    <cfRule type="cellIs" dxfId="5320" priority="10274" stopIfTrue="1" operator="equal">
      <formula>"g"</formula>
    </cfRule>
  </conditionalFormatting>
  <conditionalFormatting sqref="BC159:BC174">
    <cfRule type="cellIs" dxfId="5319" priority="10263" stopIfTrue="1" operator="equal">
      <formula>"f"</formula>
    </cfRule>
  </conditionalFormatting>
  <conditionalFormatting sqref="BC159:BC174">
    <cfRule type="cellIs" dxfId="5318" priority="10261" stopIfTrue="1" operator="equal">
      <formula>"h"</formula>
    </cfRule>
    <cfRule type="cellIs" dxfId="5317" priority="10262" stopIfTrue="1" operator="equal">
      <formula>"g"</formula>
    </cfRule>
  </conditionalFormatting>
  <conditionalFormatting sqref="BD159:BD174">
    <cfRule type="cellIs" dxfId="5316" priority="10260" stopIfTrue="1" operator="equal">
      <formula>"f"</formula>
    </cfRule>
  </conditionalFormatting>
  <conditionalFormatting sqref="BD159:BD174">
    <cfRule type="cellIs" dxfId="5315" priority="10258" stopIfTrue="1" operator="equal">
      <formula>"h"</formula>
    </cfRule>
    <cfRule type="cellIs" dxfId="5314" priority="10259" stopIfTrue="1" operator="equal">
      <formula>"g"</formula>
    </cfRule>
  </conditionalFormatting>
  <conditionalFormatting sqref="BD159:BD174">
    <cfRule type="cellIs" dxfId="5313" priority="10254" stopIfTrue="1" operator="equal">
      <formula>"f"</formula>
    </cfRule>
  </conditionalFormatting>
  <conditionalFormatting sqref="BD159:BD174">
    <cfRule type="cellIs" dxfId="5312" priority="10252" stopIfTrue="1" operator="equal">
      <formula>"h"</formula>
    </cfRule>
    <cfRule type="cellIs" dxfId="5311" priority="10253" stopIfTrue="1" operator="equal">
      <formula>"g"</formula>
    </cfRule>
  </conditionalFormatting>
  <conditionalFormatting sqref="BD159:BD174">
    <cfRule type="cellIs" dxfId="5310" priority="10257" stopIfTrue="1" operator="equal">
      <formula>"f"</formula>
    </cfRule>
  </conditionalFormatting>
  <conditionalFormatting sqref="BD159:BD174">
    <cfRule type="cellIs" dxfId="5309" priority="10255" stopIfTrue="1" operator="equal">
      <formula>"h"</formula>
    </cfRule>
    <cfRule type="cellIs" dxfId="5308" priority="10256" stopIfTrue="1" operator="equal">
      <formula>"g"</formula>
    </cfRule>
  </conditionalFormatting>
  <conditionalFormatting sqref="BO159:BO174">
    <cfRule type="cellIs" dxfId="5307" priority="9855" stopIfTrue="1" operator="equal">
      <formula>"f"</formula>
    </cfRule>
  </conditionalFormatting>
  <conditionalFormatting sqref="BO159:BO174">
    <cfRule type="cellIs" dxfId="5306" priority="9853" stopIfTrue="1" operator="equal">
      <formula>"h"</formula>
    </cfRule>
    <cfRule type="cellIs" dxfId="5305" priority="9854" stopIfTrue="1" operator="equal">
      <formula>"g"</formula>
    </cfRule>
  </conditionalFormatting>
  <conditionalFormatting sqref="BC159:BD174">
    <cfRule type="cellIs" dxfId="5304" priority="10215" stopIfTrue="1" operator="equal">
      <formula>"f"</formula>
    </cfRule>
  </conditionalFormatting>
  <conditionalFormatting sqref="BC159:BD174">
    <cfRule type="cellIs" dxfId="5303" priority="10213" stopIfTrue="1" operator="equal">
      <formula>"h"</formula>
    </cfRule>
    <cfRule type="cellIs" dxfId="5302" priority="10214" stopIfTrue="1" operator="equal">
      <formula>"g"</formula>
    </cfRule>
  </conditionalFormatting>
  <conditionalFormatting sqref="BC159:BC174">
    <cfRule type="cellIs" dxfId="5301" priority="10212" stopIfTrue="1" operator="equal">
      <formula>"f"</formula>
    </cfRule>
  </conditionalFormatting>
  <conditionalFormatting sqref="BC159:BC174">
    <cfRule type="cellIs" dxfId="5300" priority="10210" stopIfTrue="1" operator="equal">
      <formula>"h"</formula>
    </cfRule>
    <cfRule type="cellIs" dxfId="5299" priority="10211" stopIfTrue="1" operator="equal">
      <formula>"g"</formula>
    </cfRule>
  </conditionalFormatting>
  <conditionalFormatting sqref="BC159:BC174">
    <cfRule type="cellIs" dxfId="5298" priority="10209" stopIfTrue="1" operator="equal">
      <formula>"f"</formula>
    </cfRule>
  </conditionalFormatting>
  <conditionalFormatting sqref="BC159:BC174">
    <cfRule type="cellIs" dxfId="5297" priority="10207" stopIfTrue="1" operator="equal">
      <formula>"h"</formula>
    </cfRule>
    <cfRule type="cellIs" dxfId="5296" priority="10208" stopIfTrue="1" operator="equal">
      <formula>"g"</formula>
    </cfRule>
  </conditionalFormatting>
  <conditionalFormatting sqref="BC159:BC174">
    <cfRule type="cellIs" dxfId="5295" priority="10206" stopIfTrue="1" operator="equal">
      <formula>"f"</formula>
    </cfRule>
  </conditionalFormatting>
  <conditionalFormatting sqref="BC159:BC174">
    <cfRule type="cellIs" dxfId="5294" priority="10204" stopIfTrue="1" operator="equal">
      <formula>"h"</formula>
    </cfRule>
    <cfRule type="cellIs" dxfId="5293" priority="10205" stopIfTrue="1" operator="equal">
      <formula>"g"</formula>
    </cfRule>
  </conditionalFormatting>
  <conditionalFormatting sqref="BC159:BC174">
    <cfRule type="cellIs" dxfId="5292" priority="10203" stopIfTrue="1" operator="equal">
      <formula>"f"</formula>
    </cfRule>
  </conditionalFormatting>
  <conditionalFormatting sqref="BC159:BC174">
    <cfRule type="cellIs" dxfId="5291" priority="10201" stopIfTrue="1" operator="equal">
      <formula>"h"</formula>
    </cfRule>
    <cfRule type="cellIs" dxfId="5290" priority="10202" stopIfTrue="1" operator="equal">
      <formula>"g"</formula>
    </cfRule>
  </conditionalFormatting>
  <conditionalFormatting sqref="BC159:BC174">
    <cfRule type="cellIs" dxfId="5289" priority="10200" stopIfTrue="1" operator="equal">
      <formula>"f"</formula>
    </cfRule>
  </conditionalFormatting>
  <conditionalFormatting sqref="BC159:BC174">
    <cfRule type="cellIs" dxfId="5288" priority="10198" stopIfTrue="1" operator="equal">
      <formula>"h"</formula>
    </cfRule>
    <cfRule type="cellIs" dxfId="5287" priority="10199" stopIfTrue="1" operator="equal">
      <formula>"g"</formula>
    </cfRule>
  </conditionalFormatting>
  <conditionalFormatting sqref="BC159:BC174">
    <cfRule type="cellIs" dxfId="5286" priority="10197" stopIfTrue="1" operator="equal">
      <formula>"f"</formula>
    </cfRule>
  </conditionalFormatting>
  <conditionalFormatting sqref="BC159:BC174">
    <cfRule type="cellIs" dxfId="5285" priority="10195" stopIfTrue="1" operator="equal">
      <formula>"h"</formula>
    </cfRule>
    <cfRule type="cellIs" dxfId="5284" priority="10196" stopIfTrue="1" operator="equal">
      <formula>"g"</formula>
    </cfRule>
  </conditionalFormatting>
  <conditionalFormatting sqref="BC159:BC174">
    <cfRule type="cellIs" dxfId="5283" priority="10194" stopIfTrue="1" operator="equal">
      <formula>"f"</formula>
    </cfRule>
  </conditionalFormatting>
  <conditionalFormatting sqref="BC159:BC174">
    <cfRule type="cellIs" dxfId="5282" priority="10192" stopIfTrue="1" operator="equal">
      <formula>"h"</formula>
    </cfRule>
    <cfRule type="cellIs" dxfId="5281" priority="10193" stopIfTrue="1" operator="equal">
      <formula>"g"</formula>
    </cfRule>
  </conditionalFormatting>
  <conditionalFormatting sqref="BC159:BC174">
    <cfRule type="cellIs" dxfId="5280" priority="10191" stopIfTrue="1" operator="equal">
      <formula>"f"</formula>
    </cfRule>
  </conditionalFormatting>
  <conditionalFormatting sqref="BC159:BC174">
    <cfRule type="cellIs" dxfId="5279" priority="10189" stopIfTrue="1" operator="equal">
      <formula>"h"</formula>
    </cfRule>
    <cfRule type="cellIs" dxfId="5278" priority="10190" stopIfTrue="1" operator="equal">
      <formula>"g"</formula>
    </cfRule>
  </conditionalFormatting>
  <conditionalFormatting sqref="AZ159:BB174">
    <cfRule type="cellIs" dxfId="5277" priority="10188" stopIfTrue="1" operator="equal">
      <formula>"f"</formula>
    </cfRule>
  </conditionalFormatting>
  <conditionalFormatting sqref="AZ159:BB174">
    <cfRule type="cellIs" dxfId="5276" priority="10186" stopIfTrue="1" operator="equal">
      <formula>"h"</formula>
    </cfRule>
    <cfRule type="cellIs" dxfId="5275" priority="10187" stopIfTrue="1" operator="equal">
      <formula>"g"</formula>
    </cfRule>
  </conditionalFormatting>
  <conditionalFormatting sqref="AZ159:BB174">
    <cfRule type="cellIs" dxfId="5274" priority="10182" stopIfTrue="1" operator="equal">
      <formula>"f"</formula>
    </cfRule>
  </conditionalFormatting>
  <conditionalFormatting sqref="AZ159:BB174">
    <cfRule type="cellIs" dxfId="5273" priority="10180" stopIfTrue="1" operator="equal">
      <formula>"h"</formula>
    </cfRule>
    <cfRule type="cellIs" dxfId="5272" priority="10181" stopIfTrue="1" operator="equal">
      <formula>"g"</formula>
    </cfRule>
  </conditionalFormatting>
  <conditionalFormatting sqref="AZ159:BB174">
    <cfRule type="cellIs" dxfId="5271" priority="10185" stopIfTrue="1" operator="equal">
      <formula>"f"</formula>
    </cfRule>
  </conditionalFormatting>
  <conditionalFormatting sqref="AZ159:BB174">
    <cfRule type="cellIs" dxfId="5270" priority="10183" stopIfTrue="1" operator="equal">
      <formula>"h"</formula>
    </cfRule>
    <cfRule type="cellIs" dxfId="5269" priority="10184" stopIfTrue="1" operator="equal">
      <formula>"g"</formula>
    </cfRule>
  </conditionalFormatting>
  <conditionalFormatting sqref="AZ159:BB174">
    <cfRule type="cellIs" dxfId="5268" priority="10179" stopIfTrue="1" operator="equal">
      <formula>"f"</formula>
    </cfRule>
  </conditionalFormatting>
  <conditionalFormatting sqref="AZ159:BB174">
    <cfRule type="cellIs" dxfId="5267" priority="10177" stopIfTrue="1" operator="equal">
      <formula>"h"</formula>
    </cfRule>
    <cfRule type="cellIs" dxfId="5266" priority="10178" stopIfTrue="1" operator="equal">
      <formula>"g"</formula>
    </cfRule>
  </conditionalFormatting>
  <conditionalFormatting sqref="AZ159:BB174">
    <cfRule type="cellIs" dxfId="5265" priority="10176" stopIfTrue="1" operator="equal">
      <formula>"f"</formula>
    </cfRule>
  </conditionalFormatting>
  <conditionalFormatting sqref="AZ159:BB174">
    <cfRule type="cellIs" dxfId="5264" priority="10174" stopIfTrue="1" operator="equal">
      <formula>"h"</formula>
    </cfRule>
    <cfRule type="cellIs" dxfId="5263" priority="10175" stopIfTrue="1" operator="equal">
      <formula>"g"</formula>
    </cfRule>
  </conditionalFormatting>
  <conditionalFormatting sqref="AZ159:BB174">
    <cfRule type="cellIs" dxfId="5262" priority="10170" stopIfTrue="1" operator="equal">
      <formula>"f"</formula>
    </cfRule>
  </conditionalFormatting>
  <conditionalFormatting sqref="AZ159:BB174">
    <cfRule type="cellIs" dxfId="5261" priority="10168" stopIfTrue="1" operator="equal">
      <formula>"h"</formula>
    </cfRule>
    <cfRule type="cellIs" dxfId="5260" priority="10169" stopIfTrue="1" operator="equal">
      <formula>"g"</formula>
    </cfRule>
  </conditionalFormatting>
  <conditionalFormatting sqref="AZ159:BB174">
    <cfRule type="cellIs" dxfId="5259" priority="10173" stopIfTrue="1" operator="equal">
      <formula>"f"</formula>
    </cfRule>
  </conditionalFormatting>
  <conditionalFormatting sqref="AZ159:BB174">
    <cfRule type="cellIs" dxfId="5258" priority="10171" stopIfTrue="1" operator="equal">
      <formula>"h"</formula>
    </cfRule>
    <cfRule type="cellIs" dxfId="5257" priority="10172" stopIfTrue="1" operator="equal">
      <formula>"g"</formula>
    </cfRule>
  </conditionalFormatting>
  <conditionalFormatting sqref="AZ159:BB174">
    <cfRule type="cellIs" dxfId="5256" priority="10167" stopIfTrue="1" operator="equal">
      <formula>"f"</formula>
    </cfRule>
  </conditionalFormatting>
  <conditionalFormatting sqref="AZ159:BB174">
    <cfRule type="cellIs" dxfId="5255" priority="10165" stopIfTrue="1" operator="equal">
      <formula>"h"</formula>
    </cfRule>
    <cfRule type="cellIs" dxfId="5254" priority="10166" stopIfTrue="1" operator="equal">
      <formula>"g"</formula>
    </cfRule>
  </conditionalFormatting>
  <conditionalFormatting sqref="AZ159:BB174">
    <cfRule type="cellIs" dxfId="5253" priority="10164" stopIfTrue="1" operator="equal">
      <formula>"f"</formula>
    </cfRule>
  </conditionalFormatting>
  <conditionalFormatting sqref="AZ159:BB174">
    <cfRule type="cellIs" dxfId="5252" priority="10162" stopIfTrue="1" operator="equal">
      <formula>"h"</formula>
    </cfRule>
    <cfRule type="cellIs" dxfId="5251" priority="10163" stopIfTrue="1" operator="equal">
      <formula>"g"</formula>
    </cfRule>
  </conditionalFormatting>
  <conditionalFormatting sqref="AZ159:BB174">
    <cfRule type="cellIs" dxfId="5250" priority="10161" stopIfTrue="1" operator="equal">
      <formula>"f"</formula>
    </cfRule>
  </conditionalFormatting>
  <conditionalFormatting sqref="AZ159:BB174">
    <cfRule type="cellIs" dxfId="5249" priority="10159" stopIfTrue="1" operator="equal">
      <formula>"h"</formula>
    </cfRule>
    <cfRule type="cellIs" dxfId="5248" priority="10160" stopIfTrue="1" operator="equal">
      <formula>"g"</formula>
    </cfRule>
  </conditionalFormatting>
  <conditionalFormatting sqref="AZ159:BB174">
    <cfRule type="cellIs" dxfId="5247" priority="10158" stopIfTrue="1" operator="equal">
      <formula>"f"</formula>
    </cfRule>
  </conditionalFormatting>
  <conditionalFormatting sqref="AZ159:BB174">
    <cfRule type="cellIs" dxfId="5246" priority="10156" stopIfTrue="1" operator="equal">
      <formula>"h"</formula>
    </cfRule>
    <cfRule type="cellIs" dxfId="5245" priority="10157" stopIfTrue="1" operator="equal">
      <formula>"g"</formula>
    </cfRule>
  </conditionalFormatting>
  <conditionalFormatting sqref="AZ159:BB174">
    <cfRule type="cellIs" dxfId="5244" priority="10152" stopIfTrue="1" operator="equal">
      <formula>"f"</formula>
    </cfRule>
  </conditionalFormatting>
  <conditionalFormatting sqref="AZ159:BB174">
    <cfRule type="cellIs" dxfId="5243" priority="10150" stopIfTrue="1" operator="equal">
      <formula>"h"</formula>
    </cfRule>
    <cfRule type="cellIs" dxfId="5242" priority="10151" stopIfTrue="1" operator="equal">
      <formula>"g"</formula>
    </cfRule>
  </conditionalFormatting>
  <conditionalFormatting sqref="AZ159:BB174">
    <cfRule type="cellIs" dxfId="5241" priority="10149" stopIfTrue="1" operator="equal">
      <formula>"f"</formula>
    </cfRule>
  </conditionalFormatting>
  <conditionalFormatting sqref="AZ159:BB174">
    <cfRule type="cellIs" dxfId="5240" priority="10147" stopIfTrue="1" operator="equal">
      <formula>"h"</formula>
    </cfRule>
    <cfRule type="cellIs" dxfId="5239" priority="10148" stopIfTrue="1" operator="equal">
      <formula>"g"</formula>
    </cfRule>
  </conditionalFormatting>
  <conditionalFormatting sqref="AZ159:BB174">
    <cfRule type="cellIs" dxfId="5238" priority="10146" stopIfTrue="1" operator="equal">
      <formula>"f"</formula>
    </cfRule>
  </conditionalFormatting>
  <conditionalFormatting sqref="AZ159:BB174">
    <cfRule type="cellIs" dxfId="5237" priority="10144" stopIfTrue="1" operator="equal">
      <formula>"h"</formula>
    </cfRule>
    <cfRule type="cellIs" dxfId="5236" priority="10145" stopIfTrue="1" operator="equal">
      <formula>"g"</formula>
    </cfRule>
  </conditionalFormatting>
  <conditionalFormatting sqref="AZ159:BB174">
    <cfRule type="cellIs" dxfId="5235" priority="10155" stopIfTrue="1" operator="equal">
      <formula>"f"</formula>
    </cfRule>
  </conditionalFormatting>
  <conditionalFormatting sqref="AZ159:BB174">
    <cfRule type="cellIs" dxfId="5234" priority="10153" stopIfTrue="1" operator="equal">
      <formula>"h"</formula>
    </cfRule>
    <cfRule type="cellIs" dxfId="5233" priority="10154" stopIfTrue="1" operator="equal">
      <formula>"g"</formula>
    </cfRule>
  </conditionalFormatting>
  <conditionalFormatting sqref="AZ159:BB174">
    <cfRule type="cellIs" dxfId="5232" priority="10140" stopIfTrue="1" operator="equal">
      <formula>"f"</formula>
    </cfRule>
  </conditionalFormatting>
  <conditionalFormatting sqref="AZ159:BB174">
    <cfRule type="cellIs" dxfId="5231" priority="10138" stopIfTrue="1" operator="equal">
      <formula>"h"</formula>
    </cfRule>
    <cfRule type="cellIs" dxfId="5230" priority="10139" stopIfTrue="1" operator="equal">
      <formula>"g"</formula>
    </cfRule>
  </conditionalFormatting>
  <conditionalFormatting sqref="AZ159:BB174">
    <cfRule type="cellIs" dxfId="5229" priority="10137" stopIfTrue="1" operator="equal">
      <formula>"f"</formula>
    </cfRule>
  </conditionalFormatting>
  <conditionalFormatting sqref="AZ159:BB174">
    <cfRule type="cellIs" dxfId="5228" priority="10135" stopIfTrue="1" operator="equal">
      <formula>"h"</formula>
    </cfRule>
    <cfRule type="cellIs" dxfId="5227" priority="10136" stopIfTrue="1" operator="equal">
      <formula>"g"</formula>
    </cfRule>
  </conditionalFormatting>
  <conditionalFormatting sqref="AZ159:BB174">
    <cfRule type="cellIs" dxfId="5226" priority="10128" stopIfTrue="1" operator="equal">
      <formula>"f"</formula>
    </cfRule>
  </conditionalFormatting>
  <conditionalFormatting sqref="AZ159:BB174">
    <cfRule type="cellIs" dxfId="5225" priority="10126" stopIfTrue="1" operator="equal">
      <formula>"h"</formula>
    </cfRule>
    <cfRule type="cellIs" dxfId="5224" priority="10127" stopIfTrue="1" operator="equal">
      <formula>"g"</formula>
    </cfRule>
  </conditionalFormatting>
  <conditionalFormatting sqref="AZ159:BB174">
    <cfRule type="cellIs" dxfId="5223" priority="10125" stopIfTrue="1" operator="equal">
      <formula>"f"</formula>
    </cfRule>
  </conditionalFormatting>
  <conditionalFormatting sqref="AZ159:BB174">
    <cfRule type="cellIs" dxfId="5222" priority="10123" stopIfTrue="1" operator="equal">
      <formula>"h"</formula>
    </cfRule>
    <cfRule type="cellIs" dxfId="5221" priority="10124" stopIfTrue="1" operator="equal">
      <formula>"g"</formula>
    </cfRule>
  </conditionalFormatting>
  <conditionalFormatting sqref="AZ159:BB174">
    <cfRule type="cellIs" dxfId="5220" priority="10119" stopIfTrue="1" operator="equal">
      <formula>"f"</formula>
    </cfRule>
  </conditionalFormatting>
  <conditionalFormatting sqref="AZ159:BB174">
    <cfRule type="cellIs" dxfId="5219" priority="10117" stopIfTrue="1" operator="equal">
      <formula>"h"</formula>
    </cfRule>
    <cfRule type="cellIs" dxfId="5218" priority="10118" stopIfTrue="1" operator="equal">
      <formula>"g"</formula>
    </cfRule>
  </conditionalFormatting>
  <conditionalFormatting sqref="BE159:BF174">
    <cfRule type="cellIs" dxfId="5217" priority="10113" stopIfTrue="1" operator="equal">
      <formula>"f"</formula>
    </cfRule>
  </conditionalFormatting>
  <conditionalFormatting sqref="BE159:BF174">
    <cfRule type="cellIs" dxfId="5216" priority="10111" stopIfTrue="1" operator="equal">
      <formula>"h"</formula>
    </cfRule>
    <cfRule type="cellIs" dxfId="5215" priority="10112" stopIfTrue="1" operator="equal">
      <formula>"g"</formula>
    </cfRule>
  </conditionalFormatting>
  <conditionalFormatting sqref="BE159:BF174">
    <cfRule type="cellIs" dxfId="5214" priority="10104" stopIfTrue="1" operator="equal">
      <formula>"f"</formula>
    </cfRule>
  </conditionalFormatting>
  <conditionalFormatting sqref="BE159:BF174">
    <cfRule type="cellIs" dxfId="5213" priority="10102" stopIfTrue="1" operator="equal">
      <formula>"h"</formula>
    </cfRule>
    <cfRule type="cellIs" dxfId="5212" priority="10103" stopIfTrue="1" operator="equal">
      <formula>"g"</formula>
    </cfRule>
  </conditionalFormatting>
  <conditionalFormatting sqref="BE159:BF174">
    <cfRule type="cellIs" dxfId="5211" priority="10098" stopIfTrue="1" operator="equal">
      <formula>"f"</formula>
    </cfRule>
  </conditionalFormatting>
  <conditionalFormatting sqref="BE159:BF174">
    <cfRule type="cellIs" dxfId="5210" priority="10096" stopIfTrue="1" operator="equal">
      <formula>"h"</formula>
    </cfRule>
    <cfRule type="cellIs" dxfId="5209" priority="10097" stopIfTrue="1" operator="equal">
      <formula>"g"</formula>
    </cfRule>
  </conditionalFormatting>
  <conditionalFormatting sqref="BJ159:BJ174">
    <cfRule type="cellIs" dxfId="5208" priority="10071" stopIfTrue="1" operator="equal">
      <formula>"f"</formula>
    </cfRule>
  </conditionalFormatting>
  <conditionalFormatting sqref="BJ159:BJ174">
    <cfRule type="cellIs" dxfId="5207" priority="10069" stopIfTrue="1" operator="equal">
      <formula>"h"</formula>
    </cfRule>
    <cfRule type="cellIs" dxfId="5206" priority="10070" stopIfTrue="1" operator="equal">
      <formula>"g"</formula>
    </cfRule>
  </conditionalFormatting>
  <conditionalFormatting sqref="BK159:BK174">
    <cfRule type="cellIs" dxfId="5205" priority="10068" stopIfTrue="1" operator="equal">
      <formula>"f"</formula>
    </cfRule>
  </conditionalFormatting>
  <conditionalFormatting sqref="BK159:BK174">
    <cfRule type="cellIs" dxfId="5204" priority="10066" stopIfTrue="1" operator="equal">
      <formula>"h"</formula>
    </cfRule>
    <cfRule type="cellIs" dxfId="5203" priority="10067" stopIfTrue="1" operator="equal">
      <formula>"g"</formula>
    </cfRule>
  </conditionalFormatting>
  <conditionalFormatting sqref="BK159:BK174">
    <cfRule type="cellIs" dxfId="5202" priority="10062" stopIfTrue="1" operator="equal">
      <formula>"f"</formula>
    </cfRule>
  </conditionalFormatting>
  <conditionalFormatting sqref="BK159:BK174">
    <cfRule type="cellIs" dxfId="5201" priority="10060" stopIfTrue="1" operator="equal">
      <formula>"h"</formula>
    </cfRule>
    <cfRule type="cellIs" dxfId="5200" priority="10061" stopIfTrue="1" operator="equal">
      <formula>"g"</formula>
    </cfRule>
  </conditionalFormatting>
  <conditionalFormatting sqref="BK159:BK174">
    <cfRule type="cellIs" dxfId="5199" priority="10065" stopIfTrue="1" operator="equal">
      <formula>"f"</formula>
    </cfRule>
  </conditionalFormatting>
  <conditionalFormatting sqref="BK159:BK174">
    <cfRule type="cellIs" dxfId="5198" priority="10063" stopIfTrue="1" operator="equal">
      <formula>"h"</formula>
    </cfRule>
    <cfRule type="cellIs" dxfId="5197" priority="10064" stopIfTrue="1" operator="equal">
      <formula>"g"</formula>
    </cfRule>
  </conditionalFormatting>
  <conditionalFormatting sqref="BK159:BK174">
    <cfRule type="cellIs" dxfId="5196" priority="10059" stopIfTrue="1" operator="equal">
      <formula>"f"</formula>
    </cfRule>
  </conditionalFormatting>
  <conditionalFormatting sqref="BK159:BK174">
    <cfRule type="cellIs" dxfId="5195" priority="10057" stopIfTrue="1" operator="equal">
      <formula>"h"</formula>
    </cfRule>
    <cfRule type="cellIs" dxfId="5194" priority="10058" stopIfTrue="1" operator="equal">
      <formula>"g"</formula>
    </cfRule>
  </conditionalFormatting>
  <conditionalFormatting sqref="BK159:BK174">
    <cfRule type="cellIs" dxfId="5193" priority="10056" stopIfTrue="1" operator="equal">
      <formula>"f"</formula>
    </cfRule>
  </conditionalFormatting>
  <conditionalFormatting sqref="BK159:BK174">
    <cfRule type="cellIs" dxfId="5192" priority="10054" stopIfTrue="1" operator="equal">
      <formula>"h"</formula>
    </cfRule>
    <cfRule type="cellIs" dxfId="5191" priority="10055" stopIfTrue="1" operator="equal">
      <formula>"g"</formula>
    </cfRule>
  </conditionalFormatting>
  <conditionalFormatting sqref="BK159:BK174">
    <cfRule type="cellIs" dxfId="5190" priority="10053" stopIfTrue="1" operator="equal">
      <formula>"f"</formula>
    </cfRule>
  </conditionalFormatting>
  <conditionalFormatting sqref="BK159:BK174">
    <cfRule type="cellIs" dxfId="5189" priority="10051" stopIfTrue="1" operator="equal">
      <formula>"h"</formula>
    </cfRule>
    <cfRule type="cellIs" dxfId="5188" priority="10052" stopIfTrue="1" operator="equal">
      <formula>"g"</formula>
    </cfRule>
  </conditionalFormatting>
  <conditionalFormatting sqref="BK159:BK174">
    <cfRule type="cellIs" dxfId="5187" priority="10050" stopIfTrue="1" operator="equal">
      <formula>"f"</formula>
    </cfRule>
  </conditionalFormatting>
  <conditionalFormatting sqref="BK159:BK174">
    <cfRule type="cellIs" dxfId="5186" priority="10048" stopIfTrue="1" operator="equal">
      <formula>"h"</formula>
    </cfRule>
    <cfRule type="cellIs" dxfId="5185" priority="10049" stopIfTrue="1" operator="equal">
      <formula>"g"</formula>
    </cfRule>
  </conditionalFormatting>
  <conditionalFormatting sqref="BK159:BK174">
    <cfRule type="cellIs" dxfId="5184" priority="10047" stopIfTrue="1" operator="equal">
      <formula>"f"</formula>
    </cfRule>
  </conditionalFormatting>
  <conditionalFormatting sqref="BK159:BK174">
    <cfRule type="cellIs" dxfId="5183" priority="10045" stopIfTrue="1" operator="equal">
      <formula>"h"</formula>
    </cfRule>
    <cfRule type="cellIs" dxfId="5182" priority="10046" stopIfTrue="1" operator="equal">
      <formula>"g"</formula>
    </cfRule>
  </conditionalFormatting>
  <conditionalFormatting sqref="BJ159:BK174">
    <cfRule type="cellIs" dxfId="5181" priority="10044" stopIfTrue="1" operator="equal">
      <formula>"f"</formula>
    </cfRule>
  </conditionalFormatting>
  <conditionalFormatting sqref="BJ159:BK174">
    <cfRule type="cellIs" dxfId="5180" priority="10042" stopIfTrue="1" operator="equal">
      <formula>"h"</formula>
    </cfRule>
    <cfRule type="cellIs" dxfId="5179" priority="10043" stopIfTrue="1" operator="equal">
      <formula>"g"</formula>
    </cfRule>
  </conditionalFormatting>
  <conditionalFormatting sqref="BJ159:BK174">
    <cfRule type="cellIs" dxfId="5178" priority="10041" stopIfTrue="1" operator="equal">
      <formula>"f"</formula>
    </cfRule>
  </conditionalFormatting>
  <conditionalFormatting sqref="BJ159:BK174">
    <cfRule type="cellIs" dxfId="5177" priority="10039" stopIfTrue="1" operator="equal">
      <formula>"h"</formula>
    </cfRule>
    <cfRule type="cellIs" dxfId="5176" priority="10040" stopIfTrue="1" operator="equal">
      <formula>"g"</formula>
    </cfRule>
  </conditionalFormatting>
  <conditionalFormatting sqref="BJ159:BK174">
    <cfRule type="cellIs" dxfId="5175" priority="10038" stopIfTrue="1" operator="equal">
      <formula>"f"</formula>
    </cfRule>
  </conditionalFormatting>
  <conditionalFormatting sqref="BJ159:BK174">
    <cfRule type="cellIs" dxfId="5174" priority="10036" stopIfTrue="1" operator="equal">
      <formula>"h"</formula>
    </cfRule>
    <cfRule type="cellIs" dxfId="5173" priority="10037" stopIfTrue="1" operator="equal">
      <formula>"g"</formula>
    </cfRule>
  </conditionalFormatting>
  <conditionalFormatting sqref="BJ159:BK174">
    <cfRule type="cellIs" dxfId="5172" priority="10035" stopIfTrue="1" operator="equal">
      <formula>"f"</formula>
    </cfRule>
  </conditionalFormatting>
  <conditionalFormatting sqref="BJ159:BK174">
    <cfRule type="cellIs" dxfId="5171" priority="10033" stopIfTrue="1" operator="equal">
      <formula>"h"</formula>
    </cfRule>
    <cfRule type="cellIs" dxfId="5170" priority="10034" stopIfTrue="1" operator="equal">
      <formula>"g"</formula>
    </cfRule>
  </conditionalFormatting>
  <conditionalFormatting sqref="BJ159:BK174">
    <cfRule type="cellIs" dxfId="5169" priority="10032" stopIfTrue="1" operator="equal">
      <formula>"f"</formula>
    </cfRule>
  </conditionalFormatting>
  <conditionalFormatting sqref="BJ159:BK174">
    <cfRule type="cellIs" dxfId="5168" priority="10030" stopIfTrue="1" operator="equal">
      <formula>"h"</formula>
    </cfRule>
    <cfRule type="cellIs" dxfId="5167" priority="10031" stopIfTrue="1" operator="equal">
      <formula>"g"</formula>
    </cfRule>
  </conditionalFormatting>
  <conditionalFormatting sqref="BJ159:BK174">
    <cfRule type="cellIs" dxfId="5166" priority="10029" stopIfTrue="1" operator="equal">
      <formula>"f"</formula>
    </cfRule>
  </conditionalFormatting>
  <conditionalFormatting sqref="BJ159:BK174">
    <cfRule type="cellIs" dxfId="5165" priority="10027" stopIfTrue="1" operator="equal">
      <formula>"h"</formula>
    </cfRule>
    <cfRule type="cellIs" dxfId="5164" priority="10028" stopIfTrue="1" operator="equal">
      <formula>"g"</formula>
    </cfRule>
  </conditionalFormatting>
  <conditionalFormatting sqref="BJ159:BK174">
    <cfRule type="cellIs" dxfId="5163" priority="10026" stopIfTrue="1" operator="equal">
      <formula>"f"</formula>
    </cfRule>
  </conditionalFormatting>
  <conditionalFormatting sqref="BJ159:BK174">
    <cfRule type="cellIs" dxfId="5162" priority="10024" stopIfTrue="1" operator="equal">
      <formula>"h"</formula>
    </cfRule>
    <cfRule type="cellIs" dxfId="5161" priority="10025" stopIfTrue="1" operator="equal">
      <formula>"g"</formula>
    </cfRule>
  </conditionalFormatting>
  <conditionalFormatting sqref="BJ159:BK174">
    <cfRule type="cellIs" dxfId="5160" priority="10023" stopIfTrue="1" operator="equal">
      <formula>"f"</formula>
    </cfRule>
  </conditionalFormatting>
  <conditionalFormatting sqref="BJ159:BK174">
    <cfRule type="cellIs" dxfId="5159" priority="10021" stopIfTrue="1" operator="equal">
      <formula>"h"</formula>
    </cfRule>
    <cfRule type="cellIs" dxfId="5158" priority="10022" stopIfTrue="1" operator="equal">
      <formula>"g"</formula>
    </cfRule>
  </conditionalFormatting>
  <conditionalFormatting sqref="BJ159:BJ174">
    <cfRule type="cellIs" dxfId="5157" priority="10020" stopIfTrue="1" operator="equal">
      <formula>"f"</formula>
    </cfRule>
  </conditionalFormatting>
  <conditionalFormatting sqref="BJ159:BJ174">
    <cfRule type="cellIs" dxfId="5156" priority="10018" stopIfTrue="1" operator="equal">
      <formula>"h"</formula>
    </cfRule>
    <cfRule type="cellIs" dxfId="5155" priority="10019" stopIfTrue="1" operator="equal">
      <formula>"g"</formula>
    </cfRule>
  </conditionalFormatting>
  <conditionalFormatting sqref="BJ159:BJ174">
    <cfRule type="cellIs" dxfId="5154" priority="10017" stopIfTrue="1" operator="equal">
      <formula>"f"</formula>
    </cfRule>
  </conditionalFormatting>
  <conditionalFormatting sqref="BJ159:BJ174">
    <cfRule type="cellIs" dxfId="5153" priority="10015" stopIfTrue="1" operator="equal">
      <formula>"h"</formula>
    </cfRule>
    <cfRule type="cellIs" dxfId="5152" priority="10016" stopIfTrue="1" operator="equal">
      <formula>"g"</formula>
    </cfRule>
  </conditionalFormatting>
  <conditionalFormatting sqref="BJ159:BJ174">
    <cfRule type="cellIs" dxfId="5151" priority="10014" stopIfTrue="1" operator="equal">
      <formula>"f"</formula>
    </cfRule>
  </conditionalFormatting>
  <conditionalFormatting sqref="BJ159:BJ174">
    <cfRule type="cellIs" dxfId="5150" priority="10012" stopIfTrue="1" operator="equal">
      <formula>"h"</formula>
    </cfRule>
    <cfRule type="cellIs" dxfId="5149" priority="10013" stopIfTrue="1" operator="equal">
      <formula>"g"</formula>
    </cfRule>
  </conditionalFormatting>
  <conditionalFormatting sqref="BJ159:BJ174">
    <cfRule type="cellIs" dxfId="5148" priority="10011" stopIfTrue="1" operator="equal">
      <formula>"f"</formula>
    </cfRule>
  </conditionalFormatting>
  <conditionalFormatting sqref="BJ159:BJ174">
    <cfRule type="cellIs" dxfId="5147" priority="10009" stopIfTrue="1" operator="equal">
      <formula>"h"</formula>
    </cfRule>
    <cfRule type="cellIs" dxfId="5146" priority="10010" stopIfTrue="1" operator="equal">
      <formula>"g"</formula>
    </cfRule>
  </conditionalFormatting>
  <conditionalFormatting sqref="BJ159:BJ174">
    <cfRule type="cellIs" dxfId="5145" priority="10008" stopIfTrue="1" operator="equal">
      <formula>"f"</formula>
    </cfRule>
  </conditionalFormatting>
  <conditionalFormatting sqref="BJ159:BJ174">
    <cfRule type="cellIs" dxfId="5144" priority="10006" stopIfTrue="1" operator="equal">
      <formula>"h"</formula>
    </cfRule>
    <cfRule type="cellIs" dxfId="5143" priority="10007" stopIfTrue="1" operator="equal">
      <formula>"g"</formula>
    </cfRule>
  </conditionalFormatting>
  <conditionalFormatting sqref="BJ159:BJ174">
    <cfRule type="cellIs" dxfId="5142" priority="10005" stopIfTrue="1" operator="equal">
      <formula>"f"</formula>
    </cfRule>
  </conditionalFormatting>
  <conditionalFormatting sqref="BJ159:BJ174">
    <cfRule type="cellIs" dxfId="5141" priority="10003" stopIfTrue="1" operator="equal">
      <formula>"h"</formula>
    </cfRule>
    <cfRule type="cellIs" dxfId="5140" priority="10004" stopIfTrue="1" operator="equal">
      <formula>"g"</formula>
    </cfRule>
  </conditionalFormatting>
  <conditionalFormatting sqref="BJ159:BJ174">
    <cfRule type="cellIs" dxfId="5139" priority="10002" stopIfTrue="1" operator="equal">
      <formula>"f"</formula>
    </cfRule>
  </conditionalFormatting>
  <conditionalFormatting sqref="BJ159:BJ174">
    <cfRule type="cellIs" dxfId="5138" priority="10000" stopIfTrue="1" operator="equal">
      <formula>"h"</formula>
    </cfRule>
    <cfRule type="cellIs" dxfId="5137" priority="10001" stopIfTrue="1" operator="equal">
      <formula>"g"</formula>
    </cfRule>
  </conditionalFormatting>
  <conditionalFormatting sqref="BJ159:BJ174">
    <cfRule type="cellIs" dxfId="5136" priority="9999" stopIfTrue="1" operator="equal">
      <formula>"f"</formula>
    </cfRule>
  </conditionalFormatting>
  <conditionalFormatting sqref="BJ159:BJ174">
    <cfRule type="cellIs" dxfId="5135" priority="9997" stopIfTrue="1" operator="equal">
      <formula>"h"</formula>
    </cfRule>
    <cfRule type="cellIs" dxfId="5134" priority="9998" stopIfTrue="1" operator="equal">
      <formula>"g"</formula>
    </cfRule>
  </conditionalFormatting>
  <conditionalFormatting sqref="BG159:BI174">
    <cfRule type="cellIs" dxfId="5133" priority="9996" stopIfTrue="1" operator="equal">
      <formula>"f"</formula>
    </cfRule>
  </conditionalFormatting>
  <conditionalFormatting sqref="BG159:BI174">
    <cfRule type="cellIs" dxfId="5132" priority="9994" stopIfTrue="1" operator="equal">
      <formula>"h"</formula>
    </cfRule>
    <cfRule type="cellIs" dxfId="5131" priority="9995" stopIfTrue="1" operator="equal">
      <formula>"g"</formula>
    </cfRule>
  </conditionalFormatting>
  <conditionalFormatting sqref="BG159:BI174">
    <cfRule type="cellIs" dxfId="5130" priority="9993" stopIfTrue="1" operator="equal">
      <formula>"f"</formula>
    </cfRule>
  </conditionalFormatting>
  <conditionalFormatting sqref="BG159:BI174">
    <cfRule type="cellIs" dxfId="5129" priority="9991" stopIfTrue="1" operator="equal">
      <formula>"h"</formula>
    </cfRule>
    <cfRule type="cellIs" dxfId="5128" priority="9992" stopIfTrue="1" operator="equal">
      <formula>"g"</formula>
    </cfRule>
  </conditionalFormatting>
  <conditionalFormatting sqref="BG159:BI174">
    <cfRule type="cellIs" dxfId="5127" priority="9990" stopIfTrue="1" operator="equal">
      <formula>"f"</formula>
    </cfRule>
  </conditionalFormatting>
  <conditionalFormatting sqref="BG159:BI174">
    <cfRule type="cellIs" dxfId="5126" priority="9988" stopIfTrue="1" operator="equal">
      <formula>"h"</formula>
    </cfRule>
    <cfRule type="cellIs" dxfId="5125" priority="9989" stopIfTrue="1" operator="equal">
      <formula>"g"</formula>
    </cfRule>
  </conditionalFormatting>
  <conditionalFormatting sqref="BG159:BI174">
    <cfRule type="cellIs" dxfId="5124" priority="9987" stopIfTrue="1" operator="equal">
      <formula>"f"</formula>
    </cfRule>
  </conditionalFormatting>
  <conditionalFormatting sqref="BG159:BI174">
    <cfRule type="cellIs" dxfId="5123" priority="9985" stopIfTrue="1" operator="equal">
      <formula>"h"</formula>
    </cfRule>
    <cfRule type="cellIs" dxfId="5122" priority="9986" stopIfTrue="1" operator="equal">
      <formula>"g"</formula>
    </cfRule>
  </conditionalFormatting>
  <conditionalFormatting sqref="BG159:BI174">
    <cfRule type="cellIs" dxfId="5121" priority="9984" stopIfTrue="1" operator="equal">
      <formula>"f"</formula>
    </cfRule>
  </conditionalFormatting>
  <conditionalFormatting sqref="BG159:BI174">
    <cfRule type="cellIs" dxfId="5120" priority="9982" stopIfTrue="1" operator="equal">
      <formula>"h"</formula>
    </cfRule>
    <cfRule type="cellIs" dxfId="5119" priority="9983" stopIfTrue="1" operator="equal">
      <formula>"g"</formula>
    </cfRule>
  </conditionalFormatting>
  <conditionalFormatting sqref="BG159:BI174">
    <cfRule type="cellIs" dxfId="5118" priority="9981" stopIfTrue="1" operator="equal">
      <formula>"f"</formula>
    </cfRule>
  </conditionalFormatting>
  <conditionalFormatting sqref="BG159:BI174">
    <cfRule type="cellIs" dxfId="5117" priority="9979" stopIfTrue="1" operator="equal">
      <formula>"h"</formula>
    </cfRule>
    <cfRule type="cellIs" dxfId="5116" priority="9980" stopIfTrue="1" operator="equal">
      <formula>"g"</formula>
    </cfRule>
  </conditionalFormatting>
  <conditionalFormatting sqref="BG159:BI174">
    <cfRule type="cellIs" dxfId="5115" priority="9978" stopIfTrue="1" operator="equal">
      <formula>"f"</formula>
    </cfRule>
  </conditionalFormatting>
  <conditionalFormatting sqref="BG159:BI174">
    <cfRule type="cellIs" dxfId="5114" priority="9976" stopIfTrue="1" operator="equal">
      <formula>"h"</formula>
    </cfRule>
    <cfRule type="cellIs" dxfId="5113" priority="9977" stopIfTrue="1" operator="equal">
      <formula>"g"</formula>
    </cfRule>
  </conditionalFormatting>
  <conditionalFormatting sqref="BG159:BI174">
    <cfRule type="cellIs" dxfId="5112" priority="9975" stopIfTrue="1" operator="equal">
      <formula>"f"</formula>
    </cfRule>
  </conditionalFormatting>
  <conditionalFormatting sqref="BG159:BI174">
    <cfRule type="cellIs" dxfId="5111" priority="9973" stopIfTrue="1" operator="equal">
      <formula>"h"</formula>
    </cfRule>
    <cfRule type="cellIs" dxfId="5110" priority="9974" stopIfTrue="1" operator="equal">
      <formula>"g"</formula>
    </cfRule>
  </conditionalFormatting>
  <conditionalFormatting sqref="BG159:BI174">
    <cfRule type="cellIs" dxfId="5109" priority="9972" stopIfTrue="1" operator="equal">
      <formula>"f"</formula>
    </cfRule>
  </conditionalFormatting>
  <conditionalFormatting sqref="BG159:BI174">
    <cfRule type="cellIs" dxfId="5108" priority="9970" stopIfTrue="1" operator="equal">
      <formula>"h"</formula>
    </cfRule>
    <cfRule type="cellIs" dxfId="5107" priority="9971" stopIfTrue="1" operator="equal">
      <formula>"g"</formula>
    </cfRule>
  </conditionalFormatting>
  <conditionalFormatting sqref="BG159:BI174">
    <cfRule type="cellIs" dxfId="5106" priority="9966" stopIfTrue="1" operator="equal">
      <formula>"f"</formula>
    </cfRule>
  </conditionalFormatting>
  <conditionalFormatting sqref="BG159:BI174">
    <cfRule type="cellIs" dxfId="5105" priority="9964" stopIfTrue="1" operator="equal">
      <formula>"h"</formula>
    </cfRule>
    <cfRule type="cellIs" dxfId="5104" priority="9965" stopIfTrue="1" operator="equal">
      <formula>"g"</formula>
    </cfRule>
  </conditionalFormatting>
  <conditionalFormatting sqref="BG159:BI174">
    <cfRule type="cellIs" dxfId="5103" priority="9969" stopIfTrue="1" operator="equal">
      <formula>"f"</formula>
    </cfRule>
  </conditionalFormatting>
  <conditionalFormatting sqref="BG159:BI174">
    <cfRule type="cellIs" dxfId="5102" priority="9967" stopIfTrue="1" operator="equal">
      <formula>"h"</formula>
    </cfRule>
    <cfRule type="cellIs" dxfId="5101" priority="9968" stopIfTrue="1" operator="equal">
      <formula>"g"</formula>
    </cfRule>
  </conditionalFormatting>
  <conditionalFormatting sqref="BG159:BI174">
    <cfRule type="cellIs" dxfId="5100" priority="9963" stopIfTrue="1" operator="equal">
      <formula>"f"</formula>
    </cfRule>
  </conditionalFormatting>
  <conditionalFormatting sqref="BG159:BI174">
    <cfRule type="cellIs" dxfId="5099" priority="9961" stopIfTrue="1" operator="equal">
      <formula>"h"</formula>
    </cfRule>
    <cfRule type="cellIs" dxfId="5098" priority="9962" stopIfTrue="1" operator="equal">
      <formula>"g"</formula>
    </cfRule>
  </conditionalFormatting>
  <conditionalFormatting sqref="BG159:BI174">
    <cfRule type="cellIs" dxfId="5097" priority="9960" stopIfTrue="1" operator="equal">
      <formula>"f"</formula>
    </cfRule>
  </conditionalFormatting>
  <conditionalFormatting sqref="BG159:BI174">
    <cfRule type="cellIs" dxfId="5096" priority="9958" stopIfTrue="1" operator="equal">
      <formula>"h"</formula>
    </cfRule>
    <cfRule type="cellIs" dxfId="5095" priority="9959" stopIfTrue="1" operator="equal">
      <formula>"g"</formula>
    </cfRule>
  </conditionalFormatting>
  <conditionalFormatting sqref="BG159:BI174">
    <cfRule type="cellIs" dxfId="5094" priority="9954" stopIfTrue="1" operator="equal">
      <formula>"f"</formula>
    </cfRule>
  </conditionalFormatting>
  <conditionalFormatting sqref="BG159:BI174">
    <cfRule type="cellIs" dxfId="5093" priority="9952" stopIfTrue="1" operator="equal">
      <formula>"h"</formula>
    </cfRule>
    <cfRule type="cellIs" dxfId="5092" priority="9953" stopIfTrue="1" operator="equal">
      <formula>"g"</formula>
    </cfRule>
  </conditionalFormatting>
  <conditionalFormatting sqref="BG159:BI174">
    <cfRule type="cellIs" dxfId="5091" priority="9957" stopIfTrue="1" operator="equal">
      <formula>"f"</formula>
    </cfRule>
  </conditionalFormatting>
  <conditionalFormatting sqref="BG159:BI174">
    <cfRule type="cellIs" dxfId="5090" priority="9955" stopIfTrue="1" operator="equal">
      <formula>"h"</formula>
    </cfRule>
    <cfRule type="cellIs" dxfId="5089" priority="9956" stopIfTrue="1" operator="equal">
      <formula>"g"</formula>
    </cfRule>
  </conditionalFormatting>
  <conditionalFormatting sqref="BG159:BI174">
    <cfRule type="cellIs" dxfId="5088" priority="9951" stopIfTrue="1" operator="equal">
      <formula>"f"</formula>
    </cfRule>
  </conditionalFormatting>
  <conditionalFormatting sqref="BG159:BI174">
    <cfRule type="cellIs" dxfId="5087" priority="9949" stopIfTrue="1" operator="equal">
      <formula>"h"</formula>
    </cfRule>
    <cfRule type="cellIs" dxfId="5086" priority="9950" stopIfTrue="1" operator="equal">
      <formula>"g"</formula>
    </cfRule>
  </conditionalFormatting>
  <conditionalFormatting sqref="BG159:BI174">
    <cfRule type="cellIs" dxfId="5085" priority="9948" stopIfTrue="1" operator="equal">
      <formula>"f"</formula>
    </cfRule>
  </conditionalFormatting>
  <conditionalFormatting sqref="BG159:BI174">
    <cfRule type="cellIs" dxfId="5084" priority="9946" stopIfTrue="1" operator="equal">
      <formula>"h"</formula>
    </cfRule>
    <cfRule type="cellIs" dxfId="5083" priority="9947" stopIfTrue="1" operator="equal">
      <formula>"g"</formula>
    </cfRule>
  </conditionalFormatting>
  <conditionalFormatting sqref="BG159:BI174">
    <cfRule type="cellIs" dxfId="5082" priority="9945" stopIfTrue="1" operator="equal">
      <formula>"f"</formula>
    </cfRule>
  </conditionalFormatting>
  <conditionalFormatting sqref="BG159:BI174">
    <cfRule type="cellIs" dxfId="5081" priority="9943" stopIfTrue="1" operator="equal">
      <formula>"h"</formula>
    </cfRule>
    <cfRule type="cellIs" dxfId="5080" priority="9944" stopIfTrue="1" operator="equal">
      <formula>"g"</formula>
    </cfRule>
  </conditionalFormatting>
  <conditionalFormatting sqref="BG159:BI174">
    <cfRule type="cellIs" dxfId="5079" priority="9942" stopIfTrue="1" operator="equal">
      <formula>"f"</formula>
    </cfRule>
  </conditionalFormatting>
  <conditionalFormatting sqref="BG159:BI174">
    <cfRule type="cellIs" dxfId="5078" priority="9940" stopIfTrue="1" operator="equal">
      <formula>"h"</formula>
    </cfRule>
    <cfRule type="cellIs" dxfId="5077" priority="9941" stopIfTrue="1" operator="equal">
      <formula>"g"</formula>
    </cfRule>
  </conditionalFormatting>
  <conditionalFormatting sqref="BG159:BI174">
    <cfRule type="cellIs" dxfId="5076" priority="9936" stopIfTrue="1" operator="equal">
      <formula>"f"</formula>
    </cfRule>
  </conditionalFormatting>
  <conditionalFormatting sqref="BG159:BI174">
    <cfRule type="cellIs" dxfId="5075" priority="9934" stopIfTrue="1" operator="equal">
      <formula>"h"</formula>
    </cfRule>
    <cfRule type="cellIs" dxfId="5074" priority="9935" stopIfTrue="1" operator="equal">
      <formula>"g"</formula>
    </cfRule>
  </conditionalFormatting>
  <conditionalFormatting sqref="BG159:BI174">
    <cfRule type="cellIs" dxfId="5073" priority="9933" stopIfTrue="1" operator="equal">
      <formula>"f"</formula>
    </cfRule>
  </conditionalFormatting>
  <conditionalFormatting sqref="BG159:BI174">
    <cfRule type="cellIs" dxfId="5072" priority="9931" stopIfTrue="1" operator="equal">
      <formula>"h"</formula>
    </cfRule>
    <cfRule type="cellIs" dxfId="5071" priority="9932" stopIfTrue="1" operator="equal">
      <formula>"g"</formula>
    </cfRule>
  </conditionalFormatting>
  <conditionalFormatting sqref="BG159:BI174">
    <cfRule type="cellIs" dxfId="5070" priority="9930" stopIfTrue="1" operator="equal">
      <formula>"f"</formula>
    </cfRule>
  </conditionalFormatting>
  <conditionalFormatting sqref="BG159:BI174">
    <cfRule type="cellIs" dxfId="5069" priority="9928" stopIfTrue="1" operator="equal">
      <formula>"h"</formula>
    </cfRule>
    <cfRule type="cellIs" dxfId="5068" priority="9929" stopIfTrue="1" operator="equal">
      <formula>"g"</formula>
    </cfRule>
  </conditionalFormatting>
  <conditionalFormatting sqref="BG159:BI174">
    <cfRule type="cellIs" dxfId="5067" priority="9939" stopIfTrue="1" operator="equal">
      <formula>"f"</formula>
    </cfRule>
  </conditionalFormatting>
  <conditionalFormatting sqref="BG159:BI174">
    <cfRule type="cellIs" dxfId="5066" priority="9937" stopIfTrue="1" operator="equal">
      <formula>"h"</formula>
    </cfRule>
    <cfRule type="cellIs" dxfId="5065" priority="9938" stopIfTrue="1" operator="equal">
      <formula>"g"</formula>
    </cfRule>
  </conditionalFormatting>
  <conditionalFormatting sqref="BG159:BI174">
    <cfRule type="cellIs" dxfId="5064" priority="9927" stopIfTrue="1" operator="equal">
      <formula>"f"</formula>
    </cfRule>
  </conditionalFormatting>
  <conditionalFormatting sqref="BG159:BI174">
    <cfRule type="cellIs" dxfId="5063" priority="9925" stopIfTrue="1" operator="equal">
      <formula>"h"</formula>
    </cfRule>
    <cfRule type="cellIs" dxfId="5062" priority="9926" stopIfTrue="1" operator="equal">
      <formula>"g"</formula>
    </cfRule>
  </conditionalFormatting>
  <conditionalFormatting sqref="BL159:BM174">
    <cfRule type="cellIs" dxfId="5061" priority="9924" stopIfTrue="1" operator="equal">
      <formula>"f"</formula>
    </cfRule>
  </conditionalFormatting>
  <conditionalFormatting sqref="BL159:BM174">
    <cfRule type="cellIs" dxfId="5060" priority="9922" stopIfTrue="1" operator="equal">
      <formula>"h"</formula>
    </cfRule>
    <cfRule type="cellIs" dxfId="5059" priority="9923" stopIfTrue="1" operator="equal">
      <formula>"g"</formula>
    </cfRule>
  </conditionalFormatting>
  <conditionalFormatting sqref="BL159:BM174">
    <cfRule type="cellIs" dxfId="5058" priority="9921" stopIfTrue="1" operator="equal">
      <formula>"f"</formula>
    </cfRule>
  </conditionalFormatting>
  <conditionalFormatting sqref="BL159:BM174">
    <cfRule type="cellIs" dxfId="5057" priority="9919" stopIfTrue="1" operator="equal">
      <formula>"h"</formula>
    </cfRule>
    <cfRule type="cellIs" dxfId="5056" priority="9920" stopIfTrue="1" operator="equal">
      <formula>"g"</formula>
    </cfRule>
  </conditionalFormatting>
  <conditionalFormatting sqref="BL159:BM174">
    <cfRule type="cellIs" dxfId="5055" priority="9918" stopIfTrue="1" operator="equal">
      <formula>"f"</formula>
    </cfRule>
  </conditionalFormatting>
  <conditionalFormatting sqref="BL159:BM174">
    <cfRule type="cellIs" dxfId="5054" priority="9916" stopIfTrue="1" operator="equal">
      <formula>"h"</formula>
    </cfRule>
    <cfRule type="cellIs" dxfId="5053" priority="9917" stopIfTrue="1" operator="equal">
      <formula>"g"</formula>
    </cfRule>
  </conditionalFormatting>
  <conditionalFormatting sqref="BL159:BM174">
    <cfRule type="cellIs" dxfId="5052" priority="9915" stopIfTrue="1" operator="equal">
      <formula>"f"</formula>
    </cfRule>
  </conditionalFormatting>
  <conditionalFormatting sqref="BL159:BM174">
    <cfRule type="cellIs" dxfId="5051" priority="9913" stopIfTrue="1" operator="equal">
      <formula>"h"</formula>
    </cfRule>
    <cfRule type="cellIs" dxfId="5050" priority="9914" stopIfTrue="1" operator="equal">
      <formula>"g"</formula>
    </cfRule>
  </conditionalFormatting>
  <conditionalFormatting sqref="BL159:BM174">
    <cfRule type="cellIs" dxfId="5049" priority="9912" stopIfTrue="1" operator="equal">
      <formula>"f"</formula>
    </cfRule>
  </conditionalFormatting>
  <conditionalFormatting sqref="BL159:BM174">
    <cfRule type="cellIs" dxfId="5048" priority="9910" stopIfTrue="1" operator="equal">
      <formula>"h"</formula>
    </cfRule>
    <cfRule type="cellIs" dxfId="5047" priority="9911" stopIfTrue="1" operator="equal">
      <formula>"g"</formula>
    </cfRule>
  </conditionalFormatting>
  <conditionalFormatting sqref="BL159:BM174">
    <cfRule type="cellIs" dxfId="5046" priority="9906" stopIfTrue="1" operator="equal">
      <formula>"f"</formula>
    </cfRule>
  </conditionalFormatting>
  <conditionalFormatting sqref="BL159:BM174">
    <cfRule type="cellIs" dxfId="5045" priority="9904" stopIfTrue="1" operator="equal">
      <formula>"h"</formula>
    </cfRule>
    <cfRule type="cellIs" dxfId="5044" priority="9905" stopIfTrue="1" operator="equal">
      <formula>"g"</formula>
    </cfRule>
  </conditionalFormatting>
  <conditionalFormatting sqref="BL159:BM174">
    <cfRule type="cellIs" dxfId="5043" priority="9909" stopIfTrue="1" operator="equal">
      <formula>"f"</formula>
    </cfRule>
  </conditionalFormatting>
  <conditionalFormatting sqref="BL159:BM174">
    <cfRule type="cellIs" dxfId="5042" priority="9907" stopIfTrue="1" operator="equal">
      <formula>"h"</formula>
    </cfRule>
    <cfRule type="cellIs" dxfId="5041" priority="9908" stopIfTrue="1" operator="equal">
      <formula>"g"</formula>
    </cfRule>
  </conditionalFormatting>
  <conditionalFormatting sqref="BL159:BM174">
    <cfRule type="cellIs" dxfId="5040" priority="9903" stopIfTrue="1" operator="equal">
      <formula>"f"</formula>
    </cfRule>
  </conditionalFormatting>
  <conditionalFormatting sqref="BL159:BM174">
    <cfRule type="cellIs" dxfId="5039" priority="9901" stopIfTrue="1" operator="equal">
      <formula>"h"</formula>
    </cfRule>
    <cfRule type="cellIs" dxfId="5038" priority="9902" stopIfTrue="1" operator="equal">
      <formula>"g"</formula>
    </cfRule>
  </conditionalFormatting>
  <conditionalFormatting sqref="BO159:BO174">
    <cfRule type="cellIs" dxfId="5037" priority="9900" stopIfTrue="1" operator="equal">
      <formula>"f"</formula>
    </cfRule>
  </conditionalFormatting>
  <conditionalFormatting sqref="BO159:BO174">
    <cfRule type="cellIs" dxfId="5036" priority="9898" stopIfTrue="1" operator="equal">
      <formula>"h"</formula>
    </cfRule>
    <cfRule type="cellIs" dxfId="5035" priority="9899" stopIfTrue="1" operator="equal">
      <formula>"g"</formula>
    </cfRule>
  </conditionalFormatting>
  <conditionalFormatting sqref="BO159:BO174">
    <cfRule type="cellIs" dxfId="5034" priority="9894" stopIfTrue="1" operator="equal">
      <formula>"f"</formula>
    </cfRule>
  </conditionalFormatting>
  <conditionalFormatting sqref="BO159:BO174">
    <cfRule type="cellIs" dxfId="5033" priority="9892" stopIfTrue="1" operator="equal">
      <formula>"h"</formula>
    </cfRule>
    <cfRule type="cellIs" dxfId="5032" priority="9893" stopIfTrue="1" operator="equal">
      <formula>"g"</formula>
    </cfRule>
  </conditionalFormatting>
  <conditionalFormatting sqref="BO159:BO174">
    <cfRule type="cellIs" dxfId="5031" priority="9897" stopIfTrue="1" operator="equal">
      <formula>"f"</formula>
    </cfRule>
  </conditionalFormatting>
  <conditionalFormatting sqref="BO159:BO174">
    <cfRule type="cellIs" dxfId="5030" priority="9895" stopIfTrue="1" operator="equal">
      <formula>"h"</formula>
    </cfRule>
    <cfRule type="cellIs" dxfId="5029" priority="9896" stopIfTrue="1" operator="equal">
      <formula>"g"</formula>
    </cfRule>
  </conditionalFormatting>
  <conditionalFormatting sqref="BO159:BO174">
    <cfRule type="cellIs" dxfId="5028" priority="9891" stopIfTrue="1" operator="equal">
      <formula>"f"</formula>
    </cfRule>
  </conditionalFormatting>
  <conditionalFormatting sqref="BO159:BO174">
    <cfRule type="cellIs" dxfId="5027" priority="9889" stopIfTrue="1" operator="equal">
      <formula>"h"</formula>
    </cfRule>
    <cfRule type="cellIs" dxfId="5026" priority="9890" stopIfTrue="1" operator="equal">
      <formula>"g"</formula>
    </cfRule>
  </conditionalFormatting>
  <conditionalFormatting sqref="BO159:BO174">
    <cfRule type="cellIs" dxfId="5025" priority="9888" stopIfTrue="1" operator="equal">
      <formula>"f"</formula>
    </cfRule>
  </conditionalFormatting>
  <conditionalFormatting sqref="BO159:BO174">
    <cfRule type="cellIs" dxfId="5024" priority="9886" stopIfTrue="1" operator="equal">
      <formula>"h"</formula>
    </cfRule>
    <cfRule type="cellIs" dxfId="5023" priority="9887" stopIfTrue="1" operator="equal">
      <formula>"g"</formula>
    </cfRule>
  </conditionalFormatting>
  <conditionalFormatting sqref="BO159:BO174">
    <cfRule type="cellIs" dxfId="5022" priority="9885" stopIfTrue="1" operator="equal">
      <formula>"f"</formula>
    </cfRule>
  </conditionalFormatting>
  <conditionalFormatting sqref="BO159:BO174">
    <cfRule type="cellIs" dxfId="5021" priority="9883" stopIfTrue="1" operator="equal">
      <formula>"h"</formula>
    </cfRule>
    <cfRule type="cellIs" dxfId="5020" priority="9884" stopIfTrue="1" operator="equal">
      <formula>"g"</formula>
    </cfRule>
  </conditionalFormatting>
  <conditionalFormatting sqref="BO159:BO174">
    <cfRule type="cellIs" dxfId="5019" priority="9882" stopIfTrue="1" operator="equal">
      <formula>"f"</formula>
    </cfRule>
  </conditionalFormatting>
  <conditionalFormatting sqref="BO159:BO174">
    <cfRule type="cellIs" dxfId="5018" priority="9880" stopIfTrue="1" operator="equal">
      <formula>"h"</formula>
    </cfRule>
    <cfRule type="cellIs" dxfId="5017" priority="9881" stopIfTrue="1" operator="equal">
      <formula>"g"</formula>
    </cfRule>
  </conditionalFormatting>
  <conditionalFormatting sqref="BO159:BO174">
    <cfRule type="cellIs" dxfId="5016" priority="9879" stopIfTrue="1" operator="equal">
      <formula>"f"</formula>
    </cfRule>
  </conditionalFormatting>
  <conditionalFormatting sqref="BO159:BO174">
    <cfRule type="cellIs" dxfId="5015" priority="9877" stopIfTrue="1" operator="equal">
      <formula>"h"</formula>
    </cfRule>
    <cfRule type="cellIs" dxfId="5014" priority="9878" stopIfTrue="1" operator="equal">
      <formula>"g"</formula>
    </cfRule>
  </conditionalFormatting>
  <conditionalFormatting sqref="BO159:BO174">
    <cfRule type="cellIs" dxfId="5013" priority="9876" stopIfTrue="1" operator="equal">
      <formula>"f"</formula>
    </cfRule>
  </conditionalFormatting>
  <conditionalFormatting sqref="BO159:BO174">
    <cfRule type="cellIs" dxfId="5012" priority="9874" stopIfTrue="1" operator="equal">
      <formula>"h"</formula>
    </cfRule>
    <cfRule type="cellIs" dxfId="5011" priority="9875" stopIfTrue="1" operator="equal">
      <formula>"g"</formula>
    </cfRule>
  </conditionalFormatting>
  <conditionalFormatting sqref="BO159:BO174">
    <cfRule type="cellIs" dxfId="5010" priority="9870" stopIfTrue="1" operator="equal">
      <formula>"f"</formula>
    </cfRule>
  </conditionalFormatting>
  <conditionalFormatting sqref="BO159:BO174">
    <cfRule type="cellIs" dxfId="5009" priority="9868" stopIfTrue="1" operator="equal">
      <formula>"h"</formula>
    </cfRule>
    <cfRule type="cellIs" dxfId="5008" priority="9869" stopIfTrue="1" operator="equal">
      <formula>"g"</formula>
    </cfRule>
  </conditionalFormatting>
  <conditionalFormatting sqref="BO159:BO174">
    <cfRule type="cellIs" dxfId="5007" priority="9873" stopIfTrue="1" operator="equal">
      <formula>"f"</formula>
    </cfRule>
  </conditionalFormatting>
  <conditionalFormatting sqref="BO159:BO174">
    <cfRule type="cellIs" dxfId="5006" priority="9871" stopIfTrue="1" operator="equal">
      <formula>"h"</formula>
    </cfRule>
    <cfRule type="cellIs" dxfId="5005" priority="9872" stopIfTrue="1" operator="equal">
      <formula>"g"</formula>
    </cfRule>
  </conditionalFormatting>
  <conditionalFormatting sqref="BO159:BO174">
    <cfRule type="cellIs" dxfId="5004" priority="9867" stopIfTrue="1" operator="equal">
      <formula>"f"</formula>
    </cfRule>
  </conditionalFormatting>
  <conditionalFormatting sqref="BO159:BO174">
    <cfRule type="cellIs" dxfId="5003" priority="9865" stopIfTrue="1" operator="equal">
      <formula>"h"</formula>
    </cfRule>
    <cfRule type="cellIs" dxfId="5002" priority="9866" stopIfTrue="1" operator="equal">
      <formula>"g"</formula>
    </cfRule>
  </conditionalFormatting>
  <conditionalFormatting sqref="BO159:BO174">
    <cfRule type="cellIs" dxfId="5001" priority="9864" stopIfTrue="1" operator="equal">
      <formula>"f"</formula>
    </cfRule>
  </conditionalFormatting>
  <conditionalFormatting sqref="BO159:BO174">
    <cfRule type="cellIs" dxfId="5000" priority="9862" stopIfTrue="1" operator="equal">
      <formula>"h"</formula>
    </cfRule>
    <cfRule type="cellIs" dxfId="4999" priority="9863" stopIfTrue="1" operator="equal">
      <formula>"g"</formula>
    </cfRule>
  </conditionalFormatting>
  <conditionalFormatting sqref="BO159:BO174">
    <cfRule type="cellIs" dxfId="4998" priority="9861" stopIfTrue="1" operator="equal">
      <formula>"f"</formula>
    </cfRule>
  </conditionalFormatting>
  <conditionalFormatting sqref="BO159:BO174">
    <cfRule type="cellIs" dxfId="4997" priority="9859" stopIfTrue="1" operator="equal">
      <formula>"h"</formula>
    </cfRule>
    <cfRule type="cellIs" dxfId="4996" priority="9860" stopIfTrue="1" operator="equal">
      <formula>"g"</formula>
    </cfRule>
  </conditionalFormatting>
  <conditionalFormatting sqref="BO159:BO174">
    <cfRule type="cellIs" dxfId="4995" priority="9858" stopIfTrue="1" operator="equal">
      <formula>"f"</formula>
    </cfRule>
  </conditionalFormatting>
  <conditionalFormatting sqref="BO159:BO174">
    <cfRule type="cellIs" dxfId="4994" priority="9856" stopIfTrue="1" operator="equal">
      <formula>"h"</formula>
    </cfRule>
    <cfRule type="cellIs" dxfId="4993" priority="9857" stopIfTrue="1" operator="equal">
      <formula>"g"</formula>
    </cfRule>
  </conditionalFormatting>
  <conditionalFormatting sqref="AN159:AN174">
    <cfRule type="cellIs" dxfId="4992" priority="10455" stopIfTrue="1" operator="equal">
      <formula>"f"</formula>
    </cfRule>
  </conditionalFormatting>
  <conditionalFormatting sqref="AN159:AN174">
    <cfRule type="cellIs" dxfId="4991" priority="10453" stopIfTrue="1" operator="equal">
      <formula>"h"</formula>
    </cfRule>
    <cfRule type="cellIs" dxfId="4990" priority="10454" stopIfTrue="1" operator="equal">
      <formula>"g"</formula>
    </cfRule>
  </conditionalFormatting>
  <conditionalFormatting sqref="AN159:AN174">
    <cfRule type="cellIs" dxfId="4989" priority="10452" stopIfTrue="1" operator="equal">
      <formula>"f"</formula>
    </cfRule>
  </conditionalFormatting>
  <conditionalFormatting sqref="AN159:AN174">
    <cfRule type="cellIs" dxfId="4988" priority="10450" stopIfTrue="1" operator="equal">
      <formula>"h"</formula>
    </cfRule>
    <cfRule type="cellIs" dxfId="4987" priority="10451" stopIfTrue="1" operator="equal">
      <formula>"g"</formula>
    </cfRule>
  </conditionalFormatting>
  <conditionalFormatting sqref="AN159:AN174">
    <cfRule type="cellIs" dxfId="4986" priority="10449" stopIfTrue="1" operator="equal">
      <formula>"f"</formula>
    </cfRule>
  </conditionalFormatting>
  <conditionalFormatting sqref="AN159:AN174">
    <cfRule type="cellIs" dxfId="4985" priority="10447" stopIfTrue="1" operator="equal">
      <formula>"h"</formula>
    </cfRule>
    <cfRule type="cellIs" dxfId="4984" priority="10448" stopIfTrue="1" operator="equal">
      <formula>"g"</formula>
    </cfRule>
  </conditionalFormatting>
  <conditionalFormatting sqref="AN159:AN174">
    <cfRule type="cellIs" dxfId="4983" priority="10446" stopIfTrue="1" operator="equal">
      <formula>"f"</formula>
    </cfRule>
  </conditionalFormatting>
  <conditionalFormatting sqref="AN159:AN174">
    <cfRule type="cellIs" dxfId="4982" priority="10444" stopIfTrue="1" operator="equal">
      <formula>"h"</formula>
    </cfRule>
    <cfRule type="cellIs" dxfId="4981" priority="10445" stopIfTrue="1" operator="equal">
      <formula>"g"</formula>
    </cfRule>
  </conditionalFormatting>
  <conditionalFormatting sqref="AN159:AN174">
    <cfRule type="cellIs" dxfId="4980" priority="10443" stopIfTrue="1" operator="equal">
      <formula>"f"</formula>
    </cfRule>
  </conditionalFormatting>
  <conditionalFormatting sqref="AN159:AN174">
    <cfRule type="cellIs" dxfId="4979" priority="10441" stopIfTrue="1" operator="equal">
      <formula>"h"</formula>
    </cfRule>
    <cfRule type="cellIs" dxfId="4978" priority="10442" stopIfTrue="1" operator="equal">
      <formula>"g"</formula>
    </cfRule>
  </conditionalFormatting>
  <conditionalFormatting sqref="AN159:AN174">
    <cfRule type="cellIs" dxfId="4977" priority="10440" stopIfTrue="1" operator="equal">
      <formula>"f"</formula>
    </cfRule>
  </conditionalFormatting>
  <conditionalFormatting sqref="AN159:AN174">
    <cfRule type="cellIs" dxfId="4976" priority="10438" stopIfTrue="1" operator="equal">
      <formula>"h"</formula>
    </cfRule>
    <cfRule type="cellIs" dxfId="4975" priority="10439" stopIfTrue="1" operator="equal">
      <formula>"g"</formula>
    </cfRule>
  </conditionalFormatting>
  <conditionalFormatting sqref="AN159:AN174">
    <cfRule type="cellIs" dxfId="4974" priority="10437" stopIfTrue="1" operator="equal">
      <formula>"f"</formula>
    </cfRule>
  </conditionalFormatting>
  <conditionalFormatting sqref="AN159:AN174">
    <cfRule type="cellIs" dxfId="4973" priority="10435" stopIfTrue="1" operator="equal">
      <formula>"h"</formula>
    </cfRule>
    <cfRule type="cellIs" dxfId="4972" priority="10436" stopIfTrue="1" operator="equal">
      <formula>"g"</formula>
    </cfRule>
  </conditionalFormatting>
  <conditionalFormatting sqref="AN159:AN174">
    <cfRule type="cellIs" dxfId="4971" priority="10434" stopIfTrue="1" operator="equal">
      <formula>"f"</formula>
    </cfRule>
  </conditionalFormatting>
  <conditionalFormatting sqref="AN159:AN174">
    <cfRule type="cellIs" dxfId="4970" priority="10432" stopIfTrue="1" operator="equal">
      <formula>"h"</formula>
    </cfRule>
    <cfRule type="cellIs" dxfId="4969" priority="10433" stopIfTrue="1" operator="equal">
      <formula>"g"</formula>
    </cfRule>
  </conditionalFormatting>
  <conditionalFormatting sqref="BD159:BD174">
    <cfRule type="cellIs" dxfId="4968" priority="10239" stopIfTrue="1" operator="equal">
      <formula>"f"</formula>
    </cfRule>
  </conditionalFormatting>
  <conditionalFormatting sqref="BD159:BD174">
    <cfRule type="cellIs" dxfId="4967" priority="10237" stopIfTrue="1" operator="equal">
      <formula>"h"</formula>
    </cfRule>
    <cfRule type="cellIs" dxfId="4966" priority="10238" stopIfTrue="1" operator="equal">
      <formula>"g"</formula>
    </cfRule>
  </conditionalFormatting>
  <conditionalFormatting sqref="BC159:BD174">
    <cfRule type="cellIs" dxfId="4965" priority="10236" stopIfTrue="1" operator="equal">
      <formula>"f"</formula>
    </cfRule>
  </conditionalFormatting>
  <conditionalFormatting sqref="BC159:BD174">
    <cfRule type="cellIs" dxfId="4964" priority="10234" stopIfTrue="1" operator="equal">
      <formula>"h"</formula>
    </cfRule>
    <cfRule type="cellIs" dxfId="4963" priority="10235" stopIfTrue="1" operator="equal">
      <formula>"g"</formula>
    </cfRule>
  </conditionalFormatting>
  <conditionalFormatting sqref="BC159:BD174">
    <cfRule type="cellIs" dxfId="4962" priority="10230" stopIfTrue="1" operator="equal">
      <formula>"f"</formula>
    </cfRule>
  </conditionalFormatting>
  <conditionalFormatting sqref="BC159:BD174">
    <cfRule type="cellIs" dxfId="4961" priority="10228" stopIfTrue="1" operator="equal">
      <formula>"h"</formula>
    </cfRule>
    <cfRule type="cellIs" dxfId="4960" priority="10229" stopIfTrue="1" operator="equal">
      <formula>"g"</formula>
    </cfRule>
  </conditionalFormatting>
  <conditionalFormatting sqref="BC159:BD174">
    <cfRule type="cellIs" dxfId="4959" priority="10233" stopIfTrue="1" operator="equal">
      <formula>"f"</formula>
    </cfRule>
  </conditionalFormatting>
  <conditionalFormatting sqref="BC159:BD174">
    <cfRule type="cellIs" dxfId="4958" priority="10231" stopIfTrue="1" operator="equal">
      <formula>"h"</formula>
    </cfRule>
    <cfRule type="cellIs" dxfId="4957" priority="10232" stopIfTrue="1" operator="equal">
      <formula>"g"</formula>
    </cfRule>
  </conditionalFormatting>
  <conditionalFormatting sqref="BC159:BD174">
    <cfRule type="cellIs" dxfId="4956" priority="10227" stopIfTrue="1" operator="equal">
      <formula>"f"</formula>
    </cfRule>
  </conditionalFormatting>
  <conditionalFormatting sqref="BC159:BD174">
    <cfRule type="cellIs" dxfId="4955" priority="10225" stopIfTrue="1" operator="equal">
      <formula>"h"</formula>
    </cfRule>
    <cfRule type="cellIs" dxfId="4954" priority="10226" stopIfTrue="1" operator="equal">
      <formula>"g"</formula>
    </cfRule>
  </conditionalFormatting>
  <conditionalFormatting sqref="BC159:BD174">
    <cfRule type="cellIs" dxfId="4953" priority="10224" stopIfTrue="1" operator="equal">
      <formula>"f"</formula>
    </cfRule>
  </conditionalFormatting>
  <conditionalFormatting sqref="BC159:BD174">
    <cfRule type="cellIs" dxfId="4952" priority="10222" stopIfTrue="1" operator="equal">
      <formula>"h"</formula>
    </cfRule>
    <cfRule type="cellIs" dxfId="4951" priority="10223" stopIfTrue="1" operator="equal">
      <formula>"g"</formula>
    </cfRule>
  </conditionalFormatting>
  <conditionalFormatting sqref="BC159:BD174">
    <cfRule type="cellIs" dxfId="4950" priority="10218" stopIfTrue="1" operator="equal">
      <formula>"f"</formula>
    </cfRule>
  </conditionalFormatting>
  <conditionalFormatting sqref="BC159:BD174">
    <cfRule type="cellIs" dxfId="4949" priority="10216" stopIfTrue="1" operator="equal">
      <formula>"h"</formula>
    </cfRule>
    <cfRule type="cellIs" dxfId="4948" priority="10217" stopIfTrue="1" operator="equal">
      <formula>"g"</formula>
    </cfRule>
  </conditionalFormatting>
  <conditionalFormatting sqref="BC159:BD174">
    <cfRule type="cellIs" dxfId="4947" priority="10221" stopIfTrue="1" operator="equal">
      <formula>"f"</formula>
    </cfRule>
  </conditionalFormatting>
  <conditionalFormatting sqref="BC159:BD174">
    <cfRule type="cellIs" dxfId="4946" priority="10219" stopIfTrue="1" operator="equal">
      <formula>"h"</formula>
    </cfRule>
    <cfRule type="cellIs" dxfId="4945" priority="10220" stopIfTrue="1" operator="equal">
      <formula>"g"</formula>
    </cfRule>
  </conditionalFormatting>
  <conditionalFormatting sqref="AZ159:BB174">
    <cfRule type="cellIs" dxfId="4944" priority="10143" stopIfTrue="1" operator="equal">
      <formula>"f"</formula>
    </cfRule>
  </conditionalFormatting>
  <conditionalFormatting sqref="AZ159:BB174">
    <cfRule type="cellIs" dxfId="4943" priority="10141" stopIfTrue="1" operator="equal">
      <formula>"h"</formula>
    </cfRule>
    <cfRule type="cellIs" dxfId="4942" priority="10142" stopIfTrue="1" operator="equal">
      <formula>"g"</formula>
    </cfRule>
  </conditionalFormatting>
  <conditionalFormatting sqref="AZ159:BB174">
    <cfRule type="cellIs" dxfId="4941" priority="10134" stopIfTrue="1" operator="equal">
      <formula>"f"</formula>
    </cfRule>
  </conditionalFormatting>
  <conditionalFormatting sqref="AZ159:BB174">
    <cfRule type="cellIs" dxfId="4940" priority="10132" stopIfTrue="1" operator="equal">
      <formula>"h"</formula>
    </cfRule>
    <cfRule type="cellIs" dxfId="4939" priority="10133" stopIfTrue="1" operator="equal">
      <formula>"g"</formula>
    </cfRule>
  </conditionalFormatting>
  <conditionalFormatting sqref="AZ159:BB174">
    <cfRule type="cellIs" dxfId="4938" priority="10131" stopIfTrue="1" operator="equal">
      <formula>"f"</formula>
    </cfRule>
  </conditionalFormatting>
  <conditionalFormatting sqref="AZ159:BB174">
    <cfRule type="cellIs" dxfId="4937" priority="10129" stopIfTrue="1" operator="equal">
      <formula>"h"</formula>
    </cfRule>
    <cfRule type="cellIs" dxfId="4936" priority="10130" stopIfTrue="1" operator="equal">
      <formula>"g"</formula>
    </cfRule>
  </conditionalFormatting>
  <conditionalFormatting sqref="AZ159:BB174">
    <cfRule type="cellIs" dxfId="4935" priority="10122" stopIfTrue="1" operator="equal">
      <formula>"f"</formula>
    </cfRule>
  </conditionalFormatting>
  <conditionalFormatting sqref="AZ159:BB174">
    <cfRule type="cellIs" dxfId="4934" priority="10120" stopIfTrue="1" operator="equal">
      <formula>"h"</formula>
    </cfRule>
    <cfRule type="cellIs" dxfId="4933" priority="10121" stopIfTrue="1" operator="equal">
      <formula>"g"</formula>
    </cfRule>
  </conditionalFormatting>
  <conditionalFormatting sqref="BE159:BF174">
    <cfRule type="cellIs" dxfId="4932" priority="10116" stopIfTrue="1" operator="equal">
      <formula>"f"</formula>
    </cfRule>
  </conditionalFormatting>
  <conditionalFormatting sqref="BE159:BF174">
    <cfRule type="cellIs" dxfId="4931" priority="10114" stopIfTrue="1" operator="equal">
      <formula>"h"</formula>
    </cfRule>
    <cfRule type="cellIs" dxfId="4930" priority="10115" stopIfTrue="1" operator="equal">
      <formula>"g"</formula>
    </cfRule>
  </conditionalFormatting>
  <conditionalFormatting sqref="BE159:BF174">
    <cfRule type="cellIs" dxfId="4929" priority="10110" stopIfTrue="1" operator="equal">
      <formula>"f"</formula>
    </cfRule>
  </conditionalFormatting>
  <conditionalFormatting sqref="BE159:BF174">
    <cfRule type="cellIs" dxfId="4928" priority="10108" stopIfTrue="1" operator="equal">
      <formula>"h"</formula>
    </cfRule>
    <cfRule type="cellIs" dxfId="4927" priority="10109" stopIfTrue="1" operator="equal">
      <formula>"g"</formula>
    </cfRule>
  </conditionalFormatting>
  <conditionalFormatting sqref="BE159:BF174">
    <cfRule type="cellIs" dxfId="4926" priority="10101" stopIfTrue="1" operator="equal">
      <formula>"f"</formula>
    </cfRule>
  </conditionalFormatting>
  <conditionalFormatting sqref="BE159:BF174">
    <cfRule type="cellIs" dxfId="4925" priority="10099" stopIfTrue="1" operator="equal">
      <formula>"h"</formula>
    </cfRule>
    <cfRule type="cellIs" dxfId="4924" priority="10100" stopIfTrue="1" operator="equal">
      <formula>"g"</formula>
    </cfRule>
  </conditionalFormatting>
  <conditionalFormatting sqref="BE159:BF174">
    <cfRule type="cellIs" dxfId="4923" priority="10107" stopIfTrue="1" operator="equal">
      <formula>"f"</formula>
    </cfRule>
  </conditionalFormatting>
  <conditionalFormatting sqref="BE159:BF174">
    <cfRule type="cellIs" dxfId="4922" priority="10105" stopIfTrue="1" operator="equal">
      <formula>"h"</formula>
    </cfRule>
    <cfRule type="cellIs" dxfId="4921" priority="10106" stopIfTrue="1" operator="equal">
      <formula>"g"</formula>
    </cfRule>
  </conditionalFormatting>
  <conditionalFormatting sqref="BE159:BF174">
    <cfRule type="cellIs" dxfId="4920" priority="10095" stopIfTrue="1" operator="equal">
      <formula>"f"</formula>
    </cfRule>
  </conditionalFormatting>
  <conditionalFormatting sqref="BE159:BF174">
    <cfRule type="cellIs" dxfId="4919" priority="10093" stopIfTrue="1" operator="equal">
      <formula>"h"</formula>
    </cfRule>
    <cfRule type="cellIs" dxfId="4918" priority="10094" stopIfTrue="1" operator="equal">
      <formula>"g"</formula>
    </cfRule>
  </conditionalFormatting>
  <conditionalFormatting sqref="BJ159:BJ174">
    <cfRule type="cellIs" dxfId="4917" priority="10092" stopIfTrue="1" operator="equal">
      <formula>"f"</formula>
    </cfRule>
  </conditionalFormatting>
  <conditionalFormatting sqref="BJ159:BJ174">
    <cfRule type="cellIs" dxfId="4916" priority="10090" stopIfTrue="1" operator="equal">
      <formula>"h"</formula>
    </cfRule>
    <cfRule type="cellIs" dxfId="4915" priority="10091" stopIfTrue="1" operator="equal">
      <formula>"g"</formula>
    </cfRule>
  </conditionalFormatting>
  <conditionalFormatting sqref="BJ159:BJ174">
    <cfRule type="cellIs" dxfId="4914" priority="10086" stopIfTrue="1" operator="equal">
      <formula>"f"</formula>
    </cfRule>
  </conditionalFormatting>
  <conditionalFormatting sqref="BJ159:BJ174">
    <cfRule type="cellIs" dxfId="4913" priority="10084" stopIfTrue="1" operator="equal">
      <formula>"h"</formula>
    </cfRule>
    <cfRule type="cellIs" dxfId="4912" priority="10085" stopIfTrue="1" operator="equal">
      <formula>"g"</formula>
    </cfRule>
  </conditionalFormatting>
  <conditionalFormatting sqref="BJ159:BJ174">
    <cfRule type="cellIs" dxfId="4911" priority="10089" stopIfTrue="1" operator="equal">
      <formula>"f"</formula>
    </cfRule>
  </conditionalFormatting>
  <conditionalFormatting sqref="BJ159:BJ174">
    <cfRule type="cellIs" dxfId="4910" priority="10087" stopIfTrue="1" operator="equal">
      <formula>"h"</formula>
    </cfRule>
    <cfRule type="cellIs" dxfId="4909" priority="10088" stopIfTrue="1" operator="equal">
      <formula>"g"</formula>
    </cfRule>
  </conditionalFormatting>
  <conditionalFormatting sqref="BJ159:BJ174">
    <cfRule type="cellIs" dxfId="4908" priority="10083" stopIfTrue="1" operator="equal">
      <formula>"f"</formula>
    </cfRule>
  </conditionalFormatting>
  <conditionalFormatting sqref="BJ159:BJ174">
    <cfRule type="cellIs" dxfId="4907" priority="10081" stopIfTrue="1" operator="equal">
      <formula>"h"</formula>
    </cfRule>
    <cfRule type="cellIs" dxfId="4906" priority="10082" stopIfTrue="1" operator="equal">
      <formula>"g"</formula>
    </cfRule>
  </conditionalFormatting>
  <conditionalFormatting sqref="BJ159:BJ174">
    <cfRule type="cellIs" dxfId="4905" priority="10080" stopIfTrue="1" operator="equal">
      <formula>"f"</formula>
    </cfRule>
  </conditionalFormatting>
  <conditionalFormatting sqref="BJ159:BJ174">
    <cfRule type="cellIs" dxfId="4904" priority="10078" stopIfTrue="1" operator="equal">
      <formula>"h"</formula>
    </cfRule>
    <cfRule type="cellIs" dxfId="4903" priority="10079" stopIfTrue="1" operator="equal">
      <formula>"g"</formula>
    </cfRule>
  </conditionalFormatting>
  <conditionalFormatting sqref="BJ159:BJ174">
    <cfRule type="cellIs" dxfId="4902" priority="10074" stopIfTrue="1" operator="equal">
      <formula>"f"</formula>
    </cfRule>
  </conditionalFormatting>
  <conditionalFormatting sqref="BJ159:BJ174">
    <cfRule type="cellIs" dxfId="4901" priority="10072" stopIfTrue="1" operator="equal">
      <formula>"h"</formula>
    </cfRule>
    <cfRule type="cellIs" dxfId="4900" priority="10073" stopIfTrue="1" operator="equal">
      <formula>"g"</formula>
    </cfRule>
  </conditionalFormatting>
  <conditionalFormatting sqref="BJ159:BJ174">
    <cfRule type="cellIs" dxfId="4899" priority="10077" stopIfTrue="1" operator="equal">
      <formula>"f"</formula>
    </cfRule>
  </conditionalFormatting>
  <conditionalFormatting sqref="BJ159:BJ174">
    <cfRule type="cellIs" dxfId="4898" priority="10075" stopIfTrue="1" operator="equal">
      <formula>"h"</formula>
    </cfRule>
    <cfRule type="cellIs" dxfId="4897" priority="10076" stopIfTrue="1" operator="equal">
      <formula>"g"</formula>
    </cfRule>
  </conditionalFormatting>
  <conditionalFormatting sqref="AN159:AN174">
    <cfRule type="cellIs" dxfId="4896" priority="10431" stopIfTrue="1" operator="equal">
      <formula>"f"</formula>
    </cfRule>
  </conditionalFormatting>
  <conditionalFormatting sqref="AN159:AN174">
    <cfRule type="cellIs" dxfId="4895" priority="10429" stopIfTrue="1" operator="equal">
      <formula>"h"</formula>
    </cfRule>
    <cfRule type="cellIs" dxfId="4894" priority="10430" stopIfTrue="1" operator="equal">
      <formula>"g"</formula>
    </cfRule>
  </conditionalFormatting>
  <conditionalFormatting sqref="AN159:AN174">
    <cfRule type="cellIs" dxfId="4893" priority="10428" stopIfTrue="1" operator="equal">
      <formula>"f"</formula>
    </cfRule>
  </conditionalFormatting>
  <conditionalFormatting sqref="AN159:AN174">
    <cfRule type="cellIs" dxfId="4892" priority="10426" stopIfTrue="1" operator="equal">
      <formula>"h"</formula>
    </cfRule>
    <cfRule type="cellIs" dxfId="4891" priority="10427" stopIfTrue="1" operator="equal">
      <formula>"g"</formula>
    </cfRule>
  </conditionalFormatting>
  <conditionalFormatting sqref="AN159:AN174">
    <cfRule type="cellIs" dxfId="4890" priority="10422" stopIfTrue="1" operator="equal">
      <formula>"f"</formula>
    </cfRule>
  </conditionalFormatting>
  <conditionalFormatting sqref="AN159:AN174">
    <cfRule type="cellIs" dxfId="4889" priority="10420" stopIfTrue="1" operator="equal">
      <formula>"h"</formula>
    </cfRule>
    <cfRule type="cellIs" dxfId="4888" priority="10421" stopIfTrue="1" operator="equal">
      <formula>"g"</formula>
    </cfRule>
  </conditionalFormatting>
  <conditionalFormatting sqref="AN159:AN174">
    <cfRule type="cellIs" dxfId="4887" priority="10425" stopIfTrue="1" operator="equal">
      <formula>"f"</formula>
    </cfRule>
  </conditionalFormatting>
  <conditionalFormatting sqref="AN159:AN174">
    <cfRule type="cellIs" dxfId="4886" priority="10423" stopIfTrue="1" operator="equal">
      <formula>"h"</formula>
    </cfRule>
    <cfRule type="cellIs" dxfId="4885" priority="10424" stopIfTrue="1" operator="equal">
      <formula>"g"</formula>
    </cfRule>
  </conditionalFormatting>
  <conditionalFormatting sqref="AN159:AN174">
    <cfRule type="cellIs" dxfId="4884" priority="10419" stopIfTrue="1" operator="equal">
      <formula>"f"</formula>
    </cfRule>
  </conditionalFormatting>
  <conditionalFormatting sqref="AN159:AN174">
    <cfRule type="cellIs" dxfId="4883" priority="10417" stopIfTrue="1" operator="equal">
      <formula>"h"</formula>
    </cfRule>
    <cfRule type="cellIs" dxfId="4882" priority="10418" stopIfTrue="1" operator="equal">
      <formula>"g"</formula>
    </cfRule>
  </conditionalFormatting>
  <conditionalFormatting sqref="AN159:AN174">
    <cfRule type="cellIs" dxfId="4881" priority="10416" stopIfTrue="1" operator="equal">
      <formula>"f"</formula>
    </cfRule>
  </conditionalFormatting>
  <conditionalFormatting sqref="AN159:AN174">
    <cfRule type="cellIs" dxfId="4880" priority="10414" stopIfTrue="1" operator="equal">
      <formula>"h"</formula>
    </cfRule>
    <cfRule type="cellIs" dxfId="4879" priority="10415" stopIfTrue="1" operator="equal">
      <formula>"g"</formula>
    </cfRule>
  </conditionalFormatting>
  <conditionalFormatting sqref="AN159:AN174">
    <cfRule type="cellIs" dxfId="4878" priority="10410" stopIfTrue="1" operator="equal">
      <formula>"f"</formula>
    </cfRule>
  </conditionalFormatting>
  <conditionalFormatting sqref="AN159:AN174">
    <cfRule type="cellIs" dxfId="4877" priority="10408" stopIfTrue="1" operator="equal">
      <formula>"h"</formula>
    </cfRule>
    <cfRule type="cellIs" dxfId="4876" priority="10409" stopIfTrue="1" operator="equal">
      <formula>"g"</formula>
    </cfRule>
  </conditionalFormatting>
  <conditionalFormatting sqref="AN159:AN174">
    <cfRule type="cellIs" dxfId="4875" priority="10413" stopIfTrue="1" operator="equal">
      <formula>"f"</formula>
    </cfRule>
  </conditionalFormatting>
  <conditionalFormatting sqref="AN159:AN174">
    <cfRule type="cellIs" dxfId="4874" priority="10411" stopIfTrue="1" operator="equal">
      <formula>"h"</formula>
    </cfRule>
    <cfRule type="cellIs" dxfId="4873" priority="10412" stopIfTrue="1" operator="equal">
      <formula>"g"</formula>
    </cfRule>
  </conditionalFormatting>
  <conditionalFormatting sqref="AN159:AN174">
    <cfRule type="cellIs" dxfId="4872" priority="10407" stopIfTrue="1" operator="equal">
      <formula>"f"</formula>
    </cfRule>
  </conditionalFormatting>
  <conditionalFormatting sqref="AN159:AN174">
    <cfRule type="cellIs" dxfId="4871" priority="10405" stopIfTrue="1" operator="equal">
      <formula>"h"</formula>
    </cfRule>
    <cfRule type="cellIs" dxfId="4870" priority="10406" stopIfTrue="1" operator="equal">
      <formula>"g"</formula>
    </cfRule>
  </conditionalFormatting>
  <conditionalFormatting sqref="AQ159:AR174">
    <cfRule type="cellIs" dxfId="4869" priority="10404" stopIfTrue="1" operator="equal">
      <formula>"f"</formula>
    </cfRule>
  </conditionalFormatting>
  <conditionalFormatting sqref="AQ159:AR174">
    <cfRule type="cellIs" dxfId="4868" priority="10402" stopIfTrue="1" operator="equal">
      <formula>"h"</formula>
    </cfRule>
    <cfRule type="cellIs" dxfId="4867" priority="10403" stopIfTrue="1" operator="equal">
      <formula>"g"</formula>
    </cfRule>
  </conditionalFormatting>
  <conditionalFormatting sqref="AQ159:AR174">
    <cfRule type="cellIs" dxfId="4866" priority="10401" stopIfTrue="1" operator="equal">
      <formula>"f"</formula>
    </cfRule>
  </conditionalFormatting>
  <conditionalFormatting sqref="AQ159:AR174">
    <cfRule type="cellIs" dxfId="4865" priority="10399" stopIfTrue="1" operator="equal">
      <formula>"h"</formula>
    </cfRule>
    <cfRule type="cellIs" dxfId="4864" priority="10400" stopIfTrue="1" operator="equal">
      <formula>"g"</formula>
    </cfRule>
  </conditionalFormatting>
  <conditionalFormatting sqref="AQ159:AR174">
    <cfRule type="cellIs" dxfId="4863" priority="10398" stopIfTrue="1" operator="equal">
      <formula>"f"</formula>
    </cfRule>
  </conditionalFormatting>
  <conditionalFormatting sqref="AQ159:AR174">
    <cfRule type="cellIs" dxfId="4862" priority="10396" stopIfTrue="1" operator="equal">
      <formula>"h"</formula>
    </cfRule>
    <cfRule type="cellIs" dxfId="4861" priority="10397" stopIfTrue="1" operator="equal">
      <formula>"g"</formula>
    </cfRule>
  </conditionalFormatting>
  <conditionalFormatting sqref="AQ159:AR174">
    <cfRule type="cellIs" dxfId="4860" priority="10392" stopIfTrue="1" operator="equal">
      <formula>"f"</formula>
    </cfRule>
  </conditionalFormatting>
  <conditionalFormatting sqref="AQ159:AR174">
    <cfRule type="cellIs" dxfId="4859" priority="10390" stopIfTrue="1" operator="equal">
      <formula>"h"</formula>
    </cfRule>
    <cfRule type="cellIs" dxfId="4858" priority="10391" stopIfTrue="1" operator="equal">
      <formula>"g"</formula>
    </cfRule>
  </conditionalFormatting>
  <conditionalFormatting sqref="AQ159:AR174">
    <cfRule type="cellIs" dxfId="4857" priority="10389" stopIfTrue="1" operator="equal">
      <formula>"f"</formula>
    </cfRule>
  </conditionalFormatting>
  <conditionalFormatting sqref="AQ159:AR174">
    <cfRule type="cellIs" dxfId="4856" priority="10387" stopIfTrue="1" operator="equal">
      <formula>"h"</formula>
    </cfRule>
    <cfRule type="cellIs" dxfId="4855" priority="10388" stopIfTrue="1" operator="equal">
      <formula>"g"</formula>
    </cfRule>
  </conditionalFormatting>
  <conditionalFormatting sqref="AQ159:AR174">
    <cfRule type="cellIs" dxfId="4854" priority="10386" stopIfTrue="1" operator="equal">
      <formula>"f"</formula>
    </cfRule>
  </conditionalFormatting>
  <conditionalFormatting sqref="AQ159:AR174">
    <cfRule type="cellIs" dxfId="4853" priority="10384" stopIfTrue="1" operator="equal">
      <formula>"h"</formula>
    </cfRule>
    <cfRule type="cellIs" dxfId="4852" priority="10385" stopIfTrue="1" operator="equal">
      <formula>"g"</formula>
    </cfRule>
  </conditionalFormatting>
  <conditionalFormatting sqref="AQ159:AR174">
    <cfRule type="cellIs" dxfId="4851" priority="10395" stopIfTrue="1" operator="equal">
      <formula>"f"</formula>
    </cfRule>
  </conditionalFormatting>
  <conditionalFormatting sqref="AQ159:AR174">
    <cfRule type="cellIs" dxfId="4850" priority="10393" stopIfTrue="1" operator="equal">
      <formula>"h"</formula>
    </cfRule>
    <cfRule type="cellIs" dxfId="4849" priority="10394" stopIfTrue="1" operator="equal">
      <formula>"g"</formula>
    </cfRule>
  </conditionalFormatting>
  <conditionalFormatting sqref="AQ159:AR174">
    <cfRule type="cellIs" dxfId="4848" priority="10383" stopIfTrue="1" operator="equal">
      <formula>"f"</formula>
    </cfRule>
  </conditionalFormatting>
  <conditionalFormatting sqref="AQ159:AR174">
    <cfRule type="cellIs" dxfId="4847" priority="10381" stopIfTrue="1" operator="equal">
      <formula>"h"</formula>
    </cfRule>
    <cfRule type="cellIs" dxfId="4846" priority="10382" stopIfTrue="1" operator="equal">
      <formula>"g"</formula>
    </cfRule>
  </conditionalFormatting>
  <conditionalFormatting sqref="AS159:AU174">
    <cfRule type="cellIs" dxfId="4845" priority="10380" stopIfTrue="1" operator="equal">
      <formula>"f"</formula>
    </cfRule>
  </conditionalFormatting>
  <conditionalFormatting sqref="AS159:AU174">
    <cfRule type="cellIs" dxfId="4844" priority="10378" stopIfTrue="1" operator="equal">
      <formula>"h"</formula>
    </cfRule>
    <cfRule type="cellIs" dxfId="4843" priority="10379" stopIfTrue="1" operator="equal">
      <formula>"g"</formula>
    </cfRule>
  </conditionalFormatting>
  <conditionalFormatting sqref="AS159:AU174">
    <cfRule type="cellIs" dxfId="4842" priority="10377" stopIfTrue="1" operator="equal">
      <formula>"f"</formula>
    </cfRule>
  </conditionalFormatting>
  <conditionalFormatting sqref="AS159:AU174">
    <cfRule type="cellIs" dxfId="4841" priority="10375" stopIfTrue="1" operator="equal">
      <formula>"h"</formula>
    </cfRule>
    <cfRule type="cellIs" dxfId="4840" priority="10376" stopIfTrue="1" operator="equal">
      <formula>"g"</formula>
    </cfRule>
  </conditionalFormatting>
  <conditionalFormatting sqref="AS159:AU174">
    <cfRule type="cellIs" dxfId="4839" priority="10374" stopIfTrue="1" operator="equal">
      <formula>"f"</formula>
    </cfRule>
  </conditionalFormatting>
  <conditionalFormatting sqref="AS159:AU174">
    <cfRule type="cellIs" dxfId="4838" priority="10372" stopIfTrue="1" operator="equal">
      <formula>"h"</formula>
    </cfRule>
    <cfRule type="cellIs" dxfId="4837" priority="10373" stopIfTrue="1" operator="equal">
      <formula>"g"</formula>
    </cfRule>
  </conditionalFormatting>
  <conditionalFormatting sqref="AS159:AU174">
    <cfRule type="cellIs" dxfId="4836" priority="10371" stopIfTrue="1" operator="equal">
      <formula>"f"</formula>
    </cfRule>
  </conditionalFormatting>
  <conditionalFormatting sqref="AS159:AU174">
    <cfRule type="cellIs" dxfId="4835" priority="10369" stopIfTrue="1" operator="equal">
      <formula>"h"</formula>
    </cfRule>
    <cfRule type="cellIs" dxfId="4834" priority="10370" stopIfTrue="1" operator="equal">
      <formula>"g"</formula>
    </cfRule>
  </conditionalFormatting>
  <conditionalFormatting sqref="AS159:AU174">
    <cfRule type="cellIs" dxfId="4833" priority="10368" stopIfTrue="1" operator="equal">
      <formula>"f"</formula>
    </cfRule>
  </conditionalFormatting>
  <conditionalFormatting sqref="AS159:AU174">
    <cfRule type="cellIs" dxfId="4832" priority="10366" stopIfTrue="1" operator="equal">
      <formula>"h"</formula>
    </cfRule>
    <cfRule type="cellIs" dxfId="4831" priority="10367" stopIfTrue="1" operator="equal">
      <formula>"g"</formula>
    </cfRule>
  </conditionalFormatting>
  <conditionalFormatting sqref="AS159:AU174">
    <cfRule type="cellIs" dxfId="4830" priority="10362" stopIfTrue="1" operator="equal">
      <formula>"f"</formula>
    </cfRule>
  </conditionalFormatting>
  <conditionalFormatting sqref="AS159:AU174">
    <cfRule type="cellIs" dxfId="4829" priority="10360" stopIfTrue="1" operator="equal">
      <formula>"h"</formula>
    </cfRule>
    <cfRule type="cellIs" dxfId="4828" priority="10361" stopIfTrue="1" operator="equal">
      <formula>"g"</formula>
    </cfRule>
  </conditionalFormatting>
  <conditionalFormatting sqref="AS159:AU174">
    <cfRule type="cellIs" dxfId="4827" priority="10365" stopIfTrue="1" operator="equal">
      <formula>"f"</formula>
    </cfRule>
  </conditionalFormatting>
  <conditionalFormatting sqref="AS159:AU174">
    <cfRule type="cellIs" dxfId="4826" priority="10363" stopIfTrue="1" operator="equal">
      <formula>"h"</formula>
    </cfRule>
    <cfRule type="cellIs" dxfId="4825" priority="10364" stopIfTrue="1" operator="equal">
      <formula>"g"</formula>
    </cfRule>
  </conditionalFormatting>
  <conditionalFormatting sqref="AS159:AU174">
    <cfRule type="cellIs" dxfId="4824" priority="10359" stopIfTrue="1" operator="equal">
      <formula>"f"</formula>
    </cfRule>
  </conditionalFormatting>
  <conditionalFormatting sqref="AS159:AU174">
    <cfRule type="cellIs" dxfId="4823" priority="10357" stopIfTrue="1" operator="equal">
      <formula>"h"</formula>
    </cfRule>
    <cfRule type="cellIs" dxfId="4822" priority="10358" stopIfTrue="1" operator="equal">
      <formula>"g"</formula>
    </cfRule>
  </conditionalFormatting>
  <conditionalFormatting sqref="AS159:AU174">
    <cfRule type="cellIs" dxfId="4821" priority="10356" stopIfTrue="1" operator="equal">
      <formula>"f"</formula>
    </cfRule>
  </conditionalFormatting>
  <conditionalFormatting sqref="AS159:AU174">
    <cfRule type="cellIs" dxfId="4820" priority="10354" stopIfTrue="1" operator="equal">
      <formula>"h"</formula>
    </cfRule>
    <cfRule type="cellIs" dxfId="4819" priority="10355" stopIfTrue="1" operator="equal">
      <formula>"g"</formula>
    </cfRule>
  </conditionalFormatting>
  <conditionalFormatting sqref="AS159:AU174">
    <cfRule type="cellIs" dxfId="4818" priority="10350" stopIfTrue="1" operator="equal">
      <formula>"f"</formula>
    </cfRule>
  </conditionalFormatting>
  <conditionalFormatting sqref="AS159:AU174">
    <cfRule type="cellIs" dxfId="4817" priority="10348" stopIfTrue="1" operator="equal">
      <formula>"h"</formula>
    </cfRule>
    <cfRule type="cellIs" dxfId="4816" priority="10349" stopIfTrue="1" operator="equal">
      <formula>"g"</formula>
    </cfRule>
  </conditionalFormatting>
  <conditionalFormatting sqref="AS159:AU174">
    <cfRule type="cellIs" dxfId="4815" priority="10353" stopIfTrue="1" operator="equal">
      <formula>"f"</formula>
    </cfRule>
  </conditionalFormatting>
  <conditionalFormatting sqref="AS159:AU174">
    <cfRule type="cellIs" dxfId="4814" priority="10351" stopIfTrue="1" operator="equal">
      <formula>"h"</formula>
    </cfRule>
    <cfRule type="cellIs" dxfId="4813" priority="10352" stopIfTrue="1" operator="equal">
      <formula>"g"</formula>
    </cfRule>
  </conditionalFormatting>
  <conditionalFormatting sqref="AS159:AU174">
    <cfRule type="cellIs" dxfId="4812" priority="10347" stopIfTrue="1" operator="equal">
      <formula>"f"</formula>
    </cfRule>
  </conditionalFormatting>
  <conditionalFormatting sqref="AS159:AU174">
    <cfRule type="cellIs" dxfId="4811" priority="10345" stopIfTrue="1" operator="equal">
      <formula>"h"</formula>
    </cfRule>
    <cfRule type="cellIs" dxfId="4810" priority="10346" stopIfTrue="1" operator="equal">
      <formula>"g"</formula>
    </cfRule>
  </conditionalFormatting>
  <conditionalFormatting sqref="AS159:AU174">
    <cfRule type="cellIs" dxfId="4809" priority="10344" stopIfTrue="1" operator="equal">
      <formula>"f"</formula>
    </cfRule>
  </conditionalFormatting>
  <conditionalFormatting sqref="AS159:AU174">
    <cfRule type="cellIs" dxfId="4808" priority="10342" stopIfTrue="1" operator="equal">
      <formula>"h"</formula>
    </cfRule>
    <cfRule type="cellIs" dxfId="4807" priority="10343" stopIfTrue="1" operator="equal">
      <formula>"g"</formula>
    </cfRule>
  </conditionalFormatting>
  <conditionalFormatting sqref="AS159:AU174">
    <cfRule type="cellIs" dxfId="4806" priority="10341" stopIfTrue="1" operator="equal">
      <formula>"f"</formula>
    </cfRule>
  </conditionalFormatting>
  <conditionalFormatting sqref="AS159:AU174">
    <cfRule type="cellIs" dxfId="4805" priority="10339" stopIfTrue="1" operator="equal">
      <formula>"h"</formula>
    </cfRule>
    <cfRule type="cellIs" dxfId="4804" priority="10340" stopIfTrue="1" operator="equal">
      <formula>"g"</formula>
    </cfRule>
  </conditionalFormatting>
  <conditionalFormatting sqref="AS159:AU174">
    <cfRule type="cellIs" dxfId="4803" priority="10338" stopIfTrue="1" operator="equal">
      <formula>"f"</formula>
    </cfRule>
  </conditionalFormatting>
  <conditionalFormatting sqref="AS159:AU174">
    <cfRule type="cellIs" dxfId="4802" priority="10336" stopIfTrue="1" operator="equal">
      <formula>"h"</formula>
    </cfRule>
    <cfRule type="cellIs" dxfId="4801" priority="10337" stopIfTrue="1" operator="equal">
      <formula>"g"</formula>
    </cfRule>
  </conditionalFormatting>
  <conditionalFormatting sqref="BD78:BD93">
    <cfRule type="cellIs" dxfId="4800" priority="9237" stopIfTrue="1" operator="equal">
      <formula>"f"</formula>
    </cfRule>
  </conditionalFormatting>
  <conditionalFormatting sqref="BD78:BD93">
    <cfRule type="cellIs" dxfId="4799" priority="9235" stopIfTrue="1" operator="equal">
      <formula>"h"</formula>
    </cfRule>
    <cfRule type="cellIs" dxfId="4798" priority="9236" stopIfTrue="1" operator="equal">
      <formula>"g"</formula>
    </cfRule>
  </conditionalFormatting>
  <conditionalFormatting sqref="BD78:BD93">
    <cfRule type="cellIs" dxfId="4797" priority="9234" stopIfTrue="1" operator="equal">
      <formula>"f"</formula>
    </cfRule>
  </conditionalFormatting>
  <conditionalFormatting sqref="BD78:BD93">
    <cfRule type="cellIs" dxfId="4796" priority="9232" stopIfTrue="1" operator="equal">
      <formula>"h"</formula>
    </cfRule>
    <cfRule type="cellIs" dxfId="4795" priority="9233" stopIfTrue="1" operator="equal">
      <formula>"g"</formula>
    </cfRule>
  </conditionalFormatting>
  <conditionalFormatting sqref="BD78:BD93">
    <cfRule type="cellIs" dxfId="4794" priority="9231" stopIfTrue="1" operator="equal">
      <formula>"f"</formula>
    </cfRule>
  </conditionalFormatting>
  <conditionalFormatting sqref="BD78:BD93">
    <cfRule type="cellIs" dxfId="4793" priority="9229" stopIfTrue="1" operator="equal">
      <formula>"h"</formula>
    </cfRule>
    <cfRule type="cellIs" dxfId="4792" priority="9230" stopIfTrue="1" operator="equal">
      <formula>"g"</formula>
    </cfRule>
  </conditionalFormatting>
  <conditionalFormatting sqref="BD78:BD93">
    <cfRule type="cellIs" dxfId="4791" priority="9228" stopIfTrue="1" operator="equal">
      <formula>"f"</formula>
    </cfRule>
  </conditionalFormatting>
  <conditionalFormatting sqref="BD78:BD93">
    <cfRule type="cellIs" dxfId="4790" priority="9226" stopIfTrue="1" operator="equal">
      <formula>"h"</formula>
    </cfRule>
    <cfRule type="cellIs" dxfId="4789" priority="9227" stopIfTrue="1" operator="equal">
      <formula>"g"</formula>
    </cfRule>
  </conditionalFormatting>
  <conditionalFormatting sqref="AS78:AU93">
    <cfRule type="cellIs" dxfId="4788" priority="9321" stopIfTrue="1" operator="equal">
      <formula>"f"</formula>
    </cfRule>
  </conditionalFormatting>
  <conditionalFormatting sqref="AS78:AU93">
    <cfRule type="cellIs" dxfId="4787" priority="9319" stopIfTrue="1" operator="equal">
      <formula>"h"</formula>
    </cfRule>
    <cfRule type="cellIs" dxfId="4786" priority="9320" stopIfTrue="1" operator="equal">
      <formula>"g"</formula>
    </cfRule>
  </conditionalFormatting>
  <conditionalFormatting sqref="AS78:AU93">
    <cfRule type="cellIs" dxfId="4785" priority="9318" stopIfTrue="1" operator="equal">
      <formula>"f"</formula>
    </cfRule>
  </conditionalFormatting>
  <conditionalFormatting sqref="AS78:AU93">
    <cfRule type="cellIs" dxfId="4784" priority="9316" stopIfTrue="1" operator="equal">
      <formula>"h"</formula>
    </cfRule>
    <cfRule type="cellIs" dxfId="4783" priority="9317" stopIfTrue="1" operator="equal">
      <formula>"g"</formula>
    </cfRule>
  </conditionalFormatting>
  <conditionalFormatting sqref="AS78:AU93">
    <cfRule type="cellIs" dxfId="4782" priority="9315" stopIfTrue="1" operator="equal">
      <formula>"f"</formula>
    </cfRule>
  </conditionalFormatting>
  <conditionalFormatting sqref="AS78:AU93">
    <cfRule type="cellIs" dxfId="4781" priority="9313" stopIfTrue="1" operator="equal">
      <formula>"h"</formula>
    </cfRule>
    <cfRule type="cellIs" dxfId="4780" priority="9314" stopIfTrue="1" operator="equal">
      <formula>"g"</formula>
    </cfRule>
  </conditionalFormatting>
  <conditionalFormatting sqref="AS78:AU93">
    <cfRule type="cellIs" dxfId="4779" priority="9312" stopIfTrue="1" operator="equal">
      <formula>"f"</formula>
    </cfRule>
  </conditionalFormatting>
  <conditionalFormatting sqref="AS78:AU93">
    <cfRule type="cellIs" dxfId="4778" priority="9310" stopIfTrue="1" operator="equal">
      <formula>"h"</formula>
    </cfRule>
    <cfRule type="cellIs" dxfId="4777" priority="9311" stopIfTrue="1" operator="equal">
      <formula>"g"</formula>
    </cfRule>
  </conditionalFormatting>
  <conditionalFormatting sqref="AS78:AU93">
    <cfRule type="cellIs" dxfId="4776" priority="9306" stopIfTrue="1" operator="equal">
      <formula>"f"</formula>
    </cfRule>
  </conditionalFormatting>
  <conditionalFormatting sqref="AS78:AU93">
    <cfRule type="cellIs" dxfId="4775" priority="9304" stopIfTrue="1" operator="equal">
      <formula>"h"</formula>
    </cfRule>
    <cfRule type="cellIs" dxfId="4774" priority="9305" stopIfTrue="1" operator="equal">
      <formula>"g"</formula>
    </cfRule>
  </conditionalFormatting>
  <conditionalFormatting sqref="AS78:AU93">
    <cfRule type="cellIs" dxfId="4773" priority="9303" stopIfTrue="1" operator="equal">
      <formula>"f"</formula>
    </cfRule>
  </conditionalFormatting>
  <conditionalFormatting sqref="AS78:AU93">
    <cfRule type="cellIs" dxfId="4772" priority="9301" stopIfTrue="1" operator="equal">
      <formula>"h"</formula>
    </cfRule>
    <cfRule type="cellIs" dxfId="4771" priority="9302" stopIfTrue="1" operator="equal">
      <formula>"g"</formula>
    </cfRule>
  </conditionalFormatting>
  <conditionalFormatting sqref="AS78:AU93">
    <cfRule type="cellIs" dxfId="4770" priority="9300" stopIfTrue="1" operator="equal">
      <formula>"f"</formula>
    </cfRule>
  </conditionalFormatting>
  <conditionalFormatting sqref="AS78:AU93">
    <cfRule type="cellIs" dxfId="4769" priority="9298" stopIfTrue="1" operator="equal">
      <formula>"h"</formula>
    </cfRule>
    <cfRule type="cellIs" dxfId="4768" priority="9299" stopIfTrue="1" operator="equal">
      <formula>"g"</formula>
    </cfRule>
  </conditionalFormatting>
  <conditionalFormatting sqref="AS78:AU93">
    <cfRule type="cellIs" dxfId="4767" priority="9309" stopIfTrue="1" operator="equal">
      <formula>"f"</formula>
    </cfRule>
  </conditionalFormatting>
  <conditionalFormatting sqref="AS78:AU93">
    <cfRule type="cellIs" dxfId="4766" priority="9307" stopIfTrue="1" operator="equal">
      <formula>"h"</formula>
    </cfRule>
    <cfRule type="cellIs" dxfId="4765" priority="9308" stopIfTrue="1" operator="equal">
      <formula>"g"</formula>
    </cfRule>
  </conditionalFormatting>
  <conditionalFormatting sqref="AS78:AU93">
    <cfRule type="cellIs" dxfId="4764" priority="9297" stopIfTrue="1" operator="equal">
      <formula>"f"</formula>
    </cfRule>
  </conditionalFormatting>
  <conditionalFormatting sqref="AS78:AU93">
    <cfRule type="cellIs" dxfId="4763" priority="9295" stopIfTrue="1" operator="equal">
      <formula>"h"</formula>
    </cfRule>
    <cfRule type="cellIs" dxfId="4762" priority="9296" stopIfTrue="1" operator="equal">
      <formula>"g"</formula>
    </cfRule>
  </conditionalFormatting>
  <conditionalFormatting sqref="AX78:AY93">
    <cfRule type="cellIs" dxfId="4761" priority="9294" stopIfTrue="1" operator="equal">
      <formula>"f"</formula>
    </cfRule>
  </conditionalFormatting>
  <conditionalFormatting sqref="AX78:AY93">
    <cfRule type="cellIs" dxfId="4760" priority="9292" stopIfTrue="1" operator="equal">
      <formula>"h"</formula>
    </cfRule>
    <cfRule type="cellIs" dxfId="4759" priority="9293" stopIfTrue="1" operator="equal">
      <formula>"g"</formula>
    </cfRule>
  </conditionalFormatting>
  <conditionalFormatting sqref="AX78:AY93">
    <cfRule type="cellIs" dxfId="4758" priority="9288" stopIfTrue="1" operator="equal">
      <formula>"f"</formula>
    </cfRule>
  </conditionalFormatting>
  <conditionalFormatting sqref="AX78:AY93">
    <cfRule type="cellIs" dxfId="4757" priority="9286" stopIfTrue="1" operator="equal">
      <formula>"h"</formula>
    </cfRule>
    <cfRule type="cellIs" dxfId="4756" priority="9287" stopIfTrue="1" operator="equal">
      <formula>"g"</formula>
    </cfRule>
  </conditionalFormatting>
  <conditionalFormatting sqref="AX78:AY93">
    <cfRule type="cellIs" dxfId="4755" priority="9291" stopIfTrue="1" operator="equal">
      <formula>"f"</formula>
    </cfRule>
  </conditionalFormatting>
  <conditionalFormatting sqref="AX78:AY93">
    <cfRule type="cellIs" dxfId="4754" priority="9289" stopIfTrue="1" operator="equal">
      <formula>"h"</formula>
    </cfRule>
    <cfRule type="cellIs" dxfId="4753" priority="9290" stopIfTrue="1" operator="equal">
      <formula>"g"</formula>
    </cfRule>
  </conditionalFormatting>
  <conditionalFormatting sqref="AX78:AY93">
    <cfRule type="cellIs" dxfId="4752" priority="9285" stopIfTrue="1" operator="equal">
      <formula>"f"</formula>
    </cfRule>
  </conditionalFormatting>
  <conditionalFormatting sqref="AX78:AY93">
    <cfRule type="cellIs" dxfId="4751" priority="9283" stopIfTrue="1" operator="equal">
      <formula>"h"</formula>
    </cfRule>
    <cfRule type="cellIs" dxfId="4750" priority="9284" stopIfTrue="1" operator="equal">
      <formula>"g"</formula>
    </cfRule>
  </conditionalFormatting>
  <conditionalFormatting sqref="AX78:AY93">
    <cfRule type="cellIs" dxfId="4749" priority="9282" stopIfTrue="1" operator="equal">
      <formula>"f"</formula>
    </cfRule>
  </conditionalFormatting>
  <conditionalFormatting sqref="AX78:AY93">
    <cfRule type="cellIs" dxfId="4748" priority="9280" stopIfTrue="1" operator="equal">
      <formula>"h"</formula>
    </cfRule>
    <cfRule type="cellIs" dxfId="4747" priority="9281" stopIfTrue="1" operator="equal">
      <formula>"g"</formula>
    </cfRule>
  </conditionalFormatting>
  <conditionalFormatting sqref="AX78:AY93">
    <cfRule type="cellIs" dxfId="4746" priority="9276" stopIfTrue="1" operator="equal">
      <formula>"f"</formula>
    </cfRule>
  </conditionalFormatting>
  <conditionalFormatting sqref="AX78:AY93">
    <cfRule type="cellIs" dxfId="4745" priority="9274" stopIfTrue="1" operator="equal">
      <formula>"h"</formula>
    </cfRule>
    <cfRule type="cellIs" dxfId="4744" priority="9275" stopIfTrue="1" operator="equal">
      <formula>"g"</formula>
    </cfRule>
  </conditionalFormatting>
  <conditionalFormatting sqref="AX78:AY93">
    <cfRule type="cellIs" dxfId="4743" priority="9279" stopIfTrue="1" operator="equal">
      <formula>"f"</formula>
    </cfRule>
  </conditionalFormatting>
  <conditionalFormatting sqref="AX78:AY93">
    <cfRule type="cellIs" dxfId="4742" priority="9277" stopIfTrue="1" operator="equal">
      <formula>"h"</formula>
    </cfRule>
    <cfRule type="cellIs" dxfId="4741" priority="9278" stopIfTrue="1" operator="equal">
      <formula>"g"</formula>
    </cfRule>
  </conditionalFormatting>
  <conditionalFormatting sqref="AX78:AY93">
    <cfRule type="cellIs" dxfId="4740" priority="9273" stopIfTrue="1" operator="equal">
      <formula>"f"</formula>
    </cfRule>
  </conditionalFormatting>
  <conditionalFormatting sqref="AX78:AY93">
    <cfRule type="cellIs" dxfId="4739" priority="9271" stopIfTrue="1" operator="equal">
      <formula>"h"</formula>
    </cfRule>
    <cfRule type="cellIs" dxfId="4738" priority="9272" stopIfTrue="1" operator="equal">
      <formula>"g"</formula>
    </cfRule>
  </conditionalFormatting>
  <conditionalFormatting sqref="BC78:BC93">
    <cfRule type="cellIs" dxfId="4737" priority="9270" stopIfTrue="1" operator="equal">
      <formula>"f"</formula>
    </cfRule>
  </conditionalFormatting>
  <conditionalFormatting sqref="BC78:BC93">
    <cfRule type="cellIs" dxfId="4736" priority="9268" stopIfTrue="1" operator="equal">
      <formula>"h"</formula>
    </cfRule>
    <cfRule type="cellIs" dxfId="4735" priority="9269" stopIfTrue="1" operator="equal">
      <formula>"g"</formula>
    </cfRule>
  </conditionalFormatting>
  <conditionalFormatting sqref="BC78:BC93">
    <cfRule type="cellIs" dxfId="4734" priority="9267" stopIfTrue="1" operator="equal">
      <formula>"f"</formula>
    </cfRule>
  </conditionalFormatting>
  <conditionalFormatting sqref="BC78:BC93">
    <cfRule type="cellIs" dxfId="4733" priority="9265" stopIfTrue="1" operator="equal">
      <formula>"h"</formula>
    </cfRule>
    <cfRule type="cellIs" dxfId="4732" priority="9266" stopIfTrue="1" operator="equal">
      <formula>"g"</formula>
    </cfRule>
  </conditionalFormatting>
  <conditionalFormatting sqref="BC78:BC93">
    <cfRule type="cellIs" dxfId="4731" priority="9264" stopIfTrue="1" operator="equal">
      <formula>"f"</formula>
    </cfRule>
  </conditionalFormatting>
  <conditionalFormatting sqref="BC78:BC93">
    <cfRule type="cellIs" dxfId="4730" priority="9262" stopIfTrue="1" operator="equal">
      <formula>"h"</formula>
    </cfRule>
    <cfRule type="cellIs" dxfId="4729" priority="9263" stopIfTrue="1" operator="equal">
      <formula>"g"</formula>
    </cfRule>
  </conditionalFormatting>
  <conditionalFormatting sqref="BC78:BC93">
    <cfRule type="cellIs" dxfId="4728" priority="9258" stopIfTrue="1" operator="equal">
      <formula>"f"</formula>
    </cfRule>
  </conditionalFormatting>
  <conditionalFormatting sqref="BC78:BC93">
    <cfRule type="cellIs" dxfId="4727" priority="9256" stopIfTrue="1" operator="equal">
      <formula>"h"</formula>
    </cfRule>
    <cfRule type="cellIs" dxfId="4726" priority="9257" stopIfTrue="1" operator="equal">
      <formula>"g"</formula>
    </cfRule>
  </conditionalFormatting>
  <conditionalFormatting sqref="BC78:BC93">
    <cfRule type="cellIs" dxfId="4725" priority="9255" stopIfTrue="1" operator="equal">
      <formula>"f"</formula>
    </cfRule>
  </conditionalFormatting>
  <conditionalFormatting sqref="BC78:BC93">
    <cfRule type="cellIs" dxfId="4724" priority="9253" stopIfTrue="1" operator="equal">
      <formula>"h"</formula>
    </cfRule>
    <cfRule type="cellIs" dxfId="4723" priority="9254" stopIfTrue="1" operator="equal">
      <formula>"g"</formula>
    </cfRule>
  </conditionalFormatting>
  <conditionalFormatting sqref="BC78:BC93">
    <cfRule type="cellIs" dxfId="4722" priority="9252" stopIfTrue="1" operator="equal">
      <formula>"f"</formula>
    </cfRule>
  </conditionalFormatting>
  <conditionalFormatting sqref="BC78:BC93">
    <cfRule type="cellIs" dxfId="4721" priority="9250" stopIfTrue="1" operator="equal">
      <formula>"h"</formula>
    </cfRule>
    <cfRule type="cellIs" dxfId="4720" priority="9251" stopIfTrue="1" operator="equal">
      <formula>"g"</formula>
    </cfRule>
  </conditionalFormatting>
  <conditionalFormatting sqref="BC78:BC93">
    <cfRule type="cellIs" dxfId="4719" priority="9261" stopIfTrue="1" operator="equal">
      <formula>"f"</formula>
    </cfRule>
  </conditionalFormatting>
  <conditionalFormatting sqref="BC78:BC93">
    <cfRule type="cellIs" dxfId="4718" priority="9259" stopIfTrue="1" operator="equal">
      <formula>"h"</formula>
    </cfRule>
    <cfRule type="cellIs" dxfId="4717" priority="9260" stopIfTrue="1" operator="equal">
      <formula>"g"</formula>
    </cfRule>
  </conditionalFormatting>
  <conditionalFormatting sqref="BC78:BC93">
    <cfRule type="cellIs" dxfId="4716" priority="9249" stopIfTrue="1" operator="equal">
      <formula>"f"</formula>
    </cfRule>
  </conditionalFormatting>
  <conditionalFormatting sqref="BC78:BC93">
    <cfRule type="cellIs" dxfId="4715" priority="9247" stopIfTrue="1" operator="equal">
      <formula>"h"</formula>
    </cfRule>
    <cfRule type="cellIs" dxfId="4714" priority="9248" stopIfTrue="1" operator="equal">
      <formula>"g"</formula>
    </cfRule>
  </conditionalFormatting>
  <conditionalFormatting sqref="BD78:BD93">
    <cfRule type="cellIs" dxfId="4713" priority="9246" stopIfTrue="1" operator="equal">
      <formula>"f"</formula>
    </cfRule>
  </conditionalFormatting>
  <conditionalFormatting sqref="BD78:BD93">
    <cfRule type="cellIs" dxfId="4712" priority="9244" stopIfTrue="1" operator="equal">
      <formula>"h"</formula>
    </cfRule>
    <cfRule type="cellIs" dxfId="4711" priority="9245" stopIfTrue="1" operator="equal">
      <formula>"g"</formula>
    </cfRule>
  </conditionalFormatting>
  <conditionalFormatting sqref="BD78:BD93">
    <cfRule type="cellIs" dxfId="4710" priority="9240" stopIfTrue="1" operator="equal">
      <formula>"f"</formula>
    </cfRule>
  </conditionalFormatting>
  <conditionalFormatting sqref="BD78:BD93">
    <cfRule type="cellIs" dxfId="4709" priority="9238" stopIfTrue="1" operator="equal">
      <formula>"h"</formula>
    </cfRule>
    <cfRule type="cellIs" dxfId="4708" priority="9239" stopIfTrue="1" operator="equal">
      <formula>"g"</formula>
    </cfRule>
  </conditionalFormatting>
  <conditionalFormatting sqref="BD78:BD93">
    <cfRule type="cellIs" dxfId="4707" priority="9243" stopIfTrue="1" operator="equal">
      <formula>"f"</formula>
    </cfRule>
  </conditionalFormatting>
  <conditionalFormatting sqref="BD78:BD93">
    <cfRule type="cellIs" dxfId="4706" priority="9241" stopIfTrue="1" operator="equal">
      <formula>"h"</formula>
    </cfRule>
    <cfRule type="cellIs" dxfId="4705" priority="9242" stopIfTrue="1" operator="equal">
      <formula>"g"</formula>
    </cfRule>
  </conditionalFormatting>
  <conditionalFormatting sqref="BO78:BO93">
    <cfRule type="cellIs" dxfId="4704" priority="8841" stopIfTrue="1" operator="equal">
      <formula>"f"</formula>
    </cfRule>
  </conditionalFormatting>
  <conditionalFormatting sqref="BO78:BO93">
    <cfRule type="cellIs" dxfId="4703" priority="8839" stopIfTrue="1" operator="equal">
      <formula>"h"</formula>
    </cfRule>
    <cfRule type="cellIs" dxfId="4702" priority="8840" stopIfTrue="1" operator="equal">
      <formula>"g"</formula>
    </cfRule>
  </conditionalFormatting>
  <conditionalFormatting sqref="BQ78:BQ93">
    <cfRule type="cellIs" dxfId="4701" priority="9705" stopIfTrue="1" operator="equal">
      <formula>"f"</formula>
    </cfRule>
  </conditionalFormatting>
  <conditionalFormatting sqref="BQ78:BQ93">
    <cfRule type="cellIs" dxfId="4700" priority="9703" stopIfTrue="1" operator="equal">
      <formula>"h"</formula>
    </cfRule>
    <cfRule type="cellIs" dxfId="4699" priority="9704" stopIfTrue="1" operator="equal">
      <formula>"g"</formula>
    </cfRule>
  </conditionalFormatting>
  <conditionalFormatting sqref="AV78:AV93">
    <cfRule type="cellIs" dxfId="4698" priority="9702" stopIfTrue="1" operator="equal">
      <formula>"f"</formula>
    </cfRule>
  </conditionalFormatting>
  <conditionalFormatting sqref="AV78:AV93">
    <cfRule type="cellIs" dxfId="4697" priority="9700" stopIfTrue="1" operator="equal">
      <formula>"h"</formula>
    </cfRule>
    <cfRule type="cellIs" dxfId="4696" priority="9701" stopIfTrue="1" operator="equal">
      <formula>"g"</formula>
    </cfRule>
  </conditionalFormatting>
  <conditionalFormatting sqref="AV78:AV93">
    <cfRule type="cellIs" dxfId="4695" priority="9699" stopIfTrue="1" operator="equal">
      <formula>"f"</formula>
    </cfRule>
  </conditionalFormatting>
  <conditionalFormatting sqref="AV78:AV93">
    <cfRule type="cellIs" dxfId="4694" priority="9697" stopIfTrue="1" operator="equal">
      <formula>"h"</formula>
    </cfRule>
    <cfRule type="cellIs" dxfId="4693" priority="9698" stopIfTrue="1" operator="equal">
      <formula>"g"</formula>
    </cfRule>
  </conditionalFormatting>
  <conditionalFormatting sqref="AV78:AV93">
    <cfRule type="cellIs" dxfId="4692" priority="9696" stopIfTrue="1" operator="equal">
      <formula>"f"</formula>
    </cfRule>
  </conditionalFormatting>
  <conditionalFormatting sqref="AV78:AV93">
    <cfRule type="cellIs" dxfId="4691" priority="9694" stopIfTrue="1" operator="equal">
      <formula>"h"</formula>
    </cfRule>
    <cfRule type="cellIs" dxfId="4690" priority="9695" stopIfTrue="1" operator="equal">
      <formula>"g"</formula>
    </cfRule>
  </conditionalFormatting>
  <conditionalFormatting sqref="AV78:AV93">
    <cfRule type="cellIs" dxfId="4689" priority="9690" stopIfTrue="1" operator="equal">
      <formula>"f"</formula>
    </cfRule>
  </conditionalFormatting>
  <conditionalFormatting sqref="AV78:AV93">
    <cfRule type="cellIs" dxfId="4688" priority="9688" stopIfTrue="1" operator="equal">
      <formula>"h"</formula>
    </cfRule>
    <cfRule type="cellIs" dxfId="4687" priority="9689" stopIfTrue="1" operator="equal">
      <formula>"g"</formula>
    </cfRule>
  </conditionalFormatting>
  <conditionalFormatting sqref="AV78:AV93">
    <cfRule type="cellIs" dxfId="4686" priority="9687" stopIfTrue="1" operator="equal">
      <formula>"f"</formula>
    </cfRule>
  </conditionalFormatting>
  <conditionalFormatting sqref="AV78:AV93">
    <cfRule type="cellIs" dxfId="4685" priority="9685" stopIfTrue="1" operator="equal">
      <formula>"h"</formula>
    </cfRule>
    <cfRule type="cellIs" dxfId="4684" priority="9686" stopIfTrue="1" operator="equal">
      <formula>"g"</formula>
    </cfRule>
  </conditionalFormatting>
  <conditionalFormatting sqref="AV78:AV93">
    <cfRule type="cellIs" dxfId="4683" priority="9684" stopIfTrue="1" operator="equal">
      <formula>"f"</formula>
    </cfRule>
  </conditionalFormatting>
  <conditionalFormatting sqref="AV78:AV93">
    <cfRule type="cellIs" dxfId="4682" priority="9682" stopIfTrue="1" operator="equal">
      <formula>"h"</formula>
    </cfRule>
    <cfRule type="cellIs" dxfId="4681" priority="9683" stopIfTrue="1" operator="equal">
      <formula>"g"</formula>
    </cfRule>
  </conditionalFormatting>
  <conditionalFormatting sqref="AV78:AV93">
    <cfRule type="cellIs" dxfId="4680" priority="9693" stopIfTrue="1" operator="equal">
      <formula>"f"</formula>
    </cfRule>
  </conditionalFormatting>
  <conditionalFormatting sqref="AV78:AV93">
    <cfRule type="cellIs" dxfId="4679" priority="9691" stopIfTrue="1" operator="equal">
      <formula>"h"</formula>
    </cfRule>
    <cfRule type="cellIs" dxfId="4678" priority="9692" stopIfTrue="1" operator="equal">
      <formula>"g"</formula>
    </cfRule>
  </conditionalFormatting>
  <conditionalFormatting sqref="AV78:AV93">
    <cfRule type="cellIs" dxfId="4677" priority="9681" stopIfTrue="1" operator="equal">
      <formula>"f"</formula>
    </cfRule>
  </conditionalFormatting>
  <conditionalFormatting sqref="AV78:AV93">
    <cfRule type="cellIs" dxfId="4676" priority="9679" stopIfTrue="1" operator="equal">
      <formula>"h"</formula>
    </cfRule>
    <cfRule type="cellIs" dxfId="4675" priority="9680" stopIfTrue="1" operator="equal">
      <formula>"g"</formula>
    </cfRule>
  </conditionalFormatting>
  <conditionalFormatting sqref="AW78:AW93">
    <cfRule type="cellIs" dxfId="4674" priority="9678" stopIfTrue="1" operator="equal">
      <formula>"f"</formula>
    </cfRule>
  </conditionalFormatting>
  <conditionalFormatting sqref="AW78:AW93">
    <cfRule type="cellIs" dxfId="4673" priority="9676" stopIfTrue="1" operator="equal">
      <formula>"h"</formula>
    </cfRule>
    <cfRule type="cellIs" dxfId="4672" priority="9677" stopIfTrue="1" operator="equal">
      <formula>"g"</formula>
    </cfRule>
  </conditionalFormatting>
  <conditionalFormatting sqref="AW78:AW93">
    <cfRule type="cellIs" dxfId="4671" priority="9675" stopIfTrue="1" operator="equal">
      <formula>"f"</formula>
    </cfRule>
  </conditionalFormatting>
  <conditionalFormatting sqref="AW78:AW93">
    <cfRule type="cellIs" dxfId="4670" priority="9673" stopIfTrue="1" operator="equal">
      <formula>"h"</formula>
    </cfRule>
    <cfRule type="cellIs" dxfId="4669" priority="9674" stopIfTrue="1" operator="equal">
      <formula>"g"</formula>
    </cfRule>
  </conditionalFormatting>
  <conditionalFormatting sqref="AW78:AW93">
    <cfRule type="cellIs" dxfId="4668" priority="9672" stopIfTrue="1" operator="equal">
      <formula>"f"</formula>
    </cfRule>
  </conditionalFormatting>
  <conditionalFormatting sqref="AW78:AW93">
    <cfRule type="cellIs" dxfId="4667" priority="9670" stopIfTrue="1" operator="equal">
      <formula>"h"</formula>
    </cfRule>
    <cfRule type="cellIs" dxfId="4666" priority="9671" stopIfTrue="1" operator="equal">
      <formula>"g"</formula>
    </cfRule>
  </conditionalFormatting>
  <conditionalFormatting sqref="AW78:AW93">
    <cfRule type="cellIs" dxfId="4665" priority="9669" stopIfTrue="1" operator="equal">
      <formula>"f"</formula>
    </cfRule>
  </conditionalFormatting>
  <conditionalFormatting sqref="AW78:AW93">
    <cfRule type="cellIs" dxfId="4664" priority="9667" stopIfTrue="1" operator="equal">
      <formula>"h"</formula>
    </cfRule>
    <cfRule type="cellIs" dxfId="4663" priority="9668" stopIfTrue="1" operator="equal">
      <formula>"g"</formula>
    </cfRule>
  </conditionalFormatting>
  <conditionalFormatting sqref="AW78:AW93">
    <cfRule type="cellIs" dxfId="4662" priority="9666" stopIfTrue="1" operator="equal">
      <formula>"f"</formula>
    </cfRule>
  </conditionalFormatting>
  <conditionalFormatting sqref="AW78:AW93">
    <cfRule type="cellIs" dxfId="4661" priority="9664" stopIfTrue="1" operator="equal">
      <formula>"h"</formula>
    </cfRule>
    <cfRule type="cellIs" dxfId="4660" priority="9665" stopIfTrue="1" operator="equal">
      <formula>"g"</formula>
    </cfRule>
  </conditionalFormatting>
  <conditionalFormatting sqref="AW78:AW93">
    <cfRule type="cellIs" dxfId="4659" priority="9660" stopIfTrue="1" operator="equal">
      <formula>"f"</formula>
    </cfRule>
  </conditionalFormatting>
  <conditionalFormatting sqref="AW78:AW93">
    <cfRule type="cellIs" dxfId="4658" priority="9658" stopIfTrue="1" operator="equal">
      <formula>"h"</formula>
    </cfRule>
    <cfRule type="cellIs" dxfId="4657" priority="9659" stopIfTrue="1" operator="equal">
      <formula>"g"</formula>
    </cfRule>
  </conditionalFormatting>
  <conditionalFormatting sqref="AW78:AW93">
    <cfRule type="cellIs" dxfId="4656" priority="9663" stopIfTrue="1" operator="equal">
      <formula>"f"</formula>
    </cfRule>
  </conditionalFormatting>
  <conditionalFormatting sqref="AW78:AW93">
    <cfRule type="cellIs" dxfId="4655" priority="9661" stopIfTrue="1" operator="equal">
      <formula>"h"</formula>
    </cfRule>
    <cfRule type="cellIs" dxfId="4654" priority="9662" stopIfTrue="1" operator="equal">
      <formula>"g"</formula>
    </cfRule>
  </conditionalFormatting>
  <conditionalFormatting sqref="AW78:AW93">
    <cfRule type="cellIs" dxfId="4653" priority="9657" stopIfTrue="1" operator="equal">
      <formula>"f"</formula>
    </cfRule>
  </conditionalFormatting>
  <conditionalFormatting sqref="AW78:AW93">
    <cfRule type="cellIs" dxfId="4652" priority="9655" stopIfTrue="1" operator="equal">
      <formula>"h"</formula>
    </cfRule>
    <cfRule type="cellIs" dxfId="4651" priority="9656" stopIfTrue="1" operator="equal">
      <formula>"g"</formula>
    </cfRule>
  </conditionalFormatting>
  <conditionalFormatting sqref="AV78:AW93">
    <cfRule type="cellIs" dxfId="4650" priority="9654" stopIfTrue="1" operator="equal">
      <formula>"f"</formula>
    </cfRule>
  </conditionalFormatting>
  <conditionalFormatting sqref="AV78:AW93">
    <cfRule type="cellIs" dxfId="4649" priority="9652" stopIfTrue="1" operator="equal">
      <formula>"h"</formula>
    </cfRule>
    <cfRule type="cellIs" dxfId="4648" priority="9653" stopIfTrue="1" operator="equal">
      <formula>"g"</formula>
    </cfRule>
  </conditionalFormatting>
  <conditionalFormatting sqref="AV78:AW93">
    <cfRule type="cellIs" dxfId="4647" priority="9648" stopIfTrue="1" operator="equal">
      <formula>"f"</formula>
    </cfRule>
  </conditionalFormatting>
  <conditionalFormatting sqref="AV78:AW93">
    <cfRule type="cellIs" dxfId="4646" priority="9646" stopIfTrue="1" operator="equal">
      <formula>"h"</formula>
    </cfRule>
    <cfRule type="cellIs" dxfId="4645" priority="9647" stopIfTrue="1" operator="equal">
      <formula>"g"</formula>
    </cfRule>
  </conditionalFormatting>
  <conditionalFormatting sqref="AV78:AW93">
    <cfRule type="cellIs" dxfId="4644" priority="9651" stopIfTrue="1" operator="equal">
      <formula>"f"</formula>
    </cfRule>
  </conditionalFormatting>
  <conditionalFormatting sqref="AV78:AW93">
    <cfRule type="cellIs" dxfId="4643" priority="9649" stopIfTrue="1" operator="equal">
      <formula>"h"</formula>
    </cfRule>
    <cfRule type="cellIs" dxfId="4642" priority="9650" stopIfTrue="1" operator="equal">
      <formula>"g"</formula>
    </cfRule>
  </conditionalFormatting>
  <conditionalFormatting sqref="AV78:AW93">
    <cfRule type="cellIs" dxfId="4641" priority="9645" stopIfTrue="1" operator="equal">
      <formula>"f"</formula>
    </cfRule>
  </conditionalFormatting>
  <conditionalFormatting sqref="AV78:AW93">
    <cfRule type="cellIs" dxfId="4640" priority="9643" stopIfTrue="1" operator="equal">
      <formula>"h"</formula>
    </cfRule>
    <cfRule type="cellIs" dxfId="4639" priority="9644" stopIfTrue="1" operator="equal">
      <formula>"g"</formula>
    </cfRule>
  </conditionalFormatting>
  <conditionalFormatting sqref="AV78:AW93">
    <cfRule type="cellIs" dxfId="4638" priority="9642" stopIfTrue="1" operator="equal">
      <formula>"f"</formula>
    </cfRule>
  </conditionalFormatting>
  <conditionalFormatting sqref="AV78:AW93">
    <cfRule type="cellIs" dxfId="4637" priority="9640" stopIfTrue="1" operator="equal">
      <formula>"h"</formula>
    </cfRule>
    <cfRule type="cellIs" dxfId="4636" priority="9641" stopIfTrue="1" operator="equal">
      <formula>"g"</formula>
    </cfRule>
  </conditionalFormatting>
  <conditionalFormatting sqref="AV78:AW93">
    <cfRule type="cellIs" dxfId="4635" priority="9639" stopIfTrue="1" operator="equal">
      <formula>"f"</formula>
    </cfRule>
  </conditionalFormatting>
  <conditionalFormatting sqref="AV78:AW93">
    <cfRule type="cellIs" dxfId="4634" priority="9637" stopIfTrue="1" operator="equal">
      <formula>"h"</formula>
    </cfRule>
    <cfRule type="cellIs" dxfId="4633" priority="9638" stopIfTrue="1" operator="equal">
      <formula>"g"</formula>
    </cfRule>
  </conditionalFormatting>
  <conditionalFormatting sqref="AV78:AW93">
    <cfRule type="cellIs" dxfId="4632" priority="9636" stopIfTrue="1" operator="equal">
      <formula>"f"</formula>
    </cfRule>
  </conditionalFormatting>
  <conditionalFormatting sqref="AV78:AW93">
    <cfRule type="cellIs" dxfId="4631" priority="9634" stopIfTrue="1" operator="equal">
      <formula>"h"</formula>
    </cfRule>
    <cfRule type="cellIs" dxfId="4630" priority="9635" stopIfTrue="1" operator="equal">
      <formula>"g"</formula>
    </cfRule>
  </conditionalFormatting>
  <conditionalFormatting sqref="AV78:AW93">
    <cfRule type="cellIs" dxfId="4629" priority="9633" stopIfTrue="1" operator="equal">
      <formula>"f"</formula>
    </cfRule>
  </conditionalFormatting>
  <conditionalFormatting sqref="AV78:AW93">
    <cfRule type="cellIs" dxfId="4628" priority="9631" stopIfTrue="1" operator="equal">
      <formula>"h"</formula>
    </cfRule>
    <cfRule type="cellIs" dxfId="4627" priority="9632" stopIfTrue="1" operator="equal">
      <formula>"g"</formula>
    </cfRule>
  </conditionalFormatting>
  <conditionalFormatting sqref="AV78:AV93">
    <cfRule type="cellIs" dxfId="4626" priority="9630" stopIfTrue="1" operator="equal">
      <formula>"f"</formula>
    </cfRule>
  </conditionalFormatting>
  <conditionalFormatting sqref="AV78:AV93">
    <cfRule type="cellIs" dxfId="4625" priority="9628" stopIfTrue="1" operator="equal">
      <formula>"h"</formula>
    </cfRule>
    <cfRule type="cellIs" dxfId="4624" priority="9629" stopIfTrue="1" operator="equal">
      <formula>"g"</formula>
    </cfRule>
  </conditionalFormatting>
  <conditionalFormatting sqref="AV78:AV93">
    <cfRule type="cellIs" dxfId="4623" priority="9624" stopIfTrue="1" operator="equal">
      <formula>"f"</formula>
    </cfRule>
  </conditionalFormatting>
  <conditionalFormatting sqref="AV78:AV93">
    <cfRule type="cellIs" dxfId="4622" priority="9622" stopIfTrue="1" operator="equal">
      <formula>"h"</formula>
    </cfRule>
    <cfRule type="cellIs" dxfId="4621" priority="9623" stopIfTrue="1" operator="equal">
      <formula>"g"</formula>
    </cfRule>
  </conditionalFormatting>
  <conditionalFormatting sqref="AV78:AV93">
    <cfRule type="cellIs" dxfId="4620" priority="9627" stopIfTrue="1" operator="equal">
      <formula>"f"</formula>
    </cfRule>
  </conditionalFormatting>
  <conditionalFormatting sqref="AV78:AV93">
    <cfRule type="cellIs" dxfId="4619" priority="9625" stopIfTrue="1" operator="equal">
      <formula>"h"</formula>
    </cfRule>
    <cfRule type="cellIs" dxfId="4618" priority="9626" stopIfTrue="1" operator="equal">
      <formula>"g"</formula>
    </cfRule>
  </conditionalFormatting>
  <conditionalFormatting sqref="AV78:AV93">
    <cfRule type="cellIs" dxfId="4617" priority="9621" stopIfTrue="1" operator="equal">
      <formula>"f"</formula>
    </cfRule>
  </conditionalFormatting>
  <conditionalFormatting sqref="AV78:AV93">
    <cfRule type="cellIs" dxfId="4616" priority="9619" stopIfTrue="1" operator="equal">
      <formula>"h"</formula>
    </cfRule>
    <cfRule type="cellIs" dxfId="4615" priority="9620" stopIfTrue="1" operator="equal">
      <formula>"g"</formula>
    </cfRule>
  </conditionalFormatting>
  <conditionalFormatting sqref="AV78:AV93">
    <cfRule type="cellIs" dxfId="4614" priority="9618" stopIfTrue="1" operator="equal">
      <formula>"f"</formula>
    </cfRule>
  </conditionalFormatting>
  <conditionalFormatting sqref="AV78:AV93">
    <cfRule type="cellIs" dxfId="4613" priority="9616" stopIfTrue="1" operator="equal">
      <formula>"h"</formula>
    </cfRule>
    <cfRule type="cellIs" dxfId="4612" priority="9617" stopIfTrue="1" operator="equal">
      <formula>"g"</formula>
    </cfRule>
  </conditionalFormatting>
  <conditionalFormatting sqref="AV78:AV93">
    <cfRule type="cellIs" dxfId="4611" priority="9612" stopIfTrue="1" operator="equal">
      <formula>"f"</formula>
    </cfRule>
  </conditionalFormatting>
  <conditionalFormatting sqref="AV78:AV93">
    <cfRule type="cellIs" dxfId="4610" priority="9610" stopIfTrue="1" operator="equal">
      <formula>"h"</formula>
    </cfRule>
    <cfRule type="cellIs" dxfId="4609" priority="9611" stopIfTrue="1" operator="equal">
      <formula>"g"</formula>
    </cfRule>
  </conditionalFormatting>
  <conditionalFormatting sqref="AV78:AV93">
    <cfRule type="cellIs" dxfId="4608" priority="9615" stopIfTrue="1" operator="equal">
      <formula>"f"</formula>
    </cfRule>
  </conditionalFormatting>
  <conditionalFormatting sqref="AV78:AV93">
    <cfRule type="cellIs" dxfId="4607" priority="9613" stopIfTrue="1" operator="equal">
      <formula>"h"</formula>
    </cfRule>
    <cfRule type="cellIs" dxfId="4606" priority="9614" stopIfTrue="1" operator="equal">
      <formula>"g"</formula>
    </cfRule>
  </conditionalFormatting>
  <conditionalFormatting sqref="AV78:AV93">
    <cfRule type="cellIs" dxfId="4605" priority="9609" stopIfTrue="1" operator="equal">
      <formula>"f"</formula>
    </cfRule>
  </conditionalFormatting>
  <conditionalFormatting sqref="AV78:AV93">
    <cfRule type="cellIs" dxfId="4604" priority="9607" stopIfTrue="1" operator="equal">
      <formula>"h"</formula>
    </cfRule>
    <cfRule type="cellIs" dxfId="4603" priority="9608" stopIfTrue="1" operator="equal">
      <formula>"g"</formula>
    </cfRule>
  </conditionalFormatting>
  <conditionalFormatting sqref="BN78:BN93">
    <cfRule type="cellIs" dxfId="4602" priority="9606" stopIfTrue="1" operator="equal">
      <formula>"f"</formula>
    </cfRule>
  </conditionalFormatting>
  <conditionalFormatting sqref="BN78:BN93">
    <cfRule type="cellIs" dxfId="4601" priority="9604" stopIfTrue="1" operator="equal">
      <formula>"h"</formula>
    </cfRule>
    <cfRule type="cellIs" dxfId="4600" priority="9605" stopIfTrue="1" operator="equal">
      <formula>"g"</formula>
    </cfRule>
  </conditionalFormatting>
  <conditionalFormatting sqref="BN78:BN93">
    <cfRule type="cellIs" dxfId="4599" priority="9603" stopIfTrue="1" operator="equal">
      <formula>"f"</formula>
    </cfRule>
  </conditionalFormatting>
  <conditionalFormatting sqref="BN78:BN93">
    <cfRule type="cellIs" dxfId="4598" priority="9601" stopIfTrue="1" operator="equal">
      <formula>"h"</formula>
    </cfRule>
    <cfRule type="cellIs" dxfId="4597" priority="9602" stopIfTrue="1" operator="equal">
      <formula>"g"</formula>
    </cfRule>
  </conditionalFormatting>
  <conditionalFormatting sqref="BN78:BN93">
    <cfRule type="cellIs" dxfId="4596" priority="9600" stopIfTrue="1" operator="equal">
      <formula>"f"</formula>
    </cfRule>
  </conditionalFormatting>
  <conditionalFormatting sqref="BN78:BN93">
    <cfRule type="cellIs" dxfId="4595" priority="9598" stopIfTrue="1" operator="equal">
      <formula>"h"</formula>
    </cfRule>
    <cfRule type="cellIs" dxfId="4594" priority="9599" stopIfTrue="1" operator="equal">
      <formula>"g"</formula>
    </cfRule>
  </conditionalFormatting>
  <conditionalFormatting sqref="BN78:BN93">
    <cfRule type="cellIs" dxfId="4593" priority="9594" stopIfTrue="1" operator="equal">
      <formula>"f"</formula>
    </cfRule>
  </conditionalFormatting>
  <conditionalFormatting sqref="BN78:BN93">
    <cfRule type="cellIs" dxfId="4592" priority="9592" stopIfTrue="1" operator="equal">
      <formula>"h"</formula>
    </cfRule>
    <cfRule type="cellIs" dxfId="4591" priority="9593" stopIfTrue="1" operator="equal">
      <formula>"g"</formula>
    </cfRule>
  </conditionalFormatting>
  <conditionalFormatting sqref="BN78:BN93">
    <cfRule type="cellIs" dxfId="4590" priority="9591" stopIfTrue="1" operator="equal">
      <formula>"f"</formula>
    </cfRule>
  </conditionalFormatting>
  <conditionalFormatting sqref="BN78:BN93">
    <cfRule type="cellIs" dxfId="4589" priority="9589" stopIfTrue="1" operator="equal">
      <formula>"h"</formula>
    </cfRule>
    <cfRule type="cellIs" dxfId="4588" priority="9590" stopIfTrue="1" operator="equal">
      <formula>"g"</formula>
    </cfRule>
  </conditionalFormatting>
  <conditionalFormatting sqref="BN78:BN93">
    <cfRule type="cellIs" dxfId="4587" priority="9588" stopIfTrue="1" operator="equal">
      <formula>"f"</formula>
    </cfRule>
  </conditionalFormatting>
  <conditionalFormatting sqref="BN78:BN93">
    <cfRule type="cellIs" dxfId="4586" priority="9586" stopIfTrue="1" operator="equal">
      <formula>"h"</formula>
    </cfRule>
    <cfRule type="cellIs" dxfId="4585" priority="9587" stopIfTrue="1" operator="equal">
      <formula>"g"</formula>
    </cfRule>
  </conditionalFormatting>
  <conditionalFormatting sqref="BN78:BN93">
    <cfRule type="cellIs" dxfId="4584" priority="9597" stopIfTrue="1" operator="equal">
      <formula>"f"</formula>
    </cfRule>
  </conditionalFormatting>
  <conditionalFormatting sqref="BN78:BN93">
    <cfRule type="cellIs" dxfId="4583" priority="9595" stopIfTrue="1" operator="equal">
      <formula>"h"</formula>
    </cfRule>
    <cfRule type="cellIs" dxfId="4582" priority="9596" stopIfTrue="1" operator="equal">
      <formula>"g"</formula>
    </cfRule>
  </conditionalFormatting>
  <conditionalFormatting sqref="BN78:BN93">
    <cfRule type="cellIs" dxfId="4581" priority="9585" stopIfTrue="1" operator="equal">
      <formula>"f"</formula>
    </cfRule>
  </conditionalFormatting>
  <conditionalFormatting sqref="BN78:BN93">
    <cfRule type="cellIs" dxfId="4580" priority="9583" stopIfTrue="1" operator="equal">
      <formula>"h"</formula>
    </cfRule>
    <cfRule type="cellIs" dxfId="4579" priority="9584" stopIfTrue="1" operator="equal">
      <formula>"g"</formula>
    </cfRule>
  </conditionalFormatting>
  <conditionalFormatting sqref="BN78:BN93">
    <cfRule type="cellIs" dxfId="4578" priority="9582" stopIfTrue="1" operator="equal">
      <formula>"f"</formula>
    </cfRule>
  </conditionalFormatting>
  <conditionalFormatting sqref="BN78:BN93">
    <cfRule type="cellIs" dxfId="4577" priority="9580" stopIfTrue="1" operator="equal">
      <formula>"h"</formula>
    </cfRule>
    <cfRule type="cellIs" dxfId="4576" priority="9581" stopIfTrue="1" operator="equal">
      <formula>"g"</formula>
    </cfRule>
  </conditionalFormatting>
  <conditionalFormatting sqref="BN78:BN93">
    <cfRule type="cellIs" dxfId="4575" priority="9576" stopIfTrue="1" operator="equal">
      <formula>"f"</formula>
    </cfRule>
  </conditionalFormatting>
  <conditionalFormatting sqref="BN78:BN93">
    <cfRule type="cellIs" dxfId="4574" priority="9574" stopIfTrue="1" operator="equal">
      <formula>"h"</formula>
    </cfRule>
    <cfRule type="cellIs" dxfId="4573" priority="9575" stopIfTrue="1" operator="equal">
      <formula>"g"</formula>
    </cfRule>
  </conditionalFormatting>
  <conditionalFormatting sqref="BN78:BN93">
    <cfRule type="cellIs" dxfId="4572" priority="9579" stopIfTrue="1" operator="equal">
      <formula>"f"</formula>
    </cfRule>
  </conditionalFormatting>
  <conditionalFormatting sqref="BN78:BN93">
    <cfRule type="cellIs" dxfId="4571" priority="9577" stopIfTrue="1" operator="equal">
      <formula>"h"</formula>
    </cfRule>
    <cfRule type="cellIs" dxfId="4570" priority="9578" stopIfTrue="1" operator="equal">
      <formula>"g"</formula>
    </cfRule>
  </conditionalFormatting>
  <conditionalFormatting sqref="BN78:BN93">
    <cfRule type="cellIs" dxfId="4569" priority="9573" stopIfTrue="1" operator="equal">
      <formula>"f"</formula>
    </cfRule>
  </conditionalFormatting>
  <conditionalFormatting sqref="BN78:BN93">
    <cfRule type="cellIs" dxfId="4568" priority="9571" stopIfTrue="1" operator="equal">
      <formula>"h"</formula>
    </cfRule>
    <cfRule type="cellIs" dxfId="4567" priority="9572" stopIfTrue="1" operator="equal">
      <formula>"g"</formula>
    </cfRule>
  </conditionalFormatting>
  <conditionalFormatting sqref="BN78:BN93">
    <cfRule type="cellIs" dxfId="4566" priority="9570" stopIfTrue="1" operator="equal">
      <formula>"f"</formula>
    </cfRule>
  </conditionalFormatting>
  <conditionalFormatting sqref="BN78:BN93">
    <cfRule type="cellIs" dxfId="4565" priority="9568" stopIfTrue="1" operator="equal">
      <formula>"h"</formula>
    </cfRule>
    <cfRule type="cellIs" dxfId="4564" priority="9569" stopIfTrue="1" operator="equal">
      <formula>"g"</formula>
    </cfRule>
  </conditionalFormatting>
  <conditionalFormatting sqref="BN78:BN93">
    <cfRule type="cellIs" dxfId="4563" priority="9564" stopIfTrue="1" operator="equal">
      <formula>"f"</formula>
    </cfRule>
  </conditionalFormatting>
  <conditionalFormatting sqref="BN78:BN93">
    <cfRule type="cellIs" dxfId="4562" priority="9562" stopIfTrue="1" operator="equal">
      <formula>"h"</formula>
    </cfRule>
    <cfRule type="cellIs" dxfId="4561" priority="9563" stopIfTrue="1" operator="equal">
      <formula>"g"</formula>
    </cfRule>
  </conditionalFormatting>
  <conditionalFormatting sqref="BN78:BN93">
    <cfRule type="cellIs" dxfId="4560" priority="9567" stopIfTrue="1" operator="equal">
      <formula>"f"</formula>
    </cfRule>
  </conditionalFormatting>
  <conditionalFormatting sqref="BN78:BN93">
    <cfRule type="cellIs" dxfId="4559" priority="9565" stopIfTrue="1" operator="equal">
      <formula>"h"</formula>
    </cfRule>
    <cfRule type="cellIs" dxfId="4558" priority="9566" stopIfTrue="1" operator="equal">
      <formula>"g"</formula>
    </cfRule>
  </conditionalFormatting>
  <conditionalFormatting sqref="BN78:BN93">
    <cfRule type="cellIs" dxfId="4557" priority="9561" stopIfTrue="1" operator="equal">
      <formula>"f"</formula>
    </cfRule>
  </conditionalFormatting>
  <conditionalFormatting sqref="BN78:BN93">
    <cfRule type="cellIs" dxfId="4556" priority="9559" stopIfTrue="1" operator="equal">
      <formula>"h"</formula>
    </cfRule>
    <cfRule type="cellIs" dxfId="4555" priority="9560" stopIfTrue="1" operator="equal">
      <formula>"g"</formula>
    </cfRule>
  </conditionalFormatting>
  <conditionalFormatting sqref="BP78:BP93">
    <cfRule type="cellIs" dxfId="4554" priority="9558" stopIfTrue="1" operator="equal">
      <formula>"f"</formula>
    </cfRule>
  </conditionalFormatting>
  <conditionalFormatting sqref="BP78:BP93">
    <cfRule type="cellIs" dxfId="4553" priority="9556" stopIfTrue="1" operator="equal">
      <formula>"h"</formula>
    </cfRule>
    <cfRule type="cellIs" dxfId="4552" priority="9557" stopIfTrue="1" operator="equal">
      <formula>"g"</formula>
    </cfRule>
  </conditionalFormatting>
  <conditionalFormatting sqref="BP78:BP93">
    <cfRule type="cellIs" dxfId="4551" priority="9555" stopIfTrue="1" operator="equal">
      <formula>"f"</formula>
    </cfRule>
  </conditionalFormatting>
  <conditionalFormatting sqref="BP78:BP93">
    <cfRule type="cellIs" dxfId="4550" priority="9553" stopIfTrue="1" operator="equal">
      <formula>"h"</formula>
    </cfRule>
    <cfRule type="cellIs" dxfId="4549" priority="9554" stopIfTrue="1" operator="equal">
      <formula>"g"</formula>
    </cfRule>
  </conditionalFormatting>
  <conditionalFormatting sqref="BP78:BP93">
    <cfRule type="cellIs" dxfId="4548" priority="9552" stopIfTrue="1" operator="equal">
      <formula>"f"</formula>
    </cfRule>
  </conditionalFormatting>
  <conditionalFormatting sqref="BP78:BP93">
    <cfRule type="cellIs" dxfId="4547" priority="9550" stopIfTrue="1" operator="equal">
      <formula>"h"</formula>
    </cfRule>
    <cfRule type="cellIs" dxfId="4546" priority="9551" stopIfTrue="1" operator="equal">
      <formula>"g"</formula>
    </cfRule>
  </conditionalFormatting>
  <conditionalFormatting sqref="BP78:BP93">
    <cfRule type="cellIs" dxfId="4545" priority="9546" stopIfTrue="1" operator="equal">
      <formula>"f"</formula>
    </cfRule>
  </conditionalFormatting>
  <conditionalFormatting sqref="BP78:BP93">
    <cfRule type="cellIs" dxfId="4544" priority="9544" stopIfTrue="1" operator="equal">
      <formula>"h"</formula>
    </cfRule>
    <cfRule type="cellIs" dxfId="4543" priority="9545" stopIfTrue="1" operator="equal">
      <formula>"g"</formula>
    </cfRule>
  </conditionalFormatting>
  <conditionalFormatting sqref="BP78:BP93">
    <cfRule type="cellIs" dxfId="4542" priority="9543" stopIfTrue="1" operator="equal">
      <formula>"f"</formula>
    </cfRule>
  </conditionalFormatting>
  <conditionalFormatting sqref="BP78:BP93">
    <cfRule type="cellIs" dxfId="4541" priority="9541" stopIfTrue="1" operator="equal">
      <formula>"h"</formula>
    </cfRule>
    <cfRule type="cellIs" dxfId="4540" priority="9542" stopIfTrue="1" operator="equal">
      <formula>"g"</formula>
    </cfRule>
  </conditionalFormatting>
  <conditionalFormatting sqref="BP78:BP93">
    <cfRule type="cellIs" dxfId="4539" priority="9540" stopIfTrue="1" operator="equal">
      <formula>"f"</formula>
    </cfRule>
  </conditionalFormatting>
  <conditionalFormatting sqref="BP78:BP93">
    <cfRule type="cellIs" dxfId="4538" priority="9538" stopIfTrue="1" operator="equal">
      <formula>"h"</formula>
    </cfRule>
    <cfRule type="cellIs" dxfId="4537" priority="9539" stopIfTrue="1" operator="equal">
      <formula>"g"</formula>
    </cfRule>
  </conditionalFormatting>
  <conditionalFormatting sqref="BP78:BP93">
    <cfRule type="cellIs" dxfId="4536" priority="9549" stopIfTrue="1" operator="equal">
      <formula>"f"</formula>
    </cfRule>
  </conditionalFormatting>
  <conditionalFormatting sqref="BP78:BP93">
    <cfRule type="cellIs" dxfId="4535" priority="9547" stopIfTrue="1" operator="equal">
      <formula>"h"</formula>
    </cfRule>
    <cfRule type="cellIs" dxfId="4534" priority="9548" stopIfTrue="1" operator="equal">
      <formula>"g"</formula>
    </cfRule>
  </conditionalFormatting>
  <conditionalFormatting sqref="AO78:AP93">
    <cfRule type="cellIs" dxfId="4533" priority="9513" stopIfTrue="1" operator="equal">
      <formula>"f"</formula>
    </cfRule>
  </conditionalFormatting>
  <conditionalFormatting sqref="AO78:AP93">
    <cfRule type="cellIs" dxfId="4532" priority="9511" stopIfTrue="1" operator="equal">
      <formula>"h"</formula>
    </cfRule>
    <cfRule type="cellIs" dxfId="4531" priority="9512" stopIfTrue="1" operator="equal">
      <formula>"g"</formula>
    </cfRule>
  </conditionalFormatting>
  <conditionalFormatting sqref="AO78:AP93">
    <cfRule type="cellIs" dxfId="4530" priority="9510" stopIfTrue="1" operator="equal">
      <formula>"f"</formula>
    </cfRule>
  </conditionalFormatting>
  <conditionalFormatting sqref="AO78:AP93">
    <cfRule type="cellIs" dxfId="4529" priority="9508" stopIfTrue="1" operator="equal">
      <formula>"h"</formula>
    </cfRule>
    <cfRule type="cellIs" dxfId="4528" priority="9509" stopIfTrue="1" operator="equal">
      <formula>"g"</formula>
    </cfRule>
  </conditionalFormatting>
  <conditionalFormatting sqref="AO78:AP93">
    <cfRule type="cellIs" dxfId="4527" priority="9507" stopIfTrue="1" operator="equal">
      <formula>"f"</formula>
    </cfRule>
  </conditionalFormatting>
  <conditionalFormatting sqref="AO78:AP93">
    <cfRule type="cellIs" dxfId="4526" priority="9505" stopIfTrue="1" operator="equal">
      <formula>"h"</formula>
    </cfRule>
    <cfRule type="cellIs" dxfId="4525" priority="9506" stopIfTrue="1" operator="equal">
      <formula>"g"</formula>
    </cfRule>
  </conditionalFormatting>
  <conditionalFormatting sqref="AO78:AP93">
    <cfRule type="cellIs" dxfId="4524" priority="9504" stopIfTrue="1" operator="equal">
      <formula>"f"</formula>
    </cfRule>
  </conditionalFormatting>
  <conditionalFormatting sqref="AO78:AP93">
    <cfRule type="cellIs" dxfId="4523" priority="9502" stopIfTrue="1" operator="equal">
      <formula>"h"</formula>
    </cfRule>
    <cfRule type="cellIs" dxfId="4522" priority="9503" stopIfTrue="1" operator="equal">
      <formula>"g"</formula>
    </cfRule>
  </conditionalFormatting>
  <conditionalFormatting sqref="AO78:AP93">
    <cfRule type="cellIs" dxfId="4521" priority="9498" stopIfTrue="1" operator="equal">
      <formula>"f"</formula>
    </cfRule>
  </conditionalFormatting>
  <conditionalFormatting sqref="AO78:AP93">
    <cfRule type="cellIs" dxfId="4520" priority="9496" stopIfTrue="1" operator="equal">
      <formula>"h"</formula>
    </cfRule>
    <cfRule type="cellIs" dxfId="4519" priority="9497" stopIfTrue="1" operator="equal">
      <formula>"g"</formula>
    </cfRule>
  </conditionalFormatting>
  <conditionalFormatting sqref="AO78:AP93">
    <cfRule type="cellIs" dxfId="4518" priority="9495" stopIfTrue="1" operator="equal">
      <formula>"f"</formula>
    </cfRule>
  </conditionalFormatting>
  <conditionalFormatting sqref="AO78:AP93">
    <cfRule type="cellIs" dxfId="4517" priority="9493" stopIfTrue="1" operator="equal">
      <formula>"h"</formula>
    </cfRule>
    <cfRule type="cellIs" dxfId="4516" priority="9494" stopIfTrue="1" operator="equal">
      <formula>"g"</formula>
    </cfRule>
  </conditionalFormatting>
  <conditionalFormatting sqref="AO78:AP93">
    <cfRule type="cellIs" dxfId="4515" priority="9492" stopIfTrue="1" operator="equal">
      <formula>"f"</formula>
    </cfRule>
  </conditionalFormatting>
  <conditionalFormatting sqref="AO78:AP93">
    <cfRule type="cellIs" dxfId="4514" priority="9490" stopIfTrue="1" operator="equal">
      <formula>"h"</formula>
    </cfRule>
    <cfRule type="cellIs" dxfId="4513" priority="9491" stopIfTrue="1" operator="equal">
      <formula>"g"</formula>
    </cfRule>
  </conditionalFormatting>
  <conditionalFormatting sqref="AO78:AP93">
    <cfRule type="cellIs" dxfId="4512" priority="9501" stopIfTrue="1" operator="equal">
      <formula>"f"</formula>
    </cfRule>
  </conditionalFormatting>
  <conditionalFormatting sqref="AO78:AP93">
    <cfRule type="cellIs" dxfId="4511" priority="9499" stopIfTrue="1" operator="equal">
      <formula>"h"</formula>
    </cfRule>
    <cfRule type="cellIs" dxfId="4510" priority="9500" stopIfTrue="1" operator="equal">
      <formula>"g"</formula>
    </cfRule>
  </conditionalFormatting>
  <conditionalFormatting sqref="BC78:BD93">
    <cfRule type="cellIs" dxfId="4509" priority="9201" stopIfTrue="1" operator="equal">
      <formula>"f"</formula>
    </cfRule>
  </conditionalFormatting>
  <conditionalFormatting sqref="BC78:BD93">
    <cfRule type="cellIs" dxfId="4508" priority="9199" stopIfTrue="1" operator="equal">
      <formula>"h"</formula>
    </cfRule>
    <cfRule type="cellIs" dxfId="4507" priority="9200" stopIfTrue="1" operator="equal">
      <formula>"g"</formula>
    </cfRule>
  </conditionalFormatting>
  <conditionalFormatting sqref="BC78:BC93">
    <cfRule type="cellIs" dxfId="4506" priority="9198" stopIfTrue="1" operator="equal">
      <formula>"f"</formula>
    </cfRule>
  </conditionalFormatting>
  <conditionalFormatting sqref="BC78:BC93">
    <cfRule type="cellIs" dxfId="4505" priority="9196" stopIfTrue="1" operator="equal">
      <formula>"h"</formula>
    </cfRule>
    <cfRule type="cellIs" dxfId="4504" priority="9197" stopIfTrue="1" operator="equal">
      <formula>"g"</formula>
    </cfRule>
  </conditionalFormatting>
  <conditionalFormatting sqref="BC78:BC93">
    <cfRule type="cellIs" dxfId="4503" priority="9195" stopIfTrue="1" operator="equal">
      <formula>"f"</formula>
    </cfRule>
  </conditionalFormatting>
  <conditionalFormatting sqref="BC78:BC93">
    <cfRule type="cellIs" dxfId="4502" priority="9193" stopIfTrue="1" operator="equal">
      <formula>"h"</formula>
    </cfRule>
    <cfRule type="cellIs" dxfId="4501" priority="9194" stopIfTrue="1" operator="equal">
      <formula>"g"</formula>
    </cfRule>
  </conditionalFormatting>
  <conditionalFormatting sqref="BC78:BC93">
    <cfRule type="cellIs" dxfId="4500" priority="9192" stopIfTrue="1" operator="equal">
      <formula>"f"</formula>
    </cfRule>
  </conditionalFormatting>
  <conditionalFormatting sqref="BC78:BC93">
    <cfRule type="cellIs" dxfId="4499" priority="9190" stopIfTrue="1" operator="equal">
      <formula>"h"</formula>
    </cfRule>
    <cfRule type="cellIs" dxfId="4498" priority="9191" stopIfTrue="1" operator="equal">
      <formula>"g"</formula>
    </cfRule>
  </conditionalFormatting>
  <conditionalFormatting sqref="BC78:BC93">
    <cfRule type="cellIs" dxfId="4497" priority="9189" stopIfTrue="1" operator="equal">
      <formula>"f"</formula>
    </cfRule>
  </conditionalFormatting>
  <conditionalFormatting sqref="BC78:BC93">
    <cfRule type="cellIs" dxfId="4496" priority="9187" stopIfTrue="1" operator="equal">
      <formula>"h"</formula>
    </cfRule>
    <cfRule type="cellIs" dxfId="4495" priority="9188" stopIfTrue="1" operator="equal">
      <formula>"g"</formula>
    </cfRule>
  </conditionalFormatting>
  <conditionalFormatting sqref="BC78:BC93">
    <cfRule type="cellIs" dxfId="4494" priority="9186" stopIfTrue="1" operator="equal">
      <formula>"f"</formula>
    </cfRule>
  </conditionalFormatting>
  <conditionalFormatting sqref="BC78:BC93">
    <cfRule type="cellIs" dxfId="4493" priority="9184" stopIfTrue="1" operator="equal">
      <formula>"h"</formula>
    </cfRule>
    <cfRule type="cellIs" dxfId="4492" priority="9185" stopIfTrue="1" operator="equal">
      <formula>"g"</formula>
    </cfRule>
  </conditionalFormatting>
  <conditionalFormatting sqref="BC78:BC93">
    <cfRule type="cellIs" dxfId="4491" priority="9183" stopIfTrue="1" operator="equal">
      <formula>"f"</formula>
    </cfRule>
  </conditionalFormatting>
  <conditionalFormatting sqref="BC78:BC93">
    <cfRule type="cellIs" dxfId="4490" priority="9181" stopIfTrue="1" operator="equal">
      <formula>"h"</formula>
    </cfRule>
    <cfRule type="cellIs" dxfId="4489" priority="9182" stopIfTrue="1" operator="equal">
      <formula>"g"</formula>
    </cfRule>
  </conditionalFormatting>
  <conditionalFormatting sqref="BC78:BC93">
    <cfRule type="cellIs" dxfId="4488" priority="9180" stopIfTrue="1" operator="equal">
      <formula>"f"</formula>
    </cfRule>
  </conditionalFormatting>
  <conditionalFormatting sqref="BC78:BC93">
    <cfRule type="cellIs" dxfId="4487" priority="9178" stopIfTrue="1" operator="equal">
      <formula>"h"</formula>
    </cfRule>
    <cfRule type="cellIs" dxfId="4486" priority="9179" stopIfTrue="1" operator="equal">
      <formula>"g"</formula>
    </cfRule>
  </conditionalFormatting>
  <conditionalFormatting sqref="BC78:BC93">
    <cfRule type="cellIs" dxfId="4485" priority="9177" stopIfTrue="1" operator="equal">
      <formula>"f"</formula>
    </cfRule>
  </conditionalFormatting>
  <conditionalFormatting sqref="BC78:BC93">
    <cfRule type="cellIs" dxfId="4484" priority="9175" stopIfTrue="1" operator="equal">
      <formula>"h"</formula>
    </cfRule>
    <cfRule type="cellIs" dxfId="4483" priority="9176" stopIfTrue="1" operator="equal">
      <formula>"g"</formula>
    </cfRule>
  </conditionalFormatting>
  <conditionalFormatting sqref="AZ78:BB93">
    <cfRule type="cellIs" dxfId="4482" priority="9174" stopIfTrue="1" operator="equal">
      <formula>"f"</formula>
    </cfRule>
  </conditionalFormatting>
  <conditionalFormatting sqref="AZ78:BB93">
    <cfRule type="cellIs" dxfId="4481" priority="9172" stopIfTrue="1" operator="equal">
      <formula>"h"</formula>
    </cfRule>
    <cfRule type="cellIs" dxfId="4480" priority="9173" stopIfTrue="1" operator="equal">
      <formula>"g"</formula>
    </cfRule>
  </conditionalFormatting>
  <conditionalFormatting sqref="AZ78:BB93">
    <cfRule type="cellIs" dxfId="4479" priority="9168" stopIfTrue="1" operator="equal">
      <formula>"f"</formula>
    </cfRule>
  </conditionalFormatting>
  <conditionalFormatting sqref="AZ78:BB93">
    <cfRule type="cellIs" dxfId="4478" priority="9166" stopIfTrue="1" operator="equal">
      <formula>"h"</formula>
    </cfRule>
    <cfRule type="cellIs" dxfId="4477" priority="9167" stopIfTrue="1" operator="equal">
      <formula>"g"</formula>
    </cfRule>
  </conditionalFormatting>
  <conditionalFormatting sqref="AZ78:BB93">
    <cfRule type="cellIs" dxfId="4476" priority="9171" stopIfTrue="1" operator="equal">
      <formula>"f"</formula>
    </cfRule>
  </conditionalFormatting>
  <conditionalFormatting sqref="AZ78:BB93">
    <cfRule type="cellIs" dxfId="4475" priority="9169" stopIfTrue="1" operator="equal">
      <formula>"h"</formula>
    </cfRule>
    <cfRule type="cellIs" dxfId="4474" priority="9170" stopIfTrue="1" operator="equal">
      <formula>"g"</formula>
    </cfRule>
  </conditionalFormatting>
  <conditionalFormatting sqref="AZ78:BB93">
    <cfRule type="cellIs" dxfId="4473" priority="9165" stopIfTrue="1" operator="equal">
      <formula>"f"</formula>
    </cfRule>
  </conditionalFormatting>
  <conditionalFormatting sqref="AZ78:BB93">
    <cfRule type="cellIs" dxfId="4472" priority="9163" stopIfTrue="1" operator="equal">
      <formula>"h"</formula>
    </cfRule>
    <cfRule type="cellIs" dxfId="4471" priority="9164" stopIfTrue="1" operator="equal">
      <formula>"g"</formula>
    </cfRule>
  </conditionalFormatting>
  <conditionalFormatting sqref="AZ78:BB93">
    <cfRule type="cellIs" dxfId="4470" priority="9162" stopIfTrue="1" operator="equal">
      <formula>"f"</formula>
    </cfRule>
  </conditionalFormatting>
  <conditionalFormatting sqref="AZ78:BB93">
    <cfRule type="cellIs" dxfId="4469" priority="9160" stopIfTrue="1" operator="equal">
      <formula>"h"</formula>
    </cfRule>
    <cfRule type="cellIs" dxfId="4468" priority="9161" stopIfTrue="1" operator="equal">
      <formula>"g"</formula>
    </cfRule>
  </conditionalFormatting>
  <conditionalFormatting sqref="AZ78:BB93">
    <cfRule type="cellIs" dxfId="4467" priority="9156" stopIfTrue="1" operator="equal">
      <formula>"f"</formula>
    </cfRule>
  </conditionalFormatting>
  <conditionalFormatting sqref="AZ78:BB93">
    <cfRule type="cellIs" dxfId="4466" priority="9154" stopIfTrue="1" operator="equal">
      <formula>"h"</formula>
    </cfRule>
    <cfRule type="cellIs" dxfId="4465" priority="9155" stopIfTrue="1" operator="equal">
      <formula>"g"</formula>
    </cfRule>
  </conditionalFormatting>
  <conditionalFormatting sqref="AZ78:BB93">
    <cfRule type="cellIs" dxfId="4464" priority="9159" stopIfTrue="1" operator="equal">
      <formula>"f"</formula>
    </cfRule>
  </conditionalFormatting>
  <conditionalFormatting sqref="AZ78:BB93">
    <cfRule type="cellIs" dxfId="4463" priority="9157" stopIfTrue="1" operator="equal">
      <formula>"h"</formula>
    </cfRule>
    <cfRule type="cellIs" dxfId="4462" priority="9158" stopIfTrue="1" operator="equal">
      <formula>"g"</formula>
    </cfRule>
  </conditionalFormatting>
  <conditionalFormatting sqref="AZ78:BB93">
    <cfRule type="cellIs" dxfId="4461" priority="9153" stopIfTrue="1" operator="equal">
      <formula>"f"</formula>
    </cfRule>
  </conditionalFormatting>
  <conditionalFormatting sqref="AZ78:BB93">
    <cfRule type="cellIs" dxfId="4460" priority="9151" stopIfTrue="1" operator="equal">
      <formula>"h"</formula>
    </cfRule>
    <cfRule type="cellIs" dxfId="4459" priority="9152" stopIfTrue="1" operator="equal">
      <formula>"g"</formula>
    </cfRule>
  </conditionalFormatting>
  <conditionalFormatting sqref="AZ78:BB93">
    <cfRule type="cellIs" dxfId="4458" priority="9150" stopIfTrue="1" operator="equal">
      <formula>"f"</formula>
    </cfRule>
  </conditionalFormatting>
  <conditionalFormatting sqref="AZ78:BB93">
    <cfRule type="cellIs" dxfId="4457" priority="9148" stopIfTrue="1" operator="equal">
      <formula>"h"</formula>
    </cfRule>
    <cfRule type="cellIs" dxfId="4456" priority="9149" stopIfTrue="1" operator="equal">
      <formula>"g"</formula>
    </cfRule>
  </conditionalFormatting>
  <conditionalFormatting sqref="AZ78:BB93">
    <cfRule type="cellIs" dxfId="4455" priority="9147" stopIfTrue="1" operator="equal">
      <formula>"f"</formula>
    </cfRule>
  </conditionalFormatting>
  <conditionalFormatting sqref="AZ78:BB93">
    <cfRule type="cellIs" dxfId="4454" priority="9145" stopIfTrue="1" operator="equal">
      <formula>"h"</formula>
    </cfRule>
    <cfRule type="cellIs" dxfId="4453" priority="9146" stopIfTrue="1" operator="equal">
      <formula>"g"</formula>
    </cfRule>
  </conditionalFormatting>
  <conditionalFormatting sqref="AZ78:BB93">
    <cfRule type="cellIs" dxfId="4452" priority="9144" stopIfTrue="1" operator="equal">
      <formula>"f"</formula>
    </cfRule>
  </conditionalFormatting>
  <conditionalFormatting sqref="AZ78:BB93">
    <cfRule type="cellIs" dxfId="4451" priority="9142" stopIfTrue="1" operator="equal">
      <formula>"h"</formula>
    </cfRule>
    <cfRule type="cellIs" dxfId="4450" priority="9143" stopIfTrue="1" operator="equal">
      <formula>"g"</formula>
    </cfRule>
  </conditionalFormatting>
  <conditionalFormatting sqref="AZ78:BB93">
    <cfRule type="cellIs" dxfId="4449" priority="9138" stopIfTrue="1" operator="equal">
      <formula>"f"</formula>
    </cfRule>
  </conditionalFormatting>
  <conditionalFormatting sqref="AZ78:BB93">
    <cfRule type="cellIs" dxfId="4448" priority="9136" stopIfTrue="1" operator="equal">
      <formula>"h"</formula>
    </cfRule>
    <cfRule type="cellIs" dxfId="4447" priority="9137" stopIfTrue="1" operator="equal">
      <formula>"g"</formula>
    </cfRule>
  </conditionalFormatting>
  <conditionalFormatting sqref="AZ78:BB93">
    <cfRule type="cellIs" dxfId="4446" priority="9135" stopIfTrue="1" operator="equal">
      <formula>"f"</formula>
    </cfRule>
  </conditionalFormatting>
  <conditionalFormatting sqref="AZ78:BB93">
    <cfRule type="cellIs" dxfId="4445" priority="9133" stopIfTrue="1" operator="equal">
      <formula>"h"</formula>
    </cfRule>
    <cfRule type="cellIs" dxfId="4444" priority="9134" stopIfTrue="1" operator="equal">
      <formula>"g"</formula>
    </cfRule>
  </conditionalFormatting>
  <conditionalFormatting sqref="AZ78:BB93">
    <cfRule type="cellIs" dxfId="4443" priority="9132" stopIfTrue="1" operator="equal">
      <formula>"f"</formula>
    </cfRule>
  </conditionalFormatting>
  <conditionalFormatting sqref="AZ78:BB93">
    <cfRule type="cellIs" dxfId="4442" priority="9130" stopIfTrue="1" operator="equal">
      <formula>"h"</formula>
    </cfRule>
    <cfRule type="cellIs" dxfId="4441" priority="9131" stopIfTrue="1" operator="equal">
      <formula>"g"</formula>
    </cfRule>
  </conditionalFormatting>
  <conditionalFormatting sqref="AZ78:BB93">
    <cfRule type="cellIs" dxfId="4440" priority="9141" stopIfTrue="1" operator="equal">
      <formula>"f"</formula>
    </cfRule>
  </conditionalFormatting>
  <conditionalFormatting sqref="AZ78:BB93">
    <cfRule type="cellIs" dxfId="4439" priority="9139" stopIfTrue="1" operator="equal">
      <formula>"h"</formula>
    </cfRule>
    <cfRule type="cellIs" dxfId="4438" priority="9140" stopIfTrue="1" operator="equal">
      <formula>"g"</formula>
    </cfRule>
  </conditionalFormatting>
  <conditionalFormatting sqref="AZ78:BB93">
    <cfRule type="cellIs" dxfId="4437" priority="9126" stopIfTrue="1" operator="equal">
      <formula>"f"</formula>
    </cfRule>
  </conditionalFormatting>
  <conditionalFormatting sqref="AZ78:BB93">
    <cfRule type="cellIs" dxfId="4436" priority="9124" stopIfTrue="1" operator="equal">
      <formula>"h"</formula>
    </cfRule>
    <cfRule type="cellIs" dxfId="4435" priority="9125" stopIfTrue="1" operator="equal">
      <formula>"g"</formula>
    </cfRule>
  </conditionalFormatting>
  <conditionalFormatting sqref="AZ78:BB93">
    <cfRule type="cellIs" dxfId="4434" priority="9123" stopIfTrue="1" operator="equal">
      <formula>"f"</formula>
    </cfRule>
  </conditionalFormatting>
  <conditionalFormatting sqref="AZ78:BB93">
    <cfRule type="cellIs" dxfId="4433" priority="9121" stopIfTrue="1" operator="equal">
      <formula>"h"</formula>
    </cfRule>
    <cfRule type="cellIs" dxfId="4432" priority="9122" stopIfTrue="1" operator="equal">
      <formula>"g"</formula>
    </cfRule>
  </conditionalFormatting>
  <conditionalFormatting sqref="AZ78:BB93">
    <cfRule type="cellIs" dxfId="4431" priority="9114" stopIfTrue="1" operator="equal">
      <formula>"f"</formula>
    </cfRule>
  </conditionalFormatting>
  <conditionalFormatting sqref="AZ78:BB93">
    <cfRule type="cellIs" dxfId="4430" priority="9112" stopIfTrue="1" operator="equal">
      <formula>"h"</formula>
    </cfRule>
    <cfRule type="cellIs" dxfId="4429" priority="9113" stopIfTrue="1" operator="equal">
      <formula>"g"</formula>
    </cfRule>
  </conditionalFormatting>
  <conditionalFormatting sqref="AZ78:BB93">
    <cfRule type="cellIs" dxfId="4428" priority="9111" stopIfTrue="1" operator="equal">
      <formula>"f"</formula>
    </cfRule>
  </conditionalFormatting>
  <conditionalFormatting sqref="AZ78:BB93">
    <cfRule type="cellIs" dxfId="4427" priority="9109" stopIfTrue="1" operator="equal">
      <formula>"h"</formula>
    </cfRule>
    <cfRule type="cellIs" dxfId="4426" priority="9110" stopIfTrue="1" operator="equal">
      <formula>"g"</formula>
    </cfRule>
  </conditionalFormatting>
  <conditionalFormatting sqref="AZ78:BB93">
    <cfRule type="cellIs" dxfId="4425" priority="9105" stopIfTrue="1" operator="equal">
      <formula>"f"</formula>
    </cfRule>
  </conditionalFormatting>
  <conditionalFormatting sqref="AZ78:BB93">
    <cfRule type="cellIs" dxfId="4424" priority="9103" stopIfTrue="1" operator="equal">
      <formula>"h"</formula>
    </cfRule>
    <cfRule type="cellIs" dxfId="4423" priority="9104" stopIfTrue="1" operator="equal">
      <formula>"g"</formula>
    </cfRule>
  </conditionalFormatting>
  <conditionalFormatting sqref="BE78:BF93">
    <cfRule type="cellIs" dxfId="4422" priority="9099" stopIfTrue="1" operator="equal">
      <formula>"f"</formula>
    </cfRule>
  </conditionalFormatting>
  <conditionalFormatting sqref="BE78:BF93">
    <cfRule type="cellIs" dxfId="4421" priority="9097" stopIfTrue="1" operator="equal">
      <formula>"h"</formula>
    </cfRule>
    <cfRule type="cellIs" dxfId="4420" priority="9098" stopIfTrue="1" operator="equal">
      <formula>"g"</formula>
    </cfRule>
  </conditionalFormatting>
  <conditionalFormatting sqref="BE78:BF93">
    <cfRule type="cellIs" dxfId="4419" priority="9090" stopIfTrue="1" operator="equal">
      <formula>"f"</formula>
    </cfRule>
  </conditionalFormatting>
  <conditionalFormatting sqref="BE78:BF93">
    <cfRule type="cellIs" dxfId="4418" priority="9088" stopIfTrue="1" operator="equal">
      <formula>"h"</formula>
    </cfRule>
    <cfRule type="cellIs" dxfId="4417" priority="9089" stopIfTrue="1" operator="equal">
      <formula>"g"</formula>
    </cfRule>
  </conditionalFormatting>
  <conditionalFormatting sqref="BE78:BF93">
    <cfRule type="cellIs" dxfId="4416" priority="9084" stopIfTrue="1" operator="equal">
      <formula>"f"</formula>
    </cfRule>
  </conditionalFormatting>
  <conditionalFormatting sqref="BE78:BF93">
    <cfRule type="cellIs" dxfId="4415" priority="9082" stopIfTrue="1" operator="equal">
      <formula>"h"</formula>
    </cfRule>
    <cfRule type="cellIs" dxfId="4414" priority="9083" stopIfTrue="1" operator="equal">
      <formula>"g"</formula>
    </cfRule>
  </conditionalFormatting>
  <conditionalFormatting sqref="BJ78:BJ93">
    <cfRule type="cellIs" dxfId="4413" priority="9057" stopIfTrue="1" operator="equal">
      <formula>"f"</formula>
    </cfRule>
  </conditionalFormatting>
  <conditionalFormatting sqref="BJ78:BJ93">
    <cfRule type="cellIs" dxfId="4412" priority="9055" stopIfTrue="1" operator="equal">
      <formula>"h"</formula>
    </cfRule>
    <cfRule type="cellIs" dxfId="4411" priority="9056" stopIfTrue="1" operator="equal">
      <formula>"g"</formula>
    </cfRule>
  </conditionalFormatting>
  <conditionalFormatting sqref="BK78:BK93">
    <cfRule type="cellIs" dxfId="4410" priority="9054" stopIfTrue="1" operator="equal">
      <formula>"f"</formula>
    </cfRule>
  </conditionalFormatting>
  <conditionalFormatting sqref="BK78:BK93">
    <cfRule type="cellIs" dxfId="4409" priority="9052" stopIfTrue="1" operator="equal">
      <formula>"h"</formula>
    </cfRule>
    <cfRule type="cellIs" dxfId="4408" priority="9053" stopIfTrue="1" operator="equal">
      <formula>"g"</formula>
    </cfRule>
  </conditionalFormatting>
  <conditionalFormatting sqref="BK78:BK93">
    <cfRule type="cellIs" dxfId="4407" priority="9048" stopIfTrue="1" operator="equal">
      <formula>"f"</formula>
    </cfRule>
  </conditionalFormatting>
  <conditionalFormatting sqref="BK78:BK93">
    <cfRule type="cellIs" dxfId="4406" priority="9046" stopIfTrue="1" operator="equal">
      <formula>"h"</formula>
    </cfRule>
    <cfRule type="cellIs" dxfId="4405" priority="9047" stopIfTrue="1" operator="equal">
      <formula>"g"</formula>
    </cfRule>
  </conditionalFormatting>
  <conditionalFormatting sqref="BK78:BK93">
    <cfRule type="cellIs" dxfId="4404" priority="9051" stopIfTrue="1" operator="equal">
      <formula>"f"</formula>
    </cfRule>
  </conditionalFormatting>
  <conditionalFormatting sqref="BK78:BK93">
    <cfRule type="cellIs" dxfId="4403" priority="9049" stopIfTrue="1" operator="equal">
      <formula>"h"</formula>
    </cfRule>
    <cfRule type="cellIs" dxfId="4402" priority="9050" stopIfTrue="1" operator="equal">
      <formula>"g"</formula>
    </cfRule>
  </conditionalFormatting>
  <conditionalFormatting sqref="BK78:BK93">
    <cfRule type="cellIs" dxfId="4401" priority="9045" stopIfTrue="1" operator="equal">
      <formula>"f"</formula>
    </cfRule>
  </conditionalFormatting>
  <conditionalFormatting sqref="BK78:BK93">
    <cfRule type="cellIs" dxfId="4400" priority="9043" stopIfTrue="1" operator="equal">
      <formula>"h"</formula>
    </cfRule>
    <cfRule type="cellIs" dxfId="4399" priority="9044" stopIfTrue="1" operator="equal">
      <formula>"g"</formula>
    </cfRule>
  </conditionalFormatting>
  <conditionalFormatting sqref="BK78:BK93">
    <cfRule type="cellIs" dxfId="4398" priority="9042" stopIfTrue="1" operator="equal">
      <formula>"f"</formula>
    </cfRule>
  </conditionalFormatting>
  <conditionalFormatting sqref="BK78:BK93">
    <cfRule type="cellIs" dxfId="4397" priority="9040" stopIfTrue="1" operator="equal">
      <formula>"h"</formula>
    </cfRule>
    <cfRule type="cellIs" dxfId="4396" priority="9041" stopIfTrue="1" operator="equal">
      <formula>"g"</formula>
    </cfRule>
  </conditionalFormatting>
  <conditionalFormatting sqref="BK78:BK93">
    <cfRule type="cellIs" dxfId="4395" priority="9039" stopIfTrue="1" operator="equal">
      <formula>"f"</formula>
    </cfRule>
  </conditionalFormatting>
  <conditionalFormatting sqref="BK78:BK93">
    <cfRule type="cellIs" dxfId="4394" priority="9037" stopIfTrue="1" operator="equal">
      <formula>"h"</formula>
    </cfRule>
    <cfRule type="cellIs" dxfId="4393" priority="9038" stopIfTrue="1" operator="equal">
      <formula>"g"</formula>
    </cfRule>
  </conditionalFormatting>
  <conditionalFormatting sqref="BK78:BK93">
    <cfRule type="cellIs" dxfId="4392" priority="9036" stopIfTrue="1" operator="equal">
      <formula>"f"</formula>
    </cfRule>
  </conditionalFormatting>
  <conditionalFormatting sqref="BK78:BK93">
    <cfRule type="cellIs" dxfId="4391" priority="9034" stopIfTrue="1" operator="equal">
      <formula>"h"</formula>
    </cfRule>
    <cfRule type="cellIs" dxfId="4390" priority="9035" stopIfTrue="1" operator="equal">
      <formula>"g"</formula>
    </cfRule>
  </conditionalFormatting>
  <conditionalFormatting sqref="BK78:BK93">
    <cfRule type="cellIs" dxfId="4389" priority="9033" stopIfTrue="1" operator="equal">
      <formula>"f"</formula>
    </cfRule>
  </conditionalFormatting>
  <conditionalFormatting sqref="BK78:BK93">
    <cfRule type="cellIs" dxfId="4388" priority="9031" stopIfTrue="1" operator="equal">
      <formula>"h"</formula>
    </cfRule>
    <cfRule type="cellIs" dxfId="4387" priority="9032" stopIfTrue="1" operator="equal">
      <formula>"g"</formula>
    </cfRule>
  </conditionalFormatting>
  <conditionalFormatting sqref="BJ78:BK93">
    <cfRule type="cellIs" dxfId="4386" priority="9030" stopIfTrue="1" operator="equal">
      <formula>"f"</formula>
    </cfRule>
  </conditionalFormatting>
  <conditionalFormatting sqref="BJ78:BK93">
    <cfRule type="cellIs" dxfId="4385" priority="9028" stopIfTrue="1" operator="equal">
      <formula>"h"</formula>
    </cfRule>
    <cfRule type="cellIs" dxfId="4384" priority="9029" stopIfTrue="1" operator="equal">
      <formula>"g"</formula>
    </cfRule>
  </conditionalFormatting>
  <conditionalFormatting sqref="BJ78:BK93">
    <cfRule type="cellIs" dxfId="4383" priority="9027" stopIfTrue="1" operator="equal">
      <formula>"f"</formula>
    </cfRule>
  </conditionalFormatting>
  <conditionalFormatting sqref="BJ78:BK93">
    <cfRule type="cellIs" dxfId="4382" priority="9025" stopIfTrue="1" operator="equal">
      <formula>"h"</formula>
    </cfRule>
    <cfRule type="cellIs" dxfId="4381" priority="9026" stopIfTrue="1" operator="equal">
      <formula>"g"</formula>
    </cfRule>
  </conditionalFormatting>
  <conditionalFormatting sqref="BJ78:BK93">
    <cfRule type="cellIs" dxfId="4380" priority="9024" stopIfTrue="1" operator="equal">
      <formula>"f"</formula>
    </cfRule>
  </conditionalFormatting>
  <conditionalFormatting sqref="BJ78:BK93">
    <cfRule type="cellIs" dxfId="4379" priority="9022" stopIfTrue="1" operator="equal">
      <formula>"h"</formula>
    </cfRule>
    <cfRule type="cellIs" dxfId="4378" priority="9023" stopIfTrue="1" operator="equal">
      <formula>"g"</formula>
    </cfRule>
  </conditionalFormatting>
  <conditionalFormatting sqref="BJ78:BK93">
    <cfRule type="cellIs" dxfId="4377" priority="9021" stopIfTrue="1" operator="equal">
      <formula>"f"</formula>
    </cfRule>
  </conditionalFormatting>
  <conditionalFormatting sqref="BJ78:BK93">
    <cfRule type="cellIs" dxfId="4376" priority="9019" stopIfTrue="1" operator="equal">
      <formula>"h"</formula>
    </cfRule>
    <cfRule type="cellIs" dxfId="4375" priority="9020" stopIfTrue="1" operator="equal">
      <formula>"g"</formula>
    </cfRule>
  </conditionalFormatting>
  <conditionalFormatting sqref="BJ78:BK93">
    <cfRule type="cellIs" dxfId="4374" priority="9018" stopIfTrue="1" operator="equal">
      <formula>"f"</formula>
    </cfRule>
  </conditionalFormatting>
  <conditionalFormatting sqref="BJ78:BK93">
    <cfRule type="cellIs" dxfId="4373" priority="9016" stopIfTrue="1" operator="equal">
      <formula>"h"</formula>
    </cfRule>
    <cfRule type="cellIs" dxfId="4372" priority="9017" stopIfTrue="1" operator="equal">
      <formula>"g"</formula>
    </cfRule>
  </conditionalFormatting>
  <conditionalFormatting sqref="BJ78:BK93">
    <cfRule type="cellIs" dxfId="4371" priority="9015" stopIfTrue="1" operator="equal">
      <formula>"f"</formula>
    </cfRule>
  </conditionalFormatting>
  <conditionalFormatting sqref="BJ78:BK93">
    <cfRule type="cellIs" dxfId="4370" priority="9013" stopIfTrue="1" operator="equal">
      <formula>"h"</formula>
    </cfRule>
    <cfRule type="cellIs" dxfId="4369" priority="9014" stopIfTrue="1" operator="equal">
      <formula>"g"</formula>
    </cfRule>
  </conditionalFormatting>
  <conditionalFormatting sqref="BJ78:BK93">
    <cfRule type="cellIs" dxfId="4368" priority="9012" stopIfTrue="1" operator="equal">
      <formula>"f"</formula>
    </cfRule>
  </conditionalFormatting>
  <conditionalFormatting sqref="BJ78:BK93">
    <cfRule type="cellIs" dxfId="4367" priority="9010" stopIfTrue="1" operator="equal">
      <formula>"h"</formula>
    </cfRule>
    <cfRule type="cellIs" dxfId="4366" priority="9011" stopIfTrue="1" operator="equal">
      <formula>"g"</formula>
    </cfRule>
  </conditionalFormatting>
  <conditionalFormatting sqref="BJ78:BK93">
    <cfRule type="cellIs" dxfId="4365" priority="9009" stopIfTrue="1" operator="equal">
      <formula>"f"</formula>
    </cfRule>
  </conditionalFormatting>
  <conditionalFormatting sqref="BJ78:BK93">
    <cfRule type="cellIs" dxfId="4364" priority="9007" stopIfTrue="1" operator="equal">
      <formula>"h"</formula>
    </cfRule>
    <cfRule type="cellIs" dxfId="4363" priority="9008" stopIfTrue="1" operator="equal">
      <formula>"g"</formula>
    </cfRule>
  </conditionalFormatting>
  <conditionalFormatting sqref="BJ78:BJ93">
    <cfRule type="cellIs" dxfId="4362" priority="9006" stopIfTrue="1" operator="equal">
      <formula>"f"</formula>
    </cfRule>
  </conditionalFormatting>
  <conditionalFormatting sqref="BJ78:BJ93">
    <cfRule type="cellIs" dxfId="4361" priority="9004" stopIfTrue="1" operator="equal">
      <formula>"h"</formula>
    </cfRule>
    <cfRule type="cellIs" dxfId="4360" priority="9005" stopIfTrue="1" operator="equal">
      <formula>"g"</formula>
    </cfRule>
  </conditionalFormatting>
  <conditionalFormatting sqref="BJ78:BJ93">
    <cfRule type="cellIs" dxfId="4359" priority="9003" stopIfTrue="1" operator="equal">
      <formula>"f"</formula>
    </cfRule>
  </conditionalFormatting>
  <conditionalFormatting sqref="BJ78:BJ93">
    <cfRule type="cellIs" dxfId="4358" priority="9001" stopIfTrue="1" operator="equal">
      <formula>"h"</formula>
    </cfRule>
    <cfRule type="cellIs" dxfId="4357" priority="9002" stopIfTrue="1" operator="equal">
      <formula>"g"</formula>
    </cfRule>
  </conditionalFormatting>
  <conditionalFormatting sqref="BJ78:BJ93">
    <cfRule type="cellIs" dxfId="4356" priority="9000" stopIfTrue="1" operator="equal">
      <formula>"f"</formula>
    </cfRule>
  </conditionalFormatting>
  <conditionalFormatting sqref="BJ78:BJ93">
    <cfRule type="cellIs" dxfId="4355" priority="8998" stopIfTrue="1" operator="equal">
      <formula>"h"</formula>
    </cfRule>
    <cfRule type="cellIs" dxfId="4354" priority="8999" stopIfTrue="1" operator="equal">
      <formula>"g"</formula>
    </cfRule>
  </conditionalFormatting>
  <conditionalFormatting sqref="BJ78:BJ93">
    <cfRule type="cellIs" dxfId="4353" priority="8997" stopIfTrue="1" operator="equal">
      <formula>"f"</formula>
    </cfRule>
  </conditionalFormatting>
  <conditionalFormatting sqref="BJ78:BJ93">
    <cfRule type="cellIs" dxfId="4352" priority="8995" stopIfTrue="1" operator="equal">
      <formula>"h"</formula>
    </cfRule>
    <cfRule type="cellIs" dxfId="4351" priority="8996" stopIfTrue="1" operator="equal">
      <formula>"g"</formula>
    </cfRule>
  </conditionalFormatting>
  <conditionalFormatting sqref="BJ78:BJ93">
    <cfRule type="cellIs" dxfId="4350" priority="8994" stopIfTrue="1" operator="equal">
      <formula>"f"</formula>
    </cfRule>
  </conditionalFormatting>
  <conditionalFormatting sqref="BJ78:BJ93">
    <cfRule type="cellIs" dxfId="4349" priority="8992" stopIfTrue="1" operator="equal">
      <formula>"h"</formula>
    </cfRule>
    <cfRule type="cellIs" dxfId="4348" priority="8993" stopIfTrue="1" operator="equal">
      <formula>"g"</formula>
    </cfRule>
  </conditionalFormatting>
  <conditionalFormatting sqref="BJ78:BJ93">
    <cfRule type="cellIs" dxfId="4347" priority="8991" stopIfTrue="1" operator="equal">
      <formula>"f"</formula>
    </cfRule>
  </conditionalFormatting>
  <conditionalFormatting sqref="BJ78:BJ93">
    <cfRule type="cellIs" dxfId="4346" priority="8989" stopIfTrue="1" operator="equal">
      <formula>"h"</formula>
    </cfRule>
    <cfRule type="cellIs" dxfId="4345" priority="8990" stopIfTrue="1" operator="equal">
      <formula>"g"</formula>
    </cfRule>
  </conditionalFormatting>
  <conditionalFormatting sqref="BJ78:BJ93">
    <cfRule type="cellIs" dxfId="4344" priority="8988" stopIfTrue="1" operator="equal">
      <formula>"f"</formula>
    </cfRule>
  </conditionalFormatting>
  <conditionalFormatting sqref="BJ78:BJ93">
    <cfRule type="cellIs" dxfId="4343" priority="8986" stopIfTrue="1" operator="equal">
      <formula>"h"</formula>
    </cfRule>
    <cfRule type="cellIs" dxfId="4342" priority="8987" stopIfTrue="1" operator="equal">
      <formula>"g"</formula>
    </cfRule>
  </conditionalFormatting>
  <conditionalFormatting sqref="BJ78:BJ93">
    <cfRule type="cellIs" dxfId="4341" priority="8985" stopIfTrue="1" operator="equal">
      <formula>"f"</formula>
    </cfRule>
  </conditionalFormatting>
  <conditionalFormatting sqref="BJ78:BJ93">
    <cfRule type="cellIs" dxfId="4340" priority="8983" stopIfTrue="1" operator="equal">
      <formula>"h"</formula>
    </cfRule>
    <cfRule type="cellIs" dxfId="4339" priority="8984" stopIfTrue="1" operator="equal">
      <formula>"g"</formula>
    </cfRule>
  </conditionalFormatting>
  <conditionalFormatting sqref="BG78:BI93">
    <cfRule type="cellIs" dxfId="4338" priority="8982" stopIfTrue="1" operator="equal">
      <formula>"f"</formula>
    </cfRule>
  </conditionalFormatting>
  <conditionalFormatting sqref="BG78:BI93">
    <cfRule type="cellIs" dxfId="4337" priority="8980" stopIfTrue="1" operator="equal">
      <formula>"h"</formula>
    </cfRule>
    <cfRule type="cellIs" dxfId="4336" priority="8981" stopIfTrue="1" operator="equal">
      <formula>"g"</formula>
    </cfRule>
  </conditionalFormatting>
  <conditionalFormatting sqref="BG78:BI93">
    <cfRule type="cellIs" dxfId="4335" priority="8979" stopIfTrue="1" operator="equal">
      <formula>"f"</formula>
    </cfRule>
  </conditionalFormatting>
  <conditionalFormatting sqref="BG78:BI93">
    <cfRule type="cellIs" dxfId="4334" priority="8977" stopIfTrue="1" operator="equal">
      <formula>"h"</formula>
    </cfRule>
    <cfRule type="cellIs" dxfId="4333" priority="8978" stopIfTrue="1" operator="equal">
      <formula>"g"</formula>
    </cfRule>
  </conditionalFormatting>
  <conditionalFormatting sqref="BG78:BI93">
    <cfRule type="cellIs" dxfId="4332" priority="8976" stopIfTrue="1" operator="equal">
      <formula>"f"</formula>
    </cfRule>
  </conditionalFormatting>
  <conditionalFormatting sqref="BG78:BI93">
    <cfRule type="cellIs" dxfId="4331" priority="8974" stopIfTrue="1" operator="equal">
      <formula>"h"</formula>
    </cfRule>
    <cfRule type="cellIs" dxfId="4330" priority="8975" stopIfTrue="1" operator="equal">
      <formula>"g"</formula>
    </cfRule>
  </conditionalFormatting>
  <conditionalFormatting sqref="BG78:BI93">
    <cfRule type="cellIs" dxfId="4329" priority="8973" stopIfTrue="1" operator="equal">
      <formula>"f"</formula>
    </cfRule>
  </conditionalFormatting>
  <conditionalFormatting sqref="BG78:BI93">
    <cfRule type="cellIs" dxfId="4328" priority="8971" stopIfTrue="1" operator="equal">
      <formula>"h"</formula>
    </cfRule>
    <cfRule type="cellIs" dxfId="4327" priority="8972" stopIfTrue="1" operator="equal">
      <formula>"g"</formula>
    </cfRule>
  </conditionalFormatting>
  <conditionalFormatting sqref="BG78:BI93">
    <cfRule type="cellIs" dxfId="4326" priority="8970" stopIfTrue="1" operator="equal">
      <formula>"f"</formula>
    </cfRule>
  </conditionalFormatting>
  <conditionalFormatting sqref="BG78:BI93">
    <cfRule type="cellIs" dxfId="4325" priority="8968" stopIfTrue="1" operator="equal">
      <formula>"h"</formula>
    </cfRule>
    <cfRule type="cellIs" dxfId="4324" priority="8969" stopIfTrue="1" operator="equal">
      <formula>"g"</formula>
    </cfRule>
  </conditionalFormatting>
  <conditionalFormatting sqref="BG78:BI93">
    <cfRule type="cellIs" dxfId="4323" priority="8967" stopIfTrue="1" operator="equal">
      <formula>"f"</formula>
    </cfRule>
  </conditionalFormatting>
  <conditionalFormatting sqref="BG78:BI93">
    <cfRule type="cellIs" dxfId="4322" priority="8965" stopIfTrue="1" operator="equal">
      <formula>"h"</formula>
    </cfRule>
    <cfRule type="cellIs" dxfId="4321" priority="8966" stopIfTrue="1" operator="equal">
      <formula>"g"</formula>
    </cfRule>
  </conditionalFormatting>
  <conditionalFormatting sqref="BG78:BI93">
    <cfRule type="cellIs" dxfId="4320" priority="8964" stopIfTrue="1" operator="equal">
      <formula>"f"</formula>
    </cfRule>
  </conditionalFormatting>
  <conditionalFormatting sqref="BG78:BI93">
    <cfRule type="cellIs" dxfId="4319" priority="8962" stopIfTrue="1" operator="equal">
      <formula>"h"</formula>
    </cfRule>
    <cfRule type="cellIs" dxfId="4318" priority="8963" stopIfTrue="1" operator="equal">
      <formula>"g"</formula>
    </cfRule>
  </conditionalFormatting>
  <conditionalFormatting sqref="BG78:BI93">
    <cfRule type="cellIs" dxfId="4317" priority="8961" stopIfTrue="1" operator="equal">
      <formula>"f"</formula>
    </cfRule>
  </conditionalFormatting>
  <conditionalFormatting sqref="BG78:BI93">
    <cfRule type="cellIs" dxfId="4316" priority="8959" stopIfTrue="1" operator="equal">
      <formula>"h"</formula>
    </cfRule>
    <cfRule type="cellIs" dxfId="4315" priority="8960" stopIfTrue="1" operator="equal">
      <formula>"g"</formula>
    </cfRule>
  </conditionalFormatting>
  <conditionalFormatting sqref="BG78:BI93">
    <cfRule type="cellIs" dxfId="4314" priority="8958" stopIfTrue="1" operator="equal">
      <formula>"f"</formula>
    </cfRule>
  </conditionalFormatting>
  <conditionalFormatting sqref="BG78:BI93">
    <cfRule type="cellIs" dxfId="4313" priority="8956" stopIfTrue="1" operator="equal">
      <formula>"h"</formula>
    </cfRule>
    <cfRule type="cellIs" dxfId="4312" priority="8957" stopIfTrue="1" operator="equal">
      <formula>"g"</formula>
    </cfRule>
  </conditionalFormatting>
  <conditionalFormatting sqref="BG78:BI93">
    <cfRule type="cellIs" dxfId="4311" priority="8952" stopIfTrue="1" operator="equal">
      <formula>"f"</formula>
    </cfRule>
  </conditionalFormatting>
  <conditionalFormatting sqref="BG78:BI93">
    <cfRule type="cellIs" dxfId="4310" priority="8950" stopIfTrue="1" operator="equal">
      <formula>"h"</formula>
    </cfRule>
    <cfRule type="cellIs" dxfId="4309" priority="8951" stopIfTrue="1" operator="equal">
      <formula>"g"</formula>
    </cfRule>
  </conditionalFormatting>
  <conditionalFormatting sqref="BG78:BI93">
    <cfRule type="cellIs" dxfId="4308" priority="8955" stopIfTrue="1" operator="equal">
      <formula>"f"</formula>
    </cfRule>
  </conditionalFormatting>
  <conditionalFormatting sqref="BG78:BI93">
    <cfRule type="cellIs" dxfId="4307" priority="8953" stopIfTrue="1" operator="equal">
      <formula>"h"</formula>
    </cfRule>
    <cfRule type="cellIs" dxfId="4306" priority="8954" stopIfTrue="1" operator="equal">
      <formula>"g"</formula>
    </cfRule>
  </conditionalFormatting>
  <conditionalFormatting sqref="BG78:BI93">
    <cfRule type="cellIs" dxfId="4305" priority="8949" stopIfTrue="1" operator="equal">
      <formula>"f"</formula>
    </cfRule>
  </conditionalFormatting>
  <conditionalFormatting sqref="BG78:BI93">
    <cfRule type="cellIs" dxfId="4304" priority="8947" stopIfTrue="1" operator="equal">
      <formula>"h"</formula>
    </cfRule>
    <cfRule type="cellIs" dxfId="4303" priority="8948" stopIfTrue="1" operator="equal">
      <formula>"g"</formula>
    </cfRule>
  </conditionalFormatting>
  <conditionalFormatting sqref="BG78:BI93">
    <cfRule type="cellIs" dxfId="4302" priority="8946" stopIfTrue="1" operator="equal">
      <formula>"f"</formula>
    </cfRule>
  </conditionalFormatting>
  <conditionalFormatting sqref="BG78:BI93">
    <cfRule type="cellIs" dxfId="4301" priority="8944" stopIfTrue="1" operator="equal">
      <formula>"h"</formula>
    </cfRule>
    <cfRule type="cellIs" dxfId="4300" priority="8945" stopIfTrue="1" operator="equal">
      <formula>"g"</formula>
    </cfRule>
  </conditionalFormatting>
  <conditionalFormatting sqref="BG78:BI93">
    <cfRule type="cellIs" dxfId="4299" priority="8940" stopIfTrue="1" operator="equal">
      <formula>"f"</formula>
    </cfRule>
  </conditionalFormatting>
  <conditionalFormatting sqref="BG78:BI93">
    <cfRule type="cellIs" dxfId="4298" priority="8938" stopIfTrue="1" operator="equal">
      <formula>"h"</formula>
    </cfRule>
    <cfRule type="cellIs" dxfId="4297" priority="8939" stopIfTrue="1" operator="equal">
      <formula>"g"</formula>
    </cfRule>
  </conditionalFormatting>
  <conditionalFormatting sqref="BG78:BI93">
    <cfRule type="cellIs" dxfId="4296" priority="8943" stopIfTrue="1" operator="equal">
      <formula>"f"</formula>
    </cfRule>
  </conditionalFormatting>
  <conditionalFormatting sqref="BG78:BI93">
    <cfRule type="cellIs" dxfId="4295" priority="8941" stopIfTrue="1" operator="equal">
      <formula>"h"</formula>
    </cfRule>
    <cfRule type="cellIs" dxfId="4294" priority="8942" stopIfTrue="1" operator="equal">
      <formula>"g"</formula>
    </cfRule>
  </conditionalFormatting>
  <conditionalFormatting sqref="BG78:BI93">
    <cfRule type="cellIs" dxfId="4293" priority="8937" stopIfTrue="1" operator="equal">
      <formula>"f"</formula>
    </cfRule>
  </conditionalFormatting>
  <conditionalFormatting sqref="BG78:BI93">
    <cfRule type="cellIs" dxfId="4292" priority="8935" stopIfTrue="1" operator="equal">
      <formula>"h"</formula>
    </cfRule>
    <cfRule type="cellIs" dxfId="4291" priority="8936" stopIfTrue="1" operator="equal">
      <formula>"g"</formula>
    </cfRule>
  </conditionalFormatting>
  <conditionalFormatting sqref="BG78:BI93">
    <cfRule type="cellIs" dxfId="4290" priority="8934" stopIfTrue="1" operator="equal">
      <formula>"f"</formula>
    </cfRule>
  </conditionalFormatting>
  <conditionalFormatting sqref="BG78:BI93">
    <cfRule type="cellIs" dxfId="4289" priority="8932" stopIfTrue="1" operator="equal">
      <formula>"h"</formula>
    </cfRule>
    <cfRule type="cellIs" dxfId="4288" priority="8933" stopIfTrue="1" operator="equal">
      <formula>"g"</formula>
    </cfRule>
  </conditionalFormatting>
  <conditionalFormatting sqref="BG78:BI93">
    <cfRule type="cellIs" dxfId="4287" priority="8931" stopIfTrue="1" operator="equal">
      <formula>"f"</formula>
    </cfRule>
  </conditionalFormatting>
  <conditionalFormatting sqref="BG78:BI93">
    <cfRule type="cellIs" dxfId="4286" priority="8929" stopIfTrue="1" operator="equal">
      <formula>"h"</formula>
    </cfRule>
    <cfRule type="cellIs" dxfId="4285" priority="8930" stopIfTrue="1" operator="equal">
      <formula>"g"</formula>
    </cfRule>
  </conditionalFormatting>
  <conditionalFormatting sqref="BG78:BI93">
    <cfRule type="cellIs" dxfId="4284" priority="8928" stopIfTrue="1" operator="equal">
      <formula>"f"</formula>
    </cfRule>
  </conditionalFormatting>
  <conditionalFormatting sqref="BG78:BI93">
    <cfRule type="cellIs" dxfId="4283" priority="8926" stopIfTrue="1" operator="equal">
      <formula>"h"</formula>
    </cfRule>
    <cfRule type="cellIs" dxfId="4282" priority="8927" stopIfTrue="1" operator="equal">
      <formula>"g"</formula>
    </cfRule>
  </conditionalFormatting>
  <conditionalFormatting sqref="BG78:BI93">
    <cfRule type="cellIs" dxfId="4281" priority="8922" stopIfTrue="1" operator="equal">
      <formula>"f"</formula>
    </cfRule>
  </conditionalFormatting>
  <conditionalFormatting sqref="BG78:BI93">
    <cfRule type="cellIs" dxfId="4280" priority="8920" stopIfTrue="1" operator="equal">
      <formula>"h"</formula>
    </cfRule>
    <cfRule type="cellIs" dxfId="4279" priority="8921" stopIfTrue="1" operator="equal">
      <formula>"g"</formula>
    </cfRule>
  </conditionalFormatting>
  <conditionalFormatting sqref="BG78:BI93">
    <cfRule type="cellIs" dxfId="4278" priority="8919" stopIfTrue="1" operator="equal">
      <formula>"f"</formula>
    </cfRule>
  </conditionalFormatting>
  <conditionalFormatting sqref="BG78:BI93">
    <cfRule type="cellIs" dxfId="4277" priority="8917" stopIfTrue="1" operator="equal">
      <formula>"h"</formula>
    </cfRule>
    <cfRule type="cellIs" dxfId="4276" priority="8918" stopIfTrue="1" operator="equal">
      <formula>"g"</formula>
    </cfRule>
  </conditionalFormatting>
  <conditionalFormatting sqref="BG78:BI93">
    <cfRule type="cellIs" dxfId="4275" priority="8916" stopIfTrue="1" operator="equal">
      <formula>"f"</formula>
    </cfRule>
  </conditionalFormatting>
  <conditionalFormatting sqref="BG78:BI93">
    <cfRule type="cellIs" dxfId="4274" priority="8914" stopIfTrue="1" operator="equal">
      <formula>"h"</formula>
    </cfRule>
    <cfRule type="cellIs" dxfId="4273" priority="8915" stopIfTrue="1" operator="equal">
      <formula>"g"</formula>
    </cfRule>
  </conditionalFormatting>
  <conditionalFormatting sqref="BG78:BI93">
    <cfRule type="cellIs" dxfId="4272" priority="8925" stopIfTrue="1" operator="equal">
      <formula>"f"</formula>
    </cfRule>
  </conditionalFormatting>
  <conditionalFormatting sqref="BG78:BI93">
    <cfRule type="cellIs" dxfId="4271" priority="8923" stopIfTrue="1" operator="equal">
      <formula>"h"</formula>
    </cfRule>
    <cfRule type="cellIs" dxfId="4270" priority="8924" stopIfTrue="1" operator="equal">
      <formula>"g"</formula>
    </cfRule>
  </conditionalFormatting>
  <conditionalFormatting sqref="BG78:BI93">
    <cfRule type="cellIs" dxfId="4269" priority="8913" stopIfTrue="1" operator="equal">
      <formula>"f"</formula>
    </cfRule>
  </conditionalFormatting>
  <conditionalFormatting sqref="BG78:BI93">
    <cfRule type="cellIs" dxfId="4268" priority="8911" stopIfTrue="1" operator="equal">
      <formula>"h"</formula>
    </cfRule>
    <cfRule type="cellIs" dxfId="4267" priority="8912" stopIfTrue="1" operator="equal">
      <formula>"g"</formula>
    </cfRule>
  </conditionalFormatting>
  <conditionalFormatting sqref="BL78:BM93">
    <cfRule type="cellIs" dxfId="4266" priority="8910" stopIfTrue="1" operator="equal">
      <formula>"f"</formula>
    </cfRule>
  </conditionalFormatting>
  <conditionalFormatting sqref="BL78:BM93">
    <cfRule type="cellIs" dxfId="4265" priority="8908" stopIfTrue="1" operator="equal">
      <formula>"h"</formula>
    </cfRule>
    <cfRule type="cellIs" dxfId="4264" priority="8909" stopIfTrue="1" operator="equal">
      <formula>"g"</formula>
    </cfRule>
  </conditionalFormatting>
  <conditionalFormatting sqref="BL78:BM93">
    <cfRule type="cellIs" dxfId="4263" priority="8907" stopIfTrue="1" operator="equal">
      <formula>"f"</formula>
    </cfRule>
  </conditionalFormatting>
  <conditionalFormatting sqref="BL78:BM93">
    <cfRule type="cellIs" dxfId="4262" priority="8905" stopIfTrue="1" operator="equal">
      <formula>"h"</formula>
    </cfRule>
    <cfRule type="cellIs" dxfId="4261" priority="8906" stopIfTrue="1" operator="equal">
      <formula>"g"</formula>
    </cfRule>
  </conditionalFormatting>
  <conditionalFormatting sqref="BL78:BM93">
    <cfRule type="cellIs" dxfId="4260" priority="8904" stopIfTrue="1" operator="equal">
      <formula>"f"</formula>
    </cfRule>
  </conditionalFormatting>
  <conditionalFormatting sqref="BL78:BM93">
    <cfRule type="cellIs" dxfId="4259" priority="8902" stopIfTrue="1" operator="equal">
      <formula>"h"</formula>
    </cfRule>
    <cfRule type="cellIs" dxfId="4258" priority="8903" stopIfTrue="1" operator="equal">
      <formula>"g"</formula>
    </cfRule>
  </conditionalFormatting>
  <conditionalFormatting sqref="BL78:BM93">
    <cfRule type="cellIs" dxfId="4257" priority="8901" stopIfTrue="1" operator="equal">
      <formula>"f"</formula>
    </cfRule>
  </conditionalFormatting>
  <conditionalFormatting sqref="BL78:BM93">
    <cfRule type="cellIs" dxfId="4256" priority="8899" stopIfTrue="1" operator="equal">
      <formula>"h"</formula>
    </cfRule>
    <cfRule type="cellIs" dxfId="4255" priority="8900" stopIfTrue="1" operator="equal">
      <formula>"g"</formula>
    </cfRule>
  </conditionalFormatting>
  <conditionalFormatting sqref="BL78:BM93">
    <cfRule type="cellIs" dxfId="4254" priority="8898" stopIfTrue="1" operator="equal">
      <formula>"f"</formula>
    </cfRule>
  </conditionalFormatting>
  <conditionalFormatting sqref="BL78:BM93">
    <cfRule type="cellIs" dxfId="4253" priority="8896" stopIfTrue="1" operator="equal">
      <formula>"h"</formula>
    </cfRule>
    <cfRule type="cellIs" dxfId="4252" priority="8897" stopIfTrue="1" operator="equal">
      <formula>"g"</formula>
    </cfRule>
  </conditionalFormatting>
  <conditionalFormatting sqref="BL78:BM93">
    <cfRule type="cellIs" dxfId="4251" priority="8892" stopIfTrue="1" operator="equal">
      <formula>"f"</formula>
    </cfRule>
  </conditionalFormatting>
  <conditionalFormatting sqref="BL78:BM93">
    <cfRule type="cellIs" dxfId="4250" priority="8890" stopIfTrue="1" operator="equal">
      <formula>"h"</formula>
    </cfRule>
    <cfRule type="cellIs" dxfId="4249" priority="8891" stopIfTrue="1" operator="equal">
      <formula>"g"</formula>
    </cfRule>
  </conditionalFormatting>
  <conditionalFormatting sqref="BL78:BM93">
    <cfRule type="cellIs" dxfId="4248" priority="8895" stopIfTrue="1" operator="equal">
      <formula>"f"</formula>
    </cfRule>
  </conditionalFormatting>
  <conditionalFormatting sqref="BL78:BM93">
    <cfRule type="cellIs" dxfId="4247" priority="8893" stopIfTrue="1" operator="equal">
      <formula>"h"</formula>
    </cfRule>
    <cfRule type="cellIs" dxfId="4246" priority="8894" stopIfTrue="1" operator="equal">
      <formula>"g"</formula>
    </cfRule>
  </conditionalFormatting>
  <conditionalFormatting sqref="BL78:BM93">
    <cfRule type="cellIs" dxfId="4245" priority="8889" stopIfTrue="1" operator="equal">
      <formula>"f"</formula>
    </cfRule>
  </conditionalFormatting>
  <conditionalFormatting sqref="BL78:BM93">
    <cfRule type="cellIs" dxfId="4244" priority="8887" stopIfTrue="1" operator="equal">
      <formula>"h"</formula>
    </cfRule>
    <cfRule type="cellIs" dxfId="4243" priority="8888" stopIfTrue="1" operator="equal">
      <formula>"g"</formula>
    </cfRule>
  </conditionalFormatting>
  <conditionalFormatting sqref="BO78:BO93">
    <cfRule type="cellIs" dxfId="4242" priority="8886" stopIfTrue="1" operator="equal">
      <formula>"f"</formula>
    </cfRule>
  </conditionalFormatting>
  <conditionalFormatting sqref="BO78:BO93">
    <cfRule type="cellIs" dxfId="4241" priority="8884" stopIfTrue="1" operator="equal">
      <formula>"h"</formula>
    </cfRule>
    <cfRule type="cellIs" dxfId="4240" priority="8885" stopIfTrue="1" operator="equal">
      <formula>"g"</formula>
    </cfRule>
  </conditionalFormatting>
  <conditionalFormatting sqref="BO78:BO93">
    <cfRule type="cellIs" dxfId="4239" priority="8880" stopIfTrue="1" operator="equal">
      <formula>"f"</formula>
    </cfRule>
  </conditionalFormatting>
  <conditionalFormatting sqref="BO78:BO93">
    <cfRule type="cellIs" dxfId="4238" priority="8878" stopIfTrue="1" operator="equal">
      <formula>"h"</formula>
    </cfRule>
    <cfRule type="cellIs" dxfId="4237" priority="8879" stopIfTrue="1" operator="equal">
      <formula>"g"</formula>
    </cfRule>
  </conditionalFormatting>
  <conditionalFormatting sqref="BO78:BO93">
    <cfRule type="cellIs" dxfId="4236" priority="8883" stopIfTrue="1" operator="equal">
      <formula>"f"</formula>
    </cfRule>
  </conditionalFormatting>
  <conditionalFormatting sqref="BO78:BO93">
    <cfRule type="cellIs" dxfId="4235" priority="8881" stopIfTrue="1" operator="equal">
      <formula>"h"</formula>
    </cfRule>
    <cfRule type="cellIs" dxfId="4234" priority="8882" stopIfTrue="1" operator="equal">
      <formula>"g"</formula>
    </cfRule>
  </conditionalFormatting>
  <conditionalFormatting sqref="BO78:BO93">
    <cfRule type="cellIs" dxfId="4233" priority="8877" stopIfTrue="1" operator="equal">
      <formula>"f"</formula>
    </cfRule>
  </conditionalFormatting>
  <conditionalFormatting sqref="BO78:BO93">
    <cfRule type="cellIs" dxfId="4232" priority="8875" stopIfTrue="1" operator="equal">
      <formula>"h"</formula>
    </cfRule>
    <cfRule type="cellIs" dxfId="4231" priority="8876" stopIfTrue="1" operator="equal">
      <formula>"g"</formula>
    </cfRule>
  </conditionalFormatting>
  <conditionalFormatting sqref="BO78:BO93">
    <cfRule type="cellIs" dxfId="4230" priority="8874" stopIfTrue="1" operator="equal">
      <formula>"f"</formula>
    </cfRule>
  </conditionalFormatting>
  <conditionalFormatting sqref="BO78:BO93">
    <cfRule type="cellIs" dxfId="4229" priority="8872" stopIfTrue="1" operator="equal">
      <formula>"h"</formula>
    </cfRule>
    <cfRule type="cellIs" dxfId="4228" priority="8873" stopIfTrue="1" operator="equal">
      <formula>"g"</formula>
    </cfRule>
  </conditionalFormatting>
  <conditionalFormatting sqref="BO78:BO93">
    <cfRule type="cellIs" dxfId="4227" priority="8871" stopIfTrue="1" operator="equal">
      <formula>"f"</formula>
    </cfRule>
  </conditionalFormatting>
  <conditionalFormatting sqref="BO78:BO93">
    <cfRule type="cellIs" dxfId="4226" priority="8869" stopIfTrue="1" operator="equal">
      <formula>"h"</formula>
    </cfRule>
    <cfRule type="cellIs" dxfId="4225" priority="8870" stopIfTrue="1" operator="equal">
      <formula>"g"</formula>
    </cfRule>
  </conditionalFormatting>
  <conditionalFormatting sqref="BO78:BO93">
    <cfRule type="cellIs" dxfId="4224" priority="8868" stopIfTrue="1" operator="equal">
      <formula>"f"</formula>
    </cfRule>
  </conditionalFormatting>
  <conditionalFormatting sqref="BO78:BO93">
    <cfRule type="cellIs" dxfId="4223" priority="8866" stopIfTrue="1" operator="equal">
      <formula>"h"</formula>
    </cfRule>
    <cfRule type="cellIs" dxfId="4222" priority="8867" stopIfTrue="1" operator="equal">
      <formula>"g"</formula>
    </cfRule>
  </conditionalFormatting>
  <conditionalFormatting sqref="BO78:BO93">
    <cfRule type="cellIs" dxfId="4221" priority="8865" stopIfTrue="1" operator="equal">
      <formula>"f"</formula>
    </cfRule>
  </conditionalFormatting>
  <conditionalFormatting sqref="BO78:BO93">
    <cfRule type="cellIs" dxfId="4220" priority="8863" stopIfTrue="1" operator="equal">
      <formula>"h"</formula>
    </cfRule>
    <cfRule type="cellIs" dxfId="4219" priority="8864" stopIfTrue="1" operator="equal">
      <formula>"g"</formula>
    </cfRule>
  </conditionalFormatting>
  <conditionalFormatting sqref="BO78:BO93">
    <cfRule type="cellIs" dxfId="4218" priority="8862" stopIfTrue="1" operator="equal">
      <formula>"f"</formula>
    </cfRule>
  </conditionalFormatting>
  <conditionalFormatting sqref="BO78:BO93">
    <cfRule type="cellIs" dxfId="4217" priority="8860" stopIfTrue="1" operator="equal">
      <formula>"h"</formula>
    </cfRule>
    <cfRule type="cellIs" dxfId="4216" priority="8861" stopIfTrue="1" operator="equal">
      <formula>"g"</formula>
    </cfRule>
  </conditionalFormatting>
  <conditionalFormatting sqref="BO78:BO93">
    <cfRule type="cellIs" dxfId="4215" priority="8856" stopIfTrue="1" operator="equal">
      <formula>"f"</formula>
    </cfRule>
  </conditionalFormatting>
  <conditionalFormatting sqref="BO78:BO93">
    <cfRule type="cellIs" dxfId="4214" priority="8854" stopIfTrue="1" operator="equal">
      <formula>"h"</formula>
    </cfRule>
    <cfRule type="cellIs" dxfId="4213" priority="8855" stopIfTrue="1" operator="equal">
      <formula>"g"</formula>
    </cfRule>
  </conditionalFormatting>
  <conditionalFormatting sqref="BO78:BO93">
    <cfRule type="cellIs" dxfId="4212" priority="8859" stopIfTrue="1" operator="equal">
      <formula>"f"</formula>
    </cfRule>
  </conditionalFormatting>
  <conditionalFormatting sqref="BO78:BO93">
    <cfRule type="cellIs" dxfId="4211" priority="8857" stopIfTrue="1" operator="equal">
      <formula>"h"</formula>
    </cfRule>
    <cfRule type="cellIs" dxfId="4210" priority="8858" stopIfTrue="1" operator="equal">
      <formula>"g"</formula>
    </cfRule>
  </conditionalFormatting>
  <conditionalFormatting sqref="BO78:BO93">
    <cfRule type="cellIs" dxfId="4209" priority="8853" stopIfTrue="1" operator="equal">
      <formula>"f"</formula>
    </cfRule>
  </conditionalFormatting>
  <conditionalFormatting sqref="BO78:BO93">
    <cfRule type="cellIs" dxfId="4208" priority="8851" stopIfTrue="1" operator="equal">
      <formula>"h"</formula>
    </cfRule>
    <cfRule type="cellIs" dxfId="4207" priority="8852" stopIfTrue="1" operator="equal">
      <formula>"g"</formula>
    </cfRule>
  </conditionalFormatting>
  <conditionalFormatting sqref="BO78:BO93">
    <cfRule type="cellIs" dxfId="4206" priority="8850" stopIfTrue="1" operator="equal">
      <formula>"f"</formula>
    </cfRule>
  </conditionalFormatting>
  <conditionalFormatting sqref="BO78:BO93">
    <cfRule type="cellIs" dxfId="4205" priority="8848" stopIfTrue="1" operator="equal">
      <formula>"h"</formula>
    </cfRule>
    <cfRule type="cellIs" dxfId="4204" priority="8849" stopIfTrue="1" operator="equal">
      <formula>"g"</formula>
    </cfRule>
  </conditionalFormatting>
  <conditionalFormatting sqref="BO78:BO93">
    <cfRule type="cellIs" dxfId="4203" priority="8847" stopIfTrue="1" operator="equal">
      <formula>"f"</formula>
    </cfRule>
  </conditionalFormatting>
  <conditionalFormatting sqref="BO78:BO93">
    <cfRule type="cellIs" dxfId="4202" priority="8845" stopIfTrue="1" operator="equal">
      <formula>"h"</formula>
    </cfRule>
    <cfRule type="cellIs" dxfId="4201" priority="8846" stopIfTrue="1" operator="equal">
      <formula>"g"</formula>
    </cfRule>
  </conditionalFormatting>
  <conditionalFormatting sqref="BO78:BO93">
    <cfRule type="cellIs" dxfId="4200" priority="8844" stopIfTrue="1" operator="equal">
      <formula>"f"</formula>
    </cfRule>
  </conditionalFormatting>
  <conditionalFormatting sqref="BO78:BO93">
    <cfRule type="cellIs" dxfId="4199" priority="8842" stopIfTrue="1" operator="equal">
      <formula>"h"</formula>
    </cfRule>
    <cfRule type="cellIs" dxfId="4198" priority="8843" stopIfTrue="1" operator="equal">
      <formula>"g"</formula>
    </cfRule>
  </conditionalFormatting>
  <conditionalFormatting sqref="AO78:AP93">
    <cfRule type="cellIs" dxfId="4197" priority="9489" stopIfTrue="1" operator="equal">
      <formula>"f"</formula>
    </cfRule>
  </conditionalFormatting>
  <conditionalFormatting sqref="AO78:AP93">
    <cfRule type="cellIs" dxfId="4196" priority="9487" stopIfTrue="1" operator="equal">
      <formula>"h"</formula>
    </cfRule>
    <cfRule type="cellIs" dxfId="4195" priority="9488" stopIfTrue="1" operator="equal">
      <formula>"g"</formula>
    </cfRule>
  </conditionalFormatting>
  <conditionalFormatting sqref="AO78:AP93">
    <cfRule type="cellIs" dxfId="4194" priority="9486" stopIfTrue="1" operator="equal">
      <formula>"f"</formula>
    </cfRule>
  </conditionalFormatting>
  <conditionalFormatting sqref="AO78:AP93">
    <cfRule type="cellIs" dxfId="4193" priority="9484" stopIfTrue="1" operator="equal">
      <formula>"h"</formula>
    </cfRule>
    <cfRule type="cellIs" dxfId="4192" priority="9485" stopIfTrue="1" operator="equal">
      <formula>"g"</formula>
    </cfRule>
  </conditionalFormatting>
  <conditionalFormatting sqref="AO78:AP93">
    <cfRule type="cellIs" dxfId="4191" priority="9480" stopIfTrue="1" operator="equal">
      <formula>"f"</formula>
    </cfRule>
  </conditionalFormatting>
  <conditionalFormatting sqref="AO78:AP93">
    <cfRule type="cellIs" dxfId="4190" priority="9478" stopIfTrue="1" operator="equal">
      <formula>"h"</formula>
    </cfRule>
    <cfRule type="cellIs" dxfId="4189" priority="9479" stopIfTrue="1" operator="equal">
      <formula>"g"</formula>
    </cfRule>
  </conditionalFormatting>
  <conditionalFormatting sqref="AO78:AP93">
    <cfRule type="cellIs" dxfId="4188" priority="9483" stopIfTrue="1" operator="equal">
      <formula>"f"</formula>
    </cfRule>
  </conditionalFormatting>
  <conditionalFormatting sqref="AO78:AP93">
    <cfRule type="cellIs" dxfId="4187" priority="9481" stopIfTrue="1" operator="equal">
      <formula>"h"</formula>
    </cfRule>
    <cfRule type="cellIs" dxfId="4186" priority="9482" stopIfTrue="1" operator="equal">
      <formula>"g"</formula>
    </cfRule>
  </conditionalFormatting>
  <conditionalFormatting sqref="AO78:AP93">
    <cfRule type="cellIs" dxfId="4185" priority="9477" stopIfTrue="1" operator="equal">
      <formula>"f"</formula>
    </cfRule>
  </conditionalFormatting>
  <conditionalFormatting sqref="AO78:AP93">
    <cfRule type="cellIs" dxfId="4184" priority="9475" stopIfTrue="1" operator="equal">
      <formula>"h"</formula>
    </cfRule>
    <cfRule type="cellIs" dxfId="4183" priority="9476" stopIfTrue="1" operator="equal">
      <formula>"g"</formula>
    </cfRule>
  </conditionalFormatting>
  <conditionalFormatting sqref="AO78:AP93">
    <cfRule type="cellIs" dxfId="4182" priority="9474" stopIfTrue="1" operator="equal">
      <formula>"f"</formula>
    </cfRule>
  </conditionalFormatting>
  <conditionalFormatting sqref="AO78:AP93">
    <cfRule type="cellIs" dxfId="4181" priority="9472" stopIfTrue="1" operator="equal">
      <formula>"h"</formula>
    </cfRule>
    <cfRule type="cellIs" dxfId="4180" priority="9473" stopIfTrue="1" operator="equal">
      <formula>"g"</formula>
    </cfRule>
  </conditionalFormatting>
  <conditionalFormatting sqref="AO78:AP93">
    <cfRule type="cellIs" dxfId="4179" priority="9471" stopIfTrue="1" operator="equal">
      <formula>"f"</formula>
    </cfRule>
  </conditionalFormatting>
  <conditionalFormatting sqref="AO78:AP93">
    <cfRule type="cellIs" dxfId="4178" priority="9469" stopIfTrue="1" operator="equal">
      <formula>"h"</formula>
    </cfRule>
    <cfRule type="cellIs" dxfId="4177" priority="9470" stopIfTrue="1" operator="equal">
      <formula>"g"</formula>
    </cfRule>
  </conditionalFormatting>
  <conditionalFormatting sqref="AO78:AP93">
    <cfRule type="cellIs" dxfId="4176" priority="9468" stopIfTrue="1" operator="equal">
      <formula>"f"</formula>
    </cfRule>
  </conditionalFormatting>
  <conditionalFormatting sqref="AO78:AP93">
    <cfRule type="cellIs" dxfId="4175" priority="9466" stopIfTrue="1" operator="equal">
      <formula>"h"</formula>
    </cfRule>
    <cfRule type="cellIs" dxfId="4174" priority="9467" stopIfTrue="1" operator="equal">
      <formula>"g"</formula>
    </cfRule>
  </conditionalFormatting>
  <conditionalFormatting sqref="AO78:AP93">
    <cfRule type="cellIs" dxfId="4173" priority="9465" stopIfTrue="1" operator="equal">
      <formula>"f"</formula>
    </cfRule>
  </conditionalFormatting>
  <conditionalFormatting sqref="AO78:AP93">
    <cfRule type="cellIs" dxfId="4172" priority="9463" stopIfTrue="1" operator="equal">
      <formula>"h"</formula>
    </cfRule>
    <cfRule type="cellIs" dxfId="4171" priority="9464" stopIfTrue="1" operator="equal">
      <formula>"g"</formula>
    </cfRule>
  </conditionalFormatting>
  <conditionalFormatting sqref="AN78:AN93 BR78:BR93">
    <cfRule type="cellIs" dxfId="4170" priority="9462" stopIfTrue="1" operator="equal">
      <formula>"f"</formula>
    </cfRule>
  </conditionalFormatting>
  <conditionalFormatting sqref="AN78:AN93 BR78:BR93">
    <cfRule type="cellIs" dxfId="4169" priority="9460" stopIfTrue="1" operator="equal">
      <formula>"h"</formula>
    </cfRule>
    <cfRule type="cellIs" dxfId="4168" priority="9461" stopIfTrue="1" operator="equal">
      <formula>"g"</formula>
    </cfRule>
  </conditionalFormatting>
  <conditionalFormatting sqref="AN78:AN93 BR78:BR93">
    <cfRule type="cellIs" dxfId="4167" priority="9456" stopIfTrue="1" operator="equal">
      <formula>"f"</formula>
    </cfRule>
  </conditionalFormatting>
  <conditionalFormatting sqref="AN78:AN93 BR78:BR93">
    <cfRule type="cellIs" dxfId="4166" priority="9454" stopIfTrue="1" operator="equal">
      <formula>"h"</formula>
    </cfRule>
    <cfRule type="cellIs" dxfId="4165" priority="9455" stopIfTrue="1" operator="equal">
      <formula>"g"</formula>
    </cfRule>
  </conditionalFormatting>
  <conditionalFormatting sqref="AN78:AN93 BR78:BR93">
    <cfRule type="cellIs" dxfId="4164" priority="9459" stopIfTrue="1" operator="equal">
      <formula>"f"</formula>
    </cfRule>
  </conditionalFormatting>
  <conditionalFormatting sqref="AN78:AN93 BR78:BR93">
    <cfRule type="cellIs" dxfId="4163" priority="9457" stopIfTrue="1" operator="equal">
      <formula>"h"</formula>
    </cfRule>
    <cfRule type="cellIs" dxfId="4162" priority="9458" stopIfTrue="1" operator="equal">
      <formula>"g"</formula>
    </cfRule>
  </conditionalFormatting>
  <conditionalFormatting sqref="AN78:AN93 BR78:BR93">
    <cfRule type="cellIs" dxfId="4161" priority="9453" stopIfTrue="1" operator="equal">
      <formula>"f"</formula>
    </cfRule>
  </conditionalFormatting>
  <conditionalFormatting sqref="AN78:AN93 BR78:BR93">
    <cfRule type="cellIs" dxfId="4160" priority="9451" stopIfTrue="1" operator="equal">
      <formula>"h"</formula>
    </cfRule>
    <cfRule type="cellIs" dxfId="4159" priority="9452" stopIfTrue="1" operator="equal">
      <formula>"g"</formula>
    </cfRule>
  </conditionalFormatting>
  <conditionalFormatting sqref="AN78:AN93 BR78:BR93">
    <cfRule type="cellIs" dxfId="4158" priority="9450" stopIfTrue="1" operator="equal">
      <formula>"f"</formula>
    </cfRule>
  </conditionalFormatting>
  <conditionalFormatting sqref="AN78:AN93 BR78:BR93">
    <cfRule type="cellIs" dxfId="4157" priority="9448" stopIfTrue="1" operator="equal">
      <formula>"h"</formula>
    </cfRule>
    <cfRule type="cellIs" dxfId="4156" priority="9449" stopIfTrue="1" operator="equal">
      <formula>"g"</formula>
    </cfRule>
  </conditionalFormatting>
  <conditionalFormatting sqref="AN78:AN93 BR78:BR93">
    <cfRule type="cellIs" dxfId="4155" priority="9447" stopIfTrue="1" operator="equal">
      <formula>"f"</formula>
    </cfRule>
  </conditionalFormatting>
  <conditionalFormatting sqref="AN78:AN93 BR78:BR93">
    <cfRule type="cellIs" dxfId="4154" priority="9445" stopIfTrue="1" operator="equal">
      <formula>"h"</formula>
    </cfRule>
    <cfRule type="cellIs" dxfId="4153" priority="9446" stopIfTrue="1" operator="equal">
      <formula>"g"</formula>
    </cfRule>
  </conditionalFormatting>
  <conditionalFormatting sqref="AN78:AN93 BR78:BR93">
    <cfRule type="cellIs" dxfId="4152" priority="9444" stopIfTrue="1" operator="equal">
      <formula>"f"</formula>
    </cfRule>
  </conditionalFormatting>
  <conditionalFormatting sqref="AN78:AN93 BR78:BR93">
    <cfRule type="cellIs" dxfId="4151" priority="9442" stopIfTrue="1" operator="equal">
      <formula>"h"</formula>
    </cfRule>
    <cfRule type="cellIs" dxfId="4150" priority="9443" stopIfTrue="1" operator="equal">
      <formula>"g"</formula>
    </cfRule>
  </conditionalFormatting>
  <conditionalFormatting sqref="AN78:AN93 BR78:BR93">
    <cfRule type="cellIs" dxfId="4149" priority="9441" stopIfTrue="1" operator="equal">
      <formula>"f"</formula>
    </cfRule>
  </conditionalFormatting>
  <conditionalFormatting sqref="AN78:AN93 BR78:BR93">
    <cfRule type="cellIs" dxfId="4148" priority="9439" stopIfTrue="1" operator="equal">
      <formula>"h"</formula>
    </cfRule>
    <cfRule type="cellIs" dxfId="4147" priority="9440" stopIfTrue="1" operator="equal">
      <formula>"g"</formula>
    </cfRule>
  </conditionalFormatting>
  <conditionalFormatting sqref="AN78:AN93 BR78:BR93">
    <cfRule type="cellIs" dxfId="4146" priority="9438" stopIfTrue="1" operator="equal">
      <formula>"f"</formula>
    </cfRule>
  </conditionalFormatting>
  <conditionalFormatting sqref="AN78:AN93 BR78:BR93">
    <cfRule type="cellIs" dxfId="4145" priority="9436" stopIfTrue="1" operator="equal">
      <formula>"h"</formula>
    </cfRule>
    <cfRule type="cellIs" dxfId="4144" priority="9437" stopIfTrue="1" operator="equal">
      <formula>"g"</formula>
    </cfRule>
  </conditionalFormatting>
  <conditionalFormatting sqref="AN78:AN93 BR78:BR93">
    <cfRule type="cellIs" dxfId="4143" priority="9435" stopIfTrue="1" operator="equal">
      <formula>"f"</formula>
    </cfRule>
  </conditionalFormatting>
  <conditionalFormatting sqref="AN78:AN93 BR78:BR93">
    <cfRule type="cellIs" dxfId="4142" priority="9433" stopIfTrue="1" operator="equal">
      <formula>"h"</formula>
    </cfRule>
    <cfRule type="cellIs" dxfId="4141" priority="9434" stopIfTrue="1" operator="equal">
      <formula>"g"</formula>
    </cfRule>
  </conditionalFormatting>
  <conditionalFormatting sqref="AN78:AN93 BR78:BR93">
    <cfRule type="cellIs" dxfId="4140" priority="9432" stopIfTrue="1" operator="equal">
      <formula>"f"</formula>
    </cfRule>
  </conditionalFormatting>
  <conditionalFormatting sqref="AN78:AN93 BR78:BR93">
    <cfRule type="cellIs" dxfId="4139" priority="9430" stopIfTrue="1" operator="equal">
      <formula>"h"</formula>
    </cfRule>
    <cfRule type="cellIs" dxfId="4138" priority="9431" stopIfTrue="1" operator="equal">
      <formula>"g"</formula>
    </cfRule>
  </conditionalFormatting>
  <conditionalFormatting sqref="AN78:AN93 BR78:BR93">
    <cfRule type="cellIs" dxfId="4137" priority="9429" stopIfTrue="1" operator="equal">
      <formula>"f"</formula>
    </cfRule>
  </conditionalFormatting>
  <conditionalFormatting sqref="AN78:AN93 BR78:BR93">
    <cfRule type="cellIs" dxfId="4136" priority="9427" stopIfTrue="1" operator="equal">
      <formula>"h"</formula>
    </cfRule>
    <cfRule type="cellIs" dxfId="4135" priority="9428" stopIfTrue="1" operator="equal">
      <formula>"g"</formula>
    </cfRule>
  </conditionalFormatting>
  <conditionalFormatting sqref="AN78:AN93 BR78:BR93">
    <cfRule type="cellIs" dxfId="4134" priority="9426" stopIfTrue="1" operator="equal">
      <formula>"f"</formula>
    </cfRule>
  </conditionalFormatting>
  <conditionalFormatting sqref="AN78:AN93 BR78:BR93">
    <cfRule type="cellIs" dxfId="4133" priority="9424" stopIfTrue="1" operator="equal">
      <formula>"h"</formula>
    </cfRule>
    <cfRule type="cellIs" dxfId="4132" priority="9425" stopIfTrue="1" operator="equal">
      <formula>"g"</formula>
    </cfRule>
  </conditionalFormatting>
  <conditionalFormatting sqref="AN78:AN93 BR78:BR93">
    <cfRule type="cellIs" dxfId="4131" priority="9423" stopIfTrue="1" operator="equal">
      <formula>"f"</formula>
    </cfRule>
  </conditionalFormatting>
  <conditionalFormatting sqref="AN78:AN93 BR78:BR93">
    <cfRule type="cellIs" dxfId="4130" priority="9421" stopIfTrue="1" operator="equal">
      <formula>"h"</formula>
    </cfRule>
    <cfRule type="cellIs" dxfId="4129" priority="9422" stopIfTrue="1" operator="equal">
      <formula>"g"</formula>
    </cfRule>
  </conditionalFormatting>
  <conditionalFormatting sqref="AN78:AN93 BR78:BR93">
    <cfRule type="cellIs" dxfId="4128" priority="9420" stopIfTrue="1" operator="equal">
      <formula>"f"</formula>
    </cfRule>
  </conditionalFormatting>
  <conditionalFormatting sqref="AN78:AN93 BR78:BR93">
    <cfRule type="cellIs" dxfId="4127" priority="9418" stopIfTrue="1" operator="equal">
      <formula>"h"</formula>
    </cfRule>
    <cfRule type="cellIs" dxfId="4126" priority="9419" stopIfTrue="1" operator="equal">
      <formula>"g"</formula>
    </cfRule>
  </conditionalFormatting>
  <conditionalFormatting sqref="BD78:BD93">
    <cfRule type="cellIs" dxfId="4125" priority="9225" stopIfTrue="1" operator="equal">
      <formula>"f"</formula>
    </cfRule>
  </conditionalFormatting>
  <conditionalFormatting sqref="BD78:BD93">
    <cfRule type="cellIs" dxfId="4124" priority="9223" stopIfTrue="1" operator="equal">
      <formula>"h"</formula>
    </cfRule>
    <cfRule type="cellIs" dxfId="4123" priority="9224" stopIfTrue="1" operator="equal">
      <formula>"g"</formula>
    </cfRule>
  </conditionalFormatting>
  <conditionalFormatting sqref="BC78:BD93">
    <cfRule type="cellIs" dxfId="4122" priority="9222" stopIfTrue="1" operator="equal">
      <formula>"f"</formula>
    </cfRule>
  </conditionalFormatting>
  <conditionalFormatting sqref="BC78:BD93">
    <cfRule type="cellIs" dxfId="4121" priority="9220" stopIfTrue="1" operator="equal">
      <formula>"h"</formula>
    </cfRule>
    <cfRule type="cellIs" dxfId="4120" priority="9221" stopIfTrue="1" operator="equal">
      <formula>"g"</formula>
    </cfRule>
  </conditionalFormatting>
  <conditionalFormatting sqref="BC78:BD93">
    <cfRule type="cellIs" dxfId="4119" priority="9216" stopIfTrue="1" operator="equal">
      <formula>"f"</formula>
    </cfRule>
  </conditionalFormatting>
  <conditionalFormatting sqref="BC78:BD93">
    <cfRule type="cellIs" dxfId="4118" priority="9214" stopIfTrue="1" operator="equal">
      <formula>"h"</formula>
    </cfRule>
    <cfRule type="cellIs" dxfId="4117" priority="9215" stopIfTrue="1" operator="equal">
      <formula>"g"</formula>
    </cfRule>
  </conditionalFormatting>
  <conditionalFormatting sqref="BC78:BD93">
    <cfRule type="cellIs" dxfId="4116" priority="9219" stopIfTrue="1" operator="equal">
      <formula>"f"</formula>
    </cfRule>
  </conditionalFormatting>
  <conditionalFormatting sqref="BC78:BD93">
    <cfRule type="cellIs" dxfId="4115" priority="9217" stopIfTrue="1" operator="equal">
      <formula>"h"</formula>
    </cfRule>
    <cfRule type="cellIs" dxfId="4114" priority="9218" stopIfTrue="1" operator="equal">
      <formula>"g"</formula>
    </cfRule>
  </conditionalFormatting>
  <conditionalFormatting sqref="BC78:BD93">
    <cfRule type="cellIs" dxfId="4113" priority="9213" stopIfTrue="1" operator="equal">
      <formula>"f"</formula>
    </cfRule>
  </conditionalFormatting>
  <conditionalFormatting sqref="BC78:BD93">
    <cfRule type="cellIs" dxfId="4112" priority="9211" stopIfTrue="1" operator="equal">
      <formula>"h"</formula>
    </cfRule>
    <cfRule type="cellIs" dxfId="4111" priority="9212" stopIfTrue="1" operator="equal">
      <formula>"g"</formula>
    </cfRule>
  </conditionalFormatting>
  <conditionalFormatting sqref="BC78:BD93">
    <cfRule type="cellIs" dxfId="4110" priority="9210" stopIfTrue="1" operator="equal">
      <formula>"f"</formula>
    </cfRule>
  </conditionalFormatting>
  <conditionalFormatting sqref="BC78:BD93">
    <cfRule type="cellIs" dxfId="4109" priority="9208" stopIfTrue="1" operator="equal">
      <formula>"h"</formula>
    </cfRule>
    <cfRule type="cellIs" dxfId="4108" priority="9209" stopIfTrue="1" operator="equal">
      <formula>"g"</formula>
    </cfRule>
  </conditionalFormatting>
  <conditionalFormatting sqref="BC78:BD93">
    <cfRule type="cellIs" dxfId="4107" priority="9204" stopIfTrue="1" operator="equal">
      <formula>"f"</formula>
    </cfRule>
  </conditionalFormatting>
  <conditionalFormatting sqref="BC78:BD93">
    <cfRule type="cellIs" dxfId="4106" priority="9202" stopIfTrue="1" operator="equal">
      <formula>"h"</formula>
    </cfRule>
    <cfRule type="cellIs" dxfId="4105" priority="9203" stopIfTrue="1" operator="equal">
      <formula>"g"</formula>
    </cfRule>
  </conditionalFormatting>
  <conditionalFormatting sqref="BC78:BD93">
    <cfRule type="cellIs" dxfId="4104" priority="9207" stopIfTrue="1" operator="equal">
      <formula>"f"</formula>
    </cfRule>
  </conditionalFormatting>
  <conditionalFormatting sqref="BC78:BD93">
    <cfRule type="cellIs" dxfId="4103" priority="9205" stopIfTrue="1" operator="equal">
      <formula>"h"</formula>
    </cfRule>
    <cfRule type="cellIs" dxfId="4102" priority="9206" stopIfTrue="1" operator="equal">
      <formula>"g"</formula>
    </cfRule>
  </conditionalFormatting>
  <conditionalFormatting sqref="AZ78:BB93">
    <cfRule type="cellIs" dxfId="4101" priority="9129" stopIfTrue="1" operator="equal">
      <formula>"f"</formula>
    </cfRule>
  </conditionalFormatting>
  <conditionalFormatting sqref="AZ78:BB93">
    <cfRule type="cellIs" dxfId="4100" priority="9127" stopIfTrue="1" operator="equal">
      <formula>"h"</formula>
    </cfRule>
    <cfRule type="cellIs" dxfId="4099" priority="9128" stopIfTrue="1" operator="equal">
      <formula>"g"</formula>
    </cfRule>
  </conditionalFormatting>
  <conditionalFormatting sqref="AZ78:BB93">
    <cfRule type="cellIs" dxfId="4098" priority="9120" stopIfTrue="1" operator="equal">
      <formula>"f"</formula>
    </cfRule>
  </conditionalFormatting>
  <conditionalFormatting sqref="AZ78:BB93">
    <cfRule type="cellIs" dxfId="4097" priority="9118" stopIfTrue="1" operator="equal">
      <formula>"h"</formula>
    </cfRule>
    <cfRule type="cellIs" dxfId="4096" priority="9119" stopIfTrue="1" operator="equal">
      <formula>"g"</formula>
    </cfRule>
  </conditionalFormatting>
  <conditionalFormatting sqref="AZ78:BB93">
    <cfRule type="cellIs" dxfId="4095" priority="9117" stopIfTrue="1" operator="equal">
      <formula>"f"</formula>
    </cfRule>
  </conditionalFormatting>
  <conditionalFormatting sqref="AZ78:BB93">
    <cfRule type="cellIs" dxfId="4094" priority="9115" stopIfTrue="1" operator="equal">
      <formula>"h"</formula>
    </cfRule>
    <cfRule type="cellIs" dxfId="4093" priority="9116" stopIfTrue="1" operator="equal">
      <formula>"g"</formula>
    </cfRule>
  </conditionalFormatting>
  <conditionalFormatting sqref="AZ78:BB93">
    <cfRule type="cellIs" dxfId="4092" priority="9108" stopIfTrue="1" operator="equal">
      <formula>"f"</formula>
    </cfRule>
  </conditionalFormatting>
  <conditionalFormatting sqref="AZ78:BB93">
    <cfRule type="cellIs" dxfId="4091" priority="9106" stopIfTrue="1" operator="equal">
      <formula>"h"</formula>
    </cfRule>
    <cfRule type="cellIs" dxfId="4090" priority="9107" stopIfTrue="1" operator="equal">
      <formula>"g"</formula>
    </cfRule>
  </conditionalFormatting>
  <conditionalFormatting sqref="BE78:BF93">
    <cfRule type="cellIs" dxfId="4089" priority="9102" stopIfTrue="1" operator="equal">
      <formula>"f"</formula>
    </cfRule>
  </conditionalFormatting>
  <conditionalFormatting sqref="BE78:BF93">
    <cfRule type="cellIs" dxfId="4088" priority="9100" stopIfTrue="1" operator="equal">
      <formula>"h"</formula>
    </cfRule>
    <cfRule type="cellIs" dxfId="4087" priority="9101" stopIfTrue="1" operator="equal">
      <formula>"g"</formula>
    </cfRule>
  </conditionalFormatting>
  <conditionalFormatting sqref="BE78:BF93">
    <cfRule type="cellIs" dxfId="4086" priority="9096" stopIfTrue="1" operator="equal">
      <formula>"f"</formula>
    </cfRule>
  </conditionalFormatting>
  <conditionalFormatting sqref="BE78:BF93">
    <cfRule type="cellIs" dxfId="4085" priority="9094" stopIfTrue="1" operator="equal">
      <formula>"h"</formula>
    </cfRule>
    <cfRule type="cellIs" dxfId="4084" priority="9095" stopIfTrue="1" operator="equal">
      <formula>"g"</formula>
    </cfRule>
  </conditionalFormatting>
  <conditionalFormatting sqref="BE78:BF93">
    <cfRule type="cellIs" dxfId="4083" priority="9087" stopIfTrue="1" operator="equal">
      <formula>"f"</formula>
    </cfRule>
  </conditionalFormatting>
  <conditionalFormatting sqref="BE78:BF93">
    <cfRule type="cellIs" dxfId="4082" priority="9085" stopIfTrue="1" operator="equal">
      <formula>"h"</formula>
    </cfRule>
    <cfRule type="cellIs" dxfId="4081" priority="9086" stopIfTrue="1" operator="equal">
      <formula>"g"</formula>
    </cfRule>
  </conditionalFormatting>
  <conditionalFormatting sqref="BE78:BF93">
    <cfRule type="cellIs" dxfId="4080" priority="9093" stopIfTrue="1" operator="equal">
      <formula>"f"</formula>
    </cfRule>
  </conditionalFormatting>
  <conditionalFormatting sqref="BE78:BF93">
    <cfRule type="cellIs" dxfId="4079" priority="9091" stopIfTrue="1" operator="equal">
      <formula>"h"</formula>
    </cfRule>
    <cfRule type="cellIs" dxfId="4078" priority="9092" stopIfTrue="1" operator="equal">
      <formula>"g"</formula>
    </cfRule>
  </conditionalFormatting>
  <conditionalFormatting sqref="BE78:BF93">
    <cfRule type="cellIs" dxfId="4077" priority="9081" stopIfTrue="1" operator="equal">
      <formula>"f"</formula>
    </cfRule>
  </conditionalFormatting>
  <conditionalFormatting sqref="BE78:BF93">
    <cfRule type="cellIs" dxfId="4076" priority="9079" stopIfTrue="1" operator="equal">
      <formula>"h"</formula>
    </cfRule>
    <cfRule type="cellIs" dxfId="4075" priority="9080" stopIfTrue="1" operator="equal">
      <formula>"g"</formula>
    </cfRule>
  </conditionalFormatting>
  <conditionalFormatting sqref="BJ78:BJ93">
    <cfRule type="cellIs" dxfId="4074" priority="9078" stopIfTrue="1" operator="equal">
      <formula>"f"</formula>
    </cfRule>
  </conditionalFormatting>
  <conditionalFormatting sqref="BJ78:BJ93">
    <cfRule type="cellIs" dxfId="4073" priority="9076" stopIfTrue="1" operator="equal">
      <formula>"h"</formula>
    </cfRule>
    <cfRule type="cellIs" dxfId="4072" priority="9077" stopIfTrue="1" operator="equal">
      <formula>"g"</formula>
    </cfRule>
  </conditionalFormatting>
  <conditionalFormatting sqref="BJ78:BJ93">
    <cfRule type="cellIs" dxfId="4071" priority="9072" stopIfTrue="1" operator="equal">
      <formula>"f"</formula>
    </cfRule>
  </conditionalFormatting>
  <conditionalFormatting sqref="BJ78:BJ93">
    <cfRule type="cellIs" dxfId="4070" priority="9070" stopIfTrue="1" operator="equal">
      <formula>"h"</formula>
    </cfRule>
    <cfRule type="cellIs" dxfId="4069" priority="9071" stopIfTrue="1" operator="equal">
      <formula>"g"</formula>
    </cfRule>
  </conditionalFormatting>
  <conditionalFormatting sqref="BJ78:BJ93">
    <cfRule type="cellIs" dxfId="4068" priority="9075" stopIfTrue="1" operator="equal">
      <formula>"f"</formula>
    </cfRule>
  </conditionalFormatting>
  <conditionalFormatting sqref="BJ78:BJ93">
    <cfRule type="cellIs" dxfId="4067" priority="9073" stopIfTrue="1" operator="equal">
      <formula>"h"</formula>
    </cfRule>
    <cfRule type="cellIs" dxfId="4066" priority="9074" stopIfTrue="1" operator="equal">
      <formula>"g"</formula>
    </cfRule>
  </conditionalFormatting>
  <conditionalFormatting sqref="BJ78:BJ93">
    <cfRule type="cellIs" dxfId="4065" priority="9069" stopIfTrue="1" operator="equal">
      <formula>"f"</formula>
    </cfRule>
  </conditionalFormatting>
  <conditionalFormatting sqref="BJ78:BJ93">
    <cfRule type="cellIs" dxfId="4064" priority="9067" stopIfTrue="1" operator="equal">
      <formula>"h"</formula>
    </cfRule>
    <cfRule type="cellIs" dxfId="4063" priority="9068" stopIfTrue="1" operator="equal">
      <formula>"g"</formula>
    </cfRule>
  </conditionalFormatting>
  <conditionalFormatting sqref="BJ78:BJ93">
    <cfRule type="cellIs" dxfId="4062" priority="9066" stopIfTrue="1" operator="equal">
      <formula>"f"</formula>
    </cfRule>
  </conditionalFormatting>
  <conditionalFormatting sqref="BJ78:BJ93">
    <cfRule type="cellIs" dxfId="4061" priority="9064" stopIfTrue="1" operator="equal">
      <formula>"h"</formula>
    </cfRule>
    <cfRule type="cellIs" dxfId="4060" priority="9065" stopIfTrue="1" operator="equal">
      <formula>"g"</formula>
    </cfRule>
  </conditionalFormatting>
  <conditionalFormatting sqref="BJ78:BJ93">
    <cfRule type="cellIs" dxfId="4059" priority="9060" stopIfTrue="1" operator="equal">
      <formula>"f"</formula>
    </cfRule>
  </conditionalFormatting>
  <conditionalFormatting sqref="BJ78:BJ93">
    <cfRule type="cellIs" dxfId="4058" priority="9058" stopIfTrue="1" operator="equal">
      <formula>"h"</formula>
    </cfRule>
    <cfRule type="cellIs" dxfId="4057" priority="9059" stopIfTrue="1" operator="equal">
      <formula>"g"</formula>
    </cfRule>
  </conditionalFormatting>
  <conditionalFormatting sqref="BJ78:BJ93">
    <cfRule type="cellIs" dxfId="4056" priority="9063" stopIfTrue="1" operator="equal">
      <formula>"f"</formula>
    </cfRule>
  </conditionalFormatting>
  <conditionalFormatting sqref="BJ78:BJ93">
    <cfRule type="cellIs" dxfId="4055" priority="9061" stopIfTrue="1" operator="equal">
      <formula>"h"</formula>
    </cfRule>
    <cfRule type="cellIs" dxfId="4054" priority="9062" stopIfTrue="1" operator="equal">
      <formula>"g"</formula>
    </cfRule>
  </conditionalFormatting>
  <conditionalFormatting sqref="AN78:AN93 BR78:BR93">
    <cfRule type="cellIs" dxfId="4053" priority="9417" stopIfTrue="1" operator="equal">
      <formula>"f"</formula>
    </cfRule>
  </conditionalFormatting>
  <conditionalFormatting sqref="AN78:AN93 BR78:BR93">
    <cfRule type="cellIs" dxfId="4052" priority="9415" stopIfTrue="1" operator="equal">
      <formula>"h"</formula>
    </cfRule>
    <cfRule type="cellIs" dxfId="4051" priority="9416" stopIfTrue="1" operator="equal">
      <formula>"g"</formula>
    </cfRule>
  </conditionalFormatting>
  <conditionalFormatting sqref="AN78:AN93 BR78:BR93">
    <cfRule type="cellIs" dxfId="4050" priority="9414" stopIfTrue="1" operator="equal">
      <formula>"f"</formula>
    </cfRule>
  </conditionalFormatting>
  <conditionalFormatting sqref="AN78:AN93 BR78:BR93">
    <cfRule type="cellIs" dxfId="4049" priority="9412" stopIfTrue="1" operator="equal">
      <formula>"h"</formula>
    </cfRule>
    <cfRule type="cellIs" dxfId="4048" priority="9413" stopIfTrue="1" operator="equal">
      <formula>"g"</formula>
    </cfRule>
  </conditionalFormatting>
  <conditionalFormatting sqref="AN78:AN93 BR78:BR93">
    <cfRule type="cellIs" dxfId="4047" priority="9408" stopIfTrue="1" operator="equal">
      <formula>"f"</formula>
    </cfRule>
  </conditionalFormatting>
  <conditionalFormatting sqref="AN78:AN93 BR78:BR93">
    <cfRule type="cellIs" dxfId="4046" priority="9406" stopIfTrue="1" operator="equal">
      <formula>"h"</formula>
    </cfRule>
    <cfRule type="cellIs" dxfId="4045" priority="9407" stopIfTrue="1" operator="equal">
      <formula>"g"</formula>
    </cfRule>
  </conditionalFormatting>
  <conditionalFormatting sqref="AN78:AN93 BR78:BR93">
    <cfRule type="cellIs" dxfId="4044" priority="9411" stopIfTrue="1" operator="equal">
      <formula>"f"</formula>
    </cfRule>
  </conditionalFormatting>
  <conditionalFormatting sqref="AN78:AN93 BR78:BR93">
    <cfRule type="cellIs" dxfId="4043" priority="9409" stopIfTrue="1" operator="equal">
      <formula>"h"</formula>
    </cfRule>
    <cfRule type="cellIs" dxfId="4042" priority="9410" stopIfTrue="1" operator="equal">
      <formula>"g"</formula>
    </cfRule>
  </conditionalFormatting>
  <conditionalFormatting sqref="AN78:AN93 BR78:BR93">
    <cfRule type="cellIs" dxfId="4041" priority="9405" stopIfTrue="1" operator="equal">
      <formula>"f"</formula>
    </cfRule>
  </conditionalFormatting>
  <conditionalFormatting sqref="AN78:AN93 BR78:BR93">
    <cfRule type="cellIs" dxfId="4040" priority="9403" stopIfTrue="1" operator="equal">
      <formula>"h"</formula>
    </cfRule>
    <cfRule type="cellIs" dxfId="4039" priority="9404" stopIfTrue="1" operator="equal">
      <formula>"g"</formula>
    </cfRule>
  </conditionalFormatting>
  <conditionalFormatting sqref="AN78:AN93 BR78:BR93">
    <cfRule type="cellIs" dxfId="4038" priority="9402" stopIfTrue="1" operator="equal">
      <formula>"f"</formula>
    </cfRule>
  </conditionalFormatting>
  <conditionalFormatting sqref="AN78:AN93 BR78:BR93">
    <cfRule type="cellIs" dxfId="4037" priority="9400" stopIfTrue="1" operator="equal">
      <formula>"h"</formula>
    </cfRule>
    <cfRule type="cellIs" dxfId="4036" priority="9401" stopIfTrue="1" operator="equal">
      <formula>"g"</formula>
    </cfRule>
  </conditionalFormatting>
  <conditionalFormatting sqref="AN78:AN93 BR78:BR93">
    <cfRule type="cellIs" dxfId="4035" priority="9396" stopIfTrue="1" operator="equal">
      <formula>"f"</formula>
    </cfRule>
  </conditionalFormatting>
  <conditionalFormatting sqref="AN78:AN93 BR78:BR93">
    <cfRule type="cellIs" dxfId="4034" priority="9394" stopIfTrue="1" operator="equal">
      <formula>"h"</formula>
    </cfRule>
    <cfRule type="cellIs" dxfId="4033" priority="9395" stopIfTrue="1" operator="equal">
      <formula>"g"</formula>
    </cfRule>
  </conditionalFormatting>
  <conditionalFormatting sqref="AN78:AN93 BR78:BR93">
    <cfRule type="cellIs" dxfId="4032" priority="9399" stopIfTrue="1" operator="equal">
      <formula>"f"</formula>
    </cfRule>
  </conditionalFormatting>
  <conditionalFormatting sqref="AN78:AN93 BR78:BR93">
    <cfRule type="cellIs" dxfId="4031" priority="9397" stopIfTrue="1" operator="equal">
      <formula>"h"</formula>
    </cfRule>
    <cfRule type="cellIs" dxfId="4030" priority="9398" stopIfTrue="1" operator="equal">
      <formula>"g"</formula>
    </cfRule>
  </conditionalFormatting>
  <conditionalFormatting sqref="AN78:AN93 BR78:BR93">
    <cfRule type="cellIs" dxfId="4029" priority="9393" stopIfTrue="1" operator="equal">
      <formula>"f"</formula>
    </cfRule>
  </conditionalFormatting>
  <conditionalFormatting sqref="AN78:AN93 BR78:BR93">
    <cfRule type="cellIs" dxfId="4028" priority="9391" stopIfTrue="1" operator="equal">
      <formula>"h"</formula>
    </cfRule>
    <cfRule type="cellIs" dxfId="4027" priority="9392" stopIfTrue="1" operator="equal">
      <formula>"g"</formula>
    </cfRule>
  </conditionalFormatting>
  <conditionalFormatting sqref="AQ78:AR93">
    <cfRule type="cellIs" dxfId="4026" priority="9390" stopIfTrue="1" operator="equal">
      <formula>"f"</formula>
    </cfRule>
  </conditionalFormatting>
  <conditionalFormatting sqref="AQ78:AR93">
    <cfRule type="cellIs" dxfId="4025" priority="9388" stopIfTrue="1" operator="equal">
      <formula>"h"</formula>
    </cfRule>
    <cfRule type="cellIs" dxfId="4024" priority="9389" stopIfTrue="1" operator="equal">
      <formula>"g"</formula>
    </cfRule>
  </conditionalFormatting>
  <conditionalFormatting sqref="AQ78:AR93">
    <cfRule type="cellIs" dxfId="4023" priority="9387" stopIfTrue="1" operator="equal">
      <formula>"f"</formula>
    </cfRule>
  </conditionalFormatting>
  <conditionalFormatting sqref="AQ78:AR93">
    <cfRule type="cellIs" dxfId="4022" priority="9385" stopIfTrue="1" operator="equal">
      <formula>"h"</formula>
    </cfRule>
    <cfRule type="cellIs" dxfId="4021" priority="9386" stopIfTrue="1" operator="equal">
      <formula>"g"</formula>
    </cfRule>
  </conditionalFormatting>
  <conditionalFormatting sqref="AQ78:AR93">
    <cfRule type="cellIs" dxfId="4020" priority="9384" stopIfTrue="1" operator="equal">
      <formula>"f"</formula>
    </cfRule>
  </conditionalFormatting>
  <conditionalFormatting sqref="AQ78:AR93">
    <cfRule type="cellIs" dxfId="4019" priority="9382" stopIfTrue="1" operator="equal">
      <formula>"h"</formula>
    </cfRule>
    <cfRule type="cellIs" dxfId="4018" priority="9383" stopIfTrue="1" operator="equal">
      <formula>"g"</formula>
    </cfRule>
  </conditionalFormatting>
  <conditionalFormatting sqref="AQ78:AR93">
    <cfRule type="cellIs" dxfId="4017" priority="9378" stopIfTrue="1" operator="equal">
      <formula>"f"</formula>
    </cfRule>
  </conditionalFormatting>
  <conditionalFormatting sqref="AQ78:AR93">
    <cfRule type="cellIs" dxfId="4016" priority="9376" stopIfTrue="1" operator="equal">
      <formula>"h"</formula>
    </cfRule>
    <cfRule type="cellIs" dxfId="4015" priority="9377" stopIfTrue="1" operator="equal">
      <formula>"g"</formula>
    </cfRule>
  </conditionalFormatting>
  <conditionalFormatting sqref="AQ78:AR93">
    <cfRule type="cellIs" dxfId="4014" priority="9375" stopIfTrue="1" operator="equal">
      <formula>"f"</formula>
    </cfRule>
  </conditionalFormatting>
  <conditionalFormatting sqref="AQ78:AR93">
    <cfRule type="cellIs" dxfId="4013" priority="9373" stopIfTrue="1" operator="equal">
      <formula>"h"</formula>
    </cfRule>
    <cfRule type="cellIs" dxfId="4012" priority="9374" stopIfTrue="1" operator="equal">
      <formula>"g"</formula>
    </cfRule>
  </conditionalFormatting>
  <conditionalFormatting sqref="AQ78:AR93">
    <cfRule type="cellIs" dxfId="4011" priority="9372" stopIfTrue="1" operator="equal">
      <formula>"f"</formula>
    </cfRule>
  </conditionalFormatting>
  <conditionalFormatting sqref="AQ78:AR93">
    <cfRule type="cellIs" dxfId="4010" priority="9370" stopIfTrue="1" operator="equal">
      <formula>"h"</formula>
    </cfRule>
    <cfRule type="cellIs" dxfId="4009" priority="9371" stopIfTrue="1" operator="equal">
      <formula>"g"</formula>
    </cfRule>
  </conditionalFormatting>
  <conditionalFormatting sqref="AQ78:AR93">
    <cfRule type="cellIs" dxfId="4008" priority="9381" stopIfTrue="1" operator="equal">
      <formula>"f"</formula>
    </cfRule>
  </conditionalFormatting>
  <conditionalFormatting sqref="AQ78:AR93">
    <cfRule type="cellIs" dxfId="4007" priority="9379" stopIfTrue="1" operator="equal">
      <formula>"h"</formula>
    </cfRule>
    <cfRule type="cellIs" dxfId="4006" priority="9380" stopIfTrue="1" operator="equal">
      <formula>"g"</formula>
    </cfRule>
  </conditionalFormatting>
  <conditionalFormatting sqref="AQ78:AR93">
    <cfRule type="cellIs" dxfId="4005" priority="9369" stopIfTrue="1" operator="equal">
      <formula>"f"</formula>
    </cfRule>
  </conditionalFormatting>
  <conditionalFormatting sqref="AQ78:AR93">
    <cfRule type="cellIs" dxfId="4004" priority="9367" stopIfTrue="1" operator="equal">
      <formula>"h"</formula>
    </cfRule>
    <cfRule type="cellIs" dxfId="4003" priority="9368" stopIfTrue="1" operator="equal">
      <formula>"g"</formula>
    </cfRule>
  </conditionalFormatting>
  <conditionalFormatting sqref="AS78:AU93">
    <cfRule type="cellIs" dxfId="4002" priority="9366" stopIfTrue="1" operator="equal">
      <formula>"f"</formula>
    </cfRule>
  </conditionalFormatting>
  <conditionalFormatting sqref="AS78:AU93">
    <cfRule type="cellIs" dxfId="4001" priority="9364" stopIfTrue="1" operator="equal">
      <formula>"h"</formula>
    </cfRule>
    <cfRule type="cellIs" dxfId="4000" priority="9365" stopIfTrue="1" operator="equal">
      <formula>"g"</formula>
    </cfRule>
  </conditionalFormatting>
  <conditionalFormatting sqref="AS78:AU93">
    <cfRule type="cellIs" dxfId="3999" priority="9363" stopIfTrue="1" operator="equal">
      <formula>"f"</formula>
    </cfRule>
  </conditionalFormatting>
  <conditionalFormatting sqref="AS78:AU93">
    <cfRule type="cellIs" dxfId="3998" priority="9361" stopIfTrue="1" operator="equal">
      <formula>"h"</formula>
    </cfRule>
    <cfRule type="cellIs" dxfId="3997" priority="9362" stopIfTrue="1" operator="equal">
      <formula>"g"</formula>
    </cfRule>
  </conditionalFormatting>
  <conditionalFormatting sqref="AS78:AU93">
    <cfRule type="cellIs" dxfId="3996" priority="9360" stopIfTrue="1" operator="equal">
      <formula>"f"</formula>
    </cfRule>
  </conditionalFormatting>
  <conditionalFormatting sqref="AS78:AU93">
    <cfRule type="cellIs" dxfId="3995" priority="9358" stopIfTrue="1" operator="equal">
      <formula>"h"</formula>
    </cfRule>
    <cfRule type="cellIs" dxfId="3994" priority="9359" stopIfTrue="1" operator="equal">
      <formula>"g"</formula>
    </cfRule>
  </conditionalFormatting>
  <conditionalFormatting sqref="AS78:AU93">
    <cfRule type="cellIs" dxfId="3993" priority="9357" stopIfTrue="1" operator="equal">
      <formula>"f"</formula>
    </cfRule>
  </conditionalFormatting>
  <conditionalFormatting sqref="AS78:AU93">
    <cfRule type="cellIs" dxfId="3992" priority="9355" stopIfTrue="1" operator="equal">
      <formula>"h"</formula>
    </cfRule>
    <cfRule type="cellIs" dxfId="3991" priority="9356" stopIfTrue="1" operator="equal">
      <formula>"g"</formula>
    </cfRule>
  </conditionalFormatting>
  <conditionalFormatting sqref="AS78:AU93">
    <cfRule type="cellIs" dxfId="3990" priority="9354" stopIfTrue="1" operator="equal">
      <formula>"f"</formula>
    </cfRule>
  </conditionalFormatting>
  <conditionalFormatting sqref="AS78:AU93">
    <cfRule type="cellIs" dxfId="3989" priority="9352" stopIfTrue="1" operator="equal">
      <formula>"h"</formula>
    </cfRule>
    <cfRule type="cellIs" dxfId="3988" priority="9353" stopIfTrue="1" operator="equal">
      <formula>"g"</formula>
    </cfRule>
  </conditionalFormatting>
  <conditionalFormatting sqref="AS78:AU93">
    <cfRule type="cellIs" dxfId="3987" priority="9348" stopIfTrue="1" operator="equal">
      <formula>"f"</formula>
    </cfRule>
  </conditionalFormatting>
  <conditionalFormatting sqref="AS78:AU93">
    <cfRule type="cellIs" dxfId="3986" priority="9346" stopIfTrue="1" operator="equal">
      <formula>"h"</formula>
    </cfRule>
    <cfRule type="cellIs" dxfId="3985" priority="9347" stopIfTrue="1" operator="equal">
      <formula>"g"</formula>
    </cfRule>
  </conditionalFormatting>
  <conditionalFormatting sqref="AS78:AU93">
    <cfRule type="cellIs" dxfId="3984" priority="9351" stopIfTrue="1" operator="equal">
      <formula>"f"</formula>
    </cfRule>
  </conditionalFormatting>
  <conditionalFormatting sqref="AS78:AU93">
    <cfRule type="cellIs" dxfId="3983" priority="9349" stopIfTrue="1" operator="equal">
      <formula>"h"</formula>
    </cfRule>
    <cfRule type="cellIs" dxfId="3982" priority="9350" stopIfTrue="1" operator="equal">
      <formula>"g"</formula>
    </cfRule>
  </conditionalFormatting>
  <conditionalFormatting sqref="AS78:AU93">
    <cfRule type="cellIs" dxfId="3981" priority="9345" stopIfTrue="1" operator="equal">
      <formula>"f"</formula>
    </cfRule>
  </conditionalFormatting>
  <conditionalFormatting sqref="AS78:AU93">
    <cfRule type="cellIs" dxfId="3980" priority="9343" stopIfTrue="1" operator="equal">
      <formula>"h"</formula>
    </cfRule>
    <cfRule type="cellIs" dxfId="3979" priority="9344" stopIfTrue="1" operator="equal">
      <formula>"g"</formula>
    </cfRule>
  </conditionalFormatting>
  <conditionalFormatting sqref="AS78:AU93">
    <cfRule type="cellIs" dxfId="3978" priority="9342" stopIfTrue="1" operator="equal">
      <formula>"f"</formula>
    </cfRule>
  </conditionalFormatting>
  <conditionalFormatting sqref="AS78:AU93">
    <cfRule type="cellIs" dxfId="3977" priority="9340" stopIfTrue="1" operator="equal">
      <formula>"h"</formula>
    </cfRule>
    <cfRule type="cellIs" dxfId="3976" priority="9341" stopIfTrue="1" operator="equal">
      <formula>"g"</formula>
    </cfRule>
  </conditionalFormatting>
  <conditionalFormatting sqref="AS78:AU93">
    <cfRule type="cellIs" dxfId="3975" priority="9336" stopIfTrue="1" operator="equal">
      <formula>"f"</formula>
    </cfRule>
  </conditionalFormatting>
  <conditionalFormatting sqref="AS78:AU93">
    <cfRule type="cellIs" dxfId="3974" priority="9334" stopIfTrue="1" operator="equal">
      <formula>"h"</formula>
    </cfRule>
    <cfRule type="cellIs" dxfId="3973" priority="9335" stopIfTrue="1" operator="equal">
      <formula>"g"</formula>
    </cfRule>
  </conditionalFormatting>
  <conditionalFormatting sqref="AS78:AU93">
    <cfRule type="cellIs" dxfId="3972" priority="9339" stopIfTrue="1" operator="equal">
      <formula>"f"</formula>
    </cfRule>
  </conditionalFormatting>
  <conditionalFormatting sqref="AS78:AU93">
    <cfRule type="cellIs" dxfId="3971" priority="9337" stopIfTrue="1" operator="equal">
      <formula>"h"</formula>
    </cfRule>
    <cfRule type="cellIs" dxfId="3970" priority="9338" stopIfTrue="1" operator="equal">
      <formula>"g"</formula>
    </cfRule>
  </conditionalFormatting>
  <conditionalFormatting sqref="AS78:AU93">
    <cfRule type="cellIs" dxfId="3969" priority="9333" stopIfTrue="1" operator="equal">
      <formula>"f"</formula>
    </cfRule>
  </conditionalFormatting>
  <conditionalFormatting sqref="AS78:AU93">
    <cfRule type="cellIs" dxfId="3968" priority="9331" stopIfTrue="1" operator="equal">
      <formula>"h"</formula>
    </cfRule>
    <cfRule type="cellIs" dxfId="3967" priority="9332" stopIfTrue="1" operator="equal">
      <formula>"g"</formula>
    </cfRule>
  </conditionalFormatting>
  <conditionalFormatting sqref="AS78:AU93">
    <cfRule type="cellIs" dxfId="3966" priority="9330" stopIfTrue="1" operator="equal">
      <formula>"f"</formula>
    </cfRule>
  </conditionalFormatting>
  <conditionalFormatting sqref="AS78:AU93">
    <cfRule type="cellIs" dxfId="3965" priority="9328" stopIfTrue="1" operator="equal">
      <formula>"h"</formula>
    </cfRule>
    <cfRule type="cellIs" dxfId="3964" priority="9329" stopIfTrue="1" operator="equal">
      <formula>"g"</formula>
    </cfRule>
  </conditionalFormatting>
  <conditionalFormatting sqref="AS78:AU93">
    <cfRule type="cellIs" dxfId="3963" priority="9327" stopIfTrue="1" operator="equal">
      <formula>"f"</formula>
    </cfRule>
  </conditionalFormatting>
  <conditionalFormatting sqref="AS78:AU93">
    <cfRule type="cellIs" dxfId="3962" priority="9325" stopIfTrue="1" operator="equal">
      <formula>"h"</formula>
    </cfRule>
    <cfRule type="cellIs" dxfId="3961" priority="9326" stopIfTrue="1" operator="equal">
      <formula>"g"</formula>
    </cfRule>
  </conditionalFormatting>
  <conditionalFormatting sqref="AS78:AU93">
    <cfRule type="cellIs" dxfId="3960" priority="9324" stopIfTrue="1" operator="equal">
      <formula>"f"</formula>
    </cfRule>
  </conditionalFormatting>
  <conditionalFormatting sqref="AS78:AU93">
    <cfRule type="cellIs" dxfId="3959" priority="9322" stopIfTrue="1" operator="equal">
      <formula>"h"</formula>
    </cfRule>
    <cfRule type="cellIs" dxfId="3958" priority="9323" stopIfTrue="1" operator="equal">
      <formula>"g"</formula>
    </cfRule>
  </conditionalFormatting>
  <conditionalFormatting sqref="BP78:BP93">
    <cfRule type="cellIs" dxfId="3957" priority="9537" stopIfTrue="1" operator="equal">
      <formula>"f"</formula>
    </cfRule>
  </conditionalFormatting>
  <conditionalFormatting sqref="BP78:BP93">
    <cfRule type="cellIs" dxfId="3956" priority="9535" stopIfTrue="1" operator="equal">
      <formula>"h"</formula>
    </cfRule>
    <cfRule type="cellIs" dxfId="3955" priority="9536" stopIfTrue="1" operator="equal">
      <formula>"g"</formula>
    </cfRule>
  </conditionalFormatting>
  <conditionalFormatting sqref="AO78:AP93">
    <cfRule type="cellIs" dxfId="3954" priority="9534" stopIfTrue="1" operator="equal">
      <formula>"f"</formula>
    </cfRule>
  </conditionalFormatting>
  <conditionalFormatting sqref="AO78:AP93">
    <cfRule type="cellIs" dxfId="3953" priority="9532" stopIfTrue="1" operator="equal">
      <formula>"h"</formula>
    </cfRule>
    <cfRule type="cellIs" dxfId="3952" priority="9533" stopIfTrue="1" operator="equal">
      <formula>"g"</formula>
    </cfRule>
  </conditionalFormatting>
  <conditionalFormatting sqref="AO78:AP93">
    <cfRule type="cellIs" dxfId="3951" priority="9531" stopIfTrue="1" operator="equal">
      <formula>"f"</formula>
    </cfRule>
  </conditionalFormatting>
  <conditionalFormatting sqref="AO78:AP93">
    <cfRule type="cellIs" dxfId="3950" priority="9529" stopIfTrue="1" operator="equal">
      <formula>"h"</formula>
    </cfRule>
    <cfRule type="cellIs" dxfId="3949" priority="9530" stopIfTrue="1" operator="equal">
      <formula>"g"</formula>
    </cfRule>
  </conditionalFormatting>
  <conditionalFormatting sqref="AO78:AP93">
    <cfRule type="cellIs" dxfId="3948" priority="9528" stopIfTrue="1" operator="equal">
      <formula>"f"</formula>
    </cfRule>
  </conditionalFormatting>
  <conditionalFormatting sqref="AO78:AP93">
    <cfRule type="cellIs" dxfId="3947" priority="9526" stopIfTrue="1" operator="equal">
      <formula>"h"</formula>
    </cfRule>
    <cfRule type="cellIs" dxfId="3946" priority="9527" stopIfTrue="1" operator="equal">
      <formula>"g"</formula>
    </cfRule>
  </conditionalFormatting>
  <conditionalFormatting sqref="AO78:AP93">
    <cfRule type="cellIs" dxfId="3945" priority="9525" stopIfTrue="1" operator="equal">
      <formula>"f"</formula>
    </cfRule>
  </conditionalFormatting>
  <conditionalFormatting sqref="AO78:AP93">
    <cfRule type="cellIs" dxfId="3944" priority="9523" stopIfTrue="1" operator="equal">
      <formula>"h"</formula>
    </cfRule>
    <cfRule type="cellIs" dxfId="3943" priority="9524" stopIfTrue="1" operator="equal">
      <formula>"g"</formula>
    </cfRule>
  </conditionalFormatting>
  <conditionalFormatting sqref="AO78:AP93">
    <cfRule type="cellIs" dxfId="3942" priority="9522" stopIfTrue="1" operator="equal">
      <formula>"f"</formula>
    </cfRule>
  </conditionalFormatting>
  <conditionalFormatting sqref="AO78:AP93">
    <cfRule type="cellIs" dxfId="3941" priority="9520" stopIfTrue="1" operator="equal">
      <formula>"h"</formula>
    </cfRule>
    <cfRule type="cellIs" dxfId="3940" priority="9521" stopIfTrue="1" operator="equal">
      <formula>"g"</formula>
    </cfRule>
  </conditionalFormatting>
  <conditionalFormatting sqref="AO78:AP93">
    <cfRule type="cellIs" dxfId="3939" priority="9519" stopIfTrue="1" operator="equal">
      <formula>"f"</formula>
    </cfRule>
  </conditionalFormatting>
  <conditionalFormatting sqref="AO78:AP93">
    <cfRule type="cellIs" dxfId="3938" priority="9517" stopIfTrue="1" operator="equal">
      <formula>"h"</formula>
    </cfRule>
    <cfRule type="cellIs" dxfId="3937" priority="9518" stopIfTrue="1" operator="equal">
      <formula>"g"</formula>
    </cfRule>
  </conditionalFormatting>
  <conditionalFormatting sqref="AO78:AP93">
    <cfRule type="cellIs" dxfId="3936" priority="9516" stopIfTrue="1" operator="equal">
      <formula>"f"</formula>
    </cfRule>
  </conditionalFormatting>
  <conditionalFormatting sqref="AO78:AP93">
    <cfRule type="cellIs" dxfId="3935" priority="9514" stopIfTrue="1" operator="equal">
      <formula>"h"</formula>
    </cfRule>
    <cfRule type="cellIs" dxfId="3934" priority="9515" stopIfTrue="1" operator="equal">
      <formula>"g"</formula>
    </cfRule>
  </conditionalFormatting>
  <conditionalFormatting sqref="BD98:BD113">
    <cfRule type="cellIs" dxfId="3933" priority="8367" stopIfTrue="1" operator="equal">
      <formula>"f"</formula>
    </cfRule>
  </conditionalFormatting>
  <conditionalFormatting sqref="BD98:BD113">
    <cfRule type="cellIs" dxfId="3932" priority="8365" stopIfTrue="1" operator="equal">
      <formula>"h"</formula>
    </cfRule>
    <cfRule type="cellIs" dxfId="3931" priority="8366" stopIfTrue="1" operator="equal">
      <formula>"g"</formula>
    </cfRule>
  </conditionalFormatting>
  <conditionalFormatting sqref="BD98:BD113">
    <cfRule type="cellIs" dxfId="3930" priority="8364" stopIfTrue="1" operator="equal">
      <formula>"f"</formula>
    </cfRule>
  </conditionalFormatting>
  <conditionalFormatting sqref="BD98:BD113">
    <cfRule type="cellIs" dxfId="3929" priority="8362" stopIfTrue="1" operator="equal">
      <formula>"h"</formula>
    </cfRule>
    <cfRule type="cellIs" dxfId="3928" priority="8363" stopIfTrue="1" operator="equal">
      <formula>"g"</formula>
    </cfRule>
  </conditionalFormatting>
  <conditionalFormatting sqref="BD98:BD113">
    <cfRule type="cellIs" dxfId="3927" priority="8361" stopIfTrue="1" operator="equal">
      <formula>"f"</formula>
    </cfRule>
  </conditionalFormatting>
  <conditionalFormatting sqref="BD98:BD113">
    <cfRule type="cellIs" dxfId="3926" priority="8359" stopIfTrue="1" operator="equal">
      <formula>"h"</formula>
    </cfRule>
    <cfRule type="cellIs" dxfId="3925" priority="8360" stopIfTrue="1" operator="equal">
      <formula>"g"</formula>
    </cfRule>
  </conditionalFormatting>
  <conditionalFormatting sqref="BD98:BD113">
    <cfRule type="cellIs" dxfId="3924" priority="8358" stopIfTrue="1" operator="equal">
      <formula>"f"</formula>
    </cfRule>
  </conditionalFormatting>
  <conditionalFormatting sqref="BD98:BD113">
    <cfRule type="cellIs" dxfId="3923" priority="8356" stopIfTrue="1" operator="equal">
      <formula>"h"</formula>
    </cfRule>
    <cfRule type="cellIs" dxfId="3922" priority="8357" stopIfTrue="1" operator="equal">
      <formula>"g"</formula>
    </cfRule>
  </conditionalFormatting>
  <conditionalFormatting sqref="AS98:AU113">
    <cfRule type="cellIs" dxfId="3921" priority="8451" stopIfTrue="1" operator="equal">
      <formula>"f"</formula>
    </cfRule>
  </conditionalFormatting>
  <conditionalFormatting sqref="AS98:AU113">
    <cfRule type="cellIs" dxfId="3920" priority="8449" stopIfTrue="1" operator="equal">
      <formula>"h"</formula>
    </cfRule>
    <cfRule type="cellIs" dxfId="3919" priority="8450" stopIfTrue="1" operator="equal">
      <formula>"g"</formula>
    </cfRule>
  </conditionalFormatting>
  <conditionalFormatting sqref="AS98:AU113">
    <cfRule type="cellIs" dxfId="3918" priority="8448" stopIfTrue="1" operator="equal">
      <formula>"f"</formula>
    </cfRule>
  </conditionalFormatting>
  <conditionalFormatting sqref="AS98:AU113">
    <cfRule type="cellIs" dxfId="3917" priority="8446" stopIfTrue="1" operator="equal">
      <formula>"h"</formula>
    </cfRule>
    <cfRule type="cellIs" dxfId="3916" priority="8447" stopIfTrue="1" operator="equal">
      <formula>"g"</formula>
    </cfRule>
  </conditionalFormatting>
  <conditionalFormatting sqref="AS98:AU113">
    <cfRule type="cellIs" dxfId="3915" priority="8445" stopIfTrue="1" operator="equal">
      <formula>"f"</formula>
    </cfRule>
  </conditionalFormatting>
  <conditionalFormatting sqref="AS98:AU113">
    <cfRule type="cellIs" dxfId="3914" priority="8443" stopIfTrue="1" operator="equal">
      <formula>"h"</formula>
    </cfRule>
    <cfRule type="cellIs" dxfId="3913" priority="8444" stopIfTrue="1" operator="equal">
      <formula>"g"</formula>
    </cfRule>
  </conditionalFormatting>
  <conditionalFormatting sqref="AS98:AU113">
    <cfRule type="cellIs" dxfId="3912" priority="8442" stopIfTrue="1" operator="equal">
      <formula>"f"</formula>
    </cfRule>
  </conditionalFormatting>
  <conditionalFormatting sqref="AS98:AU113">
    <cfRule type="cellIs" dxfId="3911" priority="8440" stopIfTrue="1" operator="equal">
      <formula>"h"</formula>
    </cfRule>
    <cfRule type="cellIs" dxfId="3910" priority="8441" stopIfTrue="1" operator="equal">
      <formula>"g"</formula>
    </cfRule>
  </conditionalFormatting>
  <conditionalFormatting sqref="AS98:AU113">
    <cfRule type="cellIs" dxfId="3909" priority="8436" stopIfTrue="1" operator="equal">
      <formula>"f"</formula>
    </cfRule>
  </conditionalFormatting>
  <conditionalFormatting sqref="AS98:AU113">
    <cfRule type="cellIs" dxfId="3908" priority="8434" stopIfTrue="1" operator="equal">
      <formula>"h"</formula>
    </cfRule>
    <cfRule type="cellIs" dxfId="3907" priority="8435" stopIfTrue="1" operator="equal">
      <formula>"g"</formula>
    </cfRule>
  </conditionalFormatting>
  <conditionalFormatting sqref="AS98:AU113">
    <cfRule type="cellIs" dxfId="3906" priority="8433" stopIfTrue="1" operator="equal">
      <formula>"f"</formula>
    </cfRule>
  </conditionalFormatting>
  <conditionalFormatting sqref="AS98:AU113">
    <cfRule type="cellIs" dxfId="3905" priority="8431" stopIfTrue="1" operator="equal">
      <formula>"h"</formula>
    </cfRule>
    <cfRule type="cellIs" dxfId="3904" priority="8432" stopIfTrue="1" operator="equal">
      <formula>"g"</formula>
    </cfRule>
  </conditionalFormatting>
  <conditionalFormatting sqref="AS98:AU113">
    <cfRule type="cellIs" dxfId="3903" priority="8430" stopIfTrue="1" operator="equal">
      <formula>"f"</formula>
    </cfRule>
  </conditionalFormatting>
  <conditionalFormatting sqref="AS98:AU113">
    <cfRule type="cellIs" dxfId="3902" priority="8428" stopIfTrue="1" operator="equal">
      <formula>"h"</formula>
    </cfRule>
    <cfRule type="cellIs" dxfId="3901" priority="8429" stopIfTrue="1" operator="equal">
      <formula>"g"</formula>
    </cfRule>
  </conditionalFormatting>
  <conditionalFormatting sqref="AS98:AU113">
    <cfRule type="cellIs" dxfId="3900" priority="8439" stopIfTrue="1" operator="equal">
      <formula>"f"</formula>
    </cfRule>
  </conditionalFormatting>
  <conditionalFormatting sqref="AS98:AU113">
    <cfRule type="cellIs" dxfId="3899" priority="8437" stopIfTrue="1" operator="equal">
      <formula>"h"</formula>
    </cfRule>
    <cfRule type="cellIs" dxfId="3898" priority="8438" stopIfTrue="1" operator="equal">
      <formula>"g"</formula>
    </cfRule>
  </conditionalFormatting>
  <conditionalFormatting sqref="AS98:AU113">
    <cfRule type="cellIs" dxfId="3897" priority="8427" stopIfTrue="1" operator="equal">
      <formula>"f"</formula>
    </cfRule>
  </conditionalFormatting>
  <conditionalFormatting sqref="AS98:AU113">
    <cfRule type="cellIs" dxfId="3896" priority="8425" stopIfTrue="1" operator="equal">
      <formula>"h"</formula>
    </cfRule>
    <cfRule type="cellIs" dxfId="3895" priority="8426" stopIfTrue="1" operator="equal">
      <formula>"g"</formula>
    </cfRule>
  </conditionalFormatting>
  <conditionalFormatting sqref="AX98:AY113">
    <cfRule type="cellIs" dxfId="3894" priority="8424" stopIfTrue="1" operator="equal">
      <formula>"f"</formula>
    </cfRule>
  </conditionalFormatting>
  <conditionalFormatting sqref="AX98:AY113">
    <cfRule type="cellIs" dxfId="3893" priority="8422" stopIfTrue="1" operator="equal">
      <formula>"h"</formula>
    </cfRule>
    <cfRule type="cellIs" dxfId="3892" priority="8423" stopIfTrue="1" operator="equal">
      <formula>"g"</formula>
    </cfRule>
  </conditionalFormatting>
  <conditionalFormatting sqref="AX98:AY113">
    <cfRule type="cellIs" dxfId="3891" priority="8418" stopIfTrue="1" operator="equal">
      <formula>"f"</formula>
    </cfRule>
  </conditionalFormatting>
  <conditionalFormatting sqref="AX98:AY113">
    <cfRule type="cellIs" dxfId="3890" priority="8416" stopIfTrue="1" operator="equal">
      <formula>"h"</formula>
    </cfRule>
    <cfRule type="cellIs" dxfId="3889" priority="8417" stopIfTrue="1" operator="equal">
      <formula>"g"</formula>
    </cfRule>
  </conditionalFormatting>
  <conditionalFormatting sqref="AX98:AY113">
    <cfRule type="cellIs" dxfId="3888" priority="8421" stopIfTrue="1" operator="equal">
      <formula>"f"</formula>
    </cfRule>
  </conditionalFormatting>
  <conditionalFormatting sqref="AX98:AY113">
    <cfRule type="cellIs" dxfId="3887" priority="8419" stopIfTrue="1" operator="equal">
      <formula>"h"</formula>
    </cfRule>
    <cfRule type="cellIs" dxfId="3886" priority="8420" stopIfTrue="1" operator="equal">
      <formula>"g"</formula>
    </cfRule>
  </conditionalFormatting>
  <conditionalFormatting sqref="AX98:AY113">
    <cfRule type="cellIs" dxfId="3885" priority="8415" stopIfTrue="1" operator="equal">
      <formula>"f"</formula>
    </cfRule>
  </conditionalFormatting>
  <conditionalFormatting sqref="AX98:AY113">
    <cfRule type="cellIs" dxfId="3884" priority="8413" stopIfTrue="1" operator="equal">
      <formula>"h"</formula>
    </cfRule>
    <cfRule type="cellIs" dxfId="3883" priority="8414" stopIfTrue="1" operator="equal">
      <formula>"g"</formula>
    </cfRule>
  </conditionalFormatting>
  <conditionalFormatting sqref="AX98:AY113">
    <cfRule type="cellIs" dxfId="3882" priority="8412" stopIfTrue="1" operator="equal">
      <formula>"f"</formula>
    </cfRule>
  </conditionalFormatting>
  <conditionalFormatting sqref="AX98:AY113">
    <cfRule type="cellIs" dxfId="3881" priority="8410" stopIfTrue="1" operator="equal">
      <formula>"h"</formula>
    </cfRule>
    <cfRule type="cellIs" dxfId="3880" priority="8411" stopIfTrue="1" operator="equal">
      <formula>"g"</formula>
    </cfRule>
  </conditionalFormatting>
  <conditionalFormatting sqref="AX98:AY113">
    <cfRule type="cellIs" dxfId="3879" priority="8406" stopIfTrue="1" operator="equal">
      <formula>"f"</formula>
    </cfRule>
  </conditionalFormatting>
  <conditionalFormatting sqref="AX98:AY113">
    <cfRule type="cellIs" dxfId="3878" priority="8404" stopIfTrue="1" operator="equal">
      <formula>"h"</formula>
    </cfRule>
    <cfRule type="cellIs" dxfId="3877" priority="8405" stopIfTrue="1" operator="equal">
      <formula>"g"</formula>
    </cfRule>
  </conditionalFormatting>
  <conditionalFormatting sqref="AX98:AY113">
    <cfRule type="cellIs" dxfId="3876" priority="8409" stopIfTrue="1" operator="equal">
      <formula>"f"</formula>
    </cfRule>
  </conditionalFormatting>
  <conditionalFormatting sqref="AX98:AY113">
    <cfRule type="cellIs" dxfId="3875" priority="8407" stopIfTrue="1" operator="equal">
      <formula>"h"</formula>
    </cfRule>
    <cfRule type="cellIs" dxfId="3874" priority="8408" stopIfTrue="1" operator="equal">
      <formula>"g"</formula>
    </cfRule>
  </conditionalFormatting>
  <conditionalFormatting sqref="AX98:AY113">
    <cfRule type="cellIs" dxfId="3873" priority="8403" stopIfTrue="1" operator="equal">
      <formula>"f"</formula>
    </cfRule>
  </conditionalFormatting>
  <conditionalFormatting sqref="AX98:AY113">
    <cfRule type="cellIs" dxfId="3872" priority="8401" stopIfTrue="1" operator="equal">
      <formula>"h"</formula>
    </cfRule>
    <cfRule type="cellIs" dxfId="3871" priority="8402" stopIfTrue="1" operator="equal">
      <formula>"g"</formula>
    </cfRule>
  </conditionalFormatting>
  <conditionalFormatting sqref="BC98:BC113">
    <cfRule type="cellIs" dxfId="3870" priority="8400" stopIfTrue="1" operator="equal">
      <formula>"f"</formula>
    </cfRule>
  </conditionalFormatting>
  <conditionalFormatting sqref="BC98:BC113">
    <cfRule type="cellIs" dxfId="3869" priority="8398" stopIfTrue="1" operator="equal">
      <formula>"h"</formula>
    </cfRule>
    <cfRule type="cellIs" dxfId="3868" priority="8399" stopIfTrue="1" operator="equal">
      <formula>"g"</formula>
    </cfRule>
  </conditionalFormatting>
  <conditionalFormatting sqref="BC98:BC113">
    <cfRule type="cellIs" dxfId="3867" priority="8397" stopIfTrue="1" operator="equal">
      <formula>"f"</formula>
    </cfRule>
  </conditionalFormatting>
  <conditionalFormatting sqref="BC98:BC113">
    <cfRule type="cellIs" dxfId="3866" priority="8395" stopIfTrue="1" operator="equal">
      <formula>"h"</formula>
    </cfRule>
    <cfRule type="cellIs" dxfId="3865" priority="8396" stopIfTrue="1" operator="equal">
      <formula>"g"</formula>
    </cfRule>
  </conditionalFormatting>
  <conditionalFormatting sqref="BC98:BC113">
    <cfRule type="cellIs" dxfId="3864" priority="8394" stopIfTrue="1" operator="equal">
      <formula>"f"</formula>
    </cfRule>
  </conditionalFormatting>
  <conditionalFormatting sqref="BC98:BC113">
    <cfRule type="cellIs" dxfId="3863" priority="8392" stopIfTrue="1" operator="equal">
      <formula>"h"</formula>
    </cfRule>
    <cfRule type="cellIs" dxfId="3862" priority="8393" stopIfTrue="1" operator="equal">
      <formula>"g"</formula>
    </cfRule>
  </conditionalFormatting>
  <conditionalFormatting sqref="BC98:BC113">
    <cfRule type="cellIs" dxfId="3861" priority="8388" stopIfTrue="1" operator="equal">
      <formula>"f"</formula>
    </cfRule>
  </conditionalFormatting>
  <conditionalFormatting sqref="BC98:BC113">
    <cfRule type="cellIs" dxfId="3860" priority="8386" stopIfTrue="1" operator="equal">
      <formula>"h"</formula>
    </cfRule>
    <cfRule type="cellIs" dxfId="3859" priority="8387" stopIfTrue="1" operator="equal">
      <formula>"g"</formula>
    </cfRule>
  </conditionalFormatting>
  <conditionalFormatting sqref="BC98:BC113">
    <cfRule type="cellIs" dxfId="3858" priority="8385" stopIfTrue="1" operator="equal">
      <formula>"f"</formula>
    </cfRule>
  </conditionalFormatting>
  <conditionalFormatting sqref="BC98:BC113">
    <cfRule type="cellIs" dxfId="3857" priority="8383" stopIfTrue="1" operator="equal">
      <formula>"h"</formula>
    </cfRule>
    <cfRule type="cellIs" dxfId="3856" priority="8384" stopIfTrue="1" operator="equal">
      <formula>"g"</formula>
    </cfRule>
  </conditionalFormatting>
  <conditionalFormatting sqref="BC98:BC113">
    <cfRule type="cellIs" dxfId="3855" priority="8382" stopIfTrue="1" operator="equal">
      <formula>"f"</formula>
    </cfRule>
  </conditionalFormatting>
  <conditionalFormatting sqref="BC98:BC113">
    <cfRule type="cellIs" dxfId="3854" priority="8380" stopIfTrue="1" operator="equal">
      <formula>"h"</formula>
    </cfRule>
    <cfRule type="cellIs" dxfId="3853" priority="8381" stopIfTrue="1" operator="equal">
      <formula>"g"</formula>
    </cfRule>
  </conditionalFormatting>
  <conditionalFormatting sqref="BC98:BC113">
    <cfRule type="cellIs" dxfId="3852" priority="8391" stopIfTrue="1" operator="equal">
      <formula>"f"</formula>
    </cfRule>
  </conditionalFormatting>
  <conditionalFormatting sqref="BC98:BC113">
    <cfRule type="cellIs" dxfId="3851" priority="8389" stopIfTrue="1" operator="equal">
      <formula>"h"</formula>
    </cfRule>
    <cfRule type="cellIs" dxfId="3850" priority="8390" stopIfTrue="1" operator="equal">
      <formula>"g"</formula>
    </cfRule>
  </conditionalFormatting>
  <conditionalFormatting sqref="BC98:BC113">
    <cfRule type="cellIs" dxfId="3849" priority="8379" stopIfTrue="1" operator="equal">
      <formula>"f"</formula>
    </cfRule>
  </conditionalFormatting>
  <conditionalFormatting sqref="BC98:BC113">
    <cfRule type="cellIs" dxfId="3848" priority="8377" stopIfTrue="1" operator="equal">
      <formula>"h"</formula>
    </cfRule>
    <cfRule type="cellIs" dxfId="3847" priority="8378" stopIfTrue="1" operator="equal">
      <formula>"g"</formula>
    </cfRule>
  </conditionalFormatting>
  <conditionalFormatting sqref="BD98:BD113">
    <cfRule type="cellIs" dxfId="3846" priority="8376" stopIfTrue="1" operator="equal">
      <formula>"f"</formula>
    </cfRule>
  </conditionalFormatting>
  <conditionalFormatting sqref="BD98:BD113">
    <cfRule type="cellIs" dxfId="3845" priority="8374" stopIfTrue="1" operator="equal">
      <formula>"h"</formula>
    </cfRule>
    <cfRule type="cellIs" dxfId="3844" priority="8375" stopIfTrue="1" operator="equal">
      <formula>"g"</formula>
    </cfRule>
  </conditionalFormatting>
  <conditionalFormatting sqref="BD98:BD113">
    <cfRule type="cellIs" dxfId="3843" priority="8370" stopIfTrue="1" operator="equal">
      <formula>"f"</formula>
    </cfRule>
  </conditionalFormatting>
  <conditionalFormatting sqref="BD98:BD113">
    <cfRule type="cellIs" dxfId="3842" priority="8368" stopIfTrue="1" operator="equal">
      <formula>"h"</formula>
    </cfRule>
    <cfRule type="cellIs" dxfId="3841" priority="8369" stopIfTrue="1" operator="equal">
      <formula>"g"</formula>
    </cfRule>
  </conditionalFormatting>
  <conditionalFormatting sqref="BD98:BD113">
    <cfRule type="cellIs" dxfId="3840" priority="8373" stopIfTrue="1" operator="equal">
      <formula>"f"</formula>
    </cfRule>
  </conditionalFormatting>
  <conditionalFormatting sqref="BD98:BD113">
    <cfRule type="cellIs" dxfId="3839" priority="8371" stopIfTrue="1" operator="equal">
      <formula>"h"</formula>
    </cfRule>
    <cfRule type="cellIs" dxfId="3838" priority="8372" stopIfTrue="1" operator="equal">
      <formula>"g"</formula>
    </cfRule>
  </conditionalFormatting>
  <conditionalFormatting sqref="BO98:BO113">
    <cfRule type="cellIs" dxfId="3837" priority="7971" stopIfTrue="1" operator="equal">
      <formula>"f"</formula>
    </cfRule>
  </conditionalFormatting>
  <conditionalFormatting sqref="BO98:BO113">
    <cfRule type="cellIs" dxfId="3836" priority="7969" stopIfTrue="1" operator="equal">
      <formula>"h"</formula>
    </cfRule>
    <cfRule type="cellIs" dxfId="3835" priority="7970" stopIfTrue="1" operator="equal">
      <formula>"g"</formula>
    </cfRule>
  </conditionalFormatting>
  <conditionalFormatting sqref="BQ98:BQ113">
    <cfRule type="cellIs" dxfId="3834" priority="8835" stopIfTrue="1" operator="equal">
      <formula>"f"</formula>
    </cfRule>
  </conditionalFormatting>
  <conditionalFormatting sqref="BQ98:BQ113">
    <cfRule type="cellIs" dxfId="3833" priority="8833" stopIfTrue="1" operator="equal">
      <formula>"h"</formula>
    </cfRule>
    <cfRule type="cellIs" dxfId="3832" priority="8834" stopIfTrue="1" operator="equal">
      <formula>"g"</formula>
    </cfRule>
  </conditionalFormatting>
  <conditionalFormatting sqref="AV98:AV113">
    <cfRule type="cellIs" dxfId="3831" priority="8832" stopIfTrue="1" operator="equal">
      <formula>"f"</formula>
    </cfRule>
  </conditionalFormatting>
  <conditionalFormatting sqref="AV98:AV113">
    <cfRule type="cellIs" dxfId="3830" priority="8830" stopIfTrue="1" operator="equal">
      <formula>"h"</formula>
    </cfRule>
    <cfRule type="cellIs" dxfId="3829" priority="8831" stopIfTrue="1" operator="equal">
      <formula>"g"</formula>
    </cfRule>
  </conditionalFormatting>
  <conditionalFormatting sqref="AV98:AV113">
    <cfRule type="cellIs" dxfId="3828" priority="8829" stopIfTrue="1" operator="equal">
      <formula>"f"</formula>
    </cfRule>
  </conditionalFormatting>
  <conditionalFormatting sqref="AV98:AV113">
    <cfRule type="cellIs" dxfId="3827" priority="8827" stopIfTrue="1" operator="equal">
      <formula>"h"</formula>
    </cfRule>
    <cfRule type="cellIs" dxfId="3826" priority="8828" stopIfTrue="1" operator="equal">
      <formula>"g"</formula>
    </cfRule>
  </conditionalFormatting>
  <conditionalFormatting sqref="AV98:AV113">
    <cfRule type="cellIs" dxfId="3825" priority="8826" stopIfTrue="1" operator="equal">
      <formula>"f"</formula>
    </cfRule>
  </conditionalFormatting>
  <conditionalFormatting sqref="AV98:AV113">
    <cfRule type="cellIs" dxfId="3824" priority="8824" stopIfTrue="1" operator="equal">
      <formula>"h"</formula>
    </cfRule>
    <cfRule type="cellIs" dxfId="3823" priority="8825" stopIfTrue="1" operator="equal">
      <formula>"g"</formula>
    </cfRule>
  </conditionalFormatting>
  <conditionalFormatting sqref="AV98:AV113">
    <cfRule type="cellIs" dxfId="3822" priority="8820" stopIfTrue="1" operator="equal">
      <formula>"f"</formula>
    </cfRule>
  </conditionalFormatting>
  <conditionalFormatting sqref="AV98:AV113">
    <cfRule type="cellIs" dxfId="3821" priority="8818" stopIfTrue="1" operator="equal">
      <formula>"h"</formula>
    </cfRule>
    <cfRule type="cellIs" dxfId="3820" priority="8819" stopIfTrue="1" operator="equal">
      <formula>"g"</formula>
    </cfRule>
  </conditionalFormatting>
  <conditionalFormatting sqref="AV98:AV113">
    <cfRule type="cellIs" dxfId="3819" priority="8817" stopIfTrue="1" operator="equal">
      <formula>"f"</formula>
    </cfRule>
  </conditionalFormatting>
  <conditionalFormatting sqref="AV98:AV113">
    <cfRule type="cellIs" dxfId="3818" priority="8815" stopIfTrue="1" operator="equal">
      <formula>"h"</formula>
    </cfRule>
    <cfRule type="cellIs" dxfId="3817" priority="8816" stopIfTrue="1" operator="equal">
      <formula>"g"</formula>
    </cfRule>
  </conditionalFormatting>
  <conditionalFormatting sqref="AV98:AV113">
    <cfRule type="cellIs" dxfId="3816" priority="8814" stopIfTrue="1" operator="equal">
      <formula>"f"</formula>
    </cfRule>
  </conditionalFormatting>
  <conditionalFormatting sqref="AV98:AV113">
    <cfRule type="cellIs" dxfId="3815" priority="8812" stopIfTrue="1" operator="equal">
      <formula>"h"</formula>
    </cfRule>
    <cfRule type="cellIs" dxfId="3814" priority="8813" stopIfTrue="1" operator="equal">
      <formula>"g"</formula>
    </cfRule>
  </conditionalFormatting>
  <conditionalFormatting sqref="AV98:AV113">
    <cfRule type="cellIs" dxfId="3813" priority="8823" stopIfTrue="1" operator="equal">
      <formula>"f"</formula>
    </cfRule>
  </conditionalFormatting>
  <conditionalFormatting sqref="AV98:AV113">
    <cfRule type="cellIs" dxfId="3812" priority="8821" stopIfTrue="1" operator="equal">
      <formula>"h"</formula>
    </cfRule>
    <cfRule type="cellIs" dxfId="3811" priority="8822" stopIfTrue="1" operator="equal">
      <formula>"g"</formula>
    </cfRule>
  </conditionalFormatting>
  <conditionalFormatting sqref="AV98:AV113">
    <cfRule type="cellIs" dxfId="3810" priority="8811" stopIfTrue="1" operator="equal">
      <formula>"f"</formula>
    </cfRule>
  </conditionalFormatting>
  <conditionalFormatting sqref="AV98:AV113">
    <cfRule type="cellIs" dxfId="3809" priority="8809" stopIfTrue="1" operator="equal">
      <formula>"h"</formula>
    </cfRule>
    <cfRule type="cellIs" dxfId="3808" priority="8810" stopIfTrue="1" operator="equal">
      <formula>"g"</formula>
    </cfRule>
  </conditionalFormatting>
  <conditionalFormatting sqref="AW98:AW113">
    <cfRule type="cellIs" dxfId="3807" priority="8808" stopIfTrue="1" operator="equal">
      <formula>"f"</formula>
    </cfRule>
  </conditionalFormatting>
  <conditionalFormatting sqref="AW98:AW113">
    <cfRule type="cellIs" dxfId="3806" priority="8806" stopIfTrue="1" operator="equal">
      <formula>"h"</formula>
    </cfRule>
    <cfRule type="cellIs" dxfId="3805" priority="8807" stopIfTrue="1" operator="equal">
      <formula>"g"</formula>
    </cfRule>
  </conditionalFormatting>
  <conditionalFormatting sqref="AW98:AW113">
    <cfRule type="cellIs" dxfId="3804" priority="8805" stopIfTrue="1" operator="equal">
      <formula>"f"</formula>
    </cfRule>
  </conditionalFormatting>
  <conditionalFormatting sqref="AW98:AW113">
    <cfRule type="cellIs" dxfId="3803" priority="8803" stopIfTrue="1" operator="equal">
      <formula>"h"</formula>
    </cfRule>
    <cfRule type="cellIs" dxfId="3802" priority="8804" stopIfTrue="1" operator="equal">
      <formula>"g"</formula>
    </cfRule>
  </conditionalFormatting>
  <conditionalFormatting sqref="AW98:AW113">
    <cfRule type="cellIs" dxfId="3801" priority="8802" stopIfTrue="1" operator="equal">
      <formula>"f"</formula>
    </cfRule>
  </conditionalFormatting>
  <conditionalFormatting sqref="AW98:AW113">
    <cfRule type="cellIs" dxfId="3800" priority="8800" stopIfTrue="1" operator="equal">
      <formula>"h"</formula>
    </cfRule>
    <cfRule type="cellIs" dxfId="3799" priority="8801" stopIfTrue="1" operator="equal">
      <formula>"g"</formula>
    </cfRule>
  </conditionalFormatting>
  <conditionalFormatting sqref="AW98:AW113">
    <cfRule type="cellIs" dxfId="3798" priority="8799" stopIfTrue="1" operator="equal">
      <formula>"f"</formula>
    </cfRule>
  </conditionalFormatting>
  <conditionalFormatting sqref="AW98:AW113">
    <cfRule type="cellIs" dxfId="3797" priority="8797" stopIfTrue="1" operator="equal">
      <formula>"h"</formula>
    </cfRule>
    <cfRule type="cellIs" dxfId="3796" priority="8798" stopIfTrue="1" operator="equal">
      <formula>"g"</formula>
    </cfRule>
  </conditionalFormatting>
  <conditionalFormatting sqref="AW98:AW113">
    <cfRule type="cellIs" dxfId="3795" priority="8796" stopIfTrue="1" operator="equal">
      <formula>"f"</formula>
    </cfRule>
  </conditionalFormatting>
  <conditionalFormatting sqref="AW98:AW113">
    <cfRule type="cellIs" dxfId="3794" priority="8794" stopIfTrue="1" operator="equal">
      <formula>"h"</formula>
    </cfRule>
    <cfRule type="cellIs" dxfId="3793" priority="8795" stopIfTrue="1" operator="equal">
      <formula>"g"</formula>
    </cfRule>
  </conditionalFormatting>
  <conditionalFormatting sqref="AW98:AW113">
    <cfRule type="cellIs" dxfId="3792" priority="8790" stopIfTrue="1" operator="equal">
      <formula>"f"</formula>
    </cfRule>
  </conditionalFormatting>
  <conditionalFormatting sqref="AW98:AW113">
    <cfRule type="cellIs" dxfId="3791" priority="8788" stopIfTrue="1" operator="equal">
      <formula>"h"</formula>
    </cfRule>
    <cfRule type="cellIs" dxfId="3790" priority="8789" stopIfTrue="1" operator="equal">
      <formula>"g"</formula>
    </cfRule>
  </conditionalFormatting>
  <conditionalFormatting sqref="AW98:AW113">
    <cfRule type="cellIs" dxfId="3789" priority="8793" stopIfTrue="1" operator="equal">
      <formula>"f"</formula>
    </cfRule>
  </conditionalFormatting>
  <conditionalFormatting sqref="AW98:AW113">
    <cfRule type="cellIs" dxfId="3788" priority="8791" stopIfTrue="1" operator="equal">
      <formula>"h"</formula>
    </cfRule>
    <cfRule type="cellIs" dxfId="3787" priority="8792" stopIfTrue="1" operator="equal">
      <formula>"g"</formula>
    </cfRule>
  </conditionalFormatting>
  <conditionalFormatting sqref="AW98:AW113">
    <cfRule type="cellIs" dxfId="3786" priority="8787" stopIfTrue="1" operator="equal">
      <formula>"f"</formula>
    </cfRule>
  </conditionalFormatting>
  <conditionalFormatting sqref="AW98:AW113">
    <cfRule type="cellIs" dxfId="3785" priority="8785" stopIfTrue="1" operator="equal">
      <formula>"h"</formula>
    </cfRule>
    <cfRule type="cellIs" dxfId="3784" priority="8786" stopIfTrue="1" operator="equal">
      <formula>"g"</formula>
    </cfRule>
  </conditionalFormatting>
  <conditionalFormatting sqref="AV98:AW113">
    <cfRule type="cellIs" dxfId="3783" priority="8784" stopIfTrue="1" operator="equal">
      <formula>"f"</formula>
    </cfRule>
  </conditionalFormatting>
  <conditionalFormatting sqref="AV98:AW113">
    <cfRule type="cellIs" dxfId="3782" priority="8782" stopIfTrue="1" operator="equal">
      <formula>"h"</formula>
    </cfRule>
    <cfRule type="cellIs" dxfId="3781" priority="8783" stopIfTrue="1" operator="equal">
      <formula>"g"</formula>
    </cfRule>
  </conditionalFormatting>
  <conditionalFormatting sqref="AV98:AW113">
    <cfRule type="cellIs" dxfId="3780" priority="8778" stopIfTrue="1" operator="equal">
      <formula>"f"</formula>
    </cfRule>
  </conditionalFormatting>
  <conditionalFormatting sqref="AV98:AW113">
    <cfRule type="cellIs" dxfId="3779" priority="8776" stopIfTrue="1" operator="equal">
      <formula>"h"</formula>
    </cfRule>
    <cfRule type="cellIs" dxfId="3778" priority="8777" stopIfTrue="1" operator="equal">
      <formula>"g"</formula>
    </cfRule>
  </conditionalFormatting>
  <conditionalFormatting sqref="AV98:AW113">
    <cfRule type="cellIs" dxfId="3777" priority="8781" stopIfTrue="1" operator="equal">
      <formula>"f"</formula>
    </cfRule>
  </conditionalFormatting>
  <conditionalFormatting sqref="AV98:AW113">
    <cfRule type="cellIs" dxfId="3776" priority="8779" stopIfTrue="1" operator="equal">
      <formula>"h"</formula>
    </cfRule>
    <cfRule type="cellIs" dxfId="3775" priority="8780" stopIfTrue="1" operator="equal">
      <formula>"g"</formula>
    </cfRule>
  </conditionalFormatting>
  <conditionalFormatting sqref="AV98:AW113">
    <cfRule type="cellIs" dxfId="3774" priority="8775" stopIfTrue="1" operator="equal">
      <formula>"f"</formula>
    </cfRule>
  </conditionalFormatting>
  <conditionalFormatting sqref="AV98:AW113">
    <cfRule type="cellIs" dxfId="3773" priority="8773" stopIfTrue="1" operator="equal">
      <formula>"h"</formula>
    </cfRule>
    <cfRule type="cellIs" dxfId="3772" priority="8774" stopIfTrue="1" operator="equal">
      <formula>"g"</formula>
    </cfRule>
  </conditionalFormatting>
  <conditionalFormatting sqref="AV98:AW113">
    <cfRule type="cellIs" dxfId="3771" priority="8772" stopIfTrue="1" operator="equal">
      <formula>"f"</formula>
    </cfRule>
  </conditionalFormatting>
  <conditionalFormatting sqref="AV98:AW113">
    <cfRule type="cellIs" dxfId="3770" priority="8770" stopIfTrue="1" operator="equal">
      <formula>"h"</formula>
    </cfRule>
    <cfRule type="cellIs" dxfId="3769" priority="8771" stopIfTrue="1" operator="equal">
      <formula>"g"</formula>
    </cfRule>
  </conditionalFormatting>
  <conditionalFormatting sqref="AV98:AW113">
    <cfRule type="cellIs" dxfId="3768" priority="8769" stopIfTrue="1" operator="equal">
      <formula>"f"</formula>
    </cfRule>
  </conditionalFormatting>
  <conditionalFormatting sqref="AV98:AW113">
    <cfRule type="cellIs" dxfId="3767" priority="8767" stopIfTrue="1" operator="equal">
      <formula>"h"</formula>
    </cfRule>
    <cfRule type="cellIs" dxfId="3766" priority="8768" stopIfTrue="1" operator="equal">
      <formula>"g"</formula>
    </cfRule>
  </conditionalFormatting>
  <conditionalFormatting sqref="AV98:AW113">
    <cfRule type="cellIs" dxfId="3765" priority="8766" stopIfTrue="1" operator="equal">
      <formula>"f"</formula>
    </cfRule>
  </conditionalFormatting>
  <conditionalFormatting sqref="AV98:AW113">
    <cfRule type="cellIs" dxfId="3764" priority="8764" stopIfTrue="1" operator="equal">
      <formula>"h"</formula>
    </cfRule>
    <cfRule type="cellIs" dxfId="3763" priority="8765" stopIfTrue="1" operator="equal">
      <formula>"g"</formula>
    </cfRule>
  </conditionalFormatting>
  <conditionalFormatting sqref="AV98:AW113">
    <cfRule type="cellIs" dxfId="3762" priority="8763" stopIfTrue="1" operator="equal">
      <formula>"f"</formula>
    </cfRule>
  </conditionalFormatting>
  <conditionalFormatting sqref="AV98:AW113">
    <cfRule type="cellIs" dxfId="3761" priority="8761" stopIfTrue="1" operator="equal">
      <formula>"h"</formula>
    </cfRule>
    <cfRule type="cellIs" dxfId="3760" priority="8762" stopIfTrue="1" operator="equal">
      <formula>"g"</formula>
    </cfRule>
  </conditionalFormatting>
  <conditionalFormatting sqref="AV98:AV113">
    <cfRule type="cellIs" dxfId="3759" priority="8760" stopIfTrue="1" operator="equal">
      <formula>"f"</formula>
    </cfRule>
  </conditionalFormatting>
  <conditionalFormatting sqref="AV98:AV113">
    <cfRule type="cellIs" dxfId="3758" priority="8758" stopIfTrue="1" operator="equal">
      <formula>"h"</formula>
    </cfRule>
    <cfRule type="cellIs" dxfId="3757" priority="8759" stopIfTrue="1" operator="equal">
      <formula>"g"</formula>
    </cfRule>
  </conditionalFormatting>
  <conditionalFormatting sqref="AV98:AV113">
    <cfRule type="cellIs" dxfId="3756" priority="8754" stopIfTrue="1" operator="equal">
      <formula>"f"</formula>
    </cfRule>
  </conditionalFormatting>
  <conditionalFormatting sqref="AV98:AV113">
    <cfRule type="cellIs" dxfId="3755" priority="8752" stopIfTrue="1" operator="equal">
      <formula>"h"</formula>
    </cfRule>
    <cfRule type="cellIs" dxfId="3754" priority="8753" stopIfTrue="1" operator="equal">
      <formula>"g"</formula>
    </cfRule>
  </conditionalFormatting>
  <conditionalFormatting sqref="AV98:AV113">
    <cfRule type="cellIs" dxfId="3753" priority="8757" stopIfTrue="1" operator="equal">
      <formula>"f"</formula>
    </cfRule>
  </conditionalFormatting>
  <conditionalFormatting sqref="AV98:AV113">
    <cfRule type="cellIs" dxfId="3752" priority="8755" stopIfTrue="1" operator="equal">
      <formula>"h"</formula>
    </cfRule>
    <cfRule type="cellIs" dxfId="3751" priority="8756" stopIfTrue="1" operator="equal">
      <formula>"g"</formula>
    </cfRule>
  </conditionalFormatting>
  <conditionalFormatting sqref="AV98:AV113">
    <cfRule type="cellIs" dxfId="3750" priority="8751" stopIfTrue="1" operator="equal">
      <formula>"f"</formula>
    </cfRule>
  </conditionalFormatting>
  <conditionalFormatting sqref="AV98:AV113">
    <cfRule type="cellIs" dxfId="3749" priority="8749" stopIfTrue="1" operator="equal">
      <formula>"h"</formula>
    </cfRule>
    <cfRule type="cellIs" dxfId="3748" priority="8750" stopIfTrue="1" operator="equal">
      <formula>"g"</formula>
    </cfRule>
  </conditionalFormatting>
  <conditionalFormatting sqref="AV98:AV113">
    <cfRule type="cellIs" dxfId="3747" priority="8748" stopIfTrue="1" operator="equal">
      <formula>"f"</formula>
    </cfRule>
  </conditionalFormatting>
  <conditionalFormatting sqref="AV98:AV113">
    <cfRule type="cellIs" dxfId="3746" priority="8746" stopIfTrue="1" operator="equal">
      <formula>"h"</formula>
    </cfRule>
    <cfRule type="cellIs" dxfId="3745" priority="8747" stopIfTrue="1" operator="equal">
      <formula>"g"</formula>
    </cfRule>
  </conditionalFormatting>
  <conditionalFormatting sqref="AV98:AV113">
    <cfRule type="cellIs" dxfId="3744" priority="8742" stopIfTrue="1" operator="equal">
      <formula>"f"</formula>
    </cfRule>
  </conditionalFormatting>
  <conditionalFormatting sqref="AV98:AV113">
    <cfRule type="cellIs" dxfId="3743" priority="8740" stopIfTrue="1" operator="equal">
      <formula>"h"</formula>
    </cfRule>
    <cfRule type="cellIs" dxfId="3742" priority="8741" stopIfTrue="1" operator="equal">
      <formula>"g"</formula>
    </cfRule>
  </conditionalFormatting>
  <conditionalFormatting sqref="AV98:AV113">
    <cfRule type="cellIs" dxfId="3741" priority="8745" stopIfTrue="1" operator="equal">
      <formula>"f"</formula>
    </cfRule>
  </conditionalFormatting>
  <conditionalFormatting sqref="AV98:AV113">
    <cfRule type="cellIs" dxfId="3740" priority="8743" stopIfTrue="1" operator="equal">
      <formula>"h"</formula>
    </cfRule>
    <cfRule type="cellIs" dxfId="3739" priority="8744" stopIfTrue="1" operator="equal">
      <formula>"g"</formula>
    </cfRule>
  </conditionalFormatting>
  <conditionalFormatting sqref="AV98:AV113">
    <cfRule type="cellIs" dxfId="3738" priority="8739" stopIfTrue="1" operator="equal">
      <formula>"f"</formula>
    </cfRule>
  </conditionalFormatting>
  <conditionalFormatting sqref="AV98:AV113">
    <cfRule type="cellIs" dxfId="3737" priority="8737" stopIfTrue="1" operator="equal">
      <formula>"h"</formula>
    </cfRule>
    <cfRule type="cellIs" dxfId="3736" priority="8738" stopIfTrue="1" operator="equal">
      <formula>"g"</formula>
    </cfRule>
  </conditionalFormatting>
  <conditionalFormatting sqref="BN98:BN113">
    <cfRule type="cellIs" dxfId="3735" priority="8736" stopIfTrue="1" operator="equal">
      <formula>"f"</formula>
    </cfRule>
  </conditionalFormatting>
  <conditionalFormatting sqref="BN98:BN113">
    <cfRule type="cellIs" dxfId="3734" priority="8734" stopIfTrue="1" operator="equal">
      <formula>"h"</formula>
    </cfRule>
    <cfRule type="cellIs" dxfId="3733" priority="8735" stopIfTrue="1" operator="equal">
      <formula>"g"</formula>
    </cfRule>
  </conditionalFormatting>
  <conditionalFormatting sqref="BN98:BN113">
    <cfRule type="cellIs" dxfId="3732" priority="8733" stopIfTrue="1" operator="equal">
      <formula>"f"</formula>
    </cfRule>
  </conditionalFormatting>
  <conditionalFormatting sqref="BN98:BN113">
    <cfRule type="cellIs" dxfId="3731" priority="8731" stopIfTrue="1" operator="equal">
      <formula>"h"</formula>
    </cfRule>
    <cfRule type="cellIs" dxfId="3730" priority="8732" stopIfTrue="1" operator="equal">
      <formula>"g"</formula>
    </cfRule>
  </conditionalFormatting>
  <conditionalFormatting sqref="BN98:BN113">
    <cfRule type="cellIs" dxfId="3729" priority="8730" stopIfTrue="1" operator="equal">
      <formula>"f"</formula>
    </cfRule>
  </conditionalFormatting>
  <conditionalFormatting sqref="BN98:BN113">
    <cfRule type="cellIs" dxfId="3728" priority="8728" stopIfTrue="1" operator="equal">
      <formula>"h"</formula>
    </cfRule>
    <cfRule type="cellIs" dxfId="3727" priority="8729" stopIfTrue="1" operator="equal">
      <formula>"g"</formula>
    </cfRule>
  </conditionalFormatting>
  <conditionalFormatting sqref="BN98:BN113">
    <cfRule type="cellIs" dxfId="3726" priority="8724" stopIfTrue="1" operator="equal">
      <formula>"f"</formula>
    </cfRule>
  </conditionalFormatting>
  <conditionalFormatting sqref="BN98:BN113">
    <cfRule type="cellIs" dxfId="3725" priority="8722" stopIfTrue="1" operator="equal">
      <formula>"h"</formula>
    </cfRule>
    <cfRule type="cellIs" dxfId="3724" priority="8723" stopIfTrue="1" operator="equal">
      <formula>"g"</formula>
    </cfRule>
  </conditionalFormatting>
  <conditionalFormatting sqref="BN98:BN113">
    <cfRule type="cellIs" dxfId="3723" priority="8721" stopIfTrue="1" operator="equal">
      <formula>"f"</formula>
    </cfRule>
  </conditionalFormatting>
  <conditionalFormatting sqref="BN98:BN113">
    <cfRule type="cellIs" dxfId="3722" priority="8719" stopIfTrue="1" operator="equal">
      <formula>"h"</formula>
    </cfRule>
    <cfRule type="cellIs" dxfId="3721" priority="8720" stopIfTrue="1" operator="equal">
      <formula>"g"</formula>
    </cfRule>
  </conditionalFormatting>
  <conditionalFormatting sqref="BN98:BN113">
    <cfRule type="cellIs" dxfId="3720" priority="8718" stopIfTrue="1" operator="equal">
      <formula>"f"</formula>
    </cfRule>
  </conditionalFormatting>
  <conditionalFormatting sqref="BN98:BN113">
    <cfRule type="cellIs" dxfId="3719" priority="8716" stopIfTrue="1" operator="equal">
      <formula>"h"</formula>
    </cfRule>
    <cfRule type="cellIs" dxfId="3718" priority="8717" stopIfTrue="1" operator="equal">
      <formula>"g"</formula>
    </cfRule>
  </conditionalFormatting>
  <conditionalFormatting sqref="BN98:BN113">
    <cfRule type="cellIs" dxfId="3717" priority="8727" stopIfTrue="1" operator="equal">
      <formula>"f"</formula>
    </cfRule>
  </conditionalFormatting>
  <conditionalFormatting sqref="BN98:BN113">
    <cfRule type="cellIs" dxfId="3716" priority="8725" stopIfTrue="1" operator="equal">
      <formula>"h"</formula>
    </cfRule>
    <cfRule type="cellIs" dxfId="3715" priority="8726" stopIfTrue="1" operator="equal">
      <formula>"g"</formula>
    </cfRule>
  </conditionalFormatting>
  <conditionalFormatting sqref="BN98:BN113">
    <cfRule type="cellIs" dxfId="3714" priority="8715" stopIfTrue="1" operator="equal">
      <formula>"f"</formula>
    </cfRule>
  </conditionalFormatting>
  <conditionalFormatting sqref="BN98:BN113">
    <cfRule type="cellIs" dxfId="3713" priority="8713" stopIfTrue="1" operator="equal">
      <formula>"h"</formula>
    </cfRule>
    <cfRule type="cellIs" dxfId="3712" priority="8714" stopIfTrue="1" operator="equal">
      <formula>"g"</formula>
    </cfRule>
  </conditionalFormatting>
  <conditionalFormatting sqref="BN98:BN113">
    <cfRule type="cellIs" dxfId="3711" priority="8712" stopIfTrue="1" operator="equal">
      <formula>"f"</formula>
    </cfRule>
  </conditionalFormatting>
  <conditionalFormatting sqref="BN98:BN113">
    <cfRule type="cellIs" dxfId="3710" priority="8710" stopIfTrue="1" operator="equal">
      <formula>"h"</formula>
    </cfRule>
    <cfRule type="cellIs" dxfId="3709" priority="8711" stopIfTrue="1" operator="equal">
      <formula>"g"</formula>
    </cfRule>
  </conditionalFormatting>
  <conditionalFormatting sqref="BN98:BN113">
    <cfRule type="cellIs" dxfId="3708" priority="8706" stopIfTrue="1" operator="equal">
      <formula>"f"</formula>
    </cfRule>
  </conditionalFormatting>
  <conditionalFormatting sqref="BN98:BN113">
    <cfRule type="cellIs" dxfId="3707" priority="8704" stopIfTrue="1" operator="equal">
      <formula>"h"</formula>
    </cfRule>
    <cfRule type="cellIs" dxfId="3706" priority="8705" stopIfTrue="1" operator="equal">
      <formula>"g"</formula>
    </cfRule>
  </conditionalFormatting>
  <conditionalFormatting sqref="BN98:BN113">
    <cfRule type="cellIs" dxfId="3705" priority="8709" stopIfTrue="1" operator="equal">
      <formula>"f"</formula>
    </cfRule>
  </conditionalFormatting>
  <conditionalFormatting sqref="BN98:BN113">
    <cfRule type="cellIs" dxfId="3704" priority="8707" stopIfTrue="1" operator="equal">
      <formula>"h"</formula>
    </cfRule>
    <cfRule type="cellIs" dxfId="3703" priority="8708" stopIfTrue="1" operator="equal">
      <formula>"g"</formula>
    </cfRule>
  </conditionalFormatting>
  <conditionalFormatting sqref="BN98:BN113">
    <cfRule type="cellIs" dxfId="3702" priority="8703" stopIfTrue="1" operator="equal">
      <formula>"f"</formula>
    </cfRule>
  </conditionalFormatting>
  <conditionalFormatting sqref="BN98:BN113">
    <cfRule type="cellIs" dxfId="3701" priority="8701" stopIfTrue="1" operator="equal">
      <formula>"h"</formula>
    </cfRule>
    <cfRule type="cellIs" dxfId="3700" priority="8702" stopIfTrue="1" operator="equal">
      <formula>"g"</formula>
    </cfRule>
  </conditionalFormatting>
  <conditionalFormatting sqref="BN98:BN113">
    <cfRule type="cellIs" dxfId="3699" priority="8700" stopIfTrue="1" operator="equal">
      <formula>"f"</formula>
    </cfRule>
  </conditionalFormatting>
  <conditionalFormatting sqref="BN98:BN113">
    <cfRule type="cellIs" dxfId="3698" priority="8698" stopIfTrue="1" operator="equal">
      <formula>"h"</formula>
    </cfRule>
    <cfRule type="cellIs" dxfId="3697" priority="8699" stopIfTrue="1" operator="equal">
      <formula>"g"</formula>
    </cfRule>
  </conditionalFormatting>
  <conditionalFormatting sqref="BN98:BN113">
    <cfRule type="cellIs" dxfId="3696" priority="8694" stopIfTrue="1" operator="equal">
      <formula>"f"</formula>
    </cfRule>
  </conditionalFormatting>
  <conditionalFormatting sqref="BN98:BN113">
    <cfRule type="cellIs" dxfId="3695" priority="8692" stopIfTrue="1" operator="equal">
      <formula>"h"</formula>
    </cfRule>
    <cfRule type="cellIs" dxfId="3694" priority="8693" stopIfTrue="1" operator="equal">
      <formula>"g"</formula>
    </cfRule>
  </conditionalFormatting>
  <conditionalFormatting sqref="BN98:BN113">
    <cfRule type="cellIs" dxfId="3693" priority="8697" stopIfTrue="1" operator="equal">
      <formula>"f"</formula>
    </cfRule>
  </conditionalFormatting>
  <conditionalFormatting sqref="BN98:BN113">
    <cfRule type="cellIs" dxfId="3692" priority="8695" stopIfTrue="1" operator="equal">
      <formula>"h"</formula>
    </cfRule>
    <cfRule type="cellIs" dxfId="3691" priority="8696" stopIfTrue="1" operator="equal">
      <formula>"g"</formula>
    </cfRule>
  </conditionalFormatting>
  <conditionalFormatting sqref="BN98:BN113">
    <cfRule type="cellIs" dxfId="3690" priority="8691" stopIfTrue="1" operator="equal">
      <formula>"f"</formula>
    </cfRule>
  </conditionalFormatting>
  <conditionalFormatting sqref="BN98:BN113">
    <cfRule type="cellIs" dxfId="3689" priority="8689" stopIfTrue="1" operator="equal">
      <formula>"h"</formula>
    </cfRule>
    <cfRule type="cellIs" dxfId="3688" priority="8690" stopIfTrue="1" operator="equal">
      <formula>"g"</formula>
    </cfRule>
  </conditionalFormatting>
  <conditionalFormatting sqref="BP98:BP113">
    <cfRule type="cellIs" dxfId="3687" priority="8688" stopIfTrue="1" operator="equal">
      <formula>"f"</formula>
    </cfRule>
  </conditionalFormatting>
  <conditionalFormatting sqref="BP98:BP113">
    <cfRule type="cellIs" dxfId="3686" priority="8686" stopIfTrue="1" operator="equal">
      <formula>"h"</formula>
    </cfRule>
    <cfRule type="cellIs" dxfId="3685" priority="8687" stopIfTrue="1" operator="equal">
      <formula>"g"</formula>
    </cfRule>
  </conditionalFormatting>
  <conditionalFormatting sqref="BP98:BP113">
    <cfRule type="cellIs" dxfId="3684" priority="8685" stopIfTrue="1" operator="equal">
      <formula>"f"</formula>
    </cfRule>
  </conditionalFormatting>
  <conditionalFormatting sqref="BP98:BP113">
    <cfRule type="cellIs" dxfId="3683" priority="8683" stopIfTrue="1" operator="equal">
      <formula>"h"</formula>
    </cfRule>
    <cfRule type="cellIs" dxfId="3682" priority="8684" stopIfTrue="1" operator="equal">
      <formula>"g"</formula>
    </cfRule>
  </conditionalFormatting>
  <conditionalFormatting sqref="BP98:BP113">
    <cfRule type="cellIs" dxfId="3681" priority="8682" stopIfTrue="1" operator="equal">
      <formula>"f"</formula>
    </cfRule>
  </conditionalFormatting>
  <conditionalFormatting sqref="BP98:BP113">
    <cfRule type="cellIs" dxfId="3680" priority="8680" stopIfTrue="1" operator="equal">
      <formula>"h"</formula>
    </cfRule>
    <cfRule type="cellIs" dxfId="3679" priority="8681" stopIfTrue="1" operator="equal">
      <formula>"g"</formula>
    </cfRule>
  </conditionalFormatting>
  <conditionalFormatting sqref="BP98:BP113">
    <cfRule type="cellIs" dxfId="3678" priority="8676" stopIfTrue="1" operator="equal">
      <formula>"f"</formula>
    </cfRule>
  </conditionalFormatting>
  <conditionalFormatting sqref="BP98:BP113">
    <cfRule type="cellIs" dxfId="3677" priority="8674" stopIfTrue="1" operator="equal">
      <formula>"h"</formula>
    </cfRule>
    <cfRule type="cellIs" dxfId="3676" priority="8675" stopIfTrue="1" operator="equal">
      <formula>"g"</formula>
    </cfRule>
  </conditionalFormatting>
  <conditionalFormatting sqref="BP98:BP113">
    <cfRule type="cellIs" dxfId="3675" priority="8673" stopIfTrue="1" operator="equal">
      <formula>"f"</formula>
    </cfRule>
  </conditionalFormatting>
  <conditionalFormatting sqref="BP98:BP113">
    <cfRule type="cellIs" dxfId="3674" priority="8671" stopIfTrue="1" operator="equal">
      <formula>"h"</formula>
    </cfRule>
    <cfRule type="cellIs" dxfId="3673" priority="8672" stopIfTrue="1" operator="equal">
      <formula>"g"</formula>
    </cfRule>
  </conditionalFormatting>
  <conditionalFormatting sqref="BP98:BP113">
    <cfRule type="cellIs" dxfId="3672" priority="8670" stopIfTrue="1" operator="equal">
      <formula>"f"</formula>
    </cfRule>
  </conditionalFormatting>
  <conditionalFormatting sqref="BP98:BP113">
    <cfRule type="cellIs" dxfId="3671" priority="8668" stopIfTrue="1" operator="equal">
      <formula>"h"</formula>
    </cfRule>
    <cfRule type="cellIs" dxfId="3670" priority="8669" stopIfTrue="1" operator="equal">
      <formula>"g"</formula>
    </cfRule>
  </conditionalFormatting>
  <conditionalFormatting sqref="BP98:BP113">
    <cfRule type="cellIs" dxfId="3669" priority="8679" stopIfTrue="1" operator="equal">
      <formula>"f"</formula>
    </cfRule>
  </conditionalFormatting>
  <conditionalFormatting sqref="BP98:BP113">
    <cfRule type="cellIs" dxfId="3668" priority="8677" stopIfTrue="1" operator="equal">
      <formula>"h"</formula>
    </cfRule>
    <cfRule type="cellIs" dxfId="3667" priority="8678" stopIfTrue="1" operator="equal">
      <formula>"g"</formula>
    </cfRule>
  </conditionalFormatting>
  <conditionalFormatting sqref="AO98:AP113">
    <cfRule type="cellIs" dxfId="3666" priority="8643" stopIfTrue="1" operator="equal">
      <formula>"f"</formula>
    </cfRule>
  </conditionalFormatting>
  <conditionalFormatting sqref="AO98:AP113">
    <cfRule type="cellIs" dxfId="3665" priority="8641" stopIfTrue="1" operator="equal">
      <formula>"h"</formula>
    </cfRule>
    <cfRule type="cellIs" dxfId="3664" priority="8642" stopIfTrue="1" operator="equal">
      <formula>"g"</formula>
    </cfRule>
  </conditionalFormatting>
  <conditionalFormatting sqref="AO98:AP113">
    <cfRule type="cellIs" dxfId="3663" priority="8640" stopIfTrue="1" operator="equal">
      <formula>"f"</formula>
    </cfRule>
  </conditionalFormatting>
  <conditionalFormatting sqref="AO98:AP113">
    <cfRule type="cellIs" dxfId="3662" priority="8638" stopIfTrue="1" operator="equal">
      <formula>"h"</formula>
    </cfRule>
    <cfRule type="cellIs" dxfId="3661" priority="8639" stopIfTrue="1" operator="equal">
      <formula>"g"</formula>
    </cfRule>
  </conditionalFormatting>
  <conditionalFormatting sqref="AO98:AP113">
    <cfRule type="cellIs" dxfId="3660" priority="8637" stopIfTrue="1" operator="equal">
      <formula>"f"</formula>
    </cfRule>
  </conditionalFormatting>
  <conditionalFormatting sqref="AO98:AP113">
    <cfRule type="cellIs" dxfId="3659" priority="8635" stopIfTrue="1" operator="equal">
      <formula>"h"</formula>
    </cfRule>
    <cfRule type="cellIs" dxfId="3658" priority="8636" stopIfTrue="1" operator="equal">
      <formula>"g"</formula>
    </cfRule>
  </conditionalFormatting>
  <conditionalFormatting sqref="AO98:AP113">
    <cfRule type="cellIs" dxfId="3657" priority="8634" stopIfTrue="1" operator="equal">
      <formula>"f"</formula>
    </cfRule>
  </conditionalFormatting>
  <conditionalFormatting sqref="AO98:AP113">
    <cfRule type="cellIs" dxfId="3656" priority="8632" stopIfTrue="1" operator="equal">
      <formula>"h"</formula>
    </cfRule>
    <cfRule type="cellIs" dxfId="3655" priority="8633" stopIfTrue="1" operator="equal">
      <formula>"g"</formula>
    </cfRule>
  </conditionalFormatting>
  <conditionalFormatting sqref="AO98:AP113">
    <cfRule type="cellIs" dxfId="3654" priority="8628" stopIfTrue="1" operator="equal">
      <formula>"f"</formula>
    </cfRule>
  </conditionalFormatting>
  <conditionalFormatting sqref="AO98:AP113">
    <cfRule type="cellIs" dxfId="3653" priority="8626" stopIfTrue="1" operator="equal">
      <formula>"h"</formula>
    </cfRule>
    <cfRule type="cellIs" dxfId="3652" priority="8627" stopIfTrue="1" operator="equal">
      <formula>"g"</formula>
    </cfRule>
  </conditionalFormatting>
  <conditionalFormatting sqref="AO98:AP113">
    <cfRule type="cellIs" dxfId="3651" priority="8625" stopIfTrue="1" operator="equal">
      <formula>"f"</formula>
    </cfRule>
  </conditionalFormatting>
  <conditionalFormatting sqref="AO98:AP113">
    <cfRule type="cellIs" dxfId="3650" priority="8623" stopIfTrue="1" operator="equal">
      <formula>"h"</formula>
    </cfRule>
    <cfRule type="cellIs" dxfId="3649" priority="8624" stopIfTrue="1" operator="equal">
      <formula>"g"</formula>
    </cfRule>
  </conditionalFormatting>
  <conditionalFormatting sqref="AO98:AP113">
    <cfRule type="cellIs" dxfId="3648" priority="8622" stopIfTrue="1" operator="equal">
      <formula>"f"</formula>
    </cfRule>
  </conditionalFormatting>
  <conditionalFormatting sqref="AO98:AP113">
    <cfRule type="cellIs" dxfId="3647" priority="8620" stopIfTrue="1" operator="equal">
      <formula>"h"</formula>
    </cfRule>
    <cfRule type="cellIs" dxfId="3646" priority="8621" stopIfTrue="1" operator="equal">
      <formula>"g"</formula>
    </cfRule>
  </conditionalFormatting>
  <conditionalFormatting sqref="AO98:AP113">
    <cfRule type="cellIs" dxfId="3645" priority="8631" stopIfTrue="1" operator="equal">
      <formula>"f"</formula>
    </cfRule>
  </conditionalFormatting>
  <conditionalFormatting sqref="AO98:AP113">
    <cfRule type="cellIs" dxfId="3644" priority="8629" stopIfTrue="1" operator="equal">
      <formula>"h"</formula>
    </cfRule>
    <cfRule type="cellIs" dxfId="3643" priority="8630" stopIfTrue="1" operator="equal">
      <formula>"g"</formula>
    </cfRule>
  </conditionalFormatting>
  <conditionalFormatting sqref="BC98:BD113">
    <cfRule type="cellIs" dxfId="3642" priority="8331" stopIfTrue="1" operator="equal">
      <formula>"f"</formula>
    </cfRule>
  </conditionalFormatting>
  <conditionalFormatting sqref="BC98:BD113">
    <cfRule type="cellIs" dxfId="3641" priority="8329" stopIfTrue="1" operator="equal">
      <formula>"h"</formula>
    </cfRule>
    <cfRule type="cellIs" dxfId="3640" priority="8330" stopIfTrue="1" operator="equal">
      <formula>"g"</formula>
    </cfRule>
  </conditionalFormatting>
  <conditionalFormatting sqref="BC98:BC113">
    <cfRule type="cellIs" dxfId="3639" priority="8328" stopIfTrue="1" operator="equal">
      <formula>"f"</formula>
    </cfRule>
  </conditionalFormatting>
  <conditionalFormatting sqref="BC98:BC113">
    <cfRule type="cellIs" dxfId="3638" priority="8326" stopIfTrue="1" operator="equal">
      <formula>"h"</formula>
    </cfRule>
    <cfRule type="cellIs" dxfId="3637" priority="8327" stopIfTrue="1" operator="equal">
      <formula>"g"</formula>
    </cfRule>
  </conditionalFormatting>
  <conditionalFormatting sqref="BC98:BC113">
    <cfRule type="cellIs" dxfId="3636" priority="8325" stopIfTrue="1" operator="equal">
      <formula>"f"</formula>
    </cfRule>
  </conditionalFormatting>
  <conditionalFormatting sqref="BC98:BC113">
    <cfRule type="cellIs" dxfId="3635" priority="8323" stopIfTrue="1" operator="equal">
      <formula>"h"</formula>
    </cfRule>
    <cfRule type="cellIs" dxfId="3634" priority="8324" stopIfTrue="1" operator="equal">
      <formula>"g"</formula>
    </cfRule>
  </conditionalFormatting>
  <conditionalFormatting sqref="BC98:BC113">
    <cfRule type="cellIs" dxfId="3633" priority="8322" stopIfTrue="1" operator="equal">
      <formula>"f"</formula>
    </cfRule>
  </conditionalFormatting>
  <conditionalFormatting sqref="BC98:BC113">
    <cfRule type="cellIs" dxfId="3632" priority="8320" stopIfTrue="1" operator="equal">
      <formula>"h"</formula>
    </cfRule>
    <cfRule type="cellIs" dxfId="3631" priority="8321" stopIfTrue="1" operator="equal">
      <formula>"g"</formula>
    </cfRule>
  </conditionalFormatting>
  <conditionalFormatting sqref="BC98:BC113">
    <cfRule type="cellIs" dxfId="3630" priority="8319" stopIfTrue="1" operator="equal">
      <formula>"f"</formula>
    </cfRule>
  </conditionalFormatting>
  <conditionalFormatting sqref="BC98:BC113">
    <cfRule type="cellIs" dxfId="3629" priority="8317" stopIfTrue="1" operator="equal">
      <formula>"h"</formula>
    </cfRule>
    <cfRule type="cellIs" dxfId="3628" priority="8318" stopIfTrue="1" operator="equal">
      <formula>"g"</formula>
    </cfRule>
  </conditionalFormatting>
  <conditionalFormatting sqref="BC98:BC113">
    <cfRule type="cellIs" dxfId="3627" priority="8316" stopIfTrue="1" operator="equal">
      <formula>"f"</formula>
    </cfRule>
  </conditionalFormatting>
  <conditionalFormatting sqref="BC98:BC113">
    <cfRule type="cellIs" dxfId="3626" priority="8314" stopIfTrue="1" operator="equal">
      <formula>"h"</formula>
    </cfRule>
    <cfRule type="cellIs" dxfId="3625" priority="8315" stopIfTrue="1" operator="equal">
      <formula>"g"</formula>
    </cfRule>
  </conditionalFormatting>
  <conditionalFormatting sqref="BC98:BC113">
    <cfRule type="cellIs" dxfId="3624" priority="8313" stopIfTrue="1" operator="equal">
      <formula>"f"</formula>
    </cfRule>
  </conditionalFormatting>
  <conditionalFormatting sqref="BC98:BC113">
    <cfRule type="cellIs" dxfId="3623" priority="8311" stopIfTrue="1" operator="equal">
      <formula>"h"</formula>
    </cfRule>
    <cfRule type="cellIs" dxfId="3622" priority="8312" stopIfTrue="1" operator="equal">
      <formula>"g"</formula>
    </cfRule>
  </conditionalFormatting>
  <conditionalFormatting sqref="BC98:BC113">
    <cfRule type="cellIs" dxfId="3621" priority="8310" stopIfTrue="1" operator="equal">
      <formula>"f"</formula>
    </cfRule>
  </conditionalFormatting>
  <conditionalFormatting sqref="BC98:BC113">
    <cfRule type="cellIs" dxfId="3620" priority="8308" stopIfTrue="1" operator="equal">
      <formula>"h"</formula>
    </cfRule>
    <cfRule type="cellIs" dxfId="3619" priority="8309" stopIfTrue="1" operator="equal">
      <formula>"g"</formula>
    </cfRule>
  </conditionalFormatting>
  <conditionalFormatting sqref="BC98:BC113">
    <cfRule type="cellIs" dxfId="3618" priority="8307" stopIfTrue="1" operator="equal">
      <formula>"f"</formula>
    </cfRule>
  </conditionalFormatting>
  <conditionalFormatting sqref="BC98:BC113">
    <cfRule type="cellIs" dxfId="3617" priority="8305" stopIfTrue="1" operator="equal">
      <formula>"h"</formula>
    </cfRule>
    <cfRule type="cellIs" dxfId="3616" priority="8306" stopIfTrue="1" operator="equal">
      <formula>"g"</formula>
    </cfRule>
  </conditionalFormatting>
  <conditionalFormatting sqref="AZ98:BB113">
    <cfRule type="cellIs" dxfId="3615" priority="8304" stopIfTrue="1" operator="equal">
      <formula>"f"</formula>
    </cfRule>
  </conditionalFormatting>
  <conditionalFormatting sqref="AZ98:BB113">
    <cfRule type="cellIs" dxfId="3614" priority="8302" stopIfTrue="1" operator="equal">
      <formula>"h"</formula>
    </cfRule>
    <cfRule type="cellIs" dxfId="3613" priority="8303" stopIfTrue="1" operator="equal">
      <formula>"g"</formula>
    </cfRule>
  </conditionalFormatting>
  <conditionalFormatting sqref="AZ98:BB113">
    <cfRule type="cellIs" dxfId="3612" priority="8298" stopIfTrue="1" operator="equal">
      <formula>"f"</formula>
    </cfRule>
  </conditionalFormatting>
  <conditionalFormatting sqref="AZ98:BB113">
    <cfRule type="cellIs" dxfId="3611" priority="8296" stopIfTrue="1" operator="equal">
      <formula>"h"</formula>
    </cfRule>
    <cfRule type="cellIs" dxfId="3610" priority="8297" stopIfTrue="1" operator="equal">
      <formula>"g"</formula>
    </cfRule>
  </conditionalFormatting>
  <conditionalFormatting sqref="AZ98:BB113">
    <cfRule type="cellIs" dxfId="3609" priority="8301" stopIfTrue="1" operator="equal">
      <formula>"f"</formula>
    </cfRule>
  </conditionalFormatting>
  <conditionalFormatting sqref="AZ98:BB113">
    <cfRule type="cellIs" dxfId="3608" priority="8299" stopIfTrue="1" operator="equal">
      <formula>"h"</formula>
    </cfRule>
    <cfRule type="cellIs" dxfId="3607" priority="8300" stopIfTrue="1" operator="equal">
      <formula>"g"</formula>
    </cfRule>
  </conditionalFormatting>
  <conditionalFormatting sqref="AZ98:BB113">
    <cfRule type="cellIs" dxfId="3606" priority="8295" stopIfTrue="1" operator="equal">
      <formula>"f"</formula>
    </cfRule>
  </conditionalFormatting>
  <conditionalFormatting sqref="AZ98:BB113">
    <cfRule type="cellIs" dxfId="3605" priority="8293" stopIfTrue="1" operator="equal">
      <formula>"h"</formula>
    </cfRule>
    <cfRule type="cellIs" dxfId="3604" priority="8294" stopIfTrue="1" operator="equal">
      <formula>"g"</formula>
    </cfRule>
  </conditionalFormatting>
  <conditionalFormatting sqref="AZ98:BB113">
    <cfRule type="cellIs" dxfId="3603" priority="8292" stopIfTrue="1" operator="equal">
      <formula>"f"</formula>
    </cfRule>
  </conditionalFormatting>
  <conditionalFormatting sqref="AZ98:BB113">
    <cfRule type="cellIs" dxfId="3602" priority="8290" stopIfTrue="1" operator="equal">
      <formula>"h"</formula>
    </cfRule>
    <cfRule type="cellIs" dxfId="3601" priority="8291" stopIfTrue="1" operator="equal">
      <formula>"g"</formula>
    </cfRule>
  </conditionalFormatting>
  <conditionalFormatting sqref="AZ98:BB113">
    <cfRule type="cellIs" dxfId="3600" priority="8286" stopIfTrue="1" operator="equal">
      <formula>"f"</formula>
    </cfRule>
  </conditionalFormatting>
  <conditionalFormatting sqref="AZ98:BB113">
    <cfRule type="cellIs" dxfId="3599" priority="8284" stopIfTrue="1" operator="equal">
      <formula>"h"</formula>
    </cfRule>
    <cfRule type="cellIs" dxfId="3598" priority="8285" stopIfTrue="1" operator="equal">
      <formula>"g"</formula>
    </cfRule>
  </conditionalFormatting>
  <conditionalFormatting sqref="AZ98:BB113">
    <cfRule type="cellIs" dxfId="3597" priority="8289" stopIfTrue="1" operator="equal">
      <formula>"f"</formula>
    </cfRule>
  </conditionalFormatting>
  <conditionalFormatting sqref="AZ98:BB113">
    <cfRule type="cellIs" dxfId="3596" priority="8287" stopIfTrue="1" operator="equal">
      <formula>"h"</formula>
    </cfRule>
    <cfRule type="cellIs" dxfId="3595" priority="8288" stopIfTrue="1" operator="equal">
      <formula>"g"</formula>
    </cfRule>
  </conditionalFormatting>
  <conditionalFormatting sqref="AZ98:BB113">
    <cfRule type="cellIs" dxfId="3594" priority="8283" stopIfTrue="1" operator="equal">
      <formula>"f"</formula>
    </cfRule>
  </conditionalFormatting>
  <conditionalFormatting sqref="AZ98:BB113">
    <cfRule type="cellIs" dxfId="3593" priority="8281" stopIfTrue="1" operator="equal">
      <formula>"h"</formula>
    </cfRule>
    <cfRule type="cellIs" dxfId="3592" priority="8282" stopIfTrue="1" operator="equal">
      <formula>"g"</formula>
    </cfRule>
  </conditionalFormatting>
  <conditionalFormatting sqref="AZ98:BB113">
    <cfRule type="cellIs" dxfId="3591" priority="8280" stopIfTrue="1" operator="equal">
      <formula>"f"</formula>
    </cfRule>
  </conditionalFormatting>
  <conditionalFormatting sqref="AZ98:BB113">
    <cfRule type="cellIs" dxfId="3590" priority="8278" stopIfTrue="1" operator="equal">
      <formula>"h"</formula>
    </cfRule>
    <cfRule type="cellIs" dxfId="3589" priority="8279" stopIfTrue="1" operator="equal">
      <formula>"g"</formula>
    </cfRule>
  </conditionalFormatting>
  <conditionalFormatting sqref="AZ98:BB113">
    <cfRule type="cellIs" dxfId="3588" priority="8277" stopIfTrue="1" operator="equal">
      <formula>"f"</formula>
    </cfRule>
  </conditionalFormatting>
  <conditionalFormatting sqref="AZ98:BB113">
    <cfRule type="cellIs" dxfId="3587" priority="8275" stopIfTrue="1" operator="equal">
      <formula>"h"</formula>
    </cfRule>
    <cfRule type="cellIs" dxfId="3586" priority="8276" stopIfTrue="1" operator="equal">
      <formula>"g"</formula>
    </cfRule>
  </conditionalFormatting>
  <conditionalFormatting sqref="AZ98:BB113">
    <cfRule type="cellIs" dxfId="3585" priority="8274" stopIfTrue="1" operator="equal">
      <formula>"f"</formula>
    </cfRule>
  </conditionalFormatting>
  <conditionalFormatting sqref="AZ98:BB113">
    <cfRule type="cellIs" dxfId="3584" priority="8272" stopIfTrue="1" operator="equal">
      <formula>"h"</formula>
    </cfRule>
    <cfRule type="cellIs" dxfId="3583" priority="8273" stopIfTrue="1" operator="equal">
      <formula>"g"</formula>
    </cfRule>
  </conditionalFormatting>
  <conditionalFormatting sqref="AZ98:BB113">
    <cfRule type="cellIs" dxfId="3582" priority="8268" stopIfTrue="1" operator="equal">
      <formula>"f"</formula>
    </cfRule>
  </conditionalFormatting>
  <conditionalFormatting sqref="AZ98:BB113">
    <cfRule type="cellIs" dxfId="3581" priority="8266" stopIfTrue="1" operator="equal">
      <formula>"h"</formula>
    </cfRule>
    <cfRule type="cellIs" dxfId="3580" priority="8267" stopIfTrue="1" operator="equal">
      <formula>"g"</formula>
    </cfRule>
  </conditionalFormatting>
  <conditionalFormatting sqref="AZ98:BB113">
    <cfRule type="cellIs" dxfId="3579" priority="8265" stopIfTrue="1" operator="equal">
      <formula>"f"</formula>
    </cfRule>
  </conditionalFormatting>
  <conditionalFormatting sqref="AZ98:BB113">
    <cfRule type="cellIs" dxfId="3578" priority="8263" stopIfTrue="1" operator="equal">
      <formula>"h"</formula>
    </cfRule>
    <cfRule type="cellIs" dxfId="3577" priority="8264" stopIfTrue="1" operator="equal">
      <formula>"g"</formula>
    </cfRule>
  </conditionalFormatting>
  <conditionalFormatting sqref="AZ98:BB113">
    <cfRule type="cellIs" dxfId="3576" priority="8262" stopIfTrue="1" operator="equal">
      <formula>"f"</formula>
    </cfRule>
  </conditionalFormatting>
  <conditionalFormatting sqref="AZ98:BB113">
    <cfRule type="cellIs" dxfId="3575" priority="8260" stopIfTrue="1" operator="equal">
      <formula>"h"</formula>
    </cfRule>
    <cfRule type="cellIs" dxfId="3574" priority="8261" stopIfTrue="1" operator="equal">
      <formula>"g"</formula>
    </cfRule>
  </conditionalFormatting>
  <conditionalFormatting sqref="AZ98:BB113">
    <cfRule type="cellIs" dxfId="3573" priority="8271" stopIfTrue="1" operator="equal">
      <formula>"f"</formula>
    </cfRule>
  </conditionalFormatting>
  <conditionalFormatting sqref="AZ98:BB113">
    <cfRule type="cellIs" dxfId="3572" priority="8269" stopIfTrue="1" operator="equal">
      <formula>"h"</formula>
    </cfRule>
    <cfRule type="cellIs" dxfId="3571" priority="8270" stopIfTrue="1" operator="equal">
      <formula>"g"</formula>
    </cfRule>
  </conditionalFormatting>
  <conditionalFormatting sqref="AZ98:BB113">
    <cfRule type="cellIs" dxfId="3570" priority="8256" stopIfTrue="1" operator="equal">
      <formula>"f"</formula>
    </cfRule>
  </conditionalFormatting>
  <conditionalFormatting sqref="AZ98:BB113">
    <cfRule type="cellIs" dxfId="3569" priority="8254" stopIfTrue="1" operator="equal">
      <formula>"h"</formula>
    </cfRule>
    <cfRule type="cellIs" dxfId="3568" priority="8255" stopIfTrue="1" operator="equal">
      <formula>"g"</formula>
    </cfRule>
  </conditionalFormatting>
  <conditionalFormatting sqref="AZ98:BB113">
    <cfRule type="cellIs" dxfId="3567" priority="8253" stopIfTrue="1" operator="equal">
      <formula>"f"</formula>
    </cfRule>
  </conditionalFormatting>
  <conditionalFormatting sqref="AZ98:BB113">
    <cfRule type="cellIs" dxfId="3566" priority="8251" stopIfTrue="1" operator="equal">
      <formula>"h"</formula>
    </cfRule>
    <cfRule type="cellIs" dxfId="3565" priority="8252" stopIfTrue="1" operator="equal">
      <formula>"g"</formula>
    </cfRule>
  </conditionalFormatting>
  <conditionalFormatting sqref="AZ98:BB113">
    <cfRule type="cellIs" dxfId="3564" priority="8244" stopIfTrue="1" operator="equal">
      <formula>"f"</formula>
    </cfRule>
  </conditionalFormatting>
  <conditionalFormatting sqref="AZ98:BB113">
    <cfRule type="cellIs" dxfId="3563" priority="8242" stopIfTrue="1" operator="equal">
      <formula>"h"</formula>
    </cfRule>
    <cfRule type="cellIs" dxfId="3562" priority="8243" stopIfTrue="1" operator="equal">
      <formula>"g"</formula>
    </cfRule>
  </conditionalFormatting>
  <conditionalFormatting sqref="AZ98:BB113">
    <cfRule type="cellIs" dxfId="3561" priority="8241" stopIfTrue="1" operator="equal">
      <formula>"f"</formula>
    </cfRule>
  </conditionalFormatting>
  <conditionalFormatting sqref="AZ98:BB113">
    <cfRule type="cellIs" dxfId="3560" priority="8239" stopIfTrue="1" operator="equal">
      <formula>"h"</formula>
    </cfRule>
    <cfRule type="cellIs" dxfId="3559" priority="8240" stopIfTrue="1" operator="equal">
      <formula>"g"</formula>
    </cfRule>
  </conditionalFormatting>
  <conditionalFormatting sqref="AZ98:BB113">
    <cfRule type="cellIs" dxfId="3558" priority="8235" stopIfTrue="1" operator="equal">
      <formula>"f"</formula>
    </cfRule>
  </conditionalFormatting>
  <conditionalFormatting sqref="AZ98:BB113">
    <cfRule type="cellIs" dxfId="3557" priority="8233" stopIfTrue="1" operator="equal">
      <formula>"h"</formula>
    </cfRule>
    <cfRule type="cellIs" dxfId="3556" priority="8234" stopIfTrue="1" operator="equal">
      <formula>"g"</formula>
    </cfRule>
  </conditionalFormatting>
  <conditionalFormatting sqref="BE98:BF113">
    <cfRule type="cellIs" dxfId="3555" priority="8229" stopIfTrue="1" operator="equal">
      <formula>"f"</formula>
    </cfRule>
  </conditionalFormatting>
  <conditionalFormatting sqref="BE98:BF113">
    <cfRule type="cellIs" dxfId="3554" priority="8227" stopIfTrue="1" operator="equal">
      <formula>"h"</formula>
    </cfRule>
    <cfRule type="cellIs" dxfId="3553" priority="8228" stopIfTrue="1" operator="equal">
      <formula>"g"</formula>
    </cfRule>
  </conditionalFormatting>
  <conditionalFormatting sqref="BE98:BF113">
    <cfRule type="cellIs" dxfId="3552" priority="8220" stopIfTrue="1" operator="equal">
      <formula>"f"</formula>
    </cfRule>
  </conditionalFormatting>
  <conditionalFormatting sqref="BE98:BF113">
    <cfRule type="cellIs" dxfId="3551" priority="8218" stopIfTrue="1" operator="equal">
      <formula>"h"</formula>
    </cfRule>
    <cfRule type="cellIs" dxfId="3550" priority="8219" stopIfTrue="1" operator="equal">
      <formula>"g"</formula>
    </cfRule>
  </conditionalFormatting>
  <conditionalFormatting sqref="BE98:BF113">
    <cfRule type="cellIs" dxfId="3549" priority="8214" stopIfTrue="1" operator="equal">
      <formula>"f"</formula>
    </cfRule>
  </conditionalFormatting>
  <conditionalFormatting sqref="BE98:BF113">
    <cfRule type="cellIs" dxfId="3548" priority="8212" stopIfTrue="1" operator="equal">
      <formula>"h"</formula>
    </cfRule>
    <cfRule type="cellIs" dxfId="3547" priority="8213" stopIfTrue="1" operator="equal">
      <formula>"g"</formula>
    </cfRule>
  </conditionalFormatting>
  <conditionalFormatting sqref="BJ98:BJ113">
    <cfRule type="cellIs" dxfId="3546" priority="8187" stopIfTrue="1" operator="equal">
      <formula>"f"</formula>
    </cfRule>
  </conditionalFormatting>
  <conditionalFormatting sqref="BJ98:BJ113">
    <cfRule type="cellIs" dxfId="3545" priority="8185" stopIfTrue="1" operator="equal">
      <formula>"h"</formula>
    </cfRule>
    <cfRule type="cellIs" dxfId="3544" priority="8186" stopIfTrue="1" operator="equal">
      <formula>"g"</formula>
    </cfRule>
  </conditionalFormatting>
  <conditionalFormatting sqref="BK98:BK113">
    <cfRule type="cellIs" dxfId="3543" priority="8184" stopIfTrue="1" operator="equal">
      <formula>"f"</formula>
    </cfRule>
  </conditionalFormatting>
  <conditionalFormatting sqref="BK98:BK113">
    <cfRule type="cellIs" dxfId="3542" priority="8182" stopIfTrue="1" operator="equal">
      <formula>"h"</formula>
    </cfRule>
    <cfRule type="cellIs" dxfId="3541" priority="8183" stopIfTrue="1" operator="equal">
      <formula>"g"</formula>
    </cfRule>
  </conditionalFormatting>
  <conditionalFormatting sqref="BK98:BK113">
    <cfRule type="cellIs" dxfId="3540" priority="8178" stopIfTrue="1" operator="equal">
      <formula>"f"</formula>
    </cfRule>
  </conditionalFormatting>
  <conditionalFormatting sqref="BK98:BK113">
    <cfRule type="cellIs" dxfId="3539" priority="8176" stopIfTrue="1" operator="equal">
      <formula>"h"</formula>
    </cfRule>
    <cfRule type="cellIs" dxfId="3538" priority="8177" stopIfTrue="1" operator="equal">
      <formula>"g"</formula>
    </cfRule>
  </conditionalFormatting>
  <conditionalFormatting sqref="BK98:BK113">
    <cfRule type="cellIs" dxfId="3537" priority="8181" stopIfTrue="1" operator="equal">
      <formula>"f"</formula>
    </cfRule>
  </conditionalFormatting>
  <conditionalFormatting sqref="BK98:BK113">
    <cfRule type="cellIs" dxfId="3536" priority="8179" stopIfTrue="1" operator="equal">
      <formula>"h"</formula>
    </cfRule>
    <cfRule type="cellIs" dxfId="3535" priority="8180" stopIfTrue="1" operator="equal">
      <formula>"g"</formula>
    </cfRule>
  </conditionalFormatting>
  <conditionalFormatting sqref="BK98:BK113">
    <cfRule type="cellIs" dxfId="3534" priority="8175" stopIfTrue="1" operator="equal">
      <formula>"f"</formula>
    </cfRule>
  </conditionalFormatting>
  <conditionalFormatting sqref="BK98:BK113">
    <cfRule type="cellIs" dxfId="3533" priority="8173" stopIfTrue="1" operator="equal">
      <formula>"h"</formula>
    </cfRule>
    <cfRule type="cellIs" dxfId="3532" priority="8174" stopIfTrue="1" operator="equal">
      <formula>"g"</formula>
    </cfRule>
  </conditionalFormatting>
  <conditionalFormatting sqref="BK98:BK113">
    <cfRule type="cellIs" dxfId="3531" priority="8172" stopIfTrue="1" operator="equal">
      <formula>"f"</formula>
    </cfRule>
  </conditionalFormatting>
  <conditionalFormatting sqref="BK98:BK113">
    <cfRule type="cellIs" dxfId="3530" priority="8170" stopIfTrue="1" operator="equal">
      <formula>"h"</formula>
    </cfRule>
    <cfRule type="cellIs" dxfId="3529" priority="8171" stopIfTrue="1" operator="equal">
      <formula>"g"</formula>
    </cfRule>
  </conditionalFormatting>
  <conditionalFormatting sqref="BK98:BK113">
    <cfRule type="cellIs" dxfId="3528" priority="8169" stopIfTrue="1" operator="equal">
      <formula>"f"</formula>
    </cfRule>
  </conditionalFormatting>
  <conditionalFormatting sqref="BK98:BK113">
    <cfRule type="cellIs" dxfId="3527" priority="8167" stopIfTrue="1" operator="equal">
      <formula>"h"</formula>
    </cfRule>
    <cfRule type="cellIs" dxfId="3526" priority="8168" stopIfTrue="1" operator="equal">
      <formula>"g"</formula>
    </cfRule>
  </conditionalFormatting>
  <conditionalFormatting sqref="BK98:BK113">
    <cfRule type="cellIs" dxfId="3525" priority="8166" stopIfTrue="1" operator="equal">
      <formula>"f"</formula>
    </cfRule>
  </conditionalFormatting>
  <conditionalFormatting sqref="BK98:BK113">
    <cfRule type="cellIs" dxfId="3524" priority="8164" stopIfTrue="1" operator="equal">
      <formula>"h"</formula>
    </cfRule>
    <cfRule type="cellIs" dxfId="3523" priority="8165" stopIfTrue="1" operator="equal">
      <formula>"g"</formula>
    </cfRule>
  </conditionalFormatting>
  <conditionalFormatting sqref="BK98:BK113">
    <cfRule type="cellIs" dxfId="3522" priority="8163" stopIfTrue="1" operator="equal">
      <formula>"f"</formula>
    </cfRule>
  </conditionalFormatting>
  <conditionalFormatting sqref="BK98:BK113">
    <cfRule type="cellIs" dxfId="3521" priority="8161" stopIfTrue="1" operator="equal">
      <formula>"h"</formula>
    </cfRule>
    <cfRule type="cellIs" dxfId="3520" priority="8162" stopIfTrue="1" operator="equal">
      <formula>"g"</formula>
    </cfRule>
  </conditionalFormatting>
  <conditionalFormatting sqref="BJ98:BK113">
    <cfRule type="cellIs" dxfId="3519" priority="8160" stopIfTrue="1" operator="equal">
      <formula>"f"</formula>
    </cfRule>
  </conditionalFormatting>
  <conditionalFormatting sqref="BJ98:BK113">
    <cfRule type="cellIs" dxfId="3518" priority="8158" stopIfTrue="1" operator="equal">
      <formula>"h"</formula>
    </cfRule>
    <cfRule type="cellIs" dxfId="3517" priority="8159" stopIfTrue="1" operator="equal">
      <formula>"g"</formula>
    </cfRule>
  </conditionalFormatting>
  <conditionalFormatting sqref="BJ98:BK113">
    <cfRule type="cellIs" dxfId="3516" priority="8157" stopIfTrue="1" operator="equal">
      <formula>"f"</formula>
    </cfRule>
  </conditionalFormatting>
  <conditionalFormatting sqref="BJ98:BK113">
    <cfRule type="cellIs" dxfId="3515" priority="8155" stopIfTrue="1" operator="equal">
      <formula>"h"</formula>
    </cfRule>
    <cfRule type="cellIs" dxfId="3514" priority="8156" stopIfTrue="1" operator="equal">
      <formula>"g"</formula>
    </cfRule>
  </conditionalFormatting>
  <conditionalFormatting sqref="BJ98:BK113">
    <cfRule type="cellIs" dxfId="3513" priority="8154" stopIfTrue="1" operator="equal">
      <formula>"f"</formula>
    </cfRule>
  </conditionalFormatting>
  <conditionalFormatting sqref="BJ98:BK113">
    <cfRule type="cellIs" dxfId="3512" priority="8152" stopIfTrue="1" operator="equal">
      <formula>"h"</formula>
    </cfRule>
    <cfRule type="cellIs" dxfId="3511" priority="8153" stopIfTrue="1" operator="equal">
      <formula>"g"</formula>
    </cfRule>
  </conditionalFormatting>
  <conditionalFormatting sqref="BJ98:BK113">
    <cfRule type="cellIs" dxfId="3510" priority="8151" stopIfTrue="1" operator="equal">
      <formula>"f"</formula>
    </cfRule>
  </conditionalFormatting>
  <conditionalFormatting sqref="BJ98:BK113">
    <cfRule type="cellIs" dxfId="3509" priority="8149" stopIfTrue="1" operator="equal">
      <formula>"h"</formula>
    </cfRule>
    <cfRule type="cellIs" dxfId="3508" priority="8150" stopIfTrue="1" operator="equal">
      <formula>"g"</formula>
    </cfRule>
  </conditionalFormatting>
  <conditionalFormatting sqref="BJ98:BK113">
    <cfRule type="cellIs" dxfId="3507" priority="8148" stopIfTrue="1" operator="equal">
      <formula>"f"</formula>
    </cfRule>
  </conditionalFormatting>
  <conditionalFormatting sqref="BJ98:BK113">
    <cfRule type="cellIs" dxfId="3506" priority="8146" stopIfTrue="1" operator="equal">
      <formula>"h"</formula>
    </cfRule>
    <cfRule type="cellIs" dxfId="3505" priority="8147" stopIfTrue="1" operator="equal">
      <formula>"g"</formula>
    </cfRule>
  </conditionalFormatting>
  <conditionalFormatting sqref="BJ98:BK113">
    <cfRule type="cellIs" dxfId="3504" priority="8145" stopIfTrue="1" operator="equal">
      <formula>"f"</formula>
    </cfRule>
  </conditionalFormatting>
  <conditionalFormatting sqref="BJ98:BK113">
    <cfRule type="cellIs" dxfId="3503" priority="8143" stopIfTrue="1" operator="equal">
      <formula>"h"</formula>
    </cfRule>
    <cfRule type="cellIs" dxfId="3502" priority="8144" stopIfTrue="1" operator="equal">
      <formula>"g"</formula>
    </cfRule>
  </conditionalFormatting>
  <conditionalFormatting sqref="BJ98:BK113">
    <cfRule type="cellIs" dxfId="3501" priority="8142" stopIfTrue="1" operator="equal">
      <formula>"f"</formula>
    </cfRule>
  </conditionalFormatting>
  <conditionalFormatting sqref="BJ98:BK113">
    <cfRule type="cellIs" dxfId="3500" priority="8140" stopIfTrue="1" operator="equal">
      <formula>"h"</formula>
    </cfRule>
    <cfRule type="cellIs" dxfId="3499" priority="8141" stopIfTrue="1" operator="equal">
      <formula>"g"</formula>
    </cfRule>
  </conditionalFormatting>
  <conditionalFormatting sqref="BJ98:BK113">
    <cfRule type="cellIs" dxfId="3498" priority="8139" stopIfTrue="1" operator="equal">
      <formula>"f"</formula>
    </cfRule>
  </conditionalFormatting>
  <conditionalFormatting sqref="BJ98:BK113">
    <cfRule type="cellIs" dxfId="3497" priority="8137" stopIfTrue="1" operator="equal">
      <formula>"h"</formula>
    </cfRule>
    <cfRule type="cellIs" dxfId="3496" priority="8138" stopIfTrue="1" operator="equal">
      <formula>"g"</formula>
    </cfRule>
  </conditionalFormatting>
  <conditionalFormatting sqref="BJ98:BJ113">
    <cfRule type="cellIs" dxfId="3495" priority="8136" stopIfTrue="1" operator="equal">
      <formula>"f"</formula>
    </cfRule>
  </conditionalFormatting>
  <conditionalFormatting sqref="BJ98:BJ113">
    <cfRule type="cellIs" dxfId="3494" priority="8134" stopIfTrue="1" operator="equal">
      <formula>"h"</formula>
    </cfRule>
    <cfRule type="cellIs" dxfId="3493" priority="8135" stopIfTrue="1" operator="equal">
      <formula>"g"</formula>
    </cfRule>
  </conditionalFormatting>
  <conditionalFormatting sqref="BJ98:BJ113">
    <cfRule type="cellIs" dxfId="3492" priority="8133" stopIfTrue="1" operator="equal">
      <formula>"f"</formula>
    </cfRule>
  </conditionalFormatting>
  <conditionalFormatting sqref="BJ98:BJ113">
    <cfRule type="cellIs" dxfId="3491" priority="8131" stopIfTrue="1" operator="equal">
      <formula>"h"</formula>
    </cfRule>
    <cfRule type="cellIs" dxfId="3490" priority="8132" stopIfTrue="1" operator="equal">
      <formula>"g"</formula>
    </cfRule>
  </conditionalFormatting>
  <conditionalFormatting sqref="BJ98:BJ113">
    <cfRule type="cellIs" dxfId="3489" priority="8130" stopIfTrue="1" operator="equal">
      <formula>"f"</formula>
    </cfRule>
  </conditionalFormatting>
  <conditionalFormatting sqref="BJ98:BJ113">
    <cfRule type="cellIs" dxfId="3488" priority="8128" stopIfTrue="1" operator="equal">
      <formula>"h"</formula>
    </cfRule>
    <cfRule type="cellIs" dxfId="3487" priority="8129" stopIfTrue="1" operator="equal">
      <formula>"g"</formula>
    </cfRule>
  </conditionalFormatting>
  <conditionalFormatting sqref="BJ98:BJ113">
    <cfRule type="cellIs" dxfId="3486" priority="8127" stopIfTrue="1" operator="equal">
      <formula>"f"</formula>
    </cfRule>
  </conditionalFormatting>
  <conditionalFormatting sqref="BJ98:BJ113">
    <cfRule type="cellIs" dxfId="3485" priority="8125" stopIfTrue="1" operator="equal">
      <formula>"h"</formula>
    </cfRule>
    <cfRule type="cellIs" dxfId="3484" priority="8126" stopIfTrue="1" operator="equal">
      <formula>"g"</formula>
    </cfRule>
  </conditionalFormatting>
  <conditionalFormatting sqref="BJ98:BJ113">
    <cfRule type="cellIs" dxfId="3483" priority="8124" stopIfTrue="1" operator="equal">
      <formula>"f"</formula>
    </cfRule>
  </conditionalFormatting>
  <conditionalFormatting sqref="BJ98:BJ113">
    <cfRule type="cellIs" dxfId="3482" priority="8122" stopIfTrue="1" operator="equal">
      <formula>"h"</formula>
    </cfRule>
    <cfRule type="cellIs" dxfId="3481" priority="8123" stopIfTrue="1" operator="equal">
      <formula>"g"</formula>
    </cfRule>
  </conditionalFormatting>
  <conditionalFormatting sqref="BJ98:BJ113">
    <cfRule type="cellIs" dxfId="3480" priority="8121" stopIfTrue="1" operator="equal">
      <formula>"f"</formula>
    </cfRule>
  </conditionalFormatting>
  <conditionalFormatting sqref="BJ98:BJ113">
    <cfRule type="cellIs" dxfId="3479" priority="8119" stopIfTrue="1" operator="equal">
      <formula>"h"</formula>
    </cfRule>
    <cfRule type="cellIs" dxfId="3478" priority="8120" stopIfTrue="1" operator="equal">
      <formula>"g"</formula>
    </cfRule>
  </conditionalFormatting>
  <conditionalFormatting sqref="BJ98:BJ113">
    <cfRule type="cellIs" dxfId="3477" priority="8118" stopIfTrue="1" operator="equal">
      <formula>"f"</formula>
    </cfRule>
  </conditionalFormatting>
  <conditionalFormatting sqref="BJ98:BJ113">
    <cfRule type="cellIs" dxfId="3476" priority="8116" stopIfTrue="1" operator="equal">
      <formula>"h"</formula>
    </cfRule>
    <cfRule type="cellIs" dxfId="3475" priority="8117" stopIfTrue="1" operator="equal">
      <formula>"g"</formula>
    </cfRule>
  </conditionalFormatting>
  <conditionalFormatting sqref="BJ98:BJ113">
    <cfRule type="cellIs" dxfId="3474" priority="8115" stopIfTrue="1" operator="equal">
      <formula>"f"</formula>
    </cfRule>
  </conditionalFormatting>
  <conditionalFormatting sqref="BJ98:BJ113">
    <cfRule type="cellIs" dxfId="3473" priority="8113" stopIfTrue="1" operator="equal">
      <formula>"h"</formula>
    </cfRule>
    <cfRule type="cellIs" dxfId="3472" priority="8114" stopIfTrue="1" operator="equal">
      <formula>"g"</formula>
    </cfRule>
  </conditionalFormatting>
  <conditionalFormatting sqref="BG98:BI113">
    <cfRule type="cellIs" dxfId="3471" priority="8112" stopIfTrue="1" operator="equal">
      <formula>"f"</formula>
    </cfRule>
  </conditionalFormatting>
  <conditionalFormatting sqref="BG98:BI113">
    <cfRule type="cellIs" dxfId="3470" priority="8110" stopIfTrue="1" operator="equal">
      <formula>"h"</formula>
    </cfRule>
    <cfRule type="cellIs" dxfId="3469" priority="8111" stopIfTrue="1" operator="equal">
      <formula>"g"</formula>
    </cfRule>
  </conditionalFormatting>
  <conditionalFormatting sqref="BG98:BI113">
    <cfRule type="cellIs" dxfId="3468" priority="8109" stopIfTrue="1" operator="equal">
      <formula>"f"</formula>
    </cfRule>
  </conditionalFormatting>
  <conditionalFormatting sqref="BG98:BI113">
    <cfRule type="cellIs" dxfId="3467" priority="8107" stopIfTrue="1" operator="equal">
      <formula>"h"</formula>
    </cfRule>
    <cfRule type="cellIs" dxfId="3466" priority="8108" stopIfTrue="1" operator="equal">
      <formula>"g"</formula>
    </cfRule>
  </conditionalFormatting>
  <conditionalFormatting sqref="BG98:BI113">
    <cfRule type="cellIs" dxfId="3465" priority="8106" stopIfTrue="1" operator="equal">
      <formula>"f"</formula>
    </cfRule>
  </conditionalFormatting>
  <conditionalFormatting sqref="BG98:BI113">
    <cfRule type="cellIs" dxfId="3464" priority="8104" stopIfTrue="1" operator="equal">
      <formula>"h"</formula>
    </cfRule>
    <cfRule type="cellIs" dxfId="3463" priority="8105" stopIfTrue="1" operator="equal">
      <formula>"g"</formula>
    </cfRule>
  </conditionalFormatting>
  <conditionalFormatting sqref="BG98:BI113">
    <cfRule type="cellIs" dxfId="3462" priority="8103" stopIfTrue="1" operator="equal">
      <formula>"f"</formula>
    </cfRule>
  </conditionalFormatting>
  <conditionalFormatting sqref="BG98:BI113">
    <cfRule type="cellIs" dxfId="3461" priority="8101" stopIfTrue="1" operator="equal">
      <formula>"h"</formula>
    </cfRule>
    <cfRule type="cellIs" dxfId="3460" priority="8102" stopIfTrue="1" operator="equal">
      <formula>"g"</formula>
    </cfRule>
  </conditionalFormatting>
  <conditionalFormatting sqref="BG98:BI113">
    <cfRule type="cellIs" dxfId="3459" priority="8100" stopIfTrue="1" operator="equal">
      <formula>"f"</formula>
    </cfRule>
  </conditionalFormatting>
  <conditionalFormatting sqref="BG98:BI113">
    <cfRule type="cellIs" dxfId="3458" priority="8098" stopIfTrue="1" operator="equal">
      <formula>"h"</formula>
    </cfRule>
    <cfRule type="cellIs" dxfId="3457" priority="8099" stopIfTrue="1" operator="equal">
      <formula>"g"</formula>
    </cfRule>
  </conditionalFormatting>
  <conditionalFormatting sqref="BG98:BI113">
    <cfRule type="cellIs" dxfId="3456" priority="8097" stopIfTrue="1" operator="equal">
      <formula>"f"</formula>
    </cfRule>
  </conditionalFormatting>
  <conditionalFormatting sqref="BG98:BI113">
    <cfRule type="cellIs" dxfId="3455" priority="8095" stopIfTrue="1" operator="equal">
      <formula>"h"</formula>
    </cfRule>
    <cfRule type="cellIs" dxfId="3454" priority="8096" stopIfTrue="1" operator="equal">
      <formula>"g"</formula>
    </cfRule>
  </conditionalFormatting>
  <conditionalFormatting sqref="BG98:BI113">
    <cfRule type="cellIs" dxfId="3453" priority="8094" stopIfTrue="1" operator="equal">
      <formula>"f"</formula>
    </cfRule>
  </conditionalFormatting>
  <conditionalFormatting sqref="BG98:BI113">
    <cfRule type="cellIs" dxfId="3452" priority="8092" stopIfTrue="1" operator="equal">
      <formula>"h"</formula>
    </cfRule>
    <cfRule type="cellIs" dxfId="3451" priority="8093" stopIfTrue="1" operator="equal">
      <formula>"g"</formula>
    </cfRule>
  </conditionalFormatting>
  <conditionalFormatting sqref="BG98:BI113">
    <cfRule type="cellIs" dxfId="3450" priority="8091" stopIfTrue="1" operator="equal">
      <formula>"f"</formula>
    </cfRule>
  </conditionalFormatting>
  <conditionalFormatting sqref="BG98:BI113">
    <cfRule type="cellIs" dxfId="3449" priority="8089" stopIfTrue="1" operator="equal">
      <formula>"h"</formula>
    </cfRule>
    <cfRule type="cellIs" dxfId="3448" priority="8090" stopIfTrue="1" operator="equal">
      <formula>"g"</formula>
    </cfRule>
  </conditionalFormatting>
  <conditionalFormatting sqref="BG98:BI113">
    <cfRule type="cellIs" dxfId="3447" priority="8088" stopIfTrue="1" operator="equal">
      <formula>"f"</formula>
    </cfRule>
  </conditionalFormatting>
  <conditionalFormatting sqref="BG98:BI113">
    <cfRule type="cellIs" dxfId="3446" priority="8086" stopIfTrue="1" operator="equal">
      <formula>"h"</formula>
    </cfRule>
    <cfRule type="cellIs" dxfId="3445" priority="8087" stopIfTrue="1" operator="equal">
      <formula>"g"</formula>
    </cfRule>
  </conditionalFormatting>
  <conditionalFormatting sqref="BG98:BI113">
    <cfRule type="cellIs" dxfId="3444" priority="8082" stopIfTrue="1" operator="equal">
      <formula>"f"</formula>
    </cfRule>
  </conditionalFormatting>
  <conditionalFormatting sqref="BG98:BI113">
    <cfRule type="cellIs" dxfId="3443" priority="8080" stopIfTrue="1" operator="equal">
      <formula>"h"</formula>
    </cfRule>
    <cfRule type="cellIs" dxfId="3442" priority="8081" stopIfTrue="1" operator="equal">
      <formula>"g"</formula>
    </cfRule>
  </conditionalFormatting>
  <conditionalFormatting sqref="BG98:BI113">
    <cfRule type="cellIs" dxfId="3441" priority="8085" stopIfTrue="1" operator="equal">
      <formula>"f"</formula>
    </cfRule>
  </conditionalFormatting>
  <conditionalFormatting sqref="BG98:BI113">
    <cfRule type="cellIs" dxfId="3440" priority="8083" stopIfTrue="1" operator="equal">
      <formula>"h"</formula>
    </cfRule>
    <cfRule type="cellIs" dxfId="3439" priority="8084" stopIfTrue="1" operator="equal">
      <formula>"g"</formula>
    </cfRule>
  </conditionalFormatting>
  <conditionalFormatting sqref="BG98:BI113">
    <cfRule type="cellIs" dxfId="3438" priority="8079" stopIfTrue="1" operator="equal">
      <formula>"f"</formula>
    </cfRule>
  </conditionalFormatting>
  <conditionalFormatting sqref="BG98:BI113">
    <cfRule type="cellIs" dxfId="3437" priority="8077" stopIfTrue="1" operator="equal">
      <formula>"h"</formula>
    </cfRule>
    <cfRule type="cellIs" dxfId="3436" priority="8078" stopIfTrue="1" operator="equal">
      <formula>"g"</formula>
    </cfRule>
  </conditionalFormatting>
  <conditionalFormatting sqref="BG98:BI113">
    <cfRule type="cellIs" dxfId="3435" priority="8076" stopIfTrue="1" operator="equal">
      <formula>"f"</formula>
    </cfRule>
  </conditionalFormatting>
  <conditionalFormatting sqref="BG98:BI113">
    <cfRule type="cellIs" dxfId="3434" priority="8074" stopIfTrue="1" operator="equal">
      <formula>"h"</formula>
    </cfRule>
    <cfRule type="cellIs" dxfId="3433" priority="8075" stopIfTrue="1" operator="equal">
      <formula>"g"</formula>
    </cfRule>
  </conditionalFormatting>
  <conditionalFormatting sqref="BG98:BI113">
    <cfRule type="cellIs" dxfId="3432" priority="8070" stopIfTrue="1" operator="equal">
      <formula>"f"</formula>
    </cfRule>
  </conditionalFormatting>
  <conditionalFormatting sqref="BG98:BI113">
    <cfRule type="cellIs" dxfId="3431" priority="8068" stopIfTrue="1" operator="equal">
      <formula>"h"</formula>
    </cfRule>
    <cfRule type="cellIs" dxfId="3430" priority="8069" stopIfTrue="1" operator="equal">
      <formula>"g"</formula>
    </cfRule>
  </conditionalFormatting>
  <conditionalFormatting sqref="BG98:BI113">
    <cfRule type="cellIs" dxfId="3429" priority="8073" stopIfTrue="1" operator="equal">
      <formula>"f"</formula>
    </cfRule>
  </conditionalFormatting>
  <conditionalFormatting sqref="BG98:BI113">
    <cfRule type="cellIs" dxfId="3428" priority="8071" stopIfTrue="1" operator="equal">
      <formula>"h"</formula>
    </cfRule>
    <cfRule type="cellIs" dxfId="3427" priority="8072" stopIfTrue="1" operator="equal">
      <formula>"g"</formula>
    </cfRule>
  </conditionalFormatting>
  <conditionalFormatting sqref="BG98:BI113">
    <cfRule type="cellIs" dxfId="3426" priority="8067" stopIfTrue="1" operator="equal">
      <formula>"f"</formula>
    </cfRule>
  </conditionalFormatting>
  <conditionalFormatting sqref="BG98:BI113">
    <cfRule type="cellIs" dxfId="3425" priority="8065" stopIfTrue="1" operator="equal">
      <formula>"h"</formula>
    </cfRule>
    <cfRule type="cellIs" dxfId="3424" priority="8066" stopIfTrue="1" operator="equal">
      <formula>"g"</formula>
    </cfRule>
  </conditionalFormatting>
  <conditionalFormatting sqref="BG98:BI113">
    <cfRule type="cellIs" dxfId="3423" priority="8064" stopIfTrue="1" operator="equal">
      <formula>"f"</formula>
    </cfRule>
  </conditionalFormatting>
  <conditionalFormatting sqref="BG98:BI113">
    <cfRule type="cellIs" dxfId="3422" priority="8062" stopIfTrue="1" operator="equal">
      <formula>"h"</formula>
    </cfRule>
    <cfRule type="cellIs" dxfId="3421" priority="8063" stopIfTrue="1" operator="equal">
      <formula>"g"</formula>
    </cfRule>
  </conditionalFormatting>
  <conditionalFormatting sqref="BG98:BI113">
    <cfRule type="cellIs" dxfId="3420" priority="8061" stopIfTrue="1" operator="equal">
      <formula>"f"</formula>
    </cfRule>
  </conditionalFormatting>
  <conditionalFormatting sqref="BG98:BI113">
    <cfRule type="cellIs" dxfId="3419" priority="8059" stopIfTrue="1" operator="equal">
      <formula>"h"</formula>
    </cfRule>
    <cfRule type="cellIs" dxfId="3418" priority="8060" stopIfTrue="1" operator="equal">
      <formula>"g"</formula>
    </cfRule>
  </conditionalFormatting>
  <conditionalFormatting sqref="BG98:BI113">
    <cfRule type="cellIs" dxfId="3417" priority="8058" stopIfTrue="1" operator="equal">
      <formula>"f"</formula>
    </cfRule>
  </conditionalFormatting>
  <conditionalFormatting sqref="BG98:BI113">
    <cfRule type="cellIs" dxfId="3416" priority="8056" stopIfTrue="1" operator="equal">
      <formula>"h"</formula>
    </cfRule>
    <cfRule type="cellIs" dxfId="3415" priority="8057" stopIfTrue="1" operator="equal">
      <formula>"g"</formula>
    </cfRule>
  </conditionalFormatting>
  <conditionalFormatting sqref="BG98:BI113">
    <cfRule type="cellIs" dxfId="3414" priority="8052" stopIfTrue="1" operator="equal">
      <formula>"f"</formula>
    </cfRule>
  </conditionalFormatting>
  <conditionalFormatting sqref="BG98:BI113">
    <cfRule type="cellIs" dxfId="3413" priority="8050" stopIfTrue="1" operator="equal">
      <formula>"h"</formula>
    </cfRule>
    <cfRule type="cellIs" dxfId="3412" priority="8051" stopIfTrue="1" operator="equal">
      <formula>"g"</formula>
    </cfRule>
  </conditionalFormatting>
  <conditionalFormatting sqref="BG98:BI113">
    <cfRule type="cellIs" dxfId="3411" priority="8049" stopIfTrue="1" operator="equal">
      <formula>"f"</formula>
    </cfRule>
  </conditionalFormatting>
  <conditionalFormatting sqref="BG98:BI113">
    <cfRule type="cellIs" dxfId="3410" priority="8047" stopIfTrue="1" operator="equal">
      <formula>"h"</formula>
    </cfRule>
    <cfRule type="cellIs" dxfId="3409" priority="8048" stopIfTrue="1" operator="equal">
      <formula>"g"</formula>
    </cfRule>
  </conditionalFormatting>
  <conditionalFormatting sqref="BG98:BI113">
    <cfRule type="cellIs" dxfId="3408" priority="8046" stopIfTrue="1" operator="equal">
      <formula>"f"</formula>
    </cfRule>
  </conditionalFormatting>
  <conditionalFormatting sqref="BG98:BI113">
    <cfRule type="cellIs" dxfId="3407" priority="8044" stopIfTrue="1" operator="equal">
      <formula>"h"</formula>
    </cfRule>
    <cfRule type="cellIs" dxfId="3406" priority="8045" stopIfTrue="1" operator="equal">
      <formula>"g"</formula>
    </cfRule>
  </conditionalFormatting>
  <conditionalFormatting sqref="BG98:BI113">
    <cfRule type="cellIs" dxfId="3405" priority="8055" stopIfTrue="1" operator="equal">
      <formula>"f"</formula>
    </cfRule>
  </conditionalFormatting>
  <conditionalFormatting sqref="BG98:BI113">
    <cfRule type="cellIs" dxfId="3404" priority="8053" stopIfTrue="1" operator="equal">
      <formula>"h"</formula>
    </cfRule>
    <cfRule type="cellIs" dxfId="3403" priority="8054" stopIfTrue="1" operator="equal">
      <formula>"g"</formula>
    </cfRule>
  </conditionalFormatting>
  <conditionalFormatting sqref="BG98:BI113">
    <cfRule type="cellIs" dxfId="3402" priority="8043" stopIfTrue="1" operator="equal">
      <formula>"f"</formula>
    </cfRule>
  </conditionalFormatting>
  <conditionalFormatting sqref="BG98:BI113">
    <cfRule type="cellIs" dxfId="3401" priority="8041" stopIfTrue="1" operator="equal">
      <formula>"h"</formula>
    </cfRule>
    <cfRule type="cellIs" dxfId="3400" priority="8042" stopIfTrue="1" operator="equal">
      <formula>"g"</formula>
    </cfRule>
  </conditionalFormatting>
  <conditionalFormatting sqref="BL98:BM113">
    <cfRule type="cellIs" dxfId="3399" priority="8040" stopIfTrue="1" operator="equal">
      <formula>"f"</formula>
    </cfRule>
  </conditionalFormatting>
  <conditionalFormatting sqref="BL98:BM113">
    <cfRule type="cellIs" dxfId="3398" priority="8038" stopIfTrue="1" operator="equal">
      <formula>"h"</formula>
    </cfRule>
    <cfRule type="cellIs" dxfId="3397" priority="8039" stopIfTrue="1" operator="equal">
      <formula>"g"</formula>
    </cfRule>
  </conditionalFormatting>
  <conditionalFormatting sqref="BL98:BM113">
    <cfRule type="cellIs" dxfId="3396" priority="8037" stopIfTrue="1" operator="equal">
      <formula>"f"</formula>
    </cfRule>
  </conditionalFormatting>
  <conditionalFormatting sqref="BL98:BM113">
    <cfRule type="cellIs" dxfId="3395" priority="8035" stopIfTrue="1" operator="equal">
      <formula>"h"</formula>
    </cfRule>
    <cfRule type="cellIs" dxfId="3394" priority="8036" stopIfTrue="1" operator="equal">
      <formula>"g"</formula>
    </cfRule>
  </conditionalFormatting>
  <conditionalFormatting sqref="BL98:BM113">
    <cfRule type="cellIs" dxfId="3393" priority="8034" stopIfTrue="1" operator="equal">
      <formula>"f"</formula>
    </cfRule>
  </conditionalFormatting>
  <conditionalFormatting sqref="BL98:BM113">
    <cfRule type="cellIs" dxfId="3392" priority="8032" stopIfTrue="1" operator="equal">
      <formula>"h"</formula>
    </cfRule>
    <cfRule type="cellIs" dxfId="3391" priority="8033" stopIfTrue="1" operator="equal">
      <formula>"g"</formula>
    </cfRule>
  </conditionalFormatting>
  <conditionalFormatting sqref="BL98:BM113">
    <cfRule type="cellIs" dxfId="3390" priority="8031" stopIfTrue="1" operator="equal">
      <formula>"f"</formula>
    </cfRule>
  </conditionalFormatting>
  <conditionalFormatting sqref="BL98:BM113">
    <cfRule type="cellIs" dxfId="3389" priority="8029" stopIfTrue="1" operator="equal">
      <formula>"h"</formula>
    </cfRule>
    <cfRule type="cellIs" dxfId="3388" priority="8030" stopIfTrue="1" operator="equal">
      <formula>"g"</formula>
    </cfRule>
  </conditionalFormatting>
  <conditionalFormatting sqref="BL98:BM113">
    <cfRule type="cellIs" dxfId="3387" priority="8028" stopIfTrue="1" operator="equal">
      <formula>"f"</formula>
    </cfRule>
  </conditionalFormatting>
  <conditionalFormatting sqref="BL98:BM113">
    <cfRule type="cellIs" dxfId="3386" priority="8026" stopIfTrue="1" operator="equal">
      <formula>"h"</formula>
    </cfRule>
    <cfRule type="cellIs" dxfId="3385" priority="8027" stopIfTrue="1" operator="equal">
      <formula>"g"</formula>
    </cfRule>
  </conditionalFormatting>
  <conditionalFormatting sqref="BL98:BM113">
    <cfRule type="cellIs" dxfId="3384" priority="8022" stopIfTrue="1" operator="equal">
      <formula>"f"</formula>
    </cfRule>
  </conditionalFormatting>
  <conditionalFormatting sqref="BL98:BM113">
    <cfRule type="cellIs" dxfId="3383" priority="8020" stopIfTrue="1" operator="equal">
      <formula>"h"</formula>
    </cfRule>
    <cfRule type="cellIs" dxfId="3382" priority="8021" stopIfTrue="1" operator="equal">
      <formula>"g"</formula>
    </cfRule>
  </conditionalFormatting>
  <conditionalFormatting sqref="BL98:BM113">
    <cfRule type="cellIs" dxfId="3381" priority="8025" stopIfTrue="1" operator="equal">
      <formula>"f"</formula>
    </cfRule>
  </conditionalFormatting>
  <conditionalFormatting sqref="BL98:BM113">
    <cfRule type="cellIs" dxfId="3380" priority="8023" stopIfTrue="1" operator="equal">
      <formula>"h"</formula>
    </cfRule>
    <cfRule type="cellIs" dxfId="3379" priority="8024" stopIfTrue="1" operator="equal">
      <formula>"g"</formula>
    </cfRule>
  </conditionalFormatting>
  <conditionalFormatting sqref="BL98:BM113">
    <cfRule type="cellIs" dxfId="3378" priority="8019" stopIfTrue="1" operator="equal">
      <formula>"f"</formula>
    </cfRule>
  </conditionalFormatting>
  <conditionalFormatting sqref="BL98:BM113">
    <cfRule type="cellIs" dxfId="3377" priority="8017" stopIfTrue="1" operator="equal">
      <formula>"h"</formula>
    </cfRule>
    <cfRule type="cellIs" dxfId="3376" priority="8018" stopIfTrue="1" operator="equal">
      <formula>"g"</formula>
    </cfRule>
  </conditionalFormatting>
  <conditionalFormatting sqref="BO98:BO113">
    <cfRule type="cellIs" dxfId="3375" priority="8016" stopIfTrue="1" operator="equal">
      <formula>"f"</formula>
    </cfRule>
  </conditionalFormatting>
  <conditionalFormatting sqref="BO98:BO113">
    <cfRule type="cellIs" dxfId="3374" priority="8014" stopIfTrue="1" operator="equal">
      <formula>"h"</formula>
    </cfRule>
    <cfRule type="cellIs" dxfId="3373" priority="8015" stopIfTrue="1" operator="equal">
      <formula>"g"</formula>
    </cfRule>
  </conditionalFormatting>
  <conditionalFormatting sqref="BO98:BO113">
    <cfRule type="cellIs" dxfId="3372" priority="8010" stopIfTrue="1" operator="equal">
      <formula>"f"</formula>
    </cfRule>
  </conditionalFormatting>
  <conditionalFormatting sqref="BO98:BO113">
    <cfRule type="cellIs" dxfId="3371" priority="8008" stopIfTrue="1" operator="equal">
      <formula>"h"</formula>
    </cfRule>
    <cfRule type="cellIs" dxfId="3370" priority="8009" stopIfTrue="1" operator="equal">
      <formula>"g"</formula>
    </cfRule>
  </conditionalFormatting>
  <conditionalFormatting sqref="BO98:BO113">
    <cfRule type="cellIs" dxfId="3369" priority="8013" stopIfTrue="1" operator="equal">
      <formula>"f"</formula>
    </cfRule>
  </conditionalFormatting>
  <conditionalFormatting sqref="BO98:BO113">
    <cfRule type="cellIs" dxfId="3368" priority="8011" stopIfTrue="1" operator="equal">
      <formula>"h"</formula>
    </cfRule>
    <cfRule type="cellIs" dxfId="3367" priority="8012" stopIfTrue="1" operator="equal">
      <formula>"g"</formula>
    </cfRule>
  </conditionalFormatting>
  <conditionalFormatting sqref="BO98:BO113">
    <cfRule type="cellIs" dxfId="3366" priority="8007" stopIfTrue="1" operator="equal">
      <formula>"f"</formula>
    </cfRule>
  </conditionalFormatting>
  <conditionalFormatting sqref="BO98:BO113">
    <cfRule type="cellIs" dxfId="3365" priority="8005" stopIfTrue="1" operator="equal">
      <formula>"h"</formula>
    </cfRule>
    <cfRule type="cellIs" dxfId="3364" priority="8006" stopIfTrue="1" operator="equal">
      <formula>"g"</formula>
    </cfRule>
  </conditionalFormatting>
  <conditionalFormatting sqref="BO98:BO113">
    <cfRule type="cellIs" dxfId="3363" priority="8004" stopIfTrue="1" operator="equal">
      <formula>"f"</formula>
    </cfRule>
  </conditionalFormatting>
  <conditionalFormatting sqref="BO98:BO113">
    <cfRule type="cellIs" dxfId="3362" priority="8002" stopIfTrue="1" operator="equal">
      <formula>"h"</formula>
    </cfRule>
    <cfRule type="cellIs" dxfId="3361" priority="8003" stopIfTrue="1" operator="equal">
      <formula>"g"</formula>
    </cfRule>
  </conditionalFormatting>
  <conditionalFormatting sqref="BO98:BO113">
    <cfRule type="cellIs" dxfId="3360" priority="8001" stopIfTrue="1" operator="equal">
      <formula>"f"</formula>
    </cfRule>
  </conditionalFormatting>
  <conditionalFormatting sqref="BO98:BO113">
    <cfRule type="cellIs" dxfId="3359" priority="7999" stopIfTrue="1" operator="equal">
      <formula>"h"</formula>
    </cfRule>
    <cfRule type="cellIs" dxfId="3358" priority="8000" stopIfTrue="1" operator="equal">
      <formula>"g"</formula>
    </cfRule>
  </conditionalFormatting>
  <conditionalFormatting sqref="BO98:BO113">
    <cfRule type="cellIs" dxfId="3357" priority="7998" stopIfTrue="1" operator="equal">
      <formula>"f"</formula>
    </cfRule>
  </conditionalFormatting>
  <conditionalFormatting sqref="BO98:BO113">
    <cfRule type="cellIs" dxfId="3356" priority="7996" stopIfTrue="1" operator="equal">
      <formula>"h"</formula>
    </cfRule>
    <cfRule type="cellIs" dxfId="3355" priority="7997" stopIfTrue="1" operator="equal">
      <formula>"g"</formula>
    </cfRule>
  </conditionalFormatting>
  <conditionalFormatting sqref="BO98:BO113">
    <cfRule type="cellIs" dxfId="3354" priority="7995" stopIfTrue="1" operator="equal">
      <formula>"f"</formula>
    </cfRule>
  </conditionalFormatting>
  <conditionalFormatting sqref="BO98:BO113">
    <cfRule type="cellIs" dxfId="3353" priority="7993" stopIfTrue="1" operator="equal">
      <formula>"h"</formula>
    </cfRule>
    <cfRule type="cellIs" dxfId="3352" priority="7994" stopIfTrue="1" operator="equal">
      <formula>"g"</formula>
    </cfRule>
  </conditionalFormatting>
  <conditionalFormatting sqref="BO98:BO113">
    <cfRule type="cellIs" dxfId="3351" priority="7992" stopIfTrue="1" operator="equal">
      <formula>"f"</formula>
    </cfRule>
  </conditionalFormatting>
  <conditionalFormatting sqref="BO98:BO113">
    <cfRule type="cellIs" dxfId="3350" priority="7990" stopIfTrue="1" operator="equal">
      <formula>"h"</formula>
    </cfRule>
    <cfRule type="cellIs" dxfId="3349" priority="7991" stopIfTrue="1" operator="equal">
      <formula>"g"</formula>
    </cfRule>
  </conditionalFormatting>
  <conditionalFormatting sqref="BO98:BO113">
    <cfRule type="cellIs" dxfId="3348" priority="7986" stopIfTrue="1" operator="equal">
      <formula>"f"</formula>
    </cfRule>
  </conditionalFormatting>
  <conditionalFormatting sqref="BO98:BO113">
    <cfRule type="cellIs" dxfId="3347" priority="7984" stopIfTrue="1" operator="equal">
      <formula>"h"</formula>
    </cfRule>
    <cfRule type="cellIs" dxfId="3346" priority="7985" stopIfTrue="1" operator="equal">
      <formula>"g"</formula>
    </cfRule>
  </conditionalFormatting>
  <conditionalFormatting sqref="BO98:BO113">
    <cfRule type="cellIs" dxfId="3345" priority="7989" stopIfTrue="1" operator="equal">
      <formula>"f"</formula>
    </cfRule>
  </conditionalFormatting>
  <conditionalFormatting sqref="BO98:BO113">
    <cfRule type="cellIs" dxfId="3344" priority="7987" stopIfTrue="1" operator="equal">
      <formula>"h"</formula>
    </cfRule>
    <cfRule type="cellIs" dxfId="3343" priority="7988" stopIfTrue="1" operator="equal">
      <formula>"g"</formula>
    </cfRule>
  </conditionalFormatting>
  <conditionalFormatting sqref="BO98:BO113">
    <cfRule type="cellIs" dxfId="3342" priority="7983" stopIfTrue="1" operator="equal">
      <formula>"f"</formula>
    </cfRule>
  </conditionalFormatting>
  <conditionalFormatting sqref="BO98:BO113">
    <cfRule type="cellIs" dxfId="3341" priority="7981" stopIfTrue="1" operator="equal">
      <formula>"h"</formula>
    </cfRule>
    <cfRule type="cellIs" dxfId="3340" priority="7982" stopIfTrue="1" operator="equal">
      <formula>"g"</formula>
    </cfRule>
  </conditionalFormatting>
  <conditionalFormatting sqref="BO98:BO113">
    <cfRule type="cellIs" dxfId="3339" priority="7980" stopIfTrue="1" operator="equal">
      <formula>"f"</formula>
    </cfRule>
  </conditionalFormatting>
  <conditionalFormatting sqref="BO98:BO113">
    <cfRule type="cellIs" dxfId="3338" priority="7978" stopIfTrue="1" operator="equal">
      <formula>"h"</formula>
    </cfRule>
    <cfRule type="cellIs" dxfId="3337" priority="7979" stopIfTrue="1" operator="equal">
      <formula>"g"</formula>
    </cfRule>
  </conditionalFormatting>
  <conditionalFormatting sqref="BO98:BO113">
    <cfRule type="cellIs" dxfId="3336" priority="7977" stopIfTrue="1" operator="equal">
      <formula>"f"</formula>
    </cfRule>
  </conditionalFormatting>
  <conditionalFormatting sqref="BO98:BO113">
    <cfRule type="cellIs" dxfId="3335" priority="7975" stopIfTrue="1" operator="equal">
      <formula>"h"</formula>
    </cfRule>
    <cfRule type="cellIs" dxfId="3334" priority="7976" stopIfTrue="1" operator="equal">
      <formula>"g"</formula>
    </cfRule>
  </conditionalFormatting>
  <conditionalFormatting sqref="BO98:BO113">
    <cfRule type="cellIs" dxfId="3333" priority="7974" stopIfTrue="1" operator="equal">
      <formula>"f"</formula>
    </cfRule>
  </conditionalFormatting>
  <conditionalFormatting sqref="BO98:BO113">
    <cfRule type="cellIs" dxfId="3332" priority="7972" stopIfTrue="1" operator="equal">
      <formula>"h"</formula>
    </cfRule>
    <cfRule type="cellIs" dxfId="3331" priority="7973" stopIfTrue="1" operator="equal">
      <formula>"g"</formula>
    </cfRule>
  </conditionalFormatting>
  <conditionalFormatting sqref="AO98:AP113">
    <cfRule type="cellIs" dxfId="3330" priority="8619" stopIfTrue="1" operator="equal">
      <formula>"f"</formula>
    </cfRule>
  </conditionalFormatting>
  <conditionalFormatting sqref="AO98:AP113">
    <cfRule type="cellIs" dxfId="3329" priority="8617" stopIfTrue="1" operator="equal">
      <formula>"h"</formula>
    </cfRule>
    <cfRule type="cellIs" dxfId="3328" priority="8618" stopIfTrue="1" operator="equal">
      <formula>"g"</formula>
    </cfRule>
  </conditionalFormatting>
  <conditionalFormatting sqref="AO98:AP113">
    <cfRule type="cellIs" dxfId="3327" priority="8616" stopIfTrue="1" operator="equal">
      <formula>"f"</formula>
    </cfRule>
  </conditionalFormatting>
  <conditionalFormatting sqref="AO98:AP113">
    <cfRule type="cellIs" dxfId="3326" priority="8614" stopIfTrue="1" operator="equal">
      <formula>"h"</formula>
    </cfRule>
    <cfRule type="cellIs" dxfId="3325" priority="8615" stopIfTrue="1" operator="equal">
      <formula>"g"</formula>
    </cfRule>
  </conditionalFormatting>
  <conditionalFormatting sqref="AO98:AP113">
    <cfRule type="cellIs" dxfId="3324" priority="8610" stopIfTrue="1" operator="equal">
      <formula>"f"</formula>
    </cfRule>
  </conditionalFormatting>
  <conditionalFormatting sqref="AO98:AP113">
    <cfRule type="cellIs" dxfId="3323" priority="8608" stopIfTrue="1" operator="equal">
      <formula>"h"</formula>
    </cfRule>
    <cfRule type="cellIs" dxfId="3322" priority="8609" stopIfTrue="1" operator="equal">
      <formula>"g"</formula>
    </cfRule>
  </conditionalFormatting>
  <conditionalFormatting sqref="AO98:AP113">
    <cfRule type="cellIs" dxfId="3321" priority="8613" stopIfTrue="1" operator="equal">
      <formula>"f"</formula>
    </cfRule>
  </conditionalFormatting>
  <conditionalFormatting sqref="AO98:AP113">
    <cfRule type="cellIs" dxfId="3320" priority="8611" stopIfTrue="1" operator="equal">
      <formula>"h"</formula>
    </cfRule>
    <cfRule type="cellIs" dxfId="3319" priority="8612" stopIfTrue="1" operator="equal">
      <formula>"g"</formula>
    </cfRule>
  </conditionalFormatting>
  <conditionalFormatting sqref="AO98:AP113">
    <cfRule type="cellIs" dxfId="3318" priority="8607" stopIfTrue="1" operator="equal">
      <formula>"f"</formula>
    </cfRule>
  </conditionalFormatting>
  <conditionalFormatting sqref="AO98:AP113">
    <cfRule type="cellIs" dxfId="3317" priority="8605" stopIfTrue="1" operator="equal">
      <formula>"h"</formula>
    </cfRule>
    <cfRule type="cellIs" dxfId="3316" priority="8606" stopIfTrue="1" operator="equal">
      <formula>"g"</formula>
    </cfRule>
  </conditionalFormatting>
  <conditionalFormatting sqref="AO98:AP113">
    <cfRule type="cellIs" dxfId="3315" priority="8604" stopIfTrue="1" operator="equal">
      <formula>"f"</formula>
    </cfRule>
  </conditionalFormatting>
  <conditionalFormatting sqref="AO98:AP113">
    <cfRule type="cellIs" dxfId="3314" priority="8602" stopIfTrue="1" operator="equal">
      <formula>"h"</formula>
    </cfRule>
    <cfRule type="cellIs" dxfId="3313" priority="8603" stopIfTrue="1" operator="equal">
      <formula>"g"</formula>
    </cfRule>
  </conditionalFormatting>
  <conditionalFormatting sqref="AO98:AP113">
    <cfRule type="cellIs" dxfId="3312" priority="8601" stopIfTrue="1" operator="equal">
      <formula>"f"</formula>
    </cfRule>
  </conditionalFormatting>
  <conditionalFormatting sqref="AO98:AP113">
    <cfRule type="cellIs" dxfId="3311" priority="8599" stopIfTrue="1" operator="equal">
      <formula>"h"</formula>
    </cfRule>
    <cfRule type="cellIs" dxfId="3310" priority="8600" stopIfTrue="1" operator="equal">
      <formula>"g"</formula>
    </cfRule>
  </conditionalFormatting>
  <conditionalFormatting sqref="AO98:AP113">
    <cfRule type="cellIs" dxfId="3309" priority="8598" stopIfTrue="1" operator="equal">
      <formula>"f"</formula>
    </cfRule>
  </conditionalFormatting>
  <conditionalFormatting sqref="AO98:AP113">
    <cfRule type="cellIs" dxfId="3308" priority="8596" stopIfTrue="1" operator="equal">
      <formula>"h"</formula>
    </cfRule>
    <cfRule type="cellIs" dxfId="3307" priority="8597" stopIfTrue="1" operator="equal">
      <formula>"g"</formula>
    </cfRule>
  </conditionalFormatting>
  <conditionalFormatting sqref="AO98:AP113">
    <cfRule type="cellIs" dxfId="3306" priority="8595" stopIfTrue="1" operator="equal">
      <formula>"f"</formula>
    </cfRule>
  </conditionalFormatting>
  <conditionalFormatting sqref="AO98:AP113">
    <cfRule type="cellIs" dxfId="3305" priority="8593" stopIfTrue="1" operator="equal">
      <formula>"h"</formula>
    </cfRule>
    <cfRule type="cellIs" dxfId="3304" priority="8594" stopIfTrue="1" operator="equal">
      <formula>"g"</formula>
    </cfRule>
  </conditionalFormatting>
  <conditionalFormatting sqref="AN98:AN113 BR98:BR113">
    <cfRule type="cellIs" dxfId="3303" priority="8592" stopIfTrue="1" operator="equal">
      <formula>"f"</formula>
    </cfRule>
  </conditionalFormatting>
  <conditionalFormatting sqref="AN98:AN113 BR98:BR113">
    <cfRule type="cellIs" dxfId="3302" priority="8590" stopIfTrue="1" operator="equal">
      <formula>"h"</formula>
    </cfRule>
    <cfRule type="cellIs" dxfId="3301" priority="8591" stopIfTrue="1" operator="equal">
      <formula>"g"</formula>
    </cfRule>
  </conditionalFormatting>
  <conditionalFormatting sqref="AN98:AN113 BR98:BR113">
    <cfRule type="cellIs" dxfId="3300" priority="8586" stopIfTrue="1" operator="equal">
      <formula>"f"</formula>
    </cfRule>
  </conditionalFormatting>
  <conditionalFormatting sqref="AN98:AN113 BR98:BR113">
    <cfRule type="cellIs" dxfId="3299" priority="8584" stopIfTrue="1" operator="equal">
      <formula>"h"</formula>
    </cfRule>
    <cfRule type="cellIs" dxfId="3298" priority="8585" stopIfTrue="1" operator="equal">
      <formula>"g"</formula>
    </cfRule>
  </conditionalFormatting>
  <conditionalFormatting sqref="AN98:AN113 BR98:BR113">
    <cfRule type="cellIs" dxfId="3297" priority="8589" stopIfTrue="1" operator="equal">
      <formula>"f"</formula>
    </cfRule>
  </conditionalFormatting>
  <conditionalFormatting sqref="AN98:AN113 BR98:BR113">
    <cfRule type="cellIs" dxfId="3296" priority="8587" stopIfTrue="1" operator="equal">
      <formula>"h"</formula>
    </cfRule>
    <cfRule type="cellIs" dxfId="3295" priority="8588" stopIfTrue="1" operator="equal">
      <formula>"g"</formula>
    </cfRule>
  </conditionalFormatting>
  <conditionalFormatting sqref="AN98:AN113 BR98:BR113">
    <cfRule type="cellIs" dxfId="3294" priority="8583" stopIfTrue="1" operator="equal">
      <formula>"f"</formula>
    </cfRule>
  </conditionalFormatting>
  <conditionalFormatting sqref="AN98:AN113 BR98:BR113">
    <cfRule type="cellIs" dxfId="3293" priority="8581" stopIfTrue="1" operator="equal">
      <formula>"h"</formula>
    </cfRule>
    <cfRule type="cellIs" dxfId="3292" priority="8582" stopIfTrue="1" operator="equal">
      <formula>"g"</formula>
    </cfRule>
  </conditionalFormatting>
  <conditionalFormatting sqref="AN98:AN113 BR98:BR113">
    <cfRule type="cellIs" dxfId="3291" priority="8580" stopIfTrue="1" operator="equal">
      <formula>"f"</formula>
    </cfRule>
  </conditionalFormatting>
  <conditionalFormatting sqref="AN98:AN113 BR98:BR113">
    <cfRule type="cellIs" dxfId="3290" priority="8578" stopIfTrue="1" operator="equal">
      <formula>"h"</formula>
    </cfRule>
    <cfRule type="cellIs" dxfId="3289" priority="8579" stopIfTrue="1" operator="equal">
      <formula>"g"</formula>
    </cfRule>
  </conditionalFormatting>
  <conditionalFormatting sqref="AN98:AN113 BR98:BR113">
    <cfRule type="cellIs" dxfId="3288" priority="8577" stopIfTrue="1" operator="equal">
      <formula>"f"</formula>
    </cfRule>
  </conditionalFormatting>
  <conditionalFormatting sqref="AN98:AN113 BR98:BR113">
    <cfRule type="cellIs" dxfId="3287" priority="8575" stopIfTrue="1" operator="equal">
      <formula>"h"</formula>
    </cfRule>
    <cfRule type="cellIs" dxfId="3286" priority="8576" stopIfTrue="1" operator="equal">
      <formula>"g"</formula>
    </cfRule>
  </conditionalFormatting>
  <conditionalFormatting sqref="AN98:AN113 BR98:BR113">
    <cfRule type="cellIs" dxfId="3285" priority="8574" stopIfTrue="1" operator="equal">
      <formula>"f"</formula>
    </cfRule>
  </conditionalFormatting>
  <conditionalFormatting sqref="AN98:AN113 BR98:BR113">
    <cfRule type="cellIs" dxfId="3284" priority="8572" stopIfTrue="1" operator="equal">
      <formula>"h"</formula>
    </cfRule>
    <cfRule type="cellIs" dxfId="3283" priority="8573" stopIfTrue="1" operator="equal">
      <formula>"g"</formula>
    </cfRule>
  </conditionalFormatting>
  <conditionalFormatting sqref="AN98:AN113 BR98:BR113">
    <cfRule type="cellIs" dxfId="3282" priority="8571" stopIfTrue="1" operator="equal">
      <formula>"f"</formula>
    </cfRule>
  </conditionalFormatting>
  <conditionalFormatting sqref="AN98:AN113 BR98:BR113">
    <cfRule type="cellIs" dxfId="3281" priority="8569" stopIfTrue="1" operator="equal">
      <formula>"h"</formula>
    </cfRule>
    <cfRule type="cellIs" dxfId="3280" priority="8570" stopIfTrue="1" operator="equal">
      <formula>"g"</formula>
    </cfRule>
  </conditionalFormatting>
  <conditionalFormatting sqref="AN98:AN113 BR98:BR113">
    <cfRule type="cellIs" dxfId="3279" priority="8568" stopIfTrue="1" operator="equal">
      <formula>"f"</formula>
    </cfRule>
  </conditionalFormatting>
  <conditionalFormatting sqref="AN98:AN113 BR98:BR113">
    <cfRule type="cellIs" dxfId="3278" priority="8566" stopIfTrue="1" operator="equal">
      <formula>"h"</formula>
    </cfRule>
    <cfRule type="cellIs" dxfId="3277" priority="8567" stopIfTrue="1" operator="equal">
      <formula>"g"</formula>
    </cfRule>
  </conditionalFormatting>
  <conditionalFormatting sqref="AN98:AN113 BR98:BR113">
    <cfRule type="cellIs" dxfId="3276" priority="8565" stopIfTrue="1" operator="equal">
      <formula>"f"</formula>
    </cfRule>
  </conditionalFormatting>
  <conditionalFormatting sqref="AN98:AN113 BR98:BR113">
    <cfRule type="cellIs" dxfId="3275" priority="8563" stopIfTrue="1" operator="equal">
      <formula>"h"</formula>
    </cfRule>
    <cfRule type="cellIs" dxfId="3274" priority="8564" stopIfTrue="1" operator="equal">
      <formula>"g"</formula>
    </cfRule>
  </conditionalFormatting>
  <conditionalFormatting sqref="AN98:AN113 BR98:BR113">
    <cfRule type="cellIs" dxfId="3273" priority="8562" stopIfTrue="1" operator="equal">
      <formula>"f"</formula>
    </cfRule>
  </conditionalFormatting>
  <conditionalFormatting sqref="AN98:AN113 BR98:BR113">
    <cfRule type="cellIs" dxfId="3272" priority="8560" stopIfTrue="1" operator="equal">
      <formula>"h"</formula>
    </cfRule>
    <cfRule type="cellIs" dxfId="3271" priority="8561" stopIfTrue="1" operator="equal">
      <formula>"g"</formula>
    </cfRule>
  </conditionalFormatting>
  <conditionalFormatting sqref="AN98:AN113 BR98:BR113">
    <cfRule type="cellIs" dxfId="3270" priority="8559" stopIfTrue="1" operator="equal">
      <formula>"f"</formula>
    </cfRule>
  </conditionalFormatting>
  <conditionalFormatting sqref="AN98:AN113 BR98:BR113">
    <cfRule type="cellIs" dxfId="3269" priority="8557" stopIfTrue="1" operator="equal">
      <formula>"h"</formula>
    </cfRule>
    <cfRule type="cellIs" dxfId="3268" priority="8558" stopIfTrue="1" operator="equal">
      <formula>"g"</formula>
    </cfRule>
  </conditionalFormatting>
  <conditionalFormatting sqref="AN98:AN113 BR98:BR113">
    <cfRule type="cellIs" dxfId="3267" priority="8556" stopIfTrue="1" operator="equal">
      <formula>"f"</formula>
    </cfRule>
  </conditionalFormatting>
  <conditionalFormatting sqref="AN98:AN113 BR98:BR113">
    <cfRule type="cellIs" dxfId="3266" priority="8554" stopIfTrue="1" operator="equal">
      <formula>"h"</formula>
    </cfRule>
    <cfRule type="cellIs" dxfId="3265" priority="8555" stopIfTrue="1" operator="equal">
      <formula>"g"</formula>
    </cfRule>
  </conditionalFormatting>
  <conditionalFormatting sqref="AN98:AN113 BR98:BR113">
    <cfRule type="cellIs" dxfId="3264" priority="8553" stopIfTrue="1" operator="equal">
      <formula>"f"</formula>
    </cfRule>
  </conditionalFormatting>
  <conditionalFormatting sqref="AN98:AN113 BR98:BR113">
    <cfRule type="cellIs" dxfId="3263" priority="8551" stopIfTrue="1" operator="equal">
      <formula>"h"</formula>
    </cfRule>
    <cfRule type="cellIs" dxfId="3262" priority="8552" stopIfTrue="1" operator="equal">
      <formula>"g"</formula>
    </cfRule>
  </conditionalFormatting>
  <conditionalFormatting sqref="AN98:AN113 BR98:BR113">
    <cfRule type="cellIs" dxfId="3261" priority="8550" stopIfTrue="1" operator="equal">
      <formula>"f"</formula>
    </cfRule>
  </conditionalFormatting>
  <conditionalFormatting sqref="AN98:AN113 BR98:BR113">
    <cfRule type="cellIs" dxfId="3260" priority="8548" stopIfTrue="1" operator="equal">
      <formula>"h"</formula>
    </cfRule>
    <cfRule type="cellIs" dxfId="3259" priority="8549" stopIfTrue="1" operator="equal">
      <formula>"g"</formula>
    </cfRule>
  </conditionalFormatting>
  <conditionalFormatting sqref="BD98:BD113">
    <cfRule type="cellIs" dxfId="3258" priority="8355" stopIfTrue="1" operator="equal">
      <formula>"f"</formula>
    </cfRule>
  </conditionalFormatting>
  <conditionalFormatting sqref="BD98:BD113">
    <cfRule type="cellIs" dxfId="3257" priority="8353" stopIfTrue="1" operator="equal">
      <formula>"h"</formula>
    </cfRule>
    <cfRule type="cellIs" dxfId="3256" priority="8354" stopIfTrue="1" operator="equal">
      <formula>"g"</formula>
    </cfRule>
  </conditionalFormatting>
  <conditionalFormatting sqref="BC98:BD113">
    <cfRule type="cellIs" dxfId="3255" priority="8352" stopIfTrue="1" operator="equal">
      <formula>"f"</formula>
    </cfRule>
  </conditionalFormatting>
  <conditionalFormatting sqref="BC98:BD113">
    <cfRule type="cellIs" dxfId="3254" priority="8350" stopIfTrue="1" operator="equal">
      <formula>"h"</formula>
    </cfRule>
    <cfRule type="cellIs" dxfId="3253" priority="8351" stopIfTrue="1" operator="equal">
      <formula>"g"</formula>
    </cfRule>
  </conditionalFormatting>
  <conditionalFormatting sqref="BC98:BD113">
    <cfRule type="cellIs" dxfId="3252" priority="8346" stopIfTrue="1" operator="equal">
      <formula>"f"</formula>
    </cfRule>
  </conditionalFormatting>
  <conditionalFormatting sqref="BC98:BD113">
    <cfRule type="cellIs" dxfId="3251" priority="8344" stopIfTrue="1" operator="equal">
      <formula>"h"</formula>
    </cfRule>
    <cfRule type="cellIs" dxfId="3250" priority="8345" stopIfTrue="1" operator="equal">
      <formula>"g"</formula>
    </cfRule>
  </conditionalFormatting>
  <conditionalFormatting sqref="BC98:BD113">
    <cfRule type="cellIs" dxfId="3249" priority="8349" stopIfTrue="1" operator="equal">
      <formula>"f"</formula>
    </cfRule>
  </conditionalFormatting>
  <conditionalFormatting sqref="BC98:BD113">
    <cfRule type="cellIs" dxfId="3248" priority="8347" stopIfTrue="1" operator="equal">
      <formula>"h"</formula>
    </cfRule>
    <cfRule type="cellIs" dxfId="3247" priority="8348" stopIfTrue="1" operator="equal">
      <formula>"g"</formula>
    </cfRule>
  </conditionalFormatting>
  <conditionalFormatting sqref="BC98:BD113">
    <cfRule type="cellIs" dxfId="3246" priority="8343" stopIfTrue="1" operator="equal">
      <formula>"f"</formula>
    </cfRule>
  </conditionalFormatting>
  <conditionalFormatting sqref="BC98:BD113">
    <cfRule type="cellIs" dxfId="3245" priority="8341" stopIfTrue="1" operator="equal">
      <formula>"h"</formula>
    </cfRule>
    <cfRule type="cellIs" dxfId="3244" priority="8342" stopIfTrue="1" operator="equal">
      <formula>"g"</formula>
    </cfRule>
  </conditionalFormatting>
  <conditionalFormatting sqref="BC98:BD113">
    <cfRule type="cellIs" dxfId="3243" priority="8340" stopIfTrue="1" operator="equal">
      <formula>"f"</formula>
    </cfRule>
  </conditionalFormatting>
  <conditionalFormatting sqref="BC98:BD113">
    <cfRule type="cellIs" dxfId="3242" priority="8338" stopIfTrue="1" operator="equal">
      <formula>"h"</formula>
    </cfRule>
    <cfRule type="cellIs" dxfId="3241" priority="8339" stopIfTrue="1" operator="equal">
      <formula>"g"</formula>
    </cfRule>
  </conditionalFormatting>
  <conditionalFormatting sqref="BC98:BD113">
    <cfRule type="cellIs" dxfId="3240" priority="8334" stopIfTrue="1" operator="equal">
      <formula>"f"</formula>
    </cfRule>
  </conditionalFormatting>
  <conditionalFormatting sqref="BC98:BD113">
    <cfRule type="cellIs" dxfId="3239" priority="8332" stopIfTrue="1" operator="equal">
      <formula>"h"</formula>
    </cfRule>
    <cfRule type="cellIs" dxfId="3238" priority="8333" stopIfTrue="1" operator="equal">
      <formula>"g"</formula>
    </cfRule>
  </conditionalFormatting>
  <conditionalFormatting sqref="BC98:BD113">
    <cfRule type="cellIs" dxfId="3237" priority="8337" stopIfTrue="1" operator="equal">
      <formula>"f"</formula>
    </cfRule>
  </conditionalFormatting>
  <conditionalFormatting sqref="BC98:BD113">
    <cfRule type="cellIs" dxfId="3236" priority="8335" stopIfTrue="1" operator="equal">
      <formula>"h"</formula>
    </cfRule>
    <cfRule type="cellIs" dxfId="3235" priority="8336" stopIfTrue="1" operator="equal">
      <formula>"g"</formula>
    </cfRule>
  </conditionalFormatting>
  <conditionalFormatting sqref="AZ98:BB113">
    <cfRule type="cellIs" dxfId="3234" priority="8259" stopIfTrue="1" operator="equal">
      <formula>"f"</formula>
    </cfRule>
  </conditionalFormatting>
  <conditionalFormatting sqref="AZ98:BB113">
    <cfRule type="cellIs" dxfId="3233" priority="8257" stopIfTrue="1" operator="equal">
      <formula>"h"</formula>
    </cfRule>
    <cfRule type="cellIs" dxfId="3232" priority="8258" stopIfTrue="1" operator="equal">
      <formula>"g"</formula>
    </cfRule>
  </conditionalFormatting>
  <conditionalFormatting sqref="AZ98:BB113">
    <cfRule type="cellIs" dxfId="3231" priority="8250" stopIfTrue="1" operator="equal">
      <formula>"f"</formula>
    </cfRule>
  </conditionalFormatting>
  <conditionalFormatting sqref="AZ98:BB113">
    <cfRule type="cellIs" dxfId="3230" priority="8248" stopIfTrue="1" operator="equal">
      <formula>"h"</formula>
    </cfRule>
    <cfRule type="cellIs" dxfId="3229" priority="8249" stopIfTrue="1" operator="equal">
      <formula>"g"</formula>
    </cfRule>
  </conditionalFormatting>
  <conditionalFormatting sqref="AZ98:BB113">
    <cfRule type="cellIs" dxfId="3228" priority="8247" stopIfTrue="1" operator="equal">
      <formula>"f"</formula>
    </cfRule>
  </conditionalFormatting>
  <conditionalFormatting sqref="AZ98:BB113">
    <cfRule type="cellIs" dxfId="3227" priority="8245" stopIfTrue="1" operator="equal">
      <formula>"h"</formula>
    </cfRule>
    <cfRule type="cellIs" dxfId="3226" priority="8246" stopIfTrue="1" operator="equal">
      <formula>"g"</formula>
    </cfRule>
  </conditionalFormatting>
  <conditionalFormatting sqref="AZ98:BB113">
    <cfRule type="cellIs" dxfId="3225" priority="8238" stopIfTrue="1" operator="equal">
      <formula>"f"</formula>
    </cfRule>
  </conditionalFormatting>
  <conditionalFormatting sqref="AZ98:BB113">
    <cfRule type="cellIs" dxfId="3224" priority="8236" stopIfTrue="1" operator="equal">
      <formula>"h"</formula>
    </cfRule>
    <cfRule type="cellIs" dxfId="3223" priority="8237" stopIfTrue="1" operator="equal">
      <formula>"g"</formula>
    </cfRule>
  </conditionalFormatting>
  <conditionalFormatting sqref="BE98:BF113">
    <cfRule type="cellIs" dxfId="3222" priority="8232" stopIfTrue="1" operator="equal">
      <formula>"f"</formula>
    </cfRule>
  </conditionalFormatting>
  <conditionalFormatting sqref="BE98:BF113">
    <cfRule type="cellIs" dxfId="3221" priority="8230" stopIfTrue="1" operator="equal">
      <formula>"h"</formula>
    </cfRule>
    <cfRule type="cellIs" dxfId="3220" priority="8231" stopIfTrue="1" operator="equal">
      <formula>"g"</formula>
    </cfRule>
  </conditionalFormatting>
  <conditionalFormatting sqref="BE98:BF113">
    <cfRule type="cellIs" dxfId="3219" priority="8226" stopIfTrue="1" operator="equal">
      <formula>"f"</formula>
    </cfRule>
  </conditionalFormatting>
  <conditionalFormatting sqref="BE98:BF113">
    <cfRule type="cellIs" dxfId="3218" priority="8224" stopIfTrue="1" operator="equal">
      <formula>"h"</formula>
    </cfRule>
    <cfRule type="cellIs" dxfId="3217" priority="8225" stopIfTrue="1" operator="equal">
      <formula>"g"</formula>
    </cfRule>
  </conditionalFormatting>
  <conditionalFormatting sqref="BE98:BF113">
    <cfRule type="cellIs" dxfId="3216" priority="8217" stopIfTrue="1" operator="equal">
      <formula>"f"</formula>
    </cfRule>
  </conditionalFormatting>
  <conditionalFormatting sqref="BE98:BF113">
    <cfRule type="cellIs" dxfId="3215" priority="8215" stopIfTrue="1" operator="equal">
      <formula>"h"</formula>
    </cfRule>
    <cfRule type="cellIs" dxfId="3214" priority="8216" stopIfTrue="1" operator="equal">
      <formula>"g"</formula>
    </cfRule>
  </conditionalFormatting>
  <conditionalFormatting sqref="BE98:BF113">
    <cfRule type="cellIs" dxfId="3213" priority="8223" stopIfTrue="1" operator="equal">
      <formula>"f"</formula>
    </cfRule>
  </conditionalFormatting>
  <conditionalFormatting sqref="BE98:BF113">
    <cfRule type="cellIs" dxfId="3212" priority="8221" stopIfTrue="1" operator="equal">
      <formula>"h"</formula>
    </cfRule>
    <cfRule type="cellIs" dxfId="3211" priority="8222" stopIfTrue="1" operator="equal">
      <formula>"g"</formula>
    </cfRule>
  </conditionalFormatting>
  <conditionalFormatting sqref="BE98:BF113">
    <cfRule type="cellIs" dxfId="3210" priority="8211" stopIfTrue="1" operator="equal">
      <formula>"f"</formula>
    </cfRule>
  </conditionalFormatting>
  <conditionalFormatting sqref="BE98:BF113">
    <cfRule type="cellIs" dxfId="3209" priority="8209" stopIfTrue="1" operator="equal">
      <formula>"h"</formula>
    </cfRule>
    <cfRule type="cellIs" dxfId="3208" priority="8210" stopIfTrue="1" operator="equal">
      <formula>"g"</formula>
    </cfRule>
  </conditionalFormatting>
  <conditionalFormatting sqref="BJ98:BJ113">
    <cfRule type="cellIs" dxfId="3207" priority="8208" stopIfTrue="1" operator="equal">
      <formula>"f"</formula>
    </cfRule>
  </conditionalFormatting>
  <conditionalFormatting sqref="BJ98:BJ113">
    <cfRule type="cellIs" dxfId="3206" priority="8206" stopIfTrue="1" operator="equal">
      <formula>"h"</formula>
    </cfRule>
    <cfRule type="cellIs" dxfId="3205" priority="8207" stopIfTrue="1" operator="equal">
      <formula>"g"</formula>
    </cfRule>
  </conditionalFormatting>
  <conditionalFormatting sqref="BJ98:BJ113">
    <cfRule type="cellIs" dxfId="3204" priority="8202" stopIfTrue="1" operator="equal">
      <formula>"f"</formula>
    </cfRule>
  </conditionalFormatting>
  <conditionalFormatting sqref="BJ98:BJ113">
    <cfRule type="cellIs" dxfId="3203" priority="8200" stopIfTrue="1" operator="equal">
      <formula>"h"</formula>
    </cfRule>
    <cfRule type="cellIs" dxfId="3202" priority="8201" stopIfTrue="1" operator="equal">
      <formula>"g"</formula>
    </cfRule>
  </conditionalFormatting>
  <conditionalFormatting sqref="BJ98:BJ113">
    <cfRule type="cellIs" dxfId="3201" priority="8205" stopIfTrue="1" operator="equal">
      <formula>"f"</formula>
    </cfRule>
  </conditionalFormatting>
  <conditionalFormatting sqref="BJ98:BJ113">
    <cfRule type="cellIs" dxfId="3200" priority="8203" stopIfTrue="1" operator="equal">
      <formula>"h"</formula>
    </cfRule>
    <cfRule type="cellIs" dxfId="3199" priority="8204" stopIfTrue="1" operator="equal">
      <formula>"g"</formula>
    </cfRule>
  </conditionalFormatting>
  <conditionalFormatting sqref="BJ98:BJ113">
    <cfRule type="cellIs" dxfId="3198" priority="8199" stopIfTrue="1" operator="equal">
      <formula>"f"</formula>
    </cfRule>
  </conditionalFormatting>
  <conditionalFormatting sqref="BJ98:BJ113">
    <cfRule type="cellIs" dxfId="3197" priority="8197" stopIfTrue="1" operator="equal">
      <formula>"h"</formula>
    </cfRule>
    <cfRule type="cellIs" dxfId="3196" priority="8198" stopIfTrue="1" operator="equal">
      <formula>"g"</formula>
    </cfRule>
  </conditionalFormatting>
  <conditionalFormatting sqref="BJ98:BJ113">
    <cfRule type="cellIs" dxfId="3195" priority="8196" stopIfTrue="1" operator="equal">
      <formula>"f"</formula>
    </cfRule>
  </conditionalFormatting>
  <conditionalFormatting sqref="BJ98:BJ113">
    <cfRule type="cellIs" dxfId="3194" priority="8194" stopIfTrue="1" operator="equal">
      <formula>"h"</formula>
    </cfRule>
    <cfRule type="cellIs" dxfId="3193" priority="8195" stopIfTrue="1" operator="equal">
      <formula>"g"</formula>
    </cfRule>
  </conditionalFormatting>
  <conditionalFormatting sqref="BJ98:BJ113">
    <cfRule type="cellIs" dxfId="3192" priority="8190" stopIfTrue="1" operator="equal">
      <formula>"f"</formula>
    </cfRule>
  </conditionalFormatting>
  <conditionalFormatting sqref="BJ98:BJ113">
    <cfRule type="cellIs" dxfId="3191" priority="8188" stopIfTrue="1" operator="equal">
      <formula>"h"</formula>
    </cfRule>
    <cfRule type="cellIs" dxfId="3190" priority="8189" stopIfTrue="1" operator="equal">
      <formula>"g"</formula>
    </cfRule>
  </conditionalFormatting>
  <conditionalFormatting sqref="BJ98:BJ113">
    <cfRule type="cellIs" dxfId="3189" priority="8193" stopIfTrue="1" operator="equal">
      <formula>"f"</formula>
    </cfRule>
  </conditionalFormatting>
  <conditionalFormatting sqref="BJ98:BJ113">
    <cfRule type="cellIs" dxfId="3188" priority="8191" stopIfTrue="1" operator="equal">
      <formula>"h"</formula>
    </cfRule>
    <cfRule type="cellIs" dxfId="3187" priority="8192" stopIfTrue="1" operator="equal">
      <formula>"g"</formula>
    </cfRule>
  </conditionalFormatting>
  <conditionalFormatting sqref="AN98:AN113 BR98:BR113">
    <cfRule type="cellIs" dxfId="3186" priority="8547" stopIfTrue="1" operator="equal">
      <formula>"f"</formula>
    </cfRule>
  </conditionalFormatting>
  <conditionalFormatting sqref="AN98:AN113 BR98:BR113">
    <cfRule type="cellIs" dxfId="3185" priority="8545" stopIfTrue="1" operator="equal">
      <formula>"h"</formula>
    </cfRule>
    <cfRule type="cellIs" dxfId="3184" priority="8546" stopIfTrue="1" operator="equal">
      <formula>"g"</formula>
    </cfRule>
  </conditionalFormatting>
  <conditionalFormatting sqref="AN98:AN113 BR98:BR113">
    <cfRule type="cellIs" dxfId="3183" priority="8544" stopIfTrue="1" operator="equal">
      <formula>"f"</formula>
    </cfRule>
  </conditionalFormatting>
  <conditionalFormatting sqref="AN98:AN113 BR98:BR113">
    <cfRule type="cellIs" dxfId="3182" priority="8542" stopIfTrue="1" operator="equal">
      <formula>"h"</formula>
    </cfRule>
    <cfRule type="cellIs" dxfId="3181" priority="8543" stopIfTrue="1" operator="equal">
      <formula>"g"</formula>
    </cfRule>
  </conditionalFormatting>
  <conditionalFormatting sqref="AN98:AN113 BR98:BR113">
    <cfRule type="cellIs" dxfId="3180" priority="8538" stopIfTrue="1" operator="equal">
      <formula>"f"</formula>
    </cfRule>
  </conditionalFormatting>
  <conditionalFormatting sqref="AN98:AN113 BR98:BR113">
    <cfRule type="cellIs" dxfId="3179" priority="8536" stopIfTrue="1" operator="equal">
      <formula>"h"</formula>
    </cfRule>
    <cfRule type="cellIs" dxfId="3178" priority="8537" stopIfTrue="1" operator="equal">
      <formula>"g"</formula>
    </cfRule>
  </conditionalFormatting>
  <conditionalFormatting sqref="AN98:AN113 BR98:BR113">
    <cfRule type="cellIs" dxfId="3177" priority="8541" stopIfTrue="1" operator="equal">
      <formula>"f"</formula>
    </cfRule>
  </conditionalFormatting>
  <conditionalFormatting sqref="AN98:AN113 BR98:BR113">
    <cfRule type="cellIs" dxfId="3176" priority="8539" stopIfTrue="1" operator="equal">
      <formula>"h"</formula>
    </cfRule>
    <cfRule type="cellIs" dxfId="3175" priority="8540" stopIfTrue="1" operator="equal">
      <formula>"g"</formula>
    </cfRule>
  </conditionalFormatting>
  <conditionalFormatting sqref="AN98:AN113 BR98:BR113">
    <cfRule type="cellIs" dxfId="3174" priority="8535" stopIfTrue="1" operator="equal">
      <formula>"f"</formula>
    </cfRule>
  </conditionalFormatting>
  <conditionalFormatting sqref="AN98:AN113 BR98:BR113">
    <cfRule type="cellIs" dxfId="3173" priority="8533" stopIfTrue="1" operator="equal">
      <formula>"h"</formula>
    </cfRule>
    <cfRule type="cellIs" dxfId="3172" priority="8534" stopIfTrue="1" operator="equal">
      <formula>"g"</formula>
    </cfRule>
  </conditionalFormatting>
  <conditionalFormatting sqref="AN98:AN113 BR98:BR113">
    <cfRule type="cellIs" dxfId="3171" priority="8532" stopIfTrue="1" operator="equal">
      <formula>"f"</formula>
    </cfRule>
  </conditionalFormatting>
  <conditionalFormatting sqref="AN98:AN113 BR98:BR113">
    <cfRule type="cellIs" dxfId="3170" priority="8530" stopIfTrue="1" operator="equal">
      <formula>"h"</formula>
    </cfRule>
    <cfRule type="cellIs" dxfId="3169" priority="8531" stopIfTrue="1" operator="equal">
      <formula>"g"</formula>
    </cfRule>
  </conditionalFormatting>
  <conditionalFormatting sqref="AN98:AN113 BR98:BR113">
    <cfRule type="cellIs" dxfId="3168" priority="8526" stopIfTrue="1" operator="equal">
      <formula>"f"</formula>
    </cfRule>
  </conditionalFormatting>
  <conditionalFormatting sqref="AN98:AN113 BR98:BR113">
    <cfRule type="cellIs" dxfId="3167" priority="8524" stopIfTrue="1" operator="equal">
      <formula>"h"</formula>
    </cfRule>
    <cfRule type="cellIs" dxfId="3166" priority="8525" stopIfTrue="1" operator="equal">
      <formula>"g"</formula>
    </cfRule>
  </conditionalFormatting>
  <conditionalFormatting sqref="AN98:AN113 BR98:BR113">
    <cfRule type="cellIs" dxfId="3165" priority="8529" stopIfTrue="1" operator="equal">
      <formula>"f"</formula>
    </cfRule>
  </conditionalFormatting>
  <conditionalFormatting sqref="AN98:AN113 BR98:BR113">
    <cfRule type="cellIs" dxfId="3164" priority="8527" stopIfTrue="1" operator="equal">
      <formula>"h"</formula>
    </cfRule>
    <cfRule type="cellIs" dxfId="3163" priority="8528" stopIfTrue="1" operator="equal">
      <formula>"g"</formula>
    </cfRule>
  </conditionalFormatting>
  <conditionalFormatting sqref="AN98:AN113 BR98:BR113">
    <cfRule type="cellIs" dxfId="3162" priority="8523" stopIfTrue="1" operator="equal">
      <formula>"f"</formula>
    </cfRule>
  </conditionalFormatting>
  <conditionalFormatting sqref="AN98:AN113 BR98:BR113">
    <cfRule type="cellIs" dxfId="3161" priority="8521" stopIfTrue="1" operator="equal">
      <formula>"h"</formula>
    </cfRule>
    <cfRule type="cellIs" dxfId="3160" priority="8522" stopIfTrue="1" operator="equal">
      <formula>"g"</formula>
    </cfRule>
  </conditionalFormatting>
  <conditionalFormatting sqref="AQ98:AR113">
    <cfRule type="cellIs" dxfId="3159" priority="8520" stopIfTrue="1" operator="equal">
      <formula>"f"</formula>
    </cfRule>
  </conditionalFormatting>
  <conditionalFormatting sqref="AQ98:AR113">
    <cfRule type="cellIs" dxfId="3158" priority="8518" stopIfTrue="1" operator="equal">
      <formula>"h"</formula>
    </cfRule>
    <cfRule type="cellIs" dxfId="3157" priority="8519" stopIfTrue="1" operator="equal">
      <formula>"g"</formula>
    </cfRule>
  </conditionalFormatting>
  <conditionalFormatting sqref="AQ98:AR113">
    <cfRule type="cellIs" dxfId="3156" priority="8517" stopIfTrue="1" operator="equal">
      <formula>"f"</formula>
    </cfRule>
  </conditionalFormatting>
  <conditionalFormatting sqref="AQ98:AR113">
    <cfRule type="cellIs" dxfId="3155" priority="8515" stopIfTrue="1" operator="equal">
      <formula>"h"</formula>
    </cfRule>
    <cfRule type="cellIs" dxfId="3154" priority="8516" stopIfTrue="1" operator="equal">
      <formula>"g"</formula>
    </cfRule>
  </conditionalFormatting>
  <conditionalFormatting sqref="AQ98:AR113">
    <cfRule type="cellIs" dxfId="3153" priority="8514" stopIfTrue="1" operator="equal">
      <formula>"f"</formula>
    </cfRule>
  </conditionalFormatting>
  <conditionalFormatting sqref="AQ98:AR113">
    <cfRule type="cellIs" dxfId="3152" priority="8512" stopIfTrue="1" operator="equal">
      <formula>"h"</formula>
    </cfRule>
    <cfRule type="cellIs" dxfId="3151" priority="8513" stopIfTrue="1" operator="equal">
      <formula>"g"</formula>
    </cfRule>
  </conditionalFormatting>
  <conditionalFormatting sqref="AQ98:AR113">
    <cfRule type="cellIs" dxfId="3150" priority="8508" stopIfTrue="1" operator="equal">
      <formula>"f"</formula>
    </cfRule>
  </conditionalFormatting>
  <conditionalFormatting sqref="AQ98:AR113">
    <cfRule type="cellIs" dxfId="3149" priority="8506" stopIfTrue="1" operator="equal">
      <formula>"h"</formula>
    </cfRule>
    <cfRule type="cellIs" dxfId="3148" priority="8507" stopIfTrue="1" operator="equal">
      <formula>"g"</formula>
    </cfRule>
  </conditionalFormatting>
  <conditionalFormatting sqref="AQ98:AR113">
    <cfRule type="cellIs" dxfId="3147" priority="8505" stopIfTrue="1" operator="equal">
      <formula>"f"</formula>
    </cfRule>
  </conditionalFormatting>
  <conditionalFormatting sqref="AQ98:AR113">
    <cfRule type="cellIs" dxfId="3146" priority="8503" stopIfTrue="1" operator="equal">
      <formula>"h"</formula>
    </cfRule>
    <cfRule type="cellIs" dxfId="3145" priority="8504" stopIfTrue="1" operator="equal">
      <formula>"g"</formula>
    </cfRule>
  </conditionalFormatting>
  <conditionalFormatting sqref="AQ98:AR113">
    <cfRule type="cellIs" dxfId="3144" priority="8502" stopIfTrue="1" operator="equal">
      <formula>"f"</formula>
    </cfRule>
  </conditionalFormatting>
  <conditionalFormatting sqref="AQ98:AR113">
    <cfRule type="cellIs" dxfId="3143" priority="8500" stopIfTrue="1" operator="equal">
      <formula>"h"</formula>
    </cfRule>
    <cfRule type="cellIs" dxfId="3142" priority="8501" stopIfTrue="1" operator="equal">
      <formula>"g"</formula>
    </cfRule>
  </conditionalFormatting>
  <conditionalFormatting sqref="AQ98:AR113">
    <cfRule type="cellIs" dxfId="3141" priority="8511" stopIfTrue="1" operator="equal">
      <formula>"f"</formula>
    </cfRule>
  </conditionalFormatting>
  <conditionalFormatting sqref="AQ98:AR113">
    <cfRule type="cellIs" dxfId="3140" priority="8509" stopIfTrue="1" operator="equal">
      <formula>"h"</formula>
    </cfRule>
    <cfRule type="cellIs" dxfId="3139" priority="8510" stopIfTrue="1" operator="equal">
      <formula>"g"</formula>
    </cfRule>
  </conditionalFormatting>
  <conditionalFormatting sqref="AQ98:AR113">
    <cfRule type="cellIs" dxfId="3138" priority="8499" stopIfTrue="1" operator="equal">
      <formula>"f"</formula>
    </cfRule>
  </conditionalFormatting>
  <conditionalFormatting sqref="AQ98:AR113">
    <cfRule type="cellIs" dxfId="3137" priority="8497" stopIfTrue="1" operator="equal">
      <formula>"h"</formula>
    </cfRule>
    <cfRule type="cellIs" dxfId="3136" priority="8498" stopIfTrue="1" operator="equal">
      <formula>"g"</formula>
    </cfRule>
  </conditionalFormatting>
  <conditionalFormatting sqref="AS98:AU113">
    <cfRule type="cellIs" dxfId="3135" priority="8496" stopIfTrue="1" operator="equal">
      <formula>"f"</formula>
    </cfRule>
  </conditionalFormatting>
  <conditionalFormatting sqref="AS98:AU113">
    <cfRule type="cellIs" dxfId="3134" priority="8494" stopIfTrue="1" operator="equal">
      <formula>"h"</formula>
    </cfRule>
    <cfRule type="cellIs" dxfId="3133" priority="8495" stopIfTrue="1" operator="equal">
      <formula>"g"</formula>
    </cfRule>
  </conditionalFormatting>
  <conditionalFormatting sqref="AS98:AU113">
    <cfRule type="cellIs" dxfId="3132" priority="8493" stopIfTrue="1" operator="equal">
      <formula>"f"</formula>
    </cfRule>
  </conditionalFormatting>
  <conditionalFormatting sqref="AS98:AU113">
    <cfRule type="cellIs" dxfId="3131" priority="8491" stopIfTrue="1" operator="equal">
      <formula>"h"</formula>
    </cfRule>
    <cfRule type="cellIs" dxfId="3130" priority="8492" stopIfTrue="1" operator="equal">
      <formula>"g"</formula>
    </cfRule>
  </conditionalFormatting>
  <conditionalFormatting sqref="AS98:AU113">
    <cfRule type="cellIs" dxfId="3129" priority="8490" stopIfTrue="1" operator="equal">
      <formula>"f"</formula>
    </cfRule>
  </conditionalFormatting>
  <conditionalFormatting sqref="AS98:AU113">
    <cfRule type="cellIs" dxfId="3128" priority="8488" stopIfTrue="1" operator="equal">
      <formula>"h"</formula>
    </cfRule>
    <cfRule type="cellIs" dxfId="3127" priority="8489" stopIfTrue="1" operator="equal">
      <formula>"g"</formula>
    </cfRule>
  </conditionalFormatting>
  <conditionalFormatting sqref="AS98:AU113">
    <cfRule type="cellIs" dxfId="3126" priority="8487" stopIfTrue="1" operator="equal">
      <formula>"f"</formula>
    </cfRule>
  </conditionalFormatting>
  <conditionalFormatting sqref="AS98:AU113">
    <cfRule type="cellIs" dxfId="3125" priority="8485" stopIfTrue="1" operator="equal">
      <formula>"h"</formula>
    </cfRule>
    <cfRule type="cellIs" dxfId="3124" priority="8486" stopIfTrue="1" operator="equal">
      <formula>"g"</formula>
    </cfRule>
  </conditionalFormatting>
  <conditionalFormatting sqref="AS98:AU113">
    <cfRule type="cellIs" dxfId="3123" priority="8484" stopIfTrue="1" operator="equal">
      <formula>"f"</formula>
    </cfRule>
  </conditionalFormatting>
  <conditionalFormatting sqref="AS98:AU113">
    <cfRule type="cellIs" dxfId="3122" priority="8482" stopIfTrue="1" operator="equal">
      <formula>"h"</formula>
    </cfRule>
    <cfRule type="cellIs" dxfId="3121" priority="8483" stopIfTrue="1" operator="equal">
      <formula>"g"</formula>
    </cfRule>
  </conditionalFormatting>
  <conditionalFormatting sqref="AS98:AU113">
    <cfRule type="cellIs" dxfId="3120" priority="8478" stopIfTrue="1" operator="equal">
      <formula>"f"</formula>
    </cfRule>
  </conditionalFormatting>
  <conditionalFormatting sqref="AS98:AU113">
    <cfRule type="cellIs" dxfId="3119" priority="8476" stopIfTrue="1" operator="equal">
      <formula>"h"</formula>
    </cfRule>
    <cfRule type="cellIs" dxfId="3118" priority="8477" stopIfTrue="1" operator="equal">
      <formula>"g"</formula>
    </cfRule>
  </conditionalFormatting>
  <conditionalFormatting sqref="AS98:AU113">
    <cfRule type="cellIs" dxfId="3117" priority="8481" stopIfTrue="1" operator="equal">
      <formula>"f"</formula>
    </cfRule>
  </conditionalFormatting>
  <conditionalFormatting sqref="AS98:AU113">
    <cfRule type="cellIs" dxfId="3116" priority="8479" stopIfTrue="1" operator="equal">
      <formula>"h"</formula>
    </cfRule>
    <cfRule type="cellIs" dxfId="3115" priority="8480" stopIfTrue="1" operator="equal">
      <formula>"g"</formula>
    </cfRule>
  </conditionalFormatting>
  <conditionalFormatting sqref="AS98:AU113">
    <cfRule type="cellIs" dxfId="3114" priority="8475" stopIfTrue="1" operator="equal">
      <formula>"f"</formula>
    </cfRule>
  </conditionalFormatting>
  <conditionalFormatting sqref="AS98:AU113">
    <cfRule type="cellIs" dxfId="3113" priority="8473" stopIfTrue="1" operator="equal">
      <formula>"h"</formula>
    </cfRule>
    <cfRule type="cellIs" dxfId="3112" priority="8474" stopIfTrue="1" operator="equal">
      <formula>"g"</formula>
    </cfRule>
  </conditionalFormatting>
  <conditionalFormatting sqref="AS98:AU113">
    <cfRule type="cellIs" dxfId="3111" priority="8472" stopIfTrue="1" operator="equal">
      <formula>"f"</formula>
    </cfRule>
  </conditionalFormatting>
  <conditionalFormatting sqref="AS98:AU113">
    <cfRule type="cellIs" dxfId="3110" priority="8470" stopIfTrue="1" operator="equal">
      <formula>"h"</formula>
    </cfRule>
    <cfRule type="cellIs" dxfId="3109" priority="8471" stopIfTrue="1" operator="equal">
      <formula>"g"</formula>
    </cfRule>
  </conditionalFormatting>
  <conditionalFormatting sqref="AS98:AU113">
    <cfRule type="cellIs" dxfId="3108" priority="8466" stopIfTrue="1" operator="equal">
      <formula>"f"</formula>
    </cfRule>
  </conditionalFormatting>
  <conditionalFormatting sqref="AS98:AU113">
    <cfRule type="cellIs" dxfId="3107" priority="8464" stopIfTrue="1" operator="equal">
      <formula>"h"</formula>
    </cfRule>
    <cfRule type="cellIs" dxfId="3106" priority="8465" stopIfTrue="1" operator="equal">
      <formula>"g"</formula>
    </cfRule>
  </conditionalFormatting>
  <conditionalFormatting sqref="AS98:AU113">
    <cfRule type="cellIs" dxfId="3105" priority="8469" stopIfTrue="1" operator="equal">
      <formula>"f"</formula>
    </cfRule>
  </conditionalFormatting>
  <conditionalFormatting sqref="AS98:AU113">
    <cfRule type="cellIs" dxfId="3104" priority="8467" stopIfTrue="1" operator="equal">
      <formula>"h"</formula>
    </cfRule>
    <cfRule type="cellIs" dxfId="3103" priority="8468" stopIfTrue="1" operator="equal">
      <formula>"g"</formula>
    </cfRule>
  </conditionalFormatting>
  <conditionalFormatting sqref="AS98:AU113">
    <cfRule type="cellIs" dxfId="3102" priority="8463" stopIfTrue="1" operator="equal">
      <formula>"f"</formula>
    </cfRule>
  </conditionalFormatting>
  <conditionalFormatting sqref="AS98:AU113">
    <cfRule type="cellIs" dxfId="3101" priority="8461" stopIfTrue="1" operator="equal">
      <formula>"h"</formula>
    </cfRule>
    <cfRule type="cellIs" dxfId="3100" priority="8462" stopIfTrue="1" operator="equal">
      <formula>"g"</formula>
    </cfRule>
  </conditionalFormatting>
  <conditionalFormatting sqref="AS98:AU113">
    <cfRule type="cellIs" dxfId="3099" priority="8460" stopIfTrue="1" operator="equal">
      <formula>"f"</formula>
    </cfRule>
  </conditionalFormatting>
  <conditionalFormatting sqref="AS98:AU113">
    <cfRule type="cellIs" dxfId="3098" priority="8458" stopIfTrue="1" operator="equal">
      <formula>"h"</formula>
    </cfRule>
    <cfRule type="cellIs" dxfId="3097" priority="8459" stopIfTrue="1" operator="equal">
      <formula>"g"</formula>
    </cfRule>
  </conditionalFormatting>
  <conditionalFormatting sqref="AS98:AU113">
    <cfRule type="cellIs" dxfId="3096" priority="8457" stopIfTrue="1" operator="equal">
      <formula>"f"</formula>
    </cfRule>
  </conditionalFormatting>
  <conditionalFormatting sqref="AS98:AU113">
    <cfRule type="cellIs" dxfId="3095" priority="8455" stopIfTrue="1" operator="equal">
      <formula>"h"</formula>
    </cfRule>
    <cfRule type="cellIs" dxfId="3094" priority="8456" stopIfTrue="1" operator="equal">
      <formula>"g"</formula>
    </cfRule>
  </conditionalFormatting>
  <conditionalFormatting sqref="AS98:AU113">
    <cfRule type="cellIs" dxfId="3093" priority="8454" stopIfTrue="1" operator="equal">
      <formula>"f"</formula>
    </cfRule>
  </conditionalFormatting>
  <conditionalFormatting sqref="AS98:AU113">
    <cfRule type="cellIs" dxfId="3092" priority="8452" stopIfTrue="1" operator="equal">
      <formula>"h"</formula>
    </cfRule>
    <cfRule type="cellIs" dxfId="3091" priority="8453" stopIfTrue="1" operator="equal">
      <formula>"g"</formula>
    </cfRule>
  </conditionalFormatting>
  <conditionalFormatting sqref="BP98:BP113">
    <cfRule type="cellIs" dxfId="3090" priority="8667" stopIfTrue="1" operator="equal">
      <formula>"f"</formula>
    </cfRule>
  </conditionalFormatting>
  <conditionalFormatting sqref="BP98:BP113">
    <cfRule type="cellIs" dxfId="3089" priority="8665" stopIfTrue="1" operator="equal">
      <formula>"h"</formula>
    </cfRule>
    <cfRule type="cellIs" dxfId="3088" priority="8666" stopIfTrue="1" operator="equal">
      <formula>"g"</formula>
    </cfRule>
  </conditionalFormatting>
  <conditionalFormatting sqref="AO98:AP113">
    <cfRule type="cellIs" dxfId="3087" priority="8664" stopIfTrue="1" operator="equal">
      <formula>"f"</formula>
    </cfRule>
  </conditionalFormatting>
  <conditionalFormatting sqref="AO98:AP113">
    <cfRule type="cellIs" dxfId="3086" priority="8662" stopIfTrue="1" operator="equal">
      <formula>"h"</formula>
    </cfRule>
    <cfRule type="cellIs" dxfId="3085" priority="8663" stopIfTrue="1" operator="equal">
      <formula>"g"</formula>
    </cfRule>
  </conditionalFormatting>
  <conditionalFormatting sqref="AO98:AP113">
    <cfRule type="cellIs" dxfId="3084" priority="8661" stopIfTrue="1" operator="equal">
      <formula>"f"</formula>
    </cfRule>
  </conditionalFormatting>
  <conditionalFormatting sqref="AO98:AP113">
    <cfRule type="cellIs" dxfId="3083" priority="8659" stopIfTrue="1" operator="equal">
      <formula>"h"</formula>
    </cfRule>
    <cfRule type="cellIs" dxfId="3082" priority="8660" stopIfTrue="1" operator="equal">
      <formula>"g"</formula>
    </cfRule>
  </conditionalFormatting>
  <conditionalFormatting sqref="AO98:AP113">
    <cfRule type="cellIs" dxfId="3081" priority="8658" stopIfTrue="1" operator="equal">
      <formula>"f"</formula>
    </cfRule>
  </conditionalFormatting>
  <conditionalFormatting sqref="AO98:AP113">
    <cfRule type="cellIs" dxfId="3080" priority="8656" stopIfTrue="1" operator="equal">
      <formula>"h"</formula>
    </cfRule>
    <cfRule type="cellIs" dxfId="3079" priority="8657" stopIfTrue="1" operator="equal">
      <formula>"g"</formula>
    </cfRule>
  </conditionalFormatting>
  <conditionalFormatting sqref="AO98:AP113">
    <cfRule type="cellIs" dxfId="3078" priority="8655" stopIfTrue="1" operator="equal">
      <formula>"f"</formula>
    </cfRule>
  </conditionalFormatting>
  <conditionalFormatting sqref="AO98:AP113">
    <cfRule type="cellIs" dxfId="3077" priority="8653" stopIfTrue="1" operator="equal">
      <formula>"h"</formula>
    </cfRule>
    <cfRule type="cellIs" dxfId="3076" priority="8654" stopIfTrue="1" operator="equal">
      <formula>"g"</formula>
    </cfRule>
  </conditionalFormatting>
  <conditionalFormatting sqref="AO98:AP113">
    <cfRule type="cellIs" dxfId="3075" priority="8652" stopIfTrue="1" operator="equal">
      <formula>"f"</formula>
    </cfRule>
  </conditionalFormatting>
  <conditionalFormatting sqref="AO98:AP113">
    <cfRule type="cellIs" dxfId="3074" priority="8650" stopIfTrue="1" operator="equal">
      <formula>"h"</formula>
    </cfRule>
    <cfRule type="cellIs" dxfId="3073" priority="8651" stopIfTrue="1" operator="equal">
      <formula>"g"</formula>
    </cfRule>
  </conditionalFormatting>
  <conditionalFormatting sqref="AO98:AP113">
    <cfRule type="cellIs" dxfId="3072" priority="8649" stopIfTrue="1" operator="equal">
      <formula>"f"</formula>
    </cfRule>
  </conditionalFormatting>
  <conditionalFormatting sqref="AO98:AP113">
    <cfRule type="cellIs" dxfId="3071" priority="8647" stopIfTrue="1" operator="equal">
      <formula>"h"</formula>
    </cfRule>
    <cfRule type="cellIs" dxfId="3070" priority="8648" stopIfTrue="1" operator="equal">
      <formula>"g"</formula>
    </cfRule>
  </conditionalFormatting>
  <conditionalFormatting sqref="AO98:AP113">
    <cfRule type="cellIs" dxfId="3069" priority="8646" stopIfTrue="1" operator="equal">
      <formula>"f"</formula>
    </cfRule>
  </conditionalFormatting>
  <conditionalFormatting sqref="AO98:AP113">
    <cfRule type="cellIs" dxfId="3068" priority="8644" stopIfTrue="1" operator="equal">
      <formula>"h"</formula>
    </cfRule>
    <cfRule type="cellIs" dxfId="3067" priority="8645" stopIfTrue="1" operator="equal">
      <formula>"g"</formula>
    </cfRule>
  </conditionalFormatting>
  <conditionalFormatting sqref="BN37:BN52">
    <cfRule type="cellIs" dxfId="3066" priority="1914" stopIfTrue="1" operator="equal">
      <formula>"f"</formula>
    </cfRule>
  </conditionalFormatting>
  <conditionalFormatting sqref="BN37:BN52">
    <cfRule type="cellIs" dxfId="3065" priority="1912" stopIfTrue="1" operator="equal">
      <formula>"h"</formula>
    </cfRule>
    <cfRule type="cellIs" dxfId="3064" priority="1913" stopIfTrue="1" operator="equal">
      <formula>"g"</formula>
    </cfRule>
  </conditionalFormatting>
  <conditionalFormatting sqref="BN37:BN52">
    <cfRule type="cellIs" dxfId="3063" priority="1911" stopIfTrue="1" operator="equal">
      <formula>"f"</formula>
    </cfRule>
  </conditionalFormatting>
  <conditionalFormatting sqref="BN37:BN52">
    <cfRule type="cellIs" dxfId="3062" priority="1909" stopIfTrue="1" operator="equal">
      <formula>"h"</formula>
    </cfRule>
    <cfRule type="cellIs" dxfId="3061" priority="1910" stopIfTrue="1" operator="equal">
      <formula>"g"</formula>
    </cfRule>
  </conditionalFormatting>
  <conditionalFormatting sqref="BN37:BN52">
    <cfRule type="cellIs" dxfId="3060" priority="1908" stopIfTrue="1" operator="equal">
      <formula>"f"</formula>
    </cfRule>
  </conditionalFormatting>
  <conditionalFormatting sqref="BN37:BN52">
    <cfRule type="cellIs" dxfId="3059" priority="1906" stopIfTrue="1" operator="equal">
      <formula>"h"</formula>
    </cfRule>
    <cfRule type="cellIs" dxfId="3058" priority="1907" stopIfTrue="1" operator="equal">
      <formula>"g"</formula>
    </cfRule>
  </conditionalFormatting>
  <conditionalFormatting sqref="BN37:BN52">
    <cfRule type="cellIs" dxfId="3057" priority="1905" stopIfTrue="1" operator="equal">
      <formula>"f"</formula>
    </cfRule>
  </conditionalFormatting>
  <conditionalFormatting sqref="BN37:BN52">
    <cfRule type="cellIs" dxfId="3056" priority="1903" stopIfTrue="1" operator="equal">
      <formula>"h"</formula>
    </cfRule>
    <cfRule type="cellIs" dxfId="3055" priority="1904" stopIfTrue="1" operator="equal">
      <formula>"g"</formula>
    </cfRule>
  </conditionalFormatting>
  <conditionalFormatting sqref="AS16">
    <cfRule type="cellIs" dxfId="3054" priority="4053" stopIfTrue="1" operator="equal">
      <formula>"f"</formula>
    </cfRule>
  </conditionalFormatting>
  <conditionalFormatting sqref="AS16">
    <cfRule type="cellIs" dxfId="3053" priority="4051" stopIfTrue="1" operator="equal">
      <formula>"h"</formula>
    </cfRule>
    <cfRule type="cellIs" dxfId="3052" priority="4052" stopIfTrue="1" operator="equal">
      <formula>"g"</formula>
    </cfRule>
  </conditionalFormatting>
  <conditionalFormatting sqref="BN37:BN52">
    <cfRule type="cellIs" dxfId="3051" priority="1884" stopIfTrue="1" operator="equal">
      <formula>"f"</formula>
    </cfRule>
  </conditionalFormatting>
  <conditionalFormatting sqref="BN37:BN52">
    <cfRule type="cellIs" dxfId="3050" priority="1882" stopIfTrue="1" operator="equal">
      <formula>"h"</formula>
    </cfRule>
    <cfRule type="cellIs" dxfId="3049" priority="1883" stopIfTrue="1" operator="equal">
      <formula>"g"</formula>
    </cfRule>
  </conditionalFormatting>
  <conditionalFormatting sqref="BN37:BN52">
    <cfRule type="cellIs" dxfId="3048" priority="1881" stopIfTrue="1" operator="equal">
      <formula>"f"</formula>
    </cfRule>
  </conditionalFormatting>
  <conditionalFormatting sqref="BN37:BN52">
    <cfRule type="cellIs" dxfId="3047" priority="1879" stopIfTrue="1" operator="equal">
      <formula>"h"</formula>
    </cfRule>
    <cfRule type="cellIs" dxfId="3046" priority="1880" stopIfTrue="1" operator="equal">
      <formula>"g"</formula>
    </cfRule>
  </conditionalFormatting>
  <conditionalFormatting sqref="AO37:AP52">
    <cfRule type="cellIs" dxfId="3045" priority="1842" stopIfTrue="1" operator="equal">
      <formula>"f"</formula>
    </cfRule>
  </conditionalFormatting>
  <conditionalFormatting sqref="AO37:AP52">
    <cfRule type="cellIs" dxfId="3044" priority="1840" stopIfTrue="1" operator="equal">
      <formula>"h"</formula>
    </cfRule>
    <cfRule type="cellIs" dxfId="3043" priority="1841" stopIfTrue="1" operator="equal">
      <formula>"g"</formula>
    </cfRule>
  </conditionalFormatting>
  <conditionalFormatting sqref="AO37:AP52">
    <cfRule type="cellIs" dxfId="3042" priority="1839" stopIfTrue="1" operator="equal">
      <formula>"f"</formula>
    </cfRule>
  </conditionalFormatting>
  <conditionalFormatting sqref="AO37:AP52">
    <cfRule type="cellIs" dxfId="3041" priority="1837" stopIfTrue="1" operator="equal">
      <formula>"h"</formula>
    </cfRule>
    <cfRule type="cellIs" dxfId="3040" priority="1838" stopIfTrue="1" operator="equal">
      <formula>"g"</formula>
    </cfRule>
  </conditionalFormatting>
  <conditionalFormatting sqref="BN37:BN52">
    <cfRule type="cellIs" dxfId="3039" priority="1896" stopIfTrue="1" operator="equal">
      <formula>"f"</formula>
    </cfRule>
  </conditionalFormatting>
  <conditionalFormatting sqref="BN37:BN52">
    <cfRule type="cellIs" dxfId="3038" priority="1894" stopIfTrue="1" operator="equal">
      <formula>"h"</formula>
    </cfRule>
    <cfRule type="cellIs" dxfId="3037" priority="1895" stopIfTrue="1" operator="equal">
      <formula>"g"</formula>
    </cfRule>
  </conditionalFormatting>
  <conditionalFormatting sqref="BN37:BN52">
    <cfRule type="cellIs" dxfId="3036" priority="1893" stopIfTrue="1" operator="equal">
      <formula>"f"</formula>
    </cfRule>
  </conditionalFormatting>
  <conditionalFormatting sqref="BN37:BN52">
    <cfRule type="cellIs" dxfId="3035" priority="1891" stopIfTrue="1" operator="equal">
      <formula>"h"</formula>
    </cfRule>
    <cfRule type="cellIs" dxfId="3034" priority="1892" stopIfTrue="1" operator="equal">
      <formula>"g"</formula>
    </cfRule>
  </conditionalFormatting>
  <conditionalFormatting sqref="BN37:BN52">
    <cfRule type="cellIs" dxfId="3033" priority="1890" stopIfTrue="1" operator="equal">
      <formula>"f"</formula>
    </cfRule>
  </conditionalFormatting>
  <conditionalFormatting sqref="BN37:BN52">
    <cfRule type="cellIs" dxfId="3032" priority="1888" stopIfTrue="1" operator="equal">
      <formula>"h"</formula>
    </cfRule>
    <cfRule type="cellIs" dxfId="3031" priority="1889" stopIfTrue="1" operator="equal">
      <formula>"g"</formula>
    </cfRule>
  </conditionalFormatting>
  <conditionalFormatting sqref="BN37:BN52">
    <cfRule type="cellIs" dxfId="3030" priority="1887" stopIfTrue="1" operator="equal">
      <formula>"f"</formula>
    </cfRule>
  </conditionalFormatting>
  <conditionalFormatting sqref="BN37:BN52">
    <cfRule type="cellIs" dxfId="3029" priority="1885" stopIfTrue="1" operator="equal">
      <formula>"h"</formula>
    </cfRule>
    <cfRule type="cellIs" dxfId="3028" priority="1886" stopIfTrue="1" operator="equal">
      <formula>"g"</formula>
    </cfRule>
  </conditionalFormatting>
  <conditionalFormatting sqref="BN37:BN52">
    <cfRule type="cellIs" dxfId="3027" priority="1878" stopIfTrue="1" operator="equal">
      <formula>"f"</formula>
    </cfRule>
  </conditionalFormatting>
  <conditionalFormatting sqref="BN37:BN52">
    <cfRule type="cellIs" dxfId="3026" priority="1876" stopIfTrue="1" operator="equal">
      <formula>"h"</formula>
    </cfRule>
    <cfRule type="cellIs" dxfId="3025" priority="1877" stopIfTrue="1" operator="equal">
      <formula>"g"</formula>
    </cfRule>
  </conditionalFormatting>
  <conditionalFormatting sqref="BP37:BP52">
    <cfRule type="cellIs" dxfId="3024" priority="1875" stopIfTrue="1" operator="equal">
      <formula>"f"</formula>
    </cfRule>
  </conditionalFormatting>
  <conditionalFormatting sqref="BP37:BP52">
    <cfRule type="cellIs" dxfId="3023" priority="1873" stopIfTrue="1" operator="equal">
      <formula>"h"</formula>
    </cfRule>
    <cfRule type="cellIs" dxfId="3022" priority="1874" stopIfTrue="1" operator="equal">
      <formula>"g"</formula>
    </cfRule>
  </conditionalFormatting>
  <conditionalFormatting sqref="AS16">
    <cfRule type="cellIs" dxfId="3021" priority="4050" stopIfTrue="1" operator="equal">
      <formula>"f"</formula>
    </cfRule>
  </conditionalFormatting>
  <conditionalFormatting sqref="AS16">
    <cfRule type="cellIs" dxfId="3020" priority="4048" stopIfTrue="1" operator="equal">
      <formula>"h"</formula>
    </cfRule>
    <cfRule type="cellIs" dxfId="3019" priority="4049" stopIfTrue="1" operator="equal">
      <formula>"g"</formula>
    </cfRule>
  </conditionalFormatting>
  <conditionalFormatting sqref="AS16">
    <cfRule type="cellIs" dxfId="3018" priority="4047" stopIfTrue="1" operator="equal">
      <formula>"f"</formula>
    </cfRule>
  </conditionalFormatting>
  <conditionalFormatting sqref="AS16">
    <cfRule type="cellIs" dxfId="3017" priority="4045" stopIfTrue="1" operator="equal">
      <formula>"h"</formula>
    </cfRule>
    <cfRule type="cellIs" dxfId="3016" priority="4046" stopIfTrue="1" operator="equal">
      <formula>"g"</formula>
    </cfRule>
  </conditionalFormatting>
  <conditionalFormatting sqref="AV37:AV52">
    <cfRule type="cellIs" dxfId="3015" priority="2019" stopIfTrue="1" operator="equal">
      <formula>"f"</formula>
    </cfRule>
  </conditionalFormatting>
  <conditionalFormatting sqref="AV37:AV52">
    <cfRule type="cellIs" dxfId="3014" priority="2017" stopIfTrue="1" operator="equal">
      <formula>"h"</formula>
    </cfRule>
    <cfRule type="cellIs" dxfId="3013" priority="2018" stopIfTrue="1" operator="equal">
      <formula>"g"</formula>
    </cfRule>
  </conditionalFormatting>
  <conditionalFormatting sqref="BQ37:BR52">
    <cfRule type="cellIs" dxfId="3012" priority="2022" stopIfTrue="1" operator="equal">
      <formula>"f"</formula>
    </cfRule>
  </conditionalFormatting>
  <conditionalFormatting sqref="BQ37:BR52">
    <cfRule type="cellIs" dxfId="3011" priority="2020" stopIfTrue="1" operator="equal">
      <formula>"h"</formula>
    </cfRule>
    <cfRule type="cellIs" dxfId="3010" priority="2021" stopIfTrue="1" operator="equal">
      <formula>"g"</formula>
    </cfRule>
  </conditionalFormatting>
  <conditionalFormatting sqref="AV37:AV52">
    <cfRule type="cellIs" dxfId="3009" priority="2016" stopIfTrue="1" operator="equal">
      <formula>"f"</formula>
    </cfRule>
  </conditionalFormatting>
  <conditionalFormatting sqref="AV37:AV52">
    <cfRule type="cellIs" dxfId="3008" priority="2014" stopIfTrue="1" operator="equal">
      <formula>"h"</formula>
    </cfRule>
    <cfRule type="cellIs" dxfId="3007" priority="2015" stopIfTrue="1" operator="equal">
      <formula>"g"</formula>
    </cfRule>
  </conditionalFormatting>
  <conditionalFormatting sqref="AV37:AV52">
    <cfRule type="cellIs" dxfId="3006" priority="2013" stopIfTrue="1" operator="equal">
      <formula>"f"</formula>
    </cfRule>
  </conditionalFormatting>
  <conditionalFormatting sqref="AV37:AV52">
    <cfRule type="cellIs" dxfId="3005" priority="2011" stopIfTrue="1" operator="equal">
      <formula>"h"</formula>
    </cfRule>
    <cfRule type="cellIs" dxfId="3004" priority="2012" stopIfTrue="1" operator="equal">
      <formula>"g"</formula>
    </cfRule>
  </conditionalFormatting>
  <conditionalFormatting sqref="AV37:AV52">
    <cfRule type="cellIs" dxfId="3003" priority="2010" stopIfTrue="1" operator="equal">
      <formula>"f"</formula>
    </cfRule>
  </conditionalFormatting>
  <conditionalFormatting sqref="AV37:AV52">
    <cfRule type="cellIs" dxfId="3002" priority="2008" stopIfTrue="1" operator="equal">
      <formula>"h"</formula>
    </cfRule>
    <cfRule type="cellIs" dxfId="3001" priority="2009" stopIfTrue="1" operator="equal">
      <formula>"g"</formula>
    </cfRule>
  </conditionalFormatting>
  <conditionalFormatting sqref="AV37:AV52">
    <cfRule type="cellIs" dxfId="3000" priority="2007" stopIfTrue="1" operator="equal">
      <formula>"f"</formula>
    </cfRule>
  </conditionalFormatting>
  <conditionalFormatting sqref="AV37:AV52">
    <cfRule type="cellIs" dxfId="2999" priority="2005" stopIfTrue="1" operator="equal">
      <formula>"h"</formula>
    </cfRule>
    <cfRule type="cellIs" dxfId="2998" priority="2006" stopIfTrue="1" operator="equal">
      <formula>"g"</formula>
    </cfRule>
  </conditionalFormatting>
  <conditionalFormatting sqref="AV37:AV52">
    <cfRule type="cellIs" dxfId="2997" priority="2004" stopIfTrue="1" operator="equal">
      <formula>"f"</formula>
    </cfRule>
  </conditionalFormatting>
  <conditionalFormatting sqref="AV37:AV52">
    <cfRule type="cellIs" dxfId="2996" priority="2002" stopIfTrue="1" operator="equal">
      <formula>"h"</formula>
    </cfRule>
    <cfRule type="cellIs" dxfId="2995" priority="2003" stopIfTrue="1" operator="equal">
      <formula>"g"</formula>
    </cfRule>
  </conditionalFormatting>
  <conditionalFormatting sqref="AV37:AV52">
    <cfRule type="cellIs" dxfId="2994" priority="2001" stopIfTrue="1" operator="equal">
      <formula>"f"</formula>
    </cfRule>
  </conditionalFormatting>
  <conditionalFormatting sqref="AV37:AV52">
    <cfRule type="cellIs" dxfId="2993" priority="1999" stopIfTrue="1" operator="equal">
      <formula>"h"</formula>
    </cfRule>
    <cfRule type="cellIs" dxfId="2992" priority="2000" stopIfTrue="1" operator="equal">
      <formula>"g"</formula>
    </cfRule>
  </conditionalFormatting>
  <conditionalFormatting sqref="AW37:AW52">
    <cfRule type="cellIs" dxfId="2991" priority="1995" stopIfTrue="1" operator="equal">
      <formula>"f"</formula>
    </cfRule>
  </conditionalFormatting>
  <conditionalFormatting sqref="AW37:AW52">
    <cfRule type="cellIs" dxfId="2990" priority="1993" stopIfTrue="1" operator="equal">
      <formula>"h"</formula>
    </cfRule>
    <cfRule type="cellIs" dxfId="2989" priority="1994" stopIfTrue="1" operator="equal">
      <formula>"g"</formula>
    </cfRule>
  </conditionalFormatting>
  <conditionalFormatting sqref="AV37:AV52">
    <cfRule type="cellIs" dxfId="2988" priority="1998" stopIfTrue="1" operator="equal">
      <formula>"f"</formula>
    </cfRule>
  </conditionalFormatting>
  <conditionalFormatting sqref="AV37:AV52">
    <cfRule type="cellIs" dxfId="2987" priority="1996" stopIfTrue="1" operator="equal">
      <formula>"h"</formula>
    </cfRule>
    <cfRule type="cellIs" dxfId="2986" priority="1997" stopIfTrue="1" operator="equal">
      <formula>"g"</formula>
    </cfRule>
  </conditionalFormatting>
  <conditionalFormatting sqref="AW37:AW52">
    <cfRule type="cellIs" dxfId="2985" priority="1992" stopIfTrue="1" operator="equal">
      <formula>"f"</formula>
    </cfRule>
  </conditionalFormatting>
  <conditionalFormatting sqref="AW37:AW52">
    <cfRule type="cellIs" dxfId="2984" priority="1990" stopIfTrue="1" operator="equal">
      <formula>"h"</formula>
    </cfRule>
    <cfRule type="cellIs" dxfId="2983" priority="1991" stopIfTrue="1" operator="equal">
      <formula>"g"</formula>
    </cfRule>
  </conditionalFormatting>
  <conditionalFormatting sqref="AW37:AW52">
    <cfRule type="cellIs" dxfId="2982" priority="1989" stopIfTrue="1" operator="equal">
      <formula>"f"</formula>
    </cfRule>
  </conditionalFormatting>
  <conditionalFormatting sqref="AW37:AW52">
    <cfRule type="cellIs" dxfId="2981" priority="1987" stopIfTrue="1" operator="equal">
      <formula>"h"</formula>
    </cfRule>
    <cfRule type="cellIs" dxfId="2980" priority="1988" stopIfTrue="1" operator="equal">
      <formula>"g"</formula>
    </cfRule>
  </conditionalFormatting>
  <conditionalFormatting sqref="AW37:AW52">
    <cfRule type="cellIs" dxfId="2979" priority="1983" stopIfTrue="1" operator="equal">
      <formula>"f"</formula>
    </cfRule>
  </conditionalFormatting>
  <conditionalFormatting sqref="AW37:AW52">
    <cfRule type="cellIs" dxfId="2978" priority="1981" stopIfTrue="1" operator="equal">
      <formula>"h"</formula>
    </cfRule>
    <cfRule type="cellIs" dxfId="2977" priority="1982" stopIfTrue="1" operator="equal">
      <formula>"g"</formula>
    </cfRule>
  </conditionalFormatting>
  <conditionalFormatting sqref="AW37:AW52">
    <cfRule type="cellIs" dxfId="2976" priority="1986" stopIfTrue="1" operator="equal">
      <formula>"f"</formula>
    </cfRule>
  </conditionalFormatting>
  <conditionalFormatting sqref="AW37:AW52">
    <cfRule type="cellIs" dxfId="2975" priority="1984" stopIfTrue="1" operator="equal">
      <formula>"h"</formula>
    </cfRule>
    <cfRule type="cellIs" dxfId="2974" priority="1985" stopIfTrue="1" operator="equal">
      <formula>"g"</formula>
    </cfRule>
  </conditionalFormatting>
  <conditionalFormatting sqref="AW37:AW52">
    <cfRule type="cellIs" dxfId="2973" priority="1980" stopIfTrue="1" operator="equal">
      <formula>"f"</formula>
    </cfRule>
  </conditionalFormatting>
  <conditionalFormatting sqref="AW37:AW52">
    <cfRule type="cellIs" dxfId="2972" priority="1978" stopIfTrue="1" operator="equal">
      <formula>"h"</formula>
    </cfRule>
    <cfRule type="cellIs" dxfId="2971" priority="1979" stopIfTrue="1" operator="equal">
      <formula>"g"</formula>
    </cfRule>
  </conditionalFormatting>
  <conditionalFormatting sqref="AW37:AW52">
    <cfRule type="cellIs" dxfId="2970" priority="1977" stopIfTrue="1" operator="equal">
      <formula>"f"</formula>
    </cfRule>
  </conditionalFormatting>
  <conditionalFormatting sqref="AW37:AW52">
    <cfRule type="cellIs" dxfId="2969" priority="1975" stopIfTrue="1" operator="equal">
      <formula>"h"</formula>
    </cfRule>
    <cfRule type="cellIs" dxfId="2968" priority="1976" stopIfTrue="1" operator="equal">
      <formula>"g"</formula>
    </cfRule>
  </conditionalFormatting>
  <conditionalFormatting sqref="AW37:AW52">
    <cfRule type="cellIs" dxfId="2967" priority="1974" stopIfTrue="1" operator="equal">
      <formula>"f"</formula>
    </cfRule>
  </conditionalFormatting>
  <conditionalFormatting sqref="AW37:AW52">
    <cfRule type="cellIs" dxfId="2966" priority="1972" stopIfTrue="1" operator="equal">
      <formula>"h"</formula>
    </cfRule>
    <cfRule type="cellIs" dxfId="2965" priority="1973" stopIfTrue="1" operator="equal">
      <formula>"g"</formula>
    </cfRule>
  </conditionalFormatting>
  <conditionalFormatting sqref="AV37:AW52">
    <cfRule type="cellIs" dxfId="2964" priority="1971" stopIfTrue="1" operator="equal">
      <formula>"f"</formula>
    </cfRule>
  </conditionalFormatting>
  <conditionalFormatting sqref="AV37:AW52">
    <cfRule type="cellIs" dxfId="2963" priority="1969" stopIfTrue="1" operator="equal">
      <formula>"h"</formula>
    </cfRule>
    <cfRule type="cellIs" dxfId="2962" priority="1970" stopIfTrue="1" operator="equal">
      <formula>"g"</formula>
    </cfRule>
  </conditionalFormatting>
  <conditionalFormatting sqref="AV37:AW52">
    <cfRule type="cellIs" dxfId="2961" priority="1965" stopIfTrue="1" operator="equal">
      <formula>"f"</formula>
    </cfRule>
  </conditionalFormatting>
  <conditionalFormatting sqref="AV37:AW52">
    <cfRule type="cellIs" dxfId="2960" priority="1963" stopIfTrue="1" operator="equal">
      <formula>"h"</formula>
    </cfRule>
    <cfRule type="cellIs" dxfId="2959" priority="1964" stopIfTrue="1" operator="equal">
      <formula>"g"</formula>
    </cfRule>
  </conditionalFormatting>
  <conditionalFormatting sqref="AV37:AW52">
    <cfRule type="cellIs" dxfId="2958" priority="1962" stopIfTrue="1" operator="equal">
      <formula>"f"</formula>
    </cfRule>
  </conditionalFormatting>
  <conditionalFormatting sqref="AV37:AW52">
    <cfRule type="cellIs" dxfId="2957" priority="1960" stopIfTrue="1" operator="equal">
      <formula>"h"</formula>
    </cfRule>
    <cfRule type="cellIs" dxfId="2956" priority="1961" stopIfTrue="1" operator="equal">
      <formula>"g"</formula>
    </cfRule>
  </conditionalFormatting>
  <conditionalFormatting sqref="AV37:AW52">
    <cfRule type="cellIs" dxfId="2955" priority="1959" stopIfTrue="1" operator="equal">
      <formula>"f"</formula>
    </cfRule>
  </conditionalFormatting>
  <conditionalFormatting sqref="AV37:AW52">
    <cfRule type="cellIs" dxfId="2954" priority="1957" stopIfTrue="1" operator="equal">
      <formula>"h"</formula>
    </cfRule>
    <cfRule type="cellIs" dxfId="2953" priority="1958" stopIfTrue="1" operator="equal">
      <formula>"g"</formula>
    </cfRule>
  </conditionalFormatting>
  <conditionalFormatting sqref="AV37:AW52">
    <cfRule type="cellIs" dxfId="2952" priority="1968" stopIfTrue="1" operator="equal">
      <formula>"f"</formula>
    </cfRule>
  </conditionalFormatting>
  <conditionalFormatting sqref="AV37:AW52">
    <cfRule type="cellIs" dxfId="2951" priority="1966" stopIfTrue="1" operator="equal">
      <formula>"h"</formula>
    </cfRule>
    <cfRule type="cellIs" dxfId="2950" priority="1967" stopIfTrue="1" operator="equal">
      <formula>"g"</formula>
    </cfRule>
  </conditionalFormatting>
  <conditionalFormatting sqref="AV37:AW52">
    <cfRule type="cellIs" dxfId="2949" priority="1956" stopIfTrue="1" operator="equal">
      <formula>"f"</formula>
    </cfRule>
  </conditionalFormatting>
  <conditionalFormatting sqref="AV37:AW52">
    <cfRule type="cellIs" dxfId="2948" priority="1954" stopIfTrue="1" operator="equal">
      <formula>"h"</formula>
    </cfRule>
    <cfRule type="cellIs" dxfId="2947" priority="1955" stopIfTrue="1" operator="equal">
      <formula>"g"</formula>
    </cfRule>
  </conditionalFormatting>
  <conditionalFormatting sqref="AV37:AW52">
    <cfRule type="cellIs" dxfId="2946" priority="1953" stopIfTrue="1" operator="equal">
      <formula>"f"</formula>
    </cfRule>
  </conditionalFormatting>
  <conditionalFormatting sqref="AV37:AW52">
    <cfRule type="cellIs" dxfId="2945" priority="1951" stopIfTrue="1" operator="equal">
      <formula>"h"</formula>
    </cfRule>
    <cfRule type="cellIs" dxfId="2944" priority="1952" stopIfTrue="1" operator="equal">
      <formula>"g"</formula>
    </cfRule>
  </conditionalFormatting>
  <conditionalFormatting sqref="AV37:AV52">
    <cfRule type="cellIs" dxfId="2943" priority="1947" stopIfTrue="1" operator="equal">
      <formula>"f"</formula>
    </cfRule>
  </conditionalFormatting>
  <conditionalFormatting sqref="AV37:AV52">
    <cfRule type="cellIs" dxfId="2942" priority="1945" stopIfTrue="1" operator="equal">
      <formula>"h"</formula>
    </cfRule>
    <cfRule type="cellIs" dxfId="2941" priority="1946" stopIfTrue="1" operator="equal">
      <formula>"g"</formula>
    </cfRule>
  </conditionalFormatting>
  <conditionalFormatting sqref="AV37:AW52">
    <cfRule type="cellIs" dxfId="2940" priority="1950" stopIfTrue="1" operator="equal">
      <formula>"f"</formula>
    </cfRule>
  </conditionalFormatting>
  <conditionalFormatting sqref="AV37:AW52">
    <cfRule type="cellIs" dxfId="2939" priority="1948" stopIfTrue="1" operator="equal">
      <formula>"h"</formula>
    </cfRule>
    <cfRule type="cellIs" dxfId="2938" priority="1949" stopIfTrue="1" operator="equal">
      <formula>"g"</formula>
    </cfRule>
  </conditionalFormatting>
  <conditionalFormatting sqref="AV37:AV52">
    <cfRule type="cellIs" dxfId="2937" priority="1944" stopIfTrue="1" operator="equal">
      <formula>"f"</formula>
    </cfRule>
  </conditionalFormatting>
  <conditionalFormatting sqref="AV37:AV52">
    <cfRule type="cellIs" dxfId="2936" priority="1942" stopIfTrue="1" operator="equal">
      <formula>"h"</formula>
    </cfRule>
    <cfRule type="cellIs" dxfId="2935" priority="1943" stopIfTrue="1" operator="equal">
      <formula>"g"</formula>
    </cfRule>
  </conditionalFormatting>
  <conditionalFormatting sqref="AV37:AV52">
    <cfRule type="cellIs" dxfId="2934" priority="1941" stopIfTrue="1" operator="equal">
      <formula>"f"</formula>
    </cfRule>
  </conditionalFormatting>
  <conditionalFormatting sqref="AV37:AV52">
    <cfRule type="cellIs" dxfId="2933" priority="1939" stopIfTrue="1" operator="equal">
      <formula>"h"</formula>
    </cfRule>
    <cfRule type="cellIs" dxfId="2932" priority="1940" stopIfTrue="1" operator="equal">
      <formula>"g"</formula>
    </cfRule>
  </conditionalFormatting>
  <conditionalFormatting sqref="AV37:AV52">
    <cfRule type="cellIs" dxfId="2931" priority="1935" stopIfTrue="1" operator="equal">
      <formula>"f"</formula>
    </cfRule>
  </conditionalFormatting>
  <conditionalFormatting sqref="AV37:AV52">
    <cfRule type="cellIs" dxfId="2930" priority="1933" stopIfTrue="1" operator="equal">
      <formula>"h"</formula>
    </cfRule>
    <cfRule type="cellIs" dxfId="2929" priority="1934" stopIfTrue="1" operator="equal">
      <formula>"g"</formula>
    </cfRule>
  </conditionalFormatting>
  <conditionalFormatting sqref="AV37:AV52">
    <cfRule type="cellIs" dxfId="2928" priority="1938" stopIfTrue="1" operator="equal">
      <formula>"f"</formula>
    </cfRule>
  </conditionalFormatting>
  <conditionalFormatting sqref="AV37:AV52">
    <cfRule type="cellIs" dxfId="2927" priority="1936" stopIfTrue="1" operator="equal">
      <formula>"h"</formula>
    </cfRule>
    <cfRule type="cellIs" dxfId="2926" priority="1937" stopIfTrue="1" operator="equal">
      <formula>"g"</formula>
    </cfRule>
  </conditionalFormatting>
  <conditionalFormatting sqref="AV37:AV52">
    <cfRule type="cellIs" dxfId="2925" priority="1932" stopIfTrue="1" operator="equal">
      <formula>"f"</formula>
    </cfRule>
  </conditionalFormatting>
  <conditionalFormatting sqref="AV37:AV52">
    <cfRule type="cellIs" dxfId="2924" priority="1930" stopIfTrue="1" operator="equal">
      <formula>"h"</formula>
    </cfRule>
    <cfRule type="cellIs" dxfId="2923" priority="1931" stopIfTrue="1" operator="equal">
      <formula>"g"</formula>
    </cfRule>
  </conditionalFormatting>
  <conditionalFormatting sqref="AV37:AV52">
    <cfRule type="cellIs" dxfId="2922" priority="1929" stopIfTrue="1" operator="equal">
      <formula>"f"</formula>
    </cfRule>
  </conditionalFormatting>
  <conditionalFormatting sqref="AV37:AV52">
    <cfRule type="cellIs" dxfId="2921" priority="1927" stopIfTrue="1" operator="equal">
      <formula>"h"</formula>
    </cfRule>
    <cfRule type="cellIs" dxfId="2920" priority="1928" stopIfTrue="1" operator="equal">
      <formula>"g"</formula>
    </cfRule>
  </conditionalFormatting>
  <conditionalFormatting sqref="AV37:AV52">
    <cfRule type="cellIs" dxfId="2919" priority="1926" stopIfTrue="1" operator="equal">
      <formula>"f"</formula>
    </cfRule>
  </conditionalFormatting>
  <conditionalFormatting sqref="AV37:AV52">
    <cfRule type="cellIs" dxfId="2918" priority="1924" stopIfTrue="1" operator="equal">
      <formula>"h"</formula>
    </cfRule>
    <cfRule type="cellIs" dxfId="2917" priority="1925" stopIfTrue="1" operator="equal">
      <formula>"g"</formula>
    </cfRule>
  </conditionalFormatting>
  <conditionalFormatting sqref="BN37:BN52">
    <cfRule type="cellIs" dxfId="2916" priority="1923" stopIfTrue="1" operator="equal">
      <formula>"f"</formula>
    </cfRule>
  </conditionalFormatting>
  <conditionalFormatting sqref="BN37:BN52">
    <cfRule type="cellIs" dxfId="2915" priority="1921" stopIfTrue="1" operator="equal">
      <formula>"h"</formula>
    </cfRule>
    <cfRule type="cellIs" dxfId="2914" priority="1922" stopIfTrue="1" operator="equal">
      <formula>"g"</formula>
    </cfRule>
  </conditionalFormatting>
  <conditionalFormatting sqref="BN37:BN52">
    <cfRule type="cellIs" dxfId="2913" priority="1917" stopIfTrue="1" operator="equal">
      <formula>"f"</formula>
    </cfRule>
  </conditionalFormatting>
  <conditionalFormatting sqref="BN37:BN52">
    <cfRule type="cellIs" dxfId="2912" priority="1915" stopIfTrue="1" operator="equal">
      <formula>"h"</formula>
    </cfRule>
    <cfRule type="cellIs" dxfId="2911" priority="1916" stopIfTrue="1" operator="equal">
      <formula>"g"</formula>
    </cfRule>
  </conditionalFormatting>
  <conditionalFormatting sqref="BN37:BN52">
    <cfRule type="cellIs" dxfId="2910" priority="1920" stopIfTrue="1" operator="equal">
      <formula>"f"</formula>
    </cfRule>
  </conditionalFormatting>
  <conditionalFormatting sqref="BN37:BN52">
    <cfRule type="cellIs" dxfId="2909" priority="1918" stopIfTrue="1" operator="equal">
      <formula>"h"</formula>
    </cfRule>
    <cfRule type="cellIs" dxfId="2908" priority="1919" stopIfTrue="1" operator="equal">
      <formula>"g"</formula>
    </cfRule>
  </conditionalFormatting>
  <conditionalFormatting sqref="BN37:BN52">
    <cfRule type="cellIs" dxfId="2907" priority="1899" stopIfTrue="1" operator="equal">
      <formula>"f"</formula>
    </cfRule>
  </conditionalFormatting>
  <conditionalFormatting sqref="BN37:BN52">
    <cfRule type="cellIs" dxfId="2906" priority="1897" stopIfTrue="1" operator="equal">
      <formula>"h"</formula>
    </cfRule>
    <cfRule type="cellIs" dxfId="2905" priority="1898" stopIfTrue="1" operator="equal">
      <formula>"g"</formula>
    </cfRule>
  </conditionalFormatting>
  <conditionalFormatting sqref="BN37:BN52">
    <cfRule type="cellIs" dxfId="2904" priority="1902" stopIfTrue="1" operator="equal">
      <formula>"f"</formula>
    </cfRule>
  </conditionalFormatting>
  <conditionalFormatting sqref="BN37:BN52">
    <cfRule type="cellIs" dxfId="2903" priority="1900" stopIfTrue="1" operator="equal">
      <formula>"h"</formula>
    </cfRule>
    <cfRule type="cellIs" dxfId="2902" priority="1901" stopIfTrue="1" operator="equal">
      <formula>"g"</formula>
    </cfRule>
  </conditionalFormatting>
  <conditionalFormatting sqref="BP37:BP52">
    <cfRule type="cellIs" dxfId="2901" priority="1869" stopIfTrue="1" operator="equal">
      <formula>"f"</formula>
    </cfRule>
  </conditionalFormatting>
  <conditionalFormatting sqref="BP37:BP52">
    <cfRule type="cellIs" dxfId="2900" priority="1867" stopIfTrue="1" operator="equal">
      <formula>"h"</formula>
    </cfRule>
    <cfRule type="cellIs" dxfId="2899" priority="1868" stopIfTrue="1" operator="equal">
      <formula>"g"</formula>
    </cfRule>
  </conditionalFormatting>
  <conditionalFormatting sqref="BP37:BP52">
    <cfRule type="cellIs" dxfId="2898" priority="1866" stopIfTrue="1" operator="equal">
      <formula>"f"</formula>
    </cfRule>
  </conditionalFormatting>
  <conditionalFormatting sqref="BP37:BP52">
    <cfRule type="cellIs" dxfId="2897" priority="1864" stopIfTrue="1" operator="equal">
      <formula>"h"</formula>
    </cfRule>
    <cfRule type="cellIs" dxfId="2896" priority="1865" stopIfTrue="1" operator="equal">
      <formula>"g"</formula>
    </cfRule>
  </conditionalFormatting>
  <conditionalFormatting sqref="BP37:BP52">
    <cfRule type="cellIs" dxfId="2895" priority="1863" stopIfTrue="1" operator="equal">
      <formula>"f"</formula>
    </cfRule>
  </conditionalFormatting>
  <conditionalFormatting sqref="BP37:BP52">
    <cfRule type="cellIs" dxfId="2894" priority="1861" stopIfTrue="1" operator="equal">
      <formula>"h"</formula>
    </cfRule>
    <cfRule type="cellIs" dxfId="2893" priority="1862" stopIfTrue="1" operator="equal">
      <formula>"g"</formula>
    </cfRule>
  </conditionalFormatting>
  <conditionalFormatting sqref="BP37:BP52">
    <cfRule type="cellIs" dxfId="2892" priority="1872" stopIfTrue="1" operator="equal">
      <formula>"f"</formula>
    </cfRule>
  </conditionalFormatting>
  <conditionalFormatting sqref="BP37:BP52">
    <cfRule type="cellIs" dxfId="2891" priority="1870" stopIfTrue="1" operator="equal">
      <formula>"h"</formula>
    </cfRule>
    <cfRule type="cellIs" dxfId="2890" priority="1871" stopIfTrue="1" operator="equal">
      <formula>"g"</formula>
    </cfRule>
  </conditionalFormatting>
  <conditionalFormatting sqref="BP37:BP52">
    <cfRule type="cellIs" dxfId="2889" priority="1857" stopIfTrue="1" operator="equal">
      <formula>"f"</formula>
    </cfRule>
  </conditionalFormatting>
  <conditionalFormatting sqref="BP37:BP52">
    <cfRule type="cellIs" dxfId="2888" priority="1855" stopIfTrue="1" operator="equal">
      <formula>"h"</formula>
    </cfRule>
    <cfRule type="cellIs" dxfId="2887" priority="1856" stopIfTrue="1" operator="equal">
      <formula>"g"</formula>
    </cfRule>
  </conditionalFormatting>
  <conditionalFormatting sqref="BP37:BP52">
    <cfRule type="cellIs" dxfId="2886" priority="1860" stopIfTrue="1" operator="equal">
      <formula>"f"</formula>
    </cfRule>
  </conditionalFormatting>
  <conditionalFormatting sqref="BP37:BP52">
    <cfRule type="cellIs" dxfId="2885" priority="1858" stopIfTrue="1" operator="equal">
      <formula>"h"</formula>
    </cfRule>
    <cfRule type="cellIs" dxfId="2884" priority="1859" stopIfTrue="1" operator="equal">
      <formula>"g"</formula>
    </cfRule>
  </conditionalFormatting>
  <conditionalFormatting sqref="AO37:AP52">
    <cfRule type="cellIs" dxfId="2883" priority="1851" stopIfTrue="1" operator="equal">
      <formula>"f"</formula>
    </cfRule>
  </conditionalFormatting>
  <conditionalFormatting sqref="AO37:AP52">
    <cfRule type="cellIs" dxfId="2882" priority="1849" stopIfTrue="1" operator="equal">
      <formula>"h"</formula>
    </cfRule>
    <cfRule type="cellIs" dxfId="2881" priority="1850" stopIfTrue="1" operator="equal">
      <formula>"g"</formula>
    </cfRule>
  </conditionalFormatting>
  <conditionalFormatting sqref="BP37:BP52">
    <cfRule type="cellIs" dxfId="2880" priority="1854" stopIfTrue="1" operator="equal">
      <formula>"f"</formula>
    </cfRule>
  </conditionalFormatting>
  <conditionalFormatting sqref="BP37:BP52">
    <cfRule type="cellIs" dxfId="2879" priority="1852" stopIfTrue="1" operator="equal">
      <formula>"h"</formula>
    </cfRule>
    <cfRule type="cellIs" dxfId="2878" priority="1853" stopIfTrue="1" operator="equal">
      <formula>"g"</formula>
    </cfRule>
  </conditionalFormatting>
  <conditionalFormatting sqref="AO37:AP52">
    <cfRule type="cellIs" dxfId="2877" priority="1848" stopIfTrue="1" operator="equal">
      <formula>"f"</formula>
    </cfRule>
  </conditionalFormatting>
  <conditionalFormatting sqref="AO37:AP52">
    <cfRule type="cellIs" dxfId="2876" priority="1846" stopIfTrue="1" operator="equal">
      <formula>"h"</formula>
    </cfRule>
    <cfRule type="cellIs" dxfId="2875" priority="1847" stopIfTrue="1" operator="equal">
      <formula>"g"</formula>
    </cfRule>
  </conditionalFormatting>
  <conditionalFormatting sqref="AO37:AP52">
    <cfRule type="cellIs" dxfId="2874" priority="1845" stopIfTrue="1" operator="equal">
      <formula>"f"</formula>
    </cfRule>
  </conditionalFormatting>
  <conditionalFormatting sqref="AO37:AP52">
    <cfRule type="cellIs" dxfId="2873" priority="1843" stopIfTrue="1" operator="equal">
      <formula>"h"</formula>
    </cfRule>
    <cfRule type="cellIs" dxfId="2872" priority="1844" stopIfTrue="1" operator="equal">
      <formula>"g"</formula>
    </cfRule>
  </conditionalFormatting>
  <conditionalFormatting sqref="AO37:AP52">
    <cfRule type="cellIs" dxfId="2871" priority="1833" stopIfTrue="1" operator="equal">
      <formula>"f"</formula>
    </cfRule>
  </conditionalFormatting>
  <conditionalFormatting sqref="AO37:AP52">
    <cfRule type="cellIs" dxfId="2870" priority="1831" stopIfTrue="1" operator="equal">
      <formula>"h"</formula>
    </cfRule>
    <cfRule type="cellIs" dxfId="2869" priority="1832" stopIfTrue="1" operator="equal">
      <formula>"g"</formula>
    </cfRule>
  </conditionalFormatting>
  <conditionalFormatting sqref="AO37:AP52">
    <cfRule type="cellIs" dxfId="2868" priority="1836" stopIfTrue="1" operator="equal">
      <formula>"f"</formula>
    </cfRule>
  </conditionalFormatting>
  <conditionalFormatting sqref="AO37:AP52">
    <cfRule type="cellIs" dxfId="2867" priority="1834" stopIfTrue="1" operator="equal">
      <formula>"h"</formula>
    </cfRule>
    <cfRule type="cellIs" dxfId="2866" priority="1835" stopIfTrue="1" operator="equal">
      <formula>"g"</formula>
    </cfRule>
  </conditionalFormatting>
  <conditionalFormatting sqref="AO37:AP52">
    <cfRule type="cellIs" dxfId="2865" priority="1830" stopIfTrue="1" operator="equal">
      <formula>"f"</formula>
    </cfRule>
  </conditionalFormatting>
  <conditionalFormatting sqref="AO37:AP52">
    <cfRule type="cellIs" dxfId="2864" priority="1828" stopIfTrue="1" operator="equal">
      <formula>"h"</formula>
    </cfRule>
    <cfRule type="cellIs" dxfId="2863" priority="1829" stopIfTrue="1" operator="equal">
      <formula>"g"</formula>
    </cfRule>
  </conditionalFormatting>
  <conditionalFormatting sqref="AO37:AP52">
    <cfRule type="cellIs" dxfId="2862" priority="1827" stopIfTrue="1" operator="equal">
      <formula>"f"</formula>
    </cfRule>
  </conditionalFormatting>
  <conditionalFormatting sqref="AO37:AP52">
    <cfRule type="cellIs" dxfId="2861" priority="1825" stopIfTrue="1" operator="equal">
      <formula>"h"</formula>
    </cfRule>
    <cfRule type="cellIs" dxfId="2860" priority="1826" stopIfTrue="1" operator="equal">
      <formula>"g"</formula>
    </cfRule>
  </conditionalFormatting>
  <conditionalFormatting sqref="AO37:AP52">
    <cfRule type="cellIs" dxfId="2859" priority="1824" stopIfTrue="1" operator="equal">
      <formula>"f"</formula>
    </cfRule>
  </conditionalFormatting>
  <conditionalFormatting sqref="AO37:AP52">
    <cfRule type="cellIs" dxfId="2858" priority="1822" stopIfTrue="1" operator="equal">
      <formula>"h"</formula>
    </cfRule>
    <cfRule type="cellIs" dxfId="2857" priority="1823" stopIfTrue="1" operator="equal">
      <formula>"g"</formula>
    </cfRule>
  </conditionalFormatting>
  <conditionalFormatting sqref="AO37:AP52">
    <cfRule type="cellIs" dxfId="2856" priority="1821" stopIfTrue="1" operator="equal">
      <formula>"f"</formula>
    </cfRule>
  </conditionalFormatting>
  <conditionalFormatting sqref="AO37:AP52">
    <cfRule type="cellIs" dxfId="2855" priority="1819" stopIfTrue="1" operator="equal">
      <formula>"h"</formula>
    </cfRule>
    <cfRule type="cellIs" dxfId="2854" priority="1820" stopIfTrue="1" operator="equal">
      <formula>"g"</formula>
    </cfRule>
  </conditionalFormatting>
  <conditionalFormatting sqref="AO37:AP52">
    <cfRule type="cellIs" dxfId="2853" priority="1815" stopIfTrue="1" operator="equal">
      <formula>"f"</formula>
    </cfRule>
  </conditionalFormatting>
  <conditionalFormatting sqref="AO37:AP52">
    <cfRule type="cellIs" dxfId="2852" priority="1813" stopIfTrue="1" operator="equal">
      <formula>"h"</formula>
    </cfRule>
    <cfRule type="cellIs" dxfId="2851" priority="1814" stopIfTrue="1" operator="equal">
      <formula>"g"</formula>
    </cfRule>
  </conditionalFormatting>
  <conditionalFormatting sqref="AO37:AP52">
    <cfRule type="cellIs" dxfId="2850" priority="1812" stopIfTrue="1" operator="equal">
      <formula>"f"</formula>
    </cfRule>
  </conditionalFormatting>
  <conditionalFormatting sqref="AO37:AP52">
    <cfRule type="cellIs" dxfId="2849" priority="1810" stopIfTrue="1" operator="equal">
      <formula>"h"</formula>
    </cfRule>
    <cfRule type="cellIs" dxfId="2848" priority="1811" stopIfTrue="1" operator="equal">
      <formula>"g"</formula>
    </cfRule>
  </conditionalFormatting>
  <conditionalFormatting sqref="AO37:AP52">
    <cfRule type="cellIs" dxfId="2847" priority="1809" stopIfTrue="1" operator="equal">
      <formula>"f"</formula>
    </cfRule>
  </conditionalFormatting>
  <conditionalFormatting sqref="AO37:AP52">
    <cfRule type="cellIs" dxfId="2846" priority="1807" stopIfTrue="1" operator="equal">
      <formula>"h"</formula>
    </cfRule>
    <cfRule type="cellIs" dxfId="2845" priority="1808" stopIfTrue="1" operator="equal">
      <formula>"g"</formula>
    </cfRule>
  </conditionalFormatting>
  <conditionalFormatting sqref="AO37:AP52">
    <cfRule type="cellIs" dxfId="2844" priority="1818" stopIfTrue="1" operator="equal">
      <formula>"f"</formula>
    </cfRule>
  </conditionalFormatting>
  <conditionalFormatting sqref="AO37:AP52">
    <cfRule type="cellIs" dxfId="2843" priority="1816" stopIfTrue="1" operator="equal">
      <formula>"h"</formula>
    </cfRule>
    <cfRule type="cellIs" dxfId="2842" priority="1817" stopIfTrue="1" operator="equal">
      <formula>"g"</formula>
    </cfRule>
  </conditionalFormatting>
  <conditionalFormatting sqref="AO37:AP52">
    <cfRule type="cellIs" dxfId="2841" priority="1806" stopIfTrue="1" operator="equal">
      <formula>"f"</formula>
    </cfRule>
  </conditionalFormatting>
  <conditionalFormatting sqref="AO37:AP52">
    <cfRule type="cellIs" dxfId="2840" priority="1804" stopIfTrue="1" operator="equal">
      <formula>"h"</formula>
    </cfRule>
    <cfRule type="cellIs" dxfId="2839" priority="1805" stopIfTrue="1" operator="equal">
      <formula>"g"</formula>
    </cfRule>
  </conditionalFormatting>
  <conditionalFormatting sqref="AO37:AP52">
    <cfRule type="cellIs" dxfId="2838" priority="1803" stopIfTrue="1" operator="equal">
      <formula>"f"</formula>
    </cfRule>
  </conditionalFormatting>
  <conditionalFormatting sqref="AO37:AP52">
    <cfRule type="cellIs" dxfId="2837" priority="1801" stopIfTrue="1" operator="equal">
      <formula>"h"</formula>
    </cfRule>
    <cfRule type="cellIs" dxfId="2836" priority="1802" stopIfTrue="1" operator="equal">
      <formula>"g"</formula>
    </cfRule>
  </conditionalFormatting>
  <conditionalFormatting sqref="AO37:AP52">
    <cfRule type="cellIs" dxfId="2835" priority="1800" stopIfTrue="1" operator="equal">
      <formula>"f"</formula>
    </cfRule>
  </conditionalFormatting>
  <conditionalFormatting sqref="AO37:AP52">
    <cfRule type="cellIs" dxfId="2834" priority="1798" stopIfTrue="1" operator="equal">
      <formula>"h"</formula>
    </cfRule>
    <cfRule type="cellIs" dxfId="2833" priority="1799" stopIfTrue="1" operator="equal">
      <formula>"g"</formula>
    </cfRule>
  </conditionalFormatting>
  <conditionalFormatting sqref="AO37:AP52">
    <cfRule type="cellIs" dxfId="2832" priority="1797" stopIfTrue="1" operator="equal">
      <formula>"f"</formula>
    </cfRule>
  </conditionalFormatting>
  <conditionalFormatting sqref="AO37:AP52">
    <cfRule type="cellIs" dxfId="2831" priority="1795" stopIfTrue="1" operator="equal">
      <formula>"h"</formula>
    </cfRule>
    <cfRule type="cellIs" dxfId="2830" priority="1796" stopIfTrue="1" operator="equal">
      <formula>"g"</formula>
    </cfRule>
  </conditionalFormatting>
  <conditionalFormatting sqref="AO37:AP52">
    <cfRule type="cellIs" dxfId="2829" priority="1794" stopIfTrue="1" operator="equal">
      <formula>"f"</formula>
    </cfRule>
  </conditionalFormatting>
  <conditionalFormatting sqref="AO37:AP52">
    <cfRule type="cellIs" dxfId="2828" priority="1792" stopIfTrue="1" operator="equal">
      <formula>"h"</formula>
    </cfRule>
    <cfRule type="cellIs" dxfId="2827" priority="1793" stopIfTrue="1" operator="equal">
      <formula>"g"</formula>
    </cfRule>
  </conditionalFormatting>
  <conditionalFormatting sqref="AO37:AP52">
    <cfRule type="cellIs" dxfId="2826" priority="1791" stopIfTrue="1" operator="equal">
      <formula>"f"</formula>
    </cfRule>
  </conditionalFormatting>
  <conditionalFormatting sqref="AO37:AP52">
    <cfRule type="cellIs" dxfId="2825" priority="1789" stopIfTrue="1" operator="equal">
      <formula>"h"</formula>
    </cfRule>
    <cfRule type="cellIs" dxfId="2824" priority="1790" stopIfTrue="1" operator="equal">
      <formula>"g"</formula>
    </cfRule>
  </conditionalFormatting>
  <conditionalFormatting sqref="AO37:AP52">
    <cfRule type="cellIs" dxfId="2823" priority="1785" stopIfTrue="1" operator="equal">
      <formula>"f"</formula>
    </cfRule>
  </conditionalFormatting>
  <conditionalFormatting sqref="AO37:AP52">
    <cfRule type="cellIs" dxfId="2822" priority="1783" stopIfTrue="1" operator="equal">
      <formula>"h"</formula>
    </cfRule>
    <cfRule type="cellIs" dxfId="2821" priority="1784" stopIfTrue="1" operator="equal">
      <formula>"g"</formula>
    </cfRule>
  </conditionalFormatting>
  <conditionalFormatting sqref="AO37:AP52">
    <cfRule type="cellIs" dxfId="2820" priority="1788" stopIfTrue="1" operator="equal">
      <formula>"f"</formula>
    </cfRule>
  </conditionalFormatting>
  <conditionalFormatting sqref="AO37:AP52">
    <cfRule type="cellIs" dxfId="2819" priority="1786" stopIfTrue="1" operator="equal">
      <formula>"h"</formula>
    </cfRule>
    <cfRule type="cellIs" dxfId="2818" priority="1787" stopIfTrue="1" operator="equal">
      <formula>"g"</formula>
    </cfRule>
  </conditionalFormatting>
  <conditionalFormatting sqref="AO37:AP52">
    <cfRule type="cellIs" dxfId="2817" priority="1782" stopIfTrue="1" operator="equal">
      <formula>"f"</formula>
    </cfRule>
  </conditionalFormatting>
  <conditionalFormatting sqref="AO37:AP52">
    <cfRule type="cellIs" dxfId="2816" priority="1780" stopIfTrue="1" operator="equal">
      <formula>"h"</formula>
    </cfRule>
    <cfRule type="cellIs" dxfId="2815" priority="1781" stopIfTrue="1" operator="equal">
      <formula>"g"</formula>
    </cfRule>
  </conditionalFormatting>
  <conditionalFormatting sqref="AN37:AN52">
    <cfRule type="cellIs" dxfId="2814" priority="1779" stopIfTrue="1" operator="equal">
      <formula>"f"</formula>
    </cfRule>
  </conditionalFormatting>
  <conditionalFormatting sqref="AN37:AN52">
    <cfRule type="cellIs" dxfId="2813" priority="1777" stopIfTrue="1" operator="equal">
      <formula>"h"</formula>
    </cfRule>
    <cfRule type="cellIs" dxfId="2812" priority="1778" stopIfTrue="1" operator="equal">
      <formula>"g"</formula>
    </cfRule>
  </conditionalFormatting>
  <conditionalFormatting sqref="AN37:AN52">
    <cfRule type="cellIs" dxfId="2811" priority="1773" stopIfTrue="1" operator="equal">
      <formula>"f"</formula>
    </cfRule>
  </conditionalFormatting>
  <conditionalFormatting sqref="AN37:AN52">
    <cfRule type="cellIs" dxfId="2810" priority="1771" stopIfTrue="1" operator="equal">
      <formula>"h"</formula>
    </cfRule>
    <cfRule type="cellIs" dxfId="2809" priority="1772" stopIfTrue="1" operator="equal">
      <formula>"g"</formula>
    </cfRule>
  </conditionalFormatting>
  <conditionalFormatting sqref="AN37:AN52">
    <cfRule type="cellIs" dxfId="2808" priority="1776" stopIfTrue="1" operator="equal">
      <formula>"f"</formula>
    </cfRule>
  </conditionalFormatting>
  <conditionalFormatting sqref="AN37:AN52">
    <cfRule type="cellIs" dxfId="2807" priority="1774" stopIfTrue="1" operator="equal">
      <formula>"h"</formula>
    </cfRule>
    <cfRule type="cellIs" dxfId="2806" priority="1775" stopIfTrue="1" operator="equal">
      <formula>"g"</formula>
    </cfRule>
  </conditionalFormatting>
  <conditionalFormatting sqref="AN37:AN52">
    <cfRule type="cellIs" dxfId="2805" priority="1770" stopIfTrue="1" operator="equal">
      <formula>"f"</formula>
    </cfRule>
  </conditionalFormatting>
  <conditionalFormatting sqref="AN37:AN52">
    <cfRule type="cellIs" dxfId="2804" priority="1768" stopIfTrue="1" operator="equal">
      <formula>"h"</formula>
    </cfRule>
    <cfRule type="cellIs" dxfId="2803" priority="1769" stopIfTrue="1" operator="equal">
      <formula>"g"</formula>
    </cfRule>
  </conditionalFormatting>
  <conditionalFormatting sqref="AN37:AN52">
    <cfRule type="cellIs" dxfId="2802" priority="1767" stopIfTrue="1" operator="equal">
      <formula>"f"</formula>
    </cfRule>
  </conditionalFormatting>
  <conditionalFormatting sqref="AN37:AN52">
    <cfRule type="cellIs" dxfId="2801" priority="1765" stopIfTrue="1" operator="equal">
      <formula>"h"</formula>
    </cfRule>
    <cfRule type="cellIs" dxfId="2800" priority="1766" stopIfTrue="1" operator="equal">
      <formula>"g"</formula>
    </cfRule>
  </conditionalFormatting>
  <conditionalFormatting sqref="AN37:AN52">
    <cfRule type="cellIs" dxfId="2799" priority="1764" stopIfTrue="1" operator="equal">
      <formula>"f"</formula>
    </cfRule>
  </conditionalFormatting>
  <conditionalFormatting sqref="AN37:AN52">
    <cfRule type="cellIs" dxfId="2798" priority="1762" stopIfTrue="1" operator="equal">
      <formula>"h"</formula>
    </cfRule>
    <cfRule type="cellIs" dxfId="2797" priority="1763" stopIfTrue="1" operator="equal">
      <formula>"g"</formula>
    </cfRule>
  </conditionalFormatting>
  <conditionalFormatting sqref="AN37:AN52">
    <cfRule type="cellIs" dxfId="2796" priority="1761" stopIfTrue="1" operator="equal">
      <formula>"f"</formula>
    </cfRule>
  </conditionalFormatting>
  <conditionalFormatting sqref="AN37:AN52">
    <cfRule type="cellIs" dxfId="2795" priority="1759" stopIfTrue="1" operator="equal">
      <formula>"h"</formula>
    </cfRule>
    <cfRule type="cellIs" dxfId="2794" priority="1760" stopIfTrue="1" operator="equal">
      <formula>"g"</formula>
    </cfRule>
  </conditionalFormatting>
  <conditionalFormatting sqref="AN37:AN52">
    <cfRule type="cellIs" dxfId="2793" priority="1758" stopIfTrue="1" operator="equal">
      <formula>"f"</formula>
    </cfRule>
  </conditionalFormatting>
  <conditionalFormatting sqref="AN37:AN52">
    <cfRule type="cellIs" dxfId="2792" priority="1756" stopIfTrue="1" operator="equal">
      <formula>"h"</formula>
    </cfRule>
    <cfRule type="cellIs" dxfId="2791" priority="1757" stopIfTrue="1" operator="equal">
      <formula>"g"</formula>
    </cfRule>
  </conditionalFormatting>
  <conditionalFormatting sqref="AN37:AN52">
    <cfRule type="cellIs" dxfId="2790" priority="1755" stopIfTrue="1" operator="equal">
      <formula>"f"</formula>
    </cfRule>
  </conditionalFormatting>
  <conditionalFormatting sqref="AN37:AN52">
    <cfRule type="cellIs" dxfId="2789" priority="1753" stopIfTrue="1" operator="equal">
      <formula>"h"</formula>
    </cfRule>
    <cfRule type="cellIs" dxfId="2788" priority="1754" stopIfTrue="1" operator="equal">
      <formula>"g"</formula>
    </cfRule>
  </conditionalFormatting>
  <conditionalFormatting sqref="AN37:AN52">
    <cfRule type="cellIs" dxfId="2787" priority="1749" stopIfTrue="1" operator="equal">
      <formula>"f"</formula>
    </cfRule>
  </conditionalFormatting>
  <conditionalFormatting sqref="AN37:AN52">
    <cfRule type="cellIs" dxfId="2786" priority="1747" stopIfTrue="1" operator="equal">
      <formula>"h"</formula>
    </cfRule>
    <cfRule type="cellIs" dxfId="2785" priority="1748" stopIfTrue="1" operator="equal">
      <formula>"g"</formula>
    </cfRule>
  </conditionalFormatting>
  <conditionalFormatting sqref="AN37:AN52">
    <cfRule type="cellIs" dxfId="2784" priority="1752" stopIfTrue="1" operator="equal">
      <formula>"f"</formula>
    </cfRule>
  </conditionalFormatting>
  <conditionalFormatting sqref="AN37:AN52">
    <cfRule type="cellIs" dxfId="2783" priority="1750" stopIfTrue="1" operator="equal">
      <formula>"h"</formula>
    </cfRule>
    <cfRule type="cellIs" dxfId="2782" priority="1751" stopIfTrue="1" operator="equal">
      <formula>"g"</formula>
    </cfRule>
  </conditionalFormatting>
  <conditionalFormatting sqref="AN37:AN52">
    <cfRule type="cellIs" dxfId="2781" priority="1746" stopIfTrue="1" operator="equal">
      <formula>"f"</formula>
    </cfRule>
  </conditionalFormatting>
  <conditionalFormatting sqref="AN37:AN52">
    <cfRule type="cellIs" dxfId="2780" priority="1744" stopIfTrue="1" operator="equal">
      <formula>"h"</formula>
    </cfRule>
    <cfRule type="cellIs" dxfId="2779" priority="1745" stopIfTrue="1" operator="equal">
      <formula>"g"</formula>
    </cfRule>
  </conditionalFormatting>
  <conditionalFormatting sqref="AN37:AN52">
    <cfRule type="cellIs" dxfId="2778" priority="1743" stopIfTrue="1" operator="equal">
      <formula>"f"</formula>
    </cfRule>
  </conditionalFormatting>
  <conditionalFormatting sqref="AN37:AN52">
    <cfRule type="cellIs" dxfId="2777" priority="1741" stopIfTrue="1" operator="equal">
      <formula>"h"</formula>
    </cfRule>
    <cfRule type="cellIs" dxfId="2776" priority="1742" stopIfTrue="1" operator="equal">
      <formula>"g"</formula>
    </cfRule>
  </conditionalFormatting>
  <conditionalFormatting sqref="AN37:AN52">
    <cfRule type="cellIs" dxfId="2775" priority="1740" stopIfTrue="1" operator="equal">
      <formula>"f"</formula>
    </cfRule>
  </conditionalFormatting>
  <conditionalFormatting sqref="AN37:AN52">
    <cfRule type="cellIs" dxfId="2774" priority="1738" stopIfTrue="1" operator="equal">
      <formula>"h"</formula>
    </cfRule>
    <cfRule type="cellIs" dxfId="2773" priority="1739" stopIfTrue="1" operator="equal">
      <formula>"g"</formula>
    </cfRule>
  </conditionalFormatting>
  <conditionalFormatting sqref="AN37:AN52">
    <cfRule type="cellIs" dxfId="2772" priority="1737" stopIfTrue="1" operator="equal">
      <formula>"f"</formula>
    </cfRule>
  </conditionalFormatting>
  <conditionalFormatting sqref="AN37:AN52">
    <cfRule type="cellIs" dxfId="2771" priority="1735" stopIfTrue="1" operator="equal">
      <formula>"h"</formula>
    </cfRule>
    <cfRule type="cellIs" dxfId="2770" priority="1736" stopIfTrue="1" operator="equal">
      <formula>"g"</formula>
    </cfRule>
  </conditionalFormatting>
  <conditionalFormatting sqref="AN37:AN52">
    <cfRule type="cellIs" dxfId="2769" priority="1734" stopIfTrue="1" operator="equal">
      <formula>"f"</formula>
    </cfRule>
  </conditionalFormatting>
  <conditionalFormatting sqref="AN37:AN52">
    <cfRule type="cellIs" dxfId="2768" priority="1732" stopIfTrue="1" operator="equal">
      <formula>"h"</formula>
    </cfRule>
    <cfRule type="cellIs" dxfId="2767" priority="1733" stopIfTrue="1" operator="equal">
      <formula>"g"</formula>
    </cfRule>
  </conditionalFormatting>
  <conditionalFormatting sqref="AN37:AN52">
    <cfRule type="cellIs" dxfId="2766" priority="1731" stopIfTrue="1" operator="equal">
      <formula>"f"</formula>
    </cfRule>
  </conditionalFormatting>
  <conditionalFormatting sqref="AN37:AN52">
    <cfRule type="cellIs" dxfId="2765" priority="1729" stopIfTrue="1" operator="equal">
      <formula>"h"</formula>
    </cfRule>
    <cfRule type="cellIs" dxfId="2764" priority="1730" stopIfTrue="1" operator="equal">
      <formula>"g"</formula>
    </cfRule>
  </conditionalFormatting>
  <conditionalFormatting sqref="AN37:AN52">
    <cfRule type="cellIs" dxfId="2763" priority="1728" stopIfTrue="1" operator="equal">
      <formula>"f"</formula>
    </cfRule>
  </conditionalFormatting>
  <conditionalFormatting sqref="AN37:AN52">
    <cfRule type="cellIs" dxfId="2762" priority="1726" stopIfTrue="1" operator="equal">
      <formula>"h"</formula>
    </cfRule>
    <cfRule type="cellIs" dxfId="2761" priority="1727" stopIfTrue="1" operator="equal">
      <formula>"g"</formula>
    </cfRule>
  </conditionalFormatting>
  <conditionalFormatting sqref="AN37:AN52">
    <cfRule type="cellIs" dxfId="2760" priority="1725" stopIfTrue="1" operator="equal">
      <formula>"f"</formula>
    </cfRule>
  </conditionalFormatting>
  <conditionalFormatting sqref="AN37:AN52">
    <cfRule type="cellIs" dxfId="2759" priority="1723" stopIfTrue="1" operator="equal">
      <formula>"h"</formula>
    </cfRule>
    <cfRule type="cellIs" dxfId="2758" priority="1724" stopIfTrue="1" operator="equal">
      <formula>"g"</formula>
    </cfRule>
  </conditionalFormatting>
  <conditionalFormatting sqref="AN37:AN52">
    <cfRule type="cellIs" dxfId="2757" priority="1722" stopIfTrue="1" operator="equal">
      <formula>"f"</formula>
    </cfRule>
  </conditionalFormatting>
  <conditionalFormatting sqref="AN37:AN52">
    <cfRule type="cellIs" dxfId="2756" priority="1720" stopIfTrue="1" operator="equal">
      <formula>"h"</formula>
    </cfRule>
    <cfRule type="cellIs" dxfId="2755" priority="1721" stopIfTrue="1" operator="equal">
      <formula>"g"</formula>
    </cfRule>
  </conditionalFormatting>
  <conditionalFormatting sqref="AN37:AN52">
    <cfRule type="cellIs" dxfId="2754" priority="1719" stopIfTrue="1" operator="equal">
      <formula>"f"</formula>
    </cfRule>
  </conditionalFormatting>
  <conditionalFormatting sqref="AN37:AN52">
    <cfRule type="cellIs" dxfId="2753" priority="1717" stopIfTrue="1" operator="equal">
      <formula>"h"</formula>
    </cfRule>
    <cfRule type="cellIs" dxfId="2752" priority="1718" stopIfTrue="1" operator="equal">
      <formula>"g"</formula>
    </cfRule>
  </conditionalFormatting>
  <conditionalFormatting sqref="AN37:AN52">
    <cfRule type="cellIs" dxfId="2751" priority="1716" stopIfTrue="1" operator="equal">
      <formula>"f"</formula>
    </cfRule>
  </conditionalFormatting>
  <conditionalFormatting sqref="AN37:AN52">
    <cfRule type="cellIs" dxfId="2750" priority="1714" stopIfTrue="1" operator="equal">
      <formula>"h"</formula>
    </cfRule>
    <cfRule type="cellIs" dxfId="2749" priority="1715" stopIfTrue="1" operator="equal">
      <formula>"g"</formula>
    </cfRule>
  </conditionalFormatting>
  <conditionalFormatting sqref="AN37:AN52">
    <cfRule type="cellIs" dxfId="2748" priority="1713" stopIfTrue="1" operator="equal">
      <formula>"f"</formula>
    </cfRule>
  </conditionalFormatting>
  <conditionalFormatting sqref="AN37:AN52">
    <cfRule type="cellIs" dxfId="2747" priority="1711" stopIfTrue="1" operator="equal">
      <formula>"h"</formula>
    </cfRule>
    <cfRule type="cellIs" dxfId="2746" priority="1712" stopIfTrue="1" operator="equal">
      <formula>"g"</formula>
    </cfRule>
  </conditionalFormatting>
  <conditionalFormatting sqref="BD37:BD52">
    <cfRule type="cellIs" dxfId="2745" priority="1560" stopIfTrue="1" operator="equal">
      <formula>"f"</formula>
    </cfRule>
  </conditionalFormatting>
  <conditionalFormatting sqref="BD37:BD52">
    <cfRule type="cellIs" dxfId="2744" priority="1558" stopIfTrue="1" operator="equal">
      <formula>"h"</formula>
    </cfRule>
    <cfRule type="cellIs" dxfId="2743" priority="1559" stopIfTrue="1" operator="equal">
      <formula>"g"</formula>
    </cfRule>
  </conditionalFormatting>
  <conditionalFormatting sqref="BD37:BD52">
    <cfRule type="cellIs" dxfId="2742" priority="1557" stopIfTrue="1" operator="equal">
      <formula>"f"</formula>
    </cfRule>
  </conditionalFormatting>
  <conditionalFormatting sqref="BD37:BD52">
    <cfRule type="cellIs" dxfId="2741" priority="1555" stopIfTrue="1" operator="equal">
      <formula>"h"</formula>
    </cfRule>
    <cfRule type="cellIs" dxfId="2740" priority="1556" stopIfTrue="1" operator="equal">
      <formula>"g"</formula>
    </cfRule>
  </conditionalFormatting>
  <conditionalFormatting sqref="BD37:BD52">
    <cfRule type="cellIs" dxfId="2739" priority="1554" stopIfTrue="1" operator="equal">
      <formula>"f"</formula>
    </cfRule>
  </conditionalFormatting>
  <conditionalFormatting sqref="BD37:BD52">
    <cfRule type="cellIs" dxfId="2738" priority="1552" stopIfTrue="1" operator="equal">
      <formula>"h"</formula>
    </cfRule>
    <cfRule type="cellIs" dxfId="2737" priority="1553" stopIfTrue="1" operator="equal">
      <formula>"g"</formula>
    </cfRule>
  </conditionalFormatting>
  <conditionalFormatting sqref="BD37:BD52">
    <cfRule type="cellIs" dxfId="2736" priority="1551" stopIfTrue="1" operator="equal">
      <formula>"f"</formula>
    </cfRule>
  </conditionalFormatting>
  <conditionalFormatting sqref="BD37:BD52">
    <cfRule type="cellIs" dxfId="2735" priority="1549" stopIfTrue="1" operator="equal">
      <formula>"h"</formula>
    </cfRule>
    <cfRule type="cellIs" dxfId="2734" priority="1550" stopIfTrue="1" operator="equal">
      <formula>"g"</formula>
    </cfRule>
  </conditionalFormatting>
  <conditionalFormatting sqref="AU37:AU52">
    <cfRule type="cellIs" dxfId="2733" priority="1644" stopIfTrue="1" operator="equal">
      <formula>"f"</formula>
    </cfRule>
  </conditionalFormatting>
  <conditionalFormatting sqref="AU37:AU52">
    <cfRule type="cellIs" dxfId="2732" priority="1642" stopIfTrue="1" operator="equal">
      <formula>"h"</formula>
    </cfRule>
    <cfRule type="cellIs" dxfId="2731" priority="1643" stopIfTrue="1" operator="equal">
      <formula>"g"</formula>
    </cfRule>
  </conditionalFormatting>
  <conditionalFormatting sqref="AU37:AU52">
    <cfRule type="cellIs" dxfId="2730" priority="1641" stopIfTrue="1" operator="equal">
      <formula>"f"</formula>
    </cfRule>
  </conditionalFormatting>
  <conditionalFormatting sqref="AU37:AU52">
    <cfRule type="cellIs" dxfId="2729" priority="1639" stopIfTrue="1" operator="equal">
      <formula>"h"</formula>
    </cfRule>
    <cfRule type="cellIs" dxfId="2728" priority="1640" stopIfTrue="1" operator="equal">
      <formula>"g"</formula>
    </cfRule>
  </conditionalFormatting>
  <conditionalFormatting sqref="AU37:AU52">
    <cfRule type="cellIs" dxfId="2727" priority="1638" stopIfTrue="1" operator="equal">
      <formula>"f"</formula>
    </cfRule>
  </conditionalFormatting>
  <conditionalFormatting sqref="AU37:AU52">
    <cfRule type="cellIs" dxfId="2726" priority="1636" stopIfTrue="1" operator="equal">
      <formula>"h"</formula>
    </cfRule>
    <cfRule type="cellIs" dxfId="2725" priority="1637" stopIfTrue="1" operator="equal">
      <formula>"g"</formula>
    </cfRule>
  </conditionalFormatting>
  <conditionalFormatting sqref="AU37:AU52">
    <cfRule type="cellIs" dxfId="2724" priority="1635" stopIfTrue="1" operator="equal">
      <formula>"f"</formula>
    </cfRule>
  </conditionalFormatting>
  <conditionalFormatting sqref="AU37:AU52">
    <cfRule type="cellIs" dxfId="2723" priority="1633" stopIfTrue="1" operator="equal">
      <formula>"h"</formula>
    </cfRule>
    <cfRule type="cellIs" dxfId="2722" priority="1634" stopIfTrue="1" operator="equal">
      <formula>"g"</formula>
    </cfRule>
  </conditionalFormatting>
  <conditionalFormatting sqref="AU37:AU52">
    <cfRule type="cellIs" dxfId="2721" priority="1629" stopIfTrue="1" operator="equal">
      <formula>"f"</formula>
    </cfRule>
  </conditionalFormatting>
  <conditionalFormatting sqref="AU37:AU52">
    <cfRule type="cellIs" dxfId="2720" priority="1627" stopIfTrue="1" operator="equal">
      <formula>"h"</formula>
    </cfRule>
    <cfRule type="cellIs" dxfId="2719" priority="1628" stopIfTrue="1" operator="equal">
      <formula>"g"</formula>
    </cfRule>
  </conditionalFormatting>
  <conditionalFormatting sqref="AU37:AU52">
    <cfRule type="cellIs" dxfId="2718" priority="1626" stopIfTrue="1" operator="equal">
      <formula>"f"</formula>
    </cfRule>
  </conditionalFormatting>
  <conditionalFormatting sqref="AU37:AU52">
    <cfRule type="cellIs" dxfId="2717" priority="1624" stopIfTrue="1" operator="equal">
      <formula>"h"</formula>
    </cfRule>
    <cfRule type="cellIs" dxfId="2716" priority="1625" stopIfTrue="1" operator="equal">
      <formula>"g"</formula>
    </cfRule>
  </conditionalFormatting>
  <conditionalFormatting sqref="AU37:AU52">
    <cfRule type="cellIs" dxfId="2715" priority="1623" stopIfTrue="1" operator="equal">
      <formula>"f"</formula>
    </cfRule>
  </conditionalFormatting>
  <conditionalFormatting sqref="AU37:AU52">
    <cfRule type="cellIs" dxfId="2714" priority="1621" stopIfTrue="1" operator="equal">
      <formula>"h"</formula>
    </cfRule>
    <cfRule type="cellIs" dxfId="2713" priority="1622" stopIfTrue="1" operator="equal">
      <formula>"g"</formula>
    </cfRule>
  </conditionalFormatting>
  <conditionalFormatting sqref="AU37:AU52">
    <cfRule type="cellIs" dxfId="2712" priority="1632" stopIfTrue="1" operator="equal">
      <formula>"f"</formula>
    </cfRule>
  </conditionalFormatting>
  <conditionalFormatting sqref="AU37:AU52">
    <cfRule type="cellIs" dxfId="2711" priority="1630" stopIfTrue="1" operator="equal">
      <formula>"h"</formula>
    </cfRule>
    <cfRule type="cellIs" dxfId="2710" priority="1631" stopIfTrue="1" operator="equal">
      <formula>"g"</formula>
    </cfRule>
  </conditionalFormatting>
  <conditionalFormatting sqref="AU37:AU52">
    <cfRule type="cellIs" dxfId="2709" priority="1620" stopIfTrue="1" operator="equal">
      <formula>"f"</formula>
    </cfRule>
  </conditionalFormatting>
  <conditionalFormatting sqref="AU37:AU52">
    <cfRule type="cellIs" dxfId="2708" priority="1618" stopIfTrue="1" operator="equal">
      <formula>"h"</formula>
    </cfRule>
    <cfRule type="cellIs" dxfId="2707" priority="1619" stopIfTrue="1" operator="equal">
      <formula>"g"</formula>
    </cfRule>
  </conditionalFormatting>
  <conditionalFormatting sqref="AU37:AU52">
    <cfRule type="cellIs" dxfId="2706" priority="1617" stopIfTrue="1" operator="equal">
      <formula>"f"</formula>
    </cfRule>
  </conditionalFormatting>
  <conditionalFormatting sqref="AU37:AU52">
    <cfRule type="cellIs" dxfId="2705" priority="1615" stopIfTrue="1" operator="equal">
      <formula>"h"</formula>
    </cfRule>
    <cfRule type="cellIs" dxfId="2704" priority="1616" stopIfTrue="1" operator="equal">
      <formula>"g"</formula>
    </cfRule>
  </conditionalFormatting>
  <conditionalFormatting sqref="AX37:AY52">
    <cfRule type="cellIs" dxfId="2703" priority="1611" stopIfTrue="1" operator="equal">
      <formula>"f"</formula>
    </cfRule>
  </conditionalFormatting>
  <conditionalFormatting sqref="AX37:AY52">
    <cfRule type="cellIs" dxfId="2702" priority="1609" stopIfTrue="1" operator="equal">
      <formula>"h"</formula>
    </cfRule>
    <cfRule type="cellIs" dxfId="2701" priority="1610" stopIfTrue="1" operator="equal">
      <formula>"g"</formula>
    </cfRule>
  </conditionalFormatting>
  <conditionalFormatting sqref="AU37:AU52">
    <cfRule type="cellIs" dxfId="2700" priority="1614" stopIfTrue="1" operator="equal">
      <formula>"f"</formula>
    </cfRule>
  </conditionalFormatting>
  <conditionalFormatting sqref="AU37:AU52">
    <cfRule type="cellIs" dxfId="2699" priority="1612" stopIfTrue="1" operator="equal">
      <formula>"h"</formula>
    </cfRule>
    <cfRule type="cellIs" dxfId="2698" priority="1613" stopIfTrue="1" operator="equal">
      <formula>"g"</formula>
    </cfRule>
  </conditionalFormatting>
  <conditionalFormatting sqref="AX37:AY52">
    <cfRule type="cellIs" dxfId="2697" priority="1608" stopIfTrue="1" operator="equal">
      <formula>"f"</formula>
    </cfRule>
  </conditionalFormatting>
  <conditionalFormatting sqref="AX37:AY52">
    <cfRule type="cellIs" dxfId="2696" priority="1606" stopIfTrue="1" operator="equal">
      <formula>"h"</formula>
    </cfRule>
    <cfRule type="cellIs" dxfId="2695" priority="1607" stopIfTrue="1" operator="equal">
      <formula>"g"</formula>
    </cfRule>
  </conditionalFormatting>
  <conditionalFormatting sqref="AX37:AY52">
    <cfRule type="cellIs" dxfId="2694" priority="1605" stopIfTrue="1" operator="equal">
      <formula>"f"</formula>
    </cfRule>
  </conditionalFormatting>
  <conditionalFormatting sqref="AX37:AY52">
    <cfRule type="cellIs" dxfId="2693" priority="1603" stopIfTrue="1" operator="equal">
      <formula>"h"</formula>
    </cfRule>
    <cfRule type="cellIs" dxfId="2692" priority="1604" stopIfTrue="1" operator="equal">
      <formula>"g"</formula>
    </cfRule>
  </conditionalFormatting>
  <conditionalFormatting sqref="AX37:AY52">
    <cfRule type="cellIs" dxfId="2691" priority="1599" stopIfTrue="1" operator="equal">
      <formula>"f"</formula>
    </cfRule>
  </conditionalFormatting>
  <conditionalFormatting sqref="AX37:AY52">
    <cfRule type="cellIs" dxfId="2690" priority="1597" stopIfTrue="1" operator="equal">
      <formula>"h"</formula>
    </cfRule>
    <cfRule type="cellIs" dxfId="2689" priority="1598" stopIfTrue="1" operator="equal">
      <formula>"g"</formula>
    </cfRule>
  </conditionalFormatting>
  <conditionalFormatting sqref="AX37:AY52">
    <cfRule type="cellIs" dxfId="2688" priority="1602" stopIfTrue="1" operator="equal">
      <formula>"f"</formula>
    </cfRule>
  </conditionalFormatting>
  <conditionalFormatting sqref="AX37:AY52">
    <cfRule type="cellIs" dxfId="2687" priority="1600" stopIfTrue="1" operator="equal">
      <formula>"h"</formula>
    </cfRule>
    <cfRule type="cellIs" dxfId="2686" priority="1601" stopIfTrue="1" operator="equal">
      <formula>"g"</formula>
    </cfRule>
  </conditionalFormatting>
  <conditionalFormatting sqref="AX37:AY52">
    <cfRule type="cellIs" dxfId="2685" priority="1596" stopIfTrue="1" operator="equal">
      <formula>"f"</formula>
    </cfRule>
  </conditionalFormatting>
  <conditionalFormatting sqref="AX37:AY52">
    <cfRule type="cellIs" dxfId="2684" priority="1594" stopIfTrue="1" operator="equal">
      <formula>"h"</formula>
    </cfRule>
    <cfRule type="cellIs" dxfId="2683" priority="1595" stopIfTrue="1" operator="equal">
      <formula>"g"</formula>
    </cfRule>
  </conditionalFormatting>
  <conditionalFormatting sqref="AX37:AY52">
    <cfRule type="cellIs" dxfId="2682" priority="1593" stopIfTrue="1" operator="equal">
      <formula>"f"</formula>
    </cfRule>
  </conditionalFormatting>
  <conditionalFormatting sqref="AX37:AY52">
    <cfRule type="cellIs" dxfId="2681" priority="1591" stopIfTrue="1" operator="equal">
      <formula>"h"</formula>
    </cfRule>
    <cfRule type="cellIs" dxfId="2680" priority="1592" stopIfTrue="1" operator="equal">
      <formula>"g"</formula>
    </cfRule>
  </conditionalFormatting>
  <conditionalFormatting sqref="AX37:AY52">
    <cfRule type="cellIs" dxfId="2679" priority="1590" stopIfTrue="1" operator="equal">
      <formula>"f"</formula>
    </cfRule>
  </conditionalFormatting>
  <conditionalFormatting sqref="AX37:AY52">
    <cfRule type="cellIs" dxfId="2678" priority="1588" stopIfTrue="1" operator="equal">
      <formula>"h"</formula>
    </cfRule>
    <cfRule type="cellIs" dxfId="2677" priority="1589" stopIfTrue="1" operator="equal">
      <formula>"g"</formula>
    </cfRule>
  </conditionalFormatting>
  <conditionalFormatting sqref="BC37:BC52">
    <cfRule type="cellIs" dxfId="2676" priority="1587" stopIfTrue="1" operator="equal">
      <formula>"f"</formula>
    </cfRule>
  </conditionalFormatting>
  <conditionalFormatting sqref="BC37:BC52">
    <cfRule type="cellIs" dxfId="2675" priority="1585" stopIfTrue="1" operator="equal">
      <formula>"h"</formula>
    </cfRule>
    <cfRule type="cellIs" dxfId="2674" priority="1586" stopIfTrue="1" operator="equal">
      <formula>"g"</formula>
    </cfRule>
  </conditionalFormatting>
  <conditionalFormatting sqref="BC37:BC52">
    <cfRule type="cellIs" dxfId="2673" priority="1581" stopIfTrue="1" operator="equal">
      <formula>"f"</formula>
    </cfRule>
  </conditionalFormatting>
  <conditionalFormatting sqref="BC37:BC52">
    <cfRule type="cellIs" dxfId="2672" priority="1579" stopIfTrue="1" operator="equal">
      <formula>"h"</formula>
    </cfRule>
    <cfRule type="cellIs" dxfId="2671" priority="1580" stopIfTrue="1" operator="equal">
      <formula>"g"</formula>
    </cfRule>
  </conditionalFormatting>
  <conditionalFormatting sqref="BC37:BC52">
    <cfRule type="cellIs" dxfId="2670" priority="1578" stopIfTrue="1" operator="equal">
      <formula>"f"</formula>
    </cfRule>
  </conditionalFormatting>
  <conditionalFormatting sqref="BC37:BC52">
    <cfRule type="cellIs" dxfId="2669" priority="1576" stopIfTrue="1" operator="equal">
      <formula>"h"</formula>
    </cfRule>
    <cfRule type="cellIs" dxfId="2668" priority="1577" stopIfTrue="1" operator="equal">
      <formula>"g"</formula>
    </cfRule>
  </conditionalFormatting>
  <conditionalFormatting sqref="BC37:BC52">
    <cfRule type="cellIs" dxfId="2667" priority="1575" stopIfTrue="1" operator="equal">
      <formula>"f"</formula>
    </cfRule>
  </conditionalFormatting>
  <conditionalFormatting sqref="BC37:BC52">
    <cfRule type="cellIs" dxfId="2666" priority="1573" stopIfTrue="1" operator="equal">
      <formula>"h"</formula>
    </cfRule>
    <cfRule type="cellIs" dxfId="2665" priority="1574" stopIfTrue="1" operator="equal">
      <formula>"g"</formula>
    </cfRule>
  </conditionalFormatting>
  <conditionalFormatting sqref="BC37:BC52">
    <cfRule type="cellIs" dxfId="2664" priority="1584" stopIfTrue="1" operator="equal">
      <formula>"f"</formula>
    </cfRule>
  </conditionalFormatting>
  <conditionalFormatting sqref="BC37:BC52">
    <cfRule type="cellIs" dxfId="2663" priority="1582" stopIfTrue="1" operator="equal">
      <formula>"h"</formula>
    </cfRule>
    <cfRule type="cellIs" dxfId="2662" priority="1583" stopIfTrue="1" operator="equal">
      <formula>"g"</formula>
    </cfRule>
  </conditionalFormatting>
  <conditionalFormatting sqref="BC37:BC52">
    <cfRule type="cellIs" dxfId="2661" priority="1572" stopIfTrue="1" operator="equal">
      <formula>"f"</formula>
    </cfRule>
  </conditionalFormatting>
  <conditionalFormatting sqref="BC37:BC52">
    <cfRule type="cellIs" dxfId="2660" priority="1570" stopIfTrue="1" operator="equal">
      <formula>"h"</formula>
    </cfRule>
    <cfRule type="cellIs" dxfId="2659" priority="1571" stopIfTrue="1" operator="equal">
      <formula>"g"</formula>
    </cfRule>
  </conditionalFormatting>
  <conditionalFormatting sqref="BC37:BC52">
    <cfRule type="cellIs" dxfId="2658" priority="1569" stopIfTrue="1" operator="equal">
      <formula>"f"</formula>
    </cfRule>
  </conditionalFormatting>
  <conditionalFormatting sqref="BC37:BC52">
    <cfRule type="cellIs" dxfId="2657" priority="1567" stopIfTrue="1" operator="equal">
      <formula>"h"</formula>
    </cfRule>
    <cfRule type="cellIs" dxfId="2656" priority="1568" stopIfTrue="1" operator="equal">
      <formula>"g"</formula>
    </cfRule>
  </conditionalFormatting>
  <conditionalFormatting sqref="BD37:BD52">
    <cfRule type="cellIs" dxfId="2655" priority="1563" stopIfTrue="1" operator="equal">
      <formula>"f"</formula>
    </cfRule>
  </conditionalFormatting>
  <conditionalFormatting sqref="BD37:BD52">
    <cfRule type="cellIs" dxfId="2654" priority="1561" stopIfTrue="1" operator="equal">
      <formula>"h"</formula>
    </cfRule>
    <cfRule type="cellIs" dxfId="2653" priority="1562" stopIfTrue="1" operator="equal">
      <formula>"g"</formula>
    </cfRule>
  </conditionalFormatting>
  <conditionalFormatting sqref="BC37:BC52">
    <cfRule type="cellIs" dxfId="2652" priority="1566" stopIfTrue="1" operator="equal">
      <formula>"f"</formula>
    </cfRule>
  </conditionalFormatting>
  <conditionalFormatting sqref="BC37:BC52">
    <cfRule type="cellIs" dxfId="2651" priority="1564" stopIfTrue="1" operator="equal">
      <formula>"h"</formula>
    </cfRule>
    <cfRule type="cellIs" dxfId="2650" priority="1565" stopIfTrue="1" operator="equal">
      <formula>"g"</formula>
    </cfRule>
  </conditionalFormatting>
  <conditionalFormatting sqref="BO37:BO52">
    <cfRule type="cellIs" dxfId="2649" priority="1164" stopIfTrue="1" operator="equal">
      <formula>"f"</formula>
    </cfRule>
  </conditionalFormatting>
  <conditionalFormatting sqref="BO37:BO52">
    <cfRule type="cellIs" dxfId="2648" priority="1162" stopIfTrue="1" operator="equal">
      <formula>"h"</formula>
    </cfRule>
    <cfRule type="cellIs" dxfId="2647" priority="1163" stopIfTrue="1" operator="equal">
      <formula>"g"</formula>
    </cfRule>
  </conditionalFormatting>
  <conditionalFormatting sqref="BC37:BD52">
    <cfRule type="cellIs" dxfId="2646" priority="1524" stopIfTrue="1" operator="equal">
      <formula>"f"</formula>
    </cfRule>
  </conditionalFormatting>
  <conditionalFormatting sqref="BC37:BD52">
    <cfRule type="cellIs" dxfId="2645" priority="1522" stopIfTrue="1" operator="equal">
      <formula>"h"</formula>
    </cfRule>
    <cfRule type="cellIs" dxfId="2644" priority="1523" stopIfTrue="1" operator="equal">
      <formula>"g"</formula>
    </cfRule>
  </conditionalFormatting>
  <conditionalFormatting sqref="BC37:BD52">
    <cfRule type="cellIs" dxfId="2643" priority="1521" stopIfTrue="1" operator="equal">
      <formula>"f"</formula>
    </cfRule>
  </conditionalFormatting>
  <conditionalFormatting sqref="BC37:BD52">
    <cfRule type="cellIs" dxfId="2642" priority="1519" stopIfTrue="1" operator="equal">
      <formula>"h"</formula>
    </cfRule>
    <cfRule type="cellIs" dxfId="2641" priority="1520" stopIfTrue="1" operator="equal">
      <formula>"g"</formula>
    </cfRule>
  </conditionalFormatting>
  <conditionalFormatting sqref="BC37:BD52">
    <cfRule type="cellIs" dxfId="2640" priority="1518" stopIfTrue="1" operator="equal">
      <formula>"f"</formula>
    </cfRule>
  </conditionalFormatting>
  <conditionalFormatting sqref="BC37:BD52">
    <cfRule type="cellIs" dxfId="2639" priority="1516" stopIfTrue="1" operator="equal">
      <formula>"h"</formula>
    </cfRule>
    <cfRule type="cellIs" dxfId="2638" priority="1517" stopIfTrue="1" operator="equal">
      <formula>"g"</formula>
    </cfRule>
  </conditionalFormatting>
  <conditionalFormatting sqref="BC37:BC52">
    <cfRule type="cellIs" dxfId="2637" priority="1515" stopIfTrue="1" operator="equal">
      <formula>"f"</formula>
    </cfRule>
  </conditionalFormatting>
  <conditionalFormatting sqref="BC37:BC52">
    <cfRule type="cellIs" dxfId="2636" priority="1513" stopIfTrue="1" operator="equal">
      <formula>"h"</formula>
    </cfRule>
    <cfRule type="cellIs" dxfId="2635" priority="1514" stopIfTrue="1" operator="equal">
      <formula>"g"</formula>
    </cfRule>
  </conditionalFormatting>
  <conditionalFormatting sqref="BC37:BC52">
    <cfRule type="cellIs" dxfId="2634" priority="1512" stopIfTrue="1" operator="equal">
      <formula>"f"</formula>
    </cfRule>
  </conditionalFormatting>
  <conditionalFormatting sqref="BC37:BC52">
    <cfRule type="cellIs" dxfId="2633" priority="1510" stopIfTrue="1" operator="equal">
      <formula>"h"</formula>
    </cfRule>
    <cfRule type="cellIs" dxfId="2632" priority="1511" stopIfTrue="1" operator="equal">
      <formula>"g"</formula>
    </cfRule>
  </conditionalFormatting>
  <conditionalFormatting sqref="BC37:BC52">
    <cfRule type="cellIs" dxfId="2631" priority="1509" stopIfTrue="1" operator="equal">
      <formula>"f"</formula>
    </cfRule>
  </conditionalFormatting>
  <conditionalFormatting sqref="BC37:BC52">
    <cfRule type="cellIs" dxfId="2630" priority="1507" stopIfTrue="1" operator="equal">
      <formula>"h"</formula>
    </cfRule>
    <cfRule type="cellIs" dxfId="2629" priority="1508" stopIfTrue="1" operator="equal">
      <formula>"g"</formula>
    </cfRule>
  </conditionalFormatting>
  <conditionalFormatting sqref="BC37:BC52">
    <cfRule type="cellIs" dxfId="2628" priority="1506" stopIfTrue="1" operator="equal">
      <formula>"f"</formula>
    </cfRule>
  </conditionalFormatting>
  <conditionalFormatting sqref="BC37:BC52">
    <cfRule type="cellIs" dxfId="2627" priority="1504" stopIfTrue="1" operator="equal">
      <formula>"h"</formula>
    </cfRule>
    <cfRule type="cellIs" dxfId="2626" priority="1505" stopIfTrue="1" operator="equal">
      <formula>"g"</formula>
    </cfRule>
  </conditionalFormatting>
  <conditionalFormatting sqref="BC37:BC52">
    <cfRule type="cellIs" dxfId="2625" priority="1503" stopIfTrue="1" operator="equal">
      <formula>"f"</formula>
    </cfRule>
  </conditionalFormatting>
  <conditionalFormatting sqref="BC37:BC52">
    <cfRule type="cellIs" dxfId="2624" priority="1501" stopIfTrue="1" operator="equal">
      <formula>"h"</formula>
    </cfRule>
    <cfRule type="cellIs" dxfId="2623" priority="1502" stopIfTrue="1" operator="equal">
      <formula>"g"</formula>
    </cfRule>
  </conditionalFormatting>
  <conditionalFormatting sqref="BC37:BC52">
    <cfRule type="cellIs" dxfId="2622" priority="1500" stopIfTrue="1" operator="equal">
      <formula>"f"</formula>
    </cfRule>
  </conditionalFormatting>
  <conditionalFormatting sqref="BC37:BC52">
    <cfRule type="cellIs" dxfId="2621" priority="1498" stopIfTrue="1" operator="equal">
      <formula>"h"</formula>
    </cfRule>
    <cfRule type="cellIs" dxfId="2620" priority="1499" stopIfTrue="1" operator="equal">
      <formula>"g"</formula>
    </cfRule>
  </conditionalFormatting>
  <conditionalFormatting sqref="BC37:BC52">
    <cfRule type="cellIs" dxfId="2619" priority="1497" stopIfTrue="1" operator="equal">
      <formula>"f"</formula>
    </cfRule>
  </conditionalFormatting>
  <conditionalFormatting sqref="BC37:BC52">
    <cfRule type="cellIs" dxfId="2618" priority="1495" stopIfTrue="1" operator="equal">
      <formula>"h"</formula>
    </cfRule>
    <cfRule type="cellIs" dxfId="2617" priority="1496" stopIfTrue="1" operator="equal">
      <formula>"g"</formula>
    </cfRule>
  </conditionalFormatting>
  <conditionalFormatting sqref="AZ37:BB52">
    <cfRule type="cellIs" dxfId="2616" priority="1491" stopIfTrue="1" operator="equal">
      <formula>"f"</formula>
    </cfRule>
  </conditionalFormatting>
  <conditionalFormatting sqref="AZ37:BB52">
    <cfRule type="cellIs" dxfId="2615" priority="1489" stopIfTrue="1" operator="equal">
      <formula>"h"</formula>
    </cfRule>
    <cfRule type="cellIs" dxfId="2614" priority="1490" stopIfTrue="1" operator="equal">
      <formula>"g"</formula>
    </cfRule>
  </conditionalFormatting>
  <conditionalFormatting sqref="BC37:BC52">
    <cfRule type="cellIs" dxfId="2613" priority="1494" stopIfTrue="1" operator="equal">
      <formula>"f"</formula>
    </cfRule>
  </conditionalFormatting>
  <conditionalFormatting sqref="BC37:BC52">
    <cfRule type="cellIs" dxfId="2612" priority="1492" stopIfTrue="1" operator="equal">
      <formula>"h"</formula>
    </cfRule>
    <cfRule type="cellIs" dxfId="2611" priority="1493" stopIfTrue="1" operator="equal">
      <formula>"g"</formula>
    </cfRule>
  </conditionalFormatting>
  <conditionalFormatting sqref="AZ37:BB52">
    <cfRule type="cellIs" dxfId="2610" priority="1488" stopIfTrue="1" operator="equal">
      <formula>"f"</formula>
    </cfRule>
  </conditionalFormatting>
  <conditionalFormatting sqref="AZ37:BB52">
    <cfRule type="cellIs" dxfId="2609" priority="1486" stopIfTrue="1" operator="equal">
      <formula>"h"</formula>
    </cfRule>
    <cfRule type="cellIs" dxfId="2608" priority="1487" stopIfTrue="1" operator="equal">
      <formula>"g"</formula>
    </cfRule>
  </conditionalFormatting>
  <conditionalFormatting sqref="AZ37:BB52">
    <cfRule type="cellIs" dxfId="2607" priority="1485" stopIfTrue="1" operator="equal">
      <formula>"f"</formula>
    </cfRule>
  </conditionalFormatting>
  <conditionalFormatting sqref="AZ37:BB52">
    <cfRule type="cellIs" dxfId="2606" priority="1483" stopIfTrue="1" operator="equal">
      <formula>"h"</formula>
    </cfRule>
    <cfRule type="cellIs" dxfId="2605" priority="1484" stopIfTrue="1" operator="equal">
      <formula>"g"</formula>
    </cfRule>
  </conditionalFormatting>
  <conditionalFormatting sqref="AZ37:BB52">
    <cfRule type="cellIs" dxfId="2604" priority="1479" stopIfTrue="1" operator="equal">
      <formula>"f"</formula>
    </cfRule>
  </conditionalFormatting>
  <conditionalFormatting sqref="AZ37:BB52">
    <cfRule type="cellIs" dxfId="2603" priority="1477" stopIfTrue="1" operator="equal">
      <formula>"h"</formula>
    </cfRule>
    <cfRule type="cellIs" dxfId="2602" priority="1478" stopIfTrue="1" operator="equal">
      <formula>"g"</formula>
    </cfRule>
  </conditionalFormatting>
  <conditionalFormatting sqref="AZ37:BB52">
    <cfRule type="cellIs" dxfId="2601" priority="1482" stopIfTrue="1" operator="equal">
      <formula>"f"</formula>
    </cfRule>
  </conditionalFormatting>
  <conditionalFormatting sqref="AZ37:BB52">
    <cfRule type="cellIs" dxfId="2600" priority="1480" stopIfTrue="1" operator="equal">
      <formula>"h"</formula>
    </cfRule>
    <cfRule type="cellIs" dxfId="2599" priority="1481" stopIfTrue="1" operator="equal">
      <formula>"g"</formula>
    </cfRule>
  </conditionalFormatting>
  <conditionalFormatting sqref="AZ37:BB52">
    <cfRule type="cellIs" dxfId="2598" priority="1476" stopIfTrue="1" operator="equal">
      <formula>"f"</formula>
    </cfRule>
  </conditionalFormatting>
  <conditionalFormatting sqref="AZ37:BB52">
    <cfRule type="cellIs" dxfId="2597" priority="1474" stopIfTrue="1" operator="equal">
      <formula>"h"</formula>
    </cfRule>
    <cfRule type="cellIs" dxfId="2596" priority="1475" stopIfTrue="1" operator="equal">
      <formula>"g"</formula>
    </cfRule>
  </conditionalFormatting>
  <conditionalFormatting sqref="AZ37:BB52">
    <cfRule type="cellIs" dxfId="2595" priority="1473" stopIfTrue="1" operator="equal">
      <formula>"f"</formula>
    </cfRule>
  </conditionalFormatting>
  <conditionalFormatting sqref="AZ37:BB52">
    <cfRule type="cellIs" dxfId="2594" priority="1471" stopIfTrue="1" operator="equal">
      <formula>"h"</formula>
    </cfRule>
    <cfRule type="cellIs" dxfId="2593" priority="1472" stopIfTrue="1" operator="equal">
      <formula>"g"</formula>
    </cfRule>
  </conditionalFormatting>
  <conditionalFormatting sqref="AZ37:BB52">
    <cfRule type="cellIs" dxfId="2592" priority="1470" stopIfTrue="1" operator="equal">
      <formula>"f"</formula>
    </cfRule>
  </conditionalFormatting>
  <conditionalFormatting sqref="AZ37:BB52">
    <cfRule type="cellIs" dxfId="2591" priority="1468" stopIfTrue="1" operator="equal">
      <formula>"h"</formula>
    </cfRule>
    <cfRule type="cellIs" dxfId="2590" priority="1469" stopIfTrue="1" operator="equal">
      <formula>"g"</formula>
    </cfRule>
  </conditionalFormatting>
  <conditionalFormatting sqref="AZ37:BB52">
    <cfRule type="cellIs" dxfId="2589" priority="1467" stopIfTrue="1" operator="equal">
      <formula>"f"</formula>
    </cfRule>
  </conditionalFormatting>
  <conditionalFormatting sqref="AZ37:BB52">
    <cfRule type="cellIs" dxfId="2588" priority="1465" stopIfTrue="1" operator="equal">
      <formula>"h"</formula>
    </cfRule>
    <cfRule type="cellIs" dxfId="2587" priority="1466" stopIfTrue="1" operator="equal">
      <formula>"g"</formula>
    </cfRule>
  </conditionalFormatting>
  <conditionalFormatting sqref="AZ37:BB52">
    <cfRule type="cellIs" dxfId="2586" priority="1461" stopIfTrue="1" operator="equal">
      <formula>"f"</formula>
    </cfRule>
  </conditionalFormatting>
  <conditionalFormatting sqref="AZ37:BB52">
    <cfRule type="cellIs" dxfId="2585" priority="1459" stopIfTrue="1" operator="equal">
      <formula>"h"</formula>
    </cfRule>
    <cfRule type="cellIs" dxfId="2584" priority="1460" stopIfTrue="1" operator="equal">
      <formula>"g"</formula>
    </cfRule>
  </conditionalFormatting>
  <conditionalFormatting sqref="AZ37:BB52">
    <cfRule type="cellIs" dxfId="2583" priority="1458" stopIfTrue="1" operator="equal">
      <formula>"f"</formula>
    </cfRule>
  </conditionalFormatting>
  <conditionalFormatting sqref="AZ37:BB52">
    <cfRule type="cellIs" dxfId="2582" priority="1456" stopIfTrue="1" operator="equal">
      <formula>"h"</formula>
    </cfRule>
    <cfRule type="cellIs" dxfId="2581" priority="1457" stopIfTrue="1" operator="equal">
      <formula>"g"</formula>
    </cfRule>
  </conditionalFormatting>
  <conditionalFormatting sqref="AZ37:BB52">
    <cfRule type="cellIs" dxfId="2580" priority="1455" stopIfTrue="1" operator="equal">
      <formula>"f"</formula>
    </cfRule>
  </conditionalFormatting>
  <conditionalFormatting sqref="AZ37:BB52">
    <cfRule type="cellIs" dxfId="2579" priority="1453" stopIfTrue="1" operator="equal">
      <formula>"h"</formula>
    </cfRule>
    <cfRule type="cellIs" dxfId="2578" priority="1454" stopIfTrue="1" operator="equal">
      <formula>"g"</formula>
    </cfRule>
  </conditionalFormatting>
  <conditionalFormatting sqref="AZ37:BB52">
    <cfRule type="cellIs" dxfId="2577" priority="1464" stopIfTrue="1" operator="equal">
      <formula>"f"</formula>
    </cfRule>
  </conditionalFormatting>
  <conditionalFormatting sqref="AZ37:BB52">
    <cfRule type="cellIs" dxfId="2576" priority="1462" stopIfTrue="1" operator="equal">
      <formula>"h"</formula>
    </cfRule>
    <cfRule type="cellIs" dxfId="2575" priority="1463" stopIfTrue="1" operator="equal">
      <formula>"g"</formula>
    </cfRule>
  </conditionalFormatting>
  <conditionalFormatting sqref="AZ37:BB52">
    <cfRule type="cellIs" dxfId="2574" priority="1449" stopIfTrue="1" operator="equal">
      <formula>"f"</formula>
    </cfRule>
  </conditionalFormatting>
  <conditionalFormatting sqref="AZ37:BB52">
    <cfRule type="cellIs" dxfId="2573" priority="1447" stopIfTrue="1" operator="equal">
      <formula>"h"</formula>
    </cfRule>
    <cfRule type="cellIs" dxfId="2572" priority="1448" stopIfTrue="1" operator="equal">
      <formula>"g"</formula>
    </cfRule>
  </conditionalFormatting>
  <conditionalFormatting sqref="AZ37:BB52">
    <cfRule type="cellIs" dxfId="2571" priority="1446" stopIfTrue="1" operator="equal">
      <formula>"f"</formula>
    </cfRule>
  </conditionalFormatting>
  <conditionalFormatting sqref="AZ37:BB52">
    <cfRule type="cellIs" dxfId="2570" priority="1444" stopIfTrue="1" operator="equal">
      <formula>"h"</formula>
    </cfRule>
    <cfRule type="cellIs" dxfId="2569" priority="1445" stopIfTrue="1" operator="equal">
      <formula>"g"</formula>
    </cfRule>
  </conditionalFormatting>
  <conditionalFormatting sqref="AZ37:BB52">
    <cfRule type="cellIs" dxfId="2568" priority="1437" stopIfTrue="1" operator="equal">
      <formula>"f"</formula>
    </cfRule>
  </conditionalFormatting>
  <conditionalFormatting sqref="AZ37:BB52">
    <cfRule type="cellIs" dxfId="2567" priority="1435" stopIfTrue="1" operator="equal">
      <formula>"h"</formula>
    </cfRule>
    <cfRule type="cellIs" dxfId="2566" priority="1436" stopIfTrue="1" operator="equal">
      <formula>"g"</formula>
    </cfRule>
  </conditionalFormatting>
  <conditionalFormatting sqref="AZ37:BB52">
    <cfRule type="cellIs" dxfId="2565" priority="1434" stopIfTrue="1" operator="equal">
      <formula>"f"</formula>
    </cfRule>
  </conditionalFormatting>
  <conditionalFormatting sqref="AZ37:BB52">
    <cfRule type="cellIs" dxfId="2564" priority="1432" stopIfTrue="1" operator="equal">
      <formula>"h"</formula>
    </cfRule>
    <cfRule type="cellIs" dxfId="2563" priority="1433" stopIfTrue="1" operator="equal">
      <formula>"g"</formula>
    </cfRule>
  </conditionalFormatting>
  <conditionalFormatting sqref="AZ37:BB52">
    <cfRule type="cellIs" dxfId="2562" priority="1428" stopIfTrue="1" operator="equal">
      <formula>"f"</formula>
    </cfRule>
  </conditionalFormatting>
  <conditionalFormatting sqref="AZ37:BB52">
    <cfRule type="cellIs" dxfId="2561" priority="1426" stopIfTrue="1" operator="equal">
      <formula>"h"</formula>
    </cfRule>
    <cfRule type="cellIs" dxfId="2560" priority="1427" stopIfTrue="1" operator="equal">
      <formula>"g"</formula>
    </cfRule>
  </conditionalFormatting>
  <conditionalFormatting sqref="AZ37:BB52">
    <cfRule type="cellIs" dxfId="2559" priority="1422" stopIfTrue="1" operator="equal">
      <formula>"f"</formula>
    </cfRule>
  </conditionalFormatting>
  <conditionalFormatting sqref="AZ37:BB52">
    <cfRule type="cellIs" dxfId="2558" priority="1420" stopIfTrue="1" operator="equal">
      <formula>"h"</formula>
    </cfRule>
    <cfRule type="cellIs" dxfId="2557" priority="1421" stopIfTrue="1" operator="equal">
      <formula>"g"</formula>
    </cfRule>
  </conditionalFormatting>
  <conditionalFormatting sqref="BE37:BF52">
    <cfRule type="cellIs" dxfId="2556" priority="1413" stopIfTrue="1" operator="equal">
      <formula>"f"</formula>
    </cfRule>
  </conditionalFormatting>
  <conditionalFormatting sqref="BE37:BF52">
    <cfRule type="cellIs" dxfId="2555" priority="1411" stopIfTrue="1" operator="equal">
      <formula>"h"</formula>
    </cfRule>
    <cfRule type="cellIs" dxfId="2554" priority="1412" stopIfTrue="1" operator="equal">
      <formula>"g"</formula>
    </cfRule>
  </conditionalFormatting>
  <conditionalFormatting sqref="BE37:BF52">
    <cfRule type="cellIs" dxfId="2553" priority="1407" stopIfTrue="1" operator="equal">
      <formula>"f"</formula>
    </cfRule>
  </conditionalFormatting>
  <conditionalFormatting sqref="BE37:BF52">
    <cfRule type="cellIs" dxfId="2552" priority="1405" stopIfTrue="1" operator="equal">
      <formula>"h"</formula>
    </cfRule>
    <cfRule type="cellIs" dxfId="2551" priority="1406" stopIfTrue="1" operator="equal">
      <formula>"g"</formula>
    </cfRule>
  </conditionalFormatting>
  <conditionalFormatting sqref="BJ37:BJ52">
    <cfRule type="cellIs" dxfId="2550" priority="1380" stopIfTrue="1" operator="equal">
      <formula>"f"</formula>
    </cfRule>
  </conditionalFormatting>
  <conditionalFormatting sqref="BJ37:BJ52">
    <cfRule type="cellIs" dxfId="2549" priority="1378" stopIfTrue="1" operator="equal">
      <formula>"h"</formula>
    </cfRule>
    <cfRule type="cellIs" dxfId="2548" priority="1379" stopIfTrue="1" operator="equal">
      <formula>"g"</formula>
    </cfRule>
  </conditionalFormatting>
  <conditionalFormatting sqref="BJ37:BJ52">
    <cfRule type="cellIs" dxfId="2547" priority="1377" stopIfTrue="1" operator="equal">
      <formula>"f"</formula>
    </cfRule>
  </conditionalFormatting>
  <conditionalFormatting sqref="BJ37:BJ52">
    <cfRule type="cellIs" dxfId="2546" priority="1375" stopIfTrue="1" operator="equal">
      <formula>"h"</formula>
    </cfRule>
    <cfRule type="cellIs" dxfId="2545" priority="1376" stopIfTrue="1" operator="equal">
      <formula>"g"</formula>
    </cfRule>
  </conditionalFormatting>
  <conditionalFormatting sqref="BK37:BK52">
    <cfRule type="cellIs" dxfId="2544" priority="1371" stopIfTrue="1" operator="equal">
      <formula>"f"</formula>
    </cfRule>
  </conditionalFormatting>
  <conditionalFormatting sqref="BK37:BK52">
    <cfRule type="cellIs" dxfId="2543" priority="1369" stopIfTrue="1" operator="equal">
      <formula>"h"</formula>
    </cfRule>
    <cfRule type="cellIs" dxfId="2542" priority="1370" stopIfTrue="1" operator="equal">
      <formula>"g"</formula>
    </cfRule>
  </conditionalFormatting>
  <conditionalFormatting sqref="BJ37:BJ52">
    <cfRule type="cellIs" dxfId="2541" priority="1374" stopIfTrue="1" operator="equal">
      <formula>"f"</formula>
    </cfRule>
  </conditionalFormatting>
  <conditionalFormatting sqref="BJ37:BJ52">
    <cfRule type="cellIs" dxfId="2540" priority="1372" stopIfTrue="1" operator="equal">
      <formula>"h"</formula>
    </cfRule>
    <cfRule type="cellIs" dxfId="2539" priority="1373" stopIfTrue="1" operator="equal">
      <formula>"g"</formula>
    </cfRule>
  </conditionalFormatting>
  <conditionalFormatting sqref="BK37:BK52">
    <cfRule type="cellIs" dxfId="2538" priority="1368" stopIfTrue="1" operator="equal">
      <formula>"f"</formula>
    </cfRule>
  </conditionalFormatting>
  <conditionalFormatting sqref="BK37:BK52">
    <cfRule type="cellIs" dxfId="2537" priority="1366" stopIfTrue="1" operator="equal">
      <formula>"h"</formula>
    </cfRule>
    <cfRule type="cellIs" dxfId="2536" priority="1367" stopIfTrue="1" operator="equal">
      <formula>"g"</formula>
    </cfRule>
  </conditionalFormatting>
  <conditionalFormatting sqref="BK37:BK52">
    <cfRule type="cellIs" dxfId="2535" priority="1365" stopIfTrue="1" operator="equal">
      <formula>"f"</formula>
    </cfRule>
  </conditionalFormatting>
  <conditionalFormatting sqref="BK37:BK52">
    <cfRule type="cellIs" dxfId="2534" priority="1363" stopIfTrue="1" operator="equal">
      <formula>"h"</formula>
    </cfRule>
    <cfRule type="cellIs" dxfId="2533" priority="1364" stopIfTrue="1" operator="equal">
      <formula>"g"</formula>
    </cfRule>
  </conditionalFormatting>
  <conditionalFormatting sqref="BK37:BK52">
    <cfRule type="cellIs" dxfId="2532" priority="1362" stopIfTrue="1" operator="equal">
      <formula>"f"</formula>
    </cfRule>
  </conditionalFormatting>
  <conditionalFormatting sqref="BK37:BK52">
    <cfRule type="cellIs" dxfId="2531" priority="1360" stopIfTrue="1" operator="equal">
      <formula>"h"</formula>
    </cfRule>
    <cfRule type="cellIs" dxfId="2530" priority="1361" stopIfTrue="1" operator="equal">
      <formula>"g"</formula>
    </cfRule>
  </conditionalFormatting>
  <conditionalFormatting sqref="BK37:BK52">
    <cfRule type="cellIs" dxfId="2529" priority="1359" stopIfTrue="1" operator="equal">
      <formula>"f"</formula>
    </cfRule>
  </conditionalFormatting>
  <conditionalFormatting sqref="BK37:BK52">
    <cfRule type="cellIs" dxfId="2528" priority="1357" stopIfTrue="1" operator="equal">
      <formula>"h"</formula>
    </cfRule>
    <cfRule type="cellIs" dxfId="2527" priority="1358" stopIfTrue="1" operator="equal">
      <formula>"g"</formula>
    </cfRule>
  </conditionalFormatting>
  <conditionalFormatting sqref="BK37:BK52">
    <cfRule type="cellIs" dxfId="2526" priority="1356" stopIfTrue="1" operator="equal">
      <formula>"f"</formula>
    </cfRule>
  </conditionalFormatting>
  <conditionalFormatting sqref="BK37:BK52">
    <cfRule type="cellIs" dxfId="2525" priority="1354" stopIfTrue="1" operator="equal">
      <formula>"h"</formula>
    </cfRule>
    <cfRule type="cellIs" dxfId="2524" priority="1355" stopIfTrue="1" operator="equal">
      <formula>"g"</formula>
    </cfRule>
  </conditionalFormatting>
  <conditionalFormatting sqref="BK37:BK52">
    <cfRule type="cellIs" dxfId="2523" priority="1353" stopIfTrue="1" operator="equal">
      <formula>"f"</formula>
    </cfRule>
  </conditionalFormatting>
  <conditionalFormatting sqref="BK37:BK52">
    <cfRule type="cellIs" dxfId="2522" priority="1351" stopIfTrue="1" operator="equal">
      <formula>"h"</formula>
    </cfRule>
    <cfRule type="cellIs" dxfId="2521" priority="1352" stopIfTrue="1" operator="equal">
      <formula>"g"</formula>
    </cfRule>
  </conditionalFormatting>
  <conditionalFormatting sqref="BK37:BK52">
    <cfRule type="cellIs" dxfId="2520" priority="1350" stopIfTrue="1" operator="equal">
      <formula>"f"</formula>
    </cfRule>
  </conditionalFormatting>
  <conditionalFormatting sqref="BK37:BK52">
    <cfRule type="cellIs" dxfId="2519" priority="1348" stopIfTrue="1" operator="equal">
      <formula>"h"</formula>
    </cfRule>
    <cfRule type="cellIs" dxfId="2518" priority="1349" stopIfTrue="1" operator="equal">
      <formula>"g"</formula>
    </cfRule>
  </conditionalFormatting>
  <conditionalFormatting sqref="BJ37:BK52">
    <cfRule type="cellIs" dxfId="2517" priority="1347" stopIfTrue="1" operator="equal">
      <formula>"f"</formula>
    </cfRule>
  </conditionalFormatting>
  <conditionalFormatting sqref="BJ37:BK52">
    <cfRule type="cellIs" dxfId="2516" priority="1345" stopIfTrue="1" operator="equal">
      <formula>"h"</formula>
    </cfRule>
    <cfRule type="cellIs" dxfId="2515" priority="1346" stopIfTrue="1" operator="equal">
      <formula>"g"</formula>
    </cfRule>
  </conditionalFormatting>
  <conditionalFormatting sqref="BJ37:BK52">
    <cfRule type="cellIs" dxfId="2514" priority="1344" stopIfTrue="1" operator="equal">
      <formula>"f"</formula>
    </cfRule>
  </conditionalFormatting>
  <conditionalFormatting sqref="BJ37:BK52">
    <cfRule type="cellIs" dxfId="2513" priority="1342" stopIfTrue="1" operator="equal">
      <formula>"h"</formula>
    </cfRule>
    <cfRule type="cellIs" dxfId="2512" priority="1343" stopIfTrue="1" operator="equal">
      <formula>"g"</formula>
    </cfRule>
  </conditionalFormatting>
  <conditionalFormatting sqref="BJ37:BK52">
    <cfRule type="cellIs" dxfId="2511" priority="1341" stopIfTrue="1" operator="equal">
      <formula>"f"</formula>
    </cfRule>
  </conditionalFormatting>
  <conditionalFormatting sqref="BJ37:BK52">
    <cfRule type="cellIs" dxfId="2510" priority="1339" stopIfTrue="1" operator="equal">
      <formula>"h"</formula>
    </cfRule>
    <cfRule type="cellIs" dxfId="2509" priority="1340" stopIfTrue="1" operator="equal">
      <formula>"g"</formula>
    </cfRule>
  </conditionalFormatting>
  <conditionalFormatting sqref="BJ37:BK52">
    <cfRule type="cellIs" dxfId="2508" priority="1338" stopIfTrue="1" operator="equal">
      <formula>"f"</formula>
    </cfRule>
  </conditionalFormatting>
  <conditionalFormatting sqref="BJ37:BK52">
    <cfRule type="cellIs" dxfId="2507" priority="1336" stopIfTrue="1" operator="equal">
      <formula>"h"</formula>
    </cfRule>
    <cfRule type="cellIs" dxfId="2506" priority="1337" stopIfTrue="1" operator="equal">
      <formula>"g"</formula>
    </cfRule>
  </conditionalFormatting>
  <conditionalFormatting sqref="BJ37:BK52">
    <cfRule type="cellIs" dxfId="2505" priority="1335" stopIfTrue="1" operator="equal">
      <formula>"f"</formula>
    </cfRule>
  </conditionalFormatting>
  <conditionalFormatting sqref="BJ37:BK52">
    <cfRule type="cellIs" dxfId="2504" priority="1333" stopIfTrue="1" operator="equal">
      <formula>"h"</formula>
    </cfRule>
    <cfRule type="cellIs" dxfId="2503" priority="1334" stopIfTrue="1" operator="equal">
      <formula>"g"</formula>
    </cfRule>
  </conditionalFormatting>
  <conditionalFormatting sqref="BJ37:BK52">
    <cfRule type="cellIs" dxfId="2502" priority="1332" stopIfTrue="1" operator="equal">
      <formula>"f"</formula>
    </cfRule>
  </conditionalFormatting>
  <conditionalFormatting sqref="BJ37:BK52">
    <cfRule type="cellIs" dxfId="2501" priority="1330" stopIfTrue="1" operator="equal">
      <formula>"h"</formula>
    </cfRule>
    <cfRule type="cellIs" dxfId="2500" priority="1331" stopIfTrue="1" operator="equal">
      <formula>"g"</formula>
    </cfRule>
  </conditionalFormatting>
  <conditionalFormatting sqref="BJ37:BK52">
    <cfRule type="cellIs" dxfId="2499" priority="1329" stopIfTrue="1" operator="equal">
      <formula>"f"</formula>
    </cfRule>
  </conditionalFormatting>
  <conditionalFormatting sqref="BJ37:BK52">
    <cfRule type="cellIs" dxfId="2498" priority="1327" stopIfTrue="1" operator="equal">
      <formula>"h"</formula>
    </cfRule>
    <cfRule type="cellIs" dxfId="2497" priority="1328" stopIfTrue="1" operator="equal">
      <formula>"g"</formula>
    </cfRule>
  </conditionalFormatting>
  <conditionalFormatting sqref="BJ37:BK52">
    <cfRule type="cellIs" dxfId="2496" priority="1326" stopIfTrue="1" operator="equal">
      <formula>"f"</formula>
    </cfRule>
  </conditionalFormatting>
  <conditionalFormatting sqref="BJ37:BK52">
    <cfRule type="cellIs" dxfId="2495" priority="1324" stopIfTrue="1" operator="equal">
      <formula>"h"</formula>
    </cfRule>
    <cfRule type="cellIs" dxfId="2494" priority="1325" stopIfTrue="1" operator="equal">
      <formula>"g"</formula>
    </cfRule>
  </conditionalFormatting>
  <conditionalFormatting sqref="BJ37:BJ52">
    <cfRule type="cellIs" dxfId="2493" priority="1323" stopIfTrue="1" operator="equal">
      <formula>"f"</formula>
    </cfRule>
  </conditionalFormatting>
  <conditionalFormatting sqref="BJ37:BJ52">
    <cfRule type="cellIs" dxfId="2492" priority="1321" stopIfTrue="1" operator="equal">
      <formula>"h"</formula>
    </cfRule>
    <cfRule type="cellIs" dxfId="2491" priority="1322" stopIfTrue="1" operator="equal">
      <formula>"g"</formula>
    </cfRule>
  </conditionalFormatting>
  <conditionalFormatting sqref="BJ37:BJ52">
    <cfRule type="cellIs" dxfId="2490" priority="1320" stopIfTrue="1" operator="equal">
      <formula>"f"</formula>
    </cfRule>
  </conditionalFormatting>
  <conditionalFormatting sqref="BJ37:BJ52">
    <cfRule type="cellIs" dxfId="2489" priority="1318" stopIfTrue="1" operator="equal">
      <formula>"h"</formula>
    </cfRule>
    <cfRule type="cellIs" dxfId="2488" priority="1319" stopIfTrue="1" operator="equal">
      <formula>"g"</formula>
    </cfRule>
  </conditionalFormatting>
  <conditionalFormatting sqref="BJ37:BJ52">
    <cfRule type="cellIs" dxfId="2487" priority="1317" stopIfTrue="1" operator="equal">
      <formula>"f"</formula>
    </cfRule>
  </conditionalFormatting>
  <conditionalFormatting sqref="BJ37:BJ52">
    <cfRule type="cellIs" dxfId="2486" priority="1315" stopIfTrue="1" operator="equal">
      <formula>"h"</formula>
    </cfRule>
    <cfRule type="cellIs" dxfId="2485" priority="1316" stopIfTrue="1" operator="equal">
      <formula>"g"</formula>
    </cfRule>
  </conditionalFormatting>
  <conditionalFormatting sqref="BJ37:BJ52">
    <cfRule type="cellIs" dxfId="2484" priority="1314" stopIfTrue="1" operator="equal">
      <formula>"f"</formula>
    </cfRule>
  </conditionalFormatting>
  <conditionalFormatting sqref="BJ37:BJ52">
    <cfRule type="cellIs" dxfId="2483" priority="1312" stopIfTrue="1" operator="equal">
      <formula>"h"</formula>
    </cfRule>
    <cfRule type="cellIs" dxfId="2482" priority="1313" stopIfTrue="1" operator="equal">
      <formula>"g"</formula>
    </cfRule>
  </conditionalFormatting>
  <conditionalFormatting sqref="BJ37:BJ52">
    <cfRule type="cellIs" dxfId="2481" priority="1311" stopIfTrue="1" operator="equal">
      <formula>"f"</formula>
    </cfRule>
  </conditionalFormatting>
  <conditionalFormatting sqref="BJ37:BJ52">
    <cfRule type="cellIs" dxfId="2480" priority="1309" stopIfTrue="1" operator="equal">
      <formula>"h"</formula>
    </cfRule>
    <cfRule type="cellIs" dxfId="2479" priority="1310" stopIfTrue="1" operator="equal">
      <formula>"g"</formula>
    </cfRule>
  </conditionalFormatting>
  <conditionalFormatting sqref="BJ37:BJ52">
    <cfRule type="cellIs" dxfId="2478" priority="1308" stopIfTrue="1" operator="equal">
      <formula>"f"</formula>
    </cfRule>
  </conditionalFormatting>
  <conditionalFormatting sqref="BJ37:BJ52">
    <cfRule type="cellIs" dxfId="2477" priority="1306" stopIfTrue="1" operator="equal">
      <formula>"h"</formula>
    </cfRule>
    <cfRule type="cellIs" dxfId="2476" priority="1307" stopIfTrue="1" operator="equal">
      <formula>"g"</formula>
    </cfRule>
  </conditionalFormatting>
  <conditionalFormatting sqref="BJ37:BJ52">
    <cfRule type="cellIs" dxfId="2475" priority="1305" stopIfTrue="1" operator="equal">
      <formula>"f"</formula>
    </cfRule>
  </conditionalFormatting>
  <conditionalFormatting sqref="BJ37:BJ52">
    <cfRule type="cellIs" dxfId="2474" priority="1303" stopIfTrue="1" operator="equal">
      <formula>"h"</formula>
    </cfRule>
    <cfRule type="cellIs" dxfId="2473" priority="1304" stopIfTrue="1" operator="equal">
      <formula>"g"</formula>
    </cfRule>
  </conditionalFormatting>
  <conditionalFormatting sqref="BJ37:BJ52">
    <cfRule type="cellIs" dxfId="2472" priority="1302" stopIfTrue="1" operator="equal">
      <formula>"f"</formula>
    </cfRule>
  </conditionalFormatting>
  <conditionalFormatting sqref="BJ37:BJ52">
    <cfRule type="cellIs" dxfId="2471" priority="1300" stopIfTrue="1" operator="equal">
      <formula>"h"</formula>
    </cfRule>
    <cfRule type="cellIs" dxfId="2470" priority="1301" stopIfTrue="1" operator="equal">
      <formula>"g"</formula>
    </cfRule>
  </conditionalFormatting>
  <conditionalFormatting sqref="BG37:BI52">
    <cfRule type="cellIs" dxfId="2469" priority="1299" stopIfTrue="1" operator="equal">
      <formula>"f"</formula>
    </cfRule>
  </conditionalFormatting>
  <conditionalFormatting sqref="BG37:BI52">
    <cfRule type="cellIs" dxfId="2468" priority="1297" stopIfTrue="1" operator="equal">
      <formula>"h"</formula>
    </cfRule>
    <cfRule type="cellIs" dxfId="2467" priority="1298" stopIfTrue="1" operator="equal">
      <formula>"g"</formula>
    </cfRule>
  </conditionalFormatting>
  <conditionalFormatting sqref="BG37:BI52">
    <cfRule type="cellIs" dxfId="2466" priority="1296" stopIfTrue="1" operator="equal">
      <formula>"f"</formula>
    </cfRule>
  </conditionalFormatting>
  <conditionalFormatting sqref="BG37:BI52">
    <cfRule type="cellIs" dxfId="2465" priority="1294" stopIfTrue="1" operator="equal">
      <formula>"h"</formula>
    </cfRule>
    <cfRule type="cellIs" dxfId="2464" priority="1295" stopIfTrue="1" operator="equal">
      <formula>"g"</formula>
    </cfRule>
  </conditionalFormatting>
  <conditionalFormatting sqref="BG37:BI52">
    <cfRule type="cellIs" dxfId="2463" priority="1293" stopIfTrue="1" operator="equal">
      <formula>"f"</formula>
    </cfRule>
  </conditionalFormatting>
  <conditionalFormatting sqref="BG37:BI52">
    <cfRule type="cellIs" dxfId="2462" priority="1291" stopIfTrue="1" operator="equal">
      <formula>"h"</formula>
    </cfRule>
    <cfRule type="cellIs" dxfId="2461" priority="1292" stopIfTrue="1" operator="equal">
      <formula>"g"</formula>
    </cfRule>
  </conditionalFormatting>
  <conditionalFormatting sqref="BG37:BI52">
    <cfRule type="cellIs" dxfId="2460" priority="1290" stopIfTrue="1" operator="equal">
      <formula>"f"</formula>
    </cfRule>
  </conditionalFormatting>
  <conditionalFormatting sqref="BG37:BI52">
    <cfRule type="cellIs" dxfId="2459" priority="1288" stopIfTrue="1" operator="equal">
      <formula>"h"</formula>
    </cfRule>
    <cfRule type="cellIs" dxfId="2458" priority="1289" stopIfTrue="1" operator="equal">
      <formula>"g"</formula>
    </cfRule>
  </conditionalFormatting>
  <conditionalFormatting sqref="BG37:BI52">
    <cfRule type="cellIs" dxfId="2457" priority="1287" stopIfTrue="1" operator="equal">
      <formula>"f"</formula>
    </cfRule>
  </conditionalFormatting>
  <conditionalFormatting sqref="BG37:BI52">
    <cfRule type="cellIs" dxfId="2456" priority="1285" stopIfTrue="1" operator="equal">
      <formula>"h"</formula>
    </cfRule>
    <cfRule type="cellIs" dxfId="2455" priority="1286" stopIfTrue="1" operator="equal">
      <formula>"g"</formula>
    </cfRule>
  </conditionalFormatting>
  <conditionalFormatting sqref="BG37:BI52">
    <cfRule type="cellIs" dxfId="2454" priority="1284" stopIfTrue="1" operator="equal">
      <formula>"f"</formula>
    </cfRule>
  </conditionalFormatting>
  <conditionalFormatting sqref="BG37:BI52">
    <cfRule type="cellIs" dxfId="2453" priority="1282" stopIfTrue="1" operator="equal">
      <formula>"h"</formula>
    </cfRule>
    <cfRule type="cellIs" dxfId="2452" priority="1283" stopIfTrue="1" operator="equal">
      <formula>"g"</formula>
    </cfRule>
  </conditionalFormatting>
  <conditionalFormatting sqref="BG37:BI52">
    <cfRule type="cellIs" dxfId="2451" priority="1281" stopIfTrue="1" operator="equal">
      <formula>"f"</formula>
    </cfRule>
  </conditionalFormatting>
  <conditionalFormatting sqref="BG37:BI52">
    <cfRule type="cellIs" dxfId="2450" priority="1279" stopIfTrue="1" operator="equal">
      <formula>"h"</formula>
    </cfRule>
    <cfRule type="cellIs" dxfId="2449" priority="1280" stopIfTrue="1" operator="equal">
      <formula>"g"</formula>
    </cfRule>
  </conditionalFormatting>
  <conditionalFormatting sqref="BG37:BI52">
    <cfRule type="cellIs" dxfId="2448" priority="1275" stopIfTrue="1" operator="equal">
      <formula>"f"</formula>
    </cfRule>
  </conditionalFormatting>
  <conditionalFormatting sqref="BG37:BI52">
    <cfRule type="cellIs" dxfId="2447" priority="1273" stopIfTrue="1" operator="equal">
      <formula>"h"</formula>
    </cfRule>
    <cfRule type="cellIs" dxfId="2446" priority="1274" stopIfTrue="1" operator="equal">
      <formula>"g"</formula>
    </cfRule>
  </conditionalFormatting>
  <conditionalFormatting sqref="BG37:BI52">
    <cfRule type="cellIs" dxfId="2445" priority="1278" stopIfTrue="1" operator="equal">
      <formula>"f"</formula>
    </cfRule>
  </conditionalFormatting>
  <conditionalFormatting sqref="BG37:BI52">
    <cfRule type="cellIs" dxfId="2444" priority="1276" stopIfTrue="1" operator="equal">
      <formula>"h"</formula>
    </cfRule>
    <cfRule type="cellIs" dxfId="2443" priority="1277" stopIfTrue="1" operator="equal">
      <formula>"g"</formula>
    </cfRule>
  </conditionalFormatting>
  <conditionalFormatting sqref="BG37:BI52">
    <cfRule type="cellIs" dxfId="2442" priority="1272" stopIfTrue="1" operator="equal">
      <formula>"f"</formula>
    </cfRule>
  </conditionalFormatting>
  <conditionalFormatting sqref="BG37:BI52">
    <cfRule type="cellIs" dxfId="2441" priority="1270" stopIfTrue="1" operator="equal">
      <formula>"h"</formula>
    </cfRule>
    <cfRule type="cellIs" dxfId="2440" priority="1271" stopIfTrue="1" operator="equal">
      <formula>"g"</formula>
    </cfRule>
  </conditionalFormatting>
  <conditionalFormatting sqref="BG37:BI52">
    <cfRule type="cellIs" dxfId="2439" priority="1269" stopIfTrue="1" operator="equal">
      <formula>"f"</formula>
    </cfRule>
  </conditionalFormatting>
  <conditionalFormatting sqref="BG37:BI52">
    <cfRule type="cellIs" dxfId="2438" priority="1267" stopIfTrue="1" operator="equal">
      <formula>"h"</formula>
    </cfRule>
    <cfRule type="cellIs" dxfId="2437" priority="1268" stopIfTrue="1" operator="equal">
      <formula>"g"</formula>
    </cfRule>
  </conditionalFormatting>
  <conditionalFormatting sqref="BG37:BI52">
    <cfRule type="cellIs" dxfId="2436" priority="1263" stopIfTrue="1" operator="equal">
      <formula>"f"</formula>
    </cfRule>
  </conditionalFormatting>
  <conditionalFormatting sqref="BG37:BI52">
    <cfRule type="cellIs" dxfId="2435" priority="1261" stopIfTrue="1" operator="equal">
      <formula>"h"</formula>
    </cfRule>
    <cfRule type="cellIs" dxfId="2434" priority="1262" stopIfTrue="1" operator="equal">
      <formula>"g"</formula>
    </cfRule>
  </conditionalFormatting>
  <conditionalFormatting sqref="BG37:BI52">
    <cfRule type="cellIs" dxfId="2433" priority="1266" stopIfTrue="1" operator="equal">
      <formula>"f"</formula>
    </cfRule>
  </conditionalFormatting>
  <conditionalFormatting sqref="BG37:BI52">
    <cfRule type="cellIs" dxfId="2432" priority="1264" stopIfTrue="1" operator="equal">
      <formula>"h"</formula>
    </cfRule>
    <cfRule type="cellIs" dxfId="2431" priority="1265" stopIfTrue="1" operator="equal">
      <formula>"g"</formula>
    </cfRule>
  </conditionalFormatting>
  <conditionalFormatting sqref="BG37:BI52">
    <cfRule type="cellIs" dxfId="2430" priority="1260" stopIfTrue="1" operator="equal">
      <formula>"f"</formula>
    </cfRule>
  </conditionalFormatting>
  <conditionalFormatting sqref="BG37:BI52">
    <cfRule type="cellIs" dxfId="2429" priority="1258" stopIfTrue="1" operator="equal">
      <formula>"h"</formula>
    </cfRule>
    <cfRule type="cellIs" dxfId="2428" priority="1259" stopIfTrue="1" operator="equal">
      <formula>"g"</formula>
    </cfRule>
  </conditionalFormatting>
  <conditionalFormatting sqref="BG37:BI52">
    <cfRule type="cellIs" dxfId="2427" priority="1257" stopIfTrue="1" operator="equal">
      <formula>"f"</formula>
    </cfRule>
  </conditionalFormatting>
  <conditionalFormatting sqref="BG37:BI52">
    <cfRule type="cellIs" dxfId="2426" priority="1255" stopIfTrue="1" operator="equal">
      <formula>"h"</formula>
    </cfRule>
    <cfRule type="cellIs" dxfId="2425" priority="1256" stopIfTrue="1" operator="equal">
      <formula>"g"</formula>
    </cfRule>
  </conditionalFormatting>
  <conditionalFormatting sqref="BG37:BI52">
    <cfRule type="cellIs" dxfId="2424" priority="1254" stopIfTrue="1" operator="equal">
      <formula>"f"</formula>
    </cfRule>
  </conditionalFormatting>
  <conditionalFormatting sqref="BG37:BI52">
    <cfRule type="cellIs" dxfId="2423" priority="1252" stopIfTrue="1" operator="equal">
      <formula>"h"</formula>
    </cfRule>
    <cfRule type="cellIs" dxfId="2422" priority="1253" stopIfTrue="1" operator="equal">
      <formula>"g"</formula>
    </cfRule>
  </conditionalFormatting>
  <conditionalFormatting sqref="BG37:BI52">
    <cfRule type="cellIs" dxfId="2421" priority="1251" stopIfTrue="1" operator="equal">
      <formula>"f"</formula>
    </cfRule>
  </conditionalFormatting>
  <conditionalFormatting sqref="BG37:BI52">
    <cfRule type="cellIs" dxfId="2420" priority="1249" stopIfTrue="1" operator="equal">
      <formula>"h"</formula>
    </cfRule>
    <cfRule type="cellIs" dxfId="2419" priority="1250" stopIfTrue="1" operator="equal">
      <formula>"g"</formula>
    </cfRule>
  </conditionalFormatting>
  <conditionalFormatting sqref="BG37:BI52">
    <cfRule type="cellIs" dxfId="2418" priority="1245" stopIfTrue="1" operator="equal">
      <formula>"f"</formula>
    </cfRule>
  </conditionalFormatting>
  <conditionalFormatting sqref="BG37:BI52">
    <cfRule type="cellIs" dxfId="2417" priority="1243" stopIfTrue="1" operator="equal">
      <formula>"h"</formula>
    </cfRule>
    <cfRule type="cellIs" dxfId="2416" priority="1244" stopIfTrue="1" operator="equal">
      <formula>"g"</formula>
    </cfRule>
  </conditionalFormatting>
  <conditionalFormatting sqref="BG37:BI52">
    <cfRule type="cellIs" dxfId="2415" priority="1242" stopIfTrue="1" operator="equal">
      <formula>"f"</formula>
    </cfRule>
  </conditionalFormatting>
  <conditionalFormatting sqref="BG37:BI52">
    <cfRule type="cellIs" dxfId="2414" priority="1240" stopIfTrue="1" operator="equal">
      <formula>"h"</formula>
    </cfRule>
    <cfRule type="cellIs" dxfId="2413" priority="1241" stopIfTrue="1" operator="equal">
      <formula>"g"</formula>
    </cfRule>
  </conditionalFormatting>
  <conditionalFormatting sqref="BG37:BI52">
    <cfRule type="cellIs" dxfId="2412" priority="1239" stopIfTrue="1" operator="equal">
      <formula>"f"</formula>
    </cfRule>
  </conditionalFormatting>
  <conditionalFormatting sqref="BG37:BI52">
    <cfRule type="cellIs" dxfId="2411" priority="1237" stopIfTrue="1" operator="equal">
      <formula>"h"</formula>
    </cfRule>
    <cfRule type="cellIs" dxfId="2410" priority="1238" stopIfTrue="1" operator="equal">
      <formula>"g"</formula>
    </cfRule>
  </conditionalFormatting>
  <conditionalFormatting sqref="BG37:BI52">
    <cfRule type="cellIs" dxfId="2409" priority="1248" stopIfTrue="1" operator="equal">
      <formula>"f"</formula>
    </cfRule>
  </conditionalFormatting>
  <conditionalFormatting sqref="BG37:BI52">
    <cfRule type="cellIs" dxfId="2408" priority="1246" stopIfTrue="1" operator="equal">
      <formula>"h"</formula>
    </cfRule>
    <cfRule type="cellIs" dxfId="2407" priority="1247" stopIfTrue="1" operator="equal">
      <formula>"g"</formula>
    </cfRule>
  </conditionalFormatting>
  <conditionalFormatting sqref="BG37:BI52">
    <cfRule type="cellIs" dxfId="2406" priority="1236" stopIfTrue="1" operator="equal">
      <formula>"f"</formula>
    </cfRule>
  </conditionalFormatting>
  <conditionalFormatting sqref="BG37:BI52">
    <cfRule type="cellIs" dxfId="2405" priority="1234" stopIfTrue="1" operator="equal">
      <formula>"h"</formula>
    </cfRule>
    <cfRule type="cellIs" dxfId="2404" priority="1235" stopIfTrue="1" operator="equal">
      <formula>"g"</formula>
    </cfRule>
  </conditionalFormatting>
  <conditionalFormatting sqref="BG37:BI52">
    <cfRule type="cellIs" dxfId="2403" priority="1233" stopIfTrue="1" operator="equal">
      <formula>"f"</formula>
    </cfRule>
  </conditionalFormatting>
  <conditionalFormatting sqref="BG37:BI52">
    <cfRule type="cellIs" dxfId="2402" priority="1231" stopIfTrue="1" operator="equal">
      <formula>"h"</formula>
    </cfRule>
    <cfRule type="cellIs" dxfId="2401" priority="1232" stopIfTrue="1" operator="equal">
      <formula>"g"</formula>
    </cfRule>
  </conditionalFormatting>
  <conditionalFormatting sqref="BG37:BI52">
    <cfRule type="cellIs" dxfId="2400" priority="1230" stopIfTrue="1" operator="equal">
      <formula>"f"</formula>
    </cfRule>
  </conditionalFormatting>
  <conditionalFormatting sqref="BG37:BI52">
    <cfRule type="cellIs" dxfId="2399" priority="1228" stopIfTrue="1" operator="equal">
      <formula>"h"</formula>
    </cfRule>
    <cfRule type="cellIs" dxfId="2398" priority="1229" stopIfTrue="1" operator="equal">
      <formula>"g"</formula>
    </cfRule>
  </conditionalFormatting>
  <conditionalFormatting sqref="BL37:BM52">
    <cfRule type="cellIs" dxfId="2397" priority="1227" stopIfTrue="1" operator="equal">
      <formula>"f"</formula>
    </cfRule>
  </conditionalFormatting>
  <conditionalFormatting sqref="BL37:BM52">
    <cfRule type="cellIs" dxfId="2396" priority="1225" stopIfTrue="1" operator="equal">
      <formula>"h"</formula>
    </cfRule>
    <cfRule type="cellIs" dxfId="2395" priority="1226" stopIfTrue="1" operator="equal">
      <formula>"g"</formula>
    </cfRule>
  </conditionalFormatting>
  <conditionalFormatting sqref="BL37:BM52">
    <cfRule type="cellIs" dxfId="2394" priority="1224" stopIfTrue="1" operator="equal">
      <formula>"f"</formula>
    </cfRule>
  </conditionalFormatting>
  <conditionalFormatting sqref="BL37:BM52">
    <cfRule type="cellIs" dxfId="2393" priority="1222" stopIfTrue="1" operator="equal">
      <formula>"h"</formula>
    </cfRule>
    <cfRule type="cellIs" dxfId="2392" priority="1223" stopIfTrue="1" operator="equal">
      <formula>"g"</formula>
    </cfRule>
  </conditionalFormatting>
  <conditionalFormatting sqref="BL37:BM52">
    <cfRule type="cellIs" dxfId="2391" priority="1221" stopIfTrue="1" operator="equal">
      <formula>"f"</formula>
    </cfRule>
  </conditionalFormatting>
  <conditionalFormatting sqref="BL37:BM52">
    <cfRule type="cellIs" dxfId="2390" priority="1219" stopIfTrue="1" operator="equal">
      <formula>"h"</formula>
    </cfRule>
    <cfRule type="cellIs" dxfId="2389" priority="1220" stopIfTrue="1" operator="equal">
      <formula>"g"</formula>
    </cfRule>
  </conditionalFormatting>
  <conditionalFormatting sqref="BL37:BM52">
    <cfRule type="cellIs" dxfId="2388" priority="1215" stopIfTrue="1" operator="equal">
      <formula>"f"</formula>
    </cfRule>
  </conditionalFormatting>
  <conditionalFormatting sqref="BL37:BM52">
    <cfRule type="cellIs" dxfId="2387" priority="1213" stopIfTrue="1" operator="equal">
      <formula>"h"</formula>
    </cfRule>
    <cfRule type="cellIs" dxfId="2386" priority="1214" stopIfTrue="1" operator="equal">
      <formula>"g"</formula>
    </cfRule>
  </conditionalFormatting>
  <conditionalFormatting sqref="BL37:BM52">
    <cfRule type="cellIs" dxfId="2385" priority="1218" stopIfTrue="1" operator="equal">
      <formula>"f"</formula>
    </cfRule>
  </conditionalFormatting>
  <conditionalFormatting sqref="BL37:BM52">
    <cfRule type="cellIs" dxfId="2384" priority="1216" stopIfTrue="1" operator="equal">
      <formula>"h"</formula>
    </cfRule>
    <cfRule type="cellIs" dxfId="2383" priority="1217" stopIfTrue="1" operator="equal">
      <formula>"g"</formula>
    </cfRule>
  </conditionalFormatting>
  <conditionalFormatting sqref="BL37:BM52">
    <cfRule type="cellIs" dxfId="2382" priority="1212" stopIfTrue="1" operator="equal">
      <formula>"f"</formula>
    </cfRule>
  </conditionalFormatting>
  <conditionalFormatting sqref="BL37:BM52">
    <cfRule type="cellIs" dxfId="2381" priority="1210" stopIfTrue="1" operator="equal">
      <formula>"h"</formula>
    </cfRule>
    <cfRule type="cellIs" dxfId="2380" priority="1211" stopIfTrue="1" operator="equal">
      <formula>"g"</formula>
    </cfRule>
  </conditionalFormatting>
  <conditionalFormatting sqref="BL37:BM52">
    <cfRule type="cellIs" dxfId="2379" priority="1209" stopIfTrue="1" operator="equal">
      <formula>"f"</formula>
    </cfRule>
  </conditionalFormatting>
  <conditionalFormatting sqref="BL37:BM52">
    <cfRule type="cellIs" dxfId="2378" priority="1207" stopIfTrue="1" operator="equal">
      <formula>"h"</formula>
    </cfRule>
    <cfRule type="cellIs" dxfId="2377" priority="1208" stopIfTrue="1" operator="equal">
      <formula>"g"</formula>
    </cfRule>
  </conditionalFormatting>
  <conditionalFormatting sqref="BO37:BO52">
    <cfRule type="cellIs" dxfId="2376" priority="1203" stopIfTrue="1" operator="equal">
      <formula>"f"</formula>
    </cfRule>
  </conditionalFormatting>
  <conditionalFormatting sqref="BO37:BO52">
    <cfRule type="cellIs" dxfId="2375" priority="1201" stopIfTrue="1" operator="equal">
      <formula>"h"</formula>
    </cfRule>
    <cfRule type="cellIs" dxfId="2374" priority="1202" stopIfTrue="1" operator="equal">
      <formula>"g"</formula>
    </cfRule>
  </conditionalFormatting>
  <conditionalFormatting sqref="BL37:BM52">
    <cfRule type="cellIs" dxfId="2373" priority="1206" stopIfTrue="1" operator="equal">
      <formula>"f"</formula>
    </cfRule>
  </conditionalFormatting>
  <conditionalFormatting sqref="BL37:BM52">
    <cfRule type="cellIs" dxfId="2372" priority="1204" stopIfTrue="1" operator="equal">
      <formula>"h"</formula>
    </cfRule>
    <cfRule type="cellIs" dxfId="2371" priority="1205" stopIfTrue="1" operator="equal">
      <formula>"g"</formula>
    </cfRule>
  </conditionalFormatting>
  <conditionalFormatting sqref="BO37:BO52">
    <cfRule type="cellIs" dxfId="2370" priority="1200" stopIfTrue="1" operator="equal">
      <formula>"f"</formula>
    </cfRule>
  </conditionalFormatting>
  <conditionalFormatting sqref="BO37:BO52">
    <cfRule type="cellIs" dxfId="2369" priority="1198" stopIfTrue="1" operator="equal">
      <formula>"h"</formula>
    </cfRule>
    <cfRule type="cellIs" dxfId="2368" priority="1199" stopIfTrue="1" operator="equal">
      <formula>"g"</formula>
    </cfRule>
  </conditionalFormatting>
  <conditionalFormatting sqref="BO37:BO52">
    <cfRule type="cellIs" dxfId="2367" priority="1197" stopIfTrue="1" operator="equal">
      <formula>"f"</formula>
    </cfRule>
  </conditionalFormatting>
  <conditionalFormatting sqref="BO37:BO52">
    <cfRule type="cellIs" dxfId="2366" priority="1195" stopIfTrue="1" operator="equal">
      <formula>"h"</formula>
    </cfRule>
    <cfRule type="cellIs" dxfId="2365" priority="1196" stopIfTrue="1" operator="equal">
      <formula>"g"</formula>
    </cfRule>
  </conditionalFormatting>
  <conditionalFormatting sqref="BO37:BO52">
    <cfRule type="cellIs" dxfId="2364" priority="1194" stopIfTrue="1" operator="equal">
      <formula>"f"</formula>
    </cfRule>
  </conditionalFormatting>
  <conditionalFormatting sqref="BO37:BO52">
    <cfRule type="cellIs" dxfId="2363" priority="1192" stopIfTrue="1" operator="equal">
      <formula>"h"</formula>
    </cfRule>
    <cfRule type="cellIs" dxfId="2362" priority="1193" stopIfTrue="1" operator="equal">
      <formula>"g"</formula>
    </cfRule>
  </conditionalFormatting>
  <conditionalFormatting sqref="BO37:BO52">
    <cfRule type="cellIs" dxfId="2361" priority="1191" stopIfTrue="1" operator="equal">
      <formula>"f"</formula>
    </cfRule>
  </conditionalFormatting>
  <conditionalFormatting sqref="BO37:BO52">
    <cfRule type="cellIs" dxfId="2360" priority="1189" stopIfTrue="1" operator="equal">
      <formula>"h"</formula>
    </cfRule>
    <cfRule type="cellIs" dxfId="2359" priority="1190" stopIfTrue="1" operator="equal">
      <formula>"g"</formula>
    </cfRule>
  </conditionalFormatting>
  <conditionalFormatting sqref="BO37:BO52">
    <cfRule type="cellIs" dxfId="2358" priority="1188" stopIfTrue="1" operator="equal">
      <formula>"f"</formula>
    </cfRule>
  </conditionalFormatting>
  <conditionalFormatting sqref="BO37:BO52">
    <cfRule type="cellIs" dxfId="2357" priority="1186" stopIfTrue="1" operator="equal">
      <formula>"h"</formula>
    </cfRule>
    <cfRule type="cellIs" dxfId="2356" priority="1187" stopIfTrue="1" operator="equal">
      <formula>"g"</formula>
    </cfRule>
  </conditionalFormatting>
  <conditionalFormatting sqref="BO37:BO52">
    <cfRule type="cellIs" dxfId="2355" priority="1185" stopIfTrue="1" operator="equal">
      <formula>"f"</formula>
    </cfRule>
  </conditionalFormatting>
  <conditionalFormatting sqref="BO37:BO52">
    <cfRule type="cellIs" dxfId="2354" priority="1183" stopIfTrue="1" operator="equal">
      <formula>"h"</formula>
    </cfRule>
    <cfRule type="cellIs" dxfId="2353" priority="1184" stopIfTrue="1" operator="equal">
      <formula>"g"</formula>
    </cfRule>
  </conditionalFormatting>
  <conditionalFormatting sqref="BO37:BO52">
    <cfRule type="cellIs" dxfId="2352" priority="1179" stopIfTrue="1" operator="equal">
      <formula>"f"</formula>
    </cfRule>
  </conditionalFormatting>
  <conditionalFormatting sqref="BO37:BO52">
    <cfRule type="cellIs" dxfId="2351" priority="1177" stopIfTrue="1" operator="equal">
      <formula>"h"</formula>
    </cfRule>
    <cfRule type="cellIs" dxfId="2350" priority="1178" stopIfTrue="1" operator="equal">
      <formula>"g"</formula>
    </cfRule>
  </conditionalFormatting>
  <conditionalFormatting sqref="BO37:BO52">
    <cfRule type="cellIs" dxfId="2349" priority="1182" stopIfTrue="1" operator="equal">
      <formula>"f"</formula>
    </cfRule>
  </conditionalFormatting>
  <conditionalFormatting sqref="BO37:BO52">
    <cfRule type="cellIs" dxfId="2348" priority="1180" stopIfTrue="1" operator="equal">
      <formula>"h"</formula>
    </cfRule>
    <cfRule type="cellIs" dxfId="2347" priority="1181" stopIfTrue="1" operator="equal">
      <formula>"g"</formula>
    </cfRule>
  </conditionalFormatting>
  <conditionalFormatting sqref="BO37:BO52">
    <cfRule type="cellIs" dxfId="2346" priority="1176" stopIfTrue="1" operator="equal">
      <formula>"f"</formula>
    </cfRule>
  </conditionalFormatting>
  <conditionalFormatting sqref="BO37:BO52">
    <cfRule type="cellIs" dxfId="2345" priority="1174" stopIfTrue="1" operator="equal">
      <formula>"h"</formula>
    </cfRule>
    <cfRule type="cellIs" dxfId="2344" priority="1175" stopIfTrue="1" operator="equal">
      <formula>"g"</formula>
    </cfRule>
  </conditionalFormatting>
  <conditionalFormatting sqref="BO37:BO52">
    <cfRule type="cellIs" dxfId="2343" priority="1173" stopIfTrue="1" operator="equal">
      <formula>"f"</formula>
    </cfRule>
  </conditionalFormatting>
  <conditionalFormatting sqref="BO37:BO52">
    <cfRule type="cellIs" dxfId="2342" priority="1171" stopIfTrue="1" operator="equal">
      <formula>"h"</formula>
    </cfRule>
    <cfRule type="cellIs" dxfId="2341" priority="1172" stopIfTrue="1" operator="equal">
      <formula>"g"</formula>
    </cfRule>
  </conditionalFormatting>
  <conditionalFormatting sqref="BO37:BO52">
    <cfRule type="cellIs" dxfId="2340" priority="1170" stopIfTrue="1" operator="equal">
      <formula>"f"</formula>
    </cfRule>
  </conditionalFormatting>
  <conditionalFormatting sqref="BO37:BO52">
    <cfRule type="cellIs" dxfId="2339" priority="1168" stopIfTrue="1" operator="equal">
      <formula>"h"</formula>
    </cfRule>
    <cfRule type="cellIs" dxfId="2338" priority="1169" stopIfTrue="1" operator="equal">
      <formula>"g"</formula>
    </cfRule>
  </conditionalFormatting>
  <conditionalFormatting sqref="BO37:BO52">
    <cfRule type="cellIs" dxfId="2337" priority="1167" stopIfTrue="1" operator="equal">
      <formula>"f"</formula>
    </cfRule>
  </conditionalFormatting>
  <conditionalFormatting sqref="BO37:BO52">
    <cfRule type="cellIs" dxfId="2336" priority="1165" stopIfTrue="1" operator="equal">
      <formula>"h"</formula>
    </cfRule>
    <cfRule type="cellIs" dxfId="2335" priority="1166" stopIfTrue="1" operator="equal">
      <formula>"g"</formula>
    </cfRule>
  </conditionalFormatting>
  <conditionalFormatting sqref="BD37:BD52">
    <cfRule type="cellIs" dxfId="2334" priority="1548" stopIfTrue="1" operator="equal">
      <formula>"f"</formula>
    </cfRule>
  </conditionalFormatting>
  <conditionalFormatting sqref="BD37:BD52">
    <cfRule type="cellIs" dxfId="2333" priority="1546" stopIfTrue="1" operator="equal">
      <formula>"h"</formula>
    </cfRule>
    <cfRule type="cellIs" dxfId="2332" priority="1547" stopIfTrue="1" operator="equal">
      <formula>"g"</formula>
    </cfRule>
  </conditionalFormatting>
  <conditionalFormatting sqref="BD37:BD52">
    <cfRule type="cellIs" dxfId="2331" priority="1545" stopIfTrue="1" operator="equal">
      <formula>"f"</formula>
    </cfRule>
  </conditionalFormatting>
  <conditionalFormatting sqref="BD37:BD52">
    <cfRule type="cellIs" dxfId="2330" priority="1543" stopIfTrue="1" operator="equal">
      <formula>"h"</formula>
    </cfRule>
    <cfRule type="cellIs" dxfId="2329" priority="1544" stopIfTrue="1" operator="equal">
      <formula>"g"</formula>
    </cfRule>
  </conditionalFormatting>
  <conditionalFormatting sqref="BC37:BD52">
    <cfRule type="cellIs" dxfId="2328" priority="1539" stopIfTrue="1" operator="equal">
      <formula>"f"</formula>
    </cfRule>
  </conditionalFormatting>
  <conditionalFormatting sqref="BC37:BD52">
    <cfRule type="cellIs" dxfId="2327" priority="1537" stopIfTrue="1" operator="equal">
      <formula>"h"</formula>
    </cfRule>
    <cfRule type="cellIs" dxfId="2326" priority="1538" stopIfTrue="1" operator="equal">
      <formula>"g"</formula>
    </cfRule>
  </conditionalFormatting>
  <conditionalFormatting sqref="BD37:BD52">
    <cfRule type="cellIs" dxfId="2325" priority="1542" stopIfTrue="1" operator="equal">
      <formula>"f"</formula>
    </cfRule>
  </conditionalFormatting>
  <conditionalFormatting sqref="BD37:BD52">
    <cfRule type="cellIs" dxfId="2324" priority="1540" stopIfTrue="1" operator="equal">
      <formula>"h"</formula>
    </cfRule>
    <cfRule type="cellIs" dxfId="2323" priority="1541" stopIfTrue="1" operator="equal">
      <formula>"g"</formula>
    </cfRule>
  </conditionalFormatting>
  <conditionalFormatting sqref="BC37:BD52">
    <cfRule type="cellIs" dxfId="2322" priority="1536" stopIfTrue="1" operator="equal">
      <formula>"f"</formula>
    </cfRule>
  </conditionalFormatting>
  <conditionalFormatting sqref="BC37:BD52">
    <cfRule type="cellIs" dxfId="2321" priority="1534" stopIfTrue="1" operator="equal">
      <formula>"h"</formula>
    </cfRule>
    <cfRule type="cellIs" dxfId="2320" priority="1535" stopIfTrue="1" operator="equal">
      <formula>"g"</formula>
    </cfRule>
  </conditionalFormatting>
  <conditionalFormatting sqref="BC37:BD52">
    <cfRule type="cellIs" dxfId="2319" priority="1533" stopIfTrue="1" operator="equal">
      <formula>"f"</formula>
    </cfRule>
  </conditionalFormatting>
  <conditionalFormatting sqref="BC37:BD52">
    <cfRule type="cellIs" dxfId="2318" priority="1531" stopIfTrue="1" operator="equal">
      <formula>"h"</formula>
    </cfRule>
    <cfRule type="cellIs" dxfId="2317" priority="1532" stopIfTrue="1" operator="equal">
      <formula>"g"</formula>
    </cfRule>
  </conditionalFormatting>
  <conditionalFormatting sqref="BC37:BD52">
    <cfRule type="cellIs" dxfId="2316" priority="1527" stopIfTrue="1" operator="equal">
      <formula>"f"</formula>
    </cfRule>
  </conditionalFormatting>
  <conditionalFormatting sqref="BC37:BD52">
    <cfRule type="cellIs" dxfId="2315" priority="1525" stopIfTrue="1" operator="equal">
      <formula>"h"</formula>
    </cfRule>
    <cfRule type="cellIs" dxfId="2314" priority="1526" stopIfTrue="1" operator="equal">
      <formula>"g"</formula>
    </cfRule>
  </conditionalFormatting>
  <conditionalFormatting sqref="BC37:BD52">
    <cfRule type="cellIs" dxfId="2313" priority="1530" stopIfTrue="1" operator="equal">
      <formula>"f"</formula>
    </cfRule>
  </conditionalFormatting>
  <conditionalFormatting sqref="BC37:BD52">
    <cfRule type="cellIs" dxfId="2312" priority="1528" stopIfTrue="1" operator="equal">
      <formula>"h"</formula>
    </cfRule>
    <cfRule type="cellIs" dxfId="2311" priority="1529" stopIfTrue="1" operator="equal">
      <formula>"g"</formula>
    </cfRule>
  </conditionalFormatting>
  <conditionalFormatting sqref="AZ37:BB52">
    <cfRule type="cellIs" dxfId="2310" priority="1452" stopIfTrue="1" operator="equal">
      <formula>"f"</formula>
    </cfRule>
  </conditionalFormatting>
  <conditionalFormatting sqref="AZ37:BB52">
    <cfRule type="cellIs" dxfId="2309" priority="1450" stopIfTrue="1" operator="equal">
      <formula>"h"</formula>
    </cfRule>
    <cfRule type="cellIs" dxfId="2308" priority="1451" stopIfTrue="1" operator="equal">
      <formula>"g"</formula>
    </cfRule>
  </conditionalFormatting>
  <conditionalFormatting sqref="AZ37:BB52">
    <cfRule type="cellIs" dxfId="2307" priority="1443" stopIfTrue="1" operator="equal">
      <formula>"f"</formula>
    </cfRule>
  </conditionalFormatting>
  <conditionalFormatting sqref="AZ37:BB52">
    <cfRule type="cellIs" dxfId="2306" priority="1441" stopIfTrue="1" operator="equal">
      <formula>"h"</formula>
    </cfRule>
    <cfRule type="cellIs" dxfId="2305" priority="1442" stopIfTrue="1" operator="equal">
      <formula>"g"</formula>
    </cfRule>
  </conditionalFormatting>
  <conditionalFormatting sqref="AZ37:BB52">
    <cfRule type="cellIs" dxfId="2304" priority="1440" stopIfTrue="1" operator="equal">
      <formula>"f"</formula>
    </cfRule>
  </conditionalFormatting>
  <conditionalFormatting sqref="AZ37:BB52">
    <cfRule type="cellIs" dxfId="2303" priority="1438" stopIfTrue="1" operator="equal">
      <formula>"h"</formula>
    </cfRule>
    <cfRule type="cellIs" dxfId="2302" priority="1439" stopIfTrue="1" operator="equal">
      <formula>"g"</formula>
    </cfRule>
  </conditionalFormatting>
  <conditionalFormatting sqref="AZ37:BB52">
    <cfRule type="cellIs" dxfId="2301" priority="1431" stopIfTrue="1" operator="equal">
      <formula>"f"</formula>
    </cfRule>
  </conditionalFormatting>
  <conditionalFormatting sqref="AZ37:BB52">
    <cfRule type="cellIs" dxfId="2300" priority="1429" stopIfTrue="1" operator="equal">
      <formula>"h"</formula>
    </cfRule>
    <cfRule type="cellIs" dxfId="2299" priority="1430" stopIfTrue="1" operator="equal">
      <formula>"g"</formula>
    </cfRule>
  </conditionalFormatting>
  <conditionalFormatting sqref="AZ37:BB52">
    <cfRule type="cellIs" dxfId="2298" priority="1425" stopIfTrue="1" operator="equal">
      <formula>"f"</formula>
    </cfRule>
  </conditionalFormatting>
  <conditionalFormatting sqref="AZ37:BB52">
    <cfRule type="cellIs" dxfId="2297" priority="1423" stopIfTrue="1" operator="equal">
      <formula>"h"</formula>
    </cfRule>
    <cfRule type="cellIs" dxfId="2296" priority="1424" stopIfTrue="1" operator="equal">
      <formula>"g"</formula>
    </cfRule>
  </conditionalFormatting>
  <conditionalFormatting sqref="BE37:BF52">
    <cfRule type="cellIs" dxfId="2295" priority="1419" stopIfTrue="1" operator="equal">
      <formula>"f"</formula>
    </cfRule>
  </conditionalFormatting>
  <conditionalFormatting sqref="BE37:BF52">
    <cfRule type="cellIs" dxfId="2294" priority="1417" stopIfTrue="1" operator="equal">
      <formula>"h"</formula>
    </cfRule>
    <cfRule type="cellIs" dxfId="2293" priority="1418" stopIfTrue="1" operator="equal">
      <formula>"g"</formula>
    </cfRule>
  </conditionalFormatting>
  <conditionalFormatting sqref="BE37:BF52">
    <cfRule type="cellIs" dxfId="2292" priority="1410" stopIfTrue="1" operator="equal">
      <formula>"f"</formula>
    </cfRule>
  </conditionalFormatting>
  <conditionalFormatting sqref="BE37:BF52">
    <cfRule type="cellIs" dxfId="2291" priority="1408" stopIfTrue="1" operator="equal">
      <formula>"h"</formula>
    </cfRule>
    <cfRule type="cellIs" dxfId="2290" priority="1409" stopIfTrue="1" operator="equal">
      <formula>"g"</formula>
    </cfRule>
  </conditionalFormatting>
  <conditionalFormatting sqref="BE37:BF52">
    <cfRule type="cellIs" dxfId="2289" priority="1416" stopIfTrue="1" operator="equal">
      <formula>"f"</formula>
    </cfRule>
  </conditionalFormatting>
  <conditionalFormatting sqref="BE37:BF52">
    <cfRule type="cellIs" dxfId="2288" priority="1414" stopIfTrue="1" operator="equal">
      <formula>"h"</formula>
    </cfRule>
    <cfRule type="cellIs" dxfId="2287" priority="1415" stopIfTrue="1" operator="equal">
      <formula>"g"</formula>
    </cfRule>
  </conditionalFormatting>
  <conditionalFormatting sqref="BE37:BF52">
    <cfRule type="cellIs" dxfId="2286" priority="1404" stopIfTrue="1" operator="equal">
      <formula>"f"</formula>
    </cfRule>
  </conditionalFormatting>
  <conditionalFormatting sqref="BE37:BF52">
    <cfRule type="cellIs" dxfId="2285" priority="1402" stopIfTrue="1" operator="equal">
      <formula>"h"</formula>
    </cfRule>
    <cfRule type="cellIs" dxfId="2284" priority="1403" stopIfTrue="1" operator="equal">
      <formula>"g"</formula>
    </cfRule>
  </conditionalFormatting>
  <conditionalFormatting sqref="BE37:BF52">
    <cfRule type="cellIs" dxfId="2283" priority="1401" stopIfTrue="1" operator="equal">
      <formula>"f"</formula>
    </cfRule>
  </conditionalFormatting>
  <conditionalFormatting sqref="BE37:BF52">
    <cfRule type="cellIs" dxfId="2282" priority="1399" stopIfTrue="1" operator="equal">
      <formula>"h"</formula>
    </cfRule>
    <cfRule type="cellIs" dxfId="2281" priority="1400" stopIfTrue="1" operator="equal">
      <formula>"g"</formula>
    </cfRule>
  </conditionalFormatting>
  <conditionalFormatting sqref="BJ37:BJ52">
    <cfRule type="cellIs" dxfId="2280" priority="1395" stopIfTrue="1" operator="equal">
      <formula>"f"</formula>
    </cfRule>
  </conditionalFormatting>
  <conditionalFormatting sqref="BJ37:BJ52">
    <cfRule type="cellIs" dxfId="2279" priority="1393" stopIfTrue="1" operator="equal">
      <formula>"h"</formula>
    </cfRule>
    <cfRule type="cellIs" dxfId="2278" priority="1394" stopIfTrue="1" operator="equal">
      <formula>"g"</formula>
    </cfRule>
  </conditionalFormatting>
  <conditionalFormatting sqref="BE37:BF52">
    <cfRule type="cellIs" dxfId="2277" priority="1398" stopIfTrue="1" operator="equal">
      <formula>"f"</formula>
    </cfRule>
  </conditionalFormatting>
  <conditionalFormatting sqref="BE37:BF52">
    <cfRule type="cellIs" dxfId="2276" priority="1396" stopIfTrue="1" operator="equal">
      <formula>"h"</formula>
    </cfRule>
    <cfRule type="cellIs" dxfId="2275" priority="1397" stopIfTrue="1" operator="equal">
      <formula>"g"</formula>
    </cfRule>
  </conditionalFormatting>
  <conditionalFormatting sqref="BJ37:BJ52">
    <cfRule type="cellIs" dxfId="2274" priority="1392" stopIfTrue="1" operator="equal">
      <formula>"f"</formula>
    </cfRule>
  </conditionalFormatting>
  <conditionalFormatting sqref="BJ37:BJ52">
    <cfRule type="cellIs" dxfId="2273" priority="1390" stopIfTrue="1" operator="equal">
      <formula>"h"</formula>
    </cfRule>
    <cfRule type="cellIs" dxfId="2272" priority="1391" stopIfTrue="1" operator="equal">
      <formula>"g"</formula>
    </cfRule>
  </conditionalFormatting>
  <conditionalFormatting sqref="BJ37:BJ52">
    <cfRule type="cellIs" dxfId="2271" priority="1389" stopIfTrue="1" operator="equal">
      <formula>"f"</formula>
    </cfRule>
  </conditionalFormatting>
  <conditionalFormatting sqref="BJ37:BJ52">
    <cfRule type="cellIs" dxfId="2270" priority="1387" stopIfTrue="1" operator="equal">
      <formula>"h"</formula>
    </cfRule>
    <cfRule type="cellIs" dxfId="2269" priority="1388" stopIfTrue="1" operator="equal">
      <formula>"g"</formula>
    </cfRule>
  </conditionalFormatting>
  <conditionalFormatting sqref="BJ37:BJ52">
    <cfRule type="cellIs" dxfId="2268" priority="1383" stopIfTrue="1" operator="equal">
      <formula>"f"</formula>
    </cfRule>
  </conditionalFormatting>
  <conditionalFormatting sqref="BJ37:BJ52">
    <cfRule type="cellIs" dxfId="2267" priority="1381" stopIfTrue="1" operator="equal">
      <formula>"h"</formula>
    </cfRule>
    <cfRule type="cellIs" dxfId="2266" priority="1382" stopIfTrue="1" operator="equal">
      <formula>"g"</formula>
    </cfRule>
  </conditionalFormatting>
  <conditionalFormatting sqref="BJ37:BJ52">
    <cfRule type="cellIs" dxfId="2265" priority="1386" stopIfTrue="1" operator="equal">
      <formula>"f"</formula>
    </cfRule>
  </conditionalFormatting>
  <conditionalFormatting sqref="BJ37:BJ52">
    <cfRule type="cellIs" dxfId="2264" priority="1384" stopIfTrue="1" operator="equal">
      <formula>"h"</formula>
    </cfRule>
    <cfRule type="cellIs" dxfId="2263" priority="1385" stopIfTrue="1" operator="equal">
      <formula>"g"</formula>
    </cfRule>
  </conditionalFormatting>
  <conditionalFormatting sqref="AN37:AN52">
    <cfRule type="cellIs" dxfId="2262" priority="1710" stopIfTrue="1" operator="equal">
      <formula>"f"</formula>
    </cfRule>
  </conditionalFormatting>
  <conditionalFormatting sqref="AN37:AN52">
    <cfRule type="cellIs" dxfId="2261" priority="1708" stopIfTrue="1" operator="equal">
      <formula>"h"</formula>
    </cfRule>
    <cfRule type="cellIs" dxfId="2260" priority="1709" stopIfTrue="1" operator="equal">
      <formula>"g"</formula>
    </cfRule>
  </conditionalFormatting>
  <conditionalFormatting sqref="AQ37:AR52">
    <cfRule type="cellIs" dxfId="2259" priority="1707" stopIfTrue="1" operator="equal">
      <formula>"f"</formula>
    </cfRule>
  </conditionalFormatting>
  <conditionalFormatting sqref="AQ37:AR52">
    <cfRule type="cellIs" dxfId="2258" priority="1705" stopIfTrue="1" operator="equal">
      <formula>"h"</formula>
    </cfRule>
    <cfRule type="cellIs" dxfId="2257" priority="1706" stopIfTrue="1" operator="equal">
      <formula>"g"</formula>
    </cfRule>
  </conditionalFormatting>
  <conditionalFormatting sqref="AQ37:AR52">
    <cfRule type="cellIs" dxfId="2256" priority="1701" stopIfTrue="1" operator="equal">
      <formula>"f"</formula>
    </cfRule>
  </conditionalFormatting>
  <conditionalFormatting sqref="AQ37:AR52">
    <cfRule type="cellIs" dxfId="2255" priority="1699" stopIfTrue="1" operator="equal">
      <formula>"h"</formula>
    </cfRule>
    <cfRule type="cellIs" dxfId="2254" priority="1700" stopIfTrue="1" operator="equal">
      <formula>"g"</formula>
    </cfRule>
  </conditionalFormatting>
  <conditionalFormatting sqref="AQ37:AR52">
    <cfRule type="cellIs" dxfId="2253" priority="1698" stopIfTrue="1" operator="equal">
      <formula>"f"</formula>
    </cfRule>
  </conditionalFormatting>
  <conditionalFormatting sqref="AQ37:AR52">
    <cfRule type="cellIs" dxfId="2252" priority="1696" stopIfTrue="1" operator="equal">
      <formula>"h"</formula>
    </cfRule>
    <cfRule type="cellIs" dxfId="2251" priority="1697" stopIfTrue="1" operator="equal">
      <formula>"g"</formula>
    </cfRule>
  </conditionalFormatting>
  <conditionalFormatting sqref="AQ37:AR52">
    <cfRule type="cellIs" dxfId="2250" priority="1695" stopIfTrue="1" operator="equal">
      <formula>"f"</formula>
    </cfRule>
  </conditionalFormatting>
  <conditionalFormatting sqref="AQ37:AR52">
    <cfRule type="cellIs" dxfId="2249" priority="1693" stopIfTrue="1" operator="equal">
      <formula>"h"</formula>
    </cfRule>
    <cfRule type="cellIs" dxfId="2248" priority="1694" stopIfTrue="1" operator="equal">
      <formula>"g"</formula>
    </cfRule>
  </conditionalFormatting>
  <conditionalFormatting sqref="AQ37:AR52">
    <cfRule type="cellIs" dxfId="2247" priority="1704" stopIfTrue="1" operator="equal">
      <formula>"f"</formula>
    </cfRule>
  </conditionalFormatting>
  <conditionalFormatting sqref="AQ37:AR52">
    <cfRule type="cellIs" dxfId="2246" priority="1702" stopIfTrue="1" operator="equal">
      <formula>"h"</formula>
    </cfRule>
    <cfRule type="cellIs" dxfId="2245" priority="1703" stopIfTrue="1" operator="equal">
      <formula>"g"</formula>
    </cfRule>
  </conditionalFormatting>
  <conditionalFormatting sqref="AQ37:AR52">
    <cfRule type="cellIs" dxfId="2244" priority="1692" stopIfTrue="1" operator="equal">
      <formula>"f"</formula>
    </cfRule>
  </conditionalFormatting>
  <conditionalFormatting sqref="AQ37:AR52">
    <cfRule type="cellIs" dxfId="2243" priority="1690" stopIfTrue="1" operator="equal">
      <formula>"h"</formula>
    </cfRule>
    <cfRule type="cellIs" dxfId="2242" priority="1691" stopIfTrue="1" operator="equal">
      <formula>"g"</formula>
    </cfRule>
  </conditionalFormatting>
  <conditionalFormatting sqref="AQ37:AR52">
    <cfRule type="cellIs" dxfId="2241" priority="1689" stopIfTrue="1" operator="equal">
      <formula>"f"</formula>
    </cfRule>
  </conditionalFormatting>
  <conditionalFormatting sqref="AQ37:AR52">
    <cfRule type="cellIs" dxfId="2240" priority="1687" stopIfTrue="1" operator="equal">
      <formula>"h"</formula>
    </cfRule>
    <cfRule type="cellIs" dxfId="2239" priority="1688" stopIfTrue="1" operator="equal">
      <formula>"g"</formula>
    </cfRule>
  </conditionalFormatting>
  <conditionalFormatting sqref="AQ37:AR52">
    <cfRule type="cellIs" dxfId="2238" priority="1686" stopIfTrue="1" operator="equal">
      <formula>"f"</formula>
    </cfRule>
  </conditionalFormatting>
  <conditionalFormatting sqref="AQ37:AR52">
    <cfRule type="cellIs" dxfId="2237" priority="1684" stopIfTrue="1" operator="equal">
      <formula>"h"</formula>
    </cfRule>
    <cfRule type="cellIs" dxfId="2236" priority="1685" stopIfTrue="1" operator="equal">
      <formula>"g"</formula>
    </cfRule>
  </conditionalFormatting>
  <conditionalFormatting sqref="AU37:AU52">
    <cfRule type="cellIs" dxfId="2235" priority="1683" stopIfTrue="1" operator="equal">
      <formula>"f"</formula>
    </cfRule>
  </conditionalFormatting>
  <conditionalFormatting sqref="AU37:AU52">
    <cfRule type="cellIs" dxfId="2234" priority="1681" stopIfTrue="1" operator="equal">
      <formula>"h"</formula>
    </cfRule>
    <cfRule type="cellIs" dxfId="2233" priority="1682" stopIfTrue="1" operator="equal">
      <formula>"g"</formula>
    </cfRule>
  </conditionalFormatting>
  <conditionalFormatting sqref="AU37:AU52">
    <cfRule type="cellIs" dxfId="2232" priority="1680" stopIfTrue="1" operator="equal">
      <formula>"f"</formula>
    </cfRule>
  </conditionalFormatting>
  <conditionalFormatting sqref="AU37:AU52">
    <cfRule type="cellIs" dxfId="2231" priority="1678" stopIfTrue="1" operator="equal">
      <formula>"h"</formula>
    </cfRule>
    <cfRule type="cellIs" dxfId="2230" priority="1679" stopIfTrue="1" operator="equal">
      <formula>"g"</formula>
    </cfRule>
  </conditionalFormatting>
  <conditionalFormatting sqref="AU37:AU52">
    <cfRule type="cellIs" dxfId="2229" priority="1677" stopIfTrue="1" operator="equal">
      <formula>"f"</formula>
    </cfRule>
  </conditionalFormatting>
  <conditionalFormatting sqref="AU37:AU52">
    <cfRule type="cellIs" dxfId="2228" priority="1675" stopIfTrue="1" operator="equal">
      <formula>"h"</formula>
    </cfRule>
    <cfRule type="cellIs" dxfId="2227" priority="1676" stopIfTrue="1" operator="equal">
      <formula>"g"</formula>
    </cfRule>
  </conditionalFormatting>
  <conditionalFormatting sqref="AU37:AU52">
    <cfRule type="cellIs" dxfId="2226" priority="1671" stopIfTrue="1" operator="equal">
      <formula>"f"</formula>
    </cfRule>
  </conditionalFormatting>
  <conditionalFormatting sqref="AU37:AU52">
    <cfRule type="cellIs" dxfId="2225" priority="1669" stopIfTrue="1" operator="equal">
      <formula>"h"</formula>
    </cfRule>
    <cfRule type="cellIs" dxfId="2224" priority="1670" stopIfTrue="1" operator="equal">
      <formula>"g"</formula>
    </cfRule>
  </conditionalFormatting>
  <conditionalFormatting sqref="AU37:AU52">
    <cfRule type="cellIs" dxfId="2223" priority="1674" stopIfTrue="1" operator="equal">
      <formula>"f"</formula>
    </cfRule>
  </conditionalFormatting>
  <conditionalFormatting sqref="AU37:AU52">
    <cfRule type="cellIs" dxfId="2222" priority="1672" stopIfTrue="1" operator="equal">
      <formula>"h"</formula>
    </cfRule>
    <cfRule type="cellIs" dxfId="2221" priority="1673" stopIfTrue="1" operator="equal">
      <formula>"g"</formula>
    </cfRule>
  </conditionalFormatting>
  <conditionalFormatting sqref="AU37:AU52">
    <cfRule type="cellIs" dxfId="2220" priority="1668" stopIfTrue="1" operator="equal">
      <formula>"f"</formula>
    </cfRule>
  </conditionalFormatting>
  <conditionalFormatting sqref="AU37:AU52">
    <cfRule type="cellIs" dxfId="2219" priority="1666" stopIfTrue="1" operator="equal">
      <formula>"h"</formula>
    </cfRule>
    <cfRule type="cellIs" dxfId="2218" priority="1667" stopIfTrue="1" operator="equal">
      <formula>"g"</formula>
    </cfRule>
  </conditionalFormatting>
  <conditionalFormatting sqref="AU37:AU52">
    <cfRule type="cellIs" dxfId="2217" priority="1665" stopIfTrue="1" operator="equal">
      <formula>"f"</formula>
    </cfRule>
  </conditionalFormatting>
  <conditionalFormatting sqref="AU37:AU52">
    <cfRule type="cellIs" dxfId="2216" priority="1663" stopIfTrue="1" operator="equal">
      <formula>"h"</formula>
    </cfRule>
    <cfRule type="cellIs" dxfId="2215" priority="1664" stopIfTrue="1" operator="equal">
      <formula>"g"</formula>
    </cfRule>
  </conditionalFormatting>
  <conditionalFormatting sqref="AU37:AU52">
    <cfRule type="cellIs" dxfId="2214" priority="1659" stopIfTrue="1" operator="equal">
      <formula>"f"</formula>
    </cfRule>
  </conditionalFormatting>
  <conditionalFormatting sqref="AU37:AU52">
    <cfRule type="cellIs" dxfId="2213" priority="1657" stopIfTrue="1" operator="equal">
      <formula>"h"</formula>
    </cfRule>
    <cfRule type="cellIs" dxfId="2212" priority="1658" stopIfTrue="1" operator="equal">
      <formula>"g"</formula>
    </cfRule>
  </conditionalFormatting>
  <conditionalFormatting sqref="AU37:AU52">
    <cfRule type="cellIs" dxfId="2211" priority="1662" stopIfTrue="1" operator="equal">
      <formula>"f"</formula>
    </cfRule>
  </conditionalFormatting>
  <conditionalFormatting sqref="AU37:AU52">
    <cfRule type="cellIs" dxfId="2210" priority="1660" stopIfTrue="1" operator="equal">
      <formula>"h"</formula>
    </cfRule>
    <cfRule type="cellIs" dxfId="2209" priority="1661" stopIfTrue="1" operator="equal">
      <formula>"g"</formula>
    </cfRule>
  </conditionalFormatting>
  <conditionalFormatting sqref="AU37:AU52">
    <cfRule type="cellIs" dxfId="2208" priority="1656" stopIfTrue="1" operator="equal">
      <formula>"f"</formula>
    </cfRule>
  </conditionalFormatting>
  <conditionalFormatting sqref="AU37:AU52">
    <cfRule type="cellIs" dxfId="2207" priority="1654" stopIfTrue="1" operator="equal">
      <formula>"h"</formula>
    </cfRule>
    <cfRule type="cellIs" dxfId="2206" priority="1655" stopIfTrue="1" operator="equal">
      <formula>"g"</formula>
    </cfRule>
  </conditionalFormatting>
  <conditionalFormatting sqref="AU37:AU52">
    <cfRule type="cellIs" dxfId="2205" priority="1653" stopIfTrue="1" operator="equal">
      <formula>"f"</formula>
    </cfRule>
  </conditionalFormatting>
  <conditionalFormatting sqref="AU37:AU52">
    <cfRule type="cellIs" dxfId="2204" priority="1651" stopIfTrue="1" operator="equal">
      <formula>"h"</formula>
    </cfRule>
    <cfRule type="cellIs" dxfId="2203" priority="1652" stopIfTrue="1" operator="equal">
      <formula>"g"</formula>
    </cfRule>
  </conditionalFormatting>
  <conditionalFormatting sqref="AU37:AU52">
    <cfRule type="cellIs" dxfId="2202" priority="1650" stopIfTrue="1" operator="equal">
      <formula>"f"</formula>
    </cfRule>
  </conditionalFormatting>
  <conditionalFormatting sqref="AU37:AU52">
    <cfRule type="cellIs" dxfId="2201" priority="1648" stopIfTrue="1" operator="equal">
      <formula>"h"</formula>
    </cfRule>
    <cfRule type="cellIs" dxfId="2200" priority="1649" stopIfTrue="1" operator="equal">
      <formula>"g"</formula>
    </cfRule>
  </conditionalFormatting>
  <conditionalFormatting sqref="AU37:AU52">
    <cfRule type="cellIs" dxfId="2199" priority="1647" stopIfTrue="1" operator="equal">
      <formula>"f"</formula>
    </cfRule>
  </conditionalFormatting>
  <conditionalFormatting sqref="AU37:AU52">
    <cfRule type="cellIs" dxfId="2198" priority="1645" stopIfTrue="1" operator="equal">
      <formula>"h"</formula>
    </cfRule>
    <cfRule type="cellIs" dxfId="2197" priority="1646" stopIfTrue="1" operator="equal">
      <formula>"g"</formula>
    </cfRule>
  </conditionalFormatting>
  <conditionalFormatting sqref="BO37:BO52">
    <cfRule type="cellIs" dxfId="2196" priority="1161" stopIfTrue="1" operator="equal">
      <formula>"f"</formula>
    </cfRule>
  </conditionalFormatting>
  <conditionalFormatting sqref="BO37:BO52">
    <cfRule type="cellIs" dxfId="2195" priority="1159" stopIfTrue="1" operator="equal">
      <formula>"h"</formula>
    </cfRule>
    <cfRule type="cellIs" dxfId="2194" priority="1160" stopIfTrue="1" operator="equal">
      <formula>"g"</formula>
    </cfRule>
  </conditionalFormatting>
  <conditionalFormatting sqref="AT37:AT52">
    <cfRule type="cellIs" dxfId="2193" priority="1155" stopIfTrue="1" operator="equal">
      <formula>"f"</formula>
    </cfRule>
  </conditionalFormatting>
  <conditionalFormatting sqref="AT37:AT52">
    <cfRule type="cellIs" dxfId="2192" priority="1153" stopIfTrue="1" operator="equal">
      <formula>"h"</formula>
    </cfRule>
    <cfRule type="cellIs" dxfId="2191" priority="1154" stopIfTrue="1" operator="equal">
      <formula>"g"</formula>
    </cfRule>
  </conditionalFormatting>
  <conditionalFormatting sqref="BO37:BO52">
    <cfRule type="cellIs" dxfId="2190" priority="1158" stopIfTrue="1" operator="equal">
      <formula>"f"</formula>
    </cfRule>
  </conditionalFormatting>
  <conditionalFormatting sqref="BO37:BO52">
    <cfRule type="cellIs" dxfId="2189" priority="1156" stopIfTrue="1" operator="equal">
      <formula>"h"</formula>
    </cfRule>
    <cfRule type="cellIs" dxfId="2188" priority="1157" stopIfTrue="1" operator="equal">
      <formula>"g"</formula>
    </cfRule>
  </conditionalFormatting>
  <conditionalFormatting sqref="AT37:AT52">
    <cfRule type="cellIs" dxfId="2187" priority="1152" stopIfTrue="1" operator="equal">
      <formula>"f"</formula>
    </cfRule>
  </conditionalFormatting>
  <conditionalFormatting sqref="AT37:AT52">
    <cfRule type="cellIs" dxfId="2186" priority="1150" stopIfTrue="1" operator="equal">
      <formula>"h"</formula>
    </cfRule>
    <cfRule type="cellIs" dxfId="2185" priority="1151" stopIfTrue="1" operator="equal">
      <formula>"g"</formula>
    </cfRule>
  </conditionalFormatting>
  <conditionalFormatting sqref="AT37:AT52">
    <cfRule type="cellIs" dxfId="2184" priority="1149" stopIfTrue="1" operator="equal">
      <formula>"f"</formula>
    </cfRule>
  </conditionalFormatting>
  <conditionalFormatting sqref="AT37:AT52">
    <cfRule type="cellIs" dxfId="2183" priority="1147" stopIfTrue="1" operator="equal">
      <formula>"h"</formula>
    </cfRule>
    <cfRule type="cellIs" dxfId="2182" priority="1148" stopIfTrue="1" operator="equal">
      <formula>"g"</formula>
    </cfRule>
  </conditionalFormatting>
  <conditionalFormatting sqref="AT37:AT52">
    <cfRule type="cellIs" dxfId="2181" priority="1146" stopIfTrue="1" operator="equal">
      <formula>"f"</formula>
    </cfRule>
  </conditionalFormatting>
  <conditionalFormatting sqref="AT37:AT52">
    <cfRule type="cellIs" dxfId="2180" priority="1144" stopIfTrue="1" operator="equal">
      <formula>"h"</formula>
    </cfRule>
    <cfRule type="cellIs" dxfId="2179" priority="1145" stopIfTrue="1" operator="equal">
      <formula>"g"</formula>
    </cfRule>
  </conditionalFormatting>
  <conditionalFormatting sqref="AT37:AT52">
    <cfRule type="cellIs" dxfId="2178" priority="1143" stopIfTrue="1" operator="equal">
      <formula>"f"</formula>
    </cfRule>
  </conditionalFormatting>
  <conditionalFormatting sqref="AT37:AT52">
    <cfRule type="cellIs" dxfId="2177" priority="1141" stopIfTrue="1" operator="equal">
      <formula>"h"</formula>
    </cfRule>
    <cfRule type="cellIs" dxfId="2176" priority="1142" stopIfTrue="1" operator="equal">
      <formula>"g"</formula>
    </cfRule>
  </conditionalFormatting>
  <conditionalFormatting sqref="AT37:AT52">
    <cfRule type="cellIs" dxfId="2175" priority="1140" stopIfTrue="1" operator="equal">
      <formula>"f"</formula>
    </cfRule>
  </conditionalFormatting>
  <conditionalFormatting sqref="AT37:AT52">
    <cfRule type="cellIs" dxfId="2174" priority="1138" stopIfTrue="1" operator="equal">
      <formula>"h"</formula>
    </cfRule>
    <cfRule type="cellIs" dxfId="2173" priority="1139" stopIfTrue="1" operator="equal">
      <formula>"g"</formula>
    </cfRule>
  </conditionalFormatting>
  <conditionalFormatting sqref="AT37:AT52">
    <cfRule type="cellIs" dxfId="2172" priority="1137" stopIfTrue="1" operator="equal">
      <formula>"f"</formula>
    </cfRule>
  </conditionalFormatting>
  <conditionalFormatting sqref="AT37:AT52">
    <cfRule type="cellIs" dxfId="2171" priority="1135" stopIfTrue="1" operator="equal">
      <formula>"h"</formula>
    </cfRule>
    <cfRule type="cellIs" dxfId="2170" priority="1136" stopIfTrue="1" operator="equal">
      <formula>"g"</formula>
    </cfRule>
  </conditionalFormatting>
  <conditionalFormatting sqref="AT37:AT52">
    <cfRule type="cellIs" dxfId="2169" priority="1134" stopIfTrue="1" operator="equal">
      <formula>"f"</formula>
    </cfRule>
  </conditionalFormatting>
  <conditionalFormatting sqref="AT37:AT52">
    <cfRule type="cellIs" dxfId="2168" priority="1132" stopIfTrue="1" operator="equal">
      <formula>"h"</formula>
    </cfRule>
    <cfRule type="cellIs" dxfId="2167" priority="1133" stopIfTrue="1" operator="equal">
      <formula>"g"</formula>
    </cfRule>
  </conditionalFormatting>
  <conditionalFormatting sqref="AT37:AT52">
    <cfRule type="cellIs" dxfId="2166" priority="1131" stopIfTrue="1" operator="equal">
      <formula>"f"</formula>
    </cfRule>
  </conditionalFormatting>
  <conditionalFormatting sqref="AT37:AT52">
    <cfRule type="cellIs" dxfId="2165" priority="1129" stopIfTrue="1" operator="equal">
      <formula>"h"</formula>
    </cfRule>
    <cfRule type="cellIs" dxfId="2164" priority="1130" stopIfTrue="1" operator="equal">
      <formula>"g"</formula>
    </cfRule>
  </conditionalFormatting>
  <conditionalFormatting sqref="AT37:AT52">
    <cfRule type="cellIs" dxfId="2163" priority="1125" stopIfTrue="1" operator="equal">
      <formula>"f"</formula>
    </cfRule>
  </conditionalFormatting>
  <conditionalFormatting sqref="AT37:AT52">
    <cfRule type="cellIs" dxfId="2162" priority="1123" stopIfTrue="1" operator="equal">
      <formula>"h"</formula>
    </cfRule>
    <cfRule type="cellIs" dxfId="2161" priority="1124" stopIfTrue="1" operator="equal">
      <formula>"g"</formula>
    </cfRule>
  </conditionalFormatting>
  <conditionalFormatting sqref="AT37:AT52">
    <cfRule type="cellIs" dxfId="2160" priority="1122" stopIfTrue="1" operator="equal">
      <formula>"f"</formula>
    </cfRule>
  </conditionalFormatting>
  <conditionalFormatting sqref="AT37:AT52">
    <cfRule type="cellIs" dxfId="2159" priority="1120" stopIfTrue="1" operator="equal">
      <formula>"h"</formula>
    </cfRule>
    <cfRule type="cellIs" dxfId="2158" priority="1121" stopIfTrue="1" operator="equal">
      <formula>"g"</formula>
    </cfRule>
  </conditionalFormatting>
  <conditionalFormatting sqref="AT37:AT52">
    <cfRule type="cellIs" dxfId="2157" priority="1119" stopIfTrue="1" operator="equal">
      <formula>"f"</formula>
    </cfRule>
  </conditionalFormatting>
  <conditionalFormatting sqref="AT37:AT52">
    <cfRule type="cellIs" dxfId="2156" priority="1117" stopIfTrue="1" operator="equal">
      <formula>"h"</formula>
    </cfRule>
    <cfRule type="cellIs" dxfId="2155" priority="1118" stopIfTrue="1" operator="equal">
      <formula>"g"</formula>
    </cfRule>
  </conditionalFormatting>
  <conditionalFormatting sqref="AT37:AT52">
    <cfRule type="cellIs" dxfId="2154" priority="1128" stopIfTrue="1" operator="equal">
      <formula>"f"</formula>
    </cfRule>
  </conditionalFormatting>
  <conditionalFormatting sqref="AT37:AT52">
    <cfRule type="cellIs" dxfId="2153" priority="1126" stopIfTrue="1" operator="equal">
      <formula>"h"</formula>
    </cfRule>
    <cfRule type="cellIs" dxfId="2152" priority="1127" stopIfTrue="1" operator="equal">
      <formula>"g"</formula>
    </cfRule>
  </conditionalFormatting>
  <conditionalFormatting sqref="AT37:AT52">
    <cfRule type="cellIs" dxfId="2151" priority="1116" stopIfTrue="1" operator="equal">
      <formula>"f"</formula>
    </cfRule>
  </conditionalFormatting>
  <conditionalFormatting sqref="AT37:AT52">
    <cfRule type="cellIs" dxfId="2150" priority="1114" stopIfTrue="1" operator="equal">
      <formula>"h"</formula>
    </cfRule>
    <cfRule type="cellIs" dxfId="2149" priority="1115" stopIfTrue="1" operator="equal">
      <formula>"g"</formula>
    </cfRule>
  </conditionalFormatting>
  <conditionalFormatting sqref="AT37:AT52">
    <cfRule type="cellIs" dxfId="2148" priority="1113" stopIfTrue="1" operator="equal">
      <formula>"f"</formula>
    </cfRule>
  </conditionalFormatting>
  <conditionalFormatting sqref="AT37:AT52">
    <cfRule type="cellIs" dxfId="2147" priority="1111" stopIfTrue="1" operator="equal">
      <formula>"h"</formula>
    </cfRule>
    <cfRule type="cellIs" dxfId="2146" priority="1112" stopIfTrue="1" operator="equal">
      <formula>"g"</formula>
    </cfRule>
  </conditionalFormatting>
  <conditionalFormatting sqref="AT37:AT52">
    <cfRule type="cellIs" dxfId="2145" priority="1107" stopIfTrue="1" operator="equal">
      <formula>"f"</formula>
    </cfRule>
  </conditionalFormatting>
  <conditionalFormatting sqref="AT37:AT52">
    <cfRule type="cellIs" dxfId="2144" priority="1105" stopIfTrue="1" operator="equal">
      <formula>"h"</formula>
    </cfRule>
    <cfRule type="cellIs" dxfId="2143" priority="1106" stopIfTrue="1" operator="equal">
      <formula>"g"</formula>
    </cfRule>
  </conditionalFormatting>
  <conditionalFormatting sqref="AT37:AT52">
    <cfRule type="cellIs" dxfId="2142" priority="1110" stopIfTrue="1" operator="equal">
      <formula>"f"</formula>
    </cfRule>
  </conditionalFormatting>
  <conditionalFormatting sqref="AT37:AT52">
    <cfRule type="cellIs" dxfId="2141" priority="1108" stopIfTrue="1" operator="equal">
      <formula>"h"</formula>
    </cfRule>
    <cfRule type="cellIs" dxfId="2140" priority="1109" stopIfTrue="1" operator="equal">
      <formula>"g"</formula>
    </cfRule>
  </conditionalFormatting>
  <conditionalFormatting sqref="AT37:AT52">
    <cfRule type="cellIs" dxfId="2139" priority="1104" stopIfTrue="1" operator="equal">
      <formula>"f"</formula>
    </cfRule>
  </conditionalFormatting>
  <conditionalFormatting sqref="AT37:AT52">
    <cfRule type="cellIs" dxfId="2138" priority="1102" stopIfTrue="1" operator="equal">
      <formula>"h"</formula>
    </cfRule>
    <cfRule type="cellIs" dxfId="2137" priority="1103" stopIfTrue="1" operator="equal">
      <formula>"g"</formula>
    </cfRule>
  </conditionalFormatting>
  <conditionalFormatting sqref="AT37:AT52">
    <cfRule type="cellIs" dxfId="2136" priority="1101" stopIfTrue="1" operator="equal">
      <formula>"f"</formula>
    </cfRule>
  </conditionalFormatting>
  <conditionalFormatting sqref="AT37:AT52">
    <cfRule type="cellIs" dxfId="2135" priority="1099" stopIfTrue="1" operator="equal">
      <formula>"h"</formula>
    </cfRule>
    <cfRule type="cellIs" dxfId="2134" priority="1100" stopIfTrue="1" operator="equal">
      <formula>"g"</formula>
    </cfRule>
  </conditionalFormatting>
  <conditionalFormatting sqref="AT37:AT52">
    <cfRule type="cellIs" dxfId="2133" priority="1095" stopIfTrue="1" operator="equal">
      <formula>"f"</formula>
    </cfRule>
  </conditionalFormatting>
  <conditionalFormatting sqref="AT37:AT52">
    <cfRule type="cellIs" dxfId="2132" priority="1093" stopIfTrue="1" operator="equal">
      <formula>"h"</formula>
    </cfRule>
    <cfRule type="cellIs" dxfId="2131" priority="1094" stopIfTrue="1" operator="equal">
      <formula>"g"</formula>
    </cfRule>
  </conditionalFormatting>
  <conditionalFormatting sqref="AT37:AT52">
    <cfRule type="cellIs" dxfId="2130" priority="1098" stopIfTrue="1" operator="equal">
      <formula>"f"</formula>
    </cfRule>
  </conditionalFormatting>
  <conditionalFormatting sqref="AT37:AT52">
    <cfRule type="cellIs" dxfId="2129" priority="1096" stopIfTrue="1" operator="equal">
      <formula>"h"</formula>
    </cfRule>
    <cfRule type="cellIs" dxfId="2128" priority="1097" stopIfTrue="1" operator="equal">
      <formula>"g"</formula>
    </cfRule>
  </conditionalFormatting>
  <conditionalFormatting sqref="AT37:AT52">
    <cfRule type="cellIs" dxfId="2127" priority="1092" stopIfTrue="1" operator="equal">
      <formula>"f"</formula>
    </cfRule>
  </conditionalFormatting>
  <conditionalFormatting sqref="AT37:AT52">
    <cfRule type="cellIs" dxfId="2126" priority="1090" stopIfTrue="1" operator="equal">
      <formula>"h"</formula>
    </cfRule>
    <cfRule type="cellIs" dxfId="2125" priority="1091" stopIfTrue="1" operator="equal">
      <formula>"g"</formula>
    </cfRule>
  </conditionalFormatting>
  <conditionalFormatting sqref="AS37:AS52">
    <cfRule type="cellIs" dxfId="2124" priority="1044" stopIfTrue="1" operator="equal">
      <formula>"f"</formula>
    </cfRule>
  </conditionalFormatting>
  <conditionalFormatting sqref="AS37:AS52">
    <cfRule type="cellIs" dxfId="2123" priority="1042" stopIfTrue="1" operator="equal">
      <formula>"h"</formula>
    </cfRule>
    <cfRule type="cellIs" dxfId="2122" priority="1043" stopIfTrue="1" operator="equal">
      <formula>"g"</formula>
    </cfRule>
  </conditionalFormatting>
  <conditionalFormatting sqref="AS37:AS52">
    <cfRule type="cellIs" dxfId="2121" priority="1041" stopIfTrue="1" operator="equal">
      <formula>"f"</formula>
    </cfRule>
  </conditionalFormatting>
  <conditionalFormatting sqref="AS37:AS52">
    <cfRule type="cellIs" dxfId="2120" priority="1039" stopIfTrue="1" operator="equal">
      <formula>"h"</formula>
    </cfRule>
    <cfRule type="cellIs" dxfId="2119" priority="1040" stopIfTrue="1" operator="equal">
      <formula>"g"</formula>
    </cfRule>
  </conditionalFormatting>
  <conditionalFormatting sqref="AS37:AS52">
    <cfRule type="cellIs" dxfId="2118" priority="1038" stopIfTrue="1" operator="equal">
      <formula>"f"</formula>
    </cfRule>
  </conditionalFormatting>
  <conditionalFormatting sqref="AS37:AS52">
    <cfRule type="cellIs" dxfId="2117" priority="1036" stopIfTrue="1" operator="equal">
      <formula>"h"</formula>
    </cfRule>
    <cfRule type="cellIs" dxfId="2116" priority="1037" stopIfTrue="1" operator="equal">
      <formula>"g"</formula>
    </cfRule>
  </conditionalFormatting>
  <conditionalFormatting sqref="AS37:AS52">
    <cfRule type="cellIs" dxfId="2115" priority="1035" stopIfTrue="1" operator="equal">
      <formula>"f"</formula>
    </cfRule>
  </conditionalFormatting>
  <conditionalFormatting sqref="AS37:AS52">
    <cfRule type="cellIs" dxfId="2114" priority="1033" stopIfTrue="1" operator="equal">
      <formula>"h"</formula>
    </cfRule>
    <cfRule type="cellIs" dxfId="2113" priority="1034" stopIfTrue="1" operator="equal">
      <formula>"g"</formula>
    </cfRule>
  </conditionalFormatting>
  <conditionalFormatting sqref="AS37:AS52">
    <cfRule type="cellIs" dxfId="2112" priority="1029" stopIfTrue="1" operator="equal">
      <formula>"f"</formula>
    </cfRule>
  </conditionalFormatting>
  <conditionalFormatting sqref="AS37:AS52">
    <cfRule type="cellIs" dxfId="2111" priority="1027" stopIfTrue="1" operator="equal">
      <formula>"h"</formula>
    </cfRule>
    <cfRule type="cellIs" dxfId="2110" priority="1028" stopIfTrue="1" operator="equal">
      <formula>"g"</formula>
    </cfRule>
  </conditionalFormatting>
  <conditionalFormatting sqref="AS37:AS52">
    <cfRule type="cellIs" dxfId="2109" priority="1026" stopIfTrue="1" operator="equal">
      <formula>"f"</formula>
    </cfRule>
  </conditionalFormatting>
  <conditionalFormatting sqref="AS37:AS52">
    <cfRule type="cellIs" dxfId="2108" priority="1024" stopIfTrue="1" operator="equal">
      <formula>"h"</formula>
    </cfRule>
    <cfRule type="cellIs" dxfId="2107" priority="1025" stopIfTrue="1" operator="equal">
      <formula>"g"</formula>
    </cfRule>
  </conditionalFormatting>
  <conditionalFormatting sqref="AS37:AS52">
    <cfRule type="cellIs" dxfId="2106" priority="1023" stopIfTrue="1" operator="equal">
      <formula>"f"</formula>
    </cfRule>
  </conditionalFormatting>
  <conditionalFormatting sqref="AS37:AS52">
    <cfRule type="cellIs" dxfId="2105" priority="1021" stopIfTrue="1" operator="equal">
      <formula>"h"</formula>
    </cfRule>
    <cfRule type="cellIs" dxfId="2104" priority="1022" stopIfTrue="1" operator="equal">
      <formula>"g"</formula>
    </cfRule>
  </conditionalFormatting>
  <conditionalFormatting sqref="AS37:AS52">
    <cfRule type="cellIs" dxfId="2103" priority="1032" stopIfTrue="1" operator="equal">
      <formula>"f"</formula>
    </cfRule>
  </conditionalFormatting>
  <conditionalFormatting sqref="AS37:AS52">
    <cfRule type="cellIs" dxfId="2102" priority="1030" stopIfTrue="1" operator="equal">
      <formula>"h"</formula>
    </cfRule>
    <cfRule type="cellIs" dxfId="2101" priority="1031" stopIfTrue="1" operator="equal">
      <formula>"g"</formula>
    </cfRule>
  </conditionalFormatting>
  <conditionalFormatting sqref="AT37:AT52">
    <cfRule type="cellIs" dxfId="2100" priority="1089" stopIfTrue="1" operator="equal">
      <formula>"f"</formula>
    </cfRule>
  </conditionalFormatting>
  <conditionalFormatting sqref="AT37:AT52">
    <cfRule type="cellIs" dxfId="2099" priority="1087" stopIfTrue="1" operator="equal">
      <formula>"h"</formula>
    </cfRule>
    <cfRule type="cellIs" dxfId="2098" priority="1088" stopIfTrue="1" operator="equal">
      <formula>"g"</formula>
    </cfRule>
  </conditionalFormatting>
  <conditionalFormatting sqref="AT37:AT52">
    <cfRule type="cellIs" dxfId="2097" priority="1086" stopIfTrue="1" operator="equal">
      <formula>"f"</formula>
    </cfRule>
  </conditionalFormatting>
  <conditionalFormatting sqref="AT37:AT52">
    <cfRule type="cellIs" dxfId="2096" priority="1084" stopIfTrue="1" operator="equal">
      <formula>"h"</formula>
    </cfRule>
    <cfRule type="cellIs" dxfId="2095" priority="1085" stopIfTrue="1" operator="equal">
      <formula>"g"</formula>
    </cfRule>
  </conditionalFormatting>
  <conditionalFormatting sqref="AS37:AS52">
    <cfRule type="cellIs" dxfId="2094" priority="1083" stopIfTrue="1" operator="equal">
      <formula>"f"</formula>
    </cfRule>
  </conditionalFormatting>
  <conditionalFormatting sqref="AS37:AS52">
    <cfRule type="cellIs" dxfId="2093" priority="1081" stopIfTrue="1" operator="equal">
      <formula>"h"</formula>
    </cfRule>
    <cfRule type="cellIs" dxfId="2092" priority="1082" stopIfTrue="1" operator="equal">
      <formula>"g"</formula>
    </cfRule>
  </conditionalFormatting>
  <conditionalFormatting sqref="AS37:AS52">
    <cfRule type="cellIs" dxfId="2091" priority="1080" stopIfTrue="1" operator="equal">
      <formula>"f"</formula>
    </cfRule>
  </conditionalFormatting>
  <conditionalFormatting sqref="AS37:AS52">
    <cfRule type="cellIs" dxfId="2090" priority="1078" stopIfTrue="1" operator="equal">
      <formula>"h"</formula>
    </cfRule>
    <cfRule type="cellIs" dxfId="2089" priority="1079" stopIfTrue="1" operator="equal">
      <formula>"g"</formula>
    </cfRule>
  </conditionalFormatting>
  <conditionalFormatting sqref="AS37:AS52">
    <cfRule type="cellIs" dxfId="2088" priority="1077" stopIfTrue="1" operator="equal">
      <formula>"f"</formula>
    </cfRule>
  </conditionalFormatting>
  <conditionalFormatting sqref="AS37:AS52">
    <cfRule type="cellIs" dxfId="2087" priority="1075" stopIfTrue="1" operator="equal">
      <formula>"h"</formula>
    </cfRule>
    <cfRule type="cellIs" dxfId="2086" priority="1076" stopIfTrue="1" operator="equal">
      <formula>"g"</formula>
    </cfRule>
  </conditionalFormatting>
  <conditionalFormatting sqref="AS37:AS52">
    <cfRule type="cellIs" dxfId="2085" priority="1071" stopIfTrue="1" operator="equal">
      <formula>"f"</formula>
    </cfRule>
  </conditionalFormatting>
  <conditionalFormatting sqref="AS37:AS52">
    <cfRule type="cellIs" dxfId="2084" priority="1069" stopIfTrue="1" operator="equal">
      <formula>"h"</formula>
    </cfRule>
    <cfRule type="cellIs" dxfId="2083" priority="1070" stopIfTrue="1" operator="equal">
      <formula>"g"</formula>
    </cfRule>
  </conditionalFormatting>
  <conditionalFormatting sqref="AS37:AS52">
    <cfRule type="cellIs" dxfId="2082" priority="1074" stopIfTrue="1" operator="equal">
      <formula>"f"</formula>
    </cfRule>
  </conditionalFormatting>
  <conditionalFormatting sqref="AS37:AS52">
    <cfRule type="cellIs" dxfId="2081" priority="1072" stopIfTrue="1" operator="equal">
      <formula>"h"</formula>
    </cfRule>
    <cfRule type="cellIs" dxfId="2080" priority="1073" stopIfTrue="1" operator="equal">
      <formula>"g"</formula>
    </cfRule>
  </conditionalFormatting>
  <conditionalFormatting sqref="AS37:AS52">
    <cfRule type="cellIs" dxfId="2079" priority="1068" stopIfTrue="1" operator="equal">
      <formula>"f"</formula>
    </cfRule>
  </conditionalFormatting>
  <conditionalFormatting sqref="AS37:AS52">
    <cfRule type="cellIs" dxfId="2078" priority="1066" stopIfTrue="1" operator="equal">
      <formula>"h"</formula>
    </cfRule>
    <cfRule type="cellIs" dxfId="2077" priority="1067" stopIfTrue="1" operator="equal">
      <formula>"g"</formula>
    </cfRule>
  </conditionalFormatting>
  <conditionalFormatting sqref="AS37:AS52">
    <cfRule type="cellIs" dxfId="2076" priority="1065" stopIfTrue="1" operator="equal">
      <formula>"f"</formula>
    </cfRule>
  </conditionalFormatting>
  <conditionalFormatting sqref="AS37:AS52">
    <cfRule type="cellIs" dxfId="2075" priority="1063" stopIfTrue="1" operator="equal">
      <formula>"h"</formula>
    </cfRule>
    <cfRule type="cellIs" dxfId="2074" priority="1064" stopIfTrue="1" operator="equal">
      <formula>"g"</formula>
    </cfRule>
  </conditionalFormatting>
  <conditionalFormatting sqref="AS37:AS52">
    <cfRule type="cellIs" dxfId="2073" priority="1059" stopIfTrue="1" operator="equal">
      <formula>"f"</formula>
    </cfRule>
  </conditionalFormatting>
  <conditionalFormatting sqref="AS37:AS52">
    <cfRule type="cellIs" dxfId="2072" priority="1057" stopIfTrue="1" operator="equal">
      <formula>"h"</formula>
    </cfRule>
    <cfRule type="cellIs" dxfId="2071" priority="1058" stopIfTrue="1" operator="equal">
      <formula>"g"</formula>
    </cfRule>
  </conditionalFormatting>
  <conditionalFormatting sqref="AS37:AS52">
    <cfRule type="cellIs" dxfId="2070" priority="1062" stopIfTrue="1" operator="equal">
      <formula>"f"</formula>
    </cfRule>
  </conditionalFormatting>
  <conditionalFormatting sqref="AS37:AS52">
    <cfRule type="cellIs" dxfId="2069" priority="1060" stopIfTrue="1" operator="equal">
      <formula>"h"</formula>
    </cfRule>
    <cfRule type="cellIs" dxfId="2068" priority="1061" stopIfTrue="1" operator="equal">
      <formula>"g"</formula>
    </cfRule>
  </conditionalFormatting>
  <conditionalFormatting sqref="AS37:AS52">
    <cfRule type="cellIs" dxfId="2067" priority="1056" stopIfTrue="1" operator="equal">
      <formula>"f"</formula>
    </cfRule>
  </conditionalFormatting>
  <conditionalFormatting sqref="AS37:AS52">
    <cfRule type="cellIs" dxfId="2066" priority="1054" stopIfTrue="1" operator="equal">
      <formula>"h"</formula>
    </cfRule>
    <cfRule type="cellIs" dxfId="2065" priority="1055" stopIfTrue="1" operator="equal">
      <formula>"g"</formula>
    </cfRule>
  </conditionalFormatting>
  <conditionalFormatting sqref="AS37:AS52">
    <cfRule type="cellIs" dxfId="2064" priority="1053" stopIfTrue="1" operator="equal">
      <formula>"f"</formula>
    </cfRule>
  </conditionalFormatting>
  <conditionalFormatting sqref="AS37:AS52">
    <cfRule type="cellIs" dxfId="2063" priority="1051" stopIfTrue="1" operator="equal">
      <formula>"h"</formula>
    </cfRule>
    <cfRule type="cellIs" dxfId="2062" priority="1052" stopIfTrue="1" operator="equal">
      <formula>"g"</formula>
    </cfRule>
  </conditionalFormatting>
  <conditionalFormatting sqref="AS37:AS52">
    <cfRule type="cellIs" dxfId="2061" priority="1050" stopIfTrue="1" operator="equal">
      <formula>"f"</formula>
    </cfRule>
  </conditionalFormatting>
  <conditionalFormatting sqref="AS37:AS52">
    <cfRule type="cellIs" dxfId="2060" priority="1048" stopIfTrue="1" operator="equal">
      <formula>"h"</formula>
    </cfRule>
    <cfRule type="cellIs" dxfId="2059" priority="1049" stopIfTrue="1" operator="equal">
      <formula>"g"</formula>
    </cfRule>
  </conditionalFormatting>
  <conditionalFormatting sqref="AS37:AS52">
    <cfRule type="cellIs" dxfId="2058" priority="1047" stopIfTrue="1" operator="equal">
      <formula>"f"</formula>
    </cfRule>
  </conditionalFormatting>
  <conditionalFormatting sqref="AS37:AS52">
    <cfRule type="cellIs" dxfId="2057" priority="1045" stopIfTrue="1" operator="equal">
      <formula>"h"</formula>
    </cfRule>
    <cfRule type="cellIs" dxfId="2056" priority="1046" stopIfTrue="1" operator="equal">
      <formula>"g"</formula>
    </cfRule>
  </conditionalFormatting>
  <conditionalFormatting sqref="BN16:BN31">
    <cfRule type="cellIs" dxfId="2055" priority="4941" stopIfTrue="1" operator="equal">
      <formula>"f"</formula>
    </cfRule>
  </conditionalFormatting>
  <conditionalFormatting sqref="BN16:BN31">
    <cfRule type="cellIs" dxfId="2054" priority="4939" stopIfTrue="1" operator="equal">
      <formula>"h"</formula>
    </cfRule>
    <cfRule type="cellIs" dxfId="2053" priority="4940" stopIfTrue="1" operator="equal">
      <formula>"g"</formula>
    </cfRule>
  </conditionalFormatting>
  <conditionalFormatting sqref="BN16:BN31">
    <cfRule type="cellIs" dxfId="2052" priority="4938" stopIfTrue="1" operator="equal">
      <formula>"f"</formula>
    </cfRule>
  </conditionalFormatting>
  <conditionalFormatting sqref="BN16:BN31">
    <cfRule type="cellIs" dxfId="2051" priority="4936" stopIfTrue="1" operator="equal">
      <formula>"h"</formula>
    </cfRule>
    <cfRule type="cellIs" dxfId="2050" priority="4937" stopIfTrue="1" operator="equal">
      <formula>"g"</formula>
    </cfRule>
  </conditionalFormatting>
  <conditionalFormatting sqref="BN16:BN31">
    <cfRule type="cellIs" dxfId="2049" priority="4935" stopIfTrue="1" operator="equal">
      <formula>"f"</formula>
    </cfRule>
  </conditionalFormatting>
  <conditionalFormatting sqref="BN16:BN31">
    <cfRule type="cellIs" dxfId="2048" priority="4933" stopIfTrue="1" operator="equal">
      <formula>"h"</formula>
    </cfRule>
    <cfRule type="cellIs" dxfId="2047" priority="4934" stopIfTrue="1" operator="equal">
      <formula>"g"</formula>
    </cfRule>
  </conditionalFormatting>
  <conditionalFormatting sqref="BN16:BN31">
    <cfRule type="cellIs" dxfId="2046" priority="4932" stopIfTrue="1" operator="equal">
      <formula>"f"</formula>
    </cfRule>
  </conditionalFormatting>
  <conditionalFormatting sqref="BN16:BN31">
    <cfRule type="cellIs" dxfId="2045" priority="4930" stopIfTrue="1" operator="equal">
      <formula>"h"</formula>
    </cfRule>
    <cfRule type="cellIs" dxfId="2044" priority="4931" stopIfTrue="1" operator="equal">
      <formula>"g"</formula>
    </cfRule>
  </conditionalFormatting>
  <conditionalFormatting sqref="BN16:BN31">
    <cfRule type="cellIs" dxfId="2043" priority="4911" stopIfTrue="1" operator="equal">
      <formula>"f"</formula>
    </cfRule>
  </conditionalFormatting>
  <conditionalFormatting sqref="BN16:BN31">
    <cfRule type="cellIs" dxfId="2042" priority="4909" stopIfTrue="1" operator="equal">
      <formula>"h"</formula>
    </cfRule>
    <cfRule type="cellIs" dxfId="2041" priority="4910" stopIfTrue="1" operator="equal">
      <formula>"g"</formula>
    </cfRule>
  </conditionalFormatting>
  <conditionalFormatting sqref="BP16:BP31">
    <cfRule type="cellIs" dxfId="2040" priority="4908" stopIfTrue="1" operator="equal">
      <formula>"f"</formula>
    </cfRule>
  </conditionalFormatting>
  <conditionalFormatting sqref="BP16:BP31">
    <cfRule type="cellIs" dxfId="2039" priority="4906" stopIfTrue="1" operator="equal">
      <formula>"h"</formula>
    </cfRule>
    <cfRule type="cellIs" dxfId="2038" priority="4907" stopIfTrue="1" operator="equal">
      <formula>"g"</formula>
    </cfRule>
  </conditionalFormatting>
  <conditionalFormatting sqref="AO16:AP31">
    <cfRule type="cellIs" dxfId="2037" priority="4869" stopIfTrue="1" operator="equal">
      <formula>"f"</formula>
    </cfRule>
  </conditionalFormatting>
  <conditionalFormatting sqref="AO16:AP31">
    <cfRule type="cellIs" dxfId="2036" priority="4867" stopIfTrue="1" operator="equal">
      <formula>"h"</formula>
    </cfRule>
    <cfRule type="cellIs" dxfId="2035" priority="4868" stopIfTrue="1" operator="equal">
      <formula>"g"</formula>
    </cfRule>
  </conditionalFormatting>
  <conditionalFormatting sqref="AO16:AP31">
    <cfRule type="cellIs" dxfId="2034" priority="4866" stopIfTrue="1" operator="equal">
      <formula>"f"</formula>
    </cfRule>
  </conditionalFormatting>
  <conditionalFormatting sqref="AO16:AP31">
    <cfRule type="cellIs" dxfId="2033" priority="4864" stopIfTrue="1" operator="equal">
      <formula>"h"</formula>
    </cfRule>
    <cfRule type="cellIs" dxfId="2032" priority="4865" stopIfTrue="1" operator="equal">
      <formula>"g"</formula>
    </cfRule>
  </conditionalFormatting>
  <conditionalFormatting sqref="BN16:BN31">
    <cfRule type="cellIs" dxfId="2031" priority="4923" stopIfTrue="1" operator="equal">
      <formula>"f"</formula>
    </cfRule>
  </conditionalFormatting>
  <conditionalFormatting sqref="BN16:BN31">
    <cfRule type="cellIs" dxfId="2030" priority="4921" stopIfTrue="1" operator="equal">
      <formula>"h"</formula>
    </cfRule>
    <cfRule type="cellIs" dxfId="2029" priority="4922" stopIfTrue="1" operator="equal">
      <formula>"g"</formula>
    </cfRule>
  </conditionalFormatting>
  <conditionalFormatting sqref="BN16:BN31">
    <cfRule type="cellIs" dxfId="2028" priority="4920" stopIfTrue="1" operator="equal">
      <formula>"f"</formula>
    </cfRule>
  </conditionalFormatting>
  <conditionalFormatting sqref="BN16:BN31">
    <cfRule type="cellIs" dxfId="2027" priority="4918" stopIfTrue="1" operator="equal">
      <formula>"h"</formula>
    </cfRule>
    <cfRule type="cellIs" dxfId="2026" priority="4919" stopIfTrue="1" operator="equal">
      <formula>"g"</formula>
    </cfRule>
  </conditionalFormatting>
  <conditionalFormatting sqref="BN16:BN31">
    <cfRule type="cellIs" dxfId="2025" priority="4917" stopIfTrue="1" operator="equal">
      <formula>"f"</formula>
    </cfRule>
  </conditionalFormatting>
  <conditionalFormatting sqref="BN16:BN31">
    <cfRule type="cellIs" dxfId="2024" priority="4915" stopIfTrue="1" operator="equal">
      <formula>"h"</formula>
    </cfRule>
    <cfRule type="cellIs" dxfId="2023" priority="4916" stopIfTrue="1" operator="equal">
      <formula>"g"</formula>
    </cfRule>
  </conditionalFormatting>
  <conditionalFormatting sqref="BN16:BN31">
    <cfRule type="cellIs" dxfId="2022" priority="4914" stopIfTrue="1" operator="equal">
      <formula>"f"</formula>
    </cfRule>
  </conditionalFormatting>
  <conditionalFormatting sqref="BN16:BN31">
    <cfRule type="cellIs" dxfId="2021" priority="4912" stopIfTrue="1" operator="equal">
      <formula>"h"</formula>
    </cfRule>
    <cfRule type="cellIs" dxfId="2020" priority="4913" stopIfTrue="1" operator="equal">
      <formula>"g"</formula>
    </cfRule>
  </conditionalFormatting>
  <conditionalFormatting sqref="BP16:BP31">
    <cfRule type="cellIs" dxfId="2019" priority="4905" stopIfTrue="1" operator="equal">
      <formula>"f"</formula>
    </cfRule>
  </conditionalFormatting>
  <conditionalFormatting sqref="BP16:BP31">
    <cfRule type="cellIs" dxfId="2018" priority="4903" stopIfTrue="1" operator="equal">
      <formula>"h"</formula>
    </cfRule>
    <cfRule type="cellIs" dxfId="2017" priority="4904" stopIfTrue="1" operator="equal">
      <formula>"g"</formula>
    </cfRule>
  </conditionalFormatting>
  <conditionalFormatting sqref="BP16:BP31">
    <cfRule type="cellIs" dxfId="2016" priority="4902" stopIfTrue="1" operator="equal">
      <formula>"f"</formula>
    </cfRule>
  </conditionalFormatting>
  <conditionalFormatting sqref="BP16:BP31">
    <cfRule type="cellIs" dxfId="2015" priority="4900" stopIfTrue="1" operator="equal">
      <formula>"h"</formula>
    </cfRule>
    <cfRule type="cellIs" dxfId="2014" priority="4901" stopIfTrue="1" operator="equal">
      <formula>"g"</formula>
    </cfRule>
  </conditionalFormatting>
  <conditionalFormatting sqref="BQ16:BR31">
    <cfRule type="cellIs" dxfId="2013" priority="5055" stopIfTrue="1" operator="equal">
      <formula>"f"</formula>
    </cfRule>
  </conditionalFormatting>
  <conditionalFormatting sqref="BQ16:BR31">
    <cfRule type="cellIs" dxfId="2012" priority="5053" stopIfTrue="1" operator="equal">
      <formula>"h"</formula>
    </cfRule>
    <cfRule type="cellIs" dxfId="2011" priority="5054" stopIfTrue="1" operator="equal">
      <formula>"g"</formula>
    </cfRule>
  </conditionalFormatting>
  <conditionalFormatting sqref="AV16:AV31">
    <cfRule type="cellIs" dxfId="2010" priority="5052" stopIfTrue="1" operator="equal">
      <formula>"f"</formula>
    </cfRule>
  </conditionalFormatting>
  <conditionalFormatting sqref="AV16:AV31">
    <cfRule type="cellIs" dxfId="2009" priority="5050" stopIfTrue="1" operator="equal">
      <formula>"h"</formula>
    </cfRule>
    <cfRule type="cellIs" dxfId="2008" priority="5051" stopIfTrue="1" operator="equal">
      <formula>"g"</formula>
    </cfRule>
  </conditionalFormatting>
  <conditionalFormatting sqref="AV16:AV31">
    <cfRule type="cellIs" dxfId="2007" priority="5046" stopIfTrue="1" operator="equal">
      <formula>"f"</formula>
    </cfRule>
  </conditionalFormatting>
  <conditionalFormatting sqref="AV16:AV31">
    <cfRule type="cellIs" dxfId="2006" priority="5044" stopIfTrue="1" operator="equal">
      <formula>"h"</formula>
    </cfRule>
    <cfRule type="cellIs" dxfId="2005" priority="5045" stopIfTrue="1" operator="equal">
      <formula>"g"</formula>
    </cfRule>
  </conditionalFormatting>
  <conditionalFormatting sqref="AV16:AV31">
    <cfRule type="cellIs" dxfId="2004" priority="5049" stopIfTrue="1" operator="equal">
      <formula>"f"</formula>
    </cfRule>
  </conditionalFormatting>
  <conditionalFormatting sqref="AV16:AV31">
    <cfRule type="cellIs" dxfId="2003" priority="5047" stopIfTrue="1" operator="equal">
      <formula>"h"</formula>
    </cfRule>
    <cfRule type="cellIs" dxfId="2002" priority="5048" stopIfTrue="1" operator="equal">
      <formula>"g"</formula>
    </cfRule>
  </conditionalFormatting>
  <conditionalFormatting sqref="AV16:AV31">
    <cfRule type="cellIs" dxfId="2001" priority="5043" stopIfTrue="1" operator="equal">
      <formula>"f"</formula>
    </cfRule>
  </conditionalFormatting>
  <conditionalFormatting sqref="AV16:AV31">
    <cfRule type="cellIs" dxfId="2000" priority="5041" stopIfTrue="1" operator="equal">
      <formula>"h"</formula>
    </cfRule>
    <cfRule type="cellIs" dxfId="1999" priority="5042" stopIfTrue="1" operator="equal">
      <formula>"g"</formula>
    </cfRule>
  </conditionalFormatting>
  <conditionalFormatting sqref="AV16:AV31">
    <cfRule type="cellIs" dxfId="1998" priority="5040" stopIfTrue="1" operator="equal">
      <formula>"f"</formula>
    </cfRule>
  </conditionalFormatting>
  <conditionalFormatting sqref="AV16:AV31">
    <cfRule type="cellIs" dxfId="1997" priority="5038" stopIfTrue="1" operator="equal">
      <formula>"h"</formula>
    </cfRule>
    <cfRule type="cellIs" dxfId="1996" priority="5039" stopIfTrue="1" operator="equal">
      <formula>"g"</formula>
    </cfRule>
  </conditionalFormatting>
  <conditionalFormatting sqref="AV16:AV31">
    <cfRule type="cellIs" dxfId="1995" priority="5037" stopIfTrue="1" operator="equal">
      <formula>"f"</formula>
    </cfRule>
  </conditionalFormatting>
  <conditionalFormatting sqref="AV16:AV31">
    <cfRule type="cellIs" dxfId="1994" priority="5035" stopIfTrue="1" operator="equal">
      <formula>"h"</formula>
    </cfRule>
    <cfRule type="cellIs" dxfId="1993" priority="5036" stopIfTrue="1" operator="equal">
      <formula>"g"</formula>
    </cfRule>
  </conditionalFormatting>
  <conditionalFormatting sqref="AV16:AV31">
    <cfRule type="cellIs" dxfId="1992" priority="5034" stopIfTrue="1" operator="equal">
      <formula>"f"</formula>
    </cfRule>
  </conditionalFormatting>
  <conditionalFormatting sqref="AV16:AV31">
    <cfRule type="cellIs" dxfId="1991" priority="5032" stopIfTrue="1" operator="equal">
      <formula>"h"</formula>
    </cfRule>
    <cfRule type="cellIs" dxfId="1990" priority="5033" stopIfTrue="1" operator="equal">
      <formula>"g"</formula>
    </cfRule>
  </conditionalFormatting>
  <conditionalFormatting sqref="AV16:AV31">
    <cfRule type="cellIs" dxfId="1989" priority="5031" stopIfTrue="1" operator="equal">
      <formula>"f"</formula>
    </cfRule>
  </conditionalFormatting>
  <conditionalFormatting sqref="AV16:AV31">
    <cfRule type="cellIs" dxfId="1988" priority="5029" stopIfTrue="1" operator="equal">
      <formula>"h"</formula>
    </cfRule>
    <cfRule type="cellIs" dxfId="1987" priority="5030" stopIfTrue="1" operator="equal">
      <formula>"g"</formula>
    </cfRule>
  </conditionalFormatting>
  <conditionalFormatting sqref="AW16:AW31">
    <cfRule type="cellIs" dxfId="1986" priority="5028" stopIfTrue="1" operator="equal">
      <formula>"f"</formula>
    </cfRule>
  </conditionalFormatting>
  <conditionalFormatting sqref="AW16:AW31">
    <cfRule type="cellIs" dxfId="1985" priority="5026" stopIfTrue="1" operator="equal">
      <formula>"h"</formula>
    </cfRule>
    <cfRule type="cellIs" dxfId="1984" priority="5027" stopIfTrue="1" operator="equal">
      <formula>"g"</formula>
    </cfRule>
  </conditionalFormatting>
  <conditionalFormatting sqref="AW16:AW31">
    <cfRule type="cellIs" dxfId="1983" priority="5022" stopIfTrue="1" operator="equal">
      <formula>"f"</formula>
    </cfRule>
  </conditionalFormatting>
  <conditionalFormatting sqref="AW16:AW31">
    <cfRule type="cellIs" dxfId="1982" priority="5020" stopIfTrue="1" operator="equal">
      <formula>"h"</formula>
    </cfRule>
    <cfRule type="cellIs" dxfId="1981" priority="5021" stopIfTrue="1" operator="equal">
      <formula>"g"</formula>
    </cfRule>
  </conditionalFormatting>
  <conditionalFormatting sqref="AW16:AW31">
    <cfRule type="cellIs" dxfId="1980" priority="5025" stopIfTrue="1" operator="equal">
      <formula>"f"</formula>
    </cfRule>
  </conditionalFormatting>
  <conditionalFormatting sqref="AW16:AW31">
    <cfRule type="cellIs" dxfId="1979" priority="5023" stopIfTrue="1" operator="equal">
      <formula>"h"</formula>
    </cfRule>
    <cfRule type="cellIs" dxfId="1978" priority="5024" stopIfTrue="1" operator="equal">
      <formula>"g"</formula>
    </cfRule>
  </conditionalFormatting>
  <conditionalFormatting sqref="AW16:AW31">
    <cfRule type="cellIs" dxfId="1977" priority="5019" stopIfTrue="1" operator="equal">
      <formula>"f"</formula>
    </cfRule>
  </conditionalFormatting>
  <conditionalFormatting sqref="AW16:AW31">
    <cfRule type="cellIs" dxfId="1976" priority="5017" stopIfTrue="1" operator="equal">
      <formula>"h"</formula>
    </cfRule>
    <cfRule type="cellIs" dxfId="1975" priority="5018" stopIfTrue="1" operator="equal">
      <formula>"g"</formula>
    </cfRule>
  </conditionalFormatting>
  <conditionalFormatting sqref="AW16:AW31">
    <cfRule type="cellIs" dxfId="1974" priority="5016" stopIfTrue="1" operator="equal">
      <formula>"f"</formula>
    </cfRule>
  </conditionalFormatting>
  <conditionalFormatting sqref="AW16:AW31">
    <cfRule type="cellIs" dxfId="1973" priority="5014" stopIfTrue="1" operator="equal">
      <formula>"h"</formula>
    </cfRule>
    <cfRule type="cellIs" dxfId="1972" priority="5015" stopIfTrue="1" operator="equal">
      <formula>"g"</formula>
    </cfRule>
  </conditionalFormatting>
  <conditionalFormatting sqref="AW16:AW31">
    <cfRule type="cellIs" dxfId="1971" priority="5010" stopIfTrue="1" operator="equal">
      <formula>"f"</formula>
    </cfRule>
  </conditionalFormatting>
  <conditionalFormatting sqref="AW16:AW31">
    <cfRule type="cellIs" dxfId="1970" priority="5008" stopIfTrue="1" operator="equal">
      <formula>"h"</formula>
    </cfRule>
    <cfRule type="cellIs" dxfId="1969" priority="5009" stopIfTrue="1" operator="equal">
      <formula>"g"</formula>
    </cfRule>
  </conditionalFormatting>
  <conditionalFormatting sqref="AW16:AW31">
    <cfRule type="cellIs" dxfId="1968" priority="5013" stopIfTrue="1" operator="equal">
      <formula>"f"</formula>
    </cfRule>
  </conditionalFormatting>
  <conditionalFormatting sqref="AW16:AW31">
    <cfRule type="cellIs" dxfId="1967" priority="5011" stopIfTrue="1" operator="equal">
      <formula>"h"</formula>
    </cfRule>
    <cfRule type="cellIs" dxfId="1966" priority="5012" stopIfTrue="1" operator="equal">
      <formula>"g"</formula>
    </cfRule>
  </conditionalFormatting>
  <conditionalFormatting sqref="AW16:AW31">
    <cfRule type="cellIs" dxfId="1965" priority="5007" stopIfTrue="1" operator="equal">
      <formula>"f"</formula>
    </cfRule>
  </conditionalFormatting>
  <conditionalFormatting sqref="AW16:AW31">
    <cfRule type="cellIs" dxfId="1964" priority="5005" stopIfTrue="1" operator="equal">
      <formula>"h"</formula>
    </cfRule>
    <cfRule type="cellIs" dxfId="1963" priority="5006" stopIfTrue="1" operator="equal">
      <formula>"g"</formula>
    </cfRule>
  </conditionalFormatting>
  <conditionalFormatting sqref="AV16:AW31">
    <cfRule type="cellIs" dxfId="1962" priority="5004" stopIfTrue="1" operator="equal">
      <formula>"f"</formula>
    </cfRule>
  </conditionalFormatting>
  <conditionalFormatting sqref="AV16:AW31">
    <cfRule type="cellIs" dxfId="1961" priority="5002" stopIfTrue="1" operator="equal">
      <formula>"h"</formula>
    </cfRule>
    <cfRule type="cellIs" dxfId="1960" priority="5003" stopIfTrue="1" operator="equal">
      <formula>"g"</formula>
    </cfRule>
  </conditionalFormatting>
  <conditionalFormatting sqref="AV16:AW31">
    <cfRule type="cellIs" dxfId="1959" priority="5001" stopIfTrue="1" operator="equal">
      <formula>"f"</formula>
    </cfRule>
  </conditionalFormatting>
  <conditionalFormatting sqref="AV16:AW31">
    <cfRule type="cellIs" dxfId="1958" priority="4999" stopIfTrue="1" operator="equal">
      <formula>"h"</formula>
    </cfRule>
    <cfRule type="cellIs" dxfId="1957" priority="5000" stopIfTrue="1" operator="equal">
      <formula>"g"</formula>
    </cfRule>
  </conditionalFormatting>
  <conditionalFormatting sqref="AV16:AW31">
    <cfRule type="cellIs" dxfId="1956" priority="4998" stopIfTrue="1" operator="equal">
      <formula>"f"</formula>
    </cfRule>
  </conditionalFormatting>
  <conditionalFormatting sqref="AV16:AW31">
    <cfRule type="cellIs" dxfId="1955" priority="4996" stopIfTrue="1" operator="equal">
      <formula>"h"</formula>
    </cfRule>
    <cfRule type="cellIs" dxfId="1954" priority="4997" stopIfTrue="1" operator="equal">
      <formula>"g"</formula>
    </cfRule>
  </conditionalFormatting>
  <conditionalFormatting sqref="AV16:AW31">
    <cfRule type="cellIs" dxfId="1953" priority="4992" stopIfTrue="1" operator="equal">
      <formula>"f"</formula>
    </cfRule>
  </conditionalFormatting>
  <conditionalFormatting sqref="AV16:AW31">
    <cfRule type="cellIs" dxfId="1952" priority="4990" stopIfTrue="1" operator="equal">
      <formula>"h"</formula>
    </cfRule>
    <cfRule type="cellIs" dxfId="1951" priority="4991" stopIfTrue="1" operator="equal">
      <formula>"g"</formula>
    </cfRule>
  </conditionalFormatting>
  <conditionalFormatting sqref="AV16:AW31">
    <cfRule type="cellIs" dxfId="1950" priority="4989" stopIfTrue="1" operator="equal">
      <formula>"f"</formula>
    </cfRule>
  </conditionalFormatting>
  <conditionalFormatting sqref="AV16:AW31">
    <cfRule type="cellIs" dxfId="1949" priority="4987" stopIfTrue="1" operator="equal">
      <formula>"h"</formula>
    </cfRule>
    <cfRule type="cellIs" dxfId="1948" priority="4988" stopIfTrue="1" operator="equal">
      <formula>"g"</formula>
    </cfRule>
  </conditionalFormatting>
  <conditionalFormatting sqref="AV16:AW31">
    <cfRule type="cellIs" dxfId="1947" priority="4986" stopIfTrue="1" operator="equal">
      <formula>"f"</formula>
    </cfRule>
  </conditionalFormatting>
  <conditionalFormatting sqref="AV16:AW31">
    <cfRule type="cellIs" dxfId="1946" priority="4984" stopIfTrue="1" operator="equal">
      <formula>"h"</formula>
    </cfRule>
    <cfRule type="cellIs" dxfId="1945" priority="4985" stopIfTrue="1" operator="equal">
      <formula>"g"</formula>
    </cfRule>
  </conditionalFormatting>
  <conditionalFormatting sqref="AV16:AW31">
    <cfRule type="cellIs" dxfId="1944" priority="4995" stopIfTrue="1" operator="equal">
      <formula>"f"</formula>
    </cfRule>
  </conditionalFormatting>
  <conditionalFormatting sqref="AV16:AW31">
    <cfRule type="cellIs" dxfId="1943" priority="4993" stopIfTrue="1" operator="equal">
      <formula>"h"</formula>
    </cfRule>
    <cfRule type="cellIs" dxfId="1942" priority="4994" stopIfTrue="1" operator="equal">
      <formula>"g"</formula>
    </cfRule>
  </conditionalFormatting>
  <conditionalFormatting sqref="AV16:AW31">
    <cfRule type="cellIs" dxfId="1941" priority="4983" stopIfTrue="1" operator="equal">
      <formula>"f"</formula>
    </cfRule>
  </conditionalFormatting>
  <conditionalFormatting sqref="AV16:AW31">
    <cfRule type="cellIs" dxfId="1940" priority="4981" stopIfTrue="1" operator="equal">
      <formula>"h"</formula>
    </cfRule>
    <cfRule type="cellIs" dxfId="1939" priority="4982" stopIfTrue="1" operator="equal">
      <formula>"g"</formula>
    </cfRule>
  </conditionalFormatting>
  <conditionalFormatting sqref="AV16:AV31">
    <cfRule type="cellIs" dxfId="1938" priority="4980" stopIfTrue="1" operator="equal">
      <formula>"f"</formula>
    </cfRule>
  </conditionalFormatting>
  <conditionalFormatting sqref="AV16:AV31">
    <cfRule type="cellIs" dxfId="1937" priority="4978" stopIfTrue="1" operator="equal">
      <formula>"h"</formula>
    </cfRule>
    <cfRule type="cellIs" dxfId="1936" priority="4979" stopIfTrue="1" operator="equal">
      <formula>"g"</formula>
    </cfRule>
  </conditionalFormatting>
  <conditionalFormatting sqref="AV16:AV31">
    <cfRule type="cellIs" dxfId="1935" priority="4974" stopIfTrue="1" operator="equal">
      <formula>"f"</formula>
    </cfRule>
  </conditionalFormatting>
  <conditionalFormatting sqref="AV16:AV31">
    <cfRule type="cellIs" dxfId="1934" priority="4972" stopIfTrue="1" operator="equal">
      <formula>"h"</formula>
    </cfRule>
    <cfRule type="cellIs" dxfId="1933" priority="4973" stopIfTrue="1" operator="equal">
      <formula>"g"</formula>
    </cfRule>
  </conditionalFormatting>
  <conditionalFormatting sqref="AV16:AV31">
    <cfRule type="cellIs" dxfId="1932" priority="4977" stopIfTrue="1" operator="equal">
      <formula>"f"</formula>
    </cfRule>
  </conditionalFormatting>
  <conditionalFormatting sqref="AV16:AV31">
    <cfRule type="cellIs" dxfId="1931" priority="4975" stopIfTrue="1" operator="equal">
      <formula>"h"</formula>
    </cfRule>
    <cfRule type="cellIs" dxfId="1930" priority="4976" stopIfTrue="1" operator="equal">
      <formula>"g"</formula>
    </cfRule>
  </conditionalFormatting>
  <conditionalFormatting sqref="AV16:AV31">
    <cfRule type="cellIs" dxfId="1929" priority="4971" stopIfTrue="1" operator="equal">
      <formula>"f"</formula>
    </cfRule>
  </conditionalFormatting>
  <conditionalFormatting sqref="AV16:AV31">
    <cfRule type="cellIs" dxfId="1928" priority="4969" stopIfTrue="1" operator="equal">
      <formula>"h"</formula>
    </cfRule>
    <cfRule type="cellIs" dxfId="1927" priority="4970" stopIfTrue="1" operator="equal">
      <formula>"g"</formula>
    </cfRule>
  </conditionalFormatting>
  <conditionalFormatting sqref="AV16:AV31">
    <cfRule type="cellIs" dxfId="1926" priority="4968" stopIfTrue="1" operator="equal">
      <formula>"f"</formula>
    </cfRule>
  </conditionalFormatting>
  <conditionalFormatting sqref="AV16:AV31">
    <cfRule type="cellIs" dxfId="1925" priority="4966" stopIfTrue="1" operator="equal">
      <formula>"h"</formula>
    </cfRule>
    <cfRule type="cellIs" dxfId="1924" priority="4967" stopIfTrue="1" operator="equal">
      <formula>"g"</formula>
    </cfRule>
  </conditionalFormatting>
  <conditionalFormatting sqref="AV16:AV31">
    <cfRule type="cellIs" dxfId="1923" priority="4962" stopIfTrue="1" operator="equal">
      <formula>"f"</formula>
    </cfRule>
  </conditionalFormatting>
  <conditionalFormatting sqref="AV16:AV31">
    <cfRule type="cellIs" dxfId="1922" priority="4960" stopIfTrue="1" operator="equal">
      <formula>"h"</formula>
    </cfRule>
    <cfRule type="cellIs" dxfId="1921" priority="4961" stopIfTrue="1" operator="equal">
      <formula>"g"</formula>
    </cfRule>
  </conditionalFormatting>
  <conditionalFormatting sqref="AV16:AV31">
    <cfRule type="cellIs" dxfId="1920" priority="4965" stopIfTrue="1" operator="equal">
      <formula>"f"</formula>
    </cfRule>
  </conditionalFormatting>
  <conditionalFormatting sqref="AV16:AV31">
    <cfRule type="cellIs" dxfId="1919" priority="4963" stopIfTrue="1" operator="equal">
      <formula>"h"</formula>
    </cfRule>
    <cfRule type="cellIs" dxfId="1918" priority="4964" stopIfTrue="1" operator="equal">
      <formula>"g"</formula>
    </cfRule>
  </conditionalFormatting>
  <conditionalFormatting sqref="AV16:AV31">
    <cfRule type="cellIs" dxfId="1917" priority="4959" stopIfTrue="1" operator="equal">
      <formula>"f"</formula>
    </cfRule>
  </conditionalFormatting>
  <conditionalFormatting sqref="AV16:AV31">
    <cfRule type="cellIs" dxfId="1916" priority="4957" stopIfTrue="1" operator="equal">
      <formula>"h"</formula>
    </cfRule>
    <cfRule type="cellIs" dxfId="1915" priority="4958" stopIfTrue="1" operator="equal">
      <formula>"g"</formula>
    </cfRule>
  </conditionalFormatting>
  <conditionalFormatting sqref="BN16:BN31">
    <cfRule type="cellIs" dxfId="1914" priority="4956" stopIfTrue="1" operator="equal">
      <formula>"f"</formula>
    </cfRule>
  </conditionalFormatting>
  <conditionalFormatting sqref="BN16:BN31">
    <cfRule type="cellIs" dxfId="1913" priority="4954" stopIfTrue="1" operator="equal">
      <formula>"h"</formula>
    </cfRule>
    <cfRule type="cellIs" dxfId="1912" priority="4955" stopIfTrue="1" operator="equal">
      <formula>"g"</formula>
    </cfRule>
  </conditionalFormatting>
  <conditionalFormatting sqref="BN16:BN31">
    <cfRule type="cellIs" dxfId="1911" priority="4953" stopIfTrue="1" operator="equal">
      <formula>"f"</formula>
    </cfRule>
  </conditionalFormatting>
  <conditionalFormatting sqref="BN16:BN31">
    <cfRule type="cellIs" dxfId="1910" priority="4951" stopIfTrue="1" operator="equal">
      <formula>"h"</formula>
    </cfRule>
    <cfRule type="cellIs" dxfId="1909" priority="4952" stopIfTrue="1" operator="equal">
      <formula>"g"</formula>
    </cfRule>
  </conditionalFormatting>
  <conditionalFormatting sqref="BN16:BN31">
    <cfRule type="cellIs" dxfId="1908" priority="4950" stopIfTrue="1" operator="equal">
      <formula>"f"</formula>
    </cfRule>
  </conditionalFormatting>
  <conditionalFormatting sqref="BN16:BN31">
    <cfRule type="cellIs" dxfId="1907" priority="4948" stopIfTrue="1" operator="equal">
      <formula>"h"</formula>
    </cfRule>
    <cfRule type="cellIs" dxfId="1906" priority="4949" stopIfTrue="1" operator="equal">
      <formula>"g"</formula>
    </cfRule>
  </conditionalFormatting>
  <conditionalFormatting sqref="BN16:BN31">
    <cfRule type="cellIs" dxfId="1905" priority="4944" stopIfTrue="1" operator="equal">
      <formula>"f"</formula>
    </cfRule>
  </conditionalFormatting>
  <conditionalFormatting sqref="BN16:BN31">
    <cfRule type="cellIs" dxfId="1904" priority="4942" stopIfTrue="1" operator="equal">
      <formula>"h"</formula>
    </cfRule>
    <cfRule type="cellIs" dxfId="1903" priority="4943" stopIfTrue="1" operator="equal">
      <formula>"g"</formula>
    </cfRule>
  </conditionalFormatting>
  <conditionalFormatting sqref="BN16:BN31">
    <cfRule type="cellIs" dxfId="1902" priority="4947" stopIfTrue="1" operator="equal">
      <formula>"f"</formula>
    </cfRule>
  </conditionalFormatting>
  <conditionalFormatting sqref="BN16:BN31">
    <cfRule type="cellIs" dxfId="1901" priority="4945" stopIfTrue="1" operator="equal">
      <formula>"h"</formula>
    </cfRule>
    <cfRule type="cellIs" dxfId="1900" priority="4946" stopIfTrue="1" operator="equal">
      <formula>"g"</formula>
    </cfRule>
  </conditionalFormatting>
  <conditionalFormatting sqref="BN16:BN31">
    <cfRule type="cellIs" dxfId="1899" priority="4926" stopIfTrue="1" operator="equal">
      <formula>"f"</formula>
    </cfRule>
  </conditionalFormatting>
  <conditionalFormatting sqref="BN16:BN31">
    <cfRule type="cellIs" dxfId="1898" priority="4924" stopIfTrue="1" operator="equal">
      <formula>"h"</formula>
    </cfRule>
    <cfRule type="cellIs" dxfId="1897" priority="4925" stopIfTrue="1" operator="equal">
      <formula>"g"</formula>
    </cfRule>
  </conditionalFormatting>
  <conditionalFormatting sqref="BN16:BN31">
    <cfRule type="cellIs" dxfId="1896" priority="4929" stopIfTrue="1" operator="equal">
      <formula>"f"</formula>
    </cfRule>
  </conditionalFormatting>
  <conditionalFormatting sqref="BN16:BN31">
    <cfRule type="cellIs" dxfId="1895" priority="4927" stopIfTrue="1" operator="equal">
      <formula>"h"</formula>
    </cfRule>
    <cfRule type="cellIs" dxfId="1894" priority="4928" stopIfTrue="1" operator="equal">
      <formula>"g"</formula>
    </cfRule>
  </conditionalFormatting>
  <conditionalFormatting sqref="BP16:BP31">
    <cfRule type="cellIs" dxfId="1893" priority="4896" stopIfTrue="1" operator="equal">
      <formula>"f"</formula>
    </cfRule>
  </conditionalFormatting>
  <conditionalFormatting sqref="BP16:BP31">
    <cfRule type="cellIs" dxfId="1892" priority="4894" stopIfTrue="1" operator="equal">
      <formula>"h"</formula>
    </cfRule>
    <cfRule type="cellIs" dxfId="1891" priority="4895" stopIfTrue="1" operator="equal">
      <formula>"g"</formula>
    </cfRule>
  </conditionalFormatting>
  <conditionalFormatting sqref="BP16:BP31">
    <cfRule type="cellIs" dxfId="1890" priority="4893" stopIfTrue="1" operator="equal">
      <formula>"f"</formula>
    </cfRule>
  </conditionalFormatting>
  <conditionalFormatting sqref="BP16:BP31">
    <cfRule type="cellIs" dxfId="1889" priority="4891" stopIfTrue="1" operator="equal">
      <formula>"h"</formula>
    </cfRule>
    <cfRule type="cellIs" dxfId="1888" priority="4892" stopIfTrue="1" operator="equal">
      <formula>"g"</formula>
    </cfRule>
  </conditionalFormatting>
  <conditionalFormatting sqref="BP16:BP31">
    <cfRule type="cellIs" dxfId="1887" priority="4890" stopIfTrue="1" operator="equal">
      <formula>"f"</formula>
    </cfRule>
  </conditionalFormatting>
  <conditionalFormatting sqref="BP16:BP31">
    <cfRule type="cellIs" dxfId="1886" priority="4888" stopIfTrue="1" operator="equal">
      <formula>"h"</formula>
    </cfRule>
    <cfRule type="cellIs" dxfId="1885" priority="4889" stopIfTrue="1" operator="equal">
      <formula>"g"</formula>
    </cfRule>
  </conditionalFormatting>
  <conditionalFormatting sqref="BP16:BP31">
    <cfRule type="cellIs" dxfId="1884" priority="4899" stopIfTrue="1" operator="equal">
      <formula>"f"</formula>
    </cfRule>
  </conditionalFormatting>
  <conditionalFormatting sqref="BP16:BP31">
    <cfRule type="cellIs" dxfId="1883" priority="4897" stopIfTrue="1" operator="equal">
      <formula>"h"</formula>
    </cfRule>
    <cfRule type="cellIs" dxfId="1882" priority="4898" stopIfTrue="1" operator="equal">
      <formula>"g"</formula>
    </cfRule>
  </conditionalFormatting>
  <conditionalFormatting sqref="AO16:AP31">
    <cfRule type="cellIs" dxfId="1881" priority="4884" stopIfTrue="1" operator="equal">
      <formula>"f"</formula>
    </cfRule>
  </conditionalFormatting>
  <conditionalFormatting sqref="AO16:AP31">
    <cfRule type="cellIs" dxfId="1880" priority="4882" stopIfTrue="1" operator="equal">
      <formula>"h"</formula>
    </cfRule>
    <cfRule type="cellIs" dxfId="1879" priority="4883" stopIfTrue="1" operator="equal">
      <formula>"g"</formula>
    </cfRule>
  </conditionalFormatting>
  <conditionalFormatting sqref="BP16:BP31">
    <cfRule type="cellIs" dxfId="1878" priority="4887" stopIfTrue="1" operator="equal">
      <formula>"f"</formula>
    </cfRule>
  </conditionalFormatting>
  <conditionalFormatting sqref="BP16:BP31">
    <cfRule type="cellIs" dxfId="1877" priority="4885" stopIfTrue="1" operator="equal">
      <formula>"h"</formula>
    </cfRule>
    <cfRule type="cellIs" dxfId="1876" priority="4886" stopIfTrue="1" operator="equal">
      <formula>"g"</formula>
    </cfRule>
  </conditionalFormatting>
  <conditionalFormatting sqref="AO16:AP31">
    <cfRule type="cellIs" dxfId="1875" priority="4878" stopIfTrue="1" operator="equal">
      <formula>"f"</formula>
    </cfRule>
  </conditionalFormatting>
  <conditionalFormatting sqref="AO16:AP31">
    <cfRule type="cellIs" dxfId="1874" priority="4876" stopIfTrue="1" operator="equal">
      <formula>"h"</formula>
    </cfRule>
    <cfRule type="cellIs" dxfId="1873" priority="4877" stopIfTrue="1" operator="equal">
      <formula>"g"</formula>
    </cfRule>
  </conditionalFormatting>
  <conditionalFormatting sqref="AO16:AP31">
    <cfRule type="cellIs" dxfId="1872" priority="4881" stopIfTrue="1" operator="equal">
      <formula>"f"</formula>
    </cfRule>
  </conditionalFormatting>
  <conditionalFormatting sqref="AO16:AP31">
    <cfRule type="cellIs" dxfId="1871" priority="4879" stopIfTrue="1" operator="equal">
      <formula>"h"</formula>
    </cfRule>
    <cfRule type="cellIs" dxfId="1870" priority="4880" stopIfTrue="1" operator="equal">
      <formula>"g"</formula>
    </cfRule>
  </conditionalFormatting>
  <conditionalFormatting sqref="AO16:AP31">
    <cfRule type="cellIs" dxfId="1869" priority="4875" stopIfTrue="1" operator="equal">
      <formula>"f"</formula>
    </cfRule>
  </conditionalFormatting>
  <conditionalFormatting sqref="AO16:AP31">
    <cfRule type="cellIs" dxfId="1868" priority="4873" stopIfTrue="1" operator="equal">
      <formula>"h"</formula>
    </cfRule>
    <cfRule type="cellIs" dxfId="1867" priority="4874" stopIfTrue="1" operator="equal">
      <formula>"g"</formula>
    </cfRule>
  </conditionalFormatting>
  <conditionalFormatting sqref="AO16:AP31">
    <cfRule type="cellIs" dxfId="1866" priority="4872" stopIfTrue="1" operator="equal">
      <formula>"f"</formula>
    </cfRule>
  </conditionalFormatting>
  <conditionalFormatting sqref="AO16:AP31">
    <cfRule type="cellIs" dxfId="1865" priority="4870" stopIfTrue="1" operator="equal">
      <formula>"h"</formula>
    </cfRule>
    <cfRule type="cellIs" dxfId="1864" priority="4871" stopIfTrue="1" operator="equal">
      <formula>"g"</formula>
    </cfRule>
  </conditionalFormatting>
  <conditionalFormatting sqref="AO16:AP31">
    <cfRule type="cellIs" dxfId="1863" priority="4860" stopIfTrue="1" operator="equal">
      <formula>"f"</formula>
    </cfRule>
  </conditionalFormatting>
  <conditionalFormatting sqref="AO16:AP31">
    <cfRule type="cellIs" dxfId="1862" priority="4858" stopIfTrue="1" operator="equal">
      <formula>"h"</formula>
    </cfRule>
    <cfRule type="cellIs" dxfId="1861" priority="4859" stopIfTrue="1" operator="equal">
      <formula>"g"</formula>
    </cfRule>
  </conditionalFormatting>
  <conditionalFormatting sqref="AO16:AP31">
    <cfRule type="cellIs" dxfId="1860" priority="4863" stopIfTrue="1" operator="equal">
      <formula>"f"</formula>
    </cfRule>
  </conditionalFormatting>
  <conditionalFormatting sqref="AO16:AP31">
    <cfRule type="cellIs" dxfId="1859" priority="4861" stopIfTrue="1" operator="equal">
      <formula>"h"</formula>
    </cfRule>
    <cfRule type="cellIs" dxfId="1858" priority="4862" stopIfTrue="1" operator="equal">
      <formula>"g"</formula>
    </cfRule>
  </conditionalFormatting>
  <conditionalFormatting sqref="AO16:AP31">
    <cfRule type="cellIs" dxfId="1857" priority="4857" stopIfTrue="1" operator="equal">
      <formula>"f"</formula>
    </cfRule>
  </conditionalFormatting>
  <conditionalFormatting sqref="AO16:AP31">
    <cfRule type="cellIs" dxfId="1856" priority="4855" stopIfTrue="1" operator="equal">
      <formula>"h"</formula>
    </cfRule>
    <cfRule type="cellIs" dxfId="1855" priority="4856" stopIfTrue="1" operator="equal">
      <formula>"g"</formula>
    </cfRule>
  </conditionalFormatting>
  <conditionalFormatting sqref="AO16:AP31">
    <cfRule type="cellIs" dxfId="1854" priority="4854" stopIfTrue="1" operator="equal">
      <formula>"f"</formula>
    </cfRule>
  </conditionalFormatting>
  <conditionalFormatting sqref="AO16:AP31">
    <cfRule type="cellIs" dxfId="1853" priority="4852" stopIfTrue="1" operator="equal">
      <formula>"h"</formula>
    </cfRule>
    <cfRule type="cellIs" dxfId="1852" priority="4853" stopIfTrue="1" operator="equal">
      <formula>"g"</formula>
    </cfRule>
  </conditionalFormatting>
  <conditionalFormatting sqref="AO16:AP31">
    <cfRule type="cellIs" dxfId="1851" priority="4851" stopIfTrue="1" operator="equal">
      <formula>"f"</formula>
    </cfRule>
  </conditionalFormatting>
  <conditionalFormatting sqref="AO16:AP31">
    <cfRule type="cellIs" dxfId="1850" priority="4849" stopIfTrue="1" operator="equal">
      <formula>"h"</formula>
    </cfRule>
    <cfRule type="cellIs" dxfId="1849" priority="4850" stopIfTrue="1" operator="equal">
      <formula>"g"</formula>
    </cfRule>
  </conditionalFormatting>
  <conditionalFormatting sqref="AO16:AP31">
    <cfRule type="cellIs" dxfId="1848" priority="4848" stopIfTrue="1" operator="equal">
      <formula>"f"</formula>
    </cfRule>
  </conditionalFormatting>
  <conditionalFormatting sqref="AO16:AP31">
    <cfRule type="cellIs" dxfId="1847" priority="4846" stopIfTrue="1" operator="equal">
      <formula>"h"</formula>
    </cfRule>
    <cfRule type="cellIs" dxfId="1846" priority="4847" stopIfTrue="1" operator="equal">
      <formula>"g"</formula>
    </cfRule>
  </conditionalFormatting>
  <conditionalFormatting sqref="AO16:AP31">
    <cfRule type="cellIs" dxfId="1845" priority="4842" stopIfTrue="1" operator="equal">
      <formula>"f"</formula>
    </cfRule>
  </conditionalFormatting>
  <conditionalFormatting sqref="AO16:AP31">
    <cfRule type="cellIs" dxfId="1844" priority="4840" stopIfTrue="1" operator="equal">
      <formula>"h"</formula>
    </cfRule>
    <cfRule type="cellIs" dxfId="1843" priority="4841" stopIfTrue="1" operator="equal">
      <formula>"g"</formula>
    </cfRule>
  </conditionalFormatting>
  <conditionalFormatting sqref="AO16:AP31">
    <cfRule type="cellIs" dxfId="1842" priority="4839" stopIfTrue="1" operator="equal">
      <formula>"f"</formula>
    </cfRule>
  </conditionalFormatting>
  <conditionalFormatting sqref="AO16:AP31">
    <cfRule type="cellIs" dxfId="1841" priority="4837" stopIfTrue="1" operator="equal">
      <formula>"h"</formula>
    </cfRule>
    <cfRule type="cellIs" dxfId="1840" priority="4838" stopIfTrue="1" operator="equal">
      <formula>"g"</formula>
    </cfRule>
  </conditionalFormatting>
  <conditionalFormatting sqref="AO16:AP31">
    <cfRule type="cellIs" dxfId="1839" priority="4836" stopIfTrue="1" operator="equal">
      <formula>"f"</formula>
    </cfRule>
  </conditionalFormatting>
  <conditionalFormatting sqref="AO16:AP31">
    <cfRule type="cellIs" dxfId="1838" priority="4834" stopIfTrue="1" operator="equal">
      <formula>"h"</formula>
    </cfRule>
    <cfRule type="cellIs" dxfId="1837" priority="4835" stopIfTrue="1" operator="equal">
      <formula>"g"</formula>
    </cfRule>
  </conditionalFormatting>
  <conditionalFormatting sqref="AO16:AP31">
    <cfRule type="cellIs" dxfId="1836" priority="4845" stopIfTrue="1" operator="equal">
      <formula>"f"</formula>
    </cfRule>
  </conditionalFormatting>
  <conditionalFormatting sqref="AO16:AP31">
    <cfRule type="cellIs" dxfId="1835" priority="4843" stopIfTrue="1" operator="equal">
      <formula>"h"</formula>
    </cfRule>
    <cfRule type="cellIs" dxfId="1834" priority="4844" stopIfTrue="1" operator="equal">
      <formula>"g"</formula>
    </cfRule>
  </conditionalFormatting>
  <conditionalFormatting sqref="AO16:AP31">
    <cfRule type="cellIs" dxfId="1833" priority="4833" stopIfTrue="1" operator="equal">
      <formula>"f"</formula>
    </cfRule>
  </conditionalFormatting>
  <conditionalFormatting sqref="AO16:AP31">
    <cfRule type="cellIs" dxfId="1832" priority="4831" stopIfTrue="1" operator="equal">
      <formula>"h"</formula>
    </cfRule>
    <cfRule type="cellIs" dxfId="1831" priority="4832" stopIfTrue="1" operator="equal">
      <formula>"g"</formula>
    </cfRule>
  </conditionalFormatting>
  <conditionalFormatting sqref="AO16:AP31">
    <cfRule type="cellIs" dxfId="1830" priority="4830" stopIfTrue="1" operator="equal">
      <formula>"f"</formula>
    </cfRule>
  </conditionalFormatting>
  <conditionalFormatting sqref="AO16:AP31">
    <cfRule type="cellIs" dxfId="1829" priority="4828" stopIfTrue="1" operator="equal">
      <formula>"h"</formula>
    </cfRule>
    <cfRule type="cellIs" dxfId="1828" priority="4829" stopIfTrue="1" operator="equal">
      <formula>"g"</formula>
    </cfRule>
  </conditionalFormatting>
  <conditionalFormatting sqref="AO16:AP31">
    <cfRule type="cellIs" dxfId="1827" priority="4827" stopIfTrue="1" operator="equal">
      <formula>"f"</formula>
    </cfRule>
  </conditionalFormatting>
  <conditionalFormatting sqref="AO16:AP31">
    <cfRule type="cellIs" dxfId="1826" priority="4825" stopIfTrue="1" operator="equal">
      <formula>"h"</formula>
    </cfRule>
    <cfRule type="cellIs" dxfId="1825" priority="4826" stopIfTrue="1" operator="equal">
      <formula>"g"</formula>
    </cfRule>
  </conditionalFormatting>
  <conditionalFormatting sqref="AO16:AP31">
    <cfRule type="cellIs" dxfId="1824" priority="4824" stopIfTrue="1" operator="equal">
      <formula>"f"</formula>
    </cfRule>
  </conditionalFormatting>
  <conditionalFormatting sqref="AO16:AP31">
    <cfRule type="cellIs" dxfId="1823" priority="4822" stopIfTrue="1" operator="equal">
      <formula>"h"</formula>
    </cfRule>
    <cfRule type="cellIs" dxfId="1822" priority="4823" stopIfTrue="1" operator="equal">
      <formula>"g"</formula>
    </cfRule>
  </conditionalFormatting>
  <conditionalFormatting sqref="AO16:AP31">
    <cfRule type="cellIs" dxfId="1821" priority="4821" stopIfTrue="1" operator="equal">
      <formula>"f"</formula>
    </cfRule>
  </conditionalFormatting>
  <conditionalFormatting sqref="AO16:AP31">
    <cfRule type="cellIs" dxfId="1820" priority="4819" stopIfTrue="1" operator="equal">
      <formula>"h"</formula>
    </cfRule>
    <cfRule type="cellIs" dxfId="1819" priority="4820" stopIfTrue="1" operator="equal">
      <formula>"g"</formula>
    </cfRule>
  </conditionalFormatting>
  <conditionalFormatting sqref="AO16:AP31">
    <cfRule type="cellIs" dxfId="1818" priority="4818" stopIfTrue="1" operator="equal">
      <formula>"f"</formula>
    </cfRule>
  </conditionalFormatting>
  <conditionalFormatting sqref="AO16:AP31">
    <cfRule type="cellIs" dxfId="1817" priority="4816" stopIfTrue="1" operator="equal">
      <formula>"h"</formula>
    </cfRule>
    <cfRule type="cellIs" dxfId="1816" priority="4817" stopIfTrue="1" operator="equal">
      <formula>"g"</formula>
    </cfRule>
  </conditionalFormatting>
  <conditionalFormatting sqref="AN16:AN31">
    <cfRule type="cellIs" dxfId="1815" priority="4812" stopIfTrue="1" operator="equal">
      <formula>"f"</formula>
    </cfRule>
  </conditionalFormatting>
  <conditionalFormatting sqref="AN16:AN31">
    <cfRule type="cellIs" dxfId="1814" priority="4810" stopIfTrue="1" operator="equal">
      <formula>"h"</formula>
    </cfRule>
    <cfRule type="cellIs" dxfId="1813" priority="4811" stopIfTrue="1" operator="equal">
      <formula>"g"</formula>
    </cfRule>
  </conditionalFormatting>
  <conditionalFormatting sqref="AO16:AP31">
    <cfRule type="cellIs" dxfId="1812" priority="4815" stopIfTrue="1" operator="equal">
      <formula>"f"</formula>
    </cfRule>
  </conditionalFormatting>
  <conditionalFormatting sqref="AO16:AP31">
    <cfRule type="cellIs" dxfId="1811" priority="4813" stopIfTrue="1" operator="equal">
      <formula>"h"</formula>
    </cfRule>
    <cfRule type="cellIs" dxfId="1810" priority="4814" stopIfTrue="1" operator="equal">
      <formula>"g"</formula>
    </cfRule>
  </conditionalFormatting>
  <conditionalFormatting sqref="AN16:AN31">
    <cfRule type="cellIs" dxfId="1809" priority="4809" stopIfTrue="1" operator="equal">
      <formula>"f"</formula>
    </cfRule>
  </conditionalFormatting>
  <conditionalFormatting sqref="AN16:AN31">
    <cfRule type="cellIs" dxfId="1808" priority="4807" stopIfTrue="1" operator="equal">
      <formula>"h"</formula>
    </cfRule>
    <cfRule type="cellIs" dxfId="1807" priority="4808" stopIfTrue="1" operator="equal">
      <formula>"g"</formula>
    </cfRule>
  </conditionalFormatting>
  <conditionalFormatting sqref="AN16:AN31">
    <cfRule type="cellIs" dxfId="1806" priority="4806" stopIfTrue="1" operator="equal">
      <formula>"f"</formula>
    </cfRule>
  </conditionalFormatting>
  <conditionalFormatting sqref="AN16:AN31">
    <cfRule type="cellIs" dxfId="1805" priority="4804" stopIfTrue="1" operator="equal">
      <formula>"h"</formula>
    </cfRule>
    <cfRule type="cellIs" dxfId="1804" priority="4805" stopIfTrue="1" operator="equal">
      <formula>"g"</formula>
    </cfRule>
  </conditionalFormatting>
  <conditionalFormatting sqref="AN16:AN31">
    <cfRule type="cellIs" dxfId="1803" priority="4800" stopIfTrue="1" operator="equal">
      <formula>"f"</formula>
    </cfRule>
  </conditionalFormatting>
  <conditionalFormatting sqref="AN16:AN31">
    <cfRule type="cellIs" dxfId="1802" priority="4798" stopIfTrue="1" operator="equal">
      <formula>"h"</formula>
    </cfRule>
    <cfRule type="cellIs" dxfId="1801" priority="4799" stopIfTrue="1" operator="equal">
      <formula>"g"</formula>
    </cfRule>
  </conditionalFormatting>
  <conditionalFormatting sqref="AN16:AN31">
    <cfRule type="cellIs" dxfId="1800" priority="4803" stopIfTrue="1" operator="equal">
      <formula>"f"</formula>
    </cfRule>
  </conditionalFormatting>
  <conditionalFormatting sqref="AN16:AN31">
    <cfRule type="cellIs" dxfId="1799" priority="4801" stopIfTrue="1" operator="equal">
      <formula>"h"</formula>
    </cfRule>
    <cfRule type="cellIs" dxfId="1798" priority="4802" stopIfTrue="1" operator="equal">
      <formula>"g"</formula>
    </cfRule>
  </conditionalFormatting>
  <conditionalFormatting sqref="AN16:AN31">
    <cfRule type="cellIs" dxfId="1797" priority="4797" stopIfTrue="1" operator="equal">
      <formula>"f"</formula>
    </cfRule>
  </conditionalFormatting>
  <conditionalFormatting sqref="AN16:AN31">
    <cfRule type="cellIs" dxfId="1796" priority="4795" stopIfTrue="1" operator="equal">
      <formula>"h"</formula>
    </cfRule>
    <cfRule type="cellIs" dxfId="1795" priority="4796" stopIfTrue="1" operator="equal">
      <formula>"g"</formula>
    </cfRule>
  </conditionalFormatting>
  <conditionalFormatting sqref="AN16:AN31">
    <cfRule type="cellIs" dxfId="1794" priority="4794" stopIfTrue="1" operator="equal">
      <formula>"f"</formula>
    </cfRule>
  </conditionalFormatting>
  <conditionalFormatting sqref="AN16:AN31">
    <cfRule type="cellIs" dxfId="1793" priority="4792" stopIfTrue="1" operator="equal">
      <formula>"h"</formula>
    </cfRule>
    <cfRule type="cellIs" dxfId="1792" priority="4793" stopIfTrue="1" operator="equal">
      <formula>"g"</formula>
    </cfRule>
  </conditionalFormatting>
  <conditionalFormatting sqref="AN16:AN31">
    <cfRule type="cellIs" dxfId="1791" priority="4791" stopIfTrue="1" operator="equal">
      <formula>"f"</formula>
    </cfRule>
  </conditionalFormatting>
  <conditionalFormatting sqref="AN16:AN31">
    <cfRule type="cellIs" dxfId="1790" priority="4789" stopIfTrue="1" operator="equal">
      <formula>"h"</formula>
    </cfRule>
    <cfRule type="cellIs" dxfId="1789" priority="4790" stopIfTrue="1" operator="equal">
      <formula>"g"</formula>
    </cfRule>
  </conditionalFormatting>
  <conditionalFormatting sqref="AN16:AN31">
    <cfRule type="cellIs" dxfId="1788" priority="4788" stopIfTrue="1" operator="equal">
      <formula>"f"</formula>
    </cfRule>
  </conditionalFormatting>
  <conditionalFormatting sqref="AN16:AN31">
    <cfRule type="cellIs" dxfId="1787" priority="4786" stopIfTrue="1" operator="equal">
      <formula>"h"</formula>
    </cfRule>
    <cfRule type="cellIs" dxfId="1786" priority="4787" stopIfTrue="1" operator="equal">
      <formula>"g"</formula>
    </cfRule>
  </conditionalFormatting>
  <conditionalFormatting sqref="AN16:AN31">
    <cfRule type="cellIs" dxfId="1785" priority="4785" stopIfTrue="1" operator="equal">
      <formula>"f"</formula>
    </cfRule>
  </conditionalFormatting>
  <conditionalFormatting sqref="AN16:AN31">
    <cfRule type="cellIs" dxfId="1784" priority="4783" stopIfTrue="1" operator="equal">
      <formula>"h"</formula>
    </cfRule>
    <cfRule type="cellIs" dxfId="1783" priority="4784" stopIfTrue="1" operator="equal">
      <formula>"g"</formula>
    </cfRule>
  </conditionalFormatting>
  <conditionalFormatting sqref="AN16:AN31">
    <cfRule type="cellIs" dxfId="1782" priority="4782" stopIfTrue="1" operator="equal">
      <formula>"f"</formula>
    </cfRule>
  </conditionalFormatting>
  <conditionalFormatting sqref="AN16:AN31">
    <cfRule type="cellIs" dxfId="1781" priority="4780" stopIfTrue="1" operator="equal">
      <formula>"h"</formula>
    </cfRule>
    <cfRule type="cellIs" dxfId="1780" priority="4781" stopIfTrue="1" operator="equal">
      <formula>"g"</formula>
    </cfRule>
  </conditionalFormatting>
  <conditionalFormatting sqref="AN16:AN31">
    <cfRule type="cellIs" dxfId="1779" priority="4776" stopIfTrue="1" operator="equal">
      <formula>"f"</formula>
    </cfRule>
  </conditionalFormatting>
  <conditionalFormatting sqref="AN16:AN31">
    <cfRule type="cellIs" dxfId="1778" priority="4774" stopIfTrue="1" operator="equal">
      <formula>"h"</formula>
    </cfRule>
    <cfRule type="cellIs" dxfId="1777" priority="4775" stopIfTrue="1" operator="equal">
      <formula>"g"</formula>
    </cfRule>
  </conditionalFormatting>
  <conditionalFormatting sqref="AN16:AN31">
    <cfRule type="cellIs" dxfId="1776" priority="4779" stopIfTrue="1" operator="equal">
      <formula>"f"</formula>
    </cfRule>
  </conditionalFormatting>
  <conditionalFormatting sqref="AN16:AN31">
    <cfRule type="cellIs" dxfId="1775" priority="4777" stopIfTrue="1" operator="equal">
      <formula>"h"</formula>
    </cfRule>
    <cfRule type="cellIs" dxfId="1774" priority="4778" stopIfTrue="1" operator="equal">
      <formula>"g"</formula>
    </cfRule>
  </conditionalFormatting>
  <conditionalFormatting sqref="AN16:AN31">
    <cfRule type="cellIs" dxfId="1773" priority="4773" stopIfTrue="1" operator="equal">
      <formula>"f"</formula>
    </cfRule>
  </conditionalFormatting>
  <conditionalFormatting sqref="AN16:AN31">
    <cfRule type="cellIs" dxfId="1772" priority="4771" stopIfTrue="1" operator="equal">
      <formula>"h"</formula>
    </cfRule>
    <cfRule type="cellIs" dxfId="1771" priority="4772" stopIfTrue="1" operator="equal">
      <formula>"g"</formula>
    </cfRule>
  </conditionalFormatting>
  <conditionalFormatting sqref="AN16:AN31">
    <cfRule type="cellIs" dxfId="1770" priority="4770" stopIfTrue="1" operator="equal">
      <formula>"f"</formula>
    </cfRule>
  </conditionalFormatting>
  <conditionalFormatting sqref="AN16:AN31">
    <cfRule type="cellIs" dxfId="1769" priority="4768" stopIfTrue="1" operator="equal">
      <formula>"h"</formula>
    </cfRule>
    <cfRule type="cellIs" dxfId="1768" priority="4769" stopIfTrue="1" operator="equal">
      <formula>"g"</formula>
    </cfRule>
  </conditionalFormatting>
  <conditionalFormatting sqref="AN16:AN31">
    <cfRule type="cellIs" dxfId="1767" priority="4767" stopIfTrue="1" operator="equal">
      <formula>"f"</formula>
    </cfRule>
  </conditionalFormatting>
  <conditionalFormatting sqref="AN16:AN31">
    <cfRule type="cellIs" dxfId="1766" priority="4765" stopIfTrue="1" operator="equal">
      <formula>"h"</formula>
    </cfRule>
    <cfRule type="cellIs" dxfId="1765" priority="4766" stopIfTrue="1" operator="equal">
      <formula>"g"</formula>
    </cfRule>
  </conditionalFormatting>
  <conditionalFormatting sqref="AN16:AN31">
    <cfRule type="cellIs" dxfId="1764" priority="4764" stopIfTrue="1" operator="equal">
      <formula>"f"</formula>
    </cfRule>
  </conditionalFormatting>
  <conditionalFormatting sqref="AN16:AN31">
    <cfRule type="cellIs" dxfId="1763" priority="4762" stopIfTrue="1" operator="equal">
      <formula>"h"</formula>
    </cfRule>
    <cfRule type="cellIs" dxfId="1762" priority="4763" stopIfTrue="1" operator="equal">
      <formula>"g"</formula>
    </cfRule>
  </conditionalFormatting>
  <conditionalFormatting sqref="AN16:AN31">
    <cfRule type="cellIs" dxfId="1761" priority="4761" stopIfTrue="1" operator="equal">
      <formula>"f"</formula>
    </cfRule>
  </conditionalFormatting>
  <conditionalFormatting sqref="AN16:AN31">
    <cfRule type="cellIs" dxfId="1760" priority="4759" stopIfTrue="1" operator="equal">
      <formula>"h"</formula>
    </cfRule>
    <cfRule type="cellIs" dxfId="1759" priority="4760" stopIfTrue="1" operator="equal">
      <formula>"g"</formula>
    </cfRule>
  </conditionalFormatting>
  <conditionalFormatting sqref="AN16:AN31">
    <cfRule type="cellIs" dxfId="1758" priority="4758" stopIfTrue="1" operator="equal">
      <formula>"f"</formula>
    </cfRule>
  </conditionalFormatting>
  <conditionalFormatting sqref="AN16:AN31">
    <cfRule type="cellIs" dxfId="1757" priority="4756" stopIfTrue="1" operator="equal">
      <formula>"h"</formula>
    </cfRule>
    <cfRule type="cellIs" dxfId="1756" priority="4757" stopIfTrue="1" operator="equal">
      <formula>"g"</formula>
    </cfRule>
  </conditionalFormatting>
  <conditionalFormatting sqref="AN16:AN31">
    <cfRule type="cellIs" dxfId="1755" priority="4755" stopIfTrue="1" operator="equal">
      <formula>"f"</formula>
    </cfRule>
  </conditionalFormatting>
  <conditionalFormatting sqref="AN16:AN31">
    <cfRule type="cellIs" dxfId="1754" priority="4753" stopIfTrue="1" operator="equal">
      <formula>"h"</formula>
    </cfRule>
    <cfRule type="cellIs" dxfId="1753" priority="4754" stopIfTrue="1" operator="equal">
      <formula>"g"</formula>
    </cfRule>
  </conditionalFormatting>
  <conditionalFormatting sqref="AN16:AN31">
    <cfRule type="cellIs" dxfId="1752" priority="4752" stopIfTrue="1" operator="equal">
      <formula>"f"</formula>
    </cfRule>
  </conditionalFormatting>
  <conditionalFormatting sqref="AN16:AN31">
    <cfRule type="cellIs" dxfId="1751" priority="4750" stopIfTrue="1" operator="equal">
      <formula>"h"</formula>
    </cfRule>
    <cfRule type="cellIs" dxfId="1750" priority="4751" stopIfTrue="1" operator="equal">
      <formula>"g"</formula>
    </cfRule>
  </conditionalFormatting>
  <conditionalFormatting sqref="AN16:AN31">
    <cfRule type="cellIs" dxfId="1749" priority="4749" stopIfTrue="1" operator="equal">
      <formula>"f"</formula>
    </cfRule>
  </conditionalFormatting>
  <conditionalFormatting sqref="AN16:AN31">
    <cfRule type="cellIs" dxfId="1748" priority="4747" stopIfTrue="1" operator="equal">
      <formula>"h"</formula>
    </cfRule>
    <cfRule type="cellIs" dxfId="1747" priority="4748" stopIfTrue="1" operator="equal">
      <formula>"g"</formula>
    </cfRule>
  </conditionalFormatting>
  <conditionalFormatting sqref="AN16:AN31">
    <cfRule type="cellIs" dxfId="1746" priority="4746" stopIfTrue="1" operator="equal">
      <formula>"f"</formula>
    </cfRule>
  </conditionalFormatting>
  <conditionalFormatting sqref="AN16:AN31">
    <cfRule type="cellIs" dxfId="1745" priority="4744" stopIfTrue="1" operator="equal">
      <formula>"h"</formula>
    </cfRule>
    <cfRule type="cellIs" dxfId="1744" priority="4745" stopIfTrue="1" operator="equal">
      <formula>"g"</formula>
    </cfRule>
  </conditionalFormatting>
  <conditionalFormatting sqref="AN16:AN31">
    <cfRule type="cellIs" dxfId="1743" priority="4743" stopIfTrue="1" operator="equal">
      <formula>"f"</formula>
    </cfRule>
  </conditionalFormatting>
  <conditionalFormatting sqref="AN16:AN31">
    <cfRule type="cellIs" dxfId="1742" priority="4741" stopIfTrue="1" operator="equal">
      <formula>"h"</formula>
    </cfRule>
    <cfRule type="cellIs" dxfId="1741" priority="4742" stopIfTrue="1" operator="equal">
      <formula>"g"</formula>
    </cfRule>
  </conditionalFormatting>
  <conditionalFormatting sqref="AQ16:AR31">
    <cfRule type="cellIs" dxfId="1740" priority="4740" stopIfTrue="1" operator="equal">
      <formula>"f"</formula>
    </cfRule>
  </conditionalFormatting>
  <conditionalFormatting sqref="AQ16:AR31">
    <cfRule type="cellIs" dxfId="1739" priority="4738" stopIfTrue="1" operator="equal">
      <formula>"h"</formula>
    </cfRule>
    <cfRule type="cellIs" dxfId="1738" priority="4739" stopIfTrue="1" operator="equal">
      <formula>"g"</formula>
    </cfRule>
  </conditionalFormatting>
  <conditionalFormatting sqref="BD16:BD31">
    <cfRule type="cellIs" dxfId="1737" priority="4587" stopIfTrue="1" operator="equal">
      <formula>"f"</formula>
    </cfRule>
  </conditionalFormatting>
  <conditionalFormatting sqref="BD16:BD31">
    <cfRule type="cellIs" dxfId="1736" priority="4585" stopIfTrue="1" operator="equal">
      <formula>"h"</formula>
    </cfRule>
    <cfRule type="cellIs" dxfId="1735" priority="4586" stopIfTrue="1" operator="equal">
      <formula>"g"</formula>
    </cfRule>
  </conditionalFormatting>
  <conditionalFormatting sqref="BD16:BD31">
    <cfRule type="cellIs" dxfId="1734" priority="4584" stopIfTrue="1" operator="equal">
      <formula>"f"</formula>
    </cfRule>
  </conditionalFormatting>
  <conditionalFormatting sqref="BD16:BD31">
    <cfRule type="cellIs" dxfId="1733" priority="4582" stopIfTrue="1" operator="equal">
      <formula>"h"</formula>
    </cfRule>
    <cfRule type="cellIs" dxfId="1732" priority="4583" stopIfTrue="1" operator="equal">
      <formula>"g"</formula>
    </cfRule>
  </conditionalFormatting>
  <conditionalFormatting sqref="BD16:BD31">
    <cfRule type="cellIs" dxfId="1731" priority="4581" stopIfTrue="1" operator="equal">
      <formula>"f"</formula>
    </cfRule>
  </conditionalFormatting>
  <conditionalFormatting sqref="BD16:BD31">
    <cfRule type="cellIs" dxfId="1730" priority="4579" stopIfTrue="1" operator="equal">
      <formula>"h"</formula>
    </cfRule>
    <cfRule type="cellIs" dxfId="1729" priority="4580" stopIfTrue="1" operator="equal">
      <formula>"g"</formula>
    </cfRule>
  </conditionalFormatting>
  <conditionalFormatting sqref="BD16:BD31">
    <cfRule type="cellIs" dxfId="1728" priority="4578" stopIfTrue="1" operator="equal">
      <formula>"f"</formula>
    </cfRule>
  </conditionalFormatting>
  <conditionalFormatting sqref="BD16:BD31">
    <cfRule type="cellIs" dxfId="1727" priority="4576" stopIfTrue="1" operator="equal">
      <formula>"h"</formula>
    </cfRule>
    <cfRule type="cellIs" dxfId="1726" priority="4577" stopIfTrue="1" operator="equal">
      <formula>"g"</formula>
    </cfRule>
  </conditionalFormatting>
  <conditionalFormatting sqref="AS17:AU31 AU16">
    <cfRule type="cellIs" dxfId="1725" priority="4671" stopIfTrue="1" operator="equal">
      <formula>"f"</formula>
    </cfRule>
  </conditionalFormatting>
  <conditionalFormatting sqref="AS17:AU31 AU16">
    <cfRule type="cellIs" dxfId="1724" priority="4669" stopIfTrue="1" operator="equal">
      <formula>"h"</formula>
    </cfRule>
    <cfRule type="cellIs" dxfId="1723" priority="4670" stopIfTrue="1" operator="equal">
      <formula>"g"</formula>
    </cfRule>
  </conditionalFormatting>
  <conditionalFormatting sqref="AS17:AU31 AU16">
    <cfRule type="cellIs" dxfId="1722" priority="4668" stopIfTrue="1" operator="equal">
      <formula>"f"</formula>
    </cfRule>
  </conditionalFormatting>
  <conditionalFormatting sqref="AS17:AU31 AU16">
    <cfRule type="cellIs" dxfId="1721" priority="4666" stopIfTrue="1" operator="equal">
      <formula>"h"</formula>
    </cfRule>
    <cfRule type="cellIs" dxfId="1720" priority="4667" stopIfTrue="1" operator="equal">
      <formula>"g"</formula>
    </cfRule>
  </conditionalFormatting>
  <conditionalFormatting sqref="AS17:AU31 AU16">
    <cfRule type="cellIs" dxfId="1719" priority="4665" stopIfTrue="1" operator="equal">
      <formula>"f"</formula>
    </cfRule>
  </conditionalFormatting>
  <conditionalFormatting sqref="AS17:AU31 AU16">
    <cfRule type="cellIs" dxfId="1718" priority="4663" stopIfTrue="1" operator="equal">
      <formula>"h"</formula>
    </cfRule>
    <cfRule type="cellIs" dxfId="1717" priority="4664" stopIfTrue="1" operator="equal">
      <formula>"g"</formula>
    </cfRule>
  </conditionalFormatting>
  <conditionalFormatting sqref="AS17:AU31 AU16">
    <cfRule type="cellIs" dxfId="1716" priority="4662" stopIfTrue="1" operator="equal">
      <formula>"f"</formula>
    </cfRule>
  </conditionalFormatting>
  <conditionalFormatting sqref="AS17:AU31 AU16">
    <cfRule type="cellIs" dxfId="1715" priority="4660" stopIfTrue="1" operator="equal">
      <formula>"h"</formula>
    </cfRule>
    <cfRule type="cellIs" dxfId="1714" priority="4661" stopIfTrue="1" operator="equal">
      <formula>"g"</formula>
    </cfRule>
  </conditionalFormatting>
  <conditionalFormatting sqref="AS17:AU31 AU16">
    <cfRule type="cellIs" dxfId="1713" priority="4656" stopIfTrue="1" operator="equal">
      <formula>"f"</formula>
    </cfRule>
  </conditionalFormatting>
  <conditionalFormatting sqref="AS17:AU31 AU16">
    <cfRule type="cellIs" dxfId="1712" priority="4654" stopIfTrue="1" operator="equal">
      <formula>"h"</formula>
    </cfRule>
    <cfRule type="cellIs" dxfId="1711" priority="4655" stopIfTrue="1" operator="equal">
      <formula>"g"</formula>
    </cfRule>
  </conditionalFormatting>
  <conditionalFormatting sqref="AS17:AU31 AU16">
    <cfRule type="cellIs" dxfId="1710" priority="4653" stopIfTrue="1" operator="equal">
      <formula>"f"</formula>
    </cfRule>
  </conditionalFormatting>
  <conditionalFormatting sqref="AS17:AU31 AU16">
    <cfRule type="cellIs" dxfId="1709" priority="4651" stopIfTrue="1" operator="equal">
      <formula>"h"</formula>
    </cfRule>
    <cfRule type="cellIs" dxfId="1708" priority="4652" stopIfTrue="1" operator="equal">
      <formula>"g"</formula>
    </cfRule>
  </conditionalFormatting>
  <conditionalFormatting sqref="AS17:AU31 AU16">
    <cfRule type="cellIs" dxfId="1707" priority="4650" stopIfTrue="1" operator="equal">
      <formula>"f"</formula>
    </cfRule>
  </conditionalFormatting>
  <conditionalFormatting sqref="AS17:AU31 AU16">
    <cfRule type="cellIs" dxfId="1706" priority="4648" stopIfTrue="1" operator="equal">
      <formula>"h"</formula>
    </cfRule>
    <cfRule type="cellIs" dxfId="1705" priority="4649" stopIfTrue="1" operator="equal">
      <formula>"g"</formula>
    </cfRule>
  </conditionalFormatting>
  <conditionalFormatting sqref="AS17:AU31 AU16">
    <cfRule type="cellIs" dxfId="1704" priority="4659" stopIfTrue="1" operator="equal">
      <formula>"f"</formula>
    </cfRule>
  </conditionalFormatting>
  <conditionalFormatting sqref="AS17:AU31 AU16">
    <cfRule type="cellIs" dxfId="1703" priority="4657" stopIfTrue="1" operator="equal">
      <formula>"h"</formula>
    </cfRule>
    <cfRule type="cellIs" dxfId="1702" priority="4658" stopIfTrue="1" operator="equal">
      <formula>"g"</formula>
    </cfRule>
  </conditionalFormatting>
  <conditionalFormatting sqref="AS17:AU31 AU16">
    <cfRule type="cellIs" dxfId="1701" priority="4647" stopIfTrue="1" operator="equal">
      <formula>"f"</formula>
    </cfRule>
  </conditionalFormatting>
  <conditionalFormatting sqref="AS17:AU31 AU16">
    <cfRule type="cellIs" dxfId="1700" priority="4645" stopIfTrue="1" operator="equal">
      <formula>"h"</formula>
    </cfRule>
    <cfRule type="cellIs" dxfId="1699" priority="4646" stopIfTrue="1" operator="equal">
      <formula>"g"</formula>
    </cfRule>
  </conditionalFormatting>
  <conditionalFormatting sqref="AX16:AY31">
    <cfRule type="cellIs" dxfId="1698" priority="4644" stopIfTrue="1" operator="equal">
      <formula>"f"</formula>
    </cfRule>
  </conditionalFormatting>
  <conditionalFormatting sqref="AX16:AY31">
    <cfRule type="cellIs" dxfId="1697" priority="4642" stopIfTrue="1" operator="equal">
      <formula>"h"</formula>
    </cfRule>
    <cfRule type="cellIs" dxfId="1696" priority="4643" stopIfTrue="1" operator="equal">
      <formula>"g"</formula>
    </cfRule>
  </conditionalFormatting>
  <conditionalFormatting sqref="AX16:AY31">
    <cfRule type="cellIs" dxfId="1695" priority="4638" stopIfTrue="1" operator="equal">
      <formula>"f"</formula>
    </cfRule>
  </conditionalFormatting>
  <conditionalFormatting sqref="AX16:AY31">
    <cfRule type="cellIs" dxfId="1694" priority="4636" stopIfTrue="1" operator="equal">
      <formula>"h"</formula>
    </cfRule>
    <cfRule type="cellIs" dxfId="1693" priority="4637" stopIfTrue="1" operator="equal">
      <formula>"g"</formula>
    </cfRule>
  </conditionalFormatting>
  <conditionalFormatting sqref="AX16:AY31">
    <cfRule type="cellIs" dxfId="1692" priority="4641" stopIfTrue="1" operator="equal">
      <formula>"f"</formula>
    </cfRule>
  </conditionalFormatting>
  <conditionalFormatting sqref="AX16:AY31">
    <cfRule type="cellIs" dxfId="1691" priority="4639" stopIfTrue="1" operator="equal">
      <formula>"h"</formula>
    </cfRule>
    <cfRule type="cellIs" dxfId="1690" priority="4640" stopIfTrue="1" operator="equal">
      <formula>"g"</formula>
    </cfRule>
  </conditionalFormatting>
  <conditionalFormatting sqref="AX16:AY31">
    <cfRule type="cellIs" dxfId="1689" priority="4635" stopIfTrue="1" operator="equal">
      <formula>"f"</formula>
    </cfRule>
  </conditionalFormatting>
  <conditionalFormatting sqref="AX16:AY31">
    <cfRule type="cellIs" dxfId="1688" priority="4633" stopIfTrue="1" operator="equal">
      <formula>"h"</formula>
    </cfRule>
    <cfRule type="cellIs" dxfId="1687" priority="4634" stopIfTrue="1" operator="equal">
      <formula>"g"</formula>
    </cfRule>
  </conditionalFormatting>
  <conditionalFormatting sqref="AX16:AY31">
    <cfRule type="cellIs" dxfId="1686" priority="4632" stopIfTrue="1" operator="equal">
      <formula>"f"</formula>
    </cfRule>
  </conditionalFormatting>
  <conditionalFormatting sqref="AX16:AY31">
    <cfRule type="cellIs" dxfId="1685" priority="4630" stopIfTrue="1" operator="equal">
      <formula>"h"</formula>
    </cfRule>
    <cfRule type="cellIs" dxfId="1684" priority="4631" stopIfTrue="1" operator="equal">
      <formula>"g"</formula>
    </cfRule>
  </conditionalFormatting>
  <conditionalFormatting sqref="AX16:AY31">
    <cfRule type="cellIs" dxfId="1683" priority="4626" stopIfTrue="1" operator="equal">
      <formula>"f"</formula>
    </cfRule>
  </conditionalFormatting>
  <conditionalFormatting sqref="AX16:AY31">
    <cfRule type="cellIs" dxfId="1682" priority="4624" stopIfTrue="1" operator="equal">
      <formula>"h"</formula>
    </cfRule>
    <cfRule type="cellIs" dxfId="1681" priority="4625" stopIfTrue="1" operator="equal">
      <formula>"g"</formula>
    </cfRule>
  </conditionalFormatting>
  <conditionalFormatting sqref="AX16:AY31">
    <cfRule type="cellIs" dxfId="1680" priority="4629" stopIfTrue="1" operator="equal">
      <formula>"f"</formula>
    </cfRule>
  </conditionalFormatting>
  <conditionalFormatting sqref="AX16:AY31">
    <cfRule type="cellIs" dxfId="1679" priority="4627" stopIfTrue="1" operator="equal">
      <formula>"h"</formula>
    </cfRule>
    <cfRule type="cellIs" dxfId="1678" priority="4628" stopIfTrue="1" operator="equal">
      <formula>"g"</formula>
    </cfRule>
  </conditionalFormatting>
  <conditionalFormatting sqref="AX16:AY31">
    <cfRule type="cellIs" dxfId="1677" priority="4623" stopIfTrue="1" operator="equal">
      <formula>"f"</formula>
    </cfRule>
  </conditionalFormatting>
  <conditionalFormatting sqref="AX16:AY31">
    <cfRule type="cellIs" dxfId="1676" priority="4621" stopIfTrue="1" operator="equal">
      <formula>"h"</formula>
    </cfRule>
    <cfRule type="cellIs" dxfId="1675" priority="4622" stopIfTrue="1" operator="equal">
      <formula>"g"</formula>
    </cfRule>
  </conditionalFormatting>
  <conditionalFormatting sqref="BC16:BC31">
    <cfRule type="cellIs" dxfId="1674" priority="4620" stopIfTrue="1" operator="equal">
      <formula>"f"</formula>
    </cfRule>
  </conditionalFormatting>
  <conditionalFormatting sqref="BC16:BC31">
    <cfRule type="cellIs" dxfId="1673" priority="4618" stopIfTrue="1" operator="equal">
      <formula>"h"</formula>
    </cfRule>
    <cfRule type="cellIs" dxfId="1672" priority="4619" stopIfTrue="1" operator="equal">
      <formula>"g"</formula>
    </cfRule>
  </conditionalFormatting>
  <conditionalFormatting sqref="BC16:BC31">
    <cfRule type="cellIs" dxfId="1671" priority="4617" stopIfTrue="1" operator="equal">
      <formula>"f"</formula>
    </cfRule>
  </conditionalFormatting>
  <conditionalFormatting sqref="BC16:BC31">
    <cfRule type="cellIs" dxfId="1670" priority="4615" stopIfTrue="1" operator="equal">
      <formula>"h"</formula>
    </cfRule>
    <cfRule type="cellIs" dxfId="1669" priority="4616" stopIfTrue="1" operator="equal">
      <formula>"g"</formula>
    </cfRule>
  </conditionalFormatting>
  <conditionalFormatting sqref="BC16:BC31">
    <cfRule type="cellIs" dxfId="1668" priority="4614" stopIfTrue="1" operator="equal">
      <formula>"f"</formula>
    </cfRule>
  </conditionalFormatting>
  <conditionalFormatting sqref="BC16:BC31">
    <cfRule type="cellIs" dxfId="1667" priority="4612" stopIfTrue="1" operator="equal">
      <formula>"h"</formula>
    </cfRule>
    <cfRule type="cellIs" dxfId="1666" priority="4613" stopIfTrue="1" operator="equal">
      <formula>"g"</formula>
    </cfRule>
  </conditionalFormatting>
  <conditionalFormatting sqref="BC16:BC31">
    <cfRule type="cellIs" dxfId="1665" priority="4608" stopIfTrue="1" operator="equal">
      <formula>"f"</formula>
    </cfRule>
  </conditionalFormatting>
  <conditionalFormatting sqref="BC16:BC31">
    <cfRule type="cellIs" dxfId="1664" priority="4606" stopIfTrue="1" operator="equal">
      <formula>"h"</formula>
    </cfRule>
    <cfRule type="cellIs" dxfId="1663" priority="4607" stopIfTrue="1" operator="equal">
      <formula>"g"</formula>
    </cfRule>
  </conditionalFormatting>
  <conditionalFormatting sqref="BC16:BC31">
    <cfRule type="cellIs" dxfId="1662" priority="4605" stopIfTrue="1" operator="equal">
      <formula>"f"</formula>
    </cfRule>
  </conditionalFormatting>
  <conditionalFormatting sqref="BC16:BC31">
    <cfRule type="cellIs" dxfId="1661" priority="4603" stopIfTrue="1" operator="equal">
      <formula>"h"</formula>
    </cfRule>
    <cfRule type="cellIs" dxfId="1660" priority="4604" stopIfTrue="1" operator="equal">
      <formula>"g"</formula>
    </cfRule>
  </conditionalFormatting>
  <conditionalFormatting sqref="BC16:BC31">
    <cfRule type="cellIs" dxfId="1659" priority="4602" stopIfTrue="1" operator="equal">
      <formula>"f"</formula>
    </cfRule>
  </conditionalFormatting>
  <conditionalFormatting sqref="BC16:BC31">
    <cfRule type="cellIs" dxfId="1658" priority="4600" stopIfTrue="1" operator="equal">
      <formula>"h"</formula>
    </cfRule>
    <cfRule type="cellIs" dxfId="1657" priority="4601" stopIfTrue="1" operator="equal">
      <formula>"g"</formula>
    </cfRule>
  </conditionalFormatting>
  <conditionalFormatting sqref="BC16:BC31">
    <cfRule type="cellIs" dxfId="1656" priority="4611" stopIfTrue="1" operator="equal">
      <formula>"f"</formula>
    </cfRule>
  </conditionalFormatting>
  <conditionalFormatting sqref="BC16:BC31">
    <cfRule type="cellIs" dxfId="1655" priority="4609" stopIfTrue="1" operator="equal">
      <formula>"h"</formula>
    </cfRule>
    <cfRule type="cellIs" dxfId="1654" priority="4610" stopIfTrue="1" operator="equal">
      <formula>"g"</formula>
    </cfRule>
  </conditionalFormatting>
  <conditionalFormatting sqref="BC16:BC31">
    <cfRule type="cellIs" dxfId="1653" priority="4599" stopIfTrue="1" operator="equal">
      <formula>"f"</formula>
    </cfRule>
  </conditionalFormatting>
  <conditionalFormatting sqref="BC16:BC31">
    <cfRule type="cellIs" dxfId="1652" priority="4597" stopIfTrue="1" operator="equal">
      <formula>"h"</formula>
    </cfRule>
    <cfRule type="cellIs" dxfId="1651" priority="4598" stopIfTrue="1" operator="equal">
      <formula>"g"</formula>
    </cfRule>
  </conditionalFormatting>
  <conditionalFormatting sqref="BD16:BD31">
    <cfRule type="cellIs" dxfId="1650" priority="4596" stopIfTrue="1" operator="equal">
      <formula>"f"</formula>
    </cfRule>
  </conditionalFormatting>
  <conditionalFormatting sqref="BD16:BD31">
    <cfRule type="cellIs" dxfId="1649" priority="4594" stopIfTrue="1" operator="equal">
      <formula>"h"</formula>
    </cfRule>
    <cfRule type="cellIs" dxfId="1648" priority="4595" stopIfTrue="1" operator="equal">
      <formula>"g"</formula>
    </cfRule>
  </conditionalFormatting>
  <conditionalFormatting sqref="BD16:BD31">
    <cfRule type="cellIs" dxfId="1647" priority="4590" stopIfTrue="1" operator="equal">
      <formula>"f"</formula>
    </cfRule>
  </conditionalFormatting>
  <conditionalFormatting sqref="BD16:BD31">
    <cfRule type="cellIs" dxfId="1646" priority="4588" stopIfTrue="1" operator="equal">
      <formula>"h"</formula>
    </cfRule>
    <cfRule type="cellIs" dxfId="1645" priority="4589" stopIfTrue="1" operator="equal">
      <formula>"g"</formula>
    </cfRule>
  </conditionalFormatting>
  <conditionalFormatting sqref="BD16:BD31">
    <cfRule type="cellIs" dxfId="1644" priority="4593" stopIfTrue="1" operator="equal">
      <formula>"f"</formula>
    </cfRule>
  </conditionalFormatting>
  <conditionalFormatting sqref="BD16:BD31">
    <cfRule type="cellIs" dxfId="1643" priority="4591" stopIfTrue="1" operator="equal">
      <formula>"h"</formula>
    </cfRule>
    <cfRule type="cellIs" dxfId="1642" priority="4592" stopIfTrue="1" operator="equal">
      <formula>"g"</formula>
    </cfRule>
  </conditionalFormatting>
  <conditionalFormatting sqref="BO16:BO31">
    <cfRule type="cellIs" dxfId="1641" priority="4191" stopIfTrue="1" operator="equal">
      <formula>"f"</formula>
    </cfRule>
  </conditionalFormatting>
  <conditionalFormatting sqref="BO16:BO31">
    <cfRule type="cellIs" dxfId="1640" priority="4189" stopIfTrue="1" operator="equal">
      <formula>"h"</formula>
    </cfRule>
    <cfRule type="cellIs" dxfId="1639" priority="4190" stopIfTrue="1" operator="equal">
      <formula>"g"</formula>
    </cfRule>
  </conditionalFormatting>
  <conditionalFormatting sqref="BC16:BD31">
    <cfRule type="cellIs" dxfId="1638" priority="4551" stopIfTrue="1" operator="equal">
      <formula>"f"</formula>
    </cfRule>
  </conditionalFormatting>
  <conditionalFormatting sqref="BC16:BD31">
    <cfRule type="cellIs" dxfId="1637" priority="4549" stopIfTrue="1" operator="equal">
      <formula>"h"</formula>
    </cfRule>
    <cfRule type="cellIs" dxfId="1636" priority="4550" stopIfTrue="1" operator="equal">
      <formula>"g"</formula>
    </cfRule>
  </conditionalFormatting>
  <conditionalFormatting sqref="BC16:BC31">
    <cfRule type="cellIs" dxfId="1635" priority="4548" stopIfTrue="1" operator="equal">
      <formula>"f"</formula>
    </cfRule>
  </conditionalFormatting>
  <conditionalFormatting sqref="BC16:BC31">
    <cfRule type="cellIs" dxfId="1634" priority="4546" stopIfTrue="1" operator="equal">
      <formula>"h"</formula>
    </cfRule>
    <cfRule type="cellIs" dxfId="1633" priority="4547" stopIfTrue="1" operator="equal">
      <formula>"g"</formula>
    </cfRule>
  </conditionalFormatting>
  <conditionalFormatting sqref="BC16:BC31">
    <cfRule type="cellIs" dxfId="1632" priority="4545" stopIfTrue="1" operator="equal">
      <formula>"f"</formula>
    </cfRule>
  </conditionalFormatting>
  <conditionalFormatting sqref="BC16:BC31">
    <cfRule type="cellIs" dxfId="1631" priority="4543" stopIfTrue="1" operator="equal">
      <formula>"h"</formula>
    </cfRule>
    <cfRule type="cellIs" dxfId="1630" priority="4544" stopIfTrue="1" operator="equal">
      <formula>"g"</formula>
    </cfRule>
  </conditionalFormatting>
  <conditionalFormatting sqref="BC16:BC31">
    <cfRule type="cellIs" dxfId="1629" priority="4542" stopIfTrue="1" operator="equal">
      <formula>"f"</formula>
    </cfRule>
  </conditionalFormatting>
  <conditionalFormatting sqref="BC16:BC31">
    <cfRule type="cellIs" dxfId="1628" priority="4540" stopIfTrue="1" operator="equal">
      <formula>"h"</formula>
    </cfRule>
    <cfRule type="cellIs" dxfId="1627" priority="4541" stopIfTrue="1" operator="equal">
      <formula>"g"</formula>
    </cfRule>
  </conditionalFormatting>
  <conditionalFormatting sqref="BC16:BC31">
    <cfRule type="cellIs" dxfId="1626" priority="4539" stopIfTrue="1" operator="equal">
      <formula>"f"</formula>
    </cfRule>
  </conditionalFormatting>
  <conditionalFormatting sqref="BC16:BC31">
    <cfRule type="cellIs" dxfId="1625" priority="4537" stopIfTrue="1" operator="equal">
      <formula>"h"</formula>
    </cfRule>
    <cfRule type="cellIs" dxfId="1624" priority="4538" stopIfTrue="1" operator="equal">
      <formula>"g"</formula>
    </cfRule>
  </conditionalFormatting>
  <conditionalFormatting sqref="BC16:BC31">
    <cfRule type="cellIs" dxfId="1623" priority="4536" stopIfTrue="1" operator="equal">
      <formula>"f"</formula>
    </cfRule>
  </conditionalFormatting>
  <conditionalFormatting sqref="BC16:BC31">
    <cfRule type="cellIs" dxfId="1622" priority="4534" stopIfTrue="1" operator="equal">
      <formula>"h"</formula>
    </cfRule>
    <cfRule type="cellIs" dxfId="1621" priority="4535" stopIfTrue="1" operator="equal">
      <formula>"g"</formula>
    </cfRule>
  </conditionalFormatting>
  <conditionalFormatting sqref="BC16:BC31">
    <cfRule type="cellIs" dxfId="1620" priority="4533" stopIfTrue="1" operator="equal">
      <formula>"f"</formula>
    </cfRule>
  </conditionalFormatting>
  <conditionalFormatting sqref="BC16:BC31">
    <cfRule type="cellIs" dxfId="1619" priority="4531" stopIfTrue="1" operator="equal">
      <formula>"h"</formula>
    </cfRule>
    <cfRule type="cellIs" dxfId="1618" priority="4532" stopIfTrue="1" operator="equal">
      <formula>"g"</formula>
    </cfRule>
  </conditionalFormatting>
  <conditionalFormatting sqref="BC16:BC31">
    <cfRule type="cellIs" dxfId="1617" priority="4530" stopIfTrue="1" operator="equal">
      <formula>"f"</formula>
    </cfRule>
  </conditionalFormatting>
  <conditionalFormatting sqref="BC16:BC31">
    <cfRule type="cellIs" dxfId="1616" priority="4528" stopIfTrue="1" operator="equal">
      <formula>"h"</formula>
    </cfRule>
    <cfRule type="cellIs" dxfId="1615" priority="4529" stopIfTrue="1" operator="equal">
      <formula>"g"</formula>
    </cfRule>
  </conditionalFormatting>
  <conditionalFormatting sqref="BC16:BC31">
    <cfRule type="cellIs" dxfId="1614" priority="4527" stopIfTrue="1" operator="equal">
      <formula>"f"</formula>
    </cfRule>
  </conditionalFormatting>
  <conditionalFormatting sqref="BC16:BC31">
    <cfRule type="cellIs" dxfId="1613" priority="4525" stopIfTrue="1" operator="equal">
      <formula>"h"</formula>
    </cfRule>
    <cfRule type="cellIs" dxfId="1612" priority="4526" stopIfTrue="1" operator="equal">
      <formula>"g"</formula>
    </cfRule>
  </conditionalFormatting>
  <conditionalFormatting sqref="AZ16:BB31">
    <cfRule type="cellIs" dxfId="1611" priority="4524" stopIfTrue="1" operator="equal">
      <formula>"f"</formula>
    </cfRule>
  </conditionalFormatting>
  <conditionalFormatting sqref="AZ16:BB31">
    <cfRule type="cellIs" dxfId="1610" priority="4522" stopIfTrue="1" operator="equal">
      <formula>"h"</formula>
    </cfRule>
    <cfRule type="cellIs" dxfId="1609" priority="4523" stopIfTrue="1" operator="equal">
      <formula>"g"</formula>
    </cfRule>
  </conditionalFormatting>
  <conditionalFormatting sqref="AZ16:BB31">
    <cfRule type="cellIs" dxfId="1608" priority="4518" stopIfTrue="1" operator="equal">
      <formula>"f"</formula>
    </cfRule>
  </conditionalFormatting>
  <conditionalFormatting sqref="AZ16:BB31">
    <cfRule type="cellIs" dxfId="1607" priority="4516" stopIfTrue="1" operator="equal">
      <formula>"h"</formula>
    </cfRule>
    <cfRule type="cellIs" dxfId="1606" priority="4517" stopIfTrue="1" operator="equal">
      <formula>"g"</formula>
    </cfRule>
  </conditionalFormatting>
  <conditionalFormatting sqref="AZ16:BB31">
    <cfRule type="cellIs" dxfId="1605" priority="4521" stopIfTrue="1" operator="equal">
      <formula>"f"</formula>
    </cfRule>
  </conditionalFormatting>
  <conditionalFormatting sqref="AZ16:BB31">
    <cfRule type="cellIs" dxfId="1604" priority="4519" stopIfTrue="1" operator="equal">
      <formula>"h"</formula>
    </cfRule>
    <cfRule type="cellIs" dxfId="1603" priority="4520" stopIfTrue="1" operator="equal">
      <formula>"g"</formula>
    </cfRule>
  </conditionalFormatting>
  <conditionalFormatting sqref="AZ16:BB31">
    <cfRule type="cellIs" dxfId="1602" priority="4515" stopIfTrue="1" operator="equal">
      <formula>"f"</formula>
    </cfRule>
  </conditionalFormatting>
  <conditionalFormatting sqref="AZ16:BB31">
    <cfRule type="cellIs" dxfId="1601" priority="4513" stopIfTrue="1" operator="equal">
      <formula>"h"</formula>
    </cfRule>
    <cfRule type="cellIs" dxfId="1600" priority="4514" stopIfTrue="1" operator="equal">
      <formula>"g"</formula>
    </cfRule>
  </conditionalFormatting>
  <conditionalFormatting sqref="AZ16:BB31">
    <cfRule type="cellIs" dxfId="1599" priority="4512" stopIfTrue="1" operator="equal">
      <formula>"f"</formula>
    </cfRule>
  </conditionalFormatting>
  <conditionalFormatting sqref="AZ16:BB31">
    <cfRule type="cellIs" dxfId="1598" priority="4510" stopIfTrue="1" operator="equal">
      <formula>"h"</formula>
    </cfRule>
    <cfRule type="cellIs" dxfId="1597" priority="4511" stopIfTrue="1" operator="equal">
      <formula>"g"</formula>
    </cfRule>
  </conditionalFormatting>
  <conditionalFormatting sqref="AZ16:BB31">
    <cfRule type="cellIs" dxfId="1596" priority="4506" stopIfTrue="1" operator="equal">
      <formula>"f"</formula>
    </cfRule>
  </conditionalFormatting>
  <conditionalFormatting sqref="AZ16:BB31">
    <cfRule type="cellIs" dxfId="1595" priority="4504" stopIfTrue="1" operator="equal">
      <formula>"h"</formula>
    </cfRule>
    <cfRule type="cellIs" dxfId="1594" priority="4505" stopIfTrue="1" operator="equal">
      <formula>"g"</formula>
    </cfRule>
  </conditionalFormatting>
  <conditionalFormatting sqref="AZ16:BB31">
    <cfRule type="cellIs" dxfId="1593" priority="4509" stopIfTrue="1" operator="equal">
      <formula>"f"</formula>
    </cfRule>
  </conditionalFormatting>
  <conditionalFormatting sqref="AZ16:BB31">
    <cfRule type="cellIs" dxfId="1592" priority="4507" stopIfTrue="1" operator="equal">
      <formula>"h"</formula>
    </cfRule>
    <cfRule type="cellIs" dxfId="1591" priority="4508" stopIfTrue="1" operator="equal">
      <formula>"g"</formula>
    </cfRule>
  </conditionalFormatting>
  <conditionalFormatting sqref="AZ16:BB31">
    <cfRule type="cellIs" dxfId="1590" priority="4503" stopIfTrue="1" operator="equal">
      <formula>"f"</formula>
    </cfRule>
  </conditionalFormatting>
  <conditionalFormatting sqref="AZ16:BB31">
    <cfRule type="cellIs" dxfId="1589" priority="4501" stopIfTrue="1" operator="equal">
      <formula>"h"</formula>
    </cfRule>
    <cfRule type="cellIs" dxfId="1588" priority="4502" stopIfTrue="1" operator="equal">
      <formula>"g"</formula>
    </cfRule>
  </conditionalFormatting>
  <conditionalFormatting sqref="AZ16:BB31">
    <cfRule type="cellIs" dxfId="1587" priority="4500" stopIfTrue="1" operator="equal">
      <formula>"f"</formula>
    </cfRule>
  </conditionalFormatting>
  <conditionalFormatting sqref="AZ16:BB31">
    <cfRule type="cellIs" dxfId="1586" priority="4498" stopIfTrue="1" operator="equal">
      <formula>"h"</formula>
    </cfRule>
    <cfRule type="cellIs" dxfId="1585" priority="4499" stopIfTrue="1" operator="equal">
      <formula>"g"</formula>
    </cfRule>
  </conditionalFormatting>
  <conditionalFormatting sqref="AZ16:BB31">
    <cfRule type="cellIs" dxfId="1584" priority="4497" stopIfTrue="1" operator="equal">
      <formula>"f"</formula>
    </cfRule>
  </conditionalFormatting>
  <conditionalFormatting sqref="AZ16:BB31">
    <cfRule type="cellIs" dxfId="1583" priority="4495" stopIfTrue="1" operator="equal">
      <formula>"h"</formula>
    </cfRule>
    <cfRule type="cellIs" dxfId="1582" priority="4496" stopIfTrue="1" operator="equal">
      <formula>"g"</formula>
    </cfRule>
  </conditionalFormatting>
  <conditionalFormatting sqref="AZ16:BB31">
    <cfRule type="cellIs" dxfId="1581" priority="4494" stopIfTrue="1" operator="equal">
      <formula>"f"</formula>
    </cfRule>
  </conditionalFormatting>
  <conditionalFormatting sqref="AZ16:BB31">
    <cfRule type="cellIs" dxfId="1580" priority="4492" stopIfTrue="1" operator="equal">
      <formula>"h"</formula>
    </cfRule>
    <cfRule type="cellIs" dxfId="1579" priority="4493" stopIfTrue="1" operator="equal">
      <formula>"g"</formula>
    </cfRule>
  </conditionalFormatting>
  <conditionalFormatting sqref="AZ16:BB31">
    <cfRule type="cellIs" dxfId="1578" priority="4488" stopIfTrue="1" operator="equal">
      <formula>"f"</formula>
    </cfRule>
  </conditionalFormatting>
  <conditionalFormatting sqref="AZ16:BB31">
    <cfRule type="cellIs" dxfId="1577" priority="4486" stopIfTrue="1" operator="equal">
      <formula>"h"</formula>
    </cfRule>
    <cfRule type="cellIs" dxfId="1576" priority="4487" stopIfTrue="1" operator="equal">
      <formula>"g"</formula>
    </cfRule>
  </conditionalFormatting>
  <conditionalFormatting sqref="AZ16:BB31">
    <cfRule type="cellIs" dxfId="1575" priority="4485" stopIfTrue="1" operator="equal">
      <formula>"f"</formula>
    </cfRule>
  </conditionalFormatting>
  <conditionalFormatting sqref="AZ16:BB31">
    <cfRule type="cellIs" dxfId="1574" priority="4483" stopIfTrue="1" operator="equal">
      <formula>"h"</formula>
    </cfRule>
    <cfRule type="cellIs" dxfId="1573" priority="4484" stopIfTrue="1" operator="equal">
      <formula>"g"</formula>
    </cfRule>
  </conditionalFormatting>
  <conditionalFormatting sqref="AZ16:BB31">
    <cfRule type="cellIs" dxfId="1572" priority="4482" stopIfTrue="1" operator="equal">
      <formula>"f"</formula>
    </cfRule>
  </conditionalFormatting>
  <conditionalFormatting sqref="AZ16:BB31">
    <cfRule type="cellIs" dxfId="1571" priority="4480" stopIfTrue="1" operator="equal">
      <formula>"h"</formula>
    </cfRule>
    <cfRule type="cellIs" dxfId="1570" priority="4481" stopIfTrue="1" operator="equal">
      <formula>"g"</formula>
    </cfRule>
  </conditionalFormatting>
  <conditionalFormatting sqref="AZ16:BB31">
    <cfRule type="cellIs" dxfId="1569" priority="4491" stopIfTrue="1" operator="equal">
      <formula>"f"</formula>
    </cfRule>
  </conditionalFormatting>
  <conditionalFormatting sqref="AZ16:BB31">
    <cfRule type="cellIs" dxfId="1568" priority="4489" stopIfTrue="1" operator="equal">
      <formula>"h"</formula>
    </cfRule>
    <cfRule type="cellIs" dxfId="1567" priority="4490" stopIfTrue="1" operator="equal">
      <formula>"g"</formula>
    </cfRule>
  </conditionalFormatting>
  <conditionalFormatting sqref="AZ16:BB31">
    <cfRule type="cellIs" dxfId="1566" priority="4476" stopIfTrue="1" operator="equal">
      <formula>"f"</formula>
    </cfRule>
  </conditionalFormatting>
  <conditionalFormatting sqref="AZ16:BB31">
    <cfRule type="cellIs" dxfId="1565" priority="4474" stopIfTrue="1" operator="equal">
      <formula>"h"</formula>
    </cfRule>
    <cfRule type="cellIs" dxfId="1564" priority="4475" stopIfTrue="1" operator="equal">
      <formula>"g"</formula>
    </cfRule>
  </conditionalFormatting>
  <conditionalFormatting sqref="AZ16:BB31">
    <cfRule type="cellIs" dxfId="1563" priority="4473" stopIfTrue="1" operator="equal">
      <formula>"f"</formula>
    </cfRule>
  </conditionalFormatting>
  <conditionalFormatting sqref="AZ16:BB31">
    <cfRule type="cellIs" dxfId="1562" priority="4471" stopIfTrue="1" operator="equal">
      <formula>"h"</formula>
    </cfRule>
    <cfRule type="cellIs" dxfId="1561" priority="4472" stopIfTrue="1" operator="equal">
      <formula>"g"</formula>
    </cfRule>
  </conditionalFormatting>
  <conditionalFormatting sqref="AZ16:BB31">
    <cfRule type="cellIs" dxfId="1560" priority="4464" stopIfTrue="1" operator="equal">
      <formula>"f"</formula>
    </cfRule>
  </conditionalFormatting>
  <conditionalFormatting sqref="AZ16:BB31">
    <cfRule type="cellIs" dxfId="1559" priority="4462" stopIfTrue="1" operator="equal">
      <formula>"h"</formula>
    </cfRule>
    <cfRule type="cellIs" dxfId="1558" priority="4463" stopIfTrue="1" operator="equal">
      <formula>"g"</formula>
    </cfRule>
  </conditionalFormatting>
  <conditionalFormatting sqref="AZ16:BB31">
    <cfRule type="cellIs" dxfId="1557" priority="4461" stopIfTrue="1" operator="equal">
      <formula>"f"</formula>
    </cfRule>
  </conditionalFormatting>
  <conditionalFormatting sqref="AZ16:BB31">
    <cfRule type="cellIs" dxfId="1556" priority="4459" stopIfTrue="1" operator="equal">
      <formula>"h"</formula>
    </cfRule>
    <cfRule type="cellIs" dxfId="1555" priority="4460" stopIfTrue="1" operator="equal">
      <formula>"g"</formula>
    </cfRule>
  </conditionalFormatting>
  <conditionalFormatting sqref="AZ16:BB31">
    <cfRule type="cellIs" dxfId="1554" priority="4455" stopIfTrue="1" operator="equal">
      <formula>"f"</formula>
    </cfRule>
  </conditionalFormatting>
  <conditionalFormatting sqref="AZ16:BB31">
    <cfRule type="cellIs" dxfId="1553" priority="4453" stopIfTrue="1" operator="equal">
      <formula>"h"</formula>
    </cfRule>
    <cfRule type="cellIs" dxfId="1552" priority="4454" stopIfTrue="1" operator="equal">
      <formula>"g"</formula>
    </cfRule>
  </conditionalFormatting>
  <conditionalFormatting sqref="BE16:BF31">
    <cfRule type="cellIs" dxfId="1551" priority="4449" stopIfTrue="1" operator="equal">
      <formula>"f"</formula>
    </cfRule>
  </conditionalFormatting>
  <conditionalFormatting sqref="BE16:BF31">
    <cfRule type="cellIs" dxfId="1550" priority="4447" stopIfTrue="1" operator="equal">
      <formula>"h"</formula>
    </cfRule>
    <cfRule type="cellIs" dxfId="1549" priority="4448" stopIfTrue="1" operator="equal">
      <formula>"g"</formula>
    </cfRule>
  </conditionalFormatting>
  <conditionalFormatting sqref="BE16:BF31">
    <cfRule type="cellIs" dxfId="1548" priority="4440" stopIfTrue="1" operator="equal">
      <formula>"f"</formula>
    </cfRule>
  </conditionalFormatting>
  <conditionalFormatting sqref="BE16:BF31">
    <cfRule type="cellIs" dxfId="1547" priority="4438" stopIfTrue="1" operator="equal">
      <formula>"h"</formula>
    </cfRule>
    <cfRule type="cellIs" dxfId="1546" priority="4439" stopIfTrue="1" operator="equal">
      <formula>"g"</formula>
    </cfRule>
  </conditionalFormatting>
  <conditionalFormatting sqref="BE16:BF31">
    <cfRule type="cellIs" dxfId="1545" priority="4434" stopIfTrue="1" operator="equal">
      <formula>"f"</formula>
    </cfRule>
  </conditionalFormatting>
  <conditionalFormatting sqref="BE16:BF31">
    <cfRule type="cellIs" dxfId="1544" priority="4432" stopIfTrue="1" operator="equal">
      <formula>"h"</formula>
    </cfRule>
    <cfRule type="cellIs" dxfId="1543" priority="4433" stopIfTrue="1" operator="equal">
      <formula>"g"</formula>
    </cfRule>
  </conditionalFormatting>
  <conditionalFormatting sqref="BJ16:BJ31">
    <cfRule type="cellIs" dxfId="1542" priority="4407" stopIfTrue="1" operator="equal">
      <formula>"f"</formula>
    </cfRule>
  </conditionalFormatting>
  <conditionalFormatting sqref="BJ16:BJ31">
    <cfRule type="cellIs" dxfId="1541" priority="4405" stopIfTrue="1" operator="equal">
      <formula>"h"</formula>
    </cfRule>
    <cfRule type="cellIs" dxfId="1540" priority="4406" stopIfTrue="1" operator="equal">
      <formula>"g"</formula>
    </cfRule>
  </conditionalFormatting>
  <conditionalFormatting sqref="BK16:BK31">
    <cfRule type="cellIs" dxfId="1539" priority="4404" stopIfTrue="1" operator="equal">
      <formula>"f"</formula>
    </cfRule>
  </conditionalFormatting>
  <conditionalFormatting sqref="BK16:BK31">
    <cfRule type="cellIs" dxfId="1538" priority="4402" stopIfTrue="1" operator="equal">
      <formula>"h"</formula>
    </cfRule>
    <cfRule type="cellIs" dxfId="1537" priority="4403" stopIfTrue="1" operator="equal">
      <formula>"g"</formula>
    </cfRule>
  </conditionalFormatting>
  <conditionalFormatting sqref="BK16:BK31">
    <cfRule type="cellIs" dxfId="1536" priority="4398" stopIfTrue="1" operator="equal">
      <formula>"f"</formula>
    </cfRule>
  </conditionalFormatting>
  <conditionalFormatting sqref="BK16:BK31">
    <cfRule type="cellIs" dxfId="1535" priority="4396" stopIfTrue="1" operator="equal">
      <formula>"h"</formula>
    </cfRule>
    <cfRule type="cellIs" dxfId="1534" priority="4397" stopIfTrue="1" operator="equal">
      <formula>"g"</formula>
    </cfRule>
  </conditionalFormatting>
  <conditionalFormatting sqref="BK16:BK31">
    <cfRule type="cellIs" dxfId="1533" priority="4401" stopIfTrue="1" operator="equal">
      <formula>"f"</formula>
    </cfRule>
  </conditionalFormatting>
  <conditionalFormatting sqref="BK16:BK31">
    <cfRule type="cellIs" dxfId="1532" priority="4399" stopIfTrue="1" operator="equal">
      <formula>"h"</formula>
    </cfRule>
    <cfRule type="cellIs" dxfId="1531" priority="4400" stopIfTrue="1" operator="equal">
      <formula>"g"</formula>
    </cfRule>
  </conditionalFormatting>
  <conditionalFormatting sqref="BK16:BK31">
    <cfRule type="cellIs" dxfId="1530" priority="4395" stopIfTrue="1" operator="equal">
      <formula>"f"</formula>
    </cfRule>
  </conditionalFormatting>
  <conditionalFormatting sqref="BK16:BK31">
    <cfRule type="cellIs" dxfId="1529" priority="4393" stopIfTrue="1" operator="equal">
      <formula>"h"</formula>
    </cfRule>
    <cfRule type="cellIs" dxfId="1528" priority="4394" stopIfTrue="1" operator="equal">
      <formula>"g"</formula>
    </cfRule>
  </conditionalFormatting>
  <conditionalFormatting sqref="BK16:BK31">
    <cfRule type="cellIs" dxfId="1527" priority="4392" stopIfTrue="1" operator="equal">
      <formula>"f"</formula>
    </cfRule>
  </conditionalFormatting>
  <conditionalFormatting sqref="BK16:BK31">
    <cfRule type="cellIs" dxfId="1526" priority="4390" stopIfTrue="1" operator="equal">
      <formula>"h"</formula>
    </cfRule>
    <cfRule type="cellIs" dxfId="1525" priority="4391" stopIfTrue="1" operator="equal">
      <formula>"g"</formula>
    </cfRule>
  </conditionalFormatting>
  <conditionalFormatting sqref="BK16:BK31">
    <cfRule type="cellIs" dxfId="1524" priority="4389" stopIfTrue="1" operator="equal">
      <formula>"f"</formula>
    </cfRule>
  </conditionalFormatting>
  <conditionalFormatting sqref="BK16:BK31">
    <cfRule type="cellIs" dxfId="1523" priority="4387" stopIfTrue="1" operator="equal">
      <formula>"h"</formula>
    </cfRule>
    <cfRule type="cellIs" dxfId="1522" priority="4388" stopIfTrue="1" operator="equal">
      <formula>"g"</formula>
    </cfRule>
  </conditionalFormatting>
  <conditionalFormatting sqref="BK16:BK31">
    <cfRule type="cellIs" dxfId="1521" priority="4386" stopIfTrue="1" operator="equal">
      <formula>"f"</formula>
    </cfRule>
  </conditionalFormatting>
  <conditionalFormatting sqref="BK16:BK31">
    <cfRule type="cellIs" dxfId="1520" priority="4384" stopIfTrue="1" operator="equal">
      <formula>"h"</formula>
    </cfRule>
    <cfRule type="cellIs" dxfId="1519" priority="4385" stopIfTrue="1" operator="equal">
      <formula>"g"</formula>
    </cfRule>
  </conditionalFormatting>
  <conditionalFormatting sqref="BK16:BK31">
    <cfRule type="cellIs" dxfId="1518" priority="4383" stopIfTrue="1" operator="equal">
      <formula>"f"</formula>
    </cfRule>
  </conditionalFormatting>
  <conditionalFormatting sqref="BK16:BK31">
    <cfRule type="cellIs" dxfId="1517" priority="4381" stopIfTrue="1" operator="equal">
      <formula>"h"</formula>
    </cfRule>
    <cfRule type="cellIs" dxfId="1516" priority="4382" stopIfTrue="1" operator="equal">
      <formula>"g"</formula>
    </cfRule>
  </conditionalFormatting>
  <conditionalFormatting sqref="BJ16:BK31">
    <cfRule type="cellIs" dxfId="1515" priority="4380" stopIfTrue="1" operator="equal">
      <formula>"f"</formula>
    </cfRule>
  </conditionalFormatting>
  <conditionalFormatting sqref="BJ16:BK31">
    <cfRule type="cellIs" dxfId="1514" priority="4378" stopIfTrue="1" operator="equal">
      <formula>"h"</formula>
    </cfRule>
    <cfRule type="cellIs" dxfId="1513" priority="4379" stopIfTrue="1" operator="equal">
      <formula>"g"</formula>
    </cfRule>
  </conditionalFormatting>
  <conditionalFormatting sqref="BJ16:BK31">
    <cfRule type="cellIs" dxfId="1512" priority="4377" stopIfTrue="1" operator="equal">
      <formula>"f"</formula>
    </cfRule>
  </conditionalFormatting>
  <conditionalFormatting sqref="BJ16:BK31">
    <cfRule type="cellIs" dxfId="1511" priority="4375" stopIfTrue="1" operator="equal">
      <formula>"h"</formula>
    </cfRule>
    <cfRule type="cellIs" dxfId="1510" priority="4376" stopIfTrue="1" operator="equal">
      <formula>"g"</formula>
    </cfRule>
  </conditionalFormatting>
  <conditionalFormatting sqref="BJ16:BK31">
    <cfRule type="cellIs" dxfId="1509" priority="4374" stopIfTrue="1" operator="equal">
      <formula>"f"</formula>
    </cfRule>
  </conditionalFormatting>
  <conditionalFormatting sqref="BJ16:BK31">
    <cfRule type="cellIs" dxfId="1508" priority="4372" stopIfTrue="1" operator="equal">
      <formula>"h"</formula>
    </cfRule>
    <cfRule type="cellIs" dxfId="1507" priority="4373" stopIfTrue="1" operator="equal">
      <formula>"g"</formula>
    </cfRule>
  </conditionalFormatting>
  <conditionalFormatting sqref="BJ16:BK31">
    <cfRule type="cellIs" dxfId="1506" priority="4371" stopIfTrue="1" operator="equal">
      <formula>"f"</formula>
    </cfRule>
  </conditionalFormatting>
  <conditionalFormatting sqref="BJ16:BK31">
    <cfRule type="cellIs" dxfId="1505" priority="4369" stopIfTrue="1" operator="equal">
      <formula>"h"</formula>
    </cfRule>
    <cfRule type="cellIs" dxfId="1504" priority="4370" stopIfTrue="1" operator="equal">
      <formula>"g"</formula>
    </cfRule>
  </conditionalFormatting>
  <conditionalFormatting sqref="BJ16:BK31">
    <cfRule type="cellIs" dxfId="1503" priority="4368" stopIfTrue="1" operator="equal">
      <formula>"f"</formula>
    </cfRule>
  </conditionalFormatting>
  <conditionalFormatting sqref="BJ16:BK31">
    <cfRule type="cellIs" dxfId="1502" priority="4366" stopIfTrue="1" operator="equal">
      <formula>"h"</formula>
    </cfRule>
    <cfRule type="cellIs" dxfId="1501" priority="4367" stopIfTrue="1" operator="equal">
      <formula>"g"</formula>
    </cfRule>
  </conditionalFormatting>
  <conditionalFormatting sqref="BJ16:BK31">
    <cfRule type="cellIs" dxfId="1500" priority="4365" stopIfTrue="1" operator="equal">
      <formula>"f"</formula>
    </cfRule>
  </conditionalFormatting>
  <conditionalFormatting sqref="BJ16:BK31">
    <cfRule type="cellIs" dxfId="1499" priority="4363" stopIfTrue="1" operator="equal">
      <formula>"h"</formula>
    </cfRule>
    <cfRule type="cellIs" dxfId="1498" priority="4364" stopIfTrue="1" operator="equal">
      <formula>"g"</formula>
    </cfRule>
  </conditionalFormatting>
  <conditionalFormatting sqref="BJ16:BK31">
    <cfRule type="cellIs" dxfId="1497" priority="4362" stopIfTrue="1" operator="equal">
      <formula>"f"</formula>
    </cfRule>
  </conditionalFormatting>
  <conditionalFormatting sqref="BJ16:BK31">
    <cfRule type="cellIs" dxfId="1496" priority="4360" stopIfTrue="1" operator="equal">
      <formula>"h"</formula>
    </cfRule>
    <cfRule type="cellIs" dxfId="1495" priority="4361" stopIfTrue="1" operator="equal">
      <formula>"g"</formula>
    </cfRule>
  </conditionalFormatting>
  <conditionalFormatting sqref="BJ16:BK31">
    <cfRule type="cellIs" dxfId="1494" priority="4359" stopIfTrue="1" operator="equal">
      <formula>"f"</formula>
    </cfRule>
  </conditionalFormatting>
  <conditionalFormatting sqref="BJ16:BK31">
    <cfRule type="cellIs" dxfId="1493" priority="4357" stopIfTrue="1" operator="equal">
      <formula>"h"</formula>
    </cfRule>
    <cfRule type="cellIs" dxfId="1492" priority="4358" stopIfTrue="1" operator="equal">
      <formula>"g"</formula>
    </cfRule>
  </conditionalFormatting>
  <conditionalFormatting sqref="BJ16:BJ31">
    <cfRule type="cellIs" dxfId="1491" priority="4356" stopIfTrue="1" operator="equal">
      <formula>"f"</formula>
    </cfRule>
  </conditionalFormatting>
  <conditionalFormatting sqref="BJ16:BJ31">
    <cfRule type="cellIs" dxfId="1490" priority="4354" stopIfTrue="1" operator="equal">
      <formula>"h"</formula>
    </cfRule>
    <cfRule type="cellIs" dxfId="1489" priority="4355" stopIfTrue="1" operator="equal">
      <formula>"g"</formula>
    </cfRule>
  </conditionalFormatting>
  <conditionalFormatting sqref="BJ16:BJ31">
    <cfRule type="cellIs" dxfId="1488" priority="4353" stopIfTrue="1" operator="equal">
      <formula>"f"</formula>
    </cfRule>
  </conditionalFormatting>
  <conditionalFormatting sqref="BJ16:BJ31">
    <cfRule type="cellIs" dxfId="1487" priority="4351" stopIfTrue="1" operator="equal">
      <formula>"h"</formula>
    </cfRule>
    <cfRule type="cellIs" dxfId="1486" priority="4352" stopIfTrue="1" operator="equal">
      <formula>"g"</formula>
    </cfRule>
  </conditionalFormatting>
  <conditionalFormatting sqref="BJ16:BJ31">
    <cfRule type="cellIs" dxfId="1485" priority="4350" stopIfTrue="1" operator="equal">
      <formula>"f"</formula>
    </cfRule>
  </conditionalFormatting>
  <conditionalFormatting sqref="BJ16:BJ31">
    <cfRule type="cellIs" dxfId="1484" priority="4348" stopIfTrue="1" operator="equal">
      <formula>"h"</formula>
    </cfRule>
    <cfRule type="cellIs" dxfId="1483" priority="4349" stopIfTrue="1" operator="equal">
      <formula>"g"</formula>
    </cfRule>
  </conditionalFormatting>
  <conditionalFormatting sqref="BJ16:BJ31">
    <cfRule type="cellIs" dxfId="1482" priority="4347" stopIfTrue="1" operator="equal">
      <formula>"f"</formula>
    </cfRule>
  </conditionalFormatting>
  <conditionalFormatting sqref="BJ16:BJ31">
    <cfRule type="cellIs" dxfId="1481" priority="4345" stopIfTrue="1" operator="equal">
      <formula>"h"</formula>
    </cfRule>
    <cfRule type="cellIs" dxfId="1480" priority="4346" stopIfTrue="1" operator="equal">
      <formula>"g"</formula>
    </cfRule>
  </conditionalFormatting>
  <conditionalFormatting sqref="BJ16:BJ31">
    <cfRule type="cellIs" dxfId="1479" priority="4344" stopIfTrue="1" operator="equal">
      <formula>"f"</formula>
    </cfRule>
  </conditionalFormatting>
  <conditionalFormatting sqref="BJ16:BJ31">
    <cfRule type="cellIs" dxfId="1478" priority="4342" stopIfTrue="1" operator="equal">
      <formula>"h"</formula>
    </cfRule>
    <cfRule type="cellIs" dxfId="1477" priority="4343" stopIfTrue="1" operator="equal">
      <formula>"g"</formula>
    </cfRule>
  </conditionalFormatting>
  <conditionalFormatting sqref="BJ16:BJ31">
    <cfRule type="cellIs" dxfId="1476" priority="4341" stopIfTrue="1" operator="equal">
      <formula>"f"</formula>
    </cfRule>
  </conditionalFormatting>
  <conditionalFormatting sqref="BJ16:BJ31">
    <cfRule type="cellIs" dxfId="1475" priority="4339" stopIfTrue="1" operator="equal">
      <formula>"h"</formula>
    </cfRule>
    <cfRule type="cellIs" dxfId="1474" priority="4340" stopIfTrue="1" operator="equal">
      <formula>"g"</formula>
    </cfRule>
  </conditionalFormatting>
  <conditionalFormatting sqref="BJ16:BJ31">
    <cfRule type="cellIs" dxfId="1473" priority="4338" stopIfTrue="1" operator="equal">
      <formula>"f"</formula>
    </cfRule>
  </conditionalFormatting>
  <conditionalFormatting sqref="BJ16:BJ31">
    <cfRule type="cellIs" dxfId="1472" priority="4336" stopIfTrue="1" operator="equal">
      <formula>"h"</formula>
    </cfRule>
    <cfRule type="cellIs" dxfId="1471" priority="4337" stopIfTrue="1" operator="equal">
      <formula>"g"</formula>
    </cfRule>
  </conditionalFormatting>
  <conditionalFormatting sqref="BJ16:BJ31">
    <cfRule type="cellIs" dxfId="1470" priority="4335" stopIfTrue="1" operator="equal">
      <formula>"f"</formula>
    </cfRule>
  </conditionalFormatting>
  <conditionalFormatting sqref="BJ16:BJ31">
    <cfRule type="cellIs" dxfId="1469" priority="4333" stopIfTrue="1" operator="equal">
      <formula>"h"</formula>
    </cfRule>
    <cfRule type="cellIs" dxfId="1468" priority="4334" stopIfTrue="1" operator="equal">
      <formula>"g"</formula>
    </cfRule>
  </conditionalFormatting>
  <conditionalFormatting sqref="BG16:BI31">
    <cfRule type="cellIs" dxfId="1467" priority="4332" stopIfTrue="1" operator="equal">
      <formula>"f"</formula>
    </cfRule>
  </conditionalFormatting>
  <conditionalFormatting sqref="BG16:BI31">
    <cfRule type="cellIs" dxfId="1466" priority="4330" stopIfTrue="1" operator="equal">
      <formula>"h"</formula>
    </cfRule>
    <cfRule type="cellIs" dxfId="1465" priority="4331" stopIfTrue="1" operator="equal">
      <formula>"g"</formula>
    </cfRule>
  </conditionalFormatting>
  <conditionalFormatting sqref="BG16:BI31">
    <cfRule type="cellIs" dxfId="1464" priority="4329" stopIfTrue="1" operator="equal">
      <formula>"f"</formula>
    </cfRule>
  </conditionalFormatting>
  <conditionalFormatting sqref="BG16:BI31">
    <cfRule type="cellIs" dxfId="1463" priority="4327" stopIfTrue="1" operator="equal">
      <formula>"h"</formula>
    </cfRule>
    <cfRule type="cellIs" dxfId="1462" priority="4328" stopIfTrue="1" operator="equal">
      <formula>"g"</formula>
    </cfRule>
  </conditionalFormatting>
  <conditionalFormatting sqref="BG16:BI31">
    <cfRule type="cellIs" dxfId="1461" priority="4326" stopIfTrue="1" operator="equal">
      <formula>"f"</formula>
    </cfRule>
  </conditionalFormatting>
  <conditionalFormatting sqref="BG16:BI31">
    <cfRule type="cellIs" dxfId="1460" priority="4324" stopIfTrue="1" operator="equal">
      <formula>"h"</formula>
    </cfRule>
    <cfRule type="cellIs" dxfId="1459" priority="4325" stopIfTrue="1" operator="equal">
      <formula>"g"</formula>
    </cfRule>
  </conditionalFormatting>
  <conditionalFormatting sqref="BG16:BI31">
    <cfRule type="cellIs" dxfId="1458" priority="4323" stopIfTrue="1" operator="equal">
      <formula>"f"</formula>
    </cfRule>
  </conditionalFormatting>
  <conditionalFormatting sqref="BG16:BI31">
    <cfRule type="cellIs" dxfId="1457" priority="4321" stopIfTrue="1" operator="equal">
      <formula>"h"</formula>
    </cfRule>
    <cfRule type="cellIs" dxfId="1456" priority="4322" stopIfTrue="1" operator="equal">
      <formula>"g"</formula>
    </cfRule>
  </conditionalFormatting>
  <conditionalFormatting sqref="BG16:BI31">
    <cfRule type="cellIs" dxfId="1455" priority="4320" stopIfTrue="1" operator="equal">
      <formula>"f"</formula>
    </cfRule>
  </conditionalFormatting>
  <conditionalFormatting sqref="BG16:BI31">
    <cfRule type="cellIs" dxfId="1454" priority="4318" stopIfTrue="1" operator="equal">
      <formula>"h"</formula>
    </cfRule>
    <cfRule type="cellIs" dxfId="1453" priority="4319" stopIfTrue="1" operator="equal">
      <formula>"g"</formula>
    </cfRule>
  </conditionalFormatting>
  <conditionalFormatting sqref="BG16:BI31">
    <cfRule type="cellIs" dxfId="1452" priority="4317" stopIfTrue="1" operator="equal">
      <formula>"f"</formula>
    </cfRule>
  </conditionalFormatting>
  <conditionalFormatting sqref="BG16:BI31">
    <cfRule type="cellIs" dxfId="1451" priority="4315" stopIfTrue="1" operator="equal">
      <formula>"h"</formula>
    </cfRule>
    <cfRule type="cellIs" dxfId="1450" priority="4316" stopIfTrue="1" operator="equal">
      <formula>"g"</formula>
    </cfRule>
  </conditionalFormatting>
  <conditionalFormatting sqref="BG16:BI31">
    <cfRule type="cellIs" dxfId="1449" priority="4314" stopIfTrue="1" operator="equal">
      <formula>"f"</formula>
    </cfRule>
  </conditionalFormatting>
  <conditionalFormatting sqref="BG16:BI31">
    <cfRule type="cellIs" dxfId="1448" priority="4312" stopIfTrue="1" operator="equal">
      <formula>"h"</formula>
    </cfRule>
    <cfRule type="cellIs" dxfId="1447" priority="4313" stopIfTrue="1" operator="equal">
      <formula>"g"</formula>
    </cfRule>
  </conditionalFormatting>
  <conditionalFormatting sqref="BG16:BI31">
    <cfRule type="cellIs" dxfId="1446" priority="4311" stopIfTrue="1" operator="equal">
      <formula>"f"</formula>
    </cfRule>
  </conditionalFormatting>
  <conditionalFormatting sqref="BG16:BI31">
    <cfRule type="cellIs" dxfId="1445" priority="4309" stopIfTrue="1" operator="equal">
      <formula>"h"</formula>
    </cfRule>
    <cfRule type="cellIs" dxfId="1444" priority="4310" stopIfTrue="1" operator="equal">
      <formula>"g"</formula>
    </cfRule>
  </conditionalFormatting>
  <conditionalFormatting sqref="BG16:BI31">
    <cfRule type="cellIs" dxfId="1443" priority="4308" stopIfTrue="1" operator="equal">
      <formula>"f"</formula>
    </cfRule>
  </conditionalFormatting>
  <conditionalFormatting sqref="BG16:BI31">
    <cfRule type="cellIs" dxfId="1442" priority="4306" stopIfTrue="1" operator="equal">
      <formula>"h"</formula>
    </cfRule>
    <cfRule type="cellIs" dxfId="1441" priority="4307" stopIfTrue="1" operator="equal">
      <formula>"g"</formula>
    </cfRule>
  </conditionalFormatting>
  <conditionalFormatting sqref="BG16:BI31">
    <cfRule type="cellIs" dxfId="1440" priority="4302" stopIfTrue="1" operator="equal">
      <formula>"f"</formula>
    </cfRule>
  </conditionalFormatting>
  <conditionalFormatting sqref="BG16:BI31">
    <cfRule type="cellIs" dxfId="1439" priority="4300" stopIfTrue="1" operator="equal">
      <formula>"h"</formula>
    </cfRule>
    <cfRule type="cellIs" dxfId="1438" priority="4301" stopIfTrue="1" operator="equal">
      <formula>"g"</formula>
    </cfRule>
  </conditionalFormatting>
  <conditionalFormatting sqref="BG16:BI31">
    <cfRule type="cellIs" dxfId="1437" priority="4305" stopIfTrue="1" operator="equal">
      <formula>"f"</formula>
    </cfRule>
  </conditionalFormatting>
  <conditionalFormatting sqref="BG16:BI31">
    <cfRule type="cellIs" dxfId="1436" priority="4303" stopIfTrue="1" operator="equal">
      <formula>"h"</formula>
    </cfRule>
    <cfRule type="cellIs" dxfId="1435" priority="4304" stopIfTrue="1" operator="equal">
      <formula>"g"</formula>
    </cfRule>
  </conditionalFormatting>
  <conditionalFormatting sqref="BG16:BI31">
    <cfRule type="cellIs" dxfId="1434" priority="4299" stopIfTrue="1" operator="equal">
      <formula>"f"</formula>
    </cfRule>
  </conditionalFormatting>
  <conditionalFormatting sqref="BG16:BI31">
    <cfRule type="cellIs" dxfId="1433" priority="4297" stopIfTrue="1" operator="equal">
      <formula>"h"</formula>
    </cfRule>
    <cfRule type="cellIs" dxfId="1432" priority="4298" stopIfTrue="1" operator="equal">
      <formula>"g"</formula>
    </cfRule>
  </conditionalFormatting>
  <conditionalFormatting sqref="BG16:BI31">
    <cfRule type="cellIs" dxfId="1431" priority="4296" stopIfTrue="1" operator="equal">
      <formula>"f"</formula>
    </cfRule>
  </conditionalFormatting>
  <conditionalFormatting sqref="BG16:BI31">
    <cfRule type="cellIs" dxfId="1430" priority="4294" stopIfTrue="1" operator="equal">
      <formula>"h"</formula>
    </cfRule>
    <cfRule type="cellIs" dxfId="1429" priority="4295" stopIfTrue="1" operator="equal">
      <formula>"g"</formula>
    </cfRule>
  </conditionalFormatting>
  <conditionalFormatting sqref="BG16:BI31">
    <cfRule type="cellIs" dxfId="1428" priority="4290" stopIfTrue="1" operator="equal">
      <formula>"f"</formula>
    </cfRule>
  </conditionalFormatting>
  <conditionalFormatting sqref="BG16:BI31">
    <cfRule type="cellIs" dxfId="1427" priority="4288" stopIfTrue="1" operator="equal">
      <formula>"h"</formula>
    </cfRule>
    <cfRule type="cellIs" dxfId="1426" priority="4289" stopIfTrue="1" operator="equal">
      <formula>"g"</formula>
    </cfRule>
  </conditionalFormatting>
  <conditionalFormatting sqref="BG16:BI31">
    <cfRule type="cellIs" dxfId="1425" priority="4293" stopIfTrue="1" operator="equal">
      <formula>"f"</formula>
    </cfRule>
  </conditionalFormatting>
  <conditionalFormatting sqref="BG16:BI31">
    <cfRule type="cellIs" dxfId="1424" priority="4291" stopIfTrue="1" operator="equal">
      <formula>"h"</formula>
    </cfRule>
    <cfRule type="cellIs" dxfId="1423" priority="4292" stopIfTrue="1" operator="equal">
      <formula>"g"</formula>
    </cfRule>
  </conditionalFormatting>
  <conditionalFormatting sqref="BG16:BI31">
    <cfRule type="cellIs" dxfId="1422" priority="4287" stopIfTrue="1" operator="equal">
      <formula>"f"</formula>
    </cfRule>
  </conditionalFormatting>
  <conditionalFormatting sqref="BG16:BI31">
    <cfRule type="cellIs" dxfId="1421" priority="4285" stopIfTrue="1" operator="equal">
      <formula>"h"</formula>
    </cfRule>
    <cfRule type="cellIs" dxfId="1420" priority="4286" stopIfTrue="1" operator="equal">
      <formula>"g"</formula>
    </cfRule>
  </conditionalFormatting>
  <conditionalFormatting sqref="BG16:BI31">
    <cfRule type="cellIs" dxfId="1419" priority="4284" stopIfTrue="1" operator="equal">
      <formula>"f"</formula>
    </cfRule>
  </conditionalFormatting>
  <conditionalFormatting sqref="BG16:BI31">
    <cfRule type="cellIs" dxfId="1418" priority="4282" stopIfTrue="1" operator="equal">
      <formula>"h"</formula>
    </cfRule>
    <cfRule type="cellIs" dxfId="1417" priority="4283" stopIfTrue="1" operator="equal">
      <formula>"g"</formula>
    </cfRule>
  </conditionalFormatting>
  <conditionalFormatting sqref="BG16:BI31">
    <cfRule type="cellIs" dxfId="1416" priority="4281" stopIfTrue="1" operator="equal">
      <formula>"f"</formula>
    </cfRule>
  </conditionalFormatting>
  <conditionalFormatting sqref="BG16:BI31">
    <cfRule type="cellIs" dxfId="1415" priority="4279" stopIfTrue="1" operator="equal">
      <formula>"h"</formula>
    </cfRule>
    <cfRule type="cellIs" dxfId="1414" priority="4280" stopIfTrue="1" operator="equal">
      <formula>"g"</formula>
    </cfRule>
  </conditionalFormatting>
  <conditionalFormatting sqref="BG16:BI31">
    <cfRule type="cellIs" dxfId="1413" priority="4278" stopIfTrue="1" operator="equal">
      <formula>"f"</formula>
    </cfRule>
  </conditionalFormatting>
  <conditionalFormatting sqref="BG16:BI31">
    <cfRule type="cellIs" dxfId="1412" priority="4276" stopIfTrue="1" operator="equal">
      <formula>"h"</formula>
    </cfRule>
    <cfRule type="cellIs" dxfId="1411" priority="4277" stopIfTrue="1" operator="equal">
      <formula>"g"</formula>
    </cfRule>
  </conditionalFormatting>
  <conditionalFormatting sqref="BG16:BI31">
    <cfRule type="cellIs" dxfId="1410" priority="4272" stopIfTrue="1" operator="equal">
      <formula>"f"</formula>
    </cfRule>
  </conditionalFormatting>
  <conditionalFormatting sqref="BG16:BI31">
    <cfRule type="cellIs" dxfId="1409" priority="4270" stopIfTrue="1" operator="equal">
      <formula>"h"</formula>
    </cfRule>
    <cfRule type="cellIs" dxfId="1408" priority="4271" stopIfTrue="1" operator="equal">
      <formula>"g"</formula>
    </cfRule>
  </conditionalFormatting>
  <conditionalFormatting sqref="BG16:BI31">
    <cfRule type="cellIs" dxfId="1407" priority="4269" stopIfTrue="1" operator="equal">
      <formula>"f"</formula>
    </cfRule>
  </conditionalFormatting>
  <conditionalFormatting sqref="BG16:BI31">
    <cfRule type="cellIs" dxfId="1406" priority="4267" stopIfTrue="1" operator="equal">
      <formula>"h"</formula>
    </cfRule>
    <cfRule type="cellIs" dxfId="1405" priority="4268" stopIfTrue="1" operator="equal">
      <formula>"g"</formula>
    </cfRule>
  </conditionalFormatting>
  <conditionalFormatting sqref="BG16:BI31">
    <cfRule type="cellIs" dxfId="1404" priority="4266" stopIfTrue="1" operator="equal">
      <formula>"f"</formula>
    </cfRule>
  </conditionalFormatting>
  <conditionalFormatting sqref="BG16:BI31">
    <cfRule type="cellIs" dxfId="1403" priority="4264" stopIfTrue="1" operator="equal">
      <formula>"h"</formula>
    </cfRule>
    <cfRule type="cellIs" dxfId="1402" priority="4265" stopIfTrue="1" operator="equal">
      <formula>"g"</formula>
    </cfRule>
  </conditionalFormatting>
  <conditionalFormatting sqref="BG16:BI31">
    <cfRule type="cellIs" dxfId="1401" priority="4275" stopIfTrue="1" operator="equal">
      <formula>"f"</formula>
    </cfRule>
  </conditionalFormatting>
  <conditionalFormatting sqref="BG16:BI31">
    <cfRule type="cellIs" dxfId="1400" priority="4273" stopIfTrue="1" operator="equal">
      <formula>"h"</formula>
    </cfRule>
    <cfRule type="cellIs" dxfId="1399" priority="4274" stopIfTrue="1" operator="equal">
      <formula>"g"</formula>
    </cfRule>
  </conditionalFormatting>
  <conditionalFormatting sqref="BG16:BI31">
    <cfRule type="cellIs" dxfId="1398" priority="4263" stopIfTrue="1" operator="equal">
      <formula>"f"</formula>
    </cfRule>
  </conditionalFormatting>
  <conditionalFormatting sqref="BG16:BI31">
    <cfRule type="cellIs" dxfId="1397" priority="4261" stopIfTrue="1" operator="equal">
      <formula>"h"</formula>
    </cfRule>
    <cfRule type="cellIs" dxfId="1396" priority="4262" stopIfTrue="1" operator="equal">
      <formula>"g"</formula>
    </cfRule>
  </conditionalFormatting>
  <conditionalFormatting sqref="BL16:BM31">
    <cfRule type="cellIs" dxfId="1395" priority="4260" stopIfTrue="1" operator="equal">
      <formula>"f"</formula>
    </cfRule>
  </conditionalFormatting>
  <conditionalFormatting sqref="BL16:BM31">
    <cfRule type="cellIs" dxfId="1394" priority="4258" stopIfTrue="1" operator="equal">
      <formula>"h"</formula>
    </cfRule>
    <cfRule type="cellIs" dxfId="1393" priority="4259" stopIfTrue="1" operator="equal">
      <formula>"g"</formula>
    </cfRule>
  </conditionalFormatting>
  <conditionalFormatting sqref="BL16:BM31">
    <cfRule type="cellIs" dxfId="1392" priority="4257" stopIfTrue="1" operator="equal">
      <formula>"f"</formula>
    </cfRule>
  </conditionalFormatting>
  <conditionalFormatting sqref="BL16:BM31">
    <cfRule type="cellIs" dxfId="1391" priority="4255" stopIfTrue="1" operator="equal">
      <formula>"h"</formula>
    </cfRule>
    <cfRule type="cellIs" dxfId="1390" priority="4256" stopIfTrue="1" operator="equal">
      <formula>"g"</formula>
    </cfRule>
  </conditionalFormatting>
  <conditionalFormatting sqref="BL16:BM31">
    <cfRule type="cellIs" dxfId="1389" priority="4254" stopIfTrue="1" operator="equal">
      <formula>"f"</formula>
    </cfRule>
  </conditionalFormatting>
  <conditionalFormatting sqref="BL16:BM31">
    <cfRule type="cellIs" dxfId="1388" priority="4252" stopIfTrue="1" operator="equal">
      <formula>"h"</formula>
    </cfRule>
    <cfRule type="cellIs" dxfId="1387" priority="4253" stopIfTrue="1" operator="equal">
      <formula>"g"</formula>
    </cfRule>
  </conditionalFormatting>
  <conditionalFormatting sqref="BL16:BM31">
    <cfRule type="cellIs" dxfId="1386" priority="4251" stopIfTrue="1" operator="equal">
      <formula>"f"</formula>
    </cfRule>
  </conditionalFormatting>
  <conditionalFormatting sqref="BL16:BM31">
    <cfRule type="cellIs" dxfId="1385" priority="4249" stopIfTrue="1" operator="equal">
      <formula>"h"</formula>
    </cfRule>
    <cfRule type="cellIs" dxfId="1384" priority="4250" stopIfTrue="1" operator="equal">
      <formula>"g"</formula>
    </cfRule>
  </conditionalFormatting>
  <conditionalFormatting sqref="BL16:BM31">
    <cfRule type="cellIs" dxfId="1383" priority="4248" stopIfTrue="1" operator="equal">
      <formula>"f"</formula>
    </cfRule>
  </conditionalFormatting>
  <conditionalFormatting sqref="BL16:BM31">
    <cfRule type="cellIs" dxfId="1382" priority="4246" stopIfTrue="1" operator="equal">
      <formula>"h"</formula>
    </cfRule>
    <cfRule type="cellIs" dxfId="1381" priority="4247" stopIfTrue="1" operator="equal">
      <formula>"g"</formula>
    </cfRule>
  </conditionalFormatting>
  <conditionalFormatting sqref="BL16:BM31">
    <cfRule type="cellIs" dxfId="1380" priority="4242" stopIfTrue="1" operator="equal">
      <formula>"f"</formula>
    </cfRule>
  </conditionalFormatting>
  <conditionalFormatting sqref="BL16:BM31">
    <cfRule type="cellIs" dxfId="1379" priority="4240" stopIfTrue="1" operator="equal">
      <formula>"h"</formula>
    </cfRule>
    <cfRule type="cellIs" dxfId="1378" priority="4241" stopIfTrue="1" operator="equal">
      <formula>"g"</formula>
    </cfRule>
  </conditionalFormatting>
  <conditionalFormatting sqref="BL16:BM31">
    <cfRule type="cellIs" dxfId="1377" priority="4245" stopIfTrue="1" operator="equal">
      <formula>"f"</formula>
    </cfRule>
  </conditionalFormatting>
  <conditionalFormatting sqref="BL16:BM31">
    <cfRule type="cellIs" dxfId="1376" priority="4243" stopIfTrue="1" operator="equal">
      <formula>"h"</formula>
    </cfRule>
    <cfRule type="cellIs" dxfId="1375" priority="4244" stopIfTrue="1" operator="equal">
      <formula>"g"</formula>
    </cfRule>
  </conditionalFormatting>
  <conditionalFormatting sqref="BL16:BM31">
    <cfRule type="cellIs" dxfId="1374" priority="4239" stopIfTrue="1" operator="equal">
      <formula>"f"</formula>
    </cfRule>
  </conditionalFormatting>
  <conditionalFormatting sqref="BL16:BM31">
    <cfRule type="cellIs" dxfId="1373" priority="4237" stopIfTrue="1" operator="equal">
      <formula>"h"</formula>
    </cfRule>
    <cfRule type="cellIs" dxfId="1372" priority="4238" stopIfTrue="1" operator="equal">
      <formula>"g"</formula>
    </cfRule>
  </conditionalFormatting>
  <conditionalFormatting sqref="BO16:BO31">
    <cfRule type="cellIs" dxfId="1371" priority="4236" stopIfTrue="1" operator="equal">
      <formula>"f"</formula>
    </cfRule>
  </conditionalFormatting>
  <conditionalFormatting sqref="BO16:BO31">
    <cfRule type="cellIs" dxfId="1370" priority="4234" stopIfTrue="1" operator="equal">
      <formula>"h"</formula>
    </cfRule>
    <cfRule type="cellIs" dxfId="1369" priority="4235" stopIfTrue="1" operator="equal">
      <formula>"g"</formula>
    </cfRule>
  </conditionalFormatting>
  <conditionalFormatting sqref="BO16:BO31">
    <cfRule type="cellIs" dxfId="1368" priority="4230" stopIfTrue="1" operator="equal">
      <formula>"f"</formula>
    </cfRule>
  </conditionalFormatting>
  <conditionalFormatting sqref="BO16:BO31">
    <cfRule type="cellIs" dxfId="1367" priority="4228" stopIfTrue="1" operator="equal">
      <formula>"h"</formula>
    </cfRule>
    <cfRule type="cellIs" dxfId="1366" priority="4229" stopIfTrue="1" operator="equal">
      <formula>"g"</formula>
    </cfRule>
  </conditionalFormatting>
  <conditionalFormatting sqref="BO16:BO31">
    <cfRule type="cellIs" dxfId="1365" priority="4233" stopIfTrue="1" operator="equal">
      <formula>"f"</formula>
    </cfRule>
  </conditionalFormatting>
  <conditionalFormatting sqref="BO16:BO31">
    <cfRule type="cellIs" dxfId="1364" priority="4231" stopIfTrue="1" operator="equal">
      <formula>"h"</formula>
    </cfRule>
    <cfRule type="cellIs" dxfId="1363" priority="4232" stopIfTrue="1" operator="equal">
      <formula>"g"</formula>
    </cfRule>
  </conditionalFormatting>
  <conditionalFormatting sqref="BO16:BO31">
    <cfRule type="cellIs" dxfId="1362" priority="4227" stopIfTrue="1" operator="equal">
      <formula>"f"</formula>
    </cfRule>
  </conditionalFormatting>
  <conditionalFormatting sqref="BO16:BO31">
    <cfRule type="cellIs" dxfId="1361" priority="4225" stopIfTrue="1" operator="equal">
      <formula>"h"</formula>
    </cfRule>
    <cfRule type="cellIs" dxfId="1360" priority="4226" stopIfTrue="1" operator="equal">
      <formula>"g"</formula>
    </cfRule>
  </conditionalFormatting>
  <conditionalFormatting sqref="BO16:BO31">
    <cfRule type="cellIs" dxfId="1359" priority="4224" stopIfTrue="1" operator="equal">
      <formula>"f"</formula>
    </cfRule>
  </conditionalFormatting>
  <conditionalFormatting sqref="BO16:BO31">
    <cfRule type="cellIs" dxfId="1358" priority="4222" stopIfTrue="1" operator="equal">
      <formula>"h"</formula>
    </cfRule>
    <cfRule type="cellIs" dxfId="1357" priority="4223" stopIfTrue="1" operator="equal">
      <formula>"g"</formula>
    </cfRule>
  </conditionalFormatting>
  <conditionalFormatting sqref="BO16:BO31">
    <cfRule type="cellIs" dxfId="1356" priority="4221" stopIfTrue="1" operator="equal">
      <formula>"f"</formula>
    </cfRule>
  </conditionalFormatting>
  <conditionalFormatting sqref="BO16:BO31">
    <cfRule type="cellIs" dxfId="1355" priority="4219" stopIfTrue="1" operator="equal">
      <formula>"h"</formula>
    </cfRule>
    <cfRule type="cellIs" dxfId="1354" priority="4220" stopIfTrue="1" operator="equal">
      <formula>"g"</formula>
    </cfRule>
  </conditionalFormatting>
  <conditionalFormatting sqref="BO16:BO31">
    <cfRule type="cellIs" dxfId="1353" priority="4218" stopIfTrue="1" operator="equal">
      <formula>"f"</formula>
    </cfRule>
  </conditionalFormatting>
  <conditionalFormatting sqref="BO16:BO31">
    <cfRule type="cellIs" dxfId="1352" priority="4216" stopIfTrue="1" operator="equal">
      <formula>"h"</formula>
    </cfRule>
    <cfRule type="cellIs" dxfId="1351" priority="4217" stopIfTrue="1" operator="equal">
      <formula>"g"</formula>
    </cfRule>
  </conditionalFormatting>
  <conditionalFormatting sqref="BO16:BO31">
    <cfRule type="cellIs" dxfId="1350" priority="4215" stopIfTrue="1" operator="equal">
      <formula>"f"</formula>
    </cfRule>
  </conditionalFormatting>
  <conditionalFormatting sqref="BO16:BO31">
    <cfRule type="cellIs" dxfId="1349" priority="4213" stopIfTrue="1" operator="equal">
      <formula>"h"</formula>
    </cfRule>
    <cfRule type="cellIs" dxfId="1348" priority="4214" stopIfTrue="1" operator="equal">
      <formula>"g"</formula>
    </cfRule>
  </conditionalFormatting>
  <conditionalFormatting sqref="BO16:BO31">
    <cfRule type="cellIs" dxfId="1347" priority="4212" stopIfTrue="1" operator="equal">
      <formula>"f"</formula>
    </cfRule>
  </conditionalFormatting>
  <conditionalFormatting sqref="BO16:BO31">
    <cfRule type="cellIs" dxfId="1346" priority="4210" stopIfTrue="1" operator="equal">
      <formula>"h"</formula>
    </cfRule>
    <cfRule type="cellIs" dxfId="1345" priority="4211" stopIfTrue="1" operator="equal">
      <formula>"g"</formula>
    </cfRule>
  </conditionalFormatting>
  <conditionalFormatting sqref="BO16:BO31">
    <cfRule type="cellIs" dxfId="1344" priority="4206" stopIfTrue="1" operator="equal">
      <formula>"f"</formula>
    </cfRule>
  </conditionalFormatting>
  <conditionalFormatting sqref="BO16:BO31">
    <cfRule type="cellIs" dxfId="1343" priority="4204" stopIfTrue="1" operator="equal">
      <formula>"h"</formula>
    </cfRule>
    <cfRule type="cellIs" dxfId="1342" priority="4205" stopIfTrue="1" operator="equal">
      <formula>"g"</formula>
    </cfRule>
  </conditionalFormatting>
  <conditionalFormatting sqref="BO16:BO31">
    <cfRule type="cellIs" dxfId="1341" priority="4209" stopIfTrue="1" operator="equal">
      <formula>"f"</formula>
    </cfRule>
  </conditionalFormatting>
  <conditionalFormatting sqref="BO16:BO31">
    <cfRule type="cellIs" dxfId="1340" priority="4207" stopIfTrue="1" operator="equal">
      <formula>"h"</formula>
    </cfRule>
    <cfRule type="cellIs" dxfId="1339" priority="4208" stopIfTrue="1" operator="equal">
      <formula>"g"</formula>
    </cfRule>
  </conditionalFormatting>
  <conditionalFormatting sqref="BO16:BO31">
    <cfRule type="cellIs" dxfId="1338" priority="4203" stopIfTrue="1" operator="equal">
      <formula>"f"</formula>
    </cfRule>
  </conditionalFormatting>
  <conditionalFormatting sqref="BO16:BO31">
    <cfRule type="cellIs" dxfId="1337" priority="4201" stopIfTrue="1" operator="equal">
      <formula>"h"</formula>
    </cfRule>
    <cfRule type="cellIs" dxfId="1336" priority="4202" stopIfTrue="1" operator="equal">
      <formula>"g"</formula>
    </cfRule>
  </conditionalFormatting>
  <conditionalFormatting sqref="BO16:BO31">
    <cfRule type="cellIs" dxfId="1335" priority="4200" stopIfTrue="1" operator="equal">
      <formula>"f"</formula>
    </cfRule>
  </conditionalFormatting>
  <conditionalFormatting sqref="BO16:BO31">
    <cfRule type="cellIs" dxfId="1334" priority="4198" stopIfTrue="1" operator="equal">
      <formula>"h"</formula>
    </cfRule>
    <cfRule type="cellIs" dxfId="1333" priority="4199" stopIfTrue="1" operator="equal">
      <formula>"g"</formula>
    </cfRule>
  </conditionalFormatting>
  <conditionalFormatting sqref="BO16:BO31">
    <cfRule type="cellIs" dxfId="1332" priority="4197" stopIfTrue="1" operator="equal">
      <formula>"f"</formula>
    </cfRule>
  </conditionalFormatting>
  <conditionalFormatting sqref="BO16:BO31">
    <cfRule type="cellIs" dxfId="1331" priority="4195" stopIfTrue="1" operator="equal">
      <formula>"h"</formula>
    </cfRule>
    <cfRule type="cellIs" dxfId="1330" priority="4196" stopIfTrue="1" operator="equal">
      <formula>"g"</formula>
    </cfRule>
  </conditionalFormatting>
  <conditionalFormatting sqref="BO16:BO31">
    <cfRule type="cellIs" dxfId="1329" priority="4194" stopIfTrue="1" operator="equal">
      <formula>"f"</formula>
    </cfRule>
  </conditionalFormatting>
  <conditionalFormatting sqref="BO16:BO31">
    <cfRule type="cellIs" dxfId="1328" priority="4192" stopIfTrue="1" operator="equal">
      <formula>"h"</formula>
    </cfRule>
    <cfRule type="cellIs" dxfId="1327" priority="4193" stopIfTrue="1" operator="equal">
      <formula>"g"</formula>
    </cfRule>
  </conditionalFormatting>
  <conditionalFormatting sqref="BD16:BD31">
    <cfRule type="cellIs" dxfId="1326" priority="4575" stopIfTrue="1" operator="equal">
      <formula>"f"</formula>
    </cfRule>
  </conditionalFormatting>
  <conditionalFormatting sqref="BD16:BD31">
    <cfRule type="cellIs" dxfId="1325" priority="4573" stopIfTrue="1" operator="equal">
      <formula>"h"</formula>
    </cfRule>
    <cfRule type="cellIs" dxfId="1324" priority="4574" stopIfTrue="1" operator="equal">
      <formula>"g"</formula>
    </cfRule>
  </conditionalFormatting>
  <conditionalFormatting sqref="BC16:BD31">
    <cfRule type="cellIs" dxfId="1323" priority="4572" stopIfTrue="1" operator="equal">
      <formula>"f"</formula>
    </cfRule>
  </conditionalFormatting>
  <conditionalFormatting sqref="BC16:BD31">
    <cfRule type="cellIs" dxfId="1322" priority="4570" stopIfTrue="1" operator="equal">
      <formula>"h"</formula>
    </cfRule>
    <cfRule type="cellIs" dxfId="1321" priority="4571" stopIfTrue="1" operator="equal">
      <formula>"g"</formula>
    </cfRule>
  </conditionalFormatting>
  <conditionalFormatting sqref="BC16:BD31">
    <cfRule type="cellIs" dxfId="1320" priority="4566" stopIfTrue="1" operator="equal">
      <formula>"f"</formula>
    </cfRule>
  </conditionalFormatting>
  <conditionalFormatting sqref="BC16:BD31">
    <cfRule type="cellIs" dxfId="1319" priority="4564" stopIfTrue="1" operator="equal">
      <formula>"h"</formula>
    </cfRule>
    <cfRule type="cellIs" dxfId="1318" priority="4565" stopIfTrue="1" operator="equal">
      <formula>"g"</formula>
    </cfRule>
  </conditionalFormatting>
  <conditionalFormatting sqref="BC16:BD31">
    <cfRule type="cellIs" dxfId="1317" priority="4569" stopIfTrue="1" operator="equal">
      <formula>"f"</formula>
    </cfRule>
  </conditionalFormatting>
  <conditionalFormatting sqref="BC16:BD31">
    <cfRule type="cellIs" dxfId="1316" priority="4567" stopIfTrue="1" operator="equal">
      <formula>"h"</formula>
    </cfRule>
    <cfRule type="cellIs" dxfId="1315" priority="4568" stopIfTrue="1" operator="equal">
      <formula>"g"</formula>
    </cfRule>
  </conditionalFormatting>
  <conditionalFormatting sqref="BC16:BD31">
    <cfRule type="cellIs" dxfId="1314" priority="4563" stopIfTrue="1" operator="equal">
      <formula>"f"</formula>
    </cfRule>
  </conditionalFormatting>
  <conditionalFormatting sqref="BC16:BD31">
    <cfRule type="cellIs" dxfId="1313" priority="4561" stopIfTrue="1" operator="equal">
      <formula>"h"</formula>
    </cfRule>
    <cfRule type="cellIs" dxfId="1312" priority="4562" stopIfTrue="1" operator="equal">
      <formula>"g"</formula>
    </cfRule>
  </conditionalFormatting>
  <conditionalFormatting sqref="BC16:BD31">
    <cfRule type="cellIs" dxfId="1311" priority="4560" stopIfTrue="1" operator="equal">
      <formula>"f"</formula>
    </cfRule>
  </conditionalFormatting>
  <conditionalFormatting sqref="BC16:BD31">
    <cfRule type="cellIs" dxfId="1310" priority="4558" stopIfTrue="1" operator="equal">
      <formula>"h"</formula>
    </cfRule>
    <cfRule type="cellIs" dxfId="1309" priority="4559" stopIfTrue="1" operator="equal">
      <formula>"g"</formula>
    </cfRule>
  </conditionalFormatting>
  <conditionalFormatting sqref="BC16:BD31">
    <cfRule type="cellIs" dxfId="1308" priority="4554" stopIfTrue="1" operator="equal">
      <formula>"f"</formula>
    </cfRule>
  </conditionalFormatting>
  <conditionalFormatting sqref="BC16:BD31">
    <cfRule type="cellIs" dxfId="1307" priority="4552" stopIfTrue="1" operator="equal">
      <formula>"h"</formula>
    </cfRule>
    <cfRule type="cellIs" dxfId="1306" priority="4553" stopIfTrue="1" operator="equal">
      <formula>"g"</formula>
    </cfRule>
  </conditionalFormatting>
  <conditionalFormatting sqref="BC16:BD31">
    <cfRule type="cellIs" dxfId="1305" priority="4557" stopIfTrue="1" operator="equal">
      <formula>"f"</formula>
    </cfRule>
  </conditionalFormatting>
  <conditionalFormatting sqref="BC16:BD31">
    <cfRule type="cellIs" dxfId="1304" priority="4555" stopIfTrue="1" operator="equal">
      <formula>"h"</formula>
    </cfRule>
    <cfRule type="cellIs" dxfId="1303" priority="4556" stopIfTrue="1" operator="equal">
      <formula>"g"</formula>
    </cfRule>
  </conditionalFormatting>
  <conditionalFormatting sqref="AZ16:BB31">
    <cfRule type="cellIs" dxfId="1302" priority="4479" stopIfTrue="1" operator="equal">
      <formula>"f"</formula>
    </cfRule>
  </conditionalFormatting>
  <conditionalFormatting sqref="AZ16:BB31">
    <cfRule type="cellIs" dxfId="1301" priority="4477" stopIfTrue="1" operator="equal">
      <formula>"h"</formula>
    </cfRule>
    <cfRule type="cellIs" dxfId="1300" priority="4478" stopIfTrue="1" operator="equal">
      <formula>"g"</formula>
    </cfRule>
  </conditionalFormatting>
  <conditionalFormatting sqref="AZ16:BB31">
    <cfRule type="cellIs" dxfId="1299" priority="4470" stopIfTrue="1" operator="equal">
      <formula>"f"</formula>
    </cfRule>
  </conditionalFormatting>
  <conditionalFormatting sqref="AZ16:BB31">
    <cfRule type="cellIs" dxfId="1298" priority="4468" stopIfTrue="1" operator="equal">
      <formula>"h"</formula>
    </cfRule>
    <cfRule type="cellIs" dxfId="1297" priority="4469" stopIfTrue="1" operator="equal">
      <formula>"g"</formula>
    </cfRule>
  </conditionalFormatting>
  <conditionalFormatting sqref="AZ16:BB31">
    <cfRule type="cellIs" dxfId="1296" priority="4467" stopIfTrue="1" operator="equal">
      <formula>"f"</formula>
    </cfRule>
  </conditionalFormatting>
  <conditionalFormatting sqref="AZ16:BB31">
    <cfRule type="cellIs" dxfId="1295" priority="4465" stopIfTrue="1" operator="equal">
      <formula>"h"</formula>
    </cfRule>
    <cfRule type="cellIs" dxfId="1294" priority="4466" stopIfTrue="1" operator="equal">
      <formula>"g"</formula>
    </cfRule>
  </conditionalFormatting>
  <conditionalFormatting sqref="AZ16:BB31">
    <cfRule type="cellIs" dxfId="1293" priority="4458" stopIfTrue="1" operator="equal">
      <formula>"f"</formula>
    </cfRule>
  </conditionalFormatting>
  <conditionalFormatting sqref="AZ16:BB31">
    <cfRule type="cellIs" dxfId="1292" priority="4456" stopIfTrue="1" operator="equal">
      <formula>"h"</formula>
    </cfRule>
    <cfRule type="cellIs" dxfId="1291" priority="4457" stopIfTrue="1" operator="equal">
      <formula>"g"</formula>
    </cfRule>
  </conditionalFormatting>
  <conditionalFormatting sqref="BE16:BF31">
    <cfRule type="cellIs" dxfId="1290" priority="4452" stopIfTrue="1" operator="equal">
      <formula>"f"</formula>
    </cfRule>
  </conditionalFormatting>
  <conditionalFormatting sqref="BE16:BF31">
    <cfRule type="cellIs" dxfId="1289" priority="4450" stopIfTrue="1" operator="equal">
      <formula>"h"</formula>
    </cfRule>
    <cfRule type="cellIs" dxfId="1288" priority="4451" stopIfTrue="1" operator="equal">
      <formula>"g"</formula>
    </cfRule>
  </conditionalFormatting>
  <conditionalFormatting sqref="BE16:BF31">
    <cfRule type="cellIs" dxfId="1287" priority="4446" stopIfTrue="1" operator="equal">
      <formula>"f"</formula>
    </cfRule>
  </conditionalFormatting>
  <conditionalFormatting sqref="BE16:BF31">
    <cfRule type="cellIs" dxfId="1286" priority="4444" stopIfTrue="1" operator="equal">
      <formula>"h"</formula>
    </cfRule>
    <cfRule type="cellIs" dxfId="1285" priority="4445" stopIfTrue="1" operator="equal">
      <formula>"g"</formula>
    </cfRule>
  </conditionalFormatting>
  <conditionalFormatting sqref="BE16:BF31">
    <cfRule type="cellIs" dxfId="1284" priority="4437" stopIfTrue="1" operator="equal">
      <formula>"f"</formula>
    </cfRule>
  </conditionalFormatting>
  <conditionalFormatting sqref="BE16:BF31">
    <cfRule type="cellIs" dxfId="1283" priority="4435" stopIfTrue="1" operator="equal">
      <formula>"h"</formula>
    </cfRule>
    <cfRule type="cellIs" dxfId="1282" priority="4436" stopIfTrue="1" operator="equal">
      <formula>"g"</formula>
    </cfRule>
  </conditionalFormatting>
  <conditionalFormatting sqref="BE16:BF31">
    <cfRule type="cellIs" dxfId="1281" priority="4443" stopIfTrue="1" operator="equal">
      <formula>"f"</formula>
    </cfRule>
  </conditionalFormatting>
  <conditionalFormatting sqref="BE16:BF31">
    <cfRule type="cellIs" dxfId="1280" priority="4441" stopIfTrue="1" operator="equal">
      <formula>"h"</formula>
    </cfRule>
    <cfRule type="cellIs" dxfId="1279" priority="4442" stopIfTrue="1" operator="equal">
      <formula>"g"</formula>
    </cfRule>
  </conditionalFormatting>
  <conditionalFormatting sqref="BE16:BF31">
    <cfRule type="cellIs" dxfId="1278" priority="4431" stopIfTrue="1" operator="equal">
      <formula>"f"</formula>
    </cfRule>
  </conditionalFormatting>
  <conditionalFormatting sqref="BE16:BF31">
    <cfRule type="cellIs" dxfId="1277" priority="4429" stopIfTrue="1" operator="equal">
      <formula>"h"</formula>
    </cfRule>
    <cfRule type="cellIs" dxfId="1276" priority="4430" stopIfTrue="1" operator="equal">
      <formula>"g"</formula>
    </cfRule>
  </conditionalFormatting>
  <conditionalFormatting sqref="BJ16:BJ31">
    <cfRule type="cellIs" dxfId="1275" priority="4428" stopIfTrue="1" operator="equal">
      <formula>"f"</formula>
    </cfRule>
  </conditionalFormatting>
  <conditionalFormatting sqref="BJ16:BJ31">
    <cfRule type="cellIs" dxfId="1274" priority="4426" stopIfTrue="1" operator="equal">
      <formula>"h"</formula>
    </cfRule>
    <cfRule type="cellIs" dxfId="1273" priority="4427" stopIfTrue="1" operator="equal">
      <formula>"g"</formula>
    </cfRule>
  </conditionalFormatting>
  <conditionalFormatting sqref="BJ16:BJ31">
    <cfRule type="cellIs" dxfId="1272" priority="4422" stopIfTrue="1" operator="equal">
      <formula>"f"</formula>
    </cfRule>
  </conditionalFormatting>
  <conditionalFormatting sqref="BJ16:BJ31">
    <cfRule type="cellIs" dxfId="1271" priority="4420" stopIfTrue="1" operator="equal">
      <formula>"h"</formula>
    </cfRule>
    <cfRule type="cellIs" dxfId="1270" priority="4421" stopIfTrue="1" operator="equal">
      <formula>"g"</formula>
    </cfRule>
  </conditionalFormatting>
  <conditionalFormatting sqref="BJ16:BJ31">
    <cfRule type="cellIs" dxfId="1269" priority="4425" stopIfTrue="1" operator="equal">
      <formula>"f"</formula>
    </cfRule>
  </conditionalFormatting>
  <conditionalFormatting sqref="BJ16:BJ31">
    <cfRule type="cellIs" dxfId="1268" priority="4423" stopIfTrue="1" operator="equal">
      <formula>"h"</formula>
    </cfRule>
    <cfRule type="cellIs" dxfId="1267" priority="4424" stopIfTrue="1" operator="equal">
      <formula>"g"</formula>
    </cfRule>
  </conditionalFormatting>
  <conditionalFormatting sqref="BJ16:BJ31">
    <cfRule type="cellIs" dxfId="1266" priority="4419" stopIfTrue="1" operator="equal">
      <formula>"f"</formula>
    </cfRule>
  </conditionalFormatting>
  <conditionalFormatting sqref="BJ16:BJ31">
    <cfRule type="cellIs" dxfId="1265" priority="4417" stopIfTrue="1" operator="equal">
      <formula>"h"</formula>
    </cfRule>
    <cfRule type="cellIs" dxfId="1264" priority="4418" stopIfTrue="1" operator="equal">
      <formula>"g"</formula>
    </cfRule>
  </conditionalFormatting>
  <conditionalFormatting sqref="BJ16:BJ31">
    <cfRule type="cellIs" dxfId="1263" priority="4416" stopIfTrue="1" operator="equal">
      <formula>"f"</formula>
    </cfRule>
  </conditionalFormatting>
  <conditionalFormatting sqref="BJ16:BJ31">
    <cfRule type="cellIs" dxfId="1262" priority="4414" stopIfTrue="1" operator="equal">
      <formula>"h"</formula>
    </cfRule>
    <cfRule type="cellIs" dxfId="1261" priority="4415" stopIfTrue="1" operator="equal">
      <formula>"g"</formula>
    </cfRule>
  </conditionalFormatting>
  <conditionalFormatting sqref="BJ16:BJ31">
    <cfRule type="cellIs" dxfId="1260" priority="4410" stopIfTrue="1" operator="equal">
      <formula>"f"</formula>
    </cfRule>
  </conditionalFormatting>
  <conditionalFormatting sqref="BJ16:BJ31">
    <cfRule type="cellIs" dxfId="1259" priority="4408" stopIfTrue="1" operator="equal">
      <formula>"h"</formula>
    </cfRule>
    <cfRule type="cellIs" dxfId="1258" priority="4409" stopIfTrue="1" operator="equal">
      <formula>"g"</formula>
    </cfRule>
  </conditionalFormatting>
  <conditionalFormatting sqref="BJ16:BJ31">
    <cfRule type="cellIs" dxfId="1257" priority="4413" stopIfTrue="1" operator="equal">
      <formula>"f"</formula>
    </cfRule>
  </conditionalFormatting>
  <conditionalFormatting sqref="BJ16:BJ31">
    <cfRule type="cellIs" dxfId="1256" priority="4411" stopIfTrue="1" operator="equal">
      <formula>"h"</formula>
    </cfRule>
    <cfRule type="cellIs" dxfId="1255" priority="4412" stopIfTrue="1" operator="equal">
      <formula>"g"</formula>
    </cfRule>
  </conditionalFormatting>
  <conditionalFormatting sqref="AQ16:AR31">
    <cfRule type="cellIs" dxfId="1254" priority="4737" stopIfTrue="1" operator="equal">
      <formula>"f"</formula>
    </cfRule>
  </conditionalFormatting>
  <conditionalFormatting sqref="AQ16:AR31">
    <cfRule type="cellIs" dxfId="1253" priority="4735" stopIfTrue="1" operator="equal">
      <formula>"h"</formula>
    </cfRule>
    <cfRule type="cellIs" dxfId="1252" priority="4736" stopIfTrue="1" operator="equal">
      <formula>"g"</formula>
    </cfRule>
  </conditionalFormatting>
  <conditionalFormatting sqref="AQ16:AR31">
    <cfRule type="cellIs" dxfId="1251" priority="4734" stopIfTrue="1" operator="equal">
      <formula>"f"</formula>
    </cfRule>
  </conditionalFormatting>
  <conditionalFormatting sqref="AQ16:AR31">
    <cfRule type="cellIs" dxfId="1250" priority="4732" stopIfTrue="1" operator="equal">
      <formula>"h"</formula>
    </cfRule>
    <cfRule type="cellIs" dxfId="1249" priority="4733" stopIfTrue="1" operator="equal">
      <formula>"g"</formula>
    </cfRule>
  </conditionalFormatting>
  <conditionalFormatting sqref="AQ16:AR31">
    <cfRule type="cellIs" dxfId="1248" priority="4728" stopIfTrue="1" operator="equal">
      <formula>"f"</formula>
    </cfRule>
  </conditionalFormatting>
  <conditionalFormatting sqref="AQ16:AR31">
    <cfRule type="cellIs" dxfId="1247" priority="4726" stopIfTrue="1" operator="equal">
      <formula>"h"</formula>
    </cfRule>
    <cfRule type="cellIs" dxfId="1246" priority="4727" stopIfTrue="1" operator="equal">
      <formula>"g"</formula>
    </cfRule>
  </conditionalFormatting>
  <conditionalFormatting sqref="AQ16:AR31">
    <cfRule type="cellIs" dxfId="1245" priority="4725" stopIfTrue="1" operator="equal">
      <formula>"f"</formula>
    </cfRule>
  </conditionalFormatting>
  <conditionalFormatting sqref="AQ16:AR31">
    <cfRule type="cellIs" dxfId="1244" priority="4723" stopIfTrue="1" operator="equal">
      <formula>"h"</formula>
    </cfRule>
    <cfRule type="cellIs" dxfId="1243" priority="4724" stopIfTrue="1" operator="equal">
      <formula>"g"</formula>
    </cfRule>
  </conditionalFormatting>
  <conditionalFormatting sqref="AQ16:AR31">
    <cfRule type="cellIs" dxfId="1242" priority="4722" stopIfTrue="1" operator="equal">
      <formula>"f"</formula>
    </cfRule>
  </conditionalFormatting>
  <conditionalFormatting sqref="AQ16:AR31">
    <cfRule type="cellIs" dxfId="1241" priority="4720" stopIfTrue="1" operator="equal">
      <formula>"h"</formula>
    </cfRule>
    <cfRule type="cellIs" dxfId="1240" priority="4721" stopIfTrue="1" operator="equal">
      <formula>"g"</formula>
    </cfRule>
  </conditionalFormatting>
  <conditionalFormatting sqref="AQ16:AR31">
    <cfRule type="cellIs" dxfId="1239" priority="4731" stopIfTrue="1" operator="equal">
      <formula>"f"</formula>
    </cfRule>
  </conditionalFormatting>
  <conditionalFormatting sqref="AQ16:AR31">
    <cfRule type="cellIs" dxfId="1238" priority="4729" stopIfTrue="1" operator="equal">
      <formula>"h"</formula>
    </cfRule>
    <cfRule type="cellIs" dxfId="1237" priority="4730" stopIfTrue="1" operator="equal">
      <formula>"g"</formula>
    </cfRule>
  </conditionalFormatting>
  <conditionalFormatting sqref="AQ16:AR31">
    <cfRule type="cellIs" dxfId="1236" priority="4719" stopIfTrue="1" operator="equal">
      <formula>"f"</formula>
    </cfRule>
  </conditionalFormatting>
  <conditionalFormatting sqref="AQ16:AR31">
    <cfRule type="cellIs" dxfId="1235" priority="4717" stopIfTrue="1" operator="equal">
      <formula>"h"</formula>
    </cfRule>
    <cfRule type="cellIs" dxfId="1234" priority="4718" stopIfTrue="1" operator="equal">
      <formula>"g"</formula>
    </cfRule>
  </conditionalFormatting>
  <conditionalFormatting sqref="AS17:AU31 AU16">
    <cfRule type="cellIs" dxfId="1233" priority="4716" stopIfTrue="1" operator="equal">
      <formula>"f"</formula>
    </cfRule>
  </conditionalFormatting>
  <conditionalFormatting sqref="AS17:AU31 AU16">
    <cfRule type="cellIs" dxfId="1232" priority="4714" stopIfTrue="1" operator="equal">
      <formula>"h"</formula>
    </cfRule>
    <cfRule type="cellIs" dxfId="1231" priority="4715" stopIfTrue="1" operator="equal">
      <formula>"g"</formula>
    </cfRule>
  </conditionalFormatting>
  <conditionalFormatting sqref="AS17:AU31 AU16">
    <cfRule type="cellIs" dxfId="1230" priority="4713" stopIfTrue="1" operator="equal">
      <formula>"f"</formula>
    </cfRule>
  </conditionalFormatting>
  <conditionalFormatting sqref="AS17:AU31 AU16">
    <cfRule type="cellIs" dxfId="1229" priority="4711" stopIfTrue="1" operator="equal">
      <formula>"h"</formula>
    </cfRule>
    <cfRule type="cellIs" dxfId="1228" priority="4712" stopIfTrue="1" operator="equal">
      <formula>"g"</formula>
    </cfRule>
  </conditionalFormatting>
  <conditionalFormatting sqref="AS17:AU31 AU16">
    <cfRule type="cellIs" dxfId="1227" priority="4710" stopIfTrue="1" operator="equal">
      <formula>"f"</formula>
    </cfRule>
  </conditionalFormatting>
  <conditionalFormatting sqref="AS17:AU31 AU16">
    <cfRule type="cellIs" dxfId="1226" priority="4708" stopIfTrue="1" operator="equal">
      <formula>"h"</formula>
    </cfRule>
    <cfRule type="cellIs" dxfId="1225" priority="4709" stopIfTrue="1" operator="equal">
      <formula>"g"</formula>
    </cfRule>
  </conditionalFormatting>
  <conditionalFormatting sqref="AS17:AU31 AU16">
    <cfRule type="cellIs" dxfId="1224" priority="4707" stopIfTrue="1" operator="equal">
      <formula>"f"</formula>
    </cfRule>
  </conditionalFormatting>
  <conditionalFormatting sqref="AS17:AU31 AU16">
    <cfRule type="cellIs" dxfId="1223" priority="4705" stopIfTrue="1" operator="equal">
      <formula>"h"</formula>
    </cfRule>
    <cfRule type="cellIs" dxfId="1222" priority="4706" stopIfTrue="1" operator="equal">
      <formula>"g"</formula>
    </cfRule>
  </conditionalFormatting>
  <conditionalFormatting sqref="AS17:AU31 AU16">
    <cfRule type="cellIs" dxfId="1221" priority="4704" stopIfTrue="1" operator="equal">
      <formula>"f"</formula>
    </cfRule>
  </conditionalFormatting>
  <conditionalFormatting sqref="AS17:AU31 AU16">
    <cfRule type="cellIs" dxfId="1220" priority="4702" stopIfTrue="1" operator="equal">
      <formula>"h"</formula>
    </cfRule>
    <cfRule type="cellIs" dxfId="1219" priority="4703" stopIfTrue="1" operator="equal">
      <formula>"g"</formula>
    </cfRule>
  </conditionalFormatting>
  <conditionalFormatting sqref="AS17:AU31 AU16">
    <cfRule type="cellIs" dxfId="1218" priority="4698" stopIfTrue="1" operator="equal">
      <formula>"f"</formula>
    </cfRule>
  </conditionalFormatting>
  <conditionalFormatting sqref="AS17:AU31 AU16">
    <cfRule type="cellIs" dxfId="1217" priority="4696" stopIfTrue="1" operator="equal">
      <formula>"h"</formula>
    </cfRule>
    <cfRule type="cellIs" dxfId="1216" priority="4697" stopIfTrue="1" operator="equal">
      <formula>"g"</formula>
    </cfRule>
  </conditionalFormatting>
  <conditionalFormatting sqref="AS17:AU31 AU16">
    <cfRule type="cellIs" dxfId="1215" priority="4701" stopIfTrue="1" operator="equal">
      <formula>"f"</formula>
    </cfRule>
  </conditionalFormatting>
  <conditionalFormatting sqref="AS17:AU31 AU16">
    <cfRule type="cellIs" dxfId="1214" priority="4699" stopIfTrue="1" operator="equal">
      <formula>"h"</formula>
    </cfRule>
    <cfRule type="cellIs" dxfId="1213" priority="4700" stopIfTrue="1" operator="equal">
      <formula>"g"</formula>
    </cfRule>
  </conditionalFormatting>
  <conditionalFormatting sqref="AS17:AU31 AU16">
    <cfRule type="cellIs" dxfId="1212" priority="4695" stopIfTrue="1" operator="equal">
      <formula>"f"</formula>
    </cfRule>
  </conditionalFormatting>
  <conditionalFormatting sqref="AS17:AU31 AU16">
    <cfRule type="cellIs" dxfId="1211" priority="4693" stopIfTrue="1" operator="equal">
      <formula>"h"</formula>
    </cfRule>
    <cfRule type="cellIs" dxfId="1210" priority="4694" stopIfTrue="1" operator="equal">
      <formula>"g"</formula>
    </cfRule>
  </conditionalFormatting>
  <conditionalFormatting sqref="AS17:AU31 AU16">
    <cfRule type="cellIs" dxfId="1209" priority="4692" stopIfTrue="1" operator="equal">
      <formula>"f"</formula>
    </cfRule>
  </conditionalFormatting>
  <conditionalFormatting sqref="AS17:AU31 AU16">
    <cfRule type="cellIs" dxfId="1208" priority="4690" stopIfTrue="1" operator="equal">
      <formula>"h"</formula>
    </cfRule>
    <cfRule type="cellIs" dxfId="1207" priority="4691" stopIfTrue="1" operator="equal">
      <formula>"g"</formula>
    </cfRule>
  </conditionalFormatting>
  <conditionalFormatting sqref="AS17:AU31 AU16">
    <cfRule type="cellIs" dxfId="1206" priority="4686" stopIfTrue="1" operator="equal">
      <formula>"f"</formula>
    </cfRule>
  </conditionalFormatting>
  <conditionalFormatting sqref="AS17:AU31 AU16">
    <cfRule type="cellIs" dxfId="1205" priority="4684" stopIfTrue="1" operator="equal">
      <formula>"h"</formula>
    </cfRule>
    <cfRule type="cellIs" dxfId="1204" priority="4685" stopIfTrue="1" operator="equal">
      <formula>"g"</formula>
    </cfRule>
  </conditionalFormatting>
  <conditionalFormatting sqref="AS17:AU31 AU16">
    <cfRule type="cellIs" dxfId="1203" priority="4689" stopIfTrue="1" operator="equal">
      <formula>"f"</formula>
    </cfRule>
  </conditionalFormatting>
  <conditionalFormatting sqref="AS17:AU31 AU16">
    <cfRule type="cellIs" dxfId="1202" priority="4687" stopIfTrue="1" operator="equal">
      <formula>"h"</formula>
    </cfRule>
    <cfRule type="cellIs" dxfId="1201" priority="4688" stopIfTrue="1" operator="equal">
      <formula>"g"</formula>
    </cfRule>
  </conditionalFormatting>
  <conditionalFormatting sqref="AS17:AU31 AU16">
    <cfRule type="cellIs" dxfId="1200" priority="4683" stopIfTrue="1" operator="equal">
      <formula>"f"</formula>
    </cfRule>
  </conditionalFormatting>
  <conditionalFormatting sqref="AS17:AU31 AU16">
    <cfRule type="cellIs" dxfId="1199" priority="4681" stopIfTrue="1" operator="equal">
      <formula>"h"</formula>
    </cfRule>
    <cfRule type="cellIs" dxfId="1198" priority="4682" stopIfTrue="1" operator="equal">
      <formula>"g"</formula>
    </cfRule>
  </conditionalFormatting>
  <conditionalFormatting sqref="AS17:AU31 AU16">
    <cfRule type="cellIs" dxfId="1197" priority="4680" stopIfTrue="1" operator="equal">
      <formula>"f"</formula>
    </cfRule>
  </conditionalFormatting>
  <conditionalFormatting sqref="AS17:AU31 AU16">
    <cfRule type="cellIs" dxfId="1196" priority="4678" stopIfTrue="1" operator="equal">
      <formula>"h"</formula>
    </cfRule>
    <cfRule type="cellIs" dxfId="1195" priority="4679" stopIfTrue="1" operator="equal">
      <formula>"g"</formula>
    </cfRule>
  </conditionalFormatting>
  <conditionalFormatting sqref="AS17:AU31 AU16">
    <cfRule type="cellIs" dxfId="1194" priority="4677" stopIfTrue="1" operator="equal">
      <formula>"f"</formula>
    </cfRule>
  </conditionalFormatting>
  <conditionalFormatting sqref="AS17:AU31 AU16">
    <cfRule type="cellIs" dxfId="1193" priority="4675" stopIfTrue="1" operator="equal">
      <formula>"h"</formula>
    </cfRule>
    <cfRule type="cellIs" dxfId="1192" priority="4676" stopIfTrue="1" operator="equal">
      <formula>"g"</formula>
    </cfRule>
  </conditionalFormatting>
  <conditionalFormatting sqref="AS17:AU31 AU16">
    <cfRule type="cellIs" dxfId="1191" priority="4674" stopIfTrue="1" operator="equal">
      <formula>"f"</formula>
    </cfRule>
  </conditionalFormatting>
  <conditionalFormatting sqref="AS17:AU31 AU16">
    <cfRule type="cellIs" dxfId="1190" priority="4672" stopIfTrue="1" operator="equal">
      <formula>"h"</formula>
    </cfRule>
    <cfRule type="cellIs" dxfId="1189" priority="4673" stopIfTrue="1" operator="equal">
      <formula>"g"</formula>
    </cfRule>
  </conditionalFormatting>
  <conditionalFormatting sqref="AT16">
    <cfRule type="cellIs" dxfId="1188" priority="4188" stopIfTrue="1" operator="equal">
      <formula>"f"</formula>
    </cfRule>
  </conditionalFormatting>
  <conditionalFormatting sqref="AT16">
    <cfRule type="cellIs" dxfId="1187" priority="4186" stopIfTrue="1" operator="equal">
      <formula>"h"</formula>
    </cfRule>
    <cfRule type="cellIs" dxfId="1186" priority="4187" stopIfTrue="1" operator="equal">
      <formula>"g"</formula>
    </cfRule>
  </conditionalFormatting>
  <conditionalFormatting sqref="AT16">
    <cfRule type="cellIs" dxfId="1185" priority="4182" stopIfTrue="1" operator="equal">
      <formula>"f"</formula>
    </cfRule>
  </conditionalFormatting>
  <conditionalFormatting sqref="AT16">
    <cfRule type="cellIs" dxfId="1184" priority="4180" stopIfTrue="1" operator="equal">
      <formula>"h"</formula>
    </cfRule>
    <cfRule type="cellIs" dxfId="1183" priority="4181" stopIfTrue="1" operator="equal">
      <formula>"g"</formula>
    </cfRule>
  </conditionalFormatting>
  <conditionalFormatting sqref="AT16">
    <cfRule type="cellIs" dxfId="1182" priority="4185" stopIfTrue="1" operator="equal">
      <formula>"f"</formula>
    </cfRule>
  </conditionalFormatting>
  <conditionalFormatting sqref="AT16">
    <cfRule type="cellIs" dxfId="1181" priority="4183" stopIfTrue="1" operator="equal">
      <formula>"h"</formula>
    </cfRule>
    <cfRule type="cellIs" dxfId="1180" priority="4184" stopIfTrue="1" operator="equal">
      <formula>"g"</formula>
    </cfRule>
  </conditionalFormatting>
  <conditionalFormatting sqref="AT16">
    <cfRule type="cellIs" dxfId="1179" priority="4179" stopIfTrue="1" operator="equal">
      <formula>"f"</formula>
    </cfRule>
  </conditionalFormatting>
  <conditionalFormatting sqref="AT16">
    <cfRule type="cellIs" dxfId="1178" priority="4177" stopIfTrue="1" operator="equal">
      <formula>"h"</formula>
    </cfRule>
    <cfRule type="cellIs" dxfId="1177" priority="4178" stopIfTrue="1" operator="equal">
      <formula>"g"</formula>
    </cfRule>
  </conditionalFormatting>
  <conditionalFormatting sqref="AT16">
    <cfRule type="cellIs" dxfId="1176" priority="4176" stopIfTrue="1" operator="equal">
      <formula>"f"</formula>
    </cfRule>
  </conditionalFormatting>
  <conditionalFormatting sqref="AT16">
    <cfRule type="cellIs" dxfId="1175" priority="4174" stopIfTrue="1" operator="equal">
      <formula>"h"</formula>
    </cfRule>
    <cfRule type="cellIs" dxfId="1174" priority="4175" stopIfTrue="1" operator="equal">
      <formula>"g"</formula>
    </cfRule>
  </conditionalFormatting>
  <conditionalFormatting sqref="AT16">
    <cfRule type="cellIs" dxfId="1173" priority="4173" stopIfTrue="1" operator="equal">
      <formula>"f"</formula>
    </cfRule>
  </conditionalFormatting>
  <conditionalFormatting sqref="AT16">
    <cfRule type="cellIs" dxfId="1172" priority="4171" stopIfTrue="1" operator="equal">
      <formula>"h"</formula>
    </cfRule>
    <cfRule type="cellIs" dxfId="1171" priority="4172" stopIfTrue="1" operator="equal">
      <formula>"g"</formula>
    </cfRule>
  </conditionalFormatting>
  <conditionalFormatting sqref="AT16">
    <cfRule type="cellIs" dxfId="1170" priority="4170" stopIfTrue="1" operator="equal">
      <formula>"f"</formula>
    </cfRule>
  </conditionalFormatting>
  <conditionalFormatting sqref="AT16">
    <cfRule type="cellIs" dxfId="1169" priority="4168" stopIfTrue="1" operator="equal">
      <formula>"h"</formula>
    </cfRule>
    <cfRule type="cellIs" dxfId="1168" priority="4169" stopIfTrue="1" operator="equal">
      <formula>"g"</formula>
    </cfRule>
  </conditionalFormatting>
  <conditionalFormatting sqref="AT16">
    <cfRule type="cellIs" dxfId="1167" priority="4167" stopIfTrue="1" operator="equal">
      <formula>"f"</formula>
    </cfRule>
  </conditionalFormatting>
  <conditionalFormatting sqref="AT16">
    <cfRule type="cellIs" dxfId="1166" priority="4165" stopIfTrue="1" operator="equal">
      <formula>"h"</formula>
    </cfRule>
    <cfRule type="cellIs" dxfId="1165" priority="4166" stopIfTrue="1" operator="equal">
      <formula>"g"</formula>
    </cfRule>
  </conditionalFormatting>
  <conditionalFormatting sqref="AT16">
    <cfRule type="cellIs" dxfId="1164" priority="4164" stopIfTrue="1" operator="equal">
      <formula>"f"</formula>
    </cfRule>
  </conditionalFormatting>
  <conditionalFormatting sqref="AT16">
    <cfRule type="cellIs" dxfId="1163" priority="4162" stopIfTrue="1" operator="equal">
      <formula>"h"</formula>
    </cfRule>
    <cfRule type="cellIs" dxfId="1162" priority="4163" stopIfTrue="1" operator="equal">
      <formula>"g"</formula>
    </cfRule>
  </conditionalFormatting>
  <conditionalFormatting sqref="AT16">
    <cfRule type="cellIs" dxfId="1161" priority="4161" stopIfTrue="1" operator="equal">
      <formula>"f"</formula>
    </cfRule>
  </conditionalFormatting>
  <conditionalFormatting sqref="AT16">
    <cfRule type="cellIs" dxfId="1160" priority="4159" stopIfTrue="1" operator="equal">
      <formula>"h"</formula>
    </cfRule>
    <cfRule type="cellIs" dxfId="1159" priority="4160" stopIfTrue="1" operator="equal">
      <formula>"g"</formula>
    </cfRule>
  </conditionalFormatting>
  <conditionalFormatting sqref="AT16">
    <cfRule type="cellIs" dxfId="1158" priority="4158" stopIfTrue="1" operator="equal">
      <formula>"f"</formula>
    </cfRule>
  </conditionalFormatting>
  <conditionalFormatting sqref="AT16">
    <cfRule type="cellIs" dxfId="1157" priority="4156" stopIfTrue="1" operator="equal">
      <formula>"h"</formula>
    </cfRule>
    <cfRule type="cellIs" dxfId="1156" priority="4157" stopIfTrue="1" operator="equal">
      <formula>"g"</formula>
    </cfRule>
  </conditionalFormatting>
  <conditionalFormatting sqref="AT16">
    <cfRule type="cellIs" dxfId="1155" priority="4152" stopIfTrue="1" operator="equal">
      <formula>"f"</formula>
    </cfRule>
  </conditionalFormatting>
  <conditionalFormatting sqref="AT16">
    <cfRule type="cellIs" dxfId="1154" priority="4150" stopIfTrue="1" operator="equal">
      <formula>"h"</formula>
    </cfRule>
    <cfRule type="cellIs" dxfId="1153" priority="4151" stopIfTrue="1" operator="equal">
      <formula>"g"</formula>
    </cfRule>
  </conditionalFormatting>
  <conditionalFormatting sqref="AT16">
    <cfRule type="cellIs" dxfId="1152" priority="4149" stopIfTrue="1" operator="equal">
      <formula>"f"</formula>
    </cfRule>
  </conditionalFormatting>
  <conditionalFormatting sqref="AT16">
    <cfRule type="cellIs" dxfId="1151" priority="4147" stopIfTrue="1" operator="equal">
      <formula>"h"</formula>
    </cfRule>
    <cfRule type="cellIs" dxfId="1150" priority="4148" stopIfTrue="1" operator="equal">
      <formula>"g"</formula>
    </cfRule>
  </conditionalFormatting>
  <conditionalFormatting sqref="AT16">
    <cfRule type="cellIs" dxfId="1149" priority="4146" stopIfTrue="1" operator="equal">
      <formula>"f"</formula>
    </cfRule>
  </conditionalFormatting>
  <conditionalFormatting sqref="AT16">
    <cfRule type="cellIs" dxfId="1148" priority="4144" stopIfTrue="1" operator="equal">
      <formula>"h"</formula>
    </cfRule>
    <cfRule type="cellIs" dxfId="1147" priority="4145" stopIfTrue="1" operator="equal">
      <formula>"g"</formula>
    </cfRule>
  </conditionalFormatting>
  <conditionalFormatting sqref="AT16">
    <cfRule type="cellIs" dxfId="1146" priority="4155" stopIfTrue="1" operator="equal">
      <formula>"f"</formula>
    </cfRule>
  </conditionalFormatting>
  <conditionalFormatting sqref="AT16">
    <cfRule type="cellIs" dxfId="1145" priority="4153" stopIfTrue="1" operator="equal">
      <formula>"h"</formula>
    </cfRule>
    <cfRule type="cellIs" dxfId="1144" priority="4154" stopIfTrue="1" operator="equal">
      <formula>"g"</formula>
    </cfRule>
  </conditionalFormatting>
  <conditionalFormatting sqref="AT16">
    <cfRule type="cellIs" dxfId="1143" priority="4143" stopIfTrue="1" operator="equal">
      <formula>"f"</formula>
    </cfRule>
  </conditionalFormatting>
  <conditionalFormatting sqref="AT16">
    <cfRule type="cellIs" dxfId="1142" priority="4141" stopIfTrue="1" operator="equal">
      <formula>"h"</formula>
    </cfRule>
    <cfRule type="cellIs" dxfId="1141" priority="4142" stopIfTrue="1" operator="equal">
      <formula>"g"</formula>
    </cfRule>
  </conditionalFormatting>
  <conditionalFormatting sqref="AT16">
    <cfRule type="cellIs" dxfId="1140" priority="4140" stopIfTrue="1" operator="equal">
      <formula>"f"</formula>
    </cfRule>
  </conditionalFormatting>
  <conditionalFormatting sqref="AT16">
    <cfRule type="cellIs" dxfId="1139" priority="4138" stopIfTrue="1" operator="equal">
      <formula>"h"</formula>
    </cfRule>
    <cfRule type="cellIs" dxfId="1138" priority="4139" stopIfTrue="1" operator="equal">
      <formula>"g"</formula>
    </cfRule>
  </conditionalFormatting>
  <conditionalFormatting sqref="AT16">
    <cfRule type="cellIs" dxfId="1137" priority="4134" stopIfTrue="1" operator="equal">
      <formula>"f"</formula>
    </cfRule>
  </conditionalFormatting>
  <conditionalFormatting sqref="AT16">
    <cfRule type="cellIs" dxfId="1136" priority="4132" stopIfTrue="1" operator="equal">
      <formula>"h"</formula>
    </cfRule>
    <cfRule type="cellIs" dxfId="1135" priority="4133" stopIfTrue="1" operator="equal">
      <formula>"g"</formula>
    </cfRule>
  </conditionalFormatting>
  <conditionalFormatting sqref="AT16">
    <cfRule type="cellIs" dxfId="1134" priority="4137" stopIfTrue="1" operator="equal">
      <formula>"f"</formula>
    </cfRule>
  </conditionalFormatting>
  <conditionalFormatting sqref="AT16">
    <cfRule type="cellIs" dxfId="1133" priority="4135" stopIfTrue="1" operator="equal">
      <formula>"h"</formula>
    </cfRule>
    <cfRule type="cellIs" dxfId="1132" priority="4136" stopIfTrue="1" operator="equal">
      <formula>"g"</formula>
    </cfRule>
  </conditionalFormatting>
  <conditionalFormatting sqref="AT16">
    <cfRule type="cellIs" dxfId="1131" priority="4131" stopIfTrue="1" operator="equal">
      <formula>"f"</formula>
    </cfRule>
  </conditionalFormatting>
  <conditionalFormatting sqref="AT16">
    <cfRule type="cellIs" dxfId="1130" priority="4129" stopIfTrue="1" operator="equal">
      <formula>"h"</formula>
    </cfRule>
    <cfRule type="cellIs" dxfId="1129" priority="4130" stopIfTrue="1" operator="equal">
      <formula>"g"</formula>
    </cfRule>
  </conditionalFormatting>
  <conditionalFormatting sqref="AT16">
    <cfRule type="cellIs" dxfId="1128" priority="4128" stopIfTrue="1" operator="equal">
      <formula>"f"</formula>
    </cfRule>
  </conditionalFormatting>
  <conditionalFormatting sqref="AT16">
    <cfRule type="cellIs" dxfId="1127" priority="4126" stopIfTrue="1" operator="equal">
      <formula>"h"</formula>
    </cfRule>
    <cfRule type="cellIs" dxfId="1126" priority="4127" stopIfTrue="1" operator="equal">
      <formula>"g"</formula>
    </cfRule>
  </conditionalFormatting>
  <conditionalFormatting sqref="AT16">
    <cfRule type="cellIs" dxfId="1125" priority="4122" stopIfTrue="1" operator="equal">
      <formula>"f"</formula>
    </cfRule>
  </conditionalFormatting>
  <conditionalFormatting sqref="AT16">
    <cfRule type="cellIs" dxfId="1124" priority="4120" stopIfTrue="1" operator="equal">
      <formula>"h"</formula>
    </cfRule>
    <cfRule type="cellIs" dxfId="1123" priority="4121" stopIfTrue="1" operator="equal">
      <formula>"g"</formula>
    </cfRule>
  </conditionalFormatting>
  <conditionalFormatting sqref="AT16">
    <cfRule type="cellIs" dxfId="1122" priority="4125" stopIfTrue="1" operator="equal">
      <formula>"f"</formula>
    </cfRule>
  </conditionalFormatting>
  <conditionalFormatting sqref="AT16">
    <cfRule type="cellIs" dxfId="1121" priority="4123" stopIfTrue="1" operator="equal">
      <formula>"h"</formula>
    </cfRule>
    <cfRule type="cellIs" dxfId="1120" priority="4124" stopIfTrue="1" operator="equal">
      <formula>"g"</formula>
    </cfRule>
  </conditionalFormatting>
  <conditionalFormatting sqref="AT16">
    <cfRule type="cellIs" dxfId="1119" priority="4119" stopIfTrue="1" operator="equal">
      <formula>"f"</formula>
    </cfRule>
  </conditionalFormatting>
  <conditionalFormatting sqref="AT16">
    <cfRule type="cellIs" dxfId="1118" priority="4117" stopIfTrue="1" operator="equal">
      <formula>"h"</formula>
    </cfRule>
    <cfRule type="cellIs" dxfId="1117" priority="4118" stopIfTrue="1" operator="equal">
      <formula>"g"</formula>
    </cfRule>
  </conditionalFormatting>
  <conditionalFormatting sqref="AS16">
    <cfRule type="cellIs" dxfId="1116" priority="4071" stopIfTrue="1" operator="equal">
      <formula>"f"</formula>
    </cfRule>
  </conditionalFormatting>
  <conditionalFormatting sqref="AS16">
    <cfRule type="cellIs" dxfId="1115" priority="4069" stopIfTrue="1" operator="equal">
      <formula>"h"</formula>
    </cfRule>
    <cfRule type="cellIs" dxfId="1114" priority="4070" stopIfTrue="1" operator="equal">
      <formula>"g"</formula>
    </cfRule>
  </conditionalFormatting>
  <conditionalFormatting sqref="AS16">
    <cfRule type="cellIs" dxfId="1113" priority="4068" stopIfTrue="1" operator="equal">
      <formula>"f"</formula>
    </cfRule>
  </conditionalFormatting>
  <conditionalFormatting sqref="AS16">
    <cfRule type="cellIs" dxfId="1112" priority="4066" stopIfTrue="1" operator="equal">
      <formula>"h"</formula>
    </cfRule>
    <cfRule type="cellIs" dxfId="1111" priority="4067" stopIfTrue="1" operator="equal">
      <formula>"g"</formula>
    </cfRule>
  </conditionalFormatting>
  <conditionalFormatting sqref="AS16">
    <cfRule type="cellIs" dxfId="1110" priority="4065" stopIfTrue="1" operator="equal">
      <formula>"f"</formula>
    </cfRule>
  </conditionalFormatting>
  <conditionalFormatting sqref="AS16">
    <cfRule type="cellIs" dxfId="1109" priority="4063" stopIfTrue="1" operator="equal">
      <formula>"h"</formula>
    </cfRule>
    <cfRule type="cellIs" dxfId="1108" priority="4064" stopIfTrue="1" operator="equal">
      <formula>"g"</formula>
    </cfRule>
  </conditionalFormatting>
  <conditionalFormatting sqref="AS16">
    <cfRule type="cellIs" dxfId="1107" priority="4062" stopIfTrue="1" operator="equal">
      <formula>"f"</formula>
    </cfRule>
  </conditionalFormatting>
  <conditionalFormatting sqref="AS16">
    <cfRule type="cellIs" dxfId="1106" priority="4060" stopIfTrue="1" operator="equal">
      <formula>"h"</formula>
    </cfRule>
    <cfRule type="cellIs" dxfId="1105" priority="4061" stopIfTrue="1" operator="equal">
      <formula>"g"</formula>
    </cfRule>
  </conditionalFormatting>
  <conditionalFormatting sqref="AS16">
    <cfRule type="cellIs" dxfId="1104" priority="4056" stopIfTrue="1" operator="equal">
      <formula>"f"</formula>
    </cfRule>
  </conditionalFormatting>
  <conditionalFormatting sqref="AS16">
    <cfRule type="cellIs" dxfId="1103" priority="4054" stopIfTrue="1" operator="equal">
      <formula>"h"</formula>
    </cfRule>
    <cfRule type="cellIs" dxfId="1102" priority="4055" stopIfTrue="1" operator="equal">
      <formula>"g"</formula>
    </cfRule>
  </conditionalFormatting>
  <conditionalFormatting sqref="AS16">
    <cfRule type="cellIs" dxfId="1101" priority="4059" stopIfTrue="1" operator="equal">
      <formula>"f"</formula>
    </cfRule>
  </conditionalFormatting>
  <conditionalFormatting sqref="AS16">
    <cfRule type="cellIs" dxfId="1100" priority="4057" stopIfTrue="1" operator="equal">
      <formula>"h"</formula>
    </cfRule>
    <cfRule type="cellIs" dxfId="1099" priority="4058" stopIfTrue="1" operator="equal">
      <formula>"g"</formula>
    </cfRule>
  </conditionalFormatting>
  <conditionalFormatting sqref="AS16">
    <cfRule type="cellIs" dxfId="1098" priority="4116" stopIfTrue="1" operator="equal">
      <formula>"f"</formula>
    </cfRule>
  </conditionalFormatting>
  <conditionalFormatting sqref="AS16">
    <cfRule type="cellIs" dxfId="1097" priority="4114" stopIfTrue="1" operator="equal">
      <formula>"h"</formula>
    </cfRule>
    <cfRule type="cellIs" dxfId="1096" priority="4115" stopIfTrue="1" operator="equal">
      <formula>"g"</formula>
    </cfRule>
  </conditionalFormatting>
  <conditionalFormatting sqref="AS16">
    <cfRule type="cellIs" dxfId="1095" priority="4113" stopIfTrue="1" operator="equal">
      <formula>"f"</formula>
    </cfRule>
  </conditionalFormatting>
  <conditionalFormatting sqref="AS16">
    <cfRule type="cellIs" dxfId="1094" priority="4111" stopIfTrue="1" operator="equal">
      <formula>"h"</formula>
    </cfRule>
    <cfRule type="cellIs" dxfId="1093" priority="4112" stopIfTrue="1" operator="equal">
      <formula>"g"</formula>
    </cfRule>
  </conditionalFormatting>
  <conditionalFormatting sqref="AS16">
    <cfRule type="cellIs" dxfId="1092" priority="4110" stopIfTrue="1" operator="equal">
      <formula>"f"</formula>
    </cfRule>
  </conditionalFormatting>
  <conditionalFormatting sqref="AS16">
    <cfRule type="cellIs" dxfId="1091" priority="4108" stopIfTrue="1" operator="equal">
      <formula>"h"</formula>
    </cfRule>
    <cfRule type="cellIs" dxfId="1090" priority="4109" stopIfTrue="1" operator="equal">
      <formula>"g"</formula>
    </cfRule>
  </conditionalFormatting>
  <conditionalFormatting sqref="AS16">
    <cfRule type="cellIs" dxfId="1089" priority="4107" stopIfTrue="1" operator="equal">
      <formula>"f"</formula>
    </cfRule>
  </conditionalFormatting>
  <conditionalFormatting sqref="AS16">
    <cfRule type="cellIs" dxfId="1088" priority="4105" stopIfTrue="1" operator="equal">
      <formula>"h"</formula>
    </cfRule>
    <cfRule type="cellIs" dxfId="1087" priority="4106" stopIfTrue="1" operator="equal">
      <formula>"g"</formula>
    </cfRule>
  </conditionalFormatting>
  <conditionalFormatting sqref="AS16">
    <cfRule type="cellIs" dxfId="1086" priority="4104" stopIfTrue="1" operator="equal">
      <formula>"f"</formula>
    </cfRule>
  </conditionalFormatting>
  <conditionalFormatting sqref="AS16">
    <cfRule type="cellIs" dxfId="1085" priority="4102" stopIfTrue="1" operator="equal">
      <formula>"h"</formula>
    </cfRule>
    <cfRule type="cellIs" dxfId="1084" priority="4103" stopIfTrue="1" operator="equal">
      <formula>"g"</formula>
    </cfRule>
  </conditionalFormatting>
  <conditionalFormatting sqref="AS16">
    <cfRule type="cellIs" dxfId="1083" priority="4098" stopIfTrue="1" operator="equal">
      <formula>"f"</formula>
    </cfRule>
  </conditionalFormatting>
  <conditionalFormatting sqref="AS16">
    <cfRule type="cellIs" dxfId="1082" priority="4096" stopIfTrue="1" operator="equal">
      <formula>"h"</formula>
    </cfRule>
    <cfRule type="cellIs" dxfId="1081" priority="4097" stopIfTrue="1" operator="equal">
      <formula>"g"</formula>
    </cfRule>
  </conditionalFormatting>
  <conditionalFormatting sqref="AS16">
    <cfRule type="cellIs" dxfId="1080" priority="4101" stopIfTrue="1" operator="equal">
      <formula>"f"</formula>
    </cfRule>
  </conditionalFormatting>
  <conditionalFormatting sqref="AS16">
    <cfRule type="cellIs" dxfId="1079" priority="4099" stopIfTrue="1" operator="equal">
      <formula>"h"</formula>
    </cfRule>
    <cfRule type="cellIs" dxfId="1078" priority="4100" stopIfTrue="1" operator="equal">
      <formula>"g"</formula>
    </cfRule>
  </conditionalFormatting>
  <conditionalFormatting sqref="AS16">
    <cfRule type="cellIs" dxfId="1077" priority="4095" stopIfTrue="1" operator="equal">
      <formula>"f"</formula>
    </cfRule>
  </conditionalFormatting>
  <conditionalFormatting sqref="AS16">
    <cfRule type="cellIs" dxfId="1076" priority="4093" stopIfTrue="1" operator="equal">
      <formula>"h"</formula>
    </cfRule>
    <cfRule type="cellIs" dxfId="1075" priority="4094" stopIfTrue="1" operator="equal">
      <formula>"g"</formula>
    </cfRule>
  </conditionalFormatting>
  <conditionalFormatting sqref="AS16">
    <cfRule type="cellIs" dxfId="1074" priority="4092" stopIfTrue="1" operator="equal">
      <formula>"f"</formula>
    </cfRule>
  </conditionalFormatting>
  <conditionalFormatting sqref="AS16">
    <cfRule type="cellIs" dxfId="1073" priority="4090" stopIfTrue="1" operator="equal">
      <formula>"h"</formula>
    </cfRule>
    <cfRule type="cellIs" dxfId="1072" priority="4091" stopIfTrue="1" operator="equal">
      <formula>"g"</formula>
    </cfRule>
  </conditionalFormatting>
  <conditionalFormatting sqref="AS16">
    <cfRule type="cellIs" dxfId="1071" priority="4086" stopIfTrue="1" operator="equal">
      <formula>"f"</formula>
    </cfRule>
  </conditionalFormatting>
  <conditionalFormatting sqref="AS16">
    <cfRule type="cellIs" dxfId="1070" priority="4084" stopIfTrue="1" operator="equal">
      <formula>"h"</formula>
    </cfRule>
    <cfRule type="cellIs" dxfId="1069" priority="4085" stopIfTrue="1" operator="equal">
      <formula>"g"</formula>
    </cfRule>
  </conditionalFormatting>
  <conditionalFormatting sqref="AS16">
    <cfRule type="cellIs" dxfId="1068" priority="4089" stopIfTrue="1" operator="equal">
      <formula>"f"</formula>
    </cfRule>
  </conditionalFormatting>
  <conditionalFormatting sqref="AS16">
    <cfRule type="cellIs" dxfId="1067" priority="4087" stopIfTrue="1" operator="equal">
      <formula>"h"</formula>
    </cfRule>
    <cfRule type="cellIs" dxfId="1066" priority="4088" stopIfTrue="1" operator="equal">
      <formula>"g"</formula>
    </cfRule>
  </conditionalFormatting>
  <conditionalFormatting sqref="AS16">
    <cfRule type="cellIs" dxfId="1065" priority="4083" stopIfTrue="1" operator="equal">
      <formula>"f"</formula>
    </cfRule>
  </conditionalFormatting>
  <conditionalFormatting sqref="AS16">
    <cfRule type="cellIs" dxfId="1064" priority="4081" stopIfTrue="1" operator="equal">
      <formula>"h"</formula>
    </cfRule>
    <cfRule type="cellIs" dxfId="1063" priority="4082" stopIfTrue="1" operator="equal">
      <formula>"g"</formula>
    </cfRule>
  </conditionalFormatting>
  <conditionalFormatting sqref="AS16">
    <cfRule type="cellIs" dxfId="1062" priority="4080" stopIfTrue="1" operator="equal">
      <formula>"f"</formula>
    </cfRule>
  </conditionalFormatting>
  <conditionalFormatting sqref="AS16">
    <cfRule type="cellIs" dxfId="1061" priority="4078" stopIfTrue="1" operator="equal">
      <formula>"h"</formula>
    </cfRule>
    <cfRule type="cellIs" dxfId="1060" priority="4079" stopIfTrue="1" operator="equal">
      <formula>"g"</formula>
    </cfRule>
  </conditionalFormatting>
  <conditionalFormatting sqref="AS16">
    <cfRule type="cellIs" dxfId="1059" priority="4077" stopIfTrue="1" operator="equal">
      <formula>"f"</formula>
    </cfRule>
  </conditionalFormatting>
  <conditionalFormatting sqref="AS16">
    <cfRule type="cellIs" dxfId="1058" priority="4075" stopIfTrue="1" operator="equal">
      <formula>"h"</formula>
    </cfRule>
    <cfRule type="cellIs" dxfId="1057" priority="4076" stopIfTrue="1" operator="equal">
      <formula>"g"</formula>
    </cfRule>
  </conditionalFormatting>
  <conditionalFormatting sqref="AS16">
    <cfRule type="cellIs" dxfId="1056" priority="4074" stopIfTrue="1" operator="equal">
      <formula>"f"</formula>
    </cfRule>
  </conditionalFormatting>
  <conditionalFormatting sqref="AS16">
    <cfRule type="cellIs" dxfId="1055" priority="4072" stopIfTrue="1" operator="equal">
      <formula>"h"</formula>
    </cfRule>
    <cfRule type="cellIs" dxfId="1054" priority="4073" stopIfTrue="1" operator="equal">
      <formula>"g"</formula>
    </cfRule>
  </conditionalFormatting>
  <conditionalFormatting sqref="AS37:AS52">
    <cfRule type="cellIs" dxfId="1053" priority="1020" stopIfTrue="1" operator="equal">
      <formula>"f"</formula>
    </cfRule>
  </conditionalFormatting>
  <conditionalFormatting sqref="AS37:AS52">
    <cfRule type="cellIs" dxfId="1052" priority="1018" stopIfTrue="1" operator="equal">
      <formula>"h"</formula>
    </cfRule>
    <cfRule type="cellIs" dxfId="1051" priority="1019" stopIfTrue="1" operator="equal">
      <formula>"g"</formula>
    </cfRule>
  </conditionalFormatting>
  <conditionalFormatting sqref="AS37:AS52">
    <cfRule type="cellIs" dxfId="1050" priority="1017" stopIfTrue="1" operator="equal">
      <formula>"f"</formula>
    </cfRule>
  </conditionalFormatting>
  <conditionalFormatting sqref="AS37:AS52">
    <cfRule type="cellIs" dxfId="1049" priority="1015" stopIfTrue="1" operator="equal">
      <formula>"h"</formula>
    </cfRule>
    <cfRule type="cellIs" dxfId="1048" priority="1016" stopIfTrue="1" operator="equal">
      <formula>"g"</formula>
    </cfRule>
  </conditionalFormatting>
  <conditionalFormatting sqref="AS37:AS52">
    <cfRule type="cellIs" dxfId="1047" priority="1014" stopIfTrue="1" operator="equal">
      <formula>"f"</formula>
    </cfRule>
  </conditionalFormatting>
  <conditionalFormatting sqref="AS37:AS52">
    <cfRule type="cellIs" dxfId="1046" priority="1012" stopIfTrue="1" operator="equal">
      <formula>"h"</formula>
    </cfRule>
    <cfRule type="cellIs" dxfId="1045" priority="1013" stopIfTrue="1" operator="equal">
      <formula>"g"</formula>
    </cfRule>
  </conditionalFormatting>
  <conditionalFormatting sqref="AS58:AS73">
    <cfRule type="cellIs" dxfId="1044" priority="9" stopIfTrue="1" operator="equal">
      <formula>"f"</formula>
    </cfRule>
  </conditionalFormatting>
  <conditionalFormatting sqref="AS58:AS73">
    <cfRule type="cellIs" dxfId="1043" priority="7" stopIfTrue="1" operator="equal">
      <formula>"h"</formula>
    </cfRule>
    <cfRule type="cellIs" dxfId="1042" priority="8" stopIfTrue="1" operator="equal">
      <formula>"g"</formula>
    </cfRule>
  </conditionalFormatting>
  <conditionalFormatting sqref="AS58:AS73">
    <cfRule type="cellIs" dxfId="1041" priority="6" stopIfTrue="1" operator="equal">
      <formula>"f"</formula>
    </cfRule>
  </conditionalFormatting>
  <conditionalFormatting sqref="AS58:AS73">
    <cfRule type="cellIs" dxfId="1040" priority="4" stopIfTrue="1" operator="equal">
      <formula>"h"</formula>
    </cfRule>
    <cfRule type="cellIs" dxfId="1039" priority="5" stopIfTrue="1" operator="equal">
      <formula>"g"</formula>
    </cfRule>
  </conditionalFormatting>
  <conditionalFormatting sqref="AS58:AS73">
    <cfRule type="cellIs" dxfId="1038" priority="3" stopIfTrue="1" operator="equal">
      <formula>"f"</formula>
    </cfRule>
  </conditionalFormatting>
  <conditionalFormatting sqref="AS58:AS73">
    <cfRule type="cellIs" dxfId="1037" priority="1" stopIfTrue="1" operator="equal">
      <formula>"h"</formula>
    </cfRule>
    <cfRule type="cellIs" dxfId="1036" priority="2" stopIfTrue="1" operator="equal">
      <formula>"g"</formula>
    </cfRule>
  </conditionalFormatting>
  <conditionalFormatting sqref="BN58:BN73">
    <cfRule type="cellIs" dxfId="1035" priority="897" stopIfTrue="1" operator="equal">
      <formula>"f"</formula>
    </cfRule>
  </conditionalFormatting>
  <conditionalFormatting sqref="BN58:BN73">
    <cfRule type="cellIs" dxfId="1034" priority="895" stopIfTrue="1" operator="equal">
      <formula>"h"</formula>
    </cfRule>
    <cfRule type="cellIs" dxfId="1033" priority="896" stopIfTrue="1" operator="equal">
      <formula>"g"</formula>
    </cfRule>
  </conditionalFormatting>
  <conditionalFormatting sqref="BN58:BN73">
    <cfRule type="cellIs" dxfId="1032" priority="894" stopIfTrue="1" operator="equal">
      <formula>"f"</formula>
    </cfRule>
  </conditionalFormatting>
  <conditionalFormatting sqref="BN58:BN73">
    <cfRule type="cellIs" dxfId="1031" priority="892" stopIfTrue="1" operator="equal">
      <formula>"h"</formula>
    </cfRule>
    <cfRule type="cellIs" dxfId="1030" priority="893" stopIfTrue="1" operator="equal">
      <formula>"g"</formula>
    </cfRule>
  </conditionalFormatting>
  <conditionalFormatting sqref="BN58:BN73">
    <cfRule type="cellIs" dxfId="1029" priority="891" stopIfTrue="1" operator="equal">
      <formula>"f"</formula>
    </cfRule>
  </conditionalFormatting>
  <conditionalFormatting sqref="BN58:BN73">
    <cfRule type="cellIs" dxfId="1028" priority="889" stopIfTrue="1" operator="equal">
      <formula>"h"</formula>
    </cfRule>
    <cfRule type="cellIs" dxfId="1027" priority="890" stopIfTrue="1" operator="equal">
      <formula>"g"</formula>
    </cfRule>
  </conditionalFormatting>
  <conditionalFormatting sqref="BN58:BN73">
    <cfRule type="cellIs" dxfId="1026" priority="888" stopIfTrue="1" operator="equal">
      <formula>"f"</formula>
    </cfRule>
  </conditionalFormatting>
  <conditionalFormatting sqref="BN58:BN73">
    <cfRule type="cellIs" dxfId="1025" priority="886" stopIfTrue="1" operator="equal">
      <formula>"h"</formula>
    </cfRule>
    <cfRule type="cellIs" dxfId="1024" priority="887" stopIfTrue="1" operator="equal">
      <formula>"g"</formula>
    </cfRule>
  </conditionalFormatting>
  <conditionalFormatting sqref="BN58:BN73">
    <cfRule type="cellIs" dxfId="1023" priority="867" stopIfTrue="1" operator="equal">
      <formula>"f"</formula>
    </cfRule>
  </conditionalFormatting>
  <conditionalFormatting sqref="BN58:BN73">
    <cfRule type="cellIs" dxfId="1022" priority="865" stopIfTrue="1" operator="equal">
      <formula>"h"</formula>
    </cfRule>
    <cfRule type="cellIs" dxfId="1021" priority="866" stopIfTrue="1" operator="equal">
      <formula>"g"</formula>
    </cfRule>
  </conditionalFormatting>
  <conditionalFormatting sqref="BP58:BP73">
    <cfRule type="cellIs" dxfId="1020" priority="864" stopIfTrue="1" operator="equal">
      <formula>"f"</formula>
    </cfRule>
  </conditionalFormatting>
  <conditionalFormatting sqref="BP58:BP73">
    <cfRule type="cellIs" dxfId="1019" priority="862" stopIfTrue="1" operator="equal">
      <formula>"h"</formula>
    </cfRule>
    <cfRule type="cellIs" dxfId="1018" priority="863" stopIfTrue="1" operator="equal">
      <formula>"g"</formula>
    </cfRule>
  </conditionalFormatting>
  <conditionalFormatting sqref="AO58:AP73">
    <cfRule type="cellIs" dxfId="1017" priority="825" stopIfTrue="1" operator="equal">
      <formula>"f"</formula>
    </cfRule>
  </conditionalFormatting>
  <conditionalFormatting sqref="AO58:AP73">
    <cfRule type="cellIs" dxfId="1016" priority="823" stopIfTrue="1" operator="equal">
      <formula>"h"</formula>
    </cfRule>
    <cfRule type="cellIs" dxfId="1015" priority="824" stopIfTrue="1" operator="equal">
      <formula>"g"</formula>
    </cfRule>
  </conditionalFormatting>
  <conditionalFormatting sqref="AO58:AP73">
    <cfRule type="cellIs" dxfId="1014" priority="822" stopIfTrue="1" operator="equal">
      <formula>"f"</formula>
    </cfRule>
  </conditionalFormatting>
  <conditionalFormatting sqref="AO58:AP73">
    <cfRule type="cellIs" dxfId="1013" priority="820" stopIfTrue="1" operator="equal">
      <formula>"h"</formula>
    </cfRule>
    <cfRule type="cellIs" dxfId="1012" priority="821" stopIfTrue="1" operator="equal">
      <formula>"g"</formula>
    </cfRule>
  </conditionalFormatting>
  <conditionalFormatting sqref="BN58:BN73">
    <cfRule type="cellIs" dxfId="1011" priority="879" stopIfTrue="1" operator="equal">
      <formula>"f"</formula>
    </cfRule>
  </conditionalFormatting>
  <conditionalFormatting sqref="BN58:BN73">
    <cfRule type="cellIs" dxfId="1010" priority="877" stopIfTrue="1" operator="equal">
      <formula>"h"</formula>
    </cfRule>
    <cfRule type="cellIs" dxfId="1009" priority="878" stopIfTrue="1" operator="equal">
      <formula>"g"</formula>
    </cfRule>
  </conditionalFormatting>
  <conditionalFormatting sqref="BN58:BN73">
    <cfRule type="cellIs" dxfId="1008" priority="876" stopIfTrue="1" operator="equal">
      <formula>"f"</formula>
    </cfRule>
  </conditionalFormatting>
  <conditionalFormatting sqref="BN58:BN73">
    <cfRule type="cellIs" dxfId="1007" priority="874" stopIfTrue="1" operator="equal">
      <formula>"h"</formula>
    </cfRule>
    <cfRule type="cellIs" dxfId="1006" priority="875" stopIfTrue="1" operator="equal">
      <formula>"g"</formula>
    </cfRule>
  </conditionalFormatting>
  <conditionalFormatting sqref="BN58:BN73">
    <cfRule type="cellIs" dxfId="1005" priority="873" stopIfTrue="1" operator="equal">
      <formula>"f"</formula>
    </cfRule>
  </conditionalFormatting>
  <conditionalFormatting sqref="BN58:BN73">
    <cfRule type="cellIs" dxfId="1004" priority="871" stopIfTrue="1" operator="equal">
      <formula>"h"</formula>
    </cfRule>
    <cfRule type="cellIs" dxfId="1003" priority="872" stopIfTrue="1" operator="equal">
      <formula>"g"</formula>
    </cfRule>
  </conditionalFormatting>
  <conditionalFormatting sqref="BN58:BN73">
    <cfRule type="cellIs" dxfId="1002" priority="870" stopIfTrue="1" operator="equal">
      <formula>"f"</formula>
    </cfRule>
  </conditionalFormatting>
  <conditionalFormatting sqref="BN58:BN73">
    <cfRule type="cellIs" dxfId="1001" priority="868" stopIfTrue="1" operator="equal">
      <formula>"h"</formula>
    </cfRule>
    <cfRule type="cellIs" dxfId="1000" priority="869" stopIfTrue="1" operator="equal">
      <formula>"g"</formula>
    </cfRule>
  </conditionalFormatting>
  <conditionalFormatting sqref="BP58:BP73">
    <cfRule type="cellIs" dxfId="999" priority="861" stopIfTrue="1" operator="equal">
      <formula>"f"</formula>
    </cfRule>
  </conditionalFormatting>
  <conditionalFormatting sqref="BP58:BP73">
    <cfRule type="cellIs" dxfId="998" priority="859" stopIfTrue="1" operator="equal">
      <formula>"h"</formula>
    </cfRule>
    <cfRule type="cellIs" dxfId="997" priority="860" stopIfTrue="1" operator="equal">
      <formula>"g"</formula>
    </cfRule>
  </conditionalFormatting>
  <conditionalFormatting sqref="BP58:BP73">
    <cfRule type="cellIs" dxfId="996" priority="858" stopIfTrue="1" operator="equal">
      <formula>"f"</formula>
    </cfRule>
  </conditionalFormatting>
  <conditionalFormatting sqref="BP58:BP73">
    <cfRule type="cellIs" dxfId="995" priority="856" stopIfTrue="1" operator="equal">
      <formula>"h"</formula>
    </cfRule>
    <cfRule type="cellIs" dxfId="994" priority="857" stopIfTrue="1" operator="equal">
      <formula>"g"</formula>
    </cfRule>
  </conditionalFormatting>
  <conditionalFormatting sqref="BQ58:BR73">
    <cfRule type="cellIs" dxfId="993" priority="1011" stopIfTrue="1" operator="equal">
      <formula>"f"</formula>
    </cfRule>
  </conditionalFormatting>
  <conditionalFormatting sqref="BQ58:BR73">
    <cfRule type="cellIs" dxfId="992" priority="1009" stopIfTrue="1" operator="equal">
      <formula>"h"</formula>
    </cfRule>
    <cfRule type="cellIs" dxfId="991" priority="1010" stopIfTrue="1" operator="equal">
      <formula>"g"</formula>
    </cfRule>
  </conditionalFormatting>
  <conditionalFormatting sqref="AV58:AV73">
    <cfRule type="cellIs" dxfId="990" priority="1008" stopIfTrue="1" operator="equal">
      <formula>"f"</formula>
    </cfRule>
  </conditionalFormatting>
  <conditionalFormatting sqref="AV58:AV73">
    <cfRule type="cellIs" dxfId="989" priority="1006" stopIfTrue="1" operator="equal">
      <formula>"h"</formula>
    </cfRule>
    <cfRule type="cellIs" dxfId="988" priority="1007" stopIfTrue="1" operator="equal">
      <formula>"g"</formula>
    </cfRule>
  </conditionalFormatting>
  <conditionalFormatting sqref="AV58:AV73">
    <cfRule type="cellIs" dxfId="987" priority="1002" stopIfTrue="1" operator="equal">
      <formula>"f"</formula>
    </cfRule>
  </conditionalFormatting>
  <conditionalFormatting sqref="AV58:AV73">
    <cfRule type="cellIs" dxfId="986" priority="1000" stopIfTrue="1" operator="equal">
      <formula>"h"</formula>
    </cfRule>
    <cfRule type="cellIs" dxfId="985" priority="1001" stopIfTrue="1" operator="equal">
      <formula>"g"</formula>
    </cfRule>
  </conditionalFormatting>
  <conditionalFormatting sqref="AV58:AV73">
    <cfRule type="cellIs" dxfId="984" priority="1005" stopIfTrue="1" operator="equal">
      <formula>"f"</formula>
    </cfRule>
  </conditionalFormatting>
  <conditionalFormatting sqref="AV58:AV73">
    <cfRule type="cellIs" dxfId="983" priority="1003" stopIfTrue="1" operator="equal">
      <formula>"h"</formula>
    </cfRule>
    <cfRule type="cellIs" dxfId="982" priority="1004" stopIfTrue="1" operator="equal">
      <formula>"g"</formula>
    </cfRule>
  </conditionalFormatting>
  <conditionalFormatting sqref="AV58:AV73">
    <cfRule type="cellIs" dxfId="981" priority="999" stopIfTrue="1" operator="equal">
      <formula>"f"</formula>
    </cfRule>
  </conditionalFormatting>
  <conditionalFormatting sqref="AV58:AV73">
    <cfRule type="cellIs" dxfId="980" priority="997" stopIfTrue="1" operator="equal">
      <formula>"h"</formula>
    </cfRule>
    <cfRule type="cellIs" dxfId="979" priority="998" stopIfTrue="1" operator="equal">
      <formula>"g"</formula>
    </cfRule>
  </conditionalFormatting>
  <conditionalFormatting sqref="AV58:AV73">
    <cfRule type="cellIs" dxfId="978" priority="996" stopIfTrue="1" operator="equal">
      <formula>"f"</formula>
    </cfRule>
  </conditionalFormatting>
  <conditionalFormatting sqref="AV58:AV73">
    <cfRule type="cellIs" dxfId="977" priority="994" stopIfTrue="1" operator="equal">
      <formula>"h"</formula>
    </cfRule>
    <cfRule type="cellIs" dxfId="976" priority="995" stopIfTrue="1" operator="equal">
      <formula>"g"</formula>
    </cfRule>
  </conditionalFormatting>
  <conditionalFormatting sqref="AV58:AV73">
    <cfRule type="cellIs" dxfId="975" priority="993" stopIfTrue="1" operator="equal">
      <formula>"f"</formula>
    </cfRule>
  </conditionalFormatting>
  <conditionalFormatting sqref="AV58:AV73">
    <cfRule type="cellIs" dxfId="974" priority="991" stopIfTrue="1" operator="equal">
      <formula>"h"</formula>
    </cfRule>
    <cfRule type="cellIs" dxfId="973" priority="992" stopIfTrue="1" operator="equal">
      <formula>"g"</formula>
    </cfRule>
  </conditionalFormatting>
  <conditionalFormatting sqref="AV58:AV73">
    <cfRule type="cellIs" dxfId="972" priority="990" stopIfTrue="1" operator="equal">
      <formula>"f"</formula>
    </cfRule>
  </conditionalFormatting>
  <conditionalFormatting sqref="AV58:AV73">
    <cfRule type="cellIs" dxfId="971" priority="988" stopIfTrue="1" operator="equal">
      <formula>"h"</formula>
    </cfRule>
    <cfRule type="cellIs" dxfId="970" priority="989" stopIfTrue="1" operator="equal">
      <formula>"g"</formula>
    </cfRule>
  </conditionalFormatting>
  <conditionalFormatting sqref="AV58:AV73">
    <cfRule type="cellIs" dxfId="969" priority="987" stopIfTrue="1" operator="equal">
      <formula>"f"</formula>
    </cfRule>
  </conditionalFormatting>
  <conditionalFormatting sqref="AV58:AV73">
    <cfRule type="cellIs" dxfId="968" priority="985" stopIfTrue="1" operator="equal">
      <formula>"h"</formula>
    </cfRule>
    <cfRule type="cellIs" dxfId="967" priority="986" stopIfTrue="1" operator="equal">
      <formula>"g"</formula>
    </cfRule>
  </conditionalFormatting>
  <conditionalFormatting sqref="AW58:AW73">
    <cfRule type="cellIs" dxfId="966" priority="984" stopIfTrue="1" operator="equal">
      <formula>"f"</formula>
    </cfRule>
  </conditionalFormatting>
  <conditionalFormatting sqref="AW58:AW73">
    <cfRule type="cellIs" dxfId="965" priority="982" stopIfTrue="1" operator="equal">
      <formula>"h"</formula>
    </cfRule>
    <cfRule type="cellIs" dxfId="964" priority="983" stopIfTrue="1" operator="equal">
      <formula>"g"</formula>
    </cfRule>
  </conditionalFormatting>
  <conditionalFormatting sqref="AW58:AW73">
    <cfRule type="cellIs" dxfId="963" priority="978" stopIfTrue="1" operator="equal">
      <formula>"f"</formula>
    </cfRule>
  </conditionalFormatting>
  <conditionalFormatting sqref="AW58:AW73">
    <cfRule type="cellIs" dxfId="962" priority="976" stopIfTrue="1" operator="equal">
      <formula>"h"</formula>
    </cfRule>
    <cfRule type="cellIs" dxfId="961" priority="977" stopIfTrue="1" operator="equal">
      <formula>"g"</formula>
    </cfRule>
  </conditionalFormatting>
  <conditionalFormatting sqref="AW58:AW73">
    <cfRule type="cellIs" dxfId="960" priority="981" stopIfTrue="1" operator="equal">
      <formula>"f"</formula>
    </cfRule>
  </conditionalFormatting>
  <conditionalFormatting sqref="AW58:AW73">
    <cfRule type="cellIs" dxfId="959" priority="979" stopIfTrue="1" operator="equal">
      <formula>"h"</formula>
    </cfRule>
    <cfRule type="cellIs" dxfId="958" priority="980" stopIfTrue="1" operator="equal">
      <formula>"g"</formula>
    </cfRule>
  </conditionalFormatting>
  <conditionalFormatting sqref="AW58:AW73">
    <cfRule type="cellIs" dxfId="957" priority="975" stopIfTrue="1" operator="equal">
      <formula>"f"</formula>
    </cfRule>
  </conditionalFormatting>
  <conditionalFormatting sqref="AW58:AW73">
    <cfRule type="cellIs" dxfId="956" priority="973" stopIfTrue="1" operator="equal">
      <formula>"h"</formula>
    </cfRule>
    <cfRule type="cellIs" dxfId="955" priority="974" stopIfTrue="1" operator="equal">
      <formula>"g"</formula>
    </cfRule>
  </conditionalFormatting>
  <conditionalFormatting sqref="AW58:AW73">
    <cfRule type="cellIs" dxfId="954" priority="972" stopIfTrue="1" operator="equal">
      <formula>"f"</formula>
    </cfRule>
  </conditionalFormatting>
  <conditionalFormatting sqref="AW58:AW73">
    <cfRule type="cellIs" dxfId="953" priority="970" stopIfTrue="1" operator="equal">
      <formula>"h"</formula>
    </cfRule>
    <cfRule type="cellIs" dxfId="952" priority="971" stopIfTrue="1" operator="equal">
      <formula>"g"</formula>
    </cfRule>
  </conditionalFormatting>
  <conditionalFormatting sqref="AW58:AW73">
    <cfRule type="cellIs" dxfId="951" priority="966" stopIfTrue="1" operator="equal">
      <formula>"f"</formula>
    </cfRule>
  </conditionalFormatting>
  <conditionalFormatting sqref="AW58:AW73">
    <cfRule type="cellIs" dxfId="950" priority="964" stopIfTrue="1" operator="equal">
      <formula>"h"</formula>
    </cfRule>
    <cfRule type="cellIs" dxfId="949" priority="965" stopIfTrue="1" operator="equal">
      <formula>"g"</formula>
    </cfRule>
  </conditionalFormatting>
  <conditionalFormatting sqref="AW58:AW73">
    <cfRule type="cellIs" dxfId="948" priority="969" stopIfTrue="1" operator="equal">
      <formula>"f"</formula>
    </cfRule>
  </conditionalFormatting>
  <conditionalFormatting sqref="AW58:AW73">
    <cfRule type="cellIs" dxfId="947" priority="967" stopIfTrue="1" operator="equal">
      <formula>"h"</formula>
    </cfRule>
    <cfRule type="cellIs" dxfId="946" priority="968" stopIfTrue="1" operator="equal">
      <formula>"g"</formula>
    </cfRule>
  </conditionalFormatting>
  <conditionalFormatting sqref="AW58:AW73">
    <cfRule type="cellIs" dxfId="945" priority="963" stopIfTrue="1" operator="equal">
      <formula>"f"</formula>
    </cfRule>
  </conditionalFormatting>
  <conditionalFormatting sqref="AW58:AW73">
    <cfRule type="cellIs" dxfId="944" priority="961" stopIfTrue="1" operator="equal">
      <formula>"h"</formula>
    </cfRule>
    <cfRule type="cellIs" dxfId="943" priority="962" stopIfTrue="1" operator="equal">
      <formula>"g"</formula>
    </cfRule>
  </conditionalFormatting>
  <conditionalFormatting sqref="AV58:AW73">
    <cfRule type="cellIs" dxfId="942" priority="960" stopIfTrue="1" operator="equal">
      <formula>"f"</formula>
    </cfRule>
  </conditionalFormatting>
  <conditionalFormatting sqref="AV58:AW73">
    <cfRule type="cellIs" dxfId="941" priority="958" stopIfTrue="1" operator="equal">
      <formula>"h"</formula>
    </cfRule>
    <cfRule type="cellIs" dxfId="940" priority="959" stopIfTrue="1" operator="equal">
      <formula>"g"</formula>
    </cfRule>
  </conditionalFormatting>
  <conditionalFormatting sqref="AV58:AW73">
    <cfRule type="cellIs" dxfId="939" priority="957" stopIfTrue="1" operator="equal">
      <formula>"f"</formula>
    </cfRule>
  </conditionalFormatting>
  <conditionalFormatting sqref="AV58:AW73">
    <cfRule type="cellIs" dxfId="938" priority="955" stopIfTrue="1" operator="equal">
      <formula>"h"</formula>
    </cfRule>
    <cfRule type="cellIs" dxfId="937" priority="956" stopIfTrue="1" operator="equal">
      <formula>"g"</formula>
    </cfRule>
  </conditionalFormatting>
  <conditionalFormatting sqref="AV58:AW73">
    <cfRule type="cellIs" dxfId="936" priority="954" stopIfTrue="1" operator="equal">
      <formula>"f"</formula>
    </cfRule>
  </conditionalFormatting>
  <conditionalFormatting sqref="AV58:AW73">
    <cfRule type="cellIs" dxfId="935" priority="952" stopIfTrue="1" operator="equal">
      <formula>"h"</formula>
    </cfRule>
    <cfRule type="cellIs" dxfId="934" priority="953" stopIfTrue="1" operator="equal">
      <formula>"g"</formula>
    </cfRule>
  </conditionalFormatting>
  <conditionalFormatting sqref="AV58:AW73">
    <cfRule type="cellIs" dxfId="933" priority="948" stopIfTrue="1" operator="equal">
      <formula>"f"</formula>
    </cfRule>
  </conditionalFormatting>
  <conditionalFormatting sqref="AV58:AW73">
    <cfRule type="cellIs" dxfId="932" priority="946" stopIfTrue="1" operator="equal">
      <formula>"h"</formula>
    </cfRule>
    <cfRule type="cellIs" dxfId="931" priority="947" stopIfTrue="1" operator="equal">
      <formula>"g"</formula>
    </cfRule>
  </conditionalFormatting>
  <conditionalFormatting sqref="AV58:AW73">
    <cfRule type="cellIs" dxfId="930" priority="945" stopIfTrue="1" operator="equal">
      <formula>"f"</formula>
    </cfRule>
  </conditionalFormatting>
  <conditionalFormatting sqref="AV58:AW73">
    <cfRule type="cellIs" dxfId="929" priority="943" stopIfTrue="1" operator="equal">
      <formula>"h"</formula>
    </cfRule>
    <cfRule type="cellIs" dxfId="928" priority="944" stopIfTrue="1" operator="equal">
      <formula>"g"</formula>
    </cfRule>
  </conditionalFormatting>
  <conditionalFormatting sqref="AV58:AW73">
    <cfRule type="cellIs" dxfId="927" priority="942" stopIfTrue="1" operator="equal">
      <formula>"f"</formula>
    </cfRule>
  </conditionalFormatting>
  <conditionalFormatting sqref="AV58:AW73">
    <cfRule type="cellIs" dxfId="926" priority="940" stopIfTrue="1" operator="equal">
      <formula>"h"</formula>
    </cfRule>
    <cfRule type="cellIs" dxfId="925" priority="941" stopIfTrue="1" operator="equal">
      <formula>"g"</formula>
    </cfRule>
  </conditionalFormatting>
  <conditionalFormatting sqref="AV58:AW73">
    <cfRule type="cellIs" dxfId="924" priority="951" stopIfTrue="1" operator="equal">
      <formula>"f"</formula>
    </cfRule>
  </conditionalFormatting>
  <conditionalFormatting sqref="AV58:AW73">
    <cfRule type="cellIs" dxfId="923" priority="949" stopIfTrue="1" operator="equal">
      <formula>"h"</formula>
    </cfRule>
    <cfRule type="cellIs" dxfId="922" priority="950" stopIfTrue="1" operator="equal">
      <formula>"g"</formula>
    </cfRule>
  </conditionalFormatting>
  <conditionalFormatting sqref="AV58:AW73">
    <cfRule type="cellIs" dxfId="921" priority="939" stopIfTrue="1" operator="equal">
      <formula>"f"</formula>
    </cfRule>
  </conditionalFormatting>
  <conditionalFormatting sqref="AV58:AW73">
    <cfRule type="cellIs" dxfId="920" priority="937" stopIfTrue="1" operator="equal">
      <formula>"h"</formula>
    </cfRule>
    <cfRule type="cellIs" dxfId="919" priority="938" stopIfTrue="1" operator="equal">
      <formula>"g"</formula>
    </cfRule>
  </conditionalFormatting>
  <conditionalFormatting sqref="AV58:AV73">
    <cfRule type="cellIs" dxfId="918" priority="936" stopIfTrue="1" operator="equal">
      <formula>"f"</formula>
    </cfRule>
  </conditionalFormatting>
  <conditionalFormatting sqref="AV58:AV73">
    <cfRule type="cellIs" dxfId="917" priority="934" stopIfTrue="1" operator="equal">
      <formula>"h"</formula>
    </cfRule>
    <cfRule type="cellIs" dxfId="916" priority="935" stopIfTrue="1" operator="equal">
      <formula>"g"</formula>
    </cfRule>
  </conditionalFormatting>
  <conditionalFormatting sqref="AV58:AV73">
    <cfRule type="cellIs" dxfId="915" priority="930" stopIfTrue="1" operator="equal">
      <formula>"f"</formula>
    </cfRule>
  </conditionalFormatting>
  <conditionalFormatting sqref="AV58:AV73">
    <cfRule type="cellIs" dxfId="914" priority="928" stopIfTrue="1" operator="equal">
      <formula>"h"</formula>
    </cfRule>
    <cfRule type="cellIs" dxfId="913" priority="929" stopIfTrue="1" operator="equal">
      <formula>"g"</formula>
    </cfRule>
  </conditionalFormatting>
  <conditionalFormatting sqref="AV58:AV73">
    <cfRule type="cellIs" dxfId="912" priority="933" stopIfTrue="1" operator="equal">
      <formula>"f"</formula>
    </cfRule>
  </conditionalFormatting>
  <conditionalFormatting sqref="AV58:AV73">
    <cfRule type="cellIs" dxfId="911" priority="931" stopIfTrue="1" operator="equal">
      <formula>"h"</formula>
    </cfRule>
    <cfRule type="cellIs" dxfId="910" priority="932" stopIfTrue="1" operator="equal">
      <formula>"g"</formula>
    </cfRule>
  </conditionalFormatting>
  <conditionalFormatting sqref="AV58:AV73">
    <cfRule type="cellIs" dxfId="909" priority="927" stopIfTrue="1" operator="equal">
      <formula>"f"</formula>
    </cfRule>
  </conditionalFormatting>
  <conditionalFormatting sqref="AV58:AV73">
    <cfRule type="cellIs" dxfId="908" priority="925" stopIfTrue="1" operator="equal">
      <formula>"h"</formula>
    </cfRule>
    <cfRule type="cellIs" dxfId="907" priority="926" stopIfTrue="1" operator="equal">
      <formula>"g"</formula>
    </cfRule>
  </conditionalFormatting>
  <conditionalFormatting sqref="AV58:AV73">
    <cfRule type="cellIs" dxfId="906" priority="924" stopIfTrue="1" operator="equal">
      <formula>"f"</formula>
    </cfRule>
  </conditionalFormatting>
  <conditionalFormatting sqref="AV58:AV73">
    <cfRule type="cellIs" dxfId="905" priority="922" stopIfTrue="1" operator="equal">
      <formula>"h"</formula>
    </cfRule>
    <cfRule type="cellIs" dxfId="904" priority="923" stopIfTrue="1" operator="equal">
      <formula>"g"</formula>
    </cfRule>
  </conditionalFormatting>
  <conditionalFormatting sqref="AV58:AV73">
    <cfRule type="cellIs" dxfId="903" priority="918" stopIfTrue="1" operator="equal">
      <formula>"f"</formula>
    </cfRule>
  </conditionalFormatting>
  <conditionalFormatting sqref="AV58:AV73">
    <cfRule type="cellIs" dxfId="902" priority="916" stopIfTrue="1" operator="equal">
      <formula>"h"</formula>
    </cfRule>
    <cfRule type="cellIs" dxfId="901" priority="917" stopIfTrue="1" operator="equal">
      <formula>"g"</formula>
    </cfRule>
  </conditionalFormatting>
  <conditionalFormatting sqref="AV58:AV73">
    <cfRule type="cellIs" dxfId="900" priority="921" stopIfTrue="1" operator="equal">
      <formula>"f"</formula>
    </cfRule>
  </conditionalFormatting>
  <conditionalFormatting sqref="AV58:AV73">
    <cfRule type="cellIs" dxfId="899" priority="919" stopIfTrue="1" operator="equal">
      <formula>"h"</formula>
    </cfRule>
    <cfRule type="cellIs" dxfId="898" priority="920" stopIfTrue="1" operator="equal">
      <formula>"g"</formula>
    </cfRule>
  </conditionalFormatting>
  <conditionalFormatting sqref="AV58:AV73">
    <cfRule type="cellIs" dxfId="897" priority="915" stopIfTrue="1" operator="equal">
      <formula>"f"</formula>
    </cfRule>
  </conditionalFormatting>
  <conditionalFormatting sqref="AV58:AV73">
    <cfRule type="cellIs" dxfId="896" priority="913" stopIfTrue="1" operator="equal">
      <formula>"h"</formula>
    </cfRule>
    <cfRule type="cellIs" dxfId="895" priority="914" stopIfTrue="1" operator="equal">
      <formula>"g"</formula>
    </cfRule>
  </conditionalFormatting>
  <conditionalFormatting sqref="BN58:BN73">
    <cfRule type="cellIs" dxfId="894" priority="912" stopIfTrue="1" operator="equal">
      <formula>"f"</formula>
    </cfRule>
  </conditionalFormatting>
  <conditionalFormatting sqref="BN58:BN73">
    <cfRule type="cellIs" dxfId="893" priority="910" stopIfTrue="1" operator="equal">
      <formula>"h"</formula>
    </cfRule>
    <cfRule type="cellIs" dxfId="892" priority="911" stopIfTrue="1" operator="equal">
      <formula>"g"</formula>
    </cfRule>
  </conditionalFormatting>
  <conditionalFormatting sqref="BN58:BN73">
    <cfRule type="cellIs" dxfId="891" priority="909" stopIfTrue="1" operator="equal">
      <formula>"f"</formula>
    </cfRule>
  </conditionalFormatting>
  <conditionalFormatting sqref="BN58:BN73">
    <cfRule type="cellIs" dxfId="890" priority="907" stopIfTrue="1" operator="equal">
      <formula>"h"</formula>
    </cfRule>
    <cfRule type="cellIs" dxfId="889" priority="908" stopIfTrue="1" operator="equal">
      <formula>"g"</formula>
    </cfRule>
  </conditionalFormatting>
  <conditionalFormatting sqref="BN58:BN73">
    <cfRule type="cellIs" dxfId="888" priority="906" stopIfTrue="1" operator="equal">
      <formula>"f"</formula>
    </cfRule>
  </conditionalFormatting>
  <conditionalFormatting sqref="BN58:BN73">
    <cfRule type="cellIs" dxfId="887" priority="904" stopIfTrue="1" operator="equal">
      <formula>"h"</formula>
    </cfRule>
    <cfRule type="cellIs" dxfId="886" priority="905" stopIfTrue="1" operator="equal">
      <formula>"g"</formula>
    </cfRule>
  </conditionalFormatting>
  <conditionalFormatting sqref="BN58:BN73">
    <cfRule type="cellIs" dxfId="885" priority="900" stopIfTrue="1" operator="equal">
      <formula>"f"</formula>
    </cfRule>
  </conditionalFormatting>
  <conditionalFormatting sqref="BN58:BN73">
    <cfRule type="cellIs" dxfId="884" priority="898" stopIfTrue="1" operator="equal">
      <formula>"h"</formula>
    </cfRule>
    <cfRule type="cellIs" dxfId="883" priority="899" stopIfTrue="1" operator="equal">
      <formula>"g"</formula>
    </cfRule>
  </conditionalFormatting>
  <conditionalFormatting sqref="BN58:BN73">
    <cfRule type="cellIs" dxfId="882" priority="903" stopIfTrue="1" operator="equal">
      <formula>"f"</formula>
    </cfRule>
  </conditionalFormatting>
  <conditionalFormatting sqref="BN58:BN73">
    <cfRule type="cellIs" dxfId="881" priority="901" stopIfTrue="1" operator="equal">
      <formula>"h"</formula>
    </cfRule>
    <cfRule type="cellIs" dxfId="880" priority="902" stopIfTrue="1" operator="equal">
      <formula>"g"</formula>
    </cfRule>
  </conditionalFormatting>
  <conditionalFormatting sqref="BN58:BN73">
    <cfRule type="cellIs" dxfId="879" priority="882" stopIfTrue="1" operator="equal">
      <formula>"f"</formula>
    </cfRule>
  </conditionalFormatting>
  <conditionalFormatting sqref="BN58:BN73">
    <cfRule type="cellIs" dxfId="878" priority="880" stopIfTrue="1" operator="equal">
      <formula>"h"</formula>
    </cfRule>
    <cfRule type="cellIs" dxfId="877" priority="881" stopIfTrue="1" operator="equal">
      <formula>"g"</formula>
    </cfRule>
  </conditionalFormatting>
  <conditionalFormatting sqref="BN58:BN73">
    <cfRule type="cellIs" dxfId="876" priority="885" stopIfTrue="1" operator="equal">
      <formula>"f"</formula>
    </cfRule>
  </conditionalFormatting>
  <conditionalFormatting sqref="BN58:BN73">
    <cfRule type="cellIs" dxfId="875" priority="883" stopIfTrue="1" operator="equal">
      <formula>"h"</formula>
    </cfRule>
    <cfRule type="cellIs" dxfId="874" priority="884" stopIfTrue="1" operator="equal">
      <formula>"g"</formula>
    </cfRule>
  </conditionalFormatting>
  <conditionalFormatting sqref="BP58:BP73">
    <cfRule type="cellIs" dxfId="873" priority="852" stopIfTrue="1" operator="equal">
      <formula>"f"</formula>
    </cfRule>
  </conditionalFormatting>
  <conditionalFormatting sqref="BP58:BP73">
    <cfRule type="cellIs" dxfId="872" priority="850" stopIfTrue="1" operator="equal">
      <formula>"h"</formula>
    </cfRule>
    <cfRule type="cellIs" dxfId="871" priority="851" stopIfTrue="1" operator="equal">
      <formula>"g"</formula>
    </cfRule>
  </conditionalFormatting>
  <conditionalFormatting sqref="BP58:BP73">
    <cfRule type="cellIs" dxfId="870" priority="849" stopIfTrue="1" operator="equal">
      <formula>"f"</formula>
    </cfRule>
  </conditionalFormatting>
  <conditionalFormatting sqref="BP58:BP73">
    <cfRule type="cellIs" dxfId="869" priority="847" stopIfTrue="1" operator="equal">
      <formula>"h"</formula>
    </cfRule>
    <cfRule type="cellIs" dxfId="868" priority="848" stopIfTrue="1" operator="equal">
      <formula>"g"</formula>
    </cfRule>
  </conditionalFormatting>
  <conditionalFormatting sqref="BP58:BP73">
    <cfRule type="cellIs" dxfId="867" priority="846" stopIfTrue="1" operator="equal">
      <formula>"f"</formula>
    </cfRule>
  </conditionalFormatting>
  <conditionalFormatting sqref="BP58:BP73">
    <cfRule type="cellIs" dxfId="866" priority="844" stopIfTrue="1" operator="equal">
      <formula>"h"</formula>
    </cfRule>
    <cfRule type="cellIs" dxfId="865" priority="845" stopIfTrue="1" operator="equal">
      <formula>"g"</formula>
    </cfRule>
  </conditionalFormatting>
  <conditionalFormatting sqref="BP58:BP73">
    <cfRule type="cellIs" dxfId="864" priority="855" stopIfTrue="1" operator="equal">
      <formula>"f"</formula>
    </cfRule>
  </conditionalFormatting>
  <conditionalFormatting sqref="BP58:BP73">
    <cfRule type="cellIs" dxfId="863" priority="853" stopIfTrue="1" operator="equal">
      <formula>"h"</formula>
    </cfRule>
    <cfRule type="cellIs" dxfId="862" priority="854" stopIfTrue="1" operator="equal">
      <formula>"g"</formula>
    </cfRule>
  </conditionalFormatting>
  <conditionalFormatting sqref="AO58:AP73">
    <cfRule type="cellIs" dxfId="861" priority="840" stopIfTrue="1" operator="equal">
      <formula>"f"</formula>
    </cfRule>
  </conditionalFormatting>
  <conditionalFormatting sqref="AO58:AP73">
    <cfRule type="cellIs" dxfId="860" priority="838" stopIfTrue="1" operator="equal">
      <formula>"h"</formula>
    </cfRule>
    <cfRule type="cellIs" dxfId="859" priority="839" stopIfTrue="1" operator="equal">
      <formula>"g"</formula>
    </cfRule>
  </conditionalFormatting>
  <conditionalFormatting sqref="BP58:BP73">
    <cfRule type="cellIs" dxfId="858" priority="843" stopIfTrue="1" operator="equal">
      <formula>"f"</formula>
    </cfRule>
  </conditionalFormatting>
  <conditionalFormatting sqref="BP58:BP73">
    <cfRule type="cellIs" dxfId="857" priority="841" stopIfTrue="1" operator="equal">
      <formula>"h"</formula>
    </cfRule>
    <cfRule type="cellIs" dxfId="856" priority="842" stopIfTrue="1" operator="equal">
      <formula>"g"</formula>
    </cfRule>
  </conditionalFormatting>
  <conditionalFormatting sqref="AO58:AP73">
    <cfRule type="cellIs" dxfId="855" priority="834" stopIfTrue="1" operator="equal">
      <formula>"f"</formula>
    </cfRule>
  </conditionalFormatting>
  <conditionalFormatting sqref="AO58:AP73">
    <cfRule type="cellIs" dxfId="854" priority="832" stopIfTrue="1" operator="equal">
      <formula>"h"</formula>
    </cfRule>
    <cfRule type="cellIs" dxfId="853" priority="833" stopIfTrue="1" operator="equal">
      <formula>"g"</formula>
    </cfRule>
  </conditionalFormatting>
  <conditionalFormatting sqref="AO58:AP73">
    <cfRule type="cellIs" dxfId="852" priority="837" stopIfTrue="1" operator="equal">
      <formula>"f"</formula>
    </cfRule>
  </conditionalFormatting>
  <conditionalFormatting sqref="AO58:AP73">
    <cfRule type="cellIs" dxfId="851" priority="835" stopIfTrue="1" operator="equal">
      <formula>"h"</formula>
    </cfRule>
    <cfRule type="cellIs" dxfId="850" priority="836" stopIfTrue="1" operator="equal">
      <formula>"g"</formula>
    </cfRule>
  </conditionalFormatting>
  <conditionalFormatting sqref="AO58:AP73">
    <cfRule type="cellIs" dxfId="849" priority="831" stopIfTrue="1" operator="equal">
      <formula>"f"</formula>
    </cfRule>
  </conditionalFormatting>
  <conditionalFormatting sqref="AO58:AP73">
    <cfRule type="cellIs" dxfId="848" priority="829" stopIfTrue="1" operator="equal">
      <formula>"h"</formula>
    </cfRule>
    <cfRule type="cellIs" dxfId="847" priority="830" stopIfTrue="1" operator="equal">
      <formula>"g"</formula>
    </cfRule>
  </conditionalFormatting>
  <conditionalFormatting sqref="AO58:AP73">
    <cfRule type="cellIs" dxfId="846" priority="828" stopIfTrue="1" operator="equal">
      <formula>"f"</formula>
    </cfRule>
  </conditionalFormatting>
  <conditionalFormatting sqref="AO58:AP73">
    <cfRule type="cellIs" dxfId="845" priority="826" stopIfTrue="1" operator="equal">
      <formula>"h"</formula>
    </cfRule>
    <cfRule type="cellIs" dxfId="844" priority="827" stopIfTrue="1" operator="equal">
      <formula>"g"</formula>
    </cfRule>
  </conditionalFormatting>
  <conditionalFormatting sqref="AO58:AP73">
    <cfRule type="cellIs" dxfId="843" priority="816" stopIfTrue="1" operator="equal">
      <formula>"f"</formula>
    </cfRule>
  </conditionalFormatting>
  <conditionalFormatting sqref="AO58:AP73">
    <cfRule type="cellIs" dxfId="842" priority="814" stopIfTrue="1" operator="equal">
      <formula>"h"</formula>
    </cfRule>
    <cfRule type="cellIs" dxfId="841" priority="815" stopIfTrue="1" operator="equal">
      <formula>"g"</formula>
    </cfRule>
  </conditionalFormatting>
  <conditionalFormatting sqref="AO58:AP73">
    <cfRule type="cellIs" dxfId="840" priority="819" stopIfTrue="1" operator="equal">
      <formula>"f"</formula>
    </cfRule>
  </conditionalFormatting>
  <conditionalFormatting sqref="AO58:AP73">
    <cfRule type="cellIs" dxfId="839" priority="817" stopIfTrue="1" operator="equal">
      <formula>"h"</formula>
    </cfRule>
    <cfRule type="cellIs" dxfId="838" priority="818" stopIfTrue="1" operator="equal">
      <formula>"g"</formula>
    </cfRule>
  </conditionalFormatting>
  <conditionalFormatting sqref="AO58:AP73">
    <cfRule type="cellIs" dxfId="837" priority="813" stopIfTrue="1" operator="equal">
      <formula>"f"</formula>
    </cfRule>
  </conditionalFormatting>
  <conditionalFormatting sqref="AO58:AP73">
    <cfRule type="cellIs" dxfId="836" priority="811" stopIfTrue="1" operator="equal">
      <formula>"h"</formula>
    </cfRule>
    <cfRule type="cellIs" dxfId="835" priority="812" stopIfTrue="1" operator="equal">
      <formula>"g"</formula>
    </cfRule>
  </conditionalFormatting>
  <conditionalFormatting sqref="AO58:AP73">
    <cfRule type="cellIs" dxfId="834" priority="810" stopIfTrue="1" operator="equal">
      <formula>"f"</formula>
    </cfRule>
  </conditionalFormatting>
  <conditionalFormatting sqref="AO58:AP73">
    <cfRule type="cellIs" dxfId="833" priority="808" stopIfTrue="1" operator="equal">
      <formula>"h"</formula>
    </cfRule>
    <cfRule type="cellIs" dxfId="832" priority="809" stopIfTrue="1" operator="equal">
      <formula>"g"</formula>
    </cfRule>
  </conditionalFormatting>
  <conditionalFormatting sqref="AO58:AP73">
    <cfRule type="cellIs" dxfId="831" priority="807" stopIfTrue="1" operator="equal">
      <formula>"f"</formula>
    </cfRule>
  </conditionalFormatting>
  <conditionalFormatting sqref="AO58:AP73">
    <cfRule type="cellIs" dxfId="830" priority="805" stopIfTrue="1" operator="equal">
      <formula>"h"</formula>
    </cfRule>
    <cfRule type="cellIs" dxfId="829" priority="806" stopIfTrue="1" operator="equal">
      <formula>"g"</formula>
    </cfRule>
  </conditionalFormatting>
  <conditionalFormatting sqref="AO58:AP73">
    <cfRule type="cellIs" dxfId="828" priority="804" stopIfTrue="1" operator="equal">
      <formula>"f"</formula>
    </cfRule>
  </conditionalFormatting>
  <conditionalFormatting sqref="AO58:AP73">
    <cfRule type="cellIs" dxfId="827" priority="802" stopIfTrue="1" operator="equal">
      <formula>"h"</formula>
    </cfRule>
    <cfRule type="cellIs" dxfId="826" priority="803" stopIfTrue="1" operator="equal">
      <formula>"g"</formula>
    </cfRule>
  </conditionalFormatting>
  <conditionalFormatting sqref="AO58:AP73">
    <cfRule type="cellIs" dxfId="825" priority="798" stopIfTrue="1" operator="equal">
      <formula>"f"</formula>
    </cfRule>
  </conditionalFormatting>
  <conditionalFormatting sqref="AO58:AP73">
    <cfRule type="cellIs" dxfId="824" priority="796" stopIfTrue="1" operator="equal">
      <formula>"h"</formula>
    </cfRule>
    <cfRule type="cellIs" dxfId="823" priority="797" stopIfTrue="1" operator="equal">
      <formula>"g"</formula>
    </cfRule>
  </conditionalFormatting>
  <conditionalFormatting sqref="AO58:AP73">
    <cfRule type="cellIs" dxfId="822" priority="795" stopIfTrue="1" operator="equal">
      <formula>"f"</formula>
    </cfRule>
  </conditionalFormatting>
  <conditionalFormatting sqref="AO58:AP73">
    <cfRule type="cellIs" dxfId="821" priority="793" stopIfTrue="1" operator="equal">
      <formula>"h"</formula>
    </cfRule>
    <cfRule type="cellIs" dxfId="820" priority="794" stopIfTrue="1" operator="equal">
      <formula>"g"</formula>
    </cfRule>
  </conditionalFormatting>
  <conditionalFormatting sqref="AO58:AP73">
    <cfRule type="cellIs" dxfId="819" priority="792" stopIfTrue="1" operator="equal">
      <formula>"f"</formula>
    </cfRule>
  </conditionalFormatting>
  <conditionalFormatting sqref="AO58:AP73">
    <cfRule type="cellIs" dxfId="818" priority="790" stopIfTrue="1" operator="equal">
      <formula>"h"</formula>
    </cfRule>
    <cfRule type="cellIs" dxfId="817" priority="791" stopIfTrue="1" operator="equal">
      <formula>"g"</formula>
    </cfRule>
  </conditionalFormatting>
  <conditionalFormatting sqref="AO58:AP73">
    <cfRule type="cellIs" dxfId="816" priority="801" stopIfTrue="1" operator="equal">
      <formula>"f"</formula>
    </cfRule>
  </conditionalFormatting>
  <conditionalFormatting sqref="AO58:AP73">
    <cfRule type="cellIs" dxfId="815" priority="799" stopIfTrue="1" operator="equal">
      <formula>"h"</formula>
    </cfRule>
    <cfRule type="cellIs" dxfId="814" priority="800" stopIfTrue="1" operator="equal">
      <formula>"g"</formula>
    </cfRule>
  </conditionalFormatting>
  <conditionalFormatting sqref="AO58:AP73">
    <cfRule type="cellIs" dxfId="813" priority="789" stopIfTrue="1" operator="equal">
      <formula>"f"</formula>
    </cfRule>
  </conditionalFormatting>
  <conditionalFormatting sqref="AO58:AP73">
    <cfRule type="cellIs" dxfId="812" priority="787" stopIfTrue="1" operator="equal">
      <formula>"h"</formula>
    </cfRule>
    <cfRule type="cellIs" dxfId="811" priority="788" stopIfTrue="1" operator="equal">
      <formula>"g"</formula>
    </cfRule>
  </conditionalFormatting>
  <conditionalFormatting sqref="AO58:AP73">
    <cfRule type="cellIs" dxfId="810" priority="786" stopIfTrue="1" operator="equal">
      <formula>"f"</formula>
    </cfRule>
  </conditionalFormatting>
  <conditionalFormatting sqref="AO58:AP73">
    <cfRule type="cellIs" dxfId="809" priority="784" stopIfTrue="1" operator="equal">
      <formula>"h"</formula>
    </cfRule>
    <cfRule type="cellIs" dxfId="808" priority="785" stopIfTrue="1" operator="equal">
      <formula>"g"</formula>
    </cfRule>
  </conditionalFormatting>
  <conditionalFormatting sqref="AO58:AP73">
    <cfRule type="cellIs" dxfId="807" priority="783" stopIfTrue="1" operator="equal">
      <formula>"f"</formula>
    </cfRule>
  </conditionalFormatting>
  <conditionalFormatting sqref="AO58:AP73">
    <cfRule type="cellIs" dxfId="806" priority="781" stopIfTrue="1" operator="equal">
      <formula>"h"</formula>
    </cfRule>
    <cfRule type="cellIs" dxfId="805" priority="782" stopIfTrue="1" operator="equal">
      <formula>"g"</formula>
    </cfRule>
  </conditionalFormatting>
  <conditionalFormatting sqref="AO58:AP73">
    <cfRule type="cellIs" dxfId="804" priority="780" stopIfTrue="1" operator="equal">
      <formula>"f"</formula>
    </cfRule>
  </conditionalFormatting>
  <conditionalFormatting sqref="AO58:AP73">
    <cfRule type="cellIs" dxfId="803" priority="778" stopIfTrue="1" operator="equal">
      <formula>"h"</formula>
    </cfRule>
    <cfRule type="cellIs" dxfId="802" priority="779" stopIfTrue="1" operator="equal">
      <formula>"g"</formula>
    </cfRule>
  </conditionalFormatting>
  <conditionalFormatting sqref="AO58:AP73">
    <cfRule type="cellIs" dxfId="801" priority="777" stopIfTrue="1" operator="equal">
      <formula>"f"</formula>
    </cfRule>
  </conditionalFormatting>
  <conditionalFormatting sqref="AO58:AP73">
    <cfRule type="cellIs" dxfId="800" priority="775" stopIfTrue="1" operator="equal">
      <formula>"h"</formula>
    </cfRule>
    <cfRule type="cellIs" dxfId="799" priority="776" stopIfTrue="1" operator="equal">
      <formula>"g"</formula>
    </cfRule>
  </conditionalFormatting>
  <conditionalFormatting sqref="AO58:AP73">
    <cfRule type="cellIs" dxfId="798" priority="774" stopIfTrue="1" operator="equal">
      <formula>"f"</formula>
    </cfRule>
  </conditionalFormatting>
  <conditionalFormatting sqref="AO58:AP73">
    <cfRule type="cellIs" dxfId="797" priority="772" stopIfTrue="1" operator="equal">
      <formula>"h"</formula>
    </cfRule>
    <cfRule type="cellIs" dxfId="796" priority="773" stopIfTrue="1" operator="equal">
      <formula>"g"</formula>
    </cfRule>
  </conditionalFormatting>
  <conditionalFormatting sqref="AN58:AN73">
    <cfRule type="cellIs" dxfId="795" priority="768" stopIfTrue="1" operator="equal">
      <formula>"f"</formula>
    </cfRule>
  </conditionalFormatting>
  <conditionalFormatting sqref="AN58:AN73">
    <cfRule type="cellIs" dxfId="794" priority="766" stopIfTrue="1" operator="equal">
      <formula>"h"</formula>
    </cfRule>
    <cfRule type="cellIs" dxfId="793" priority="767" stopIfTrue="1" operator="equal">
      <formula>"g"</formula>
    </cfRule>
  </conditionalFormatting>
  <conditionalFormatting sqref="AO58:AP73">
    <cfRule type="cellIs" dxfId="792" priority="771" stopIfTrue="1" operator="equal">
      <formula>"f"</formula>
    </cfRule>
  </conditionalFormatting>
  <conditionalFormatting sqref="AO58:AP73">
    <cfRule type="cellIs" dxfId="791" priority="769" stopIfTrue="1" operator="equal">
      <formula>"h"</formula>
    </cfRule>
    <cfRule type="cellIs" dxfId="790" priority="770" stopIfTrue="1" operator="equal">
      <formula>"g"</formula>
    </cfRule>
  </conditionalFormatting>
  <conditionalFormatting sqref="AN58:AN73">
    <cfRule type="cellIs" dxfId="789" priority="765" stopIfTrue="1" operator="equal">
      <formula>"f"</formula>
    </cfRule>
  </conditionalFormatting>
  <conditionalFormatting sqref="AN58:AN73">
    <cfRule type="cellIs" dxfId="788" priority="763" stopIfTrue="1" operator="equal">
      <formula>"h"</formula>
    </cfRule>
    <cfRule type="cellIs" dxfId="787" priority="764" stopIfTrue="1" operator="equal">
      <formula>"g"</formula>
    </cfRule>
  </conditionalFormatting>
  <conditionalFormatting sqref="AN58:AN73">
    <cfRule type="cellIs" dxfId="786" priority="762" stopIfTrue="1" operator="equal">
      <formula>"f"</formula>
    </cfRule>
  </conditionalFormatting>
  <conditionalFormatting sqref="AN58:AN73">
    <cfRule type="cellIs" dxfId="785" priority="760" stopIfTrue="1" operator="equal">
      <formula>"h"</formula>
    </cfRule>
    <cfRule type="cellIs" dxfId="784" priority="761" stopIfTrue="1" operator="equal">
      <formula>"g"</formula>
    </cfRule>
  </conditionalFormatting>
  <conditionalFormatting sqref="AN58:AN73">
    <cfRule type="cellIs" dxfId="783" priority="756" stopIfTrue="1" operator="equal">
      <formula>"f"</formula>
    </cfRule>
  </conditionalFormatting>
  <conditionalFormatting sqref="AN58:AN73">
    <cfRule type="cellIs" dxfId="782" priority="754" stopIfTrue="1" operator="equal">
      <formula>"h"</formula>
    </cfRule>
    <cfRule type="cellIs" dxfId="781" priority="755" stopIfTrue="1" operator="equal">
      <formula>"g"</formula>
    </cfRule>
  </conditionalFormatting>
  <conditionalFormatting sqref="AN58:AN73">
    <cfRule type="cellIs" dxfId="780" priority="759" stopIfTrue="1" operator="equal">
      <formula>"f"</formula>
    </cfRule>
  </conditionalFormatting>
  <conditionalFormatting sqref="AN58:AN73">
    <cfRule type="cellIs" dxfId="779" priority="757" stopIfTrue="1" operator="equal">
      <formula>"h"</formula>
    </cfRule>
    <cfRule type="cellIs" dxfId="778" priority="758" stopIfTrue="1" operator="equal">
      <formula>"g"</formula>
    </cfRule>
  </conditionalFormatting>
  <conditionalFormatting sqref="AN58:AN73">
    <cfRule type="cellIs" dxfId="777" priority="753" stopIfTrue="1" operator="equal">
      <formula>"f"</formula>
    </cfRule>
  </conditionalFormatting>
  <conditionalFormatting sqref="AN58:AN73">
    <cfRule type="cellIs" dxfId="776" priority="751" stopIfTrue="1" operator="equal">
      <formula>"h"</formula>
    </cfRule>
    <cfRule type="cellIs" dxfId="775" priority="752" stopIfTrue="1" operator="equal">
      <formula>"g"</formula>
    </cfRule>
  </conditionalFormatting>
  <conditionalFormatting sqref="AN58:AN73">
    <cfRule type="cellIs" dxfId="774" priority="750" stopIfTrue="1" operator="equal">
      <formula>"f"</formula>
    </cfRule>
  </conditionalFormatting>
  <conditionalFormatting sqref="AN58:AN73">
    <cfRule type="cellIs" dxfId="773" priority="748" stopIfTrue="1" operator="equal">
      <formula>"h"</formula>
    </cfRule>
    <cfRule type="cellIs" dxfId="772" priority="749" stopIfTrue="1" operator="equal">
      <formula>"g"</formula>
    </cfRule>
  </conditionalFormatting>
  <conditionalFormatting sqref="AN58:AN73">
    <cfRule type="cellIs" dxfId="771" priority="747" stopIfTrue="1" operator="equal">
      <formula>"f"</formula>
    </cfRule>
  </conditionalFormatting>
  <conditionalFormatting sqref="AN58:AN73">
    <cfRule type="cellIs" dxfId="770" priority="745" stopIfTrue="1" operator="equal">
      <formula>"h"</formula>
    </cfRule>
    <cfRule type="cellIs" dxfId="769" priority="746" stopIfTrue="1" operator="equal">
      <formula>"g"</formula>
    </cfRule>
  </conditionalFormatting>
  <conditionalFormatting sqref="AN58:AN73">
    <cfRule type="cellIs" dxfId="768" priority="744" stopIfTrue="1" operator="equal">
      <formula>"f"</formula>
    </cfRule>
  </conditionalFormatting>
  <conditionalFormatting sqref="AN58:AN73">
    <cfRule type="cellIs" dxfId="767" priority="742" stopIfTrue="1" operator="equal">
      <formula>"h"</formula>
    </cfRule>
    <cfRule type="cellIs" dxfId="766" priority="743" stopIfTrue="1" operator="equal">
      <formula>"g"</formula>
    </cfRule>
  </conditionalFormatting>
  <conditionalFormatting sqref="AN58:AN73">
    <cfRule type="cellIs" dxfId="765" priority="741" stopIfTrue="1" operator="equal">
      <formula>"f"</formula>
    </cfRule>
  </conditionalFormatting>
  <conditionalFormatting sqref="AN58:AN73">
    <cfRule type="cellIs" dxfId="764" priority="739" stopIfTrue="1" operator="equal">
      <formula>"h"</formula>
    </cfRule>
    <cfRule type="cellIs" dxfId="763" priority="740" stopIfTrue="1" operator="equal">
      <formula>"g"</formula>
    </cfRule>
  </conditionalFormatting>
  <conditionalFormatting sqref="AN58:AN73">
    <cfRule type="cellIs" dxfId="762" priority="738" stopIfTrue="1" operator="equal">
      <formula>"f"</formula>
    </cfRule>
  </conditionalFormatting>
  <conditionalFormatting sqref="AN58:AN73">
    <cfRule type="cellIs" dxfId="761" priority="736" stopIfTrue="1" operator="equal">
      <formula>"h"</formula>
    </cfRule>
    <cfRule type="cellIs" dxfId="760" priority="737" stopIfTrue="1" operator="equal">
      <formula>"g"</formula>
    </cfRule>
  </conditionalFormatting>
  <conditionalFormatting sqref="AN58:AN73">
    <cfRule type="cellIs" dxfId="759" priority="732" stopIfTrue="1" operator="equal">
      <formula>"f"</formula>
    </cfRule>
  </conditionalFormatting>
  <conditionalFormatting sqref="AN58:AN73">
    <cfRule type="cellIs" dxfId="758" priority="730" stopIfTrue="1" operator="equal">
      <formula>"h"</formula>
    </cfRule>
    <cfRule type="cellIs" dxfId="757" priority="731" stopIfTrue="1" operator="equal">
      <formula>"g"</formula>
    </cfRule>
  </conditionalFormatting>
  <conditionalFormatting sqref="AN58:AN73">
    <cfRule type="cellIs" dxfId="756" priority="735" stopIfTrue="1" operator="equal">
      <formula>"f"</formula>
    </cfRule>
  </conditionalFormatting>
  <conditionalFormatting sqref="AN58:AN73">
    <cfRule type="cellIs" dxfId="755" priority="733" stopIfTrue="1" operator="equal">
      <formula>"h"</formula>
    </cfRule>
    <cfRule type="cellIs" dxfId="754" priority="734" stopIfTrue="1" operator="equal">
      <formula>"g"</formula>
    </cfRule>
  </conditionalFormatting>
  <conditionalFormatting sqref="AN58:AN73">
    <cfRule type="cellIs" dxfId="753" priority="729" stopIfTrue="1" operator="equal">
      <formula>"f"</formula>
    </cfRule>
  </conditionalFormatting>
  <conditionalFormatting sqref="AN58:AN73">
    <cfRule type="cellIs" dxfId="752" priority="727" stopIfTrue="1" operator="equal">
      <formula>"h"</formula>
    </cfRule>
    <cfRule type="cellIs" dxfId="751" priority="728" stopIfTrue="1" operator="equal">
      <formula>"g"</formula>
    </cfRule>
  </conditionalFormatting>
  <conditionalFormatting sqref="AN58:AN73">
    <cfRule type="cellIs" dxfId="750" priority="726" stopIfTrue="1" operator="equal">
      <formula>"f"</formula>
    </cfRule>
  </conditionalFormatting>
  <conditionalFormatting sqref="AN58:AN73">
    <cfRule type="cellIs" dxfId="749" priority="724" stopIfTrue="1" operator="equal">
      <formula>"h"</formula>
    </cfRule>
    <cfRule type="cellIs" dxfId="748" priority="725" stopIfTrue="1" operator="equal">
      <formula>"g"</formula>
    </cfRule>
  </conditionalFormatting>
  <conditionalFormatting sqref="AN58:AN73">
    <cfRule type="cellIs" dxfId="747" priority="723" stopIfTrue="1" operator="equal">
      <formula>"f"</formula>
    </cfRule>
  </conditionalFormatting>
  <conditionalFormatting sqref="AN58:AN73">
    <cfRule type="cellIs" dxfId="746" priority="721" stopIfTrue="1" operator="equal">
      <formula>"h"</formula>
    </cfRule>
    <cfRule type="cellIs" dxfId="745" priority="722" stopIfTrue="1" operator="equal">
      <formula>"g"</formula>
    </cfRule>
  </conditionalFormatting>
  <conditionalFormatting sqref="AN58:AN73">
    <cfRule type="cellIs" dxfId="744" priority="720" stopIfTrue="1" operator="equal">
      <formula>"f"</formula>
    </cfRule>
  </conditionalFormatting>
  <conditionalFormatting sqref="AN58:AN73">
    <cfRule type="cellIs" dxfId="743" priority="718" stopIfTrue="1" operator="equal">
      <formula>"h"</formula>
    </cfRule>
    <cfRule type="cellIs" dxfId="742" priority="719" stopIfTrue="1" operator="equal">
      <formula>"g"</formula>
    </cfRule>
  </conditionalFormatting>
  <conditionalFormatting sqref="AN58:AN73">
    <cfRule type="cellIs" dxfId="741" priority="717" stopIfTrue="1" operator="equal">
      <formula>"f"</formula>
    </cfRule>
  </conditionalFormatting>
  <conditionalFormatting sqref="AN58:AN73">
    <cfRule type="cellIs" dxfId="740" priority="715" stopIfTrue="1" operator="equal">
      <formula>"h"</formula>
    </cfRule>
    <cfRule type="cellIs" dxfId="739" priority="716" stopIfTrue="1" operator="equal">
      <formula>"g"</formula>
    </cfRule>
  </conditionalFormatting>
  <conditionalFormatting sqref="AN58:AN73">
    <cfRule type="cellIs" dxfId="738" priority="714" stopIfTrue="1" operator="equal">
      <formula>"f"</formula>
    </cfRule>
  </conditionalFormatting>
  <conditionalFormatting sqref="AN58:AN73">
    <cfRule type="cellIs" dxfId="737" priority="712" stopIfTrue="1" operator="equal">
      <formula>"h"</formula>
    </cfRule>
    <cfRule type="cellIs" dxfId="736" priority="713" stopIfTrue="1" operator="equal">
      <formula>"g"</formula>
    </cfRule>
  </conditionalFormatting>
  <conditionalFormatting sqref="AN58:AN73">
    <cfRule type="cellIs" dxfId="735" priority="711" stopIfTrue="1" operator="equal">
      <formula>"f"</formula>
    </cfRule>
  </conditionalFormatting>
  <conditionalFormatting sqref="AN58:AN73">
    <cfRule type="cellIs" dxfId="734" priority="709" stopIfTrue="1" operator="equal">
      <formula>"h"</formula>
    </cfRule>
    <cfRule type="cellIs" dxfId="733" priority="710" stopIfTrue="1" operator="equal">
      <formula>"g"</formula>
    </cfRule>
  </conditionalFormatting>
  <conditionalFormatting sqref="AN58:AN73">
    <cfRule type="cellIs" dxfId="732" priority="708" stopIfTrue="1" operator="equal">
      <formula>"f"</formula>
    </cfRule>
  </conditionalFormatting>
  <conditionalFormatting sqref="AN58:AN73">
    <cfRule type="cellIs" dxfId="731" priority="706" stopIfTrue="1" operator="equal">
      <formula>"h"</formula>
    </cfRule>
    <cfRule type="cellIs" dxfId="730" priority="707" stopIfTrue="1" operator="equal">
      <formula>"g"</formula>
    </cfRule>
  </conditionalFormatting>
  <conditionalFormatting sqref="AN58:AN73">
    <cfRule type="cellIs" dxfId="729" priority="705" stopIfTrue="1" operator="equal">
      <formula>"f"</formula>
    </cfRule>
  </conditionalFormatting>
  <conditionalFormatting sqref="AN58:AN73">
    <cfRule type="cellIs" dxfId="728" priority="703" stopIfTrue="1" operator="equal">
      <formula>"h"</formula>
    </cfRule>
    <cfRule type="cellIs" dxfId="727" priority="704" stopIfTrue="1" operator="equal">
      <formula>"g"</formula>
    </cfRule>
  </conditionalFormatting>
  <conditionalFormatting sqref="AN58:AN73">
    <cfRule type="cellIs" dxfId="726" priority="702" stopIfTrue="1" operator="equal">
      <formula>"f"</formula>
    </cfRule>
  </conditionalFormatting>
  <conditionalFormatting sqref="AN58:AN73">
    <cfRule type="cellIs" dxfId="725" priority="700" stopIfTrue="1" operator="equal">
      <formula>"h"</formula>
    </cfRule>
    <cfRule type="cellIs" dxfId="724" priority="701" stopIfTrue="1" operator="equal">
      <formula>"g"</formula>
    </cfRule>
  </conditionalFormatting>
  <conditionalFormatting sqref="AN58:AN73">
    <cfRule type="cellIs" dxfId="723" priority="699" stopIfTrue="1" operator="equal">
      <formula>"f"</formula>
    </cfRule>
  </conditionalFormatting>
  <conditionalFormatting sqref="AN58:AN73">
    <cfRule type="cellIs" dxfId="722" priority="697" stopIfTrue="1" operator="equal">
      <formula>"h"</formula>
    </cfRule>
    <cfRule type="cellIs" dxfId="721" priority="698" stopIfTrue="1" operator="equal">
      <formula>"g"</formula>
    </cfRule>
  </conditionalFormatting>
  <conditionalFormatting sqref="AQ58:AR73">
    <cfRule type="cellIs" dxfId="720" priority="696" stopIfTrue="1" operator="equal">
      <formula>"f"</formula>
    </cfRule>
  </conditionalFormatting>
  <conditionalFormatting sqref="AQ58:AR73">
    <cfRule type="cellIs" dxfId="719" priority="694" stopIfTrue="1" operator="equal">
      <formula>"h"</formula>
    </cfRule>
    <cfRule type="cellIs" dxfId="718" priority="695" stopIfTrue="1" operator="equal">
      <formula>"g"</formula>
    </cfRule>
  </conditionalFormatting>
  <conditionalFormatting sqref="BD58:BD73">
    <cfRule type="cellIs" dxfId="717" priority="543" stopIfTrue="1" operator="equal">
      <formula>"f"</formula>
    </cfRule>
  </conditionalFormatting>
  <conditionalFormatting sqref="BD58:BD73">
    <cfRule type="cellIs" dxfId="716" priority="541" stopIfTrue="1" operator="equal">
      <formula>"h"</formula>
    </cfRule>
    <cfRule type="cellIs" dxfId="715" priority="542" stopIfTrue="1" operator="equal">
      <formula>"g"</formula>
    </cfRule>
  </conditionalFormatting>
  <conditionalFormatting sqref="BD58:BD73">
    <cfRule type="cellIs" dxfId="714" priority="540" stopIfTrue="1" operator="equal">
      <formula>"f"</formula>
    </cfRule>
  </conditionalFormatting>
  <conditionalFormatting sqref="BD58:BD73">
    <cfRule type="cellIs" dxfId="713" priority="538" stopIfTrue="1" operator="equal">
      <formula>"h"</formula>
    </cfRule>
    <cfRule type="cellIs" dxfId="712" priority="539" stopIfTrue="1" operator="equal">
      <formula>"g"</formula>
    </cfRule>
  </conditionalFormatting>
  <conditionalFormatting sqref="BD58:BD73">
    <cfRule type="cellIs" dxfId="711" priority="537" stopIfTrue="1" operator="equal">
      <formula>"f"</formula>
    </cfRule>
  </conditionalFormatting>
  <conditionalFormatting sqref="BD58:BD73">
    <cfRule type="cellIs" dxfId="710" priority="535" stopIfTrue="1" operator="equal">
      <formula>"h"</formula>
    </cfRule>
    <cfRule type="cellIs" dxfId="709" priority="536" stopIfTrue="1" operator="equal">
      <formula>"g"</formula>
    </cfRule>
  </conditionalFormatting>
  <conditionalFormatting sqref="BD58:BD73">
    <cfRule type="cellIs" dxfId="708" priority="534" stopIfTrue="1" operator="equal">
      <formula>"f"</formula>
    </cfRule>
  </conditionalFormatting>
  <conditionalFormatting sqref="BD58:BD73">
    <cfRule type="cellIs" dxfId="707" priority="532" stopIfTrue="1" operator="equal">
      <formula>"h"</formula>
    </cfRule>
    <cfRule type="cellIs" dxfId="706" priority="533" stopIfTrue="1" operator="equal">
      <formula>"g"</formula>
    </cfRule>
  </conditionalFormatting>
  <conditionalFormatting sqref="AU58:AU73">
    <cfRule type="cellIs" dxfId="705" priority="627" stopIfTrue="1" operator="equal">
      <formula>"f"</formula>
    </cfRule>
  </conditionalFormatting>
  <conditionalFormatting sqref="AU58:AU73">
    <cfRule type="cellIs" dxfId="704" priority="625" stopIfTrue="1" operator="equal">
      <formula>"h"</formula>
    </cfRule>
    <cfRule type="cellIs" dxfId="703" priority="626" stopIfTrue="1" operator="equal">
      <formula>"g"</formula>
    </cfRule>
  </conditionalFormatting>
  <conditionalFormatting sqref="AU58:AU73">
    <cfRule type="cellIs" dxfId="702" priority="624" stopIfTrue="1" operator="equal">
      <formula>"f"</formula>
    </cfRule>
  </conditionalFormatting>
  <conditionalFormatting sqref="AU58:AU73">
    <cfRule type="cellIs" dxfId="701" priority="622" stopIfTrue="1" operator="equal">
      <formula>"h"</formula>
    </cfRule>
    <cfRule type="cellIs" dxfId="700" priority="623" stopIfTrue="1" operator="equal">
      <formula>"g"</formula>
    </cfRule>
  </conditionalFormatting>
  <conditionalFormatting sqref="AU58:AU73">
    <cfRule type="cellIs" dxfId="699" priority="621" stopIfTrue="1" operator="equal">
      <formula>"f"</formula>
    </cfRule>
  </conditionalFormatting>
  <conditionalFormatting sqref="AU58:AU73">
    <cfRule type="cellIs" dxfId="698" priority="619" stopIfTrue="1" operator="equal">
      <formula>"h"</formula>
    </cfRule>
    <cfRule type="cellIs" dxfId="697" priority="620" stopIfTrue="1" operator="equal">
      <formula>"g"</formula>
    </cfRule>
  </conditionalFormatting>
  <conditionalFormatting sqref="AU58:AU73">
    <cfRule type="cellIs" dxfId="696" priority="618" stopIfTrue="1" operator="equal">
      <formula>"f"</formula>
    </cfRule>
  </conditionalFormatting>
  <conditionalFormatting sqref="AU58:AU73">
    <cfRule type="cellIs" dxfId="695" priority="616" stopIfTrue="1" operator="equal">
      <formula>"h"</formula>
    </cfRule>
    <cfRule type="cellIs" dxfId="694" priority="617" stopIfTrue="1" operator="equal">
      <formula>"g"</formula>
    </cfRule>
  </conditionalFormatting>
  <conditionalFormatting sqref="AU58:AU73">
    <cfRule type="cellIs" dxfId="693" priority="612" stopIfTrue="1" operator="equal">
      <formula>"f"</formula>
    </cfRule>
  </conditionalFormatting>
  <conditionalFormatting sqref="AU58:AU73">
    <cfRule type="cellIs" dxfId="692" priority="610" stopIfTrue="1" operator="equal">
      <formula>"h"</formula>
    </cfRule>
    <cfRule type="cellIs" dxfId="691" priority="611" stopIfTrue="1" operator="equal">
      <formula>"g"</formula>
    </cfRule>
  </conditionalFormatting>
  <conditionalFormatting sqref="AU58:AU73">
    <cfRule type="cellIs" dxfId="690" priority="609" stopIfTrue="1" operator="equal">
      <formula>"f"</formula>
    </cfRule>
  </conditionalFormatting>
  <conditionalFormatting sqref="AU58:AU73">
    <cfRule type="cellIs" dxfId="689" priority="607" stopIfTrue="1" operator="equal">
      <formula>"h"</formula>
    </cfRule>
    <cfRule type="cellIs" dxfId="688" priority="608" stopIfTrue="1" operator="equal">
      <formula>"g"</formula>
    </cfRule>
  </conditionalFormatting>
  <conditionalFormatting sqref="AU58:AU73">
    <cfRule type="cellIs" dxfId="687" priority="606" stopIfTrue="1" operator="equal">
      <formula>"f"</formula>
    </cfRule>
  </conditionalFormatting>
  <conditionalFormatting sqref="AU58:AU73">
    <cfRule type="cellIs" dxfId="686" priority="604" stopIfTrue="1" operator="equal">
      <formula>"h"</formula>
    </cfRule>
    <cfRule type="cellIs" dxfId="685" priority="605" stopIfTrue="1" operator="equal">
      <formula>"g"</formula>
    </cfRule>
  </conditionalFormatting>
  <conditionalFormatting sqref="AU58:AU73">
    <cfRule type="cellIs" dxfId="684" priority="615" stopIfTrue="1" operator="equal">
      <formula>"f"</formula>
    </cfRule>
  </conditionalFormatting>
  <conditionalFormatting sqref="AU58:AU73">
    <cfRule type="cellIs" dxfId="683" priority="613" stopIfTrue="1" operator="equal">
      <formula>"h"</formula>
    </cfRule>
    <cfRule type="cellIs" dxfId="682" priority="614" stopIfTrue="1" operator="equal">
      <formula>"g"</formula>
    </cfRule>
  </conditionalFormatting>
  <conditionalFormatting sqref="AU58:AU73">
    <cfRule type="cellIs" dxfId="681" priority="603" stopIfTrue="1" operator="equal">
      <formula>"f"</formula>
    </cfRule>
  </conditionalFormatting>
  <conditionalFormatting sqref="AU58:AU73">
    <cfRule type="cellIs" dxfId="680" priority="601" stopIfTrue="1" operator="equal">
      <formula>"h"</formula>
    </cfRule>
    <cfRule type="cellIs" dxfId="679" priority="602" stopIfTrue="1" operator="equal">
      <formula>"g"</formula>
    </cfRule>
  </conditionalFormatting>
  <conditionalFormatting sqref="AX58:AY73">
    <cfRule type="cellIs" dxfId="678" priority="600" stopIfTrue="1" operator="equal">
      <formula>"f"</formula>
    </cfRule>
  </conditionalFormatting>
  <conditionalFormatting sqref="AX58:AY73">
    <cfRule type="cellIs" dxfId="677" priority="598" stopIfTrue="1" operator="equal">
      <formula>"h"</formula>
    </cfRule>
    <cfRule type="cellIs" dxfId="676" priority="599" stopIfTrue="1" operator="equal">
      <formula>"g"</formula>
    </cfRule>
  </conditionalFormatting>
  <conditionalFormatting sqref="AX58:AY73">
    <cfRule type="cellIs" dxfId="675" priority="594" stopIfTrue="1" operator="equal">
      <formula>"f"</formula>
    </cfRule>
  </conditionalFormatting>
  <conditionalFormatting sqref="AX58:AY73">
    <cfRule type="cellIs" dxfId="674" priority="592" stopIfTrue="1" operator="equal">
      <formula>"h"</formula>
    </cfRule>
    <cfRule type="cellIs" dxfId="673" priority="593" stopIfTrue="1" operator="equal">
      <formula>"g"</formula>
    </cfRule>
  </conditionalFormatting>
  <conditionalFormatting sqref="AX58:AY73">
    <cfRule type="cellIs" dxfId="672" priority="597" stopIfTrue="1" operator="equal">
      <formula>"f"</formula>
    </cfRule>
  </conditionalFormatting>
  <conditionalFormatting sqref="AX58:AY73">
    <cfRule type="cellIs" dxfId="671" priority="595" stopIfTrue="1" operator="equal">
      <formula>"h"</formula>
    </cfRule>
    <cfRule type="cellIs" dxfId="670" priority="596" stopIfTrue="1" operator="equal">
      <formula>"g"</formula>
    </cfRule>
  </conditionalFormatting>
  <conditionalFormatting sqref="AX58:AY73">
    <cfRule type="cellIs" dxfId="669" priority="591" stopIfTrue="1" operator="equal">
      <formula>"f"</formula>
    </cfRule>
  </conditionalFormatting>
  <conditionalFormatting sqref="AX58:AY73">
    <cfRule type="cellIs" dxfId="668" priority="589" stopIfTrue="1" operator="equal">
      <formula>"h"</formula>
    </cfRule>
    <cfRule type="cellIs" dxfId="667" priority="590" stopIfTrue="1" operator="equal">
      <formula>"g"</formula>
    </cfRule>
  </conditionalFormatting>
  <conditionalFormatting sqref="AX58:AY73">
    <cfRule type="cellIs" dxfId="666" priority="588" stopIfTrue="1" operator="equal">
      <formula>"f"</formula>
    </cfRule>
  </conditionalFormatting>
  <conditionalFormatting sqref="AX58:AY73">
    <cfRule type="cellIs" dxfId="665" priority="586" stopIfTrue="1" operator="equal">
      <formula>"h"</formula>
    </cfRule>
    <cfRule type="cellIs" dxfId="664" priority="587" stopIfTrue="1" operator="equal">
      <formula>"g"</formula>
    </cfRule>
  </conditionalFormatting>
  <conditionalFormatting sqref="AX58:AY73">
    <cfRule type="cellIs" dxfId="663" priority="582" stopIfTrue="1" operator="equal">
      <formula>"f"</formula>
    </cfRule>
  </conditionalFormatting>
  <conditionalFormatting sqref="AX58:AY73">
    <cfRule type="cellIs" dxfId="662" priority="580" stopIfTrue="1" operator="equal">
      <formula>"h"</formula>
    </cfRule>
    <cfRule type="cellIs" dxfId="661" priority="581" stopIfTrue="1" operator="equal">
      <formula>"g"</formula>
    </cfRule>
  </conditionalFormatting>
  <conditionalFormatting sqref="AX58:AY73">
    <cfRule type="cellIs" dxfId="660" priority="585" stopIfTrue="1" operator="equal">
      <formula>"f"</formula>
    </cfRule>
  </conditionalFormatting>
  <conditionalFormatting sqref="AX58:AY73">
    <cfRule type="cellIs" dxfId="659" priority="583" stopIfTrue="1" operator="equal">
      <formula>"h"</formula>
    </cfRule>
    <cfRule type="cellIs" dxfId="658" priority="584" stopIfTrue="1" operator="equal">
      <formula>"g"</formula>
    </cfRule>
  </conditionalFormatting>
  <conditionalFormatting sqref="AX58:AY73">
    <cfRule type="cellIs" dxfId="657" priority="579" stopIfTrue="1" operator="equal">
      <formula>"f"</formula>
    </cfRule>
  </conditionalFormatting>
  <conditionalFormatting sqref="AX58:AY73">
    <cfRule type="cellIs" dxfId="656" priority="577" stopIfTrue="1" operator="equal">
      <formula>"h"</formula>
    </cfRule>
    <cfRule type="cellIs" dxfId="655" priority="578" stopIfTrue="1" operator="equal">
      <formula>"g"</formula>
    </cfRule>
  </conditionalFormatting>
  <conditionalFormatting sqref="BC58:BC73">
    <cfRule type="cellIs" dxfId="654" priority="576" stopIfTrue="1" operator="equal">
      <formula>"f"</formula>
    </cfRule>
  </conditionalFormatting>
  <conditionalFormatting sqref="BC58:BC73">
    <cfRule type="cellIs" dxfId="653" priority="574" stopIfTrue="1" operator="equal">
      <formula>"h"</formula>
    </cfRule>
    <cfRule type="cellIs" dxfId="652" priority="575" stopIfTrue="1" operator="equal">
      <formula>"g"</formula>
    </cfRule>
  </conditionalFormatting>
  <conditionalFormatting sqref="BC58:BC73">
    <cfRule type="cellIs" dxfId="651" priority="573" stopIfTrue="1" operator="equal">
      <formula>"f"</formula>
    </cfRule>
  </conditionalFormatting>
  <conditionalFormatting sqref="BC58:BC73">
    <cfRule type="cellIs" dxfId="650" priority="571" stopIfTrue="1" operator="equal">
      <formula>"h"</formula>
    </cfRule>
    <cfRule type="cellIs" dxfId="649" priority="572" stopIfTrue="1" operator="equal">
      <formula>"g"</formula>
    </cfRule>
  </conditionalFormatting>
  <conditionalFormatting sqref="BC58:BC73">
    <cfRule type="cellIs" dxfId="648" priority="570" stopIfTrue="1" operator="equal">
      <formula>"f"</formula>
    </cfRule>
  </conditionalFormatting>
  <conditionalFormatting sqref="BC58:BC73">
    <cfRule type="cellIs" dxfId="647" priority="568" stopIfTrue="1" operator="equal">
      <formula>"h"</formula>
    </cfRule>
    <cfRule type="cellIs" dxfId="646" priority="569" stopIfTrue="1" operator="equal">
      <formula>"g"</formula>
    </cfRule>
  </conditionalFormatting>
  <conditionalFormatting sqref="BC58:BC73">
    <cfRule type="cellIs" dxfId="645" priority="564" stopIfTrue="1" operator="equal">
      <formula>"f"</formula>
    </cfRule>
  </conditionalFormatting>
  <conditionalFormatting sqref="BC58:BC73">
    <cfRule type="cellIs" dxfId="644" priority="562" stopIfTrue="1" operator="equal">
      <formula>"h"</formula>
    </cfRule>
    <cfRule type="cellIs" dxfId="643" priority="563" stopIfTrue="1" operator="equal">
      <formula>"g"</formula>
    </cfRule>
  </conditionalFormatting>
  <conditionalFormatting sqref="BC58:BC73">
    <cfRule type="cellIs" dxfId="642" priority="561" stopIfTrue="1" operator="equal">
      <formula>"f"</formula>
    </cfRule>
  </conditionalFormatting>
  <conditionalFormatting sqref="BC58:BC73">
    <cfRule type="cellIs" dxfId="641" priority="559" stopIfTrue="1" operator="equal">
      <formula>"h"</formula>
    </cfRule>
    <cfRule type="cellIs" dxfId="640" priority="560" stopIfTrue="1" operator="equal">
      <formula>"g"</formula>
    </cfRule>
  </conditionalFormatting>
  <conditionalFormatting sqref="BC58:BC73">
    <cfRule type="cellIs" dxfId="639" priority="558" stopIfTrue="1" operator="equal">
      <formula>"f"</formula>
    </cfRule>
  </conditionalFormatting>
  <conditionalFormatting sqref="BC58:BC73">
    <cfRule type="cellIs" dxfId="638" priority="556" stopIfTrue="1" operator="equal">
      <formula>"h"</formula>
    </cfRule>
    <cfRule type="cellIs" dxfId="637" priority="557" stopIfTrue="1" operator="equal">
      <formula>"g"</formula>
    </cfRule>
  </conditionalFormatting>
  <conditionalFormatting sqref="BC58:BC73">
    <cfRule type="cellIs" dxfId="636" priority="567" stopIfTrue="1" operator="equal">
      <formula>"f"</formula>
    </cfRule>
  </conditionalFormatting>
  <conditionalFormatting sqref="BC58:BC73">
    <cfRule type="cellIs" dxfId="635" priority="565" stopIfTrue="1" operator="equal">
      <formula>"h"</formula>
    </cfRule>
    <cfRule type="cellIs" dxfId="634" priority="566" stopIfTrue="1" operator="equal">
      <formula>"g"</formula>
    </cfRule>
  </conditionalFormatting>
  <conditionalFormatting sqref="BC58:BC73">
    <cfRule type="cellIs" dxfId="633" priority="555" stopIfTrue="1" operator="equal">
      <formula>"f"</formula>
    </cfRule>
  </conditionalFormatting>
  <conditionalFormatting sqref="BC58:BC73">
    <cfRule type="cellIs" dxfId="632" priority="553" stopIfTrue="1" operator="equal">
      <formula>"h"</formula>
    </cfRule>
    <cfRule type="cellIs" dxfId="631" priority="554" stopIfTrue="1" operator="equal">
      <formula>"g"</formula>
    </cfRule>
  </conditionalFormatting>
  <conditionalFormatting sqref="BD58:BD73">
    <cfRule type="cellIs" dxfId="630" priority="552" stopIfTrue="1" operator="equal">
      <formula>"f"</formula>
    </cfRule>
  </conditionalFormatting>
  <conditionalFormatting sqref="BD58:BD73">
    <cfRule type="cellIs" dxfId="629" priority="550" stopIfTrue="1" operator="equal">
      <formula>"h"</formula>
    </cfRule>
    <cfRule type="cellIs" dxfId="628" priority="551" stopIfTrue="1" operator="equal">
      <formula>"g"</formula>
    </cfRule>
  </conditionalFormatting>
  <conditionalFormatting sqref="BD58:BD73">
    <cfRule type="cellIs" dxfId="627" priority="546" stopIfTrue="1" operator="equal">
      <formula>"f"</formula>
    </cfRule>
  </conditionalFormatting>
  <conditionalFormatting sqref="BD58:BD73">
    <cfRule type="cellIs" dxfId="626" priority="544" stopIfTrue="1" operator="equal">
      <formula>"h"</formula>
    </cfRule>
    <cfRule type="cellIs" dxfId="625" priority="545" stopIfTrue="1" operator="equal">
      <formula>"g"</formula>
    </cfRule>
  </conditionalFormatting>
  <conditionalFormatting sqref="BD58:BD73">
    <cfRule type="cellIs" dxfId="624" priority="549" stopIfTrue="1" operator="equal">
      <formula>"f"</formula>
    </cfRule>
  </conditionalFormatting>
  <conditionalFormatting sqref="BD58:BD73">
    <cfRule type="cellIs" dxfId="623" priority="547" stopIfTrue="1" operator="equal">
      <formula>"h"</formula>
    </cfRule>
    <cfRule type="cellIs" dxfId="622" priority="548" stopIfTrue="1" operator="equal">
      <formula>"g"</formula>
    </cfRule>
  </conditionalFormatting>
  <conditionalFormatting sqref="BO58:BO73">
    <cfRule type="cellIs" dxfId="621" priority="147" stopIfTrue="1" operator="equal">
      <formula>"f"</formula>
    </cfRule>
  </conditionalFormatting>
  <conditionalFormatting sqref="BO58:BO73">
    <cfRule type="cellIs" dxfId="620" priority="145" stopIfTrue="1" operator="equal">
      <formula>"h"</formula>
    </cfRule>
    <cfRule type="cellIs" dxfId="619" priority="146" stopIfTrue="1" operator="equal">
      <formula>"g"</formula>
    </cfRule>
  </conditionalFormatting>
  <conditionalFormatting sqref="BC58:BD73">
    <cfRule type="cellIs" dxfId="618" priority="507" stopIfTrue="1" operator="equal">
      <formula>"f"</formula>
    </cfRule>
  </conditionalFormatting>
  <conditionalFormatting sqref="BC58:BD73">
    <cfRule type="cellIs" dxfId="617" priority="505" stopIfTrue="1" operator="equal">
      <formula>"h"</formula>
    </cfRule>
    <cfRule type="cellIs" dxfId="616" priority="506" stopIfTrue="1" operator="equal">
      <formula>"g"</formula>
    </cfRule>
  </conditionalFormatting>
  <conditionalFormatting sqref="BC58:BC73">
    <cfRule type="cellIs" dxfId="615" priority="504" stopIfTrue="1" operator="equal">
      <formula>"f"</formula>
    </cfRule>
  </conditionalFormatting>
  <conditionalFormatting sqref="BC58:BC73">
    <cfRule type="cellIs" dxfId="614" priority="502" stopIfTrue="1" operator="equal">
      <formula>"h"</formula>
    </cfRule>
    <cfRule type="cellIs" dxfId="613" priority="503" stopIfTrue="1" operator="equal">
      <formula>"g"</formula>
    </cfRule>
  </conditionalFormatting>
  <conditionalFormatting sqref="BC58:BC73">
    <cfRule type="cellIs" dxfId="612" priority="501" stopIfTrue="1" operator="equal">
      <formula>"f"</formula>
    </cfRule>
  </conditionalFormatting>
  <conditionalFormatting sqref="BC58:BC73">
    <cfRule type="cellIs" dxfId="611" priority="499" stopIfTrue="1" operator="equal">
      <formula>"h"</formula>
    </cfRule>
    <cfRule type="cellIs" dxfId="610" priority="500" stopIfTrue="1" operator="equal">
      <formula>"g"</formula>
    </cfRule>
  </conditionalFormatting>
  <conditionalFormatting sqref="BC58:BC73">
    <cfRule type="cellIs" dxfId="609" priority="498" stopIfTrue="1" operator="equal">
      <formula>"f"</formula>
    </cfRule>
  </conditionalFormatting>
  <conditionalFormatting sqref="BC58:BC73">
    <cfRule type="cellIs" dxfId="608" priority="496" stopIfTrue="1" operator="equal">
      <formula>"h"</formula>
    </cfRule>
    <cfRule type="cellIs" dxfId="607" priority="497" stopIfTrue="1" operator="equal">
      <formula>"g"</formula>
    </cfRule>
  </conditionalFormatting>
  <conditionalFormatting sqref="BC58:BC73">
    <cfRule type="cellIs" dxfId="606" priority="495" stopIfTrue="1" operator="equal">
      <formula>"f"</formula>
    </cfRule>
  </conditionalFormatting>
  <conditionalFormatting sqref="BC58:BC73">
    <cfRule type="cellIs" dxfId="605" priority="493" stopIfTrue="1" operator="equal">
      <formula>"h"</formula>
    </cfRule>
    <cfRule type="cellIs" dxfId="604" priority="494" stopIfTrue="1" operator="equal">
      <formula>"g"</formula>
    </cfRule>
  </conditionalFormatting>
  <conditionalFormatting sqref="BC58:BC73">
    <cfRule type="cellIs" dxfId="603" priority="492" stopIfTrue="1" operator="equal">
      <formula>"f"</formula>
    </cfRule>
  </conditionalFormatting>
  <conditionalFormatting sqref="BC58:BC73">
    <cfRule type="cellIs" dxfId="602" priority="490" stopIfTrue="1" operator="equal">
      <formula>"h"</formula>
    </cfRule>
    <cfRule type="cellIs" dxfId="601" priority="491" stopIfTrue="1" operator="equal">
      <formula>"g"</formula>
    </cfRule>
  </conditionalFormatting>
  <conditionalFormatting sqref="BC58:BC73">
    <cfRule type="cellIs" dxfId="600" priority="489" stopIfTrue="1" operator="equal">
      <formula>"f"</formula>
    </cfRule>
  </conditionalFormatting>
  <conditionalFormatting sqref="BC58:BC73">
    <cfRule type="cellIs" dxfId="599" priority="487" stopIfTrue="1" operator="equal">
      <formula>"h"</formula>
    </cfRule>
    <cfRule type="cellIs" dxfId="598" priority="488" stopIfTrue="1" operator="equal">
      <formula>"g"</formula>
    </cfRule>
  </conditionalFormatting>
  <conditionalFormatting sqref="BC58:BC73">
    <cfRule type="cellIs" dxfId="597" priority="486" stopIfTrue="1" operator="equal">
      <formula>"f"</formula>
    </cfRule>
  </conditionalFormatting>
  <conditionalFormatting sqref="BC58:BC73">
    <cfRule type="cellIs" dxfId="596" priority="484" stopIfTrue="1" operator="equal">
      <formula>"h"</formula>
    </cfRule>
    <cfRule type="cellIs" dxfId="595" priority="485" stopIfTrue="1" operator="equal">
      <formula>"g"</formula>
    </cfRule>
  </conditionalFormatting>
  <conditionalFormatting sqref="BC58:BC73">
    <cfRule type="cellIs" dxfId="594" priority="483" stopIfTrue="1" operator="equal">
      <formula>"f"</formula>
    </cfRule>
  </conditionalFormatting>
  <conditionalFormatting sqref="BC58:BC73">
    <cfRule type="cellIs" dxfId="593" priority="481" stopIfTrue="1" operator="equal">
      <formula>"h"</formula>
    </cfRule>
    <cfRule type="cellIs" dxfId="592" priority="482" stopIfTrue="1" operator="equal">
      <formula>"g"</formula>
    </cfRule>
  </conditionalFormatting>
  <conditionalFormatting sqref="AZ58:BB73">
    <cfRule type="cellIs" dxfId="591" priority="480" stopIfTrue="1" operator="equal">
      <formula>"f"</formula>
    </cfRule>
  </conditionalFormatting>
  <conditionalFormatting sqref="AZ58:BB73">
    <cfRule type="cellIs" dxfId="590" priority="478" stopIfTrue="1" operator="equal">
      <formula>"h"</formula>
    </cfRule>
    <cfRule type="cellIs" dxfId="589" priority="479" stopIfTrue="1" operator="equal">
      <formula>"g"</formula>
    </cfRule>
  </conditionalFormatting>
  <conditionalFormatting sqref="AZ58:BB73">
    <cfRule type="cellIs" dxfId="588" priority="474" stopIfTrue="1" operator="equal">
      <formula>"f"</formula>
    </cfRule>
  </conditionalFormatting>
  <conditionalFormatting sqref="AZ58:BB73">
    <cfRule type="cellIs" dxfId="587" priority="472" stopIfTrue="1" operator="equal">
      <formula>"h"</formula>
    </cfRule>
    <cfRule type="cellIs" dxfId="586" priority="473" stopIfTrue="1" operator="equal">
      <formula>"g"</formula>
    </cfRule>
  </conditionalFormatting>
  <conditionalFormatting sqref="AZ58:BB73">
    <cfRule type="cellIs" dxfId="585" priority="477" stopIfTrue="1" operator="equal">
      <formula>"f"</formula>
    </cfRule>
  </conditionalFormatting>
  <conditionalFormatting sqref="AZ58:BB73">
    <cfRule type="cellIs" dxfId="584" priority="475" stopIfTrue="1" operator="equal">
      <formula>"h"</formula>
    </cfRule>
    <cfRule type="cellIs" dxfId="583" priority="476" stopIfTrue="1" operator="equal">
      <formula>"g"</formula>
    </cfRule>
  </conditionalFormatting>
  <conditionalFormatting sqref="AZ58:BB73">
    <cfRule type="cellIs" dxfId="582" priority="471" stopIfTrue="1" operator="equal">
      <formula>"f"</formula>
    </cfRule>
  </conditionalFormatting>
  <conditionalFormatting sqref="AZ58:BB73">
    <cfRule type="cellIs" dxfId="581" priority="469" stopIfTrue="1" operator="equal">
      <formula>"h"</formula>
    </cfRule>
    <cfRule type="cellIs" dxfId="580" priority="470" stopIfTrue="1" operator="equal">
      <formula>"g"</formula>
    </cfRule>
  </conditionalFormatting>
  <conditionalFormatting sqref="AZ58:BB73">
    <cfRule type="cellIs" dxfId="579" priority="468" stopIfTrue="1" operator="equal">
      <formula>"f"</formula>
    </cfRule>
  </conditionalFormatting>
  <conditionalFormatting sqref="AZ58:BB73">
    <cfRule type="cellIs" dxfId="578" priority="466" stopIfTrue="1" operator="equal">
      <formula>"h"</formula>
    </cfRule>
    <cfRule type="cellIs" dxfId="577" priority="467" stopIfTrue="1" operator="equal">
      <formula>"g"</formula>
    </cfRule>
  </conditionalFormatting>
  <conditionalFormatting sqref="AZ58:BB73">
    <cfRule type="cellIs" dxfId="576" priority="462" stopIfTrue="1" operator="equal">
      <formula>"f"</formula>
    </cfRule>
  </conditionalFormatting>
  <conditionalFormatting sqref="AZ58:BB73">
    <cfRule type="cellIs" dxfId="575" priority="460" stopIfTrue="1" operator="equal">
      <formula>"h"</formula>
    </cfRule>
    <cfRule type="cellIs" dxfId="574" priority="461" stopIfTrue="1" operator="equal">
      <formula>"g"</formula>
    </cfRule>
  </conditionalFormatting>
  <conditionalFormatting sqref="AZ58:BB73">
    <cfRule type="cellIs" dxfId="573" priority="465" stopIfTrue="1" operator="equal">
      <formula>"f"</formula>
    </cfRule>
  </conditionalFormatting>
  <conditionalFormatting sqref="AZ58:BB73">
    <cfRule type="cellIs" dxfId="572" priority="463" stopIfTrue="1" operator="equal">
      <formula>"h"</formula>
    </cfRule>
    <cfRule type="cellIs" dxfId="571" priority="464" stopIfTrue="1" operator="equal">
      <formula>"g"</formula>
    </cfRule>
  </conditionalFormatting>
  <conditionalFormatting sqref="AZ58:BB73">
    <cfRule type="cellIs" dxfId="570" priority="459" stopIfTrue="1" operator="equal">
      <formula>"f"</formula>
    </cfRule>
  </conditionalFormatting>
  <conditionalFormatting sqref="AZ58:BB73">
    <cfRule type="cellIs" dxfId="569" priority="457" stopIfTrue="1" operator="equal">
      <formula>"h"</formula>
    </cfRule>
    <cfRule type="cellIs" dxfId="568" priority="458" stopIfTrue="1" operator="equal">
      <formula>"g"</formula>
    </cfRule>
  </conditionalFormatting>
  <conditionalFormatting sqref="AZ58:BB73">
    <cfRule type="cellIs" dxfId="567" priority="456" stopIfTrue="1" operator="equal">
      <formula>"f"</formula>
    </cfRule>
  </conditionalFormatting>
  <conditionalFormatting sqref="AZ58:BB73">
    <cfRule type="cellIs" dxfId="566" priority="454" stopIfTrue="1" operator="equal">
      <formula>"h"</formula>
    </cfRule>
    <cfRule type="cellIs" dxfId="565" priority="455" stopIfTrue="1" operator="equal">
      <formula>"g"</formula>
    </cfRule>
  </conditionalFormatting>
  <conditionalFormatting sqref="AZ58:BB73">
    <cfRule type="cellIs" dxfId="564" priority="453" stopIfTrue="1" operator="equal">
      <formula>"f"</formula>
    </cfRule>
  </conditionalFormatting>
  <conditionalFormatting sqref="AZ58:BB73">
    <cfRule type="cellIs" dxfId="563" priority="451" stopIfTrue="1" operator="equal">
      <formula>"h"</formula>
    </cfRule>
    <cfRule type="cellIs" dxfId="562" priority="452" stopIfTrue="1" operator="equal">
      <formula>"g"</formula>
    </cfRule>
  </conditionalFormatting>
  <conditionalFormatting sqref="AZ58:BB73">
    <cfRule type="cellIs" dxfId="561" priority="450" stopIfTrue="1" operator="equal">
      <formula>"f"</formula>
    </cfRule>
  </conditionalFormatting>
  <conditionalFormatting sqref="AZ58:BB73">
    <cfRule type="cellIs" dxfId="560" priority="448" stopIfTrue="1" operator="equal">
      <formula>"h"</formula>
    </cfRule>
    <cfRule type="cellIs" dxfId="559" priority="449" stopIfTrue="1" operator="equal">
      <formula>"g"</formula>
    </cfRule>
  </conditionalFormatting>
  <conditionalFormatting sqref="AZ58:BB73">
    <cfRule type="cellIs" dxfId="558" priority="444" stopIfTrue="1" operator="equal">
      <formula>"f"</formula>
    </cfRule>
  </conditionalFormatting>
  <conditionalFormatting sqref="AZ58:BB73">
    <cfRule type="cellIs" dxfId="557" priority="442" stopIfTrue="1" operator="equal">
      <formula>"h"</formula>
    </cfRule>
    <cfRule type="cellIs" dxfId="556" priority="443" stopIfTrue="1" operator="equal">
      <formula>"g"</formula>
    </cfRule>
  </conditionalFormatting>
  <conditionalFormatting sqref="AZ58:BB73">
    <cfRule type="cellIs" dxfId="555" priority="441" stopIfTrue="1" operator="equal">
      <formula>"f"</formula>
    </cfRule>
  </conditionalFormatting>
  <conditionalFormatting sqref="AZ58:BB73">
    <cfRule type="cellIs" dxfId="554" priority="439" stopIfTrue="1" operator="equal">
      <formula>"h"</formula>
    </cfRule>
    <cfRule type="cellIs" dxfId="553" priority="440" stopIfTrue="1" operator="equal">
      <formula>"g"</formula>
    </cfRule>
  </conditionalFormatting>
  <conditionalFormatting sqref="AZ58:BB73">
    <cfRule type="cellIs" dxfId="552" priority="438" stopIfTrue="1" operator="equal">
      <formula>"f"</formula>
    </cfRule>
  </conditionalFormatting>
  <conditionalFormatting sqref="AZ58:BB73">
    <cfRule type="cellIs" dxfId="551" priority="436" stopIfTrue="1" operator="equal">
      <formula>"h"</formula>
    </cfRule>
    <cfRule type="cellIs" dxfId="550" priority="437" stopIfTrue="1" operator="equal">
      <formula>"g"</formula>
    </cfRule>
  </conditionalFormatting>
  <conditionalFormatting sqref="AZ58:BB73">
    <cfRule type="cellIs" dxfId="549" priority="447" stopIfTrue="1" operator="equal">
      <formula>"f"</formula>
    </cfRule>
  </conditionalFormatting>
  <conditionalFormatting sqref="AZ58:BB73">
    <cfRule type="cellIs" dxfId="548" priority="445" stopIfTrue="1" operator="equal">
      <formula>"h"</formula>
    </cfRule>
    <cfRule type="cellIs" dxfId="547" priority="446" stopIfTrue="1" operator="equal">
      <formula>"g"</formula>
    </cfRule>
  </conditionalFormatting>
  <conditionalFormatting sqref="AZ58:BB73">
    <cfRule type="cellIs" dxfId="546" priority="432" stopIfTrue="1" operator="equal">
      <formula>"f"</formula>
    </cfRule>
  </conditionalFormatting>
  <conditionalFormatting sqref="AZ58:BB73">
    <cfRule type="cellIs" dxfId="545" priority="430" stopIfTrue="1" operator="equal">
      <formula>"h"</formula>
    </cfRule>
    <cfRule type="cellIs" dxfId="544" priority="431" stopIfTrue="1" operator="equal">
      <formula>"g"</formula>
    </cfRule>
  </conditionalFormatting>
  <conditionalFormatting sqref="AZ58:BB73">
    <cfRule type="cellIs" dxfId="543" priority="429" stopIfTrue="1" operator="equal">
      <formula>"f"</formula>
    </cfRule>
  </conditionalFormatting>
  <conditionalFormatting sqref="AZ58:BB73">
    <cfRule type="cellIs" dxfId="542" priority="427" stopIfTrue="1" operator="equal">
      <formula>"h"</formula>
    </cfRule>
    <cfRule type="cellIs" dxfId="541" priority="428" stopIfTrue="1" operator="equal">
      <formula>"g"</formula>
    </cfRule>
  </conditionalFormatting>
  <conditionalFormatting sqref="AZ58:BB73">
    <cfRule type="cellIs" dxfId="540" priority="420" stopIfTrue="1" operator="equal">
      <formula>"f"</formula>
    </cfRule>
  </conditionalFormatting>
  <conditionalFormatting sqref="AZ58:BB73">
    <cfRule type="cellIs" dxfId="539" priority="418" stopIfTrue="1" operator="equal">
      <formula>"h"</formula>
    </cfRule>
    <cfRule type="cellIs" dxfId="538" priority="419" stopIfTrue="1" operator="equal">
      <formula>"g"</formula>
    </cfRule>
  </conditionalFormatting>
  <conditionalFormatting sqref="AZ58:BB73">
    <cfRule type="cellIs" dxfId="537" priority="417" stopIfTrue="1" operator="equal">
      <formula>"f"</formula>
    </cfRule>
  </conditionalFormatting>
  <conditionalFormatting sqref="AZ58:BB73">
    <cfRule type="cellIs" dxfId="536" priority="415" stopIfTrue="1" operator="equal">
      <formula>"h"</formula>
    </cfRule>
    <cfRule type="cellIs" dxfId="535" priority="416" stopIfTrue="1" operator="equal">
      <formula>"g"</formula>
    </cfRule>
  </conditionalFormatting>
  <conditionalFormatting sqref="AZ58:BB73">
    <cfRule type="cellIs" dxfId="534" priority="411" stopIfTrue="1" operator="equal">
      <formula>"f"</formula>
    </cfRule>
  </conditionalFormatting>
  <conditionalFormatting sqref="AZ58:BB73">
    <cfRule type="cellIs" dxfId="533" priority="409" stopIfTrue="1" operator="equal">
      <formula>"h"</formula>
    </cfRule>
    <cfRule type="cellIs" dxfId="532" priority="410" stopIfTrue="1" operator="equal">
      <formula>"g"</formula>
    </cfRule>
  </conditionalFormatting>
  <conditionalFormatting sqref="BE58:BF73">
    <cfRule type="cellIs" dxfId="531" priority="405" stopIfTrue="1" operator="equal">
      <formula>"f"</formula>
    </cfRule>
  </conditionalFormatting>
  <conditionalFormatting sqref="BE58:BF73">
    <cfRule type="cellIs" dxfId="530" priority="403" stopIfTrue="1" operator="equal">
      <formula>"h"</formula>
    </cfRule>
    <cfRule type="cellIs" dxfId="529" priority="404" stopIfTrue="1" operator="equal">
      <formula>"g"</formula>
    </cfRule>
  </conditionalFormatting>
  <conditionalFormatting sqref="BE58:BF73">
    <cfRule type="cellIs" dxfId="528" priority="396" stopIfTrue="1" operator="equal">
      <formula>"f"</formula>
    </cfRule>
  </conditionalFormatting>
  <conditionalFormatting sqref="BE58:BF73">
    <cfRule type="cellIs" dxfId="527" priority="394" stopIfTrue="1" operator="equal">
      <formula>"h"</formula>
    </cfRule>
    <cfRule type="cellIs" dxfId="526" priority="395" stopIfTrue="1" operator="equal">
      <formula>"g"</formula>
    </cfRule>
  </conditionalFormatting>
  <conditionalFormatting sqref="BE58:BF73">
    <cfRule type="cellIs" dxfId="525" priority="390" stopIfTrue="1" operator="equal">
      <formula>"f"</formula>
    </cfRule>
  </conditionalFormatting>
  <conditionalFormatting sqref="BE58:BF73">
    <cfRule type="cellIs" dxfId="524" priority="388" stopIfTrue="1" operator="equal">
      <formula>"h"</formula>
    </cfRule>
    <cfRule type="cellIs" dxfId="523" priority="389" stopIfTrue="1" operator="equal">
      <formula>"g"</formula>
    </cfRule>
  </conditionalFormatting>
  <conditionalFormatting sqref="BJ58:BJ73">
    <cfRule type="cellIs" dxfId="522" priority="363" stopIfTrue="1" operator="equal">
      <formula>"f"</formula>
    </cfRule>
  </conditionalFormatting>
  <conditionalFormatting sqref="BJ58:BJ73">
    <cfRule type="cellIs" dxfId="521" priority="361" stopIfTrue="1" operator="equal">
      <formula>"h"</formula>
    </cfRule>
    <cfRule type="cellIs" dxfId="520" priority="362" stopIfTrue="1" operator="equal">
      <formula>"g"</formula>
    </cfRule>
  </conditionalFormatting>
  <conditionalFormatting sqref="BK58:BK73">
    <cfRule type="cellIs" dxfId="519" priority="360" stopIfTrue="1" operator="equal">
      <formula>"f"</formula>
    </cfRule>
  </conditionalFormatting>
  <conditionalFormatting sqref="BK58:BK73">
    <cfRule type="cellIs" dxfId="518" priority="358" stopIfTrue="1" operator="equal">
      <formula>"h"</formula>
    </cfRule>
    <cfRule type="cellIs" dxfId="517" priority="359" stopIfTrue="1" operator="equal">
      <formula>"g"</formula>
    </cfRule>
  </conditionalFormatting>
  <conditionalFormatting sqref="BK58:BK73">
    <cfRule type="cellIs" dxfId="516" priority="354" stopIfTrue="1" operator="equal">
      <formula>"f"</formula>
    </cfRule>
  </conditionalFormatting>
  <conditionalFormatting sqref="BK58:BK73">
    <cfRule type="cellIs" dxfId="515" priority="352" stopIfTrue="1" operator="equal">
      <formula>"h"</formula>
    </cfRule>
    <cfRule type="cellIs" dxfId="514" priority="353" stopIfTrue="1" operator="equal">
      <formula>"g"</formula>
    </cfRule>
  </conditionalFormatting>
  <conditionalFormatting sqref="BK58:BK73">
    <cfRule type="cellIs" dxfId="513" priority="357" stopIfTrue="1" operator="equal">
      <formula>"f"</formula>
    </cfRule>
  </conditionalFormatting>
  <conditionalFormatting sqref="BK58:BK73">
    <cfRule type="cellIs" dxfId="512" priority="355" stopIfTrue="1" operator="equal">
      <formula>"h"</formula>
    </cfRule>
    <cfRule type="cellIs" dxfId="511" priority="356" stopIfTrue="1" operator="equal">
      <formula>"g"</formula>
    </cfRule>
  </conditionalFormatting>
  <conditionalFormatting sqref="BK58:BK73">
    <cfRule type="cellIs" dxfId="510" priority="351" stopIfTrue="1" operator="equal">
      <formula>"f"</formula>
    </cfRule>
  </conditionalFormatting>
  <conditionalFormatting sqref="BK58:BK73">
    <cfRule type="cellIs" dxfId="509" priority="349" stopIfTrue="1" operator="equal">
      <formula>"h"</formula>
    </cfRule>
    <cfRule type="cellIs" dxfId="508" priority="350" stopIfTrue="1" operator="equal">
      <formula>"g"</formula>
    </cfRule>
  </conditionalFormatting>
  <conditionalFormatting sqref="BK58:BK73">
    <cfRule type="cellIs" dxfId="507" priority="348" stopIfTrue="1" operator="equal">
      <formula>"f"</formula>
    </cfRule>
  </conditionalFormatting>
  <conditionalFormatting sqref="BK58:BK73">
    <cfRule type="cellIs" dxfId="506" priority="346" stopIfTrue="1" operator="equal">
      <formula>"h"</formula>
    </cfRule>
    <cfRule type="cellIs" dxfId="505" priority="347" stopIfTrue="1" operator="equal">
      <formula>"g"</formula>
    </cfRule>
  </conditionalFormatting>
  <conditionalFormatting sqref="BK58:BK73">
    <cfRule type="cellIs" dxfId="504" priority="345" stopIfTrue="1" operator="equal">
      <formula>"f"</formula>
    </cfRule>
  </conditionalFormatting>
  <conditionalFormatting sqref="BK58:BK73">
    <cfRule type="cellIs" dxfId="503" priority="343" stopIfTrue="1" operator="equal">
      <formula>"h"</formula>
    </cfRule>
    <cfRule type="cellIs" dxfId="502" priority="344" stopIfTrue="1" operator="equal">
      <formula>"g"</formula>
    </cfRule>
  </conditionalFormatting>
  <conditionalFormatting sqref="BK58:BK73">
    <cfRule type="cellIs" dxfId="501" priority="342" stopIfTrue="1" operator="equal">
      <formula>"f"</formula>
    </cfRule>
  </conditionalFormatting>
  <conditionalFormatting sqref="BK58:BK73">
    <cfRule type="cellIs" dxfId="500" priority="340" stopIfTrue="1" operator="equal">
      <formula>"h"</formula>
    </cfRule>
    <cfRule type="cellIs" dxfId="499" priority="341" stopIfTrue="1" operator="equal">
      <formula>"g"</formula>
    </cfRule>
  </conditionalFormatting>
  <conditionalFormatting sqref="BK58:BK73">
    <cfRule type="cellIs" dxfId="498" priority="339" stopIfTrue="1" operator="equal">
      <formula>"f"</formula>
    </cfRule>
  </conditionalFormatting>
  <conditionalFormatting sqref="BK58:BK73">
    <cfRule type="cellIs" dxfId="497" priority="337" stopIfTrue="1" operator="equal">
      <formula>"h"</formula>
    </cfRule>
    <cfRule type="cellIs" dxfId="496" priority="338" stopIfTrue="1" operator="equal">
      <formula>"g"</formula>
    </cfRule>
  </conditionalFormatting>
  <conditionalFormatting sqref="BJ58:BK73">
    <cfRule type="cellIs" dxfId="495" priority="336" stopIfTrue="1" operator="equal">
      <formula>"f"</formula>
    </cfRule>
  </conditionalFormatting>
  <conditionalFormatting sqref="BJ58:BK73">
    <cfRule type="cellIs" dxfId="494" priority="334" stopIfTrue="1" operator="equal">
      <formula>"h"</formula>
    </cfRule>
    <cfRule type="cellIs" dxfId="493" priority="335" stopIfTrue="1" operator="equal">
      <formula>"g"</formula>
    </cfRule>
  </conditionalFormatting>
  <conditionalFormatting sqref="BJ58:BK73">
    <cfRule type="cellIs" dxfId="492" priority="333" stopIfTrue="1" operator="equal">
      <formula>"f"</formula>
    </cfRule>
  </conditionalFormatting>
  <conditionalFormatting sqref="BJ58:BK73">
    <cfRule type="cellIs" dxfId="491" priority="331" stopIfTrue="1" operator="equal">
      <formula>"h"</formula>
    </cfRule>
    <cfRule type="cellIs" dxfId="490" priority="332" stopIfTrue="1" operator="equal">
      <formula>"g"</formula>
    </cfRule>
  </conditionalFormatting>
  <conditionalFormatting sqref="BJ58:BK73">
    <cfRule type="cellIs" dxfId="489" priority="330" stopIfTrue="1" operator="equal">
      <formula>"f"</formula>
    </cfRule>
  </conditionalFormatting>
  <conditionalFormatting sqref="BJ58:BK73">
    <cfRule type="cellIs" dxfId="488" priority="328" stopIfTrue="1" operator="equal">
      <formula>"h"</formula>
    </cfRule>
    <cfRule type="cellIs" dxfId="487" priority="329" stopIfTrue="1" operator="equal">
      <formula>"g"</formula>
    </cfRule>
  </conditionalFormatting>
  <conditionalFormatting sqref="BJ58:BK73">
    <cfRule type="cellIs" dxfId="486" priority="327" stopIfTrue="1" operator="equal">
      <formula>"f"</formula>
    </cfRule>
  </conditionalFormatting>
  <conditionalFormatting sqref="BJ58:BK73">
    <cfRule type="cellIs" dxfId="485" priority="325" stopIfTrue="1" operator="equal">
      <formula>"h"</formula>
    </cfRule>
    <cfRule type="cellIs" dxfId="484" priority="326" stopIfTrue="1" operator="equal">
      <formula>"g"</formula>
    </cfRule>
  </conditionalFormatting>
  <conditionalFormatting sqref="BJ58:BK73">
    <cfRule type="cellIs" dxfId="483" priority="324" stopIfTrue="1" operator="equal">
      <formula>"f"</formula>
    </cfRule>
  </conditionalFormatting>
  <conditionalFormatting sqref="BJ58:BK73">
    <cfRule type="cellIs" dxfId="482" priority="322" stopIfTrue="1" operator="equal">
      <formula>"h"</formula>
    </cfRule>
    <cfRule type="cellIs" dxfId="481" priority="323" stopIfTrue="1" operator="equal">
      <formula>"g"</formula>
    </cfRule>
  </conditionalFormatting>
  <conditionalFormatting sqref="BJ58:BK73">
    <cfRule type="cellIs" dxfId="480" priority="321" stopIfTrue="1" operator="equal">
      <formula>"f"</formula>
    </cfRule>
  </conditionalFormatting>
  <conditionalFormatting sqref="BJ58:BK73">
    <cfRule type="cellIs" dxfId="479" priority="319" stopIfTrue="1" operator="equal">
      <formula>"h"</formula>
    </cfRule>
    <cfRule type="cellIs" dxfId="478" priority="320" stopIfTrue="1" operator="equal">
      <formula>"g"</formula>
    </cfRule>
  </conditionalFormatting>
  <conditionalFormatting sqref="BJ58:BK73">
    <cfRule type="cellIs" dxfId="477" priority="318" stopIfTrue="1" operator="equal">
      <formula>"f"</formula>
    </cfRule>
  </conditionalFormatting>
  <conditionalFormatting sqref="BJ58:BK73">
    <cfRule type="cellIs" dxfId="476" priority="316" stopIfTrue="1" operator="equal">
      <formula>"h"</formula>
    </cfRule>
    <cfRule type="cellIs" dxfId="475" priority="317" stopIfTrue="1" operator="equal">
      <formula>"g"</formula>
    </cfRule>
  </conditionalFormatting>
  <conditionalFormatting sqref="BJ58:BK73">
    <cfRule type="cellIs" dxfId="474" priority="315" stopIfTrue="1" operator="equal">
      <formula>"f"</formula>
    </cfRule>
  </conditionalFormatting>
  <conditionalFormatting sqref="BJ58:BK73">
    <cfRule type="cellIs" dxfId="473" priority="313" stopIfTrue="1" operator="equal">
      <formula>"h"</formula>
    </cfRule>
    <cfRule type="cellIs" dxfId="472" priority="314" stopIfTrue="1" operator="equal">
      <formula>"g"</formula>
    </cfRule>
  </conditionalFormatting>
  <conditionalFormatting sqref="BJ58:BJ73">
    <cfRule type="cellIs" dxfId="471" priority="312" stopIfTrue="1" operator="equal">
      <formula>"f"</formula>
    </cfRule>
  </conditionalFormatting>
  <conditionalFormatting sqref="BJ58:BJ73">
    <cfRule type="cellIs" dxfId="470" priority="310" stopIfTrue="1" operator="equal">
      <formula>"h"</formula>
    </cfRule>
    <cfRule type="cellIs" dxfId="469" priority="311" stopIfTrue="1" operator="equal">
      <formula>"g"</formula>
    </cfRule>
  </conditionalFormatting>
  <conditionalFormatting sqref="BJ58:BJ73">
    <cfRule type="cellIs" dxfId="468" priority="309" stopIfTrue="1" operator="equal">
      <formula>"f"</formula>
    </cfRule>
  </conditionalFormatting>
  <conditionalFormatting sqref="BJ58:BJ73">
    <cfRule type="cellIs" dxfId="467" priority="307" stopIfTrue="1" operator="equal">
      <formula>"h"</formula>
    </cfRule>
    <cfRule type="cellIs" dxfId="466" priority="308" stopIfTrue="1" operator="equal">
      <formula>"g"</formula>
    </cfRule>
  </conditionalFormatting>
  <conditionalFormatting sqref="BJ58:BJ73">
    <cfRule type="cellIs" dxfId="465" priority="306" stopIfTrue="1" operator="equal">
      <formula>"f"</formula>
    </cfRule>
  </conditionalFormatting>
  <conditionalFormatting sqref="BJ58:BJ73">
    <cfRule type="cellIs" dxfId="464" priority="304" stopIfTrue="1" operator="equal">
      <formula>"h"</formula>
    </cfRule>
    <cfRule type="cellIs" dxfId="463" priority="305" stopIfTrue="1" operator="equal">
      <formula>"g"</formula>
    </cfRule>
  </conditionalFormatting>
  <conditionalFormatting sqref="BJ58:BJ73">
    <cfRule type="cellIs" dxfId="462" priority="303" stopIfTrue="1" operator="equal">
      <formula>"f"</formula>
    </cfRule>
  </conditionalFormatting>
  <conditionalFormatting sqref="BJ58:BJ73">
    <cfRule type="cellIs" dxfId="461" priority="301" stopIfTrue="1" operator="equal">
      <formula>"h"</formula>
    </cfRule>
    <cfRule type="cellIs" dxfId="460" priority="302" stopIfTrue="1" operator="equal">
      <formula>"g"</formula>
    </cfRule>
  </conditionalFormatting>
  <conditionalFormatting sqref="BJ58:BJ73">
    <cfRule type="cellIs" dxfId="459" priority="300" stopIfTrue="1" operator="equal">
      <formula>"f"</formula>
    </cfRule>
  </conditionalFormatting>
  <conditionalFormatting sqref="BJ58:BJ73">
    <cfRule type="cellIs" dxfId="458" priority="298" stopIfTrue="1" operator="equal">
      <formula>"h"</formula>
    </cfRule>
    <cfRule type="cellIs" dxfId="457" priority="299" stopIfTrue="1" operator="equal">
      <formula>"g"</formula>
    </cfRule>
  </conditionalFormatting>
  <conditionalFormatting sqref="BJ58:BJ73">
    <cfRule type="cellIs" dxfId="456" priority="297" stopIfTrue="1" operator="equal">
      <formula>"f"</formula>
    </cfRule>
  </conditionalFormatting>
  <conditionalFormatting sqref="BJ58:BJ73">
    <cfRule type="cellIs" dxfId="455" priority="295" stopIfTrue="1" operator="equal">
      <formula>"h"</formula>
    </cfRule>
    <cfRule type="cellIs" dxfId="454" priority="296" stopIfTrue="1" operator="equal">
      <formula>"g"</formula>
    </cfRule>
  </conditionalFormatting>
  <conditionalFormatting sqref="BJ58:BJ73">
    <cfRule type="cellIs" dxfId="453" priority="294" stopIfTrue="1" operator="equal">
      <formula>"f"</formula>
    </cfRule>
  </conditionalFormatting>
  <conditionalFormatting sqref="BJ58:BJ73">
    <cfRule type="cellIs" dxfId="452" priority="292" stopIfTrue="1" operator="equal">
      <formula>"h"</formula>
    </cfRule>
    <cfRule type="cellIs" dxfId="451" priority="293" stopIfTrue="1" operator="equal">
      <formula>"g"</formula>
    </cfRule>
  </conditionalFormatting>
  <conditionalFormatting sqref="BJ58:BJ73">
    <cfRule type="cellIs" dxfId="450" priority="291" stopIfTrue="1" operator="equal">
      <formula>"f"</formula>
    </cfRule>
  </conditionalFormatting>
  <conditionalFormatting sqref="BJ58:BJ73">
    <cfRule type="cellIs" dxfId="449" priority="289" stopIfTrue="1" operator="equal">
      <formula>"h"</formula>
    </cfRule>
    <cfRule type="cellIs" dxfId="448" priority="290" stopIfTrue="1" operator="equal">
      <formula>"g"</formula>
    </cfRule>
  </conditionalFormatting>
  <conditionalFormatting sqref="BG58:BI73">
    <cfRule type="cellIs" dxfId="447" priority="288" stopIfTrue="1" operator="equal">
      <formula>"f"</formula>
    </cfRule>
  </conditionalFormatting>
  <conditionalFormatting sqref="BG58:BI73">
    <cfRule type="cellIs" dxfId="446" priority="286" stopIfTrue="1" operator="equal">
      <formula>"h"</formula>
    </cfRule>
    <cfRule type="cellIs" dxfId="445" priority="287" stopIfTrue="1" operator="equal">
      <formula>"g"</formula>
    </cfRule>
  </conditionalFormatting>
  <conditionalFormatting sqref="BG58:BI73">
    <cfRule type="cellIs" dxfId="444" priority="285" stopIfTrue="1" operator="equal">
      <formula>"f"</formula>
    </cfRule>
  </conditionalFormatting>
  <conditionalFormatting sqref="BG58:BI73">
    <cfRule type="cellIs" dxfId="443" priority="283" stopIfTrue="1" operator="equal">
      <formula>"h"</formula>
    </cfRule>
    <cfRule type="cellIs" dxfId="442" priority="284" stopIfTrue="1" operator="equal">
      <formula>"g"</formula>
    </cfRule>
  </conditionalFormatting>
  <conditionalFormatting sqref="BG58:BI73">
    <cfRule type="cellIs" dxfId="441" priority="282" stopIfTrue="1" operator="equal">
      <formula>"f"</formula>
    </cfRule>
  </conditionalFormatting>
  <conditionalFormatting sqref="BG58:BI73">
    <cfRule type="cellIs" dxfId="440" priority="280" stopIfTrue="1" operator="equal">
      <formula>"h"</formula>
    </cfRule>
    <cfRule type="cellIs" dxfId="439" priority="281" stopIfTrue="1" operator="equal">
      <formula>"g"</formula>
    </cfRule>
  </conditionalFormatting>
  <conditionalFormatting sqref="BG58:BI73">
    <cfRule type="cellIs" dxfId="438" priority="279" stopIfTrue="1" operator="equal">
      <formula>"f"</formula>
    </cfRule>
  </conditionalFormatting>
  <conditionalFormatting sqref="BG58:BI73">
    <cfRule type="cellIs" dxfId="437" priority="277" stopIfTrue="1" operator="equal">
      <formula>"h"</formula>
    </cfRule>
    <cfRule type="cellIs" dxfId="436" priority="278" stopIfTrue="1" operator="equal">
      <formula>"g"</formula>
    </cfRule>
  </conditionalFormatting>
  <conditionalFormatting sqref="BG58:BI73">
    <cfRule type="cellIs" dxfId="435" priority="276" stopIfTrue="1" operator="equal">
      <formula>"f"</formula>
    </cfRule>
  </conditionalFormatting>
  <conditionalFormatting sqref="BG58:BI73">
    <cfRule type="cellIs" dxfId="434" priority="274" stopIfTrue="1" operator="equal">
      <formula>"h"</formula>
    </cfRule>
    <cfRule type="cellIs" dxfId="433" priority="275" stopIfTrue="1" operator="equal">
      <formula>"g"</formula>
    </cfRule>
  </conditionalFormatting>
  <conditionalFormatting sqref="BG58:BI73">
    <cfRule type="cellIs" dxfId="432" priority="273" stopIfTrue="1" operator="equal">
      <formula>"f"</formula>
    </cfRule>
  </conditionalFormatting>
  <conditionalFormatting sqref="BG58:BI73">
    <cfRule type="cellIs" dxfId="431" priority="271" stopIfTrue="1" operator="equal">
      <formula>"h"</formula>
    </cfRule>
    <cfRule type="cellIs" dxfId="430" priority="272" stopIfTrue="1" operator="equal">
      <formula>"g"</formula>
    </cfRule>
  </conditionalFormatting>
  <conditionalFormatting sqref="BG58:BI73">
    <cfRule type="cellIs" dxfId="429" priority="270" stopIfTrue="1" operator="equal">
      <formula>"f"</formula>
    </cfRule>
  </conditionalFormatting>
  <conditionalFormatting sqref="BG58:BI73">
    <cfRule type="cellIs" dxfId="428" priority="268" stopIfTrue="1" operator="equal">
      <formula>"h"</formula>
    </cfRule>
    <cfRule type="cellIs" dxfId="427" priority="269" stopIfTrue="1" operator="equal">
      <formula>"g"</formula>
    </cfRule>
  </conditionalFormatting>
  <conditionalFormatting sqref="BG58:BI73">
    <cfRule type="cellIs" dxfId="426" priority="267" stopIfTrue="1" operator="equal">
      <formula>"f"</formula>
    </cfRule>
  </conditionalFormatting>
  <conditionalFormatting sqref="BG58:BI73">
    <cfRule type="cellIs" dxfId="425" priority="265" stopIfTrue="1" operator="equal">
      <formula>"h"</formula>
    </cfRule>
    <cfRule type="cellIs" dxfId="424" priority="266" stopIfTrue="1" operator="equal">
      <formula>"g"</formula>
    </cfRule>
  </conditionalFormatting>
  <conditionalFormatting sqref="BG58:BI73">
    <cfRule type="cellIs" dxfId="423" priority="264" stopIfTrue="1" operator="equal">
      <formula>"f"</formula>
    </cfRule>
  </conditionalFormatting>
  <conditionalFormatting sqref="BG58:BI73">
    <cfRule type="cellIs" dxfId="422" priority="262" stopIfTrue="1" operator="equal">
      <formula>"h"</formula>
    </cfRule>
    <cfRule type="cellIs" dxfId="421" priority="263" stopIfTrue="1" operator="equal">
      <formula>"g"</formula>
    </cfRule>
  </conditionalFormatting>
  <conditionalFormatting sqref="BG58:BI73">
    <cfRule type="cellIs" dxfId="420" priority="258" stopIfTrue="1" operator="equal">
      <formula>"f"</formula>
    </cfRule>
  </conditionalFormatting>
  <conditionalFormatting sqref="BG58:BI73">
    <cfRule type="cellIs" dxfId="419" priority="256" stopIfTrue="1" operator="equal">
      <formula>"h"</formula>
    </cfRule>
    <cfRule type="cellIs" dxfId="418" priority="257" stopIfTrue="1" operator="equal">
      <formula>"g"</formula>
    </cfRule>
  </conditionalFormatting>
  <conditionalFormatting sqref="BG58:BI73">
    <cfRule type="cellIs" dxfId="417" priority="261" stopIfTrue="1" operator="equal">
      <formula>"f"</formula>
    </cfRule>
  </conditionalFormatting>
  <conditionalFormatting sqref="BG58:BI73">
    <cfRule type="cellIs" dxfId="416" priority="259" stopIfTrue="1" operator="equal">
      <formula>"h"</formula>
    </cfRule>
    <cfRule type="cellIs" dxfId="415" priority="260" stopIfTrue="1" operator="equal">
      <formula>"g"</formula>
    </cfRule>
  </conditionalFormatting>
  <conditionalFormatting sqref="BG58:BI73">
    <cfRule type="cellIs" dxfId="414" priority="255" stopIfTrue="1" operator="equal">
      <formula>"f"</formula>
    </cfRule>
  </conditionalFormatting>
  <conditionalFormatting sqref="BG58:BI73">
    <cfRule type="cellIs" dxfId="413" priority="253" stopIfTrue="1" operator="equal">
      <formula>"h"</formula>
    </cfRule>
    <cfRule type="cellIs" dxfId="412" priority="254" stopIfTrue="1" operator="equal">
      <formula>"g"</formula>
    </cfRule>
  </conditionalFormatting>
  <conditionalFormatting sqref="BG58:BI73">
    <cfRule type="cellIs" dxfId="411" priority="252" stopIfTrue="1" operator="equal">
      <formula>"f"</formula>
    </cfRule>
  </conditionalFormatting>
  <conditionalFormatting sqref="BG58:BI73">
    <cfRule type="cellIs" dxfId="410" priority="250" stopIfTrue="1" operator="equal">
      <formula>"h"</formula>
    </cfRule>
    <cfRule type="cellIs" dxfId="409" priority="251" stopIfTrue="1" operator="equal">
      <formula>"g"</formula>
    </cfRule>
  </conditionalFormatting>
  <conditionalFormatting sqref="BG58:BI73">
    <cfRule type="cellIs" dxfId="408" priority="246" stopIfTrue="1" operator="equal">
      <formula>"f"</formula>
    </cfRule>
  </conditionalFormatting>
  <conditionalFormatting sqref="BG58:BI73">
    <cfRule type="cellIs" dxfId="407" priority="244" stopIfTrue="1" operator="equal">
      <formula>"h"</formula>
    </cfRule>
    <cfRule type="cellIs" dxfId="406" priority="245" stopIfTrue="1" operator="equal">
      <formula>"g"</formula>
    </cfRule>
  </conditionalFormatting>
  <conditionalFormatting sqref="BG58:BI73">
    <cfRule type="cellIs" dxfId="405" priority="249" stopIfTrue="1" operator="equal">
      <formula>"f"</formula>
    </cfRule>
  </conditionalFormatting>
  <conditionalFormatting sqref="BG58:BI73">
    <cfRule type="cellIs" dxfId="404" priority="247" stopIfTrue="1" operator="equal">
      <formula>"h"</formula>
    </cfRule>
    <cfRule type="cellIs" dxfId="403" priority="248" stopIfTrue="1" operator="equal">
      <formula>"g"</formula>
    </cfRule>
  </conditionalFormatting>
  <conditionalFormatting sqref="BG58:BI73">
    <cfRule type="cellIs" dxfId="402" priority="243" stopIfTrue="1" operator="equal">
      <formula>"f"</formula>
    </cfRule>
  </conditionalFormatting>
  <conditionalFormatting sqref="BG58:BI73">
    <cfRule type="cellIs" dxfId="401" priority="241" stopIfTrue="1" operator="equal">
      <formula>"h"</formula>
    </cfRule>
    <cfRule type="cellIs" dxfId="400" priority="242" stopIfTrue="1" operator="equal">
      <formula>"g"</formula>
    </cfRule>
  </conditionalFormatting>
  <conditionalFormatting sqref="BG58:BI73">
    <cfRule type="cellIs" dxfId="399" priority="240" stopIfTrue="1" operator="equal">
      <formula>"f"</formula>
    </cfRule>
  </conditionalFormatting>
  <conditionalFormatting sqref="BG58:BI73">
    <cfRule type="cellIs" dxfId="398" priority="238" stopIfTrue="1" operator="equal">
      <formula>"h"</formula>
    </cfRule>
    <cfRule type="cellIs" dxfId="397" priority="239" stopIfTrue="1" operator="equal">
      <formula>"g"</formula>
    </cfRule>
  </conditionalFormatting>
  <conditionalFormatting sqref="BG58:BI73">
    <cfRule type="cellIs" dxfId="396" priority="237" stopIfTrue="1" operator="equal">
      <formula>"f"</formula>
    </cfRule>
  </conditionalFormatting>
  <conditionalFormatting sqref="BG58:BI73">
    <cfRule type="cellIs" dxfId="395" priority="235" stopIfTrue="1" operator="equal">
      <formula>"h"</formula>
    </cfRule>
    <cfRule type="cellIs" dxfId="394" priority="236" stopIfTrue="1" operator="equal">
      <formula>"g"</formula>
    </cfRule>
  </conditionalFormatting>
  <conditionalFormatting sqref="BG58:BI73">
    <cfRule type="cellIs" dxfId="393" priority="234" stopIfTrue="1" operator="equal">
      <formula>"f"</formula>
    </cfRule>
  </conditionalFormatting>
  <conditionalFormatting sqref="BG58:BI73">
    <cfRule type="cellIs" dxfId="392" priority="232" stopIfTrue="1" operator="equal">
      <formula>"h"</formula>
    </cfRule>
    <cfRule type="cellIs" dxfId="391" priority="233" stopIfTrue="1" operator="equal">
      <formula>"g"</formula>
    </cfRule>
  </conditionalFormatting>
  <conditionalFormatting sqref="BG58:BI73">
    <cfRule type="cellIs" dxfId="390" priority="228" stopIfTrue="1" operator="equal">
      <formula>"f"</formula>
    </cfRule>
  </conditionalFormatting>
  <conditionalFormatting sqref="BG58:BI73">
    <cfRule type="cellIs" dxfId="389" priority="226" stopIfTrue="1" operator="equal">
      <formula>"h"</formula>
    </cfRule>
    <cfRule type="cellIs" dxfId="388" priority="227" stopIfTrue="1" operator="equal">
      <formula>"g"</formula>
    </cfRule>
  </conditionalFormatting>
  <conditionalFormatting sqref="BG58:BI73">
    <cfRule type="cellIs" dxfId="387" priority="225" stopIfTrue="1" operator="equal">
      <formula>"f"</formula>
    </cfRule>
  </conditionalFormatting>
  <conditionalFormatting sqref="BG58:BI73">
    <cfRule type="cellIs" dxfId="386" priority="223" stopIfTrue="1" operator="equal">
      <formula>"h"</formula>
    </cfRule>
    <cfRule type="cellIs" dxfId="385" priority="224" stopIfTrue="1" operator="equal">
      <formula>"g"</formula>
    </cfRule>
  </conditionalFormatting>
  <conditionalFormatting sqref="BG58:BI73">
    <cfRule type="cellIs" dxfId="384" priority="222" stopIfTrue="1" operator="equal">
      <formula>"f"</formula>
    </cfRule>
  </conditionalFormatting>
  <conditionalFormatting sqref="BG58:BI73">
    <cfRule type="cellIs" dxfId="383" priority="220" stopIfTrue="1" operator="equal">
      <formula>"h"</formula>
    </cfRule>
    <cfRule type="cellIs" dxfId="382" priority="221" stopIfTrue="1" operator="equal">
      <formula>"g"</formula>
    </cfRule>
  </conditionalFormatting>
  <conditionalFormatting sqref="BG58:BI73">
    <cfRule type="cellIs" dxfId="381" priority="231" stopIfTrue="1" operator="equal">
      <formula>"f"</formula>
    </cfRule>
  </conditionalFormatting>
  <conditionalFormatting sqref="BG58:BI73">
    <cfRule type="cellIs" dxfId="380" priority="229" stopIfTrue="1" operator="equal">
      <formula>"h"</formula>
    </cfRule>
    <cfRule type="cellIs" dxfId="379" priority="230" stopIfTrue="1" operator="equal">
      <formula>"g"</formula>
    </cfRule>
  </conditionalFormatting>
  <conditionalFormatting sqref="BG58:BI73">
    <cfRule type="cellIs" dxfId="378" priority="219" stopIfTrue="1" operator="equal">
      <formula>"f"</formula>
    </cfRule>
  </conditionalFormatting>
  <conditionalFormatting sqref="BG58:BI73">
    <cfRule type="cellIs" dxfId="377" priority="217" stopIfTrue="1" operator="equal">
      <formula>"h"</formula>
    </cfRule>
    <cfRule type="cellIs" dxfId="376" priority="218" stopIfTrue="1" operator="equal">
      <formula>"g"</formula>
    </cfRule>
  </conditionalFormatting>
  <conditionalFormatting sqref="BL58:BM73">
    <cfRule type="cellIs" dxfId="375" priority="216" stopIfTrue="1" operator="equal">
      <formula>"f"</formula>
    </cfRule>
  </conditionalFormatting>
  <conditionalFormatting sqref="BL58:BM73">
    <cfRule type="cellIs" dxfId="374" priority="214" stopIfTrue="1" operator="equal">
      <formula>"h"</formula>
    </cfRule>
    <cfRule type="cellIs" dxfId="373" priority="215" stopIfTrue="1" operator="equal">
      <formula>"g"</formula>
    </cfRule>
  </conditionalFormatting>
  <conditionalFormatting sqref="BL58:BM73">
    <cfRule type="cellIs" dxfId="372" priority="213" stopIfTrue="1" operator="equal">
      <formula>"f"</formula>
    </cfRule>
  </conditionalFormatting>
  <conditionalFormatting sqref="BL58:BM73">
    <cfRule type="cellIs" dxfId="371" priority="211" stopIfTrue="1" operator="equal">
      <formula>"h"</formula>
    </cfRule>
    <cfRule type="cellIs" dxfId="370" priority="212" stopIfTrue="1" operator="equal">
      <formula>"g"</formula>
    </cfRule>
  </conditionalFormatting>
  <conditionalFormatting sqref="BL58:BM73">
    <cfRule type="cellIs" dxfId="369" priority="210" stopIfTrue="1" operator="equal">
      <formula>"f"</formula>
    </cfRule>
  </conditionalFormatting>
  <conditionalFormatting sqref="BL58:BM73">
    <cfRule type="cellIs" dxfId="368" priority="208" stopIfTrue="1" operator="equal">
      <formula>"h"</formula>
    </cfRule>
    <cfRule type="cellIs" dxfId="367" priority="209" stopIfTrue="1" operator="equal">
      <formula>"g"</formula>
    </cfRule>
  </conditionalFormatting>
  <conditionalFormatting sqref="BL58:BM73">
    <cfRule type="cellIs" dxfId="366" priority="207" stopIfTrue="1" operator="equal">
      <formula>"f"</formula>
    </cfRule>
  </conditionalFormatting>
  <conditionalFormatting sqref="BL58:BM73">
    <cfRule type="cellIs" dxfId="365" priority="205" stopIfTrue="1" operator="equal">
      <formula>"h"</formula>
    </cfRule>
    <cfRule type="cellIs" dxfId="364" priority="206" stopIfTrue="1" operator="equal">
      <formula>"g"</formula>
    </cfRule>
  </conditionalFormatting>
  <conditionalFormatting sqref="BL58:BM73">
    <cfRule type="cellIs" dxfId="363" priority="204" stopIfTrue="1" operator="equal">
      <formula>"f"</formula>
    </cfRule>
  </conditionalFormatting>
  <conditionalFormatting sqref="BL58:BM73">
    <cfRule type="cellIs" dxfId="362" priority="202" stopIfTrue="1" operator="equal">
      <formula>"h"</formula>
    </cfRule>
    <cfRule type="cellIs" dxfId="361" priority="203" stopIfTrue="1" operator="equal">
      <formula>"g"</formula>
    </cfRule>
  </conditionalFormatting>
  <conditionalFormatting sqref="BL58:BM73">
    <cfRule type="cellIs" dxfId="360" priority="198" stopIfTrue="1" operator="equal">
      <formula>"f"</formula>
    </cfRule>
  </conditionalFormatting>
  <conditionalFormatting sqref="BL58:BM73">
    <cfRule type="cellIs" dxfId="359" priority="196" stopIfTrue="1" operator="equal">
      <formula>"h"</formula>
    </cfRule>
    <cfRule type="cellIs" dxfId="358" priority="197" stopIfTrue="1" operator="equal">
      <formula>"g"</formula>
    </cfRule>
  </conditionalFormatting>
  <conditionalFormatting sqref="BL58:BM73">
    <cfRule type="cellIs" dxfId="357" priority="201" stopIfTrue="1" operator="equal">
      <formula>"f"</formula>
    </cfRule>
  </conditionalFormatting>
  <conditionalFormatting sqref="BL58:BM73">
    <cfRule type="cellIs" dxfId="356" priority="199" stopIfTrue="1" operator="equal">
      <formula>"h"</formula>
    </cfRule>
    <cfRule type="cellIs" dxfId="355" priority="200" stopIfTrue="1" operator="equal">
      <formula>"g"</formula>
    </cfRule>
  </conditionalFormatting>
  <conditionalFormatting sqref="BL58:BM73">
    <cfRule type="cellIs" dxfId="354" priority="195" stopIfTrue="1" operator="equal">
      <formula>"f"</formula>
    </cfRule>
  </conditionalFormatting>
  <conditionalFormatting sqref="BL58:BM73">
    <cfRule type="cellIs" dxfId="353" priority="193" stopIfTrue="1" operator="equal">
      <formula>"h"</formula>
    </cfRule>
    <cfRule type="cellIs" dxfId="352" priority="194" stopIfTrue="1" operator="equal">
      <formula>"g"</formula>
    </cfRule>
  </conditionalFormatting>
  <conditionalFormatting sqref="BO58:BO73">
    <cfRule type="cellIs" dxfId="351" priority="192" stopIfTrue="1" operator="equal">
      <formula>"f"</formula>
    </cfRule>
  </conditionalFormatting>
  <conditionalFormatting sqref="BO58:BO73">
    <cfRule type="cellIs" dxfId="350" priority="190" stopIfTrue="1" operator="equal">
      <formula>"h"</formula>
    </cfRule>
    <cfRule type="cellIs" dxfId="349" priority="191" stopIfTrue="1" operator="equal">
      <formula>"g"</formula>
    </cfRule>
  </conditionalFormatting>
  <conditionalFormatting sqref="BO58:BO73">
    <cfRule type="cellIs" dxfId="348" priority="186" stopIfTrue="1" operator="equal">
      <formula>"f"</formula>
    </cfRule>
  </conditionalFormatting>
  <conditionalFormatting sqref="BO58:BO73">
    <cfRule type="cellIs" dxfId="347" priority="184" stopIfTrue="1" operator="equal">
      <formula>"h"</formula>
    </cfRule>
    <cfRule type="cellIs" dxfId="346" priority="185" stopIfTrue="1" operator="equal">
      <formula>"g"</formula>
    </cfRule>
  </conditionalFormatting>
  <conditionalFormatting sqref="BO58:BO73">
    <cfRule type="cellIs" dxfId="345" priority="189" stopIfTrue="1" operator="equal">
      <formula>"f"</formula>
    </cfRule>
  </conditionalFormatting>
  <conditionalFormatting sqref="BO58:BO73">
    <cfRule type="cellIs" dxfId="344" priority="187" stopIfTrue="1" operator="equal">
      <formula>"h"</formula>
    </cfRule>
    <cfRule type="cellIs" dxfId="343" priority="188" stopIfTrue="1" operator="equal">
      <formula>"g"</formula>
    </cfRule>
  </conditionalFormatting>
  <conditionalFormatting sqref="BO58:BO73">
    <cfRule type="cellIs" dxfId="342" priority="183" stopIfTrue="1" operator="equal">
      <formula>"f"</formula>
    </cfRule>
  </conditionalFormatting>
  <conditionalFormatting sqref="BO58:BO73">
    <cfRule type="cellIs" dxfId="341" priority="181" stopIfTrue="1" operator="equal">
      <formula>"h"</formula>
    </cfRule>
    <cfRule type="cellIs" dxfId="340" priority="182" stopIfTrue="1" operator="equal">
      <formula>"g"</formula>
    </cfRule>
  </conditionalFormatting>
  <conditionalFormatting sqref="BO58:BO73">
    <cfRule type="cellIs" dxfId="339" priority="180" stopIfTrue="1" operator="equal">
      <formula>"f"</formula>
    </cfRule>
  </conditionalFormatting>
  <conditionalFormatting sqref="BO58:BO73">
    <cfRule type="cellIs" dxfId="338" priority="178" stopIfTrue="1" operator="equal">
      <formula>"h"</formula>
    </cfRule>
    <cfRule type="cellIs" dxfId="337" priority="179" stopIfTrue="1" operator="equal">
      <formula>"g"</formula>
    </cfRule>
  </conditionalFormatting>
  <conditionalFormatting sqref="BO58:BO73">
    <cfRule type="cellIs" dxfId="336" priority="177" stopIfTrue="1" operator="equal">
      <formula>"f"</formula>
    </cfRule>
  </conditionalFormatting>
  <conditionalFormatting sqref="BO58:BO73">
    <cfRule type="cellIs" dxfId="335" priority="175" stopIfTrue="1" operator="equal">
      <formula>"h"</formula>
    </cfRule>
    <cfRule type="cellIs" dxfId="334" priority="176" stopIfTrue="1" operator="equal">
      <formula>"g"</formula>
    </cfRule>
  </conditionalFormatting>
  <conditionalFormatting sqref="BO58:BO73">
    <cfRule type="cellIs" dxfId="333" priority="174" stopIfTrue="1" operator="equal">
      <formula>"f"</formula>
    </cfRule>
  </conditionalFormatting>
  <conditionalFormatting sqref="BO58:BO73">
    <cfRule type="cellIs" dxfId="332" priority="172" stopIfTrue="1" operator="equal">
      <formula>"h"</formula>
    </cfRule>
    <cfRule type="cellIs" dxfId="331" priority="173" stopIfTrue="1" operator="equal">
      <formula>"g"</formula>
    </cfRule>
  </conditionalFormatting>
  <conditionalFormatting sqref="BO58:BO73">
    <cfRule type="cellIs" dxfId="330" priority="171" stopIfTrue="1" operator="equal">
      <formula>"f"</formula>
    </cfRule>
  </conditionalFormatting>
  <conditionalFormatting sqref="BO58:BO73">
    <cfRule type="cellIs" dxfId="329" priority="169" stopIfTrue="1" operator="equal">
      <formula>"h"</formula>
    </cfRule>
    <cfRule type="cellIs" dxfId="328" priority="170" stopIfTrue="1" operator="equal">
      <formula>"g"</formula>
    </cfRule>
  </conditionalFormatting>
  <conditionalFormatting sqref="BO58:BO73">
    <cfRule type="cellIs" dxfId="327" priority="168" stopIfTrue="1" operator="equal">
      <formula>"f"</formula>
    </cfRule>
  </conditionalFormatting>
  <conditionalFormatting sqref="BO58:BO73">
    <cfRule type="cellIs" dxfId="326" priority="166" stopIfTrue="1" operator="equal">
      <formula>"h"</formula>
    </cfRule>
    <cfRule type="cellIs" dxfId="325" priority="167" stopIfTrue="1" operator="equal">
      <formula>"g"</formula>
    </cfRule>
  </conditionalFormatting>
  <conditionalFormatting sqref="BO58:BO73">
    <cfRule type="cellIs" dxfId="324" priority="162" stopIfTrue="1" operator="equal">
      <formula>"f"</formula>
    </cfRule>
  </conditionalFormatting>
  <conditionalFormatting sqref="BO58:BO73">
    <cfRule type="cellIs" dxfId="323" priority="160" stopIfTrue="1" operator="equal">
      <formula>"h"</formula>
    </cfRule>
    <cfRule type="cellIs" dxfId="322" priority="161" stopIfTrue="1" operator="equal">
      <formula>"g"</formula>
    </cfRule>
  </conditionalFormatting>
  <conditionalFormatting sqref="BO58:BO73">
    <cfRule type="cellIs" dxfId="321" priority="165" stopIfTrue="1" operator="equal">
      <formula>"f"</formula>
    </cfRule>
  </conditionalFormatting>
  <conditionalFormatting sqref="BO58:BO73">
    <cfRule type="cellIs" dxfId="320" priority="163" stopIfTrue="1" operator="equal">
      <formula>"h"</formula>
    </cfRule>
    <cfRule type="cellIs" dxfId="319" priority="164" stopIfTrue="1" operator="equal">
      <formula>"g"</formula>
    </cfRule>
  </conditionalFormatting>
  <conditionalFormatting sqref="BO58:BO73">
    <cfRule type="cellIs" dxfId="318" priority="159" stopIfTrue="1" operator="equal">
      <formula>"f"</formula>
    </cfRule>
  </conditionalFormatting>
  <conditionalFormatting sqref="BO58:BO73">
    <cfRule type="cellIs" dxfId="317" priority="157" stopIfTrue="1" operator="equal">
      <formula>"h"</formula>
    </cfRule>
    <cfRule type="cellIs" dxfId="316" priority="158" stopIfTrue="1" operator="equal">
      <formula>"g"</formula>
    </cfRule>
  </conditionalFormatting>
  <conditionalFormatting sqref="BO58:BO73">
    <cfRule type="cellIs" dxfId="315" priority="156" stopIfTrue="1" operator="equal">
      <formula>"f"</formula>
    </cfRule>
  </conditionalFormatting>
  <conditionalFormatting sqref="BO58:BO73">
    <cfRule type="cellIs" dxfId="314" priority="154" stopIfTrue="1" operator="equal">
      <formula>"h"</formula>
    </cfRule>
    <cfRule type="cellIs" dxfId="313" priority="155" stopIfTrue="1" operator="equal">
      <formula>"g"</formula>
    </cfRule>
  </conditionalFormatting>
  <conditionalFormatting sqref="BO58:BO73">
    <cfRule type="cellIs" dxfId="312" priority="153" stopIfTrue="1" operator="equal">
      <formula>"f"</formula>
    </cfRule>
  </conditionalFormatting>
  <conditionalFormatting sqref="BO58:BO73">
    <cfRule type="cellIs" dxfId="311" priority="151" stopIfTrue="1" operator="equal">
      <formula>"h"</formula>
    </cfRule>
    <cfRule type="cellIs" dxfId="310" priority="152" stopIfTrue="1" operator="equal">
      <formula>"g"</formula>
    </cfRule>
  </conditionalFormatting>
  <conditionalFormatting sqref="BO58:BO73">
    <cfRule type="cellIs" dxfId="309" priority="150" stopIfTrue="1" operator="equal">
      <formula>"f"</formula>
    </cfRule>
  </conditionalFormatting>
  <conditionalFormatting sqref="BO58:BO73">
    <cfRule type="cellIs" dxfId="308" priority="148" stopIfTrue="1" operator="equal">
      <formula>"h"</formula>
    </cfRule>
    <cfRule type="cellIs" dxfId="307" priority="149" stopIfTrue="1" operator="equal">
      <formula>"g"</formula>
    </cfRule>
  </conditionalFormatting>
  <conditionalFormatting sqref="BD58:BD73">
    <cfRule type="cellIs" dxfId="306" priority="531" stopIfTrue="1" operator="equal">
      <formula>"f"</formula>
    </cfRule>
  </conditionalFormatting>
  <conditionalFormatting sqref="BD58:BD73">
    <cfRule type="cellIs" dxfId="305" priority="529" stopIfTrue="1" operator="equal">
      <formula>"h"</formula>
    </cfRule>
    <cfRule type="cellIs" dxfId="304" priority="530" stopIfTrue="1" operator="equal">
      <formula>"g"</formula>
    </cfRule>
  </conditionalFormatting>
  <conditionalFormatting sqref="BC58:BD73">
    <cfRule type="cellIs" dxfId="303" priority="528" stopIfTrue="1" operator="equal">
      <formula>"f"</formula>
    </cfRule>
  </conditionalFormatting>
  <conditionalFormatting sqref="BC58:BD73">
    <cfRule type="cellIs" dxfId="302" priority="526" stopIfTrue="1" operator="equal">
      <formula>"h"</formula>
    </cfRule>
    <cfRule type="cellIs" dxfId="301" priority="527" stopIfTrue="1" operator="equal">
      <formula>"g"</formula>
    </cfRule>
  </conditionalFormatting>
  <conditionalFormatting sqref="BC58:BD73">
    <cfRule type="cellIs" dxfId="300" priority="522" stopIfTrue="1" operator="equal">
      <formula>"f"</formula>
    </cfRule>
  </conditionalFormatting>
  <conditionalFormatting sqref="BC58:BD73">
    <cfRule type="cellIs" dxfId="299" priority="520" stopIfTrue="1" operator="equal">
      <formula>"h"</formula>
    </cfRule>
    <cfRule type="cellIs" dxfId="298" priority="521" stopIfTrue="1" operator="equal">
      <formula>"g"</formula>
    </cfRule>
  </conditionalFormatting>
  <conditionalFormatting sqref="BC58:BD73">
    <cfRule type="cellIs" dxfId="297" priority="525" stopIfTrue="1" operator="equal">
      <formula>"f"</formula>
    </cfRule>
  </conditionalFormatting>
  <conditionalFormatting sqref="BC58:BD73">
    <cfRule type="cellIs" dxfId="296" priority="523" stopIfTrue="1" operator="equal">
      <formula>"h"</formula>
    </cfRule>
    <cfRule type="cellIs" dxfId="295" priority="524" stopIfTrue="1" operator="equal">
      <formula>"g"</formula>
    </cfRule>
  </conditionalFormatting>
  <conditionalFormatting sqref="BC58:BD73">
    <cfRule type="cellIs" dxfId="294" priority="519" stopIfTrue="1" operator="equal">
      <formula>"f"</formula>
    </cfRule>
  </conditionalFormatting>
  <conditionalFormatting sqref="BC58:BD73">
    <cfRule type="cellIs" dxfId="293" priority="517" stopIfTrue="1" operator="equal">
      <formula>"h"</formula>
    </cfRule>
    <cfRule type="cellIs" dxfId="292" priority="518" stopIfTrue="1" operator="equal">
      <formula>"g"</formula>
    </cfRule>
  </conditionalFormatting>
  <conditionalFormatting sqref="BC58:BD73">
    <cfRule type="cellIs" dxfId="291" priority="516" stopIfTrue="1" operator="equal">
      <formula>"f"</formula>
    </cfRule>
  </conditionalFormatting>
  <conditionalFormatting sqref="BC58:BD73">
    <cfRule type="cellIs" dxfId="290" priority="514" stopIfTrue="1" operator="equal">
      <formula>"h"</formula>
    </cfRule>
    <cfRule type="cellIs" dxfId="289" priority="515" stopIfTrue="1" operator="equal">
      <formula>"g"</formula>
    </cfRule>
  </conditionalFormatting>
  <conditionalFormatting sqref="BC58:BD73">
    <cfRule type="cellIs" dxfId="288" priority="510" stopIfTrue="1" operator="equal">
      <formula>"f"</formula>
    </cfRule>
  </conditionalFormatting>
  <conditionalFormatting sqref="BC58:BD73">
    <cfRule type="cellIs" dxfId="287" priority="508" stopIfTrue="1" operator="equal">
      <formula>"h"</formula>
    </cfRule>
    <cfRule type="cellIs" dxfId="286" priority="509" stopIfTrue="1" operator="equal">
      <formula>"g"</formula>
    </cfRule>
  </conditionalFormatting>
  <conditionalFormatting sqref="BC58:BD73">
    <cfRule type="cellIs" dxfId="285" priority="513" stopIfTrue="1" operator="equal">
      <formula>"f"</formula>
    </cfRule>
  </conditionalFormatting>
  <conditionalFormatting sqref="BC58:BD73">
    <cfRule type="cellIs" dxfId="284" priority="511" stopIfTrue="1" operator="equal">
      <formula>"h"</formula>
    </cfRule>
    <cfRule type="cellIs" dxfId="283" priority="512" stopIfTrue="1" operator="equal">
      <formula>"g"</formula>
    </cfRule>
  </conditionalFormatting>
  <conditionalFormatting sqref="AZ58:BB73">
    <cfRule type="cellIs" dxfId="282" priority="435" stopIfTrue="1" operator="equal">
      <formula>"f"</formula>
    </cfRule>
  </conditionalFormatting>
  <conditionalFormatting sqref="AZ58:BB73">
    <cfRule type="cellIs" dxfId="281" priority="433" stopIfTrue="1" operator="equal">
      <formula>"h"</formula>
    </cfRule>
    <cfRule type="cellIs" dxfId="280" priority="434" stopIfTrue="1" operator="equal">
      <formula>"g"</formula>
    </cfRule>
  </conditionalFormatting>
  <conditionalFormatting sqref="AZ58:BB73">
    <cfRule type="cellIs" dxfId="279" priority="426" stopIfTrue="1" operator="equal">
      <formula>"f"</formula>
    </cfRule>
  </conditionalFormatting>
  <conditionalFormatting sqref="AZ58:BB73">
    <cfRule type="cellIs" dxfId="278" priority="424" stopIfTrue="1" operator="equal">
      <formula>"h"</formula>
    </cfRule>
    <cfRule type="cellIs" dxfId="277" priority="425" stopIfTrue="1" operator="equal">
      <formula>"g"</formula>
    </cfRule>
  </conditionalFormatting>
  <conditionalFormatting sqref="AZ58:BB73">
    <cfRule type="cellIs" dxfId="276" priority="423" stopIfTrue="1" operator="equal">
      <formula>"f"</formula>
    </cfRule>
  </conditionalFormatting>
  <conditionalFormatting sqref="AZ58:BB73">
    <cfRule type="cellIs" dxfId="275" priority="421" stopIfTrue="1" operator="equal">
      <formula>"h"</formula>
    </cfRule>
    <cfRule type="cellIs" dxfId="274" priority="422" stopIfTrue="1" operator="equal">
      <formula>"g"</formula>
    </cfRule>
  </conditionalFormatting>
  <conditionalFormatting sqref="AZ58:BB73">
    <cfRule type="cellIs" dxfId="273" priority="414" stopIfTrue="1" operator="equal">
      <formula>"f"</formula>
    </cfRule>
  </conditionalFormatting>
  <conditionalFormatting sqref="AZ58:BB73">
    <cfRule type="cellIs" dxfId="272" priority="412" stopIfTrue="1" operator="equal">
      <formula>"h"</formula>
    </cfRule>
    <cfRule type="cellIs" dxfId="271" priority="413" stopIfTrue="1" operator="equal">
      <formula>"g"</formula>
    </cfRule>
  </conditionalFormatting>
  <conditionalFormatting sqref="BE58:BF73">
    <cfRule type="cellIs" dxfId="270" priority="408" stopIfTrue="1" operator="equal">
      <formula>"f"</formula>
    </cfRule>
  </conditionalFormatting>
  <conditionalFormatting sqref="BE58:BF73">
    <cfRule type="cellIs" dxfId="269" priority="406" stopIfTrue="1" operator="equal">
      <formula>"h"</formula>
    </cfRule>
    <cfRule type="cellIs" dxfId="268" priority="407" stopIfTrue="1" operator="equal">
      <formula>"g"</formula>
    </cfRule>
  </conditionalFormatting>
  <conditionalFormatting sqref="BE58:BF73">
    <cfRule type="cellIs" dxfId="267" priority="402" stopIfTrue="1" operator="equal">
      <formula>"f"</formula>
    </cfRule>
  </conditionalFormatting>
  <conditionalFormatting sqref="BE58:BF73">
    <cfRule type="cellIs" dxfId="266" priority="400" stopIfTrue="1" operator="equal">
      <formula>"h"</formula>
    </cfRule>
    <cfRule type="cellIs" dxfId="265" priority="401" stopIfTrue="1" operator="equal">
      <formula>"g"</formula>
    </cfRule>
  </conditionalFormatting>
  <conditionalFormatting sqref="BE58:BF73">
    <cfRule type="cellIs" dxfId="264" priority="393" stopIfTrue="1" operator="equal">
      <formula>"f"</formula>
    </cfRule>
  </conditionalFormatting>
  <conditionalFormatting sqref="BE58:BF73">
    <cfRule type="cellIs" dxfId="263" priority="391" stopIfTrue="1" operator="equal">
      <formula>"h"</formula>
    </cfRule>
    <cfRule type="cellIs" dxfId="262" priority="392" stopIfTrue="1" operator="equal">
      <formula>"g"</formula>
    </cfRule>
  </conditionalFormatting>
  <conditionalFormatting sqref="BE58:BF73">
    <cfRule type="cellIs" dxfId="261" priority="399" stopIfTrue="1" operator="equal">
      <formula>"f"</formula>
    </cfRule>
  </conditionalFormatting>
  <conditionalFormatting sqref="BE58:BF73">
    <cfRule type="cellIs" dxfId="260" priority="397" stopIfTrue="1" operator="equal">
      <formula>"h"</formula>
    </cfRule>
    <cfRule type="cellIs" dxfId="259" priority="398" stopIfTrue="1" operator="equal">
      <formula>"g"</formula>
    </cfRule>
  </conditionalFormatting>
  <conditionalFormatting sqref="BE58:BF73">
    <cfRule type="cellIs" dxfId="258" priority="387" stopIfTrue="1" operator="equal">
      <formula>"f"</formula>
    </cfRule>
  </conditionalFormatting>
  <conditionalFormatting sqref="BE58:BF73">
    <cfRule type="cellIs" dxfId="257" priority="385" stopIfTrue="1" operator="equal">
      <formula>"h"</formula>
    </cfRule>
    <cfRule type="cellIs" dxfId="256" priority="386" stopIfTrue="1" operator="equal">
      <formula>"g"</formula>
    </cfRule>
  </conditionalFormatting>
  <conditionalFormatting sqref="BJ58:BJ73">
    <cfRule type="cellIs" dxfId="255" priority="384" stopIfTrue="1" operator="equal">
      <formula>"f"</formula>
    </cfRule>
  </conditionalFormatting>
  <conditionalFormatting sqref="BJ58:BJ73">
    <cfRule type="cellIs" dxfId="254" priority="382" stopIfTrue="1" operator="equal">
      <formula>"h"</formula>
    </cfRule>
    <cfRule type="cellIs" dxfId="253" priority="383" stopIfTrue="1" operator="equal">
      <formula>"g"</formula>
    </cfRule>
  </conditionalFormatting>
  <conditionalFormatting sqref="BJ58:BJ73">
    <cfRule type="cellIs" dxfId="252" priority="378" stopIfTrue="1" operator="equal">
      <formula>"f"</formula>
    </cfRule>
  </conditionalFormatting>
  <conditionalFormatting sqref="BJ58:BJ73">
    <cfRule type="cellIs" dxfId="251" priority="376" stopIfTrue="1" operator="equal">
      <formula>"h"</formula>
    </cfRule>
    <cfRule type="cellIs" dxfId="250" priority="377" stopIfTrue="1" operator="equal">
      <formula>"g"</formula>
    </cfRule>
  </conditionalFormatting>
  <conditionalFormatting sqref="BJ58:BJ73">
    <cfRule type="cellIs" dxfId="249" priority="381" stopIfTrue="1" operator="equal">
      <formula>"f"</formula>
    </cfRule>
  </conditionalFormatting>
  <conditionalFormatting sqref="BJ58:BJ73">
    <cfRule type="cellIs" dxfId="248" priority="379" stopIfTrue="1" operator="equal">
      <formula>"h"</formula>
    </cfRule>
    <cfRule type="cellIs" dxfId="247" priority="380" stopIfTrue="1" operator="equal">
      <formula>"g"</formula>
    </cfRule>
  </conditionalFormatting>
  <conditionalFormatting sqref="BJ58:BJ73">
    <cfRule type="cellIs" dxfId="246" priority="375" stopIfTrue="1" operator="equal">
      <formula>"f"</formula>
    </cfRule>
  </conditionalFormatting>
  <conditionalFormatting sqref="BJ58:BJ73">
    <cfRule type="cellIs" dxfId="245" priority="373" stopIfTrue="1" operator="equal">
      <formula>"h"</formula>
    </cfRule>
    <cfRule type="cellIs" dxfId="244" priority="374" stopIfTrue="1" operator="equal">
      <formula>"g"</formula>
    </cfRule>
  </conditionalFormatting>
  <conditionalFormatting sqref="BJ58:BJ73">
    <cfRule type="cellIs" dxfId="243" priority="372" stopIfTrue="1" operator="equal">
      <formula>"f"</formula>
    </cfRule>
  </conditionalFormatting>
  <conditionalFormatting sqref="BJ58:BJ73">
    <cfRule type="cellIs" dxfId="242" priority="370" stopIfTrue="1" operator="equal">
      <formula>"h"</formula>
    </cfRule>
    <cfRule type="cellIs" dxfId="241" priority="371" stopIfTrue="1" operator="equal">
      <formula>"g"</formula>
    </cfRule>
  </conditionalFormatting>
  <conditionalFormatting sqref="BJ58:BJ73">
    <cfRule type="cellIs" dxfId="240" priority="366" stopIfTrue="1" operator="equal">
      <formula>"f"</formula>
    </cfRule>
  </conditionalFormatting>
  <conditionalFormatting sqref="BJ58:BJ73">
    <cfRule type="cellIs" dxfId="239" priority="364" stopIfTrue="1" operator="equal">
      <formula>"h"</formula>
    </cfRule>
    <cfRule type="cellIs" dxfId="238" priority="365" stopIfTrue="1" operator="equal">
      <formula>"g"</formula>
    </cfRule>
  </conditionalFormatting>
  <conditionalFormatting sqref="BJ58:BJ73">
    <cfRule type="cellIs" dxfId="237" priority="369" stopIfTrue="1" operator="equal">
      <formula>"f"</formula>
    </cfRule>
  </conditionalFormatting>
  <conditionalFormatting sqref="BJ58:BJ73">
    <cfRule type="cellIs" dxfId="236" priority="367" stopIfTrue="1" operator="equal">
      <formula>"h"</formula>
    </cfRule>
    <cfRule type="cellIs" dxfId="235" priority="368" stopIfTrue="1" operator="equal">
      <formula>"g"</formula>
    </cfRule>
  </conditionalFormatting>
  <conditionalFormatting sqref="AQ58:AR73">
    <cfRule type="cellIs" dxfId="234" priority="693" stopIfTrue="1" operator="equal">
      <formula>"f"</formula>
    </cfRule>
  </conditionalFormatting>
  <conditionalFormatting sqref="AQ58:AR73">
    <cfRule type="cellIs" dxfId="233" priority="691" stopIfTrue="1" operator="equal">
      <formula>"h"</formula>
    </cfRule>
    <cfRule type="cellIs" dxfId="232" priority="692" stopIfTrue="1" operator="equal">
      <formula>"g"</formula>
    </cfRule>
  </conditionalFormatting>
  <conditionalFormatting sqref="AQ58:AR73">
    <cfRule type="cellIs" dxfId="231" priority="690" stopIfTrue="1" operator="equal">
      <formula>"f"</formula>
    </cfRule>
  </conditionalFormatting>
  <conditionalFormatting sqref="AQ58:AR73">
    <cfRule type="cellIs" dxfId="230" priority="688" stopIfTrue="1" operator="equal">
      <formula>"h"</formula>
    </cfRule>
    <cfRule type="cellIs" dxfId="229" priority="689" stopIfTrue="1" operator="equal">
      <formula>"g"</formula>
    </cfRule>
  </conditionalFormatting>
  <conditionalFormatting sqref="AQ58:AR73">
    <cfRule type="cellIs" dxfId="228" priority="684" stopIfTrue="1" operator="equal">
      <formula>"f"</formula>
    </cfRule>
  </conditionalFormatting>
  <conditionalFormatting sqref="AQ58:AR73">
    <cfRule type="cellIs" dxfId="227" priority="682" stopIfTrue="1" operator="equal">
      <formula>"h"</formula>
    </cfRule>
    <cfRule type="cellIs" dxfId="226" priority="683" stopIfTrue="1" operator="equal">
      <formula>"g"</formula>
    </cfRule>
  </conditionalFormatting>
  <conditionalFormatting sqref="AQ58:AR73">
    <cfRule type="cellIs" dxfId="225" priority="681" stopIfTrue="1" operator="equal">
      <formula>"f"</formula>
    </cfRule>
  </conditionalFormatting>
  <conditionalFormatting sqref="AQ58:AR73">
    <cfRule type="cellIs" dxfId="224" priority="679" stopIfTrue="1" operator="equal">
      <formula>"h"</formula>
    </cfRule>
    <cfRule type="cellIs" dxfId="223" priority="680" stopIfTrue="1" operator="equal">
      <formula>"g"</formula>
    </cfRule>
  </conditionalFormatting>
  <conditionalFormatting sqref="AQ58:AR73">
    <cfRule type="cellIs" dxfId="222" priority="678" stopIfTrue="1" operator="equal">
      <formula>"f"</formula>
    </cfRule>
  </conditionalFormatting>
  <conditionalFormatting sqref="AQ58:AR73">
    <cfRule type="cellIs" dxfId="221" priority="676" stopIfTrue="1" operator="equal">
      <formula>"h"</formula>
    </cfRule>
    <cfRule type="cellIs" dxfId="220" priority="677" stopIfTrue="1" operator="equal">
      <formula>"g"</formula>
    </cfRule>
  </conditionalFormatting>
  <conditionalFormatting sqref="AQ58:AR73">
    <cfRule type="cellIs" dxfId="219" priority="687" stopIfTrue="1" operator="equal">
      <formula>"f"</formula>
    </cfRule>
  </conditionalFormatting>
  <conditionalFormatting sqref="AQ58:AR73">
    <cfRule type="cellIs" dxfId="218" priority="685" stopIfTrue="1" operator="equal">
      <formula>"h"</formula>
    </cfRule>
    <cfRule type="cellIs" dxfId="217" priority="686" stopIfTrue="1" operator="equal">
      <formula>"g"</formula>
    </cfRule>
  </conditionalFormatting>
  <conditionalFormatting sqref="AQ58:AR73">
    <cfRule type="cellIs" dxfId="216" priority="675" stopIfTrue="1" operator="equal">
      <formula>"f"</formula>
    </cfRule>
  </conditionalFormatting>
  <conditionalFormatting sqref="AQ58:AR73">
    <cfRule type="cellIs" dxfId="215" priority="673" stopIfTrue="1" operator="equal">
      <formula>"h"</formula>
    </cfRule>
    <cfRule type="cellIs" dxfId="214" priority="674" stopIfTrue="1" operator="equal">
      <formula>"g"</formula>
    </cfRule>
  </conditionalFormatting>
  <conditionalFormatting sqref="AU58:AU73">
    <cfRule type="cellIs" dxfId="213" priority="672" stopIfTrue="1" operator="equal">
      <formula>"f"</formula>
    </cfRule>
  </conditionalFormatting>
  <conditionalFormatting sqref="AU58:AU73">
    <cfRule type="cellIs" dxfId="212" priority="670" stopIfTrue="1" operator="equal">
      <formula>"h"</formula>
    </cfRule>
    <cfRule type="cellIs" dxfId="211" priority="671" stopIfTrue="1" operator="equal">
      <formula>"g"</formula>
    </cfRule>
  </conditionalFormatting>
  <conditionalFormatting sqref="AU58:AU73">
    <cfRule type="cellIs" dxfId="210" priority="669" stopIfTrue="1" operator="equal">
      <formula>"f"</formula>
    </cfRule>
  </conditionalFormatting>
  <conditionalFormatting sqref="AU58:AU73">
    <cfRule type="cellIs" dxfId="209" priority="667" stopIfTrue="1" operator="equal">
      <formula>"h"</formula>
    </cfRule>
    <cfRule type="cellIs" dxfId="208" priority="668" stopIfTrue="1" operator="equal">
      <formula>"g"</formula>
    </cfRule>
  </conditionalFormatting>
  <conditionalFormatting sqref="AU58:AU73">
    <cfRule type="cellIs" dxfId="207" priority="666" stopIfTrue="1" operator="equal">
      <formula>"f"</formula>
    </cfRule>
  </conditionalFormatting>
  <conditionalFormatting sqref="AU58:AU73">
    <cfRule type="cellIs" dxfId="206" priority="664" stopIfTrue="1" operator="equal">
      <formula>"h"</formula>
    </cfRule>
    <cfRule type="cellIs" dxfId="205" priority="665" stopIfTrue="1" operator="equal">
      <formula>"g"</formula>
    </cfRule>
  </conditionalFormatting>
  <conditionalFormatting sqref="AU58:AU73">
    <cfRule type="cellIs" dxfId="204" priority="663" stopIfTrue="1" operator="equal">
      <formula>"f"</formula>
    </cfRule>
  </conditionalFormatting>
  <conditionalFormatting sqref="AU58:AU73">
    <cfRule type="cellIs" dxfId="203" priority="661" stopIfTrue="1" operator="equal">
      <formula>"h"</formula>
    </cfRule>
    <cfRule type="cellIs" dxfId="202" priority="662" stopIfTrue="1" operator="equal">
      <formula>"g"</formula>
    </cfRule>
  </conditionalFormatting>
  <conditionalFormatting sqref="AU58:AU73">
    <cfRule type="cellIs" dxfId="201" priority="660" stopIfTrue="1" operator="equal">
      <formula>"f"</formula>
    </cfRule>
  </conditionalFormatting>
  <conditionalFormatting sqref="AU58:AU73">
    <cfRule type="cellIs" dxfId="200" priority="658" stopIfTrue="1" operator="equal">
      <formula>"h"</formula>
    </cfRule>
    <cfRule type="cellIs" dxfId="199" priority="659" stopIfTrue="1" operator="equal">
      <formula>"g"</formula>
    </cfRule>
  </conditionalFormatting>
  <conditionalFormatting sqref="AU58:AU73">
    <cfRule type="cellIs" dxfId="198" priority="654" stopIfTrue="1" operator="equal">
      <formula>"f"</formula>
    </cfRule>
  </conditionalFormatting>
  <conditionalFormatting sqref="AU58:AU73">
    <cfRule type="cellIs" dxfId="197" priority="652" stopIfTrue="1" operator="equal">
      <formula>"h"</formula>
    </cfRule>
    <cfRule type="cellIs" dxfId="196" priority="653" stopIfTrue="1" operator="equal">
      <formula>"g"</formula>
    </cfRule>
  </conditionalFormatting>
  <conditionalFormatting sqref="AU58:AU73">
    <cfRule type="cellIs" dxfId="195" priority="657" stopIfTrue="1" operator="equal">
      <formula>"f"</formula>
    </cfRule>
  </conditionalFormatting>
  <conditionalFormatting sqref="AU58:AU73">
    <cfRule type="cellIs" dxfId="194" priority="655" stopIfTrue="1" operator="equal">
      <formula>"h"</formula>
    </cfRule>
    <cfRule type="cellIs" dxfId="193" priority="656" stopIfTrue="1" operator="equal">
      <formula>"g"</formula>
    </cfRule>
  </conditionalFormatting>
  <conditionalFormatting sqref="AU58:AU73">
    <cfRule type="cellIs" dxfId="192" priority="651" stopIfTrue="1" operator="equal">
      <formula>"f"</formula>
    </cfRule>
  </conditionalFormatting>
  <conditionalFormatting sqref="AU58:AU73">
    <cfRule type="cellIs" dxfId="191" priority="649" stopIfTrue="1" operator="equal">
      <formula>"h"</formula>
    </cfRule>
    <cfRule type="cellIs" dxfId="190" priority="650" stopIfTrue="1" operator="equal">
      <formula>"g"</formula>
    </cfRule>
  </conditionalFormatting>
  <conditionalFormatting sqref="AU58:AU73">
    <cfRule type="cellIs" dxfId="189" priority="648" stopIfTrue="1" operator="equal">
      <formula>"f"</formula>
    </cfRule>
  </conditionalFormatting>
  <conditionalFormatting sqref="AU58:AU73">
    <cfRule type="cellIs" dxfId="188" priority="646" stopIfTrue="1" operator="equal">
      <formula>"h"</formula>
    </cfRule>
    <cfRule type="cellIs" dxfId="187" priority="647" stopIfTrue="1" operator="equal">
      <formula>"g"</formula>
    </cfRule>
  </conditionalFormatting>
  <conditionalFormatting sqref="AU58:AU73">
    <cfRule type="cellIs" dxfId="186" priority="642" stopIfTrue="1" operator="equal">
      <formula>"f"</formula>
    </cfRule>
  </conditionalFormatting>
  <conditionalFormatting sqref="AU58:AU73">
    <cfRule type="cellIs" dxfId="185" priority="640" stopIfTrue="1" operator="equal">
      <formula>"h"</formula>
    </cfRule>
    <cfRule type="cellIs" dxfId="184" priority="641" stopIfTrue="1" operator="equal">
      <formula>"g"</formula>
    </cfRule>
  </conditionalFormatting>
  <conditionalFormatting sqref="AU58:AU73">
    <cfRule type="cellIs" dxfId="183" priority="645" stopIfTrue="1" operator="equal">
      <formula>"f"</formula>
    </cfRule>
  </conditionalFormatting>
  <conditionalFormatting sqref="AU58:AU73">
    <cfRule type="cellIs" dxfId="182" priority="643" stopIfTrue="1" operator="equal">
      <formula>"h"</formula>
    </cfRule>
    <cfRule type="cellIs" dxfId="181" priority="644" stopIfTrue="1" operator="equal">
      <formula>"g"</formula>
    </cfRule>
  </conditionalFormatting>
  <conditionalFormatting sqref="AU58:AU73">
    <cfRule type="cellIs" dxfId="180" priority="639" stopIfTrue="1" operator="equal">
      <formula>"f"</formula>
    </cfRule>
  </conditionalFormatting>
  <conditionalFormatting sqref="AU58:AU73">
    <cfRule type="cellIs" dxfId="179" priority="637" stopIfTrue="1" operator="equal">
      <formula>"h"</formula>
    </cfRule>
    <cfRule type="cellIs" dxfId="178" priority="638" stopIfTrue="1" operator="equal">
      <formula>"g"</formula>
    </cfRule>
  </conditionalFormatting>
  <conditionalFormatting sqref="AU58:AU73">
    <cfRule type="cellIs" dxfId="177" priority="636" stopIfTrue="1" operator="equal">
      <formula>"f"</formula>
    </cfRule>
  </conditionalFormatting>
  <conditionalFormatting sqref="AU58:AU73">
    <cfRule type="cellIs" dxfId="176" priority="634" stopIfTrue="1" operator="equal">
      <formula>"h"</formula>
    </cfRule>
    <cfRule type="cellIs" dxfId="175" priority="635" stopIfTrue="1" operator="equal">
      <formula>"g"</formula>
    </cfRule>
  </conditionalFormatting>
  <conditionalFormatting sqref="AU58:AU73">
    <cfRule type="cellIs" dxfId="174" priority="633" stopIfTrue="1" operator="equal">
      <formula>"f"</formula>
    </cfRule>
  </conditionalFormatting>
  <conditionalFormatting sqref="AU58:AU73">
    <cfRule type="cellIs" dxfId="173" priority="631" stopIfTrue="1" operator="equal">
      <formula>"h"</formula>
    </cfRule>
    <cfRule type="cellIs" dxfId="172" priority="632" stopIfTrue="1" operator="equal">
      <formula>"g"</formula>
    </cfRule>
  </conditionalFormatting>
  <conditionalFormatting sqref="AU58:AU73">
    <cfRule type="cellIs" dxfId="171" priority="630" stopIfTrue="1" operator="equal">
      <formula>"f"</formula>
    </cfRule>
  </conditionalFormatting>
  <conditionalFormatting sqref="AU58:AU73">
    <cfRule type="cellIs" dxfId="170" priority="628" stopIfTrue="1" operator="equal">
      <formula>"h"</formula>
    </cfRule>
    <cfRule type="cellIs" dxfId="169" priority="629" stopIfTrue="1" operator="equal">
      <formula>"g"</formula>
    </cfRule>
  </conditionalFormatting>
  <conditionalFormatting sqref="AT58:AT73">
    <cfRule type="cellIs" dxfId="168" priority="144" stopIfTrue="1" operator="equal">
      <formula>"f"</formula>
    </cfRule>
  </conditionalFormatting>
  <conditionalFormatting sqref="AT58:AT73">
    <cfRule type="cellIs" dxfId="167" priority="142" stopIfTrue="1" operator="equal">
      <formula>"h"</formula>
    </cfRule>
    <cfRule type="cellIs" dxfId="166" priority="143" stopIfTrue="1" operator="equal">
      <formula>"g"</formula>
    </cfRule>
  </conditionalFormatting>
  <conditionalFormatting sqref="AT58:AT73">
    <cfRule type="cellIs" dxfId="165" priority="138" stopIfTrue="1" operator="equal">
      <formula>"f"</formula>
    </cfRule>
  </conditionalFormatting>
  <conditionalFormatting sqref="AT58:AT73">
    <cfRule type="cellIs" dxfId="164" priority="136" stopIfTrue="1" operator="equal">
      <formula>"h"</formula>
    </cfRule>
    <cfRule type="cellIs" dxfId="163" priority="137" stopIfTrue="1" operator="equal">
      <formula>"g"</formula>
    </cfRule>
  </conditionalFormatting>
  <conditionalFormatting sqref="AT58:AT73">
    <cfRule type="cellIs" dxfId="162" priority="141" stopIfTrue="1" operator="equal">
      <formula>"f"</formula>
    </cfRule>
  </conditionalFormatting>
  <conditionalFormatting sqref="AT58:AT73">
    <cfRule type="cellIs" dxfId="161" priority="139" stopIfTrue="1" operator="equal">
      <formula>"h"</formula>
    </cfRule>
    <cfRule type="cellIs" dxfId="160" priority="140" stopIfTrue="1" operator="equal">
      <formula>"g"</formula>
    </cfRule>
  </conditionalFormatting>
  <conditionalFormatting sqref="AT58:AT73">
    <cfRule type="cellIs" dxfId="159" priority="135" stopIfTrue="1" operator="equal">
      <formula>"f"</formula>
    </cfRule>
  </conditionalFormatting>
  <conditionalFormatting sqref="AT58:AT73">
    <cfRule type="cellIs" dxfId="158" priority="133" stopIfTrue="1" operator="equal">
      <formula>"h"</formula>
    </cfRule>
    <cfRule type="cellIs" dxfId="157" priority="134" stopIfTrue="1" operator="equal">
      <formula>"g"</formula>
    </cfRule>
  </conditionalFormatting>
  <conditionalFormatting sqref="AT58:AT73">
    <cfRule type="cellIs" dxfId="156" priority="132" stopIfTrue="1" operator="equal">
      <formula>"f"</formula>
    </cfRule>
  </conditionalFormatting>
  <conditionalFormatting sqref="AT58:AT73">
    <cfRule type="cellIs" dxfId="155" priority="130" stopIfTrue="1" operator="equal">
      <formula>"h"</formula>
    </cfRule>
    <cfRule type="cellIs" dxfId="154" priority="131" stopIfTrue="1" operator="equal">
      <formula>"g"</formula>
    </cfRule>
  </conditionalFormatting>
  <conditionalFormatting sqref="AT58:AT73">
    <cfRule type="cellIs" dxfId="153" priority="129" stopIfTrue="1" operator="equal">
      <formula>"f"</formula>
    </cfRule>
  </conditionalFormatting>
  <conditionalFormatting sqref="AT58:AT73">
    <cfRule type="cellIs" dxfId="152" priority="127" stopIfTrue="1" operator="equal">
      <formula>"h"</formula>
    </cfRule>
    <cfRule type="cellIs" dxfId="151" priority="128" stopIfTrue="1" operator="equal">
      <formula>"g"</formula>
    </cfRule>
  </conditionalFormatting>
  <conditionalFormatting sqref="AT58:AT73">
    <cfRule type="cellIs" dxfId="150" priority="126" stopIfTrue="1" operator="equal">
      <formula>"f"</formula>
    </cfRule>
  </conditionalFormatting>
  <conditionalFormatting sqref="AT58:AT73">
    <cfRule type="cellIs" dxfId="149" priority="124" stopIfTrue="1" operator="equal">
      <formula>"h"</formula>
    </cfRule>
    <cfRule type="cellIs" dxfId="148" priority="125" stopIfTrue="1" operator="equal">
      <formula>"g"</formula>
    </cfRule>
  </conditionalFormatting>
  <conditionalFormatting sqref="AT58:AT73">
    <cfRule type="cellIs" dxfId="147" priority="123" stopIfTrue="1" operator="equal">
      <formula>"f"</formula>
    </cfRule>
  </conditionalFormatting>
  <conditionalFormatting sqref="AT58:AT73">
    <cfRule type="cellIs" dxfId="146" priority="121" stopIfTrue="1" operator="equal">
      <formula>"h"</formula>
    </cfRule>
    <cfRule type="cellIs" dxfId="145" priority="122" stopIfTrue="1" operator="equal">
      <formula>"g"</formula>
    </cfRule>
  </conditionalFormatting>
  <conditionalFormatting sqref="AT58:AT73">
    <cfRule type="cellIs" dxfId="144" priority="120" stopIfTrue="1" operator="equal">
      <formula>"f"</formula>
    </cfRule>
  </conditionalFormatting>
  <conditionalFormatting sqref="AT58:AT73">
    <cfRule type="cellIs" dxfId="143" priority="118" stopIfTrue="1" operator="equal">
      <formula>"h"</formula>
    </cfRule>
    <cfRule type="cellIs" dxfId="142" priority="119" stopIfTrue="1" operator="equal">
      <formula>"g"</formula>
    </cfRule>
  </conditionalFormatting>
  <conditionalFormatting sqref="AT58:AT73">
    <cfRule type="cellIs" dxfId="141" priority="117" stopIfTrue="1" operator="equal">
      <formula>"f"</formula>
    </cfRule>
  </conditionalFormatting>
  <conditionalFormatting sqref="AT58:AT73">
    <cfRule type="cellIs" dxfId="140" priority="115" stopIfTrue="1" operator="equal">
      <formula>"h"</formula>
    </cfRule>
    <cfRule type="cellIs" dxfId="139" priority="116" stopIfTrue="1" operator="equal">
      <formula>"g"</formula>
    </cfRule>
  </conditionalFormatting>
  <conditionalFormatting sqref="AT58:AT73">
    <cfRule type="cellIs" dxfId="138" priority="114" stopIfTrue="1" operator="equal">
      <formula>"f"</formula>
    </cfRule>
  </conditionalFormatting>
  <conditionalFormatting sqref="AT58:AT73">
    <cfRule type="cellIs" dxfId="137" priority="112" stopIfTrue="1" operator="equal">
      <formula>"h"</formula>
    </cfRule>
    <cfRule type="cellIs" dxfId="136" priority="113" stopIfTrue="1" operator="equal">
      <formula>"g"</formula>
    </cfRule>
  </conditionalFormatting>
  <conditionalFormatting sqref="AT58:AT73">
    <cfRule type="cellIs" dxfId="135" priority="108" stopIfTrue="1" operator="equal">
      <formula>"f"</formula>
    </cfRule>
  </conditionalFormatting>
  <conditionalFormatting sqref="AT58:AT73">
    <cfRule type="cellIs" dxfId="134" priority="106" stopIfTrue="1" operator="equal">
      <formula>"h"</formula>
    </cfRule>
    <cfRule type="cellIs" dxfId="133" priority="107" stopIfTrue="1" operator="equal">
      <formula>"g"</formula>
    </cfRule>
  </conditionalFormatting>
  <conditionalFormatting sqref="AT58:AT73">
    <cfRule type="cellIs" dxfId="132" priority="105" stopIfTrue="1" operator="equal">
      <formula>"f"</formula>
    </cfRule>
  </conditionalFormatting>
  <conditionalFormatting sqref="AT58:AT73">
    <cfRule type="cellIs" dxfId="131" priority="103" stopIfTrue="1" operator="equal">
      <formula>"h"</formula>
    </cfRule>
    <cfRule type="cellIs" dxfId="130" priority="104" stopIfTrue="1" operator="equal">
      <formula>"g"</formula>
    </cfRule>
  </conditionalFormatting>
  <conditionalFormatting sqref="AT58:AT73">
    <cfRule type="cellIs" dxfId="129" priority="102" stopIfTrue="1" operator="equal">
      <formula>"f"</formula>
    </cfRule>
  </conditionalFormatting>
  <conditionalFormatting sqref="AT58:AT73">
    <cfRule type="cellIs" dxfId="128" priority="100" stopIfTrue="1" operator="equal">
      <formula>"h"</formula>
    </cfRule>
    <cfRule type="cellIs" dxfId="127" priority="101" stopIfTrue="1" operator="equal">
      <formula>"g"</formula>
    </cfRule>
  </conditionalFormatting>
  <conditionalFormatting sqref="AT58:AT73">
    <cfRule type="cellIs" dxfId="126" priority="111" stopIfTrue="1" operator="equal">
      <formula>"f"</formula>
    </cfRule>
  </conditionalFormatting>
  <conditionalFormatting sqref="AT58:AT73">
    <cfRule type="cellIs" dxfId="125" priority="109" stopIfTrue="1" operator="equal">
      <formula>"h"</formula>
    </cfRule>
    <cfRule type="cellIs" dxfId="124" priority="110" stopIfTrue="1" operator="equal">
      <formula>"g"</formula>
    </cfRule>
  </conditionalFormatting>
  <conditionalFormatting sqref="AT58:AT73">
    <cfRule type="cellIs" dxfId="123" priority="99" stopIfTrue="1" operator="equal">
      <formula>"f"</formula>
    </cfRule>
  </conditionalFormatting>
  <conditionalFormatting sqref="AT58:AT73">
    <cfRule type="cellIs" dxfId="122" priority="97" stopIfTrue="1" operator="equal">
      <formula>"h"</formula>
    </cfRule>
    <cfRule type="cellIs" dxfId="121" priority="98" stopIfTrue="1" operator="equal">
      <formula>"g"</formula>
    </cfRule>
  </conditionalFormatting>
  <conditionalFormatting sqref="AT58:AT73">
    <cfRule type="cellIs" dxfId="120" priority="96" stopIfTrue="1" operator="equal">
      <formula>"f"</formula>
    </cfRule>
  </conditionalFormatting>
  <conditionalFormatting sqref="AT58:AT73">
    <cfRule type="cellIs" dxfId="119" priority="94" stopIfTrue="1" operator="equal">
      <formula>"h"</formula>
    </cfRule>
    <cfRule type="cellIs" dxfId="118" priority="95" stopIfTrue="1" operator="equal">
      <formula>"g"</formula>
    </cfRule>
  </conditionalFormatting>
  <conditionalFormatting sqref="AT58:AT73">
    <cfRule type="cellIs" dxfId="117" priority="90" stopIfTrue="1" operator="equal">
      <formula>"f"</formula>
    </cfRule>
  </conditionalFormatting>
  <conditionalFormatting sqref="AT58:AT73">
    <cfRule type="cellIs" dxfId="116" priority="88" stopIfTrue="1" operator="equal">
      <formula>"h"</formula>
    </cfRule>
    <cfRule type="cellIs" dxfId="115" priority="89" stopIfTrue="1" operator="equal">
      <formula>"g"</formula>
    </cfRule>
  </conditionalFormatting>
  <conditionalFormatting sqref="AT58:AT73">
    <cfRule type="cellIs" dxfId="114" priority="93" stopIfTrue="1" operator="equal">
      <formula>"f"</formula>
    </cfRule>
  </conditionalFormatting>
  <conditionalFormatting sqref="AT58:AT73">
    <cfRule type="cellIs" dxfId="113" priority="91" stopIfTrue="1" operator="equal">
      <formula>"h"</formula>
    </cfRule>
    <cfRule type="cellIs" dxfId="112" priority="92" stopIfTrue="1" operator="equal">
      <formula>"g"</formula>
    </cfRule>
  </conditionalFormatting>
  <conditionalFormatting sqref="AT58:AT73">
    <cfRule type="cellIs" dxfId="111" priority="87" stopIfTrue="1" operator="equal">
      <formula>"f"</formula>
    </cfRule>
  </conditionalFormatting>
  <conditionalFormatting sqref="AT58:AT73">
    <cfRule type="cellIs" dxfId="110" priority="85" stopIfTrue="1" operator="equal">
      <formula>"h"</formula>
    </cfRule>
    <cfRule type="cellIs" dxfId="109" priority="86" stopIfTrue="1" operator="equal">
      <formula>"g"</formula>
    </cfRule>
  </conditionalFormatting>
  <conditionalFormatting sqref="AT58:AT73">
    <cfRule type="cellIs" dxfId="108" priority="84" stopIfTrue="1" operator="equal">
      <formula>"f"</formula>
    </cfRule>
  </conditionalFormatting>
  <conditionalFormatting sqref="AT58:AT73">
    <cfRule type="cellIs" dxfId="107" priority="82" stopIfTrue="1" operator="equal">
      <formula>"h"</formula>
    </cfRule>
    <cfRule type="cellIs" dxfId="106" priority="83" stopIfTrue="1" operator="equal">
      <formula>"g"</formula>
    </cfRule>
  </conditionalFormatting>
  <conditionalFormatting sqref="AT58:AT73">
    <cfRule type="cellIs" dxfId="105" priority="78" stopIfTrue="1" operator="equal">
      <formula>"f"</formula>
    </cfRule>
  </conditionalFormatting>
  <conditionalFormatting sqref="AT58:AT73">
    <cfRule type="cellIs" dxfId="104" priority="76" stopIfTrue="1" operator="equal">
      <formula>"h"</formula>
    </cfRule>
    <cfRule type="cellIs" dxfId="103" priority="77" stopIfTrue="1" operator="equal">
      <formula>"g"</formula>
    </cfRule>
  </conditionalFormatting>
  <conditionalFormatting sqref="AT58:AT73">
    <cfRule type="cellIs" dxfId="102" priority="81" stopIfTrue="1" operator="equal">
      <formula>"f"</formula>
    </cfRule>
  </conditionalFormatting>
  <conditionalFormatting sqref="AT58:AT73">
    <cfRule type="cellIs" dxfId="101" priority="79" stopIfTrue="1" operator="equal">
      <formula>"h"</formula>
    </cfRule>
    <cfRule type="cellIs" dxfId="100" priority="80" stopIfTrue="1" operator="equal">
      <formula>"g"</formula>
    </cfRule>
  </conditionalFormatting>
  <conditionalFormatting sqref="AT58:AT73">
    <cfRule type="cellIs" dxfId="99" priority="75" stopIfTrue="1" operator="equal">
      <formula>"f"</formula>
    </cfRule>
  </conditionalFormatting>
  <conditionalFormatting sqref="AT58:AT73">
    <cfRule type="cellIs" dxfId="98" priority="73" stopIfTrue="1" operator="equal">
      <formula>"h"</formula>
    </cfRule>
    <cfRule type="cellIs" dxfId="97" priority="74" stopIfTrue="1" operator="equal">
      <formula>"g"</formula>
    </cfRule>
  </conditionalFormatting>
  <conditionalFormatting sqref="AS58:AS73">
    <cfRule type="cellIs" dxfId="96" priority="27" stopIfTrue="1" operator="equal">
      <formula>"f"</formula>
    </cfRule>
  </conditionalFormatting>
  <conditionalFormatting sqref="AS58:AS73">
    <cfRule type="cellIs" dxfId="95" priority="25" stopIfTrue="1" operator="equal">
      <formula>"h"</formula>
    </cfRule>
    <cfRule type="cellIs" dxfId="94" priority="26" stopIfTrue="1" operator="equal">
      <formula>"g"</formula>
    </cfRule>
  </conditionalFormatting>
  <conditionalFormatting sqref="AS58:AS73">
    <cfRule type="cellIs" dxfId="93" priority="24" stopIfTrue="1" operator="equal">
      <formula>"f"</formula>
    </cfRule>
  </conditionalFormatting>
  <conditionalFormatting sqref="AS58:AS73">
    <cfRule type="cellIs" dxfId="92" priority="22" stopIfTrue="1" operator="equal">
      <formula>"h"</formula>
    </cfRule>
    <cfRule type="cellIs" dxfId="91" priority="23" stopIfTrue="1" operator="equal">
      <formula>"g"</formula>
    </cfRule>
  </conditionalFormatting>
  <conditionalFormatting sqref="AS58:AS73">
    <cfRule type="cellIs" dxfId="90" priority="21" stopIfTrue="1" operator="equal">
      <formula>"f"</formula>
    </cfRule>
  </conditionalFormatting>
  <conditionalFormatting sqref="AS58:AS73">
    <cfRule type="cellIs" dxfId="89" priority="19" stopIfTrue="1" operator="equal">
      <formula>"h"</formula>
    </cfRule>
    <cfRule type="cellIs" dxfId="88" priority="20" stopIfTrue="1" operator="equal">
      <formula>"g"</formula>
    </cfRule>
  </conditionalFormatting>
  <conditionalFormatting sqref="AS58:AS73">
    <cfRule type="cellIs" dxfId="87" priority="18" stopIfTrue="1" operator="equal">
      <formula>"f"</formula>
    </cfRule>
  </conditionalFormatting>
  <conditionalFormatting sqref="AS58:AS73">
    <cfRule type="cellIs" dxfId="86" priority="16" stopIfTrue="1" operator="equal">
      <formula>"h"</formula>
    </cfRule>
    <cfRule type="cellIs" dxfId="85" priority="17" stopIfTrue="1" operator="equal">
      <formula>"g"</formula>
    </cfRule>
  </conditionalFormatting>
  <conditionalFormatting sqref="AS58:AS73">
    <cfRule type="cellIs" dxfId="84" priority="12" stopIfTrue="1" operator="equal">
      <formula>"f"</formula>
    </cfRule>
  </conditionalFormatting>
  <conditionalFormatting sqref="AS58:AS73">
    <cfRule type="cellIs" dxfId="83" priority="10" stopIfTrue="1" operator="equal">
      <formula>"h"</formula>
    </cfRule>
    <cfRule type="cellIs" dxfId="82" priority="11" stopIfTrue="1" operator="equal">
      <formula>"g"</formula>
    </cfRule>
  </conditionalFormatting>
  <conditionalFormatting sqref="AS58:AS73">
    <cfRule type="cellIs" dxfId="81" priority="15" stopIfTrue="1" operator="equal">
      <formula>"f"</formula>
    </cfRule>
  </conditionalFormatting>
  <conditionalFormatting sqref="AS58:AS73">
    <cfRule type="cellIs" dxfId="80" priority="13" stopIfTrue="1" operator="equal">
      <formula>"h"</formula>
    </cfRule>
    <cfRule type="cellIs" dxfId="79" priority="14" stopIfTrue="1" operator="equal">
      <formula>"g"</formula>
    </cfRule>
  </conditionalFormatting>
  <conditionalFormatting sqref="AS58:AS73">
    <cfRule type="cellIs" dxfId="78" priority="72" stopIfTrue="1" operator="equal">
      <formula>"f"</formula>
    </cfRule>
  </conditionalFormatting>
  <conditionalFormatting sqref="AS58:AS73">
    <cfRule type="cellIs" dxfId="77" priority="70" stopIfTrue="1" operator="equal">
      <formula>"h"</formula>
    </cfRule>
    <cfRule type="cellIs" dxfId="76" priority="71" stopIfTrue="1" operator="equal">
      <formula>"g"</formula>
    </cfRule>
  </conditionalFormatting>
  <conditionalFormatting sqref="AS58:AS73">
    <cfRule type="cellIs" dxfId="75" priority="69" stopIfTrue="1" operator="equal">
      <formula>"f"</formula>
    </cfRule>
  </conditionalFormatting>
  <conditionalFormatting sqref="AS58:AS73">
    <cfRule type="cellIs" dxfId="74" priority="67" stopIfTrue="1" operator="equal">
      <formula>"h"</formula>
    </cfRule>
    <cfRule type="cellIs" dxfId="73" priority="68" stopIfTrue="1" operator="equal">
      <formula>"g"</formula>
    </cfRule>
  </conditionalFormatting>
  <conditionalFormatting sqref="AS58:AS73">
    <cfRule type="cellIs" dxfId="72" priority="66" stopIfTrue="1" operator="equal">
      <formula>"f"</formula>
    </cfRule>
  </conditionalFormatting>
  <conditionalFormatting sqref="AS58:AS73">
    <cfRule type="cellIs" dxfId="71" priority="64" stopIfTrue="1" operator="equal">
      <formula>"h"</formula>
    </cfRule>
    <cfRule type="cellIs" dxfId="70" priority="65" stopIfTrue="1" operator="equal">
      <formula>"g"</formula>
    </cfRule>
  </conditionalFormatting>
  <conditionalFormatting sqref="AS58:AS73">
    <cfRule type="cellIs" dxfId="69" priority="63" stopIfTrue="1" operator="equal">
      <formula>"f"</formula>
    </cfRule>
  </conditionalFormatting>
  <conditionalFormatting sqref="AS58:AS73">
    <cfRule type="cellIs" dxfId="68" priority="61" stopIfTrue="1" operator="equal">
      <formula>"h"</formula>
    </cfRule>
    <cfRule type="cellIs" dxfId="67" priority="62" stopIfTrue="1" operator="equal">
      <formula>"g"</formula>
    </cfRule>
  </conditionalFormatting>
  <conditionalFormatting sqref="AS58:AS73">
    <cfRule type="cellIs" dxfId="66" priority="60" stopIfTrue="1" operator="equal">
      <formula>"f"</formula>
    </cfRule>
  </conditionalFormatting>
  <conditionalFormatting sqref="AS58:AS73">
    <cfRule type="cellIs" dxfId="65" priority="58" stopIfTrue="1" operator="equal">
      <formula>"h"</formula>
    </cfRule>
    <cfRule type="cellIs" dxfId="64" priority="59" stopIfTrue="1" operator="equal">
      <formula>"g"</formula>
    </cfRule>
  </conditionalFormatting>
  <conditionalFormatting sqref="AS58:AS73">
    <cfRule type="cellIs" dxfId="63" priority="54" stopIfTrue="1" operator="equal">
      <formula>"f"</formula>
    </cfRule>
  </conditionalFormatting>
  <conditionalFormatting sqref="AS58:AS73">
    <cfRule type="cellIs" dxfId="62" priority="52" stopIfTrue="1" operator="equal">
      <formula>"h"</formula>
    </cfRule>
    <cfRule type="cellIs" dxfId="61" priority="53" stopIfTrue="1" operator="equal">
      <formula>"g"</formula>
    </cfRule>
  </conditionalFormatting>
  <conditionalFormatting sqref="AS58:AS73">
    <cfRule type="cellIs" dxfId="60" priority="57" stopIfTrue="1" operator="equal">
      <formula>"f"</formula>
    </cfRule>
  </conditionalFormatting>
  <conditionalFormatting sqref="AS58:AS73">
    <cfRule type="cellIs" dxfId="59" priority="55" stopIfTrue="1" operator="equal">
      <formula>"h"</formula>
    </cfRule>
    <cfRule type="cellIs" dxfId="58" priority="56" stopIfTrue="1" operator="equal">
      <formula>"g"</formula>
    </cfRule>
  </conditionalFormatting>
  <conditionalFormatting sqref="AS58:AS73">
    <cfRule type="cellIs" dxfId="57" priority="51" stopIfTrue="1" operator="equal">
      <formula>"f"</formula>
    </cfRule>
  </conditionalFormatting>
  <conditionalFormatting sqref="AS58:AS73">
    <cfRule type="cellIs" dxfId="56" priority="49" stopIfTrue="1" operator="equal">
      <formula>"h"</formula>
    </cfRule>
    <cfRule type="cellIs" dxfId="55" priority="50" stopIfTrue="1" operator="equal">
      <formula>"g"</formula>
    </cfRule>
  </conditionalFormatting>
  <conditionalFormatting sqref="AS58:AS73">
    <cfRule type="cellIs" dxfId="54" priority="48" stopIfTrue="1" operator="equal">
      <formula>"f"</formula>
    </cfRule>
  </conditionalFormatting>
  <conditionalFormatting sqref="AS58:AS73">
    <cfRule type="cellIs" dxfId="53" priority="46" stopIfTrue="1" operator="equal">
      <formula>"h"</formula>
    </cfRule>
    <cfRule type="cellIs" dxfId="52" priority="47" stopIfTrue="1" operator="equal">
      <formula>"g"</formula>
    </cfRule>
  </conditionalFormatting>
  <conditionalFormatting sqref="AS58:AS73">
    <cfRule type="cellIs" dxfId="51" priority="42" stopIfTrue="1" operator="equal">
      <formula>"f"</formula>
    </cfRule>
  </conditionalFormatting>
  <conditionalFormatting sqref="AS58:AS73">
    <cfRule type="cellIs" dxfId="50" priority="40" stopIfTrue="1" operator="equal">
      <formula>"h"</formula>
    </cfRule>
    <cfRule type="cellIs" dxfId="49" priority="41" stopIfTrue="1" operator="equal">
      <formula>"g"</formula>
    </cfRule>
  </conditionalFormatting>
  <conditionalFormatting sqref="AS58:AS73">
    <cfRule type="cellIs" dxfId="48" priority="45" stopIfTrue="1" operator="equal">
      <formula>"f"</formula>
    </cfRule>
  </conditionalFormatting>
  <conditionalFormatting sqref="AS58:AS73">
    <cfRule type="cellIs" dxfId="47" priority="43" stopIfTrue="1" operator="equal">
      <formula>"h"</formula>
    </cfRule>
    <cfRule type="cellIs" dxfId="46" priority="44" stopIfTrue="1" operator="equal">
      <formula>"g"</formula>
    </cfRule>
  </conditionalFormatting>
  <conditionalFormatting sqref="AS58:AS73">
    <cfRule type="cellIs" dxfId="45" priority="39" stopIfTrue="1" operator="equal">
      <formula>"f"</formula>
    </cfRule>
  </conditionalFormatting>
  <conditionalFormatting sqref="AS58:AS73">
    <cfRule type="cellIs" dxfId="44" priority="37" stopIfTrue="1" operator="equal">
      <formula>"h"</formula>
    </cfRule>
    <cfRule type="cellIs" dxfId="43" priority="38" stopIfTrue="1" operator="equal">
      <formula>"g"</formula>
    </cfRule>
  </conditionalFormatting>
  <conditionalFormatting sqref="AS58:AS73">
    <cfRule type="cellIs" dxfId="42" priority="36" stopIfTrue="1" operator="equal">
      <formula>"f"</formula>
    </cfRule>
  </conditionalFormatting>
  <conditionalFormatting sqref="AS58:AS73">
    <cfRule type="cellIs" dxfId="41" priority="34" stopIfTrue="1" operator="equal">
      <formula>"h"</formula>
    </cfRule>
    <cfRule type="cellIs" dxfId="40" priority="35" stopIfTrue="1" operator="equal">
      <formula>"g"</formula>
    </cfRule>
  </conditionalFormatting>
  <conditionalFormatting sqref="AS58:AS73">
    <cfRule type="cellIs" dxfId="39" priority="33" stopIfTrue="1" operator="equal">
      <formula>"f"</formula>
    </cfRule>
  </conditionalFormatting>
  <conditionalFormatting sqref="AS58:AS73">
    <cfRule type="cellIs" dxfId="38" priority="31" stopIfTrue="1" operator="equal">
      <formula>"h"</formula>
    </cfRule>
    <cfRule type="cellIs" dxfId="37" priority="32" stopIfTrue="1" operator="equal">
      <formula>"g"</formula>
    </cfRule>
  </conditionalFormatting>
  <conditionalFormatting sqref="AS58:AS73">
    <cfRule type="cellIs" dxfId="36" priority="30" stopIfTrue="1" operator="equal">
      <formula>"f"</formula>
    </cfRule>
  </conditionalFormatting>
  <conditionalFormatting sqref="AS58:AS73">
    <cfRule type="cellIs" dxfId="35" priority="28" stopIfTrue="1" operator="equal">
      <formula>"h"</formula>
    </cfRule>
    <cfRule type="cellIs" dxfId="34" priority="29" stopIfTrue="1" operator="equal">
      <formula>"g"</formula>
    </cfRule>
  </conditionalFormatting>
  <dataValidations disablePrompts="1" count="12">
    <dataValidation type="list" showInputMessage="1" showErrorMessage="1" sqref="G141:G152 G16:G31 G37:G52 G120:G135 G159:G174 G78:G93 G98:G113 G58:G73" xr:uid="{00000000-0002-0000-0400-000000000000}">
      <formula1>Position</formula1>
    </dataValidation>
    <dataValidation type="list" allowBlank="1" showInputMessage="1" showErrorMessage="1" sqref="C181" xr:uid="{00000000-0002-0000-0400-000001000000}">
      <formula1>TPS</formula1>
    </dataValidation>
    <dataValidation type="list" allowBlank="1" showInputMessage="1" showErrorMessage="1" sqref="C183" xr:uid="{00000000-0002-0000-0400-000002000000}">
      <formula1>Agency</formula1>
    </dataValidation>
    <dataValidation type="list" allowBlank="1" showInputMessage="1" showErrorMessage="1" sqref="F7:F11" xr:uid="{00000000-0002-0000-0400-000003000000}">
      <formula1>TGNew</formula1>
    </dataValidation>
    <dataValidation type="whole" allowBlank="1" showInputMessage="1" showErrorMessage="1" sqref="L4:L11" xr:uid="{00000000-0002-0000-0400-000004000000}">
      <formula1>0</formula1>
      <formula2>85</formula2>
    </dataValidation>
    <dataValidation type="list" allowBlank="1" showInputMessage="1" showErrorMessage="1" sqref="C186" xr:uid="{00000000-0002-0000-0400-000005000000}">
      <formula1>Loyalty2</formula1>
    </dataValidation>
    <dataValidation type="list" allowBlank="1" showInputMessage="1" showErrorMessage="1" sqref="C185" xr:uid="{00000000-0002-0000-0400-000006000000}">
      <formula1>Growth2</formula1>
    </dataValidation>
    <dataValidation type="list" allowBlank="1" showInputMessage="1" showErrorMessage="1" sqref="C184" xr:uid="{00000000-0002-0000-0400-000007000000}">
      <formula1>Vol</formula1>
    </dataValidation>
    <dataValidation type="list" allowBlank="1" showInputMessage="1" showErrorMessage="1" sqref="C190" xr:uid="{00000000-0002-0000-0400-000008000000}">
      <formula1>Internet2</formula1>
    </dataValidation>
    <dataValidation type="list" allowBlank="1" showInputMessage="1" showErrorMessage="1" sqref="C189" xr:uid="{00000000-0002-0000-0400-000009000000}">
      <formula1>Package2</formula1>
    </dataValidation>
    <dataValidation type="list" allowBlank="1" showInputMessage="1" showErrorMessage="1" sqref="C188" xr:uid="{00000000-0002-0000-0400-00000A000000}">
      <formula1>$B$12:$B$18</formula1>
    </dataValidation>
    <dataValidation type="list" showDropDown="1" showInputMessage="1" showErrorMessage="1" sqref="AN16:BQ31 AN37:BQ52 AN120:BQ135 AN141:BQ152 AN159:BQ174 AN78:BQ93 AN98:BQ113 AN58:BQ73" xr:uid="{00000000-0002-0000-0400-00000B000000}">
      <formula1>Codes3</formula1>
    </dataValidation>
  </dataValidations>
  <pageMargins left="0.55118110236220474" right="0.31496062992125984" top="0.55118110236220474" bottom="1.0629921259842521" header="0.51181102362204722" footer="0.51181102362204722"/>
  <pageSetup paperSize="9" scale="48" fitToHeight="0" orientation="landscape" verticalDpi="300" r:id="rId1"/>
  <headerFooter alignWithMargins="0"/>
  <rowBreaks count="1" manualBreakCount="1">
    <brk id="177" max="68" man="1"/>
  </rowBreaks>
  <colBreaks count="1" manualBreakCount="1">
    <brk id="72" max="292" man="1"/>
  </colBreaks>
  <ignoredErrors>
    <ignoredError sqref="F3:F6" unlockedFormula="1"/>
    <ignoredError sqref="H251:H252 G206 G252 H193:H194 H229 H247 G204 H225 H181:H190 H19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400-00000C000000}">
          <x14:formula1>
            <xm:f>Lookup!$A$228:$A$238</xm:f>
          </x14:formula1>
          <xm:sqref>C191</xm:sqref>
        </x14:dataValidation>
        <x14:dataValidation type="list" allowBlank="1" showInputMessage="1" showErrorMessage="1" xr:uid="{00000000-0002-0000-0400-00000D000000}">
          <x14:formula1>
            <xm:f>Lookup!$A$110:$A$111</xm:f>
          </x14:formula1>
          <xm:sqref>C187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FFFF00"/>
  </sheetPr>
  <dimension ref="A1:AH383"/>
  <sheetViews>
    <sheetView topLeftCell="M50" zoomScale="85" zoomScaleNormal="85" workbookViewId="0">
      <selection activeCell="X73" sqref="X73"/>
    </sheetView>
  </sheetViews>
  <sheetFormatPr defaultColWidth="9.109375" defaultRowHeight="11.4" x14ac:dyDescent="0.2"/>
  <cols>
    <col min="1" max="1" width="20.88671875" style="686" customWidth="1"/>
    <col min="2" max="2" width="14.33203125" style="686" customWidth="1"/>
    <col min="3" max="3" width="10.109375" style="686" bestFit="1" customWidth="1"/>
    <col min="4" max="5" width="9.109375" style="686"/>
    <col min="6" max="6" width="25.44140625" style="686" customWidth="1"/>
    <col min="7" max="12" width="10.44140625" style="687" customWidth="1"/>
    <col min="13" max="13" width="9.6640625" style="688" customWidth="1"/>
    <col min="14" max="15" width="10.44140625" style="686" customWidth="1"/>
    <col min="16" max="16" width="10.44140625" style="689" customWidth="1"/>
    <col min="17" max="17" width="10.44140625" style="690" customWidth="1"/>
    <col min="18" max="19" width="9.109375" style="686"/>
    <col min="20" max="20" width="23" style="686" customWidth="1"/>
    <col min="21" max="30" width="10.6640625" style="686" customWidth="1"/>
    <col min="31" max="31" width="10.6640625" style="690" customWidth="1"/>
    <col min="32" max="16384" width="9.109375" style="686"/>
  </cols>
  <sheetData>
    <row r="1" spans="6:34" ht="12.75" customHeight="1" x14ac:dyDescent="0.2">
      <c r="AE1" s="686"/>
      <c r="AF1" s="690"/>
    </row>
    <row r="2" spans="6:34" ht="13.5" customHeight="1" thickBot="1" x14ac:dyDescent="0.25">
      <c r="F2" s="857" t="s">
        <v>27</v>
      </c>
      <c r="M2" s="691"/>
      <c r="T2" s="692" t="s">
        <v>288</v>
      </c>
      <c r="U2" s="692"/>
      <c r="AE2" s="686"/>
      <c r="AF2" s="690"/>
    </row>
    <row r="3" spans="6:34" ht="12" thickBot="1" x14ac:dyDescent="0.25">
      <c r="F3" s="858" t="s">
        <v>42</v>
      </c>
      <c r="G3" s="694" t="s">
        <v>245</v>
      </c>
      <c r="H3" s="694" t="s">
        <v>246</v>
      </c>
      <c r="I3" s="694" t="s">
        <v>247</v>
      </c>
      <c r="J3" s="694" t="s">
        <v>41</v>
      </c>
      <c r="K3" s="988" t="s">
        <v>319</v>
      </c>
      <c r="L3" s="694" t="s">
        <v>145</v>
      </c>
      <c r="M3" s="694"/>
      <c r="N3" s="693"/>
      <c r="O3" s="693"/>
      <c r="P3" s="695"/>
      <c r="Q3" s="695"/>
      <c r="T3" s="696" t="s">
        <v>70</v>
      </c>
      <c r="U3" s="885" t="s">
        <v>274</v>
      </c>
      <c r="V3" s="682" t="s">
        <v>245</v>
      </c>
      <c r="W3" s="681" t="s">
        <v>246</v>
      </c>
      <c r="X3" s="682" t="s">
        <v>247</v>
      </c>
      <c r="Y3" s="682" t="s">
        <v>41</v>
      </c>
      <c r="Z3" s="988" t="s">
        <v>319</v>
      </c>
      <c r="AA3" s="682" t="s">
        <v>145</v>
      </c>
      <c r="AB3" s="681"/>
      <c r="AC3" s="682"/>
      <c r="AD3" s="878"/>
      <c r="AE3" s="881"/>
      <c r="AF3" s="697"/>
    </row>
    <row r="4" spans="6:34" x14ac:dyDescent="0.2">
      <c r="F4" s="865" t="s">
        <v>23</v>
      </c>
      <c r="G4" s="699"/>
      <c r="H4" s="699"/>
      <c r="I4" s="699"/>
      <c r="J4" s="699"/>
      <c r="K4" s="699"/>
      <c r="L4" s="699"/>
      <c r="M4" s="699"/>
      <c r="N4" s="700"/>
      <c r="O4" s="700"/>
      <c r="P4" s="701"/>
      <c r="Q4" s="702"/>
      <c r="S4" s="703"/>
      <c r="T4" s="895" t="s">
        <v>71</v>
      </c>
      <c r="U4" s="886" t="s">
        <v>276</v>
      </c>
      <c r="V4" s="705">
        <v>0.6</v>
      </c>
      <c r="W4" s="705">
        <v>0.6</v>
      </c>
      <c r="X4" s="705">
        <v>0.6</v>
      </c>
      <c r="Y4" s="706">
        <v>0.6</v>
      </c>
      <c r="Z4" s="706">
        <v>0.6</v>
      </c>
      <c r="AA4" s="879">
        <v>0.6</v>
      </c>
      <c r="AB4" s="705"/>
      <c r="AC4" s="706"/>
      <c r="AD4" s="879"/>
      <c r="AE4" s="880"/>
      <c r="AF4" s="707"/>
      <c r="AG4" s="708"/>
      <c r="AH4" s="709"/>
    </row>
    <row r="5" spans="6:34" x14ac:dyDescent="0.2">
      <c r="F5" s="715" t="s">
        <v>303</v>
      </c>
      <c r="G5" s="711"/>
      <c r="H5" s="711"/>
      <c r="I5" s="711"/>
      <c r="J5" s="711"/>
      <c r="K5" s="711"/>
      <c r="L5" s="711"/>
      <c r="M5" s="711"/>
      <c r="N5" s="712"/>
      <c r="O5" s="712"/>
      <c r="P5" s="713"/>
      <c r="Q5" s="714"/>
      <c r="S5" s="703"/>
      <c r="T5" s="704" t="s">
        <v>71</v>
      </c>
      <c r="U5" s="842" t="s">
        <v>277</v>
      </c>
      <c r="V5" s="897"/>
      <c r="W5" s="897"/>
      <c r="X5" s="897"/>
      <c r="Y5" s="897"/>
      <c r="Z5" s="897"/>
      <c r="AA5" s="897"/>
      <c r="AB5" s="842"/>
      <c r="AC5" s="842"/>
      <c r="AD5" s="882"/>
      <c r="AE5" s="880"/>
      <c r="AF5" s="707"/>
      <c r="AG5" s="708"/>
      <c r="AH5" s="709"/>
    </row>
    <row r="6" spans="6:34" x14ac:dyDescent="0.2">
      <c r="F6" s="715" t="s">
        <v>161</v>
      </c>
      <c r="G6" s="711"/>
      <c r="H6" s="711"/>
      <c r="I6" s="711"/>
      <c r="J6" s="711"/>
      <c r="K6" s="711"/>
      <c r="L6" s="711"/>
      <c r="M6" s="711"/>
      <c r="N6" s="712"/>
      <c r="O6" s="712"/>
      <c r="P6" s="713"/>
      <c r="Q6" s="714"/>
      <c r="S6" s="703"/>
      <c r="T6" s="895" t="s">
        <v>72</v>
      </c>
      <c r="U6" s="886" t="s">
        <v>276</v>
      </c>
      <c r="V6" s="705">
        <v>6.6000000000000003E-2</v>
      </c>
      <c r="W6" s="706">
        <v>7.5999999999999998E-2</v>
      </c>
      <c r="X6" s="706">
        <v>7.9000000000000001E-2</v>
      </c>
      <c r="Y6" s="706">
        <v>5.8999999999999997E-2</v>
      </c>
      <c r="Z6" s="706">
        <v>0.115</v>
      </c>
      <c r="AA6" s="879">
        <v>7.1999999999999995E-2</v>
      </c>
      <c r="AB6" s="705"/>
      <c r="AC6" s="706"/>
      <c r="AD6" s="879"/>
      <c r="AE6" s="880"/>
      <c r="AF6" s="707"/>
      <c r="AG6" s="708"/>
      <c r="AH6" s="709"/>
    </row>
    <row r="7" spans="6:34" x14ac:dyDescent="0.2">
      <c r="F7" s="715" t="s">
        <v>309</v>
      </c>
      <c r="G7" s="711"/>
      <c r="H7" s="711"/>
      <c r="I7" s="711"/>
      <c r="J7" s="711"/>
      <c r="K7" s="711"/>
      <c r="L7" s="711"/>
      <c r="M7" s="711"/>
      <c r="N7" s="712"/>
      <c r="O7" s="712"/>
      <c r="P7" s="713"/>
      <c r="Q7" s="714"/>
      <c r="S7" s="703"/>
      <c r="T7" s="704" t="s">
        <v>72</v>
      </c>
      <c r="U7" s="842" t="s">
        <v>277</v>
      </c>
      <c r="V7" s="897"/>
      <c r="W7" s="897"/>
      <c r="X7" s="897"/>
      <c r="Y7" s="897"/>
      <c r="Z7" s="897"/>
      <c r="AA7" s="897"/>
      <c r="AB7" s="842"/>
      <c r="AC7" s="842"/>
      <c r="AD7" s="882"/>
      <c r="AE7" s="880"/>
      <c r="AF7" s="707"/>
      <c r="AG7" s="708"/>
      <c r="AH7" s="709"/>
    </row>
    <row r="8" spans="6:34" x14ac:dyDescent="0.2">
      <c r="F8" s="715" t="s">
        <v>262</v>
      </c>
      <c r="G8" s="711"/>
      <c r="H8" s="711"/>
      <c r="I8" s="711"/>
      <c r="J8" s="711"/>
      <c r="K8" s="711"/>
      <c r="L8" s="711"/>
      <c r="M8" s="711"/>
      <c r="N8" s="712"/>
      <c r="O8" s="712"/>
      <c r="P8" s="713"/>
      <c r="Q8" s="714"/>
      <c r="S8" s="703"/>
      <c r="T8" s="895" t="s">
        <v>167</v>
      </c>
      <c r="U8" s="886" t="s">
        <v>276</v>
      </c>
      <c r="V8" s="705">
        <v>6.6000000000000003E-2</v>
      </c>
      <c r="W8" s="706">
        <v>7.0000000000000007E-2</v>
      </c>
      <c r="X8" s="706">
        <v>8.3000000000000004E-2</v>
      </c>
      <c r="Y8" s="706">
        <v>0.11</v>
      </c>
      <c r="Z8" s="706">
        <v>0</v>
      </c>
      <c r="AA8" s="879">
        <v>6.5000000000000002E-2</v>
      </c>
      <c r="AB8" s="705"/>
      <c r="AC8" s="706"/>
      <c r="AD8" s="879"/>
      <c r="AE8" s="880"/>
      <c r="AF8" s="707"/>
      <c r="AG8" s="708"/>
      <c r="AH8" s="709"/>
    </row>
    <row r="9" spans="6:34" x14ac:dyDescent="0.2">
      <c r="F9" s="715" t="s">
        <v>187</v>
      </c>
      <c r="G9" s="711"/>
      <c r="H9" s="711"/>
      <c r="I9" s="711"/>
      <c r="J9" s="711"/>
      <c r="K9" s="711"/>
      <c r="L9" s="711"/>
      <c r="M9" s="711"/>
      <c r="N9" s="712"/>
      <c r="O9" s="712"/>
      <c r="P9" s="713"/>
      <c r="Q9" s="714"/>
      <c r="S9" s="703"/>
      <c r="T9" s="704" t="s">
        <v>167</v>
      </c>
      <c r="U9" s="842" t="s">
        <v>277</v>
      </c>
      <c r="V9" s="897"/>
      <c r="W9" s="897"/>
      <c r="X9" s="897"/>
      <c r="Y9" s="897"/>
      <c r="Z9" s="897"/>
      <c r="AA9" s="897"/>
      <c r="AB9" s="842"/>
      <c r="AC9" s="842"/>
      <c r="AD9" s="882"/>
      <c r="AE9" s="880"/>
      <c r="AF9" s="707"/>
      <c r="AG9" s="708"/>
      <c r="AH9" s="709"/>
    </row>
    <row r="10" spans="6:34" x14ac:dyDescent="0.2">
      <c r="F10" s="715" t="s">
        <v>162</v>
      </c>
      <c r="G10" s="711"/>
      <c r="H10" s="711"/>
      <c r="I10" s="711"/>
      <c r="J10" s="711"/>
      <c r="K10" s="711"/>
      <c r="L10" s="711"/>
      <c r="M10" s="711"/>
      <c r="N10" s="712"/>
      <c r="O10" s="712"/>
      <c r="P10" s="713"/>
      <c r="Q10" s="714"/>
      <c r="S10" s="703"/>
      <c r="T10" s="895" t="s">
        <v>2</v>
      </c>
      <c r="U10" s="886" t="s">
        <v>276</v>
      </c>
      <c r="V10" s="705">
        <v>9.5000000000000001E-2</v>
      </c>
      <c r="W10" s="706">
        <v>9.5999999999999891E-2</v>
      </c>
      <c r="X10" s="706">
        <v>9.6000000000000002E-2</v>
      </c>
      <c r="Y10" s="706">
        <v>8.5999999999999896E-2</v>
      </c>
      <c r="Z10" s="706">
        <v>0.12199999999999989</v>
      </c>
      <c r="AA10" s="879">
        <v>0.10300000000000011</v>
      </c>
      <c r="AB10" s="705"/>
      <c r="AC10" s="706"/>
      <c r="AD10" s="879"/>
      <c r="AE10" s="880"/>
      <c r="AF10" s="707"/>
      <c r="AG10" s="708"/>
      <c r="AH10" s="709"/>
    </row>
    <row r="11" spans="6:34" x14ac:dyDescent="0.2">
      <c r="F11" s="715" t="s">
        <v>316</v>
      </c>
      <c r="G11" s="711"/>
      <c r="H11" s="711"/>
      <c r="I11" s="711"/>
      <c r="J11" s="711"/>
      <c r="K11" s="711"/>
      <c r="L11" s="711"/>
      <c r="M11" s="711"/>
      <c r="N11" s="712"/>
      <c r="O11" s="712"/>
      <c r="P11" s="713"/>
      <c r="Q11" s="714"/>
      <c r="S11" s="703"/>
      <c r="T11" s="704" t="s">
        <v>2</v>
      </c>
      <c r="U11" s="842" t="s">
        <v>277</v>
      </c>
      <c r="V11" s="897"/>
      <c r="W11" s="897"/>
      <c r="X11" s="897"/>
      <c r="Y11" s="897"/>
      <c r="Z11" s="897"/>
      <c r="AA11" s="897"/>
      <c r="AB11" s="842"/>
      <c r="AC11" s="842"/>
      <c r="AD11" s="882"/>
      <c r="AE11" s="880"/>
      <c r="AF11" s="707"/>
      <c r="AG11" s="708"/>
      <c r="AH11" s="709"/>
    </row>
    <row r="12" spans="6:34" x14ac:dyDescent="0.2">
      <c r="F12" s="715" t="s">
        <v>287</v>
      </c>
      <c r="G12" s="711"/>
      <c r="H12" s="711"/>
      <c r="I12" s="711"/>
      <c r="J12" s="711"/>
      <c r="K12" s="711"/>
      <c r="L12" s="711"/>
      <c r="M12" s="711"/>
      <c r="N12" s="712"/>
      <c r="O12" s="712"/>
      <c r="P12" s="713"/>
      <c r="Q12" s="714"/>
      <c r="S12" s="703"/>
      <c r="T12" s="895" t="s">
        <v>146</v>
      </c>
      <c r="U12" s="886" t="s">
        <v>276</v>
      </c>
      <c r="V12" s="705">
        <v>1.4E-2</v>
      </c>
      <c r="W12" s="706">
        <v>1.2E-2</v>
      </c>
      <c r="X12" s="706">
        <v>0.01</v>
      </c>
      <c r="Y12" s="706">
        <v>1.2E-2</v>
      </c>
      <c r="Z12" s="706">
        <v>8.0000000000000002E-3</v>
      </c>
      <c r="AA12" s="879">
        <v>1.4E-2</v>
      </c>
      <c r="AB12" s="705"/>
      <c r="AC12" s="706"/>
      <c r="AD12" s="879"/>
      <c r="AE12" s="880"/>
      <c r="AF12" s="707"/>
      <c r="AG12" s="708"/>
      <c r="AH12" s="709"/>
    </row>
    <row r="13" spans="6:34" x14ac:dyDescent="0.2">
      <c r="F13" s="715" t="s">
        <v>310</v>
      </c>
      <c r="G13" s="711"/>
      <c r="H13" s="711"/>
      <c r="I13" s="711"/>
      <c r="J13" s="711"/>
      <c r="K13" s="711"/>
      <c r="L13" s="711"/>
      <c r="M13" s="711"/>
      <c r="N13" s="712"/>
      <c r="O13" s="712"/>
      <c r="P13" s="713"/>
      <c r="Q13" s="714"/>
      <c r="S13" s="703"/>
      <c r="T13" s="704" t="s">
        <v>146</v>
      </c>
      <c r="U13" s="842" t="s">
        <v>277</v>
      </c>
      <c r="V13" s="897"/>
      <c r="W13" s="897"/>
      <c r="X13" s="897"/>
      <c r="Y13" s="897"/>
      <c r="Z13" s="897"/>
      <c r="AA13" s="897"/>
      <c r="AB13" s="842"/>
      <c r="AC13" s="842"/>
      <c r="AD13" s="882"/>
      <c r="AE13" s="880"/>
      <c r="AF13" s="707"/>
      <c r="AG13" s="708"/>
      <c r="AH13" s="709"/>
    </row>
    <row r="14" spans="6:34" x14ac:dyDescent="0.2">
      <c r="F14" s="715" t="s">
        <v>248</v>
      </c>
      <c r="G14" s="711"/>
      <c r="H14" s="711"/>
      <c r="I14" s="711"/>
      <c r="J14" s="711"/>
      <c r="K14" s="711"/>
      <c r="L14" s="711"/>
      <c r="M14" s="711"/>
      <c r="N14" s="712"/>
      <c r="O14" s="712"/>
      <c r="P14" s="713"/>
      <c r="Q14" s="714"/>
      <c r="S14" s="703"/>
      <c r="T14" s="895" t="s">
        <v>148</v>
      </c>
      <c r="U14" s="886" t="s">
        <v>276</v>
      </c>
      <c r="V14" s="705">
        <v>1.6E-2</v>
      </c>
      <c r="W14" s="706">
        <v>2.4E-2</v>
      </c>
      <c r="X14" s="706">
        <v>2.5999999999999999E-2</v>
      </c>
      <c r="Y14" s="706">
        <v>2.9000000000000001E-2</v>
      </c>
      <c r="Z14" s="706">
        <v>2.4E-2</v>
      </c>
      <c r="AA14" s="879">
        <v>2.7E-2</v>
      </c>
      <c r="AB14" s="705"/>
      <c r="AC14" s="706"/>
      <c r="AD14" s="879"/>
      <c r="AE14" s="880"/>
      <c r="AF14" s="707"/>
      <c r="AG14" s="708"/>
      <c r="AH14" s="709"/>
    </row>
    <row r="15" spans="6:34" x14ac:dyDescent="0.2">
      <c r="F15" s="715" t="s">
        <v>327</v>
      </c>
      <c r="G15" s="711"/>
      <c r="H15" s="711"/>
      <c r="I15" s="711"/>
      <c r="J15" s="711"/>
      <c r="K15" s="711"/>
      <c r="L15" s="711"/>
      <c r="M15" s="711"/>
      <c r="N15" s="712"/>
      <c r="O15" s="712"/>
      <c r="P15" s="713"/>
      <c r="Q15" s="714"/>
      <c r="S15" s="703"/>
      <c r="T15" s="704" t="s">
        <v>148</v>
      </c>
      <c r="U15" s="842" t="s">
        <v>277</v>
      </c>
      <c r="V15" s="897"/>
      <c r="W15" s="897"/>
      <c r="X15" s="897"/>
      <c r="Y15" s="897"/>
      <c r="Z15" s="897"/>
      <c r="AA15" s="897"/>
      <c r="AB15" s="842"/>
      <c r="AC15" s="842"/>
      <c r="AD15" s="882"/>
      <c r="AE15" s="880"/>
      <c r="AF15" s="707"/>
      <c r="AG15" s="708"/>
      <c r="AH15" s="709"/>
    </row>
    <row r="16" spans="6:34" x14ac:dyDescent="0.2">
      <c r="F16" s="715" t="s">
        <v>294</v>
      </c>
      <c r="G16" s="711"/>
      <c r="H16" s="711"/>
      <c r="I16" s="711"/>
      <c r="J16" s="711"/>
      <c r="K16" s="711"/>
      <c r="L16" s="711"/>
      <c r="M16" s="711"/>
      <c r="N16" s="712"/>
      <c r="O16" s="712"/>
      <c r="P16" s="713"/>
      <c r="Q16" s="714"/>
      <c r="S16" s="703"/>
      <c r="T16" s="895" t="s">
        <v>151</v>
      </c>
      <c r="U16" s="886" t="s">
        <v>276</v>
      </c>
      <c r="V16" s="705">
        <v>2.4E-2</v>
      </c>
      <c r="W16" s="706">
        <v>2.1999999999999999E-2</v>
      </c>
      <c r="X16" s="706">
        <v>1.9E-2</v>
      </c>
      <c r="Y16" s="706">
        <v>1.7999999999999999E-2</v>
      </c>
      <c r="Z16" s="706">
        <v>2.1000000000000001E-2</v>
      </c>
      <c r="AA16" s="879">
        <v>2.3E-2</v>
      </c>
      <c r="AB16" s="705"/>
      <c r="AC16" s="706"/>
      <c r="AD16" s="879"/>
      <c r="AE16" s="880"/>
      <c r="AF16" s="707"/>
      <c r="AG16" s="708"/>
      <c r="AH16" s="709"/>
    </row>
    <row r="17" spans="6:34" x14ac:dyDescent="0.2">
      <c r="F17" s="715" t="s">
        <v>337</v>
      </c>
      <c r="G17" s="711"/>
      <c r="H17" s="711"/>
      <c r="I17" s="711"/>
      <c r="J17" s="711"/>
      <c r="K17" s="711"/>
      <c r="L17" s="711"/>
      <c r="M17" s="711"/>
      <c r="N17" s="712"/>
      <c r="O17" s="712"/>
      <c r="P17" s="713"/>
      <c r="Q17" s="714"/>
      <c r="S17" s="703"/>
      <c r="T17" s="704" t="s">
        <v>151</v>
      </c>
      <c r="U17" s="842" t="s">
        <v>277</v>
      </c>
      <c r="V17" s="897"/>
      <c r="W17" s="897"/>
      <c r="X17" s="897"/>
      <c r="Y17" s="897"/>
      <c r="Z17" s="897"/>
      <c r="AA17" s="897"/>
      <c r="AB17" s="842"/>
      <c r="AC17" s="842"/>
      <c r="AD17" s="882"/>
      <c r="AE17" s="880"/>
      <c r="AF17" s="707"/>
      <c r="AG17" s="708"/>
      <c r="AH17" s="709"/>
    </row>
    <row r="18" spans="6:34" x14ac:dyDescent="0.2">
      <c r="F18" s="715" t="s">
        <v>328</v>
      </c>
      <c r="G18" s="711"/>
      <c r="H18" s="711"/>
      <c r="I18" s="711"/>
      <c r="J18" s="711"/>
      <c r="K18" s="711"/>
      <c r="L18" s="711"/>
      <c r="M18" s="711"/>
      <c r="N18" s="712"/>
      <c r="O18" s="712"/>
      <c r="P18" s="713"/>
      <c r="Q18" s="714"/>
      <c r="S18" s="703"/>
      <c r="T18" s="895" t="s">
        <v>147</v>
      </c>
      <c r="U18" s="886" t="s">
        <v>276</v>
      </c>
      <c r="V18" s="705">
        <v>1.6E-2</v>
      </c>
      <c r="W18" s="706">
        <v>1.7999999999999999E-2</v>
      </c>
      <c r="X18" s="706">
        <v>1.7999999999999999E-2</v>
      </c>
      <c r="Y18" s="706">
        <v>8.9999999999999993E-3</v>
      </c>
      <c r="Z18" s="706">
        <v>3.2000000000000001E-2</v>
      </c>
      <c r="AA18" s="879">
        <v>1.7000000000000001E-2</v>
      </c>
      <c r="AB18" s="705"/>
      <c r="AC18" s="706"/>
      <c r="AD18" s="879"/>
      <c r="AE18" s="880"/>
      <c r="AF18" s="707"/>
      <c r="AG18" s="708"/>
      <c r="AH18" s="709"/>
    </row>
    <row r="19" spans="6:34" x14ac:dyDescent="0.2">
      <c r="F19" s="715" t="s">
        <v>338</v>
      </c>
      <c r="G19" s="711"/>
      <c r="H19" s="711"/>
      <c r="I19" s="711"/>
      <c r="J19" s="711"/>
      <c r="K19" s="711"/>
      <c r="L19" s="711"/>
      <c r="M19" s="711"/>
      <c r="N19" s="712"/>
      <c r="O19" s="712"/>
      <c r="P19" s="713"/>
      <c r="Q19" s="714"/>
      <c r="S19" s="703"/>
      <c r="T19" s="704" t="s">
        <v>147</v>
      </c>
      <c r="U19" s="842" t="s">
        <v>277</v>
      </c>
      <c r="V19" s="897"/>
      <c r="W19" s="897"/>
      <c r="X19" s="897"/>
      <c r="Y19" s="897"/>
      <c r="Z19" s="897"/>
      <c r="AA19" s="897"/>
      <c r="AB19" s="842"/>
      <c r="AC19" s="842"/>
      <c r="AD19" s="882"/>
      <c r="AE19" s="880"/>
      <c r="AF19" s="707"/>
      <c r="AG19" s="708"/>
      <c r="AH19" s="709"/>
    </row>
    <row r="20" spans="6:34" x14ac:dyDescent="0.2">
      <c r="F20" s="715" t="s">
        <v>339</v>
      </c>
      <c r="G20" s="711"/>
      <c r="H20" s="711"/>
      <c r="I20" s="711"/>
      <c r="J20" s="711"/>
      <c r="K20" s="711"/>
      <c r="L20" s="711"/>
      <c r="M20" s="711"/>
      <c r="N20" s="712"/>
      <c r="O20" s="712"/>
      <c r="P20" s="713"/>
      <c r="Q20" s="714"/>
      <c r="S20" s="703"/>
      <c r="T20" s="896" t="s">
        <v>270</v>
      </c>
      <c r="U20" s="886" t="s">
        <v>276</v>
      </c>
      <c r="V20" s="705">
        <v>7.0000000000000001E-3</v>
      </c>
      <c r="W20" s="706">
        <v>7.0000000000000001E-3</v>
      </c>
      <c r="X20" s="706">
        <v>7.0000000000000001E-3</v>
      </c>
      <c r="Y20" s="706">
        <v>6.0000000000000001E-3</v>
      </c>
      <c r="Z20" s="706">
        <v>0.01</v>
      </c>
      <c r="AA20" s="879">
        <v>6.0000000000000001E-3</v>
      </c>
      <c r="AB20" s="705"/>
      <c r="AC20" s="706"/>
      <c r="AD20" s="879"/>
      <c r="AE20" s="880"/>
      <c r="AF20" s="707"/>
      <c r="AH20" s="709"/>
    </row>
    <row r="21" spans="6:34" x14ac:dyDescent="0.2">
      <c r="F21" s="715" t="s">
        <v>340</v>
      </c>
      <c r="G21" s="711"/>
      <c r="H21" s="711"/>
      <c r="I21" s="711"/>
      <c r="J21" s="711"/>
      <c r="K21" s="711"/>
      <c r="L21" s="711"/>
      <c r="M21" s="711"/>
      <c r="N21" s="712"/>
      <c r="O21" s="712"/>
      <c r="P21" s="713"/>
      <c r="Q21" s="714"/>
      <c r="S21" s="703"/>
      <c r="T21" s="888" t="s">
        <v>270</v>
      </c>
      <c r="U21" s="842" t="s">
        <v>277</v>
      </c>
      <c r="V21" s="897"/>
      <c r="W21" s="897"/>
      <c r="X21" s="897"/>
      <c r="Y21" s="897"/>
      <c r="Z21" s="897"/>
      <c r="AA21" s="897"/>
      <c r="AB21" s="842"/>
      <c r="AC21" s="842"/>
      <c r="AD21" s="882"/>
      <c r="AE21" s="880"/>
      <c r="AF21" s="707"/>
    </row>
    <row r="22" spans="6:34" x14ac:dyDescent="0.2">
      <c r="F22" s="715" t="s">
        <v>341</v>
      </c>
      <c r="G22" s="711"/>
      <c r="H22" s="711"/>
      <c r="I22" s="711"/>
      <c r="J22" s="711"/>
      <c r="K22" s="711"/>
      <c r="L22" s="711"/>
      <c r="M22" s="711"/>
      <c r="N22" s="712"/>
      <c r="O22" s="712"/>
      <c r="P22" s="713"/>
      <c r="Q22" s="714"/>
      <c r="S22" s="703"/>
      <c r="T22" s="895" t="s">
        <v>157</v>
      </c>
      <c r="U22" s="886" t="s">
        <v>276</v>
      </c>
      <c r="V22" s="705">
        <v>6.0000000000000001E-3</v>
      </c>
      <c r="W22" s="706">
        <v>8.0000000000000002E-3</v>
      </c>
      <c r="X22" s="706">
        <v>8.9999999999999993E-3</v>
      </c>
      <c r="Y22" s="706">
        <v>1.2E-2</v>
      </c>
      <c r="Z22" s="706">
        <v>8.0000000000000002E-3</v>
      </c>
      <c r="AA22" s="879">
        <v>8.9999999999999993E-3</v>
      </c>
      <c r="AB22" s="705"/>
      <c r="AC22" s="706"/>
      <c r="AD22" s="879"/>
      <c r="AE22" s="880"/>
      <c r="AF22" s="707"/>
    </row>
    <row r="23" spans="6:34" x14ac:dyDescent="0.2">
      <c r="F23" s="715" t="s">
        <v>237</v>
      </c>
      <c r="G23" s="711"/>
      <c r="H23" s="711"/>
      <c r="I23" s="711"/>
      <c r="J23" s="711"/>
      <c r="K23" s="711"/>
      <c r="L23" s="711"/>
      <c r="M23" s="711"/>
      <c r="N23" s="712"/>
      <c r="O23" s="712"/>
      <c r="P23" s="713"/>
      <c r="Q23" s="714"/>
      <c r="T23" s="704" t="s">
        <v>157</v>
      </c>
      <c r="U23" s="842" t="s">
        <v>277</v>
      </c>
      <c r="V23" s="897"/>
      <c r="W23" s="897"/>
      <c r="X23" s="897"/>
      <c r="Y23" s="897"/>
      <c r="Z23" s="897"/>
      <c r="AA23" s="897"/>
      <c r="AB23" s="842"/>
      <c r="AC23" s="842"/>
      <c r="AD23" s="882"/>
      <c r="AE23" s="880"/>
      <c r="AF23" s="707"/>
    </row>
    <row r="24" spans="6:34" x14ac:dyDescent="0.2">
      <c r="F24" s="715" t="s">
        <v>317</v>
      </c>
      <c r="G24" s="711"/>
      <c r="H24" s="711"/>
      <c r="I24" s="711"/>
      <c r="J24" s="711"/>
      <c r="K24" s="711"/>
      <c r="L24" s="711"/>
      <c r="M24" s="711"/>
      <c r="N24" s="712"/>
      <c r="O24" s="712"/>
      <c r="P24" s="713"/>
      <c r="Q24" s="714"/>
      <c r="T24" s="895" t="s">
        <v>138</v>
      </c>
      <c r="U24" s="886" t="s">
        <v>276</v>
      </c>
      <c r="V24" s="705">
        <v>4.2999999999999997E-2</v>
      </c>
      <c r="W24" s="706">
        <v>2.9000000000000001E-2</v>
      </c>
      <c r="X24" s="706">
        <v>1.9E-2</v>
      </c>
      <c r="Y24" s="706">
        <v>2.3E-2</v>
      </c>
      <c r="Z24" s="706">
        <v>1.6E-2</v>
      </c>
      <c r="AA24" s="879">
        <v>2.4E-2</v>
      </c>
      <c r="AB24" s="705"/>
      <c r="AC24" s="706"/>
      <c r="AD24" s="879"/>
      <c r="AE24" s="880"/>
      <c r="AF24" s="707"/>
    </row>
    <row r="25" spans="6:34" x14ac:dyDescent="0.2">
      <c r="F25" s="715" t="s">
        <v>318</v>
      </c>
      <c r="G25" s="711"/>
      <c r="H25" s="711"/>
      <c r="I25" s="711"/>
      <c r="J25" s="711"/>
      <c r="K25" s="711"/>
      <c r="L25" s="711"/>
      <c r="M25" s="711"/>
      <c r="N25" s="712"/>
      <c r="O25" s="712"/>
      <c r="P25" s="713"/>
      <c r="Q25" s="714"/>
      <c r="T25" s="704" t="s">
        <v>138</v>
      </c>
      <c r="U25" s="842" t="s">
        <v>277</v>
      </c>
      <c r="V25" s="897"/>
      <c r="W25" s="897"/>
      <c r="X25" s="897"/>
      <c r="Y25" s="897"/>
      <c r="Z25" s="897"/>
      <c r="AA25" s="897"/>
      <c r="AB25" s="842"/>
      <c r="AC25" s="842"/>
      <c r="AD25" s="882"/>
      <c r="AE25" s="880"/>
      <c r="AF25" s="707"/>
    </row>
    <row r="26" spans="6:34" ht="13.2" customHeight="1" x14ac:dyDescent="0.2">
      <c r="F26" s="1158" t="s">
        <v>388</v>
      </c>
      <c r="G26" s="711"/>
      <c r="H26" s="711"/>
      <c r="I26" s="711"/>
      <c r="J26" s="711"/>
      <c r="K26" s="711"/>
      <c r="L26" s="711"/>
      <c r="M26" s="711"/>
      <c r="N26" s="712"/>
      <c r="O26" s="712"/>
      <c r="P26" s="713"/>
      <c r="Q26" s="714"/>
      <c r="T26" s="895" t="s">
        <v>152</v>
      </c>
      <c r="U26" s="886" t="s">
        <v>276</v>
      </c>
      <c r="V26" s="705">
        <v>7.0000000000000001E-3</v>
      </c>
      <c r="W26" s="706">
        <v>7.0000000000000001E-3</v>
      </c>
      <c r="X26" s="706">
        <v>6.0000000000000001E-3</v>
      </c>
      <c r="Y26" s="706">
        <v>8.0000000000000002E-3</v>
      </c>
      <c r="Z26" s="706">
        <v>1.4999999999999999E-2</v>
      </c>
      <c r="AA26" s="879">
        <v>8.0000000000000002E-3</v>
      </c>
      <c r="AB26" s="705"/>
      <c r="AC26" s="717"/>
      <c r="AD26" s="883"/>
      <c r="AE26" s="880"/>
      <c r="AF26" s="707"/>
    </row>
    <row r="27" spans="6:34" ht="13.2" customHeight="1" x14ac:dyDescent="0.2">
      <c r="F27" s="1158" t="s">
        <v>358</v>
      </c>
      <c r="G27" s="711"/>
      <c r="H27" s="711"/>
      <c r="I27" s="711"/>
      <c r="J27" s="711"/>
      <c r="K27" s="711"/>
      <c r="L27" s="711"/>
      <c r="M27" s="711"/>
      <c r="N27" s="712"/>
      <c r="O27" s="712"/>
      <c r="P27" s="713"/>
      <c r="Q27" s="714"/>
      <c r="T27" s="704" t="s">
        <v>152</v>
      </c>
      <c r="U27" s="842" t="s">
        <v>277</v>
      </c>
      <c r="V27" s="897"/>
      <c r="W27" s="897"/>
      <c r="X27" s="897"/>
      <c r="Y27" s="897"/>
      <c r="Z27" s="897"/>
      <c r="AA27" s="897"/>
      <c r="AB27" s="842"/>
      <c r="AC27" s="842"/>
      <c r="AD27" s="882"/>
      <c r="AE27" s="880"/>
      <c r="AF27" s="707"/>
    </row>
    <row r="28" spans="6:34" x14ac:dyDescent="0.2">
      <c r="F28" s="1158" t="s">
        <v>184</v>
      </c>
      <c r="G28" s="711"/>
      <c r="H28" s="711"/>
      <c r="I28" s="711"/>
      <c r="J28" s="711"/>
      <c r="K28" s="711"/>
      <c r="L28" s="711"/>
      <c r="M28" s="711"/>
      <c r="N28" s="712"/>
      <c r="O28" s="712"/>
      <c r="P28" s="713"/>
      <c r="Q28" s="714"/>
      <c r="T28" s="895" t="s">
        <v>112</v>
      </c>
      <c r="U28" s="886" t="s">
        <v>276</v>
      </c>
      <c r="V28" s="705">
        <v>5.0000000000000001E-3</v>
      </c>
      <c r="W28" s="706">
        <v>4.0000000000000001E-3</v>
      </c>
      <c r="X28" s="706">
        <v>4.0000000000000001E-3</v>
      </c>
      <c r="Y28" s="706">
        <v>0</v>
      </c>
      <c r="Z28" s="706">
        <v>7.0000000000000001E-3</v>
      </c>
      <c r="AA28" s="879">
        <v>5.0000000000000001E-3</v>
      </c>
      <c r="AB28" s="705"/>
      <c r="AC28" s="717"/>
      <c r="AD28" s="883"/>
      <c r="AE28" s="880"/>
      <c r="AF28" s="707"/>
    </row>
    <row r="29" spans="6:34" x14ac:dyDescent="0.2">
      <c r="F29" s="1158" t="s">
        <v>264</v>
      </c>
      <c r="G29" s="711"/>
      <c r="H29" s="711"/>
      <c r="I29" s="711"/>
      <c r="J29" s="711"/>
      <c r="K29" s="711"/>
      <c r="L29" s="711"/>
      <c r="M29" s="711"/>
      <c r="N29" s="712"/>
      <c r="O29" s="712"/>
      <c r="P29" s="713"/>
      <c r="Q29" s="714"/>
      <c r="T29" s="704" t="s">
        <v>112</v>
      </c>
      <c r="U29" s="842" t="s">
        <v>277</v>
      </c>
      <c r="V29" s="897"/>
      <c r="W29" s="897"/>
      <c r="X29" s="897"/>
      <c r="Y29" s="897"/>
      <c r="Z29" s="897"/>
      <c r="AA29" s="897"/>
      <c r="AB29" s="842"/>
      <c r="AC29" s="842"/>
      <c r="AD29" s="882"/>
      <c r="AE29" s="880"/>
      <c r="AF29" s="707"/>
    </row>
    <row r="30" spans="6:34" x14ac:dyDescent="0.2">
      <c r="F30" s="1158" t="s">
        <v>386</v>
      </c>
      <c r="G30" s="711"/>
      <c r="H30" s="711"/>
      <c r="I30" s="711"/>
      <c r="J30" s="711"/>
      <c r="K30" s="711"/>
      <c r="L30" s="711"/>
      <c r="M30" s="711"/>
      <c r="N30" s="712"/>
      <c r="O30" s="712"/>
      <c r="P30" s="713"/>
      <c r="Q30" s="714"/>
      <c r="T30" s="895" t="s">
        <v>164</v>
      </c>
      <c r="U30" s="886" t="s">
        <v>276</v>
      </c>
      <c r="V30" s="705">
        <v>1.2999999999999999E-2</v>
      </c>
      <c r="W30" s="706">
        <v>0.01</v>
      </c>
      <c r="X30" s="706">
        <v>8.0000000000000002E-3</v>
      </c>
      <c r="Y30" s="706">
        <v>8.9999999999999993E-3</v>
      </c>
      <c r="Z30" s="706">
        <v>8.0000000000000002E-3</v>
      </c>
      <c r="AA30" s="879">
        <v>1.0999999999999999E-2</v>
      </c>
      <c r="AB30" s="705"/>
      <c r="AC30" s="717"/>
      <c r="AD30" s="883"/>
      <c r="AE30" s="880"/>
      <c r="AF30" s="707"/>
    </row>
    <row r="31" spans="6:34" ht="13.2" customHeight="1" x14ac:dyDescent="0.2">
      <c r="F31" s="1158" t="s">
        <v>387</v>
      </c>
      <c r="G31" s="711"/>
      <c r="H31" s="711"/>
      <c r="I31" s="711"/>
      <c r="J31" s="711"/>
      <c r="K31" s="711"/>
      <c r="L31" s="711"/>
      <c r="M31" s="711"/>
      <c r="N31" s="712"/>
      <c r="O31" s="712"/>
      <c r="P31" s="713"/>
      <c r="Q31" s="714"/>
      <c r="T31" s="704" t="s">
        <v>164</v>
      </c>
      <c r="U31" s="842" t="s">
        <v>277</v>
      </c>
      <c r="V31" s="897"/>
      <c r="W31" s="897"/>
      <c r="X31" s="897"/>
      <c r="Y31" s="897"/>
      <c r="Z31" s="897"/>
      <c r="AA31" s="897"/>
      <c r="AB31" s="842"/>
      <c r="AC31" s="842"/>
      <c r="AD31" s="882"/>
      <c r="AE31" s="880"/>
      <c r="AF31" s="707"/>
    </row>
    <row r="32" spans="6:34" ht="13.2" customHeight="1" x14ac:dyDescent="0.2">
      <c r="F32" s="1158" t="s">
        <v>407</v>
      </c>
      <c r="G32" s="711"/>
      <c r="H32" s="711"/>
      <c r="I32" s="711"/>
      <c r="J32" s="711"/>
      <c r="K32" s="711"/>
      <c r="L32" s="711"/>
      <c r="M32" s="711"/>
      <c r="N32" s="712"/>
      <c r="O32" s="712"/>
      <c r="P32" s="713"/>
      <c r="Q32" s="714"/>
      <c r="T32" s="895" t="s">
        <v>261</v>
      </c>
      <c r="U32" s="886" t="s">
        <v>276</v>
      </c>
      <c r="V32" s="705"/>
      <c r="W32" s="706"/>
      <c r="X32" s="706"/>
      <c r="Y32" s="706"/>
      <c r="Z32" s="706"/>
      <c r="AA32" s="879"/>
      <c r="AB32" s="705"/>
      <c r="AC32" s="706"/>
      <c r="AD32" s="879"/>
      <c r="AE32" s="880"/>
      <c r="AF32" s="707"/>
    </row>
    <row r="33" spans="3:32" x14ac:dyDescent="0.2">
      <c r="F33" s="1158"/>
      <c r="G33" s="711"/>
      <c r="H33" s="711"/>
      <c r="I33" s="711"/>
      <c r="J33" s="711"/>
      <c r="K33" s="711"/>
      <c r="L33" s="711"/>
      <c r="M33" s="711"/>
      <c r="N33" s="712"/>
      <c r="O33" s="712"/>
      <c r="P33" s="713"/>
      <c r="Q33" s="714"/>
      <c r="T33" s="716" t="s">
        <v>261</v>
      </c>
      <c r="U33" s="842" t="s">
        <v>277</v>
      </c>
      <c r="V33" s="897"/>
      <c r="W33" s="897"/>
      <c r="X33" s="897"/>
      <c r="Y33" s="897"/>
      <c r="Z33" s="897"/>
      <c r="AA33" s="897"/>
      <c r="AB33" s="842"/>
      <c r="AC33" s="842"/>
      <c r="AD33" s="882"/>
      <c r="AE33" s="880"/>
      <c r="AF33" s="707"/>
    </row>
    <row r="34" spans="3:32" x14ac:dyDescent="0.2">
      <c r="F34" s="715"/>
      <c r="G34" s="711"/>
      <c r="H34" s="711"/>
      <c r="I34" s="711"/>
      <c r="J34" s="711"/>
      <c r="K34" s="711"/>
      <c r="L34" s="711"/>
      <c r="M34" s="711"/>
      <c r="N34" s="712"/>
      <c r="O34" s="712"/>
      <c r="P34" s="713"/>
      <c r="Q34" s="714"/>
      <c r="T34" s="895" t="s">
        <v>259</v>
      </c>
      <c r="U34" s="886" t="s">
        <v>276</v>
      </c>
      <c r="V34" s="705"/>
      <c r="W34" s="706"/>
      <c r="X34" s="706"/>
      <c r="Y34" s="706"/>
      <c r="Z34" s="706"/>
      <c r="AA34" s="879"/>
      <c r="AB34" s="705"/>
      <c r="AC34" s="706"/>
      <c r="AD34" s="879"/>
      <c r="AE34" s="880"/>
      <c r="AF34" s="707"/>
    </row>
    <row r="35" spans="3:32" x14ac:dyDescent="0.2">
      <c r="F35" s="715"/>
      <c r="G35" s="711"/>
      <c r="H35" s="711"/>
      <c r="I35" s="711"/>
      <c r="J35" s="711"/>
      <c r="K35" s="711"/>
      <c r="L35" s="711"/>
      <c r="M35" s="711"/>
      <c r="N35" s="712"/>
      <c r="O35" s="712"/>
      <c r="P35" s="713"/>
      <c r="Q35" s="714"/>
      <c r="T35" s="716" t="s">
        <v>259</v>
      </c>
      <c r="U35" s="842" t="s">
        <v>277</v>
      </c>
      <c r="V35" s="897"/>
      <c r="W35" s="897"/>
      <c r="X35" s="897"/>
      <c r="Y35" s="897"/>
      <c r="Z35" s="897"/>
      <c r="AA35" s="897"/>
      <c r="AB35" s="842"/>
      <c r="AC35" s="842"/>
      <c r="AD35" s="882"/>
      <c r="AE35" s="880"/>
      <c r="AF35" s="707"/>
    </row>
    <row r="36" spans="3:32" x14ac:dyDescent="0.2">
      <c r="F36" s="715"/>
      <c r="G36" s="711"/>
      <c r="H36" s="711"/>
      <c r="I36" s="711"/>
      <c r="J36" s="711"/>
      <c r="K36" s="711"/>
      <c r="L36" s="711"/>
      <c r="M36" s="711"/>
      <c r="N36" s="712"/>
      <c r="O36" s="712"/>
      <c r="P36" s="713"/>
      <c r="Q36" s="714"/>
      <c r="T36" s="895" t="s">
        <v>260</v>
      </c>
      <c r="U36" s="886" t="s">
        <v>276</v>
      </c>
      <c r="V36" s="705"/>
      <c r="W36" s="705"/>
      <c r="X36" s="705"/>
      <c r="Y36" s="705"/>
      <c r="Z36" s="705"/>
      <c r="AA36" s="879"/>
      <c r="AB36" s="705"/>
      <c r="AC36" s="706"/>
      <c r="AD36" s="879"/>
      <c r="AE36" s="880"/>
      <c r="AF36" s="707"/>
    </row>
    <row r="37" spans="3:32" x14ac:dyDescent="0.2">
      <c r="F37" s="715"/>
      <c r="G37" s="711"/>
      <c r="H37" s="711"/>
      <c r="I37" s="711"/>
      <c r="J37" s="711"/>
      <c r="K37" s="711"/>
      <c r="L37" s="711"/>
      <c r="M37" s="711"/>
      <c r="N37" s="712"/>
      <c r="O37" s="712"/>
      <c r="P37" s="713"/>
      <c r="Q37" s="714"/>
      <c r="T37" s="716" t="s">
        <v>260</v>
      </c>
      <c r="U37" s="842" t="s">
        <v>277</v>
      </c>
      <c r="V37" s="898"/>
      <c r="W37" s="898"/>
      <c r="X37" s="898"/>
      <c r="Y37" s="898"/>
      <c r="Z37" s="898"/>
      <c r="AA37" s="898"/>
      <c r="AB37" s="842"/>
      <c r="AC37" s="842"/>
      <c r="AD37" s="882"/>
      <c r="AE37" s="880"/>
      <c r="AF37" s="707"/>
    </row>
    <row r="38" spans="3:32" x14ac:dyDescent="0.2">
      <c r="F38" s="715"/>
      <c r="G38" s="711"/>
      <c r="H38" s="711"/>
      <c r="I38" s="711"/>
      <c r="J38" s="711"/>
      <c r="K38" s="711"/>
      <c r="L38" s="711"/>
      <c r="M38" s="711"/>
      <c r="N38" s="712"/>
      <c r="O38" s="712"/>
      <c r="P38" s="713"/>
      <c r="Q38" s="714"/>
      <c r="T38" s="896" t="s">
        <v>268</v>
      </c>
      <c r="U38" s="886" t="s">
        <v>276</v>
      </c>
      <c r="V38" s="705">
        <v>1.6E-2</v>
      </c>
      <c r="W38" s="706">
        <v>1.2999999999999999E-2</v>
      </c>
      <c r="X38" s="706">
        <v>1.2E-2</v>
      </c>
      <c r="Y38" s="706">
        <v>1.4E-2</v>
      </c>
      <c r="Z38" s="706">
        <v>1.0999999999999999E-2</v>
      </c>
      <c r="AA38" s="879">
        <v>1.2E-2</v>
      </c>
      <c r="AB38" s="705"/>
      <c r="AC38" s="706"/>
      <c r="AD38" s="879"/>
      <c r="AE38" s="880"/>
      <c r="AF38" s="707"/>
    </row>
    <row r="39" spans="3:32" x14ac:dyDescent="0.2">
      <c r="F39" s="715"/>
      <c r="G39" s="711"/>
      <c r="H39" s="711"/>
      <c r="I39" s="711"/>
      <c r="J39" s="711"/>
      <c r="K39" s="711"/>
      <c r="L39" s="711"/>
      <c r="M39" s="711"/>
      <c r="N39" s="712"/>
      <c r="O39" s="712"/>
      <c r="P39" s="713"/>
      <c r="Q39" s="714"/>
      <c r="T39" s="888" t="s">
        <v>268</v>
      </c>
      <c r="U39" s="842" t="s">
        <v>277</v>
      </c>
      <c r="V39" s="897"/>
      <c r="W39" s="897"/>
      <c r="X39" s="897"/>
      <c r="Y39" s="897"/>
      <c r="Z39" s="897"/>
      <c r="AA39" s="897"/>
      <c r="AB39" s="842"/>
      <c r="AC39" s="842"/>
      <c r="AD39" s="882"/>
      <c r="AE39" s="880"/>
      <c r="AF39" s="707"/>
    </row>
    <row r="40" spans="3:32" x14ac:dyDescent="0.2">
      <c r="F40" s="715"/>
      <c r="G40" s="711"/>
      <c r="H40" s="711"/>
      <c r="I40" s="711"/>
      <c r="J40" s="711"/>
      <c r="K40" s="711"/>
      <c r="L40" s="711"/>
      <c r="M40" s="711"/>
      <c r="N40" s="712"/>
      <c r="O40" s="712"/>
      <c r="P40" s="713"/>
      <c r="Q40" s="714"/>
      <c r="T40" s="889" t="s">
        <v>292</v>
      </c>
      <c r="U40" s="886" t="s">
        <v>276</v>
      </c>
      <c r="V40" s="705">
        <v>6.0000000000000001E-3</v>
      </c>
      <c r="W40" s="706">
        <v>4.0000000000000001E-3</v>
      </c>
      <c r="X40" s="706">
        <v>4.0000000000000001E-3</v>
      </c>
      <c r="Y40" s="706">
        <v>5.0000000000000001E-3</v>
      </c>
      <c r="Z40" s="706">
        <v>3.0000000000000001E-3</v>
      </c>
      <c r="AA40" s="879">
        <v>4.0000000000000001E-3</v>
      </c>
      <c r="AB40" s="705"/>
      <c r="AC40" s="706"/>
      <c r="AD40" s="879"/>
      <c r="AE40" s="880"/>
      <c r="AF40" s="707"/>
    </row>
    <row r="41" spans="3:32" ht="12" thickBot="1" x14ac:dyDescent="0.25">
      <c r="C41" s="686" t="s">
        <v>43</v>
      </c>
      <c r="D41" s="709">
        <v>0.2</v>
      </c>
      <c r="F41" s="724"/>
      <c r="G41" s="802"/>
      <c r="H41" s="802"/>
      <c r="I41" s="802"/>
      <c r="J41" s="802"/>
      <c r="K41" s="802"/>
      <c r="L41" s="802"/>
      <c r="M41" s="802"/>
      <c r="N41" s="713"/>
      <c r="O41" s="713"/>
      <c r="P41" s="713"/>
      <c r="Q41" s="714"/>
      <c r="T41" s="890" t="s">
        <v>292</v>
      </c>
      <c r="U41" s="842" t="s">
        <v>277</v>
      </c>
      <c r="V41" s="897"/>
      <c r="W41" s="897"/>
      <c r="X41" s="897"/>
      <c r="Y41" s="897"/>
      <c r="Z41" s="897"/>
      <c r="AA41" s="897"/>
      <c r="AB41" s="842"/>
      <c r="AC41" s="842"/>
      <c r="AD41" s="882"/>
      <c r="AE41" s="880"/>
      <c r="AF41" s="707"/>
    </row>
    <row r="42" spans="3:32" ht="12" thickBot="1" x14ac:dyDescent="0.25">
      <c r="C42" s="686" t="s">
        <v>44</v>
      </c>
      <c r="D42" s="709">
        <v>0.2</v>
      </c>
      <c r="F42" s="965" t="s">
        <v>207</v>
      </c>
      <c r="G42" s="952"/>
      <c r="H42" s="952"/>
      <c r="I42" s="952"/>
      <c r="J42" s="952"/>
      <c r="K42" s="952"/>
      <c r="L42" s="952"/>
      <c r="M42" s="725"/>
      <c r="N42" s="726"/>
      <c r="O42" s="726"/>
      <c r="P42" s="727"/>
      <c r="Q42" s="728"/>
      <c r="T42" s="704" t="s">
        <v>117</v>
      </c>
      <c r="U42" s="886" t="s">
        <v>276</v>
      </c>
      <c r="V42" s="705"/>
      <c r="W42" s="705"/>
      <c r="X42" s="706"/>
      <c r="Y42" s="706"/>
      <c r="Z42" s="706"/>
      <c r="AA42" s="706"/>
      <c r="AB42" s="705"/>
      <c r="AC42" s="705"/>
      <c r="AD42" s="706"/>
      <c r="AE42" s="880"/>
      <c r="AF42" s="707"/>
    </row>
    <row r="43" spans="3:32" x14ac:dyDescent="0.2">
      <c r="F43" s="715" t="s">
        <v>251</v>
      </c>
      <c r="G43" s="711"/>
      <c r="H43" s="711"/>
      <c r="I43" s="711"/>
      <c r="J43" s="711"/>
      <c r="K43" s="711"/>
      <c r="L43" s="711"/>
      <c r="M43" s="711"/>
      <c r="N43" s="712"/>
      <c r="O43" s="712"/>
      <c r="P43" s="713"/>
      <c r="Q43" s="714"/>
      <c r="T43" s="884" t="s">
        <v>117</v>
      </c>
      <c r="U43" s="842" t="s">
        <v>277</v>
      </c>
      <c r="V43" s="897"/>
      <c r="W43" s="897"/>
      <c r="X43" s="897"/>
      <c r="Y43" s="897"/>
      <c r="Z43" s="897"/>
      <c r="AA43" s="897"/>
      <c r="AB43" s="887"/>
      <c r="AC43" s="842"/>
      <c r="AD43" s="842"/>
      <c r="AE43" s="880"/>
      <c r="AF43" s="707"/>
    </row>
    <row r="44" spans="3:32" x14ac:dyDescent="0.2">
      <c r="F44" s="715" t="s">
        <v>304</v>
      </c>
      <c r="G44" s="711"/>
      <c r="H44" s="711"/>
      <c r="I44" s="711"/>
      <c r="J44" s="711"/>
      <c r="K44" s="711"/>
      <c r="L44" s="711"/>
      <c r="M44" s="711"/>
      <c r="N44" s="712"/>
      <c r="O44" s="712"/>
      <c r="P44" s="713"/>
      <c r="Q44" s="714"/>
      <c r="T44" s="719"/>
      <c r="U44" s="719"/>
      <c r="V44" s="718">
        <f t="shared" ref="V44:AA45" si="0">V4+V6+V8+V10+V12+V14+V16+V18+V20+V22+V24+V26+V28+V30+V32+V34+V36+V38+V40</f>
        <v>1</v>
      </c>
      <c r="W44" s="718">
        <f t="shared" si="0"/>
        <v>1</v>
      </c>
      <c r="X44" s="718">
        <f t="shared" si="0"/>
        <v>1</v>
      </c>
      <c r="Y44" s="718">
        <f t="shared" si="0"/>
        <v>1</v>
      </c>
      <c r="Z44" s="718">
        <f t="shared" si="0"/>
        <v>1</v>
      </c>
      <c r="AA44" s="718">
        <f t="shared" si="0"/>
        <v>1</v>
      </c>
      <c r="AB44" s="718"/>
      <c r="AC44" s="718"/>
      <c r="AD44" s="718"/>
      <c r="AE44" s="718"/>
      <c r="AF44" s="718"/>
    </row>
    <row r="45" spans="3:32" x14ac:dyDescent="0.2">
      <c r="F45" s="724" t="s">
        <v>257</v>
      </c>
      <c r="G45" s="711"/>
      <c r="H45" s="711"/>
      <c r="I45" s="711"/>
      <c r="J45" s="711"/>
      <c r="K45" s="711"/>
      <c r="L45" s="711"/>
      <c r="M45" s="711"/>
      <c r="N45" s="712"/>
      <c r="O45" s="712"/>
      <c r="P45" s="713"/>
      <c r="Q45" s="714"/>
      <c r="T45" s="685"/>
      <c r="U45" s="685"/>
      <c r="V45" s="718">
        <f t="shared" si="0"/>
        <v>0</v>
      </c>
      <c r="W45" s="718">
        <f t="shared" si="0"/>
        <v>0</v>
      </c>
      <c r="X45" s="718">
        <f t="shared" si="0"/>
        <v>0</v>
      </c>
      <c r="Y45" s="718">
        <f t="shared" si="0"/>
        <v>0</v>
      </c>
      <c r="Z45" s="718">
        <f t="shared" si="0"/>
        <v>0</v>
      </c>
      <c r="AA45" s="718">
        <f t="shared" si="0"/>
        <v>0</v>
      </c>
      <c r="AB45" s="718"/>
      <c r="AC45" s="718"/>
      <c r="AD45" s="718"/>
      <c r="AE45" s="718"/>
      <c r="AF45" s="718"/>
    </row>
    <row r="46" spans="3:32" x14ac:dyDescent="0.2">
      <c r="F46" s="724" t="s">
        <v>171</v>
      </c>
      <c r="G46" s="711"/>
      <c r="H46" s="711"/>
      <c r="I46" s="711"/>
      <c r="J46" s="711"/>
      <c r="K46" s="711"/>
      <c r="L46" s="711"/>
      <c r="M46" s="711"/>
      <c r="N46" s="712"/>
      <c r="O46" s="712"/>
      <c r="P46" s="713"/>
      <c r="Q46" s="714"/>
      <c r="T46" s="678"/>
      <c r="U46" s="683"/>
      <c r="V46" s="678"/>
      <c r="W46" s="684"/>
      <c r="X46" s="685"/>
      <c r="Z46" s="679"/>
      <c r="AA46" s="703"/>
      <c r="AC46" s="718"/>
    </row>
    <row r="47" spans="3:32" x14ac:dyDescent="0.2">
      <c r="F47" s="724" t="s">
        <v>166</v>
      </c>
      <c r="G47" s="711"/>
      <c r="H47" s="711"/>
      <c r="I47" s="711"/>
      <c r="J47" s="711"/>
      <c r="K47" s="711"/>
      <c r="L47" s="711"/>
      <c r="M47" s="711"/>
      <c r="N47" s="712"/>
      <c r="O47" s="712"/>
      <c r="P47" s="713"/>
      <c r="Q47" s="714"/>
      <c r="T47" s="678"/>
      <c r="U47" s="683"/>
      <c r="V47" s="678"/>
      <c r="W47" s="684"/>
      <c r="X47" s="685"/>
      <c r="Z47" s="679"/>
    </row>
    <row r="48" spans="3:32" x14ac:dyDescent="0.2">
      <c r="F48" s="724" t="s">
        <v>239</v>
      </c>
      <c r="G48" s="711"/>
      <c r="H48" s="711"/>
      <c r="I48" s="711"/>
      <c r="J48" s="711"/>
      <c r="K48" s="711"/>
      <c r="L48" s="711"/>
      <c r="M48" s="711"/>
      <c r="N48" s="712"/>
      <c r="O48" s="712"/>
      <c r="P48" s="713"/>
      <c r="Q48" s="714"/>
      <c r="T48" s="678"/>
      <c r="U48" s="683"/>
      <c r="V48" s="678"/>
      <c r="W48" s="684"/>
      <c r="X48" s="685"/>
      <c r="Z48" s="679"/>
    </row>
    <row r="49" spans="1:28" ht="12" thickBot="1" x14ac:dyDescent="0.25">
      <c r="A49" s="729"/>
      <c r="F49" s="724" t="s">
        <v>238</v>
      </c>
      <c r="G49" s="711"/>
      <c r="H49" s="711"/>
      <c r="I49" s="711"/>
      <c r="J49" s="711"/>
      <c r="K49" s="711"/>
      <c r="L49" s="711"/>
      <c r="M49" s="711"/>
      <c r="N49" s="712"/>
      <c r="O49" s="712"/>
      <c r="P49" s="713"/>
      <c r="Q49" s="714"/>
      <c r="T49" s="678" t="s">
        <v>281</v>
      </c>
      <c r="U49" s="683"/>
      <c r="V49" s="678"/>
      <c r="W49" s="684"/>
      <c r="X49" s="685"/>
      <c r="Z49" s="679"/>
    </row>
    <row r="50" spans="1:28" x14ac:dyDescent="0.2">
      <c r="F50" s="724" t="s">
        <v>263</v>
      </c>
      <c r="G50" s="711"/>
      <c r="H50" s="711"/>
      <c r="I50" s="711"/>
      <c r="J50" s="711"/>
      <c r="K50" s="711"/>
      <c r="L50" s="711"/>
      <c r="M50" s="711"/>
      <c r="N50" s="712"/>
      <c r="O50" s="712"/>
      <c r="P50" s="713"/>
      <c r="Q50" s="714"/>
      <c r="T50" s="680" t="s">
        <v>280</v>
      </c>
      <c r="U50" s="681" t="s">
        <v>279</v>
      </c>
      <c r="V50" s="1016" t="s">
        <v>245</v>
      </c>
      <c r="W50" s="1016" t="s">
        <v>246</v>
      </c>
      <c r="X50" s="1016" t="s">
        <v>247</v>
      </c>
      <c r="Y50" s="1016" t="s">
        <v>41</v>
      </c>
      <c r="Z50" s="1010" t="s">
        <v>319</v>
      </c>
      <c r="AA50" s="1017" t="s">
        <v>145</v>
      </c>
      <c r="AB50" s="720"/>
    </row>
    <row r="51" spans="1:28" x14ac:dyDescent="0.2">
      <c r="F51" s="724" t="s">
        <v>256</v>
      </c>
      <c r="G51" s="711"/>
      <c r="H51" s="711"/>
      <c r="I51" s="711"/>
      <c r="J51" s="711"/>
      <c r="K51" s="711"/>
      <c r="L51" s="711"/>
      <c r="M51" s="711"/>
      <c r="N51" s="712"/>
      <c r="O51" s="712"/>
      <c r="P51" s="713"/>
      <c r="Q51" s="714"/>
      <c r="T51" s="704" t="s">
        <v>278</v>
      </c>
      <c r="U51" s="721" t="s">
        <v>276</v>
      </c>
      <c r="V51" s="722">
        <v>658</v>
      </c>
      <c r="W51" s="722">
        <v>526</v>
      </c>
      <c r="X51" s="723">
        <v>470</v>
      </c>
      <c r="Y51" s="723">
        <v>405</v>
      </c>
      <c r="Z51" s="723">
        <v>572</v>
      </c>
      <c r="AA51" s="1011">
        <v>511</v>
      </c>
      <c r="AB51" s="720"/>
    </row>
    <row r="52" spans="1:28" x14ac:dyDescent="0.2">
      <c r="F52" s="724" t="s">
        <v>172</v>
      </c>
      <c r="G52" s="711"/>
      <c r="H52" s="711"/>
      <c r="I52" s="711"/>
      <c r="J52" s="711"/>
      <c r="K52" s="711"/>
      <c r="L52" s="711"/>
      <c r="M52" s="711"/>
      <c r="N52" s="712"/>
      <c r="O52" s="712"/>
      <c r="P52" s="713"/>
      <c r="Q52" s="714"/>
      <c r="T52" s="704" t="s">
        <v>278</v>
      </c>
      <c r="U52" s="721" t="s">
        <v>277</v>
      </c>
      <c r="V52" s="723">
        <v>711</v>
      </c>
      <c r="W52" s="723">
        <v>568</v>
      </c>
      <c r="X52" s="723">
        <v>508</v>
      </c>
      <c r="Y52" s="723">
        <v>437</v>
      </c>
      <c r="Z52" s="723">
        <v>618</v>
      </c>
      <c r="AA52" s="1011">
        <v>552</v>
      </c>
      <c r="AB52" s="720"/>
    </row>
    <row r="53" spans="1:28" x14ac:dyDescent="0.2">
      <c r="F53" s="724" t="s">
        <v>141</v>
      </c>
      <c r="G53" s="711"/>
      <c r="H53" s="711"/>
      <c r="I53" s="711"/>
      <c r="J53" s="711"/>
      <c r="K53" s="711"/>
      <c r="L53" s="711"/>
      <c r="M53" s="711"/>
      <c r="N53" s="712"/>
      <c r="O53" s="712"/>
      <c r="P53" s="713"/>
      <c r="Q53" s="714"/>
      <c r="T53" s="704" t="s">
        <v>323</v>
      </c>
      <c r="U53" s="721" t="s">
        <v>276</v>
      </c>
      <c r="V53" s="723">
        <v>691</v>
      </c>
      <c r="W53" s="723">
        <v>552</v>
      </c>
      <c r="X53" s="723">
        <v>494</v>
      </c>
      <c r="Y53" s="723">
        <v>425</v>
      </c>
      <c r="Z53" s="723">
        <v>601</v>
      </c>
      <c r="AA53" s="1011">
        <v>537</v>
      </c>
      <c r="AB53" s="720"/>
    </row>
    <row r="54" spans="1:28" x14ac:dyDescent="0.2">
      <c r="F54" s="724" t="s">
        <v>249</v>
      </c>
      <c r="G54" s="711"/>
      <c r="H54" s="711"/>
      <c r="I54" s="711"/>
      <c r="J54" s="711"/>
      <c r="K54" s="711"/>
      <c r="L54" s="711"/>
      <c r="M54" s="711"/>
      <c r="N54" s="712"/>
      <c r="O54" s="712"/>
      <c r="P54" s="713"/>
      <c r="Q54" s="714"/>
      <c r="T54" s="704" t="s">
        <v>323</v>
      </c>
      <c r="U54" s="721" t="s">
        <v>277</v>
      </c>
      <c r="V54" s="723">
        <v>746</v>
      </c>
      <c r="W54" s="723">
        <v>596</v>
      </c>
      <c r="X54" s="723">
        <v>534</v>
      </c>
      <c r="Y54" s="723">
        <v>459</v>
      </c>
      <c r="Z54" s="723">
        <v>649</v>
      </c>
      <c r="AA54" s="1011">
        <v>580</v>
      </c>
      <c r="AB54" s="720"/>
    </row>
    <row r="55" spans="1:28" x14ac:dyDescent="0.2">
      <c r="F55" s="724" t="s">
        <v>250</v>
      </c>
      <c r="G55" s="711"/>
      <c r="H55" s="711"/>
      <c r="I55" s="711"/>
      <c r="J55" s="711"/>
      <c r="K55" s="711"/>
      <c r="L55" s="711"/>
      <c r="M55" s="711"/>
      <c r="N55" s="712"/>
      <c r="O55" s="712"/>
      <c r="P55" s="713"/>
      <c r="Q55" s="714"/>
      <c r="T55" s="704"/>
      <c r="U55" s="721"/>
      <c r="V55" s="723"/>
      <c r="W55" s="723"/>
      <c r="X55" s="723"/>
      <c r="Y55" s="723"/>
      <c r="Z55" s="723"/>
      <c r="AA55" s="1011"/>
      <c r="AB55" s="720"/>
    </row>
    <row r="56" spans="1:28" x14ac:dyDescent="0.2">
      <c r="F56" s="724"/>
      <c r="G56" s="710"/>
      <c r="H56" s="710"/>
      <c r="I56" s="710"/>
      <c r="J56" s="710"/>
      <c r="K56" s="710"/>
      <c r="L56" s="710"/>
      <c r="M56" s="711"/>
      <c r="N56" s="712"/>
      <c r="O56" s="712"/>
      <c r="P56" s="713"/>
      <c r="Q56" s="714"/>
      <c r="T56" s="704"/>
      <c r="U56" s="721"/>
      <c r="V56" s="723"/>
      <c r="W56" s="723"/>
      <c r="X56" s="723"/>
      <c r="Y56" s="723"/>
      <c r="Z56" s="723"/>
      <c r="AA56" s="1011"/>
      <c r="AB56" s="720"/>
    </row>
    <row r="57" spans="1:28" x14ac:dyDescent="0.2">
      <c r="F57" s="724"/>
      <c r="G57" s="710"/>
      <c r="H57" s="710"/>
      <c r="I57" s="710"/>
      <c r="J57" s="710"/>
      <c r="K57" s="710"/>
      <c r="L57" s="710"/>
      <c r="M57" s="711"/>
      <c r="N57" s="712"/>
      <c r="O57" s="712"/>
      <c r="P57" s="713"/>
      <c r="Q57" s="714"/>
      <c r="T57" s="704"/>
      <c r="U57" s="721"/>
      <c r="V57" s="723"/>
      <c r="W57" s="723"/>
      <c r="X57" s="723"/>
      <c r="Y57" s="723"/>
      <c r="Z57" s="723"/>
      <c r="AA57" s="1011"/>
      <c r="AB57" s="720"/>
    </row>
    <row r="58" spans="1:28" ht="12" thickBot="1" x14ac:dyDescent="0.25">
      <c r="F58" s="724"/>
      <c r="G58" s="710"/>
      <c r="H58" s="710"/>
      <c r="I58" s="710"/>
      <c r="J58" s="710"/>
      <c r="K58" s="710"/>
      <c r="L58" s="710"/>
      <c r="M58" s="711"/>
      <c r="N58" s="712"/>
      <c r="O58" s="712"/>
      <c r="P58" s="713"/>
      <c r="Q58" s="714"/>
      <c r="T58" s="1012"/>
      <c r="U58" s="1013"/>
      <c r="V58" s="1014"/>
      <c r="W58" s="1014"/>
      <c r="X58" s="1014"/>
      <c r="Y58" s="1014"/>
      <c r="Z58" s="1014"/>
      <c r="AA58" s="1015"/>
      <c r="AB58" s="720"/>
    </row>
    <row r="59" spans="1:28" x14ac:dyDescent="0.2">
      <c r="F59" s="724"/>
      <c r="G59" s="710"/>
      <c r="H59" s="710"/>
      <c r="I59" s="710"/>
      <c r="J59" s="710"/>
      <c r="K59" s="710"/>
      <c r="L59" s="710"/>
      <c r="M59" s="711"/>
      <c r="N59" s="712"/>
      <c r="O59" s="712"/>
      <c r="P59" s="713"/>
      <c r="Q59" s="714"/>
      <c r="T59" s="678"/>
      <c r="U59" s="683"/>
      <c r="V59" s="678"/>
      <c r="W59" s="684"/>
      <c r="X59" s="685"/>
      <c r="Z59" s="679"/>
      <c r="AA59" s="720"/>
      <c r="AB59" s="720"/>
    </row>
    <row r="60" spans="1:28" ht="13.8" thickBot="1" x14ac:dyDescent="0.25">
      <c r="C60" s="736"/>
      <c r="F60" s="724"/>
      <c r="G60" s="710"/>
      <c r="H60" s="710"/>
      <c r="I60" s="710"/>
      <c r="J60" s="710"/>
      <c r="K60" s="710"/>
      <c r="L60" s="710"/>
      <c r="M60" s="711"/>
      <c r="N60" s="712"/>
      <c r="O60" s="712"/>
      <c r="P60" s="713"/>
      <c r="Q60" s="714"/>
      <c r="T60" s="678"/>
      <c r="U60" s="683"/>
      <c r="V60" s="1018" t="s">
        <v>246</v>
      </c>
      <c r="W60" s="1018" t="s">
        <v>245</v>
      </c>
      <c r="X60" s="1018" t="s">
        <v>321</v>
      </c>
      <c r="Y60" s="1018" t="s">
        <v>247</v>
      </c>
      <c r="Z60" s="1018" t="s">
        <v>41</v>
      </c>
      <c r="AA60" s="1019" t="s">
        <v>322</v>
      </c>
      <c r="AB60" s="720"/>
    </row>
    <row r="61" spans="1:28" ht="13.8" thickBot="1" x14ac:dyDescent="0.25">
      <c r="C61" s="736"/>
      <c r="F61" s="724"/>
      <c r="G61" s="710"/>
      <c r="H61" s="710"/>
      <c r="I61" s="710"/>
      <c r="J61" s="710"/>
      <c r="K61" s="710"/>
      <c r="L61" s="710"/>
      <c r="M61" s="711"/>
      <c r="N61" s="712"/>
      <c r="O61" s="712"/>
      <c r="P61" s="713"/>
      <c r="Q61" s="714"/>
      <c r="T61" s="678"/>
      <c r="U61" s="683"/>
      <c r="V61" s="1020">
        <v>526</v>
      </c>
      <c r="W61" s="1020">
        <v>658</v>
      </c>
      <c r="X61" s="1020">
        <v>511</v>
      </c>
      <c r="Y61" s="1020">
        <v>470</v>
      </c>
      <c r="Z61" s="1020">
        <v>405</v>
      </c>
      <c r="AA61" s="1020">
        <v>572</v>
      </c>
      <c r="AB61" s="720"/>
    </row>
    <row r="62" spans="1:28" ht="13.8" thickBot="1" x14ac:dyDescent="0.25">
      <c r="C62" s="736"/>
      <c r="F62" s="724"/>
      <c r="G62" s="710"/>
      <c r="H62" s="710"/>
      <c r="I62" s="710"/>
      <c r="J62" s="710"/>
      <c r="K62" s="710"/>
      <c r="L62" s="710"/>
      <c r="M62" s="711"/>
      <c r="N62" s="712"/>
      <c r="O62" s="712"/>
      <c r="P62" s="713"/>
      <c r="Q62" s="714"/>
      <c r="T62" s="678"/>
      <c r="U62" s="683"/>
      <c r="V62" s="1020">
        <v>568</v>
      </c>
      <c r="W62" s="1020">
        <v>711</v>
      </c>
      <c r="X62" s="1020">
        <v>552</v>
      </c>
      <c r="Y62" s="1020">
        <v>508</v>
      </c>
      <c r="Z62" s="1020">
        <v>437</v>
      </c>
      <c r="AA62" s="1020">
        <v>618</v>
      </c>
      <c r="AB62" s="720"/>
    </row>
    <row r="63" spans="1:28" ht="13.8" thickBot="1" x14ac:dyDescent="0.25">
      <c r="A63" s="737" t="s">
        <v>61</v>
      </c>
      <c r="C63" s="738"/>
      <c r="F63" s="724"/>
      <c r="G63" s="710"/>
      <c r="H63" s="710"/>
      <c r="I63" s="710"/>
      <c r="J63" s="710"/>
      <c r="K63" s="710"/>
      <c r="L63" s="710"/>
      <c r="M63" s="711"/>
      <c r="N63" s="712"/>
      <c r="O63" s="712"/>
      <c r="P63" s="713"/>
      <c r="Q63" s="714"/>
      <c r="T63" s="678"/>
      <c r="U63" s="683"/>
      <c r="V63" s="1021">
        <v>552</v>
      </c>
      <c r="W63" s="1021">
        <v>691</v>
      </c>
      <c r="X63" s="1021">
        <v>537</v>
      </c>
      <c r="Y63" s="1021">
        <v>494</v>
      </c>
      <c r="Z63" s="1021">
        <v>425</v>
      </c>
      <c r="AA63" s="1021">
        <v>601</v>
      </c>
      <c r="AB63" s="720"/>
    </row>
    <row r="64" spans="1:28" ht="13.8" thickBot="1" x14ac:dyDescent="0.25">
      <c r="B64" s="739"/>
      <c r="C64" s="736"/>
      <c r="F64" s="724"/>
      <c r="G64" s="710"/>
      <c r="H64" s="710"/>
      <c r="I64" s="710"/>
      <c r="J64" s="710"/>
      <c r="K64" s="710"/>
      <c r="L64" s="710"/>
      <c r="M64" s="711"/>
      <c r="N64" s="712"/>
      <c r="O64" s="712"/>
      <c r="P64" s="713"/>
      <c r="Q64" s="714"/>
      <c r="T64" s="678"/>
      <c r="U64" s="683"/>
      <c r="V64" s="1021">
        <v>596</v>
      </c>
      <c r="W64" s="1021">
        <v>746</v>
      </c>
      <c r="X64" s="1021">
        <v>580</v>
      </c>
      <c r="Y64" s="1021">
        <v>534</v>
      </c>
      <c r="Z64" s="1021">
        <v>459</v>
      </c>
      <c r="AA64" s="1021">
        <v>649</v>
      </c>
      <c r="AB64" s="720"/>
    </row>
    <row r="65" spans="1:28" ht="12" thickBot="1" x14ac:dyDescent="0.25">
      <c r="A65" s="740" t="s">
        <v>65</v>
      </c>
      <c r="C65" s="736"/>
      <c r="F65" s="730"/>
      <c r="G65" s="731"/>
      <c r="H65" s="731"/>
      <c r="I65" s="731"/>
      <c r="J65" s="731"/>
      <c r="K65" s="731"/>
      <c r="L65" s="731"/>
      <c r="M65" s="732"/>
      <c r="N65" s="733"/>
      <c r="O65" s="733"/>
      <c r="P65" s="734"/>
      <c r="Q65" s="735"/>
      <c r="T65" s="678"/>
      <c r="U65" s="683"/>
      <c r="V65" s="678"/>
      <c r="W65" s="684"/>
      <c r="X65" s="685"/>
      <c r="Z65" s="679"/>
      <c r="AB65" s="720"/>
    </row>
    <row r="66" spans="1:28" x14ac:dyDescent="0.2">
      <c r="A66" s="741">
        <v>0</v>
      </c>
      <c r="C66" s="736"/>
      <c r="F66" s="865" t="s">
        <v>253</v>
      </c>
      <c r="G66" s="699"/>
      <c r="H66" s="699"/>
      <c r="I66" s="699"/>
      <c r="J66" s="699"/>
      <c r="K66" s="699"/>
      <c r="L66" s="699"/>
      <c r="M66" s="699"/>
      <c r="N66" s="700"/>
      <c r="O66" s="700"/>
      <c r="P66" s="701"/>
      <c r="Q66" s="702"/>
      <c r="T66" s="678"/>
      <c r="U66" s="683"/>
      <c r="V66" s="678"/>
      <c r="W66" s="684"/>
      <c r="X66" s="685"/>
      <c r="Z66" s="679"/>
      <c r="AB66" s="720"/>
    </row>
    <row r="67" spans="1:28" x14ac:dyDescent="0.2">
      <c r="A67" s="741">
        <v>0.05</v>
      </c>
      <c r="C67" s="736"/>
      <c r="F67" s="715" t="s">
        <v>305</v>
      </c>
      <c r="G67" s="711"/>
      <c r="H67" s="711"/>
      <c r="I67" s="711"/>
      <c r="J67" s="711"/>
      <c r="K67" s="711"/>
      <c r="L67" s="711"/>
      <c r="M67" s="711"/>
      <c r="N67" s="712"/>
      <c r="O67" s="712"/>
      <c r="P67" s="713"/>
      <c r="Q67" s="714"/>
      <c r="T67" s="678"/>
      <c r="U67" s="683"/>
      <c r="V67" s="678"/>
      <c r="W67" s="684"/>
      <c r="X67" s="685"/>
      <c r="Z67" s="679"/>
      <c r="AB67" s="720"/>
    </row>
    <row r="68" spans="1:28" x14ac:dyDescent="0.2">
      <c r="C68" s="736"/>
      <c r="F68" s="715" t="s">
        <v>258</v>
      </c>
      <c r="G68" s="711"/>
      <c r="H68" s="711"/>
      <c r="I68" s="711"/>
      <c r="J68" s="711"/>
      <c r="K68" s="711"/>
      <c r="L68" s="711"/>
      <c r="M68" s="711"/>
      <c r="N68" s="712"/>
      <c r="O68" s="712"/>
      <c r="P68" s="713"/>
      <c r="Q68" s="714"/>
      <c r="T68" s="678"/>
      <c r="U68" s="683"/>
      <c r="V68" s="678"/>
      <c r="W68" s="684"/>
      <c r="X68" s="685"/>
      <c r="Z68" s="679"/>
      <c r="AB68" s="720"/>
    </row>
    <row r="69" spans="1:28" x14ac:dyDescent="0.2">
      <c r="A69" s="740" t="s">
        <v>66</v>
      </c>
      <c r="C69" s="736"/>
      <c r="F69" s="715" t="s">
        <v>173</v>
      </c>
      <c r="G69" s="711"/>
      <c r="H69" s="711"/>
      <c r="I69" s="711"/>
      <c r="J69" s="711"/>
      <c r="K69" s="711"/>
      <c r="L69" s="711"/>
      <c r="M69" s="711"/>
      <c r="N69" s="712"/>
      <c r="O69" s="712"/>
      <c r="P69" s="713"/>
      <c r="Q69" s="714"/>
      <c r="T69" s="678"/>
      <c r="U69" s="683"/>
      <c r="V69" s="678"/>
      <c r="W69" s="684"/>
      <c r="X69" s="685"/>
      <c r="Z69" s="679"/>
      <c r="AB69" s="720"/>
    </row>
    <row r="70" spans="1:28" x14ac:dyDescent="0.2">
      <c r="A70" s="741">
        <v>0</v>
      </c>
      <c r="C70" s="736"/>
      <c r="F70" s="961" t="s">
        <v>234</v>
      </c>
      <c r="G70" s="711"/>
      <c r="H70" s="711"/>
      <c r="I70" s="711"/>
      <c r="J70" s="711"/>
      <c r="K70" s="711"/>
      <c r="L70" s="711"/>
      <c r="M70" s="711"/>
      <c r="N70" s="712"/>
      <c r="O70" s="712"/>
      <c r="P70" s="713"/>
      <c r="Q70" s="714"/>
      <c r="T70" s="678"/>
      <c r="U70" s="683"/>
      <c r="V70" s="678" t="s">
        <v>484</v>
      </c>
      <c r="W70" s="684"/>
      <c r="X70" s="685"/>
      <c r="Z70" s="679"/>
      <c r="AB70" s="720"/>
    </row>
    <row r="71" spans="1:28" x14ac:dyDescent="0.2">
      <c r="A71" s="741">
        <v>0.17</v>
      </c>
      <c r="C71" s="736"/>
      <c r="D71" s="739"/>
      <c r="F71" s="961" t="s">
        <v>235</v>
      </c>
      <c r="G71" s="711"/>
      <c r="H71" s="711"/>
      <c r="I71" s="711"/>
      <c r="J71" s="711"/>
      <c r="K71" s="711"/>
      <c r="L71" s="711"/>
      <c r="M71" s="711"/>
      <c r="N71" s="712"/>
      <c r="O71" s="712"/>
      <c r="P71" s="713"/>
      <c r="Q71" s="714"/>
      <c r="T71" s="678"/>
      <c r="U71" s="683"/>
      <c r="V71" s="678" t="s">
        <v>480</v>
      </c>
      <c r="W71" s="684"/>
      <c r="X71" s="685">
        <v>950</v>
      </c>
      <c r="Z71" s="679"/>
      <c r="AB71" s="720"/>
    </row>
    <row r="72" spans="1:28" x14ac:dyDescent="0.2">
      <c r="A72" s="741">
        <v>0.22</v>
      </c>
      <c r="C72" s="736"/>
      <c r="F72" s="961" t="s">
        <v>236</v>
      </c>
      <c r="G72" s="711"/>
      <c r="H72" s="711"/>
      <c r="I72" s="711"/>
      <c r="J72" s="711"/>
      <c r="K72" s="711"/>
      <c r="L72" s="711"/>
      <c r="M72" s="711"/>
      <c r="N72" s="712"/>
      <c r="O72" s="712"/>
      <c r="P72" s="713"/>
      <c r="Q72" s="714"/>
      <c r="T72" s="678"/>
      <c r="U72" s="683"/>
      <c r="V72" s="678" t="s">
        <v>481</v>
      </c>
      <c r="W72" s="684"/>
      <c r="X72" s="685">
        <v>1200</v>
      </c>
      <c r="Z72" s="679"/>
    </row>
    <row r="73" spans="1:28" x14ac:dyDescent="0.2">
      <c r="A73" s="741">
        <v>0.24</v>
      </c>
      <c r="C73" s="736"/>
      <c r="F73" s="715" t="s">
        <v>326</v>
      </c>
      <c r="G73" s="711"/>
      <c r="H73" s="711"/>
      <c r="I73" s="711"/>
      <c r="J73" s="711"/>
      <c r="K73" s="711"/>
      <c r="L73" s="711"/>
      <c r="M73" s="711"/>
      <c r="N73" s="712"/>
      <c r="O73" s="712"/>
      <c r="P73" s="713"/>
      <c r="Q73" s="714"/>
      <c r="T73" s="678"/>
      <c r="U73" s="683"/>
      <c r="V73" s="678"/>
      <c r="W73" s="684"/>
      <c r="X73" s="685"/>
      <c r="Z73" s="679"/>
    </row>
    <row r="74" spans="1:28" x14ac:dyDescent="0.2">
      <c r="A74" s="741">
        <v>0.25</v>
      </c>
      <c r="C74" s="736"/>
      <c r="F74" s="961" t="s">
        <v>174</v>
      </c>
      <c r="G74" s="711"/>
      <c r="H74" s="711"/>
      <c r="I74" s="711"/>
      <c r="J74" s="711"/>
      <c r="K74" s="711"/>
      <c r="L74" s="711"/>
      <c r="M74" s="711"/>
      <c r="N74" s="712"/>
      <c r="O74" s="712"/>
      <c r="P74" s="713"/>
      <c r="Q74" s="714"/>
      <c r="T74" s="678"/>
      <c r="U74" s="683"/>
      <c r="V74" s="678"/>
      <c r="W74" s="684"/>
      <c r="X74" s="685"/>
      <c r="Z74" s="679"/>
    </row>
    <row r="75" spans="1:28" x14ac:dyDescent="0.2">
      <c r="A75" s="741">
        <v>0.26</v>
      </c>
      <c r="C75" s="736"/>
      <c r="F75" s="715" t="s">
        <v>311</v>
      </c>
      <c r="G75" s="711"/>
      <c r="H75" s="711"/>
      <c r="I75" s="711"/>
      <c r="J75" s="711"/>
      <c r="K75" s="711"/>
      <c r="L75" s="711"/>
      <c r="M75" s="711"/>
      <c r="N75" s="712"/>
      <c r="O75" s="712"/>
      <c r="P75" s="713"/>
      <c r="Q75" s="714"/>
      <c r="T75" s="678"/>
      <c r="U75" s="683"/>
      <c r="V75" s="678" t="s">
        <v>487</v>
      </c>
      <c r="W75" s="684"/>
      <c r="X75" s="685"/>
      <c r="Z75" s="679"/>
    </row>
    <row r="76" spans="1:28" x14ac:dyDescent="0.2">
      <c r="A76" s="741">
        <v>0.27</v>
      </c>
      <c r="C76" s="736"/>
      <c r="F76" s="715" t="s">
        <v>320</v>
      </c>
      <c r="G76" s="711"/>
      <c r="H76" s="711"/>
      <c r="I76" s="711"/>
      <c r="J76" s="711"/>
      <c r="K76" s="711"/>
      <c r="L76" s="711"/>
      <c r="M76" s="711"/>
      <c r="N76" s="712"/>
      <c r="O76" s="712"/>
      <c r="P76" s="713"/>
      <c r="Q76" s="714"/>
      <c r="T76" s="678"/>
      <c r="U76" s="683"/>
      <c r="V76" s="678" t="s">
        <v>488</v>
      </c>
      <c r="W76" s="684"/>
      <c r="X76" s="685"/>
      <c r="Z76" s="679"/>
    </row>
    <row r="77" spans="1:28" ht="12" thickBot="1" x14ac:dyDescent="0.25">
      <c r="A77" s="741">
        <v>0.28000000000000003</v>
      </c>
      <c r="C77" s="736"/>
      <c r="F77" s="715"/>
      <c r="G77" s="802"/>
      <c r="H77" s="802"/>
      <c r="I77" s="802"/>
      <c r="J77" s="802"/>
      <c r="K77" s="802"/>
      <c r="L77" s="802"/>
      <c r="M77" s="802"/>
      <c r="N77" s="713"/>
      <c r="O77" s="713"/>
      <c r="P77" s="713"/>
      <c r="Q77" s="714"/>
      <c r="T77" s="678"/>
      <c r="U77" s="683"/>
      <c r="V77" s="678"/>
      <c r="W77" s="684"/>
      <c r="X77" s="685"/>
      <c r="Z77" s="679"/>
    </row>
    <row r="78" spans="1:28" ht="12" thickBot="1" x14ac:dyDescent="0.25">
      <c r="A78" s="741">
        <v>0.28999999999999998</v>
      </c>
      <c r="C78" s="736"/>
      <c r="F78" s="965" t="s">
        <v>306</v>
      </c>
      <c r="G78" s="952"/>
      <c r="H78" s="952"/>
      <c r="I78" s="952"/>
      <c r="J78" s="952"/>
      <c r="K78" s="952"/>
      <c r="L78" s="952"/>
      <c r="M78" s="952"/>
      <c r="N78" s="953"/>
      <c r="O78" s="953"/>
      <c r="P78" s="954"/>
      <c r="Q78" s="955"/>
      <c r="T78" s="678"/>
      <c r="U78" s="683"/>
      <c r="V78" s="678"/>
      <c r="W78" s="684"/>
      <c r="X78" s="685"/>
      <c r="Z78" s="679"/>
    </row>
    <row r="79" spans="1:28" x14ac:dyDescent="0.2">
      <c r="A79" s="741">
        <v>0.3</v>
      </c>
      <c r="C79" s="736"/>
      <c r="F79" s="689"/>
      <c r="G79" s="742"/>
      <c r="H79" s="742"/>
      <c r="I79" s="742"/>
      <c r="J79" s="742"/>
      <c r="K79" s="742"/>
      <c r="L79" s="742"/>
      <c r="M79" s="743"/>
      <c r="N79" s="744"/>
      <c r="O79" s="744"/>
      <c r="P79" s="744"/>
      <c r="Q79" s="745"/>
      <c r="T79" s="678"/>
      <c r="U79" s="683"/>
      <c r="V79" s="678"/>
      <c r="W79" s="684"/>
      <c r="X79" s="685"/>
      <c r="Z79" s="679"/>
    </row>
    <row r="80" spans="1:28" x14ac:dyDescent="0.2">
      <c r="A80" s="741">
        <v>0.31</v>
      </c>
      <c r="C80" s="736"/>
      <c r="F80" s="689"/>
      <c r="G80" s="742"/>
      <c r="H80" s="742"/>
      <c r="I80" s="742"/>
      <c r="J80" s="742"/>
      <c r="K80" s="742"/>
      <c r="L80" s="742"/>
      <c r="M80" s="743"/>
      <c r="N80" s="744"/>
      <c r="O80" s="744"/>
      <c r="P80" s="744"/>
      <c r="Q80" s="745"/>
      <c r="T80" s="678"/>
      <c r="U80" s="683"/>
      <c r="V80" s="678"/>
      <c r="W80" s="684"/>
      <c r="X80" s="685"/>
      <c r="Z80" s="679"/>
    </row>
    <row r="81" spans="1:26" x14ac:dyDescent="0.2">
      <c r="A81" s="741">
        <v>0.32</v>
      </c>
      <c r="F81" s="689"/>
      <c r="G81" s="742"/>
      <c r="H81" s="742"/>
      <c r="I81" s="742"/>
      <c r="J81" s="742"/>
      <c r="K81" s="742"/>
      <c r="L81" s="742"/>
      <c r="M81" s="743"/>
      <c r="N81" s="744"/>
      <c r="O81" s="744"/>
      <c r="P81" s="744"/>
      <c r="Q81" s="745"/>
      <c r="T81" s="678"/>
      <c r="U81" s="683"/>
      <c r="V81" s="678"/>
      <c r="W81" s="684"/>
      <c r="X81" s="685"/>
      <c r="Z81" s="679"/>
    </row>
    <row r="82" spans="1:26" x14ac:dyDescent="0.2">
      <c r="A82" s="741">
        <v>0.33</v>
      </c>
      <c r="F82" s="689"/>
      <c r="G82" s="746"/>
      <c r="H82" s="746"/>
      <c r="I82" s="746"/>
      <c r="J82" s="746"/>
      <c r="K82" s="746"/>
      <c r="L82" s="746"/>
      <c r="M82" s="747"/>
      <c r="N82" s="748"/>
      <c r="O82" s="748"/>
      <c r="P82" s="744"/>
      <c r="Q82" s="745"/>
      <c r="T82" s="678"/>
      <c r="U82" s="683"/>
      <c r="V82" s="678"/>
      <c r="W82" s="684"/>
      <c r="X82" s="685"/>
      <c r="Z82" s="679"/>
    </row>
    <row r="83" spans="1:26" x14ac:dyDescent="0.2">
      <c r="A83" s="741">
        <v>0.34</v>
      </c>
      <c r="F83" s="689"/>
      <c r="G83" s="746"/>
      <c r="H83" s="746"/>
      <c r="I83" s="746"/>
      <c r="J83" s="746"/>
      <c r="K83" s="746"/>
      <c r="L83" s="746"/>
      <c r="M83" s="747"/>
      <c r="N83" s="748"/>
      <c r="O83" s="748"/>
      <c r="P83" s="744"/>
      <c r="Q83" s="745"/>
      <c r="T83" s="678"/>
      <c r="U83" s="683"/>
      <c r="V83" s="678"/>
      <c r="W83" s="684"/>
      <c r="X83" s="685"/>
      <c r="Z83" s="679"/>
    </row>
    <row r="84" spans="1:26" x14ac:dyDescent="0.2">
      <c r="A84" s="741">
        <v>0.35</v>
      </c>
      <c r="F84" s="689"/>
      <c r="G84" s="746"/>
      <c r="H84" s="746"/>
      <c r="I84" s="746"/>
      <c r="J84" s="746"/>
      <c r="K84" s="746"/>
      <c r="L84" s="746"/>
      <c r="M84" s="747"/>
      <c r="N84" s="748"/>
      <c r="O84" s="748"/>
      <c r="P84" s="744"/>
      <c r="Q84" s="745"/>
      <c r="T84" s="678"/>
      <c r="U84" s="683"/>
      <c r="V84" s="678"/>
      <c r="W84" s="684"/>
      <c r="X84" s="685"/>
      <c r="Z84" s="679"/>
    </row>
    <row r="85" spans="1:26" x14ac:dyDescent="0.2">
      <c r="A85" s="741"/>
      <c r="F85" s="749"/>
      <c r="G85" s="746"/>
      <c r="H85" s="746"/>
      <c r="I85" s="746"/>
      <c r="J85" s="746"/>
      <c r="K85" s="746"/>
      <c r="L85" s="746"/>
      <c r="M85" s="747"/>
      <c r="N85" s="748"/>
      <c r="O85" s="748"/>
      <c r="P85" s="744"/>
      <c r="Q85" s="745"/>
      <c r="T85" s="678"/>
      <c r="U85" s="683"/>
      <c r="V85" s="678"/>
      <c r="W85" s="684"/>
      <c r="X85" s="685"/>
      <c r="Z85" s="679"/>
    </row>
    <row r="86" spans="1:26" x14ac:dyDescent="0.2">
      <c r="A86" s="740" t="s">
        <v>67</v>
      </c>
      <c r="F86" s="749"/>
      <c r="G86" s="746"/>
      <c r="H86" s="746"/>
      <c r="I86" s="746"/>
      <c r="J86" s="746"/>
      <c r="K86" s="746"/>
      <c r="L86" s="746"/>
      <c r="M86" s="747"/>
      <c r="N86" s="748"/>
      <c r="O86" s="748"/>
      <c r="P86" s="744"/>
      <c r="Q86" s="745"/>
      <c r="T86" s="678"/>
      <c r="U86" s="683"/>
      <c r="V86" s="678"/>
      <c r="W86" s="684"/>
      <c r="X86" s="685"/>
      <c r="Z86" s="679"/>
    </row>
    <row r="87" spans="1:26" x14ac:dyDescent="0.2">
      <c r="A87" s="741">
        <v>0</v>
      </c>
      <c r="F87" s="749"/>
      <c r="G87" s="746"/>
      <c r="H87" s="746"/>
      <c r="I87" s="746"/>
      <c r="J87" s="746"/>
      <c r="K87" s="746"/>
      <c r="L87" s="746"/>
      <c r="M87" s="747"/>
      <c r="N87" s="748"/>
      <c r="O87" s="748"/>
      <c r="P87" s="744"/>
      <c r="Q87" s="745"/>
      <c r="T87" s="678"/>
      <c r="U87" s="683"/>
      <c r="V87" s="678"/>
      <c r="W87" s="684"/>
      <c r="X87" s="685"/>
      <c r="Z87" s="679"/>
    </row>
    <row r="88" spans="1:26" x14ac:dyDescent="0.2">
      <c r="A88" s="741">
        <v>0.04</v>
      </c>
      <c r="F88" s="749"/>
      <c r="G88" s="746"/>
      <c r="H88" s="746"/>
      <c r="I88" s="746"/>
      <c r="J88" s="746"/>
      <c r="K88" s="746"/>
      <c r="L88" s="746"/>
      <c r="M88" s="747"/>
      <c r="N88" s="748"/>
      <c r="O88" s="748"/>
      <c r="P88" s="744"/>
      <c r="Q88" s="745"/>
      <c r="T88" s="678"/>
      <c r="U88" s="683"/>
      <c r="V88" s="678"/>
      <c r="W88" s="684"/>
      <c r="X88" s="685"/>
      <c r="Z88" s="679"/>
    </row>
    <row r="89" spans="1:26" x14ac:dyDescent="0.2">
      <c r="A89" s="741">
        <v>7.0000000000000007E-2</v>
      </c>
      <c r="F89" s="749"/>
      <c r="G89" s="746"/>
      <c r="H89" s="746"/>
      <c r="I89" s="746"/>
      <c r="J89" s="746"/>
      <c r="K89" s="746"/>
      <c r="L89" s="746"/>
      <c r="M89" s="747"/>
      <c r="N89" s="748"/>
      <c r="O89" s="748"/>
      <c r="P89" s="744"/>
      <c r="Q89" s="745"/>
      <c r="T89" s="678"/>
      <c r="U89" s="683"/>
      <c r="V89" s="678"/>
      <c r="W89" s="684"/>
      <c r="X89" s="685"/>
      <c r="Z89" s="679"/>
    </row>
    <row r="90" spans="1:26" x14ac:dyDescent="0.2">
      <c r="A90" s="741">
        <v>0.1</v>
      </c>
      <c r="F90" s="749"/>
      <c r="G90" s="746"/>
      <c r="H90" s="746"/>
      <c r="I90" s="746"/>
      <c r="J90" s="746"/>
      <c r="K90" s="746"/>
      <c r="L90" s="746"/>
      <c r="M90" s="747"/>
      <c r="N90" s="748"/>
      <c r="O90" s="748"/>
      <c r="P90" s="744"/>
      <c r="Q90" s="745"/>
      <c r="T90" s="678"/>
      <c r="U90" s="683"/>
      <c r="V90" s="678"/>
      <c r="W90" s="684"/>
      <c r="X90" s="685"/>
      <c r="Z90" s="679"/>
    </row>
    <row r="91" spans="1:26" x14ac:dyDescent="0.2">
      <c r="A91" s="741">
        <v>0.13</v>
      </c>
      <c r="F91" s="749"/>
      <c r="G91" s="746"/>
      <c r="H91" s="746"/>
      <c r="I91" s="746"/>
      <c r="J91" s="746"/>
      <c r="K91" s="746"/>
      <c r="L91" s="746"/>
      <c r="M91" s="747"/>
      <c r="N91" s="748"/>
      <c r="O91" s="748"/>
      <c r="P91" s="744"/>
      <c r="Q91" s="745"/>
      <c r="T91" s="678"/>
      <c r="U91" s="683"/>
      <c r="V91" s="678"/>
      <c r="W91" s="684"/>
      <c r="X91" s="685"/>
      <c r="Z91" s="679"/>
    </row>
    <row r="92" spans="1:26" x14ac:dyDescent="0.2">
      <c r="A92" s="741">
        <v>0.15</v>
      </c>
      <c r="F92" s="749"/>
      <c r="G92" s="746"/>
      <c r="H92" s="746"/>
      <c r="I92" s="746"/>
      <c r="J92" s="746"/>
      <c r="K92" s="746"/>
      <c r="L92" s="746"/>
      <c r="M92" s="747"/>
      <c r="N92" s="748"/>
      <c r="O92" s="748"/>
      <c r="P92" s="744"/>
      <c r="Q92" s="745"/>
      <c r="T92" s="678"/>
      <c r="U92" s="683"/>
      <c r="V92" s="678"/>
      <c r="W92" s="684"/>
      <c r="X92" s="685"/>
      <c r="Z92" s="679"/>
    </row>
    <row r="93" spans="1:26" x14ac:dyDescent="0.2">
      <c r="A93" s="709"/>
      <c r="F93" s="749"/>
      <c r="G93" s="746"/>
      <c r="H93" s="746"/>
      <c r="I93" s="746"/>
      <c r="J93" s="746"/>
      <c r="K93" s="746"/>
      <c r="L93" s="746"/>
      <c r="M93" s="747"/>
      <c r="N93" s="748"/>
      <c r="O93" s="748"/>
      <c r="P93" s="744"/>
      <c r="Q93" s="745"/>
      <c r="T93" s="678"/>
      <c r="U93" s="683"/>
      <c r="V93" s="678"/>
      <c r="W93" s="684"/>
      <c r="X93" s="685"/>
      <c r="Z93" s="679"/>
    </row>
    <row r="94" spans="1:26" x14ac:dyDescent="0.2">
      <c r="F94" s="749"/>
      <c r="G94" s="746"/>
      <c r="H94" s="746"/>
      <c r="I94" s="746"/>
      <c r="J94" s="746"/>
      <c r="K94" s="746"/>
      <c r="L94" s="746"/>
      <c r="M94" s="747"/>
      <c r="N94" s="748"/>
      <c r="O94" s="748"/>
      <c r="P94" s="744"/>
      <c r="Q94" s="745"/>
      <c r="T94" s="678"/>
      <c r="U94" s="683"/>
      <c r="V94" s="678"/>
      <c r="W94" s="684"/>
      <c r="X94" s="685"/>
      <c r="Z94" s="679"/>
    </row>
    <row r="95" spans="1:26" x14ac:dyDescent="0.2">
      <c r="A95" s="740" t="s">
        <v>68</v>
      </c>
      <c r="F95" s="749"/>
      <c r="G95" s="746"/>
      <c r="H95" s="746"/>
      <c r="I95" s="746"/>
      <c r="J95" s="746"/>
      <c r="K95" s="746"/>
      <c r="L95" s="746"/>
      <c r="M95" s="747"/>
      <c r="N95" s="748"/>
      <c r="O95" s="748"/>
      <c r="P95" s="744"/>
      <c r="Q95" s="745"/>
      <c r="T95" s="678"/>
      <c r="U95" s="683"/>
      <c r="V95" s="678"/>
      <c r="W95" s="684"/>
      <c r="X95" s="685"/>
      <c r="Z95" s="679"/>
    </row>
    <row r="96" spans="1:26" x14ac:dyDescent="0.2">
      <c r="A96" s="741">
        <v>0</v>
      </c>
      <c r="F96" s="749"/>
      <c r="G96" s="746"/>
      <c r="H96" s="746"/>
      <c r="I96" s="746"/>
      <c r="J96" s="746"/>
      <c r="K96" s="746"/>
      <c r="L96" s="746"/>
      <c r="M96" s="747"/>
      <c r="N96" s="748"/>
      <c r="O96" s="748"/>
      <c r="P96" s="744"/>
      <c r="Q96" s="745"/>
      <c r="T96" s="678"/>
      <c r="U96" s="683"/>
      <c r="V96" s="678"/>
      <c r="W96" s="684"/>
      <c r="X96" s="685"/>
      <c r="Z96" s="679"/>
    </row>
    <row r="97" spans="1:26" x14ac:dyDescent="0.2">
      <c r="A97" s="741">
        <v>0.03</v>
      </c>
      <c r="F97" s="749"/>
      <c r="G97" s="746"/>
      <c r="H97" s="746"/>
      <c r="I97" s="746"/>
      <c r="J97" s="746"/>
      <c r="K97" s="746"/>
      <c r="L97" s="746"/>
      <c r="M97" s="747"/>
      <c r="N97" s="748"/>
      <c r="O97" s="748"/>
      <c r="P97" s="744"/>
      <c r="Q97" s="745"/>
      <c r="T97" s="678"/>
      <c r="U97" s="683"/>
      <c r="V97" s="678"/>
      <c r="W97" s="684"/>
      <c r="X97" s="685"/>
      <c r="Z97" s="679"/>
    </row>
    <row r="98" spans="1:26" x14ac:dyDescent="0.2">
      <c r="A98" s="741">
        <v>0.05</v>
      </c>
      <c r="F98" s="749"/>
      <c r="G98" s="746"/>
      <c r="H98" s="746"/>
      <c r="I98" s="746"/>
      <c r="J98" s="746"/>
      <c r="K98" s="746"/>
      <c r="L98" s="746"/>
      <c r="M98" s="691"/>
      <c r="N98" s="748"/>
      <c r="O98" s="748"/>
      <c r="P98" s="744"/>
      <c r="Q98" s="745"/>
      <c r="T98" s="678"/>
      <c r="U98" s="683"/>
      <c r="V98" s="678"/>
      <c r="W98" s="684"/>
      <c r="X98" s="685"/>
      <c r="Z98" s="679"/>
    </row>
    <row r="99" spans="1:26" ht="12" thickBot="1" x14ac:dyDescent="0.25">
      <c r="A99" s="741"/>
      <c r="D99" s="736"/>
      <c r="F99" s="894" t="s">
        <v>72</v>
      </c>
      <c r="G99" s="750" t="s">
        <v>245</v>
      </c>
      <c r="H99" s="750" t="s">
        <v>246</v>
      </c>
      <c r="I99" s="750" t="s">
        <v>247</v>
      </c>
      <c r="J99" s="750" t="s">
        <v>41</v>
      </c>
      <c r="K99" s="988" t="s">
        <v>319</v>
      </c>
      <c r="L99" s="750" t="s">
        <v>145</v>
      </c>
      <c r="M99" s="751"/>
      <c r="N99" s="752"/>
      <c r="O99" s="752"/>
      <c r="P99" s="753"/>
      <c r="Q99" s="754"/>
      <c r="T99" s="678"/>
      <c r="U99" s="683"/>
      <c r="V99" s="678"/>
      <c r="W99" s="684"/>
      <c r="X99" s="685"/>
      <c r="Z99" s="679"/>
    </row>
    <row r="100" spans="1:26" x14ac:dyDescent="0.2">
      <c r="A100" s="741"/>
      <c r="D100" s="736"/>
      <c r="F100" s="859" t="s">
        <v>345</v>
      </c>
      <c r="G100" s="699"/>
      <c r="H100" s="699"/>
      <c r="I100" s="699"/>
      <c r="J100" s="699"/>
      <c r="K100" s="699"/>
      <c r="L100" s="699"/>
      <c r="M100" s="699"/>
      <c r="N100" s="755"/>
      <c r="O100" s="755"/>
      <c r="P100" s="756"/>
      <c r="Q100" s="757"/>
      <c r="T100" s="678"/>
      <c r="U100" s="683"/>
      <c r="V100" s="678"/>
      <c r="W100" s="684"/>
      <c r="X100" s="685"/>
      <c r="Z100" s="679"/>
    </row>
    <row r="101" spans="1:26" x14ac:dyDescent="0.2">
      <c r="A101" s="741"/>
      <c r="D101" s="736"/>
      <c r="F101" s="859" t="s">
        <v>307</v>
      </c>
      <c r="G101" s="711"/>
      <c r="H101" s="711"/>
      <c r="I101" s="711"/>
      <c r="J101" s="711"/>
      <c r="K101" s="711"/>
      <c r="L101" s="711"/>
      <c r="M101" s="711"/>
      <c r="N101" s="758"/>
      <c r="O101" s="758"/>
      <c r="P101" s="759"/>
      <c r="Q101" s="760"/>
      <c r="T101" s="678"/>
      <c r="U101" s="683"/>
      <c r="V101" s="678"/>
      <c r="W101" s="684"/>
      <c r="X101" s="685"/>
      <c r="Z101" s="679"/>
    </row>
    <row r="102" spans="1:26" x14ac:dyDescent="0.2">
      <c r="A102" s="741"/>
      <c r="D102" s="736"/>
      <c r="F102" s="859" t="s">
        <v>324</v>
      </c>
      <c r="G102" s="711"/>
      <c r="H102" s="711"/>
      <c r="I102" s="711"/>
      <c r="J102" s="711"/>
      <c r="K102" s="711"/>
      <c r="L102" s="711"/>
      <c r="M102" s="711"/>
      <c r="N102" s="758"/>
      <c r="O102" s="758"/>
      <c r="P102" s="759"/>
      <c r="Q102" s="760"/>
      <c r="T102" s="678"/>
      <c r="U102" s="683"/>
      <c r="V102" s="678"/>
      <c r="W102" s="684"/>
      <c r="X102" s="685"/>
      <c r="Z102" s="679"/>
    </row>
    <row r="103" spans="1:26" x14ac:dyDescent="0.2">
      <c r="A103" s="741"/>
      <c r="D103" s="736"/>
      <c r="F103" s="859" t="s">
        <v>335</v>
      </c>
      <c r="G103" s="711"/>
      <c r="H103" s="711"/>
      <c r="I103" s="711"/>
      <c r="J103" s="711"/>
      <c r="K103" s="711"/>
      <c r="L103" s="711"/>
      <c r="M103" s="711"/>
      <c r="N103" s="758"/>
      <c r="O103" s="758"/>
      <c r="P103" s="759"/>
      <c r="Q103" s="760"/>
      <c r="T103" s="678"/>
      <c r="U103" s="683"/>
      <c r="V103" s="678"/>
      <c r="W103" s="684"/>
      <c r="X103" s="685"/>
      <c r="Z103" s="679"/>
    </row>
    <row r="104" spans="1:26" x14ac:dyDescent="0.2">
      <c r="A104" s="741"/>
      <c r="D104" s="736"/>
      <c r="F104" s="859" t="s">
        <v>404</v>
      </c>
      <c r="G104" s="711"/>
      <c r="H104" s="711"/>
      <c r="I104" s="711"/>
      <c r="J104" s="711"/>
      <c r="K104" s="711"/>
      <c r="L104" s="711"/>
      <c r="M104" s="711"/>
      <c r="N104" s="758"/>
      <c r="O104" s="758"/>
      <c r="P104" s="759"/>
      <c r="Q104" s="760"/>
      <c r="T104" s="678"/>
      <c r="U104" s="683"/>
      <c r="V104" s="678"/>
      <c r="W104" s="684"/>
      <c r="X104" s="685"/>
      <c r="Z104" s="679"/>
    </row>
    <row r="105" spans="1:26" x14ac:dyDescent="0.2">
      <c r="A105" s="741"/>
      <c r="D105" s="736"/>
      <c r="F105" s="859" t="s">
        <v>346</v>
      </c>
      <c r="G105" s="711"/>
      <c r="H105" s="711"/>
      <c r="I105" s="711"/>
      <c r="J105" s="711"/>
      <c r="K105" s="711"/>
      <c r="L105" s="711"/>
      <c r="M105" s="711"/>
      <c r="N105" s="758"/>
      <c r="O105" s="758"/>
      <c r="P105" s="759"/>
      <c r="Q105" s="760"/>
      <c r="T105" s="678"/>
      <c r="U105" s="683"/>
      <c r="V105" s="678"/>
      <c r="W105" s="684"/>
      <c r="X105" s="685"/>
      <c r="Z105" s="679"/>
    </row>
    <row r="106" spans="1:26" x14ac:dyDescent="0.2">
      <c r="A106" s="741"/>
      <c r="D106" s="736"/>
      <c r="F106" s="859" t="s">
        <v>347</v>
      </c>
      <c r="G106" s="711"/>
      <c r="H106" s="711"/>
      <c r="I106" s="711"/>
      <c r="J106" s="711"/>
      <c r="K106" s="711"/>
      <c r="L106" s="711"/>
      <c r="M106" s="711"/>
      <c r="N106" s="758"/>
      <c r="O106" s="758"/>
      <c r="P106" s="759"/>
      <c r="Q106" s="760"/>
      <c r="T106" s="678"/>
      <c r="U106" s="683"/>
      <c r="V106" s="678"/>
      <c r="W106" s="684"/>
      <c r="X106" s="685"/>
      <c r="Z106" s="679"/>
    </row>
    <row r="107" spans="1:26" x14ac:dyDescent="0.2">
      <c r="A107" s="741"/>
      <c r="D107" s="736"/>
      <c r="F107" s="859" t="s">
        <v>308</v>
      </c>
      <c r="G107" s="711"/>
      <c r="H107" s="711"/>
      <c r="I107" s="711"/>
      <c r="J107" s="711"/>
      <c r="K107" s="711"/>
      <c r="L107" s="711"/>
      <c r="M107" s="711"/>
      <c r="N107" s="758"/>
      <c r="O107" s="758"/>
      <c r="P107" s="759"/>
      <c r="Q107" s="760"/>
      <c r="T107" s="678"/>
      <c r="U107" s="683"/>
      <c r="V107" s="678"/>
      <c r="W107" s="684"/>
      <c r="X107" s="685"/>
      <c r="Z107" s="679"/>
    </row>
    <row r="108" spans="1:26" x14ac:dyDescent="0.2">
      <c r="D108" s="736"/>
      <c r="F108" s="859" t="s">
        <v>325</v>
      </c>
      <c r="G108" s="711"/>
      <c r="H108" s="711"/>
      <c r="I108" s="711"/>
      <c r="J108" s="711"/>
      <c r="K108" s="711"/>
      <c r="L108" s="711"/>
      <c r="M108" s="711"/>
      <c r="N108" s="758"/>
      <c r="O108" s="758"/>
      <c r="P108" s="759"/>
      <c r="Q108" s="760"/>
      <c r="T108" s="678"/>
      <c r="U108" s="683"/>
      <c r="V108" s="678"/>
      <c r="W108" s="684"/>
      <c r="X108" s="685"/>
      <c r="Z108" s="679"/>
    </row>
    <row r="109" spans="1:26" x14ac:dyDescent="0.2">
      <c r="A109" s="740" t="s">
        <v>240</v>
      </c>
      <c r="D109" s="736"/>
      <c r="F109" s="859" t="s">
        <v>403</v>
      </c>
      <c r="G109" s="711"/>
      <c r="H109" s="711"/>
      <c r="I109" s="711"/>
      <c r="J109" s="711"/>
      <c r="K109" s="711"/>
      <c r="L109" s="711"/>
      <c r="M109" s="711"/>
      <c r="N109" s="758"/>
      <c r="O109" s="758"/>
      <c r="P109" s="759"/>
      <c r="Q109" s="760"/>
      <c r="T109" s="678"/>
      <c r="U109" s="683"/>
      <c r="V109" s="678"/>
      <c r="W109" s="684"/>
      <c r="X109" s="685"/>
      <c r="Z109" s="679"/>
    </row>
    <row r="110" spans="1:26" x14ac:dyDescent="0.2">
      <c r="A110" s="741">
        <v>0</v>
      </c>
      <c r="D110" s="736"/>
      <c r="F110" s="859" t="s">
        <v>336</v>
      </c>
      <c r="G110" s="711"/>
      <c r="H110" s="711"/>
      <c r="I110" s="711"/>
      <c r="J110" s="711"/>
      <c r="K110" s="711"/>
      <c r="L110" s="711"/>
      <c r="M110" s="711"/>
      <c r="N110" s="758"/>
      <c r="O110" s="758"/>
      <c r="P110" s="759"/>
      <c r="Q110" s="760"/>
      <c r="T110" s="678"/>
      <c r="U110" s="683"/>
      <c r="V110" s="678"/>
      <c r="W110" s="684"/>
      <c r="X110" s="685"/>
      <c r="Z110" s="679"/>
    </row>
    <row r="111" spans="1:26" x14ac:dyDescent="0.2">
      <c r="A111" s="741">
        <v>0.2</v>
      </c>
      <c r="D111" s="736"/>
      <c r="F111" s="859" t="s">
        <v>315</v>
      </c>
      <c r="G111" s="711"/>
      <c r="H111" s="711"/>
      <c r="I111" s="711"/>
      <c r="J111" s="711"/>
      <c r="K111" s="711"/>
      <c r="L111" s="711"/>
      <c r="M111" s="711"/>
      <c r="N111" s="758"/>
      <c r="O111" s="758"/>
      <c r="P111" s="759"/>
      <c r="Q111" s="760"/>
      <c r="T111" s="678"/>
      <c r="U111" s="683"/>
      <c r="V111" s="678"/>
      <c r="W111" s="684"/>
      <c r="X111" s="685"/>
      <c r="Z111" s="679"/>
    </row>
    <row r="112" spans="1:26" x14ac:dyDescent="0.2">
      <c r="A112" s="709"/>
      <c r="D112" s="736"/>
      <c r="F112" s="859" t="s">
        <v>348</v>
      </c>
      <c r="G112" s="711"/>
      <c r="H112" s="711"/>
      <c r="I112" s="711"/>
      <c r="J112" s="711"/>
      <c r="K112" s="711"/>
      <c r="L112" s="711"/>
      <c r="M112" s="711"/>
      <c r="N112" s="758"/>
      <c r="O112" s="758"/>
      <c r="P112" s="759"/>
      <c r="Q112" s="760"/>
      <c r="T112" s="678"/>
      <c r="U112" s="683"/>
      <c r="V112" s="678"/>
      <c r="W112" s="684"/>
      <c r="X112" s="685"/>
      <c r="Z112" s="679"/>
    </row>
    <row r="113" spans="1:17" x14ac:dyDescent="0.2">
      <c r="A113" s="709"/>
      <c r="D113" s="736"/>
      <c r="F113" s="859" t="s">
        <v>349</v>
      </c>
      <c r="G113" s="711"/>
      <c r="H113" s="711"/>
      <c r="I113" s="711"/>
      <c r="J113" s="711"/>
      <c r="K113" s="711"/>
      <c r="L113" s="711"/>
      <c r="M113" s="711"/>
      <c r="N113" s="758"/>
      <c r="O113" s="758"/>
      <c r="P113" s="759"/>
      <c r="Q113" s="760"/>
    </row>
    <row r="114" spans="1:17" x14ac:dyDescent="0.2">
      <c r="A114" s="709"/>
      <c r="D114" s="736"/>
      <c r="F114" s="859" t="s">
        <v>350</v>
      </c>
      <c r="G114" s="711"/>
      <c r="H114" s="711"/>
      <c r="I114" s="711"/>
      <c r="J114" s="711"/>
      <c r="K114" s="711"/>
      <c r="L114" s="711"/>
      <c r="M114" s="711"/>
      <c r="N114" s="758"/>
      <c r="O114" s="758"/>
      <c r="P114" s="759"/>
      <c r="Q114" s="760"/>
    </row>
    <row r="115" spans="1:17" x14ac:dyDescent="0.2">
      <c r="A115" s="709"/>
      <c r="D115" s="736"/>
      <c r="F115" s="859" t="s">
        <v>254</v>
      </c>
      <c r="G115" s="711"/>
      <c r="H115" s="711"/>
      <c r="I115" s="711"/>
      <c r="J115" s="711"/>
      <c r="K115" s="711"/>
      <c r="L115" s="711"/>
      <c r="M115" s="711"/>
      <c r="N115" s="758"/>
      <c r="O115" s="758"/>
      <c r="P115" s="759"/>
      <c r="Q115" s="760"/>
    </row>
    <row r="116" spans="1:17" x14ac:dyDescent="0.2">
      <c r="A116" s="709"/>
      <c r="D116" s="736"/>
      <c r="F116" s="859" t="s">
        <v>351</v>
      </c>
      <c r="G116" s="711"/>
      <c r="H116" s="711"/>
      <c r="I116" s="711"/>
      <c r="J116" s="711"/>
      <c r="K116" s="711"/>
      <c r="L116" s="711"/>
      <c r="M116" s="711"/>
      <c r="N116" s="758"/>
      <c r="O116" s="758"/>
      <c r="P116" s="759"/>
      <c r="Q116" s="760"/>
    </row>
    <row r="117" spans="1:17" x14ac:dyDescent="0.2">
      <c r="A117" s="709"/>
      <c r="D117" s="736"/>
      <c r="F117" s="859" t="s">
        <v>230</v>
      </c>
      <c r="G117" s="711"/>
      <c r="H117" s="711"/>
      <c r="I117" s="711"/>
      <c r="J117" s="711"/>
      <c r="K117" s="711"/>
      <c r="L117" s="711"/>
      <c r="M117" s="711"/>
      <c r="N117" s="758"/>
      <c r="O117" s="758"/>
      <c r="P117" s="759"/>
      <c r="Q117" s="760"/>
    </row>
    <row r="118" spans="1:17" x14ac:dyDescent="0.2">
      <c r="A118" s="709"/>
      <c r="D118" s="736"/>
      <c r="F118" s="859" t="s">
        <v>231</v>
      </c>
      <c r="G118" s="711"/>
      <c r="H118" s="711"/>
      <c r="I118" s="711"/>
      <c r="J118" s="711"/>
      <c r="K118" s="711"/>
      <c r="L118" s="711"/>
      <c r="M118" s="711"/>
      <c r="N118" s="758"/>
      <c r="O118" s="758"/>
      <c r="P118" s="759"/>
      <c r="Q118" s="760"/>
    </row>
    <row r="119" spans="1:17" ht="12" thickBot="1" x14ac:dyDescent="0.25">
      <c r="A119" s="740" t="s">
        <v>69</v>
      </c>
      <c r="D119" s="736"/>
      <c r="F119" s="861"/>
      <c r="G119" s="732"/>
      <c r="H119" s="732"/>
      <c r="I119" s="732"/>
      <c r="J119" s="732"/>
      <c r="K119" s="732"/>
      <c r="L119" s="732"/>
      <c r="M119" s="732"/>
      <c r="N119" s="761"/>
      <c r="O119" s="761"/>
      <c r="P119" s="762"/>
      <c r="Q119" s="763"/>
    </row>
    <row r="120" spans="1:17" ht="12" thickBot="1" x14ac:dyDescent="0.25">
      <c r="A120" s="741">
        <v>0</v>
      </c>
      <c r="D120" s="736"/>
      <c r="F120" s="862" t="s">
        <v>163</v>
      </c>
      <c r="G120" s="764"/>
      <c r="H120" s="764"/>
      <c r="I120" s="764"/>
      <c r="J120" s="764"/>
      <c r="K120" s="764"/>
      <c r="L120" s="764"/>
      <c r="M120" s="764"/>
      <c r="N120" s="765"/>
      <c r="O120" s="765"/>
      <c r="P120" s="766"/>
      <c r="Q120" s="767"/>
    </row>
    <row r="121" spans="1:17" x14ac:dyDescent="0.2">
      <c r="A121" s="741">
        <v>0.05</v>
      </c>
      <c r="D121" s="736"/>
      <c r="F121" s="929" t="s">
        <v>211</v>
      </c>
      <c r="G121" s="699"/>
      <c r="H121" s="699"/>
      <c r="I121" s="699"/>
      <c r="J121" s="699"/>
      <c r="K121" s="699"/>
      <c r="L121" s="699"/>
      <c r="M121" s="699"/>
      <c r="N121" s="755"/>
      <c r="O121" s="755"/>
      <c r="P121" s="756"/>
      <c r="Q121" s="757"/>
    </row>
    <row r="122" spans="1:17" x14ac:dyDescent="0.2">
      <c r="A122" s="741">
        <v>0.08</v>
      </c>
      <c r="D122" s="736"/>
      <c r="F122" s="930" t="s">
        <v>223</v>
      </c>
      <c r="G122" s="711"/>
      <c r="H122" s="711"/>
      <c r="I122" s="711"/>
      <c r="J122" s="711"/>
      <c r="K122" s="711"/>
      <c r="L122" s="711"/>
      <c r="M122" s="711"/>
      <c r="N122" s="758"/>
      <c r="O122" s="758"/>
      <c r="P122" s="759"/>
      <c r="Q122" s="760"/>
    </row>
    <row r="123" spans="1:17" x14ac:dyDescent="0.2">
      <c r="A123" s="741">
        <v>0.09</v>
      </c>
      <c r="D123" s="736"/>
      <c r="E123" s="768"/>
      <c r="F123" s="860" t="s">
        <v>405</v>
      </c>
      <c r="G123" s="711"/>
      <c r="H123" s="711"/>
      <c r="I123" s="711"/>
      <c r="J123" s="711"/>
      <c r="K123" s="711"/>
      <c r="L123" s="711"/>
      <c r="M123" s="711"/>
      <c r="N123" s="758"/>
      <c r="O123" s="758"/>
      <c r="P123" s="759"/>
      <c r="Q123" s="760"/>
    </row>
    <row r="124" spans="1:17" x14ac:dyDescent="0.2">
      <c r="A124" s="741">
        <v>0.1</v>
      </c>
      <c r="D124" s="736"/>
      <c r="F124" s="860" t="s">
        <v>406</v>
      </c>
      <c r="G124" s="711"/>
      <c r="H124" s="711"/>
      <c r="I124" s="711"/>
      <c r="J124" s="711"/>
      <c r="K124" s="711"/>
      <c r="L124" s="711"/>
      <c r="M124" s="711"/>
      <c r="N124" s="758"/>
      <c r="O124" s="758"/>
      <c r="P124" s="759"/>
      <c r="Q124" s="760"/>
    </row>
    <row r="125" spans="1:17" x14ac:dyDescent="0.2">
      <c r="A125" s="741">
        <v>0.11</v>
      </c>
      <c r="D125" s="736"/>
      <c r="F125" s="860" t="s">
        <v>220</v>
      </c>
      <c r="G125" s="711"/>
      <c r="H125" s="711"/>
      <c r="I125" s="711"/>
      <c r="J125" s="711"/>
      <c r="K125" s="711"/>
      <c r="L125" s="711"/>
      <c r="M125" s="711"/>
      <c r="N125" s="758"/>
      <c r="O125" s="758"/>
      <c r="P125" s="759"/>
      <c r="Q125" s="760"/>
    </row>
    <row r="126" spans="1:17" x14ac:dyDescent="0.2">
      <c r="A126" s="741">
        <v>0.12</v>
      </c>
      <c r="D126" s="736"/>
      <c r="F126" s="860" t="s">
        <v>233</v>
      </c>
      <c r="G126" s="711"/>
      <c r="H126" s="711"/>
      <c r="I126" s="711"/>
      <c r="J126" s="711"/>
      <c r="K126" s="711"/>
      <c r="L126" s="711"/>
      <c r="M126" s="711"/>
      <c r="N126" s="758"/>
      <c r="O126" s="758"/>
      <c r="P126" s="759"/>
      <c r="Q126" s="760"/>
    </row>
    <row r="127" spans="1:17" x14ac:dyDescent="0.2">
      <c r="A127" s="709"/>
      <c r="D127" s="736"/>
      <c r="F127" s="930" t="s">
        <v>232</v>
      </c>
      <c r="G127" s="711"/>
      <c r="H127" s="711"/>
      <c r="I127" s="711"/>
      <c r="J127" s="711"/>
      <c r="K127" s="711"/>
      <c r="L127" s="711"/>
      <c r="M127" s="711"/>
      <c r="N127" s="758"/>
      <c r="O127" s="758"/>
      <c r="P127" s="759"/>
      <c r="Q127" s="760"/>
    </row>
    <row r="128" spans="1:17" x14ac:dyDescent="0.2">
      <c r="A128" s="709"/>
      <c r="D128" s="736"/>
      <c r="F128" s="864" t="s">
        <v>223</v>
      </c>
      <c r="G128" s="964"/>
      <c r="H128" s="711"/>
      <c r="I128" s="711"/>
      <c r="J128" s="711"/>
      <c r="K128" s="711"/>
      <c r="L128" s="711"/>
      <c r="M128" s="711"/>
      <c r="N128" s="758"/>
      <c r="O128" s="758"/>
      <c r="P128" s="759"/>
      <c r="Q128" s="760"/>
    </row>
    <row r="129" spans="1:17" x14ac:dyDescent="0.2">
      <c r="A129" s="709"/>
      <c r="D129" s="736"/>
      <c r="F129" s="863" t="s">
        <v>221</v>
      </c>
      <c r="G129" s="964"/>
      <c r="H129" s="711"/>
      <c r="I129" s="711"/>
      <c r="J129" s="711"/>
      <c r="K129" s="711"/>
      <c r="L129" s="711"/>
      <c r="M129" s="711"/>
      <c r="N129" s="758"/>
      <c r="O129" s="758"/>
      <c r="P129" s="759"/>
      <c r="Q129" s="760"/>
    </row>
    <row r="130" spans="1:17" x14ac:dyDescent="0.2">
      <c r="A130" s="709"/>
      <c r="D130" s="736"/>
      <c r="F130" s="863" t="s">
        <v>222</v>
      </c>
      <c r="G130" s="964"/>
      <c r="H130" s="711"/>
      <c r="I130" s="711"/>
      <c r="J130" s="711"/>
      <c r="K130" s="711"/>
      <c r="L130" s="711"/>
      <c r="M130" s="711"/>
      <c r="N130" s="758"/>
      <c r="O130" s="758"/>
      <c r="P130" s="759"/>
      <c r="Q130" s="760"/>
    </row>
    <row r="131" spans="1:17" x14ac:dyDescent="0.2">
      <c r="A131" s="740" t="s">
        <v>62</v>
      </c>
      <c r="D131" s="736"/>
      <c r="F131" s="863" t="s">
        <v>282</v>
      </c>
      <c r="G131" s="964"/>
      <c r="H131" s="711"/>
      <c r="I131" s="711"/>
      <c r="J131" s="711"/>
      <c r="K131" s="711"/>
      <c r="L131" s="711"/>
      <c r="M131" s="711"/>
      <c r="N131" s="758"/>
      <c r="O131" s="758"/>
      <c r="P131" s="759"/>
      <c r="Q131" s="760"/>
    </row>
    <row r="132" spans="1:17" x14ac:dyDescent="0.2">
      <c r="A132" s="741">
        <v>0</v>
      </c>
      <c r="D132" s="736"/>
      <c r="F132" s="863" t="s">
        <v>293</v>
      </c>
      <c r="G132" s="964"/>
      <c r="H132" s="711"/>
      <c r="I132" s="711"/>
      <c r="J132" s="711"/>
      <c r="K132" s="711"/>
      <c r="L132" s="711"/>
      <c r="M132" s="711"/>
      <c r="N132" s="758"/>
      <c r="O132" s="758"/>
      <c r="P132" s="759"/>
      <c r="Q132" s="760"/>
    </row>
    <row r="133" spans="1:17" x14ac:dyDescent="0.2">
      <c r="A133" s="741">
        <v>0.01</v>
      </c>
      <c r="D133" s="736"/>
      <c r="F133" s="863" t="s">
        <v>137</v>
      </c>
      <c r="G133" s="964"/>
      <c r="H133" s="711"/>
      <c r="I133" s="711"/>
      <c r="J133" s="711"/>
      <c r="K133" s="711"/>
      <c r="L133" s="711"/>
      <c r="M133" s="711"/>
      <c r="N133" s="758"/>
      <c r="O133" s="758"/>
      <c r="P133" s="759"/>
      <c r="Q133" s="760"/>
    </row>
    <row r="134" spans="1:17" x14ac:dyDescent="0.2">
      <c r="A134" s="741">
        <v>0.02</v>
      </c>
      <c r="D134" s="736"/>
      <c r="F134" s="863" t="s">
        <v>185</v>
      </c>
      <c r="G134" s="964"/>
      <c r="H134" s="711"/>
      <c r="I134" s="711"/>
      <c r="J134" s="711"/>
      <c r="K134" s="711"/>
      <c r="L134" s="711"/>
      <c r="M134" s="711"/>
      <c r="N134" s="758"/>
      <c r="O134" s="758"/>
      <c r="P134" s="759"/>
      <c r="Q134" s="760"/>
    </row>
    <row r="135" spans="1:17" x14ac:dyDescent="0.2">
      <c r="A135" s="741">
        <v>0.03</v>
      </c>
      <c r="D135" s="736"/>
      <c r="F135" s="863"/>
      <c r="G135" s="964"/>
      <c r="H135" s="711"/>
      <c r="I135" s="711"/>
      <c r="J135" s="711"/>
      <c r="K135" s="711"/>
      <c r="L135" s="711"/>
      <c r="M135" s="711"/>
      <c r="N135" s="758"/>
      <c r="O135" s="758"/>
      <c r="P135" s="759"/>
      <c r="Q135" s="760"/>
    </row>
    <row r="136" spans="1:17" ht="12" thickBot="1" x14ac:dyDescent="0.25">
      <c r="A136" s="741">
        <v>0.04</v>
      </c>
      <c r="D136" s="736"/>
      <c r="F136" s="863"/>
      <c r="G136" s="931"/>
      <c r="H136" s="732"/>
      <c r="I136" s="732"/>
      <c r="J136" s="732"/>
      <c r="K136" s="732"/>
      <c r="L136" s="732"/>
      <c r="M136" s="732"/>
      <c r="N136" s="761"/>
      <c r="O136" s="761"/>
      <c r="P136" s="762"/>
      <c r="Q136" s="763"/>
    </row>
    <row r="137" spans="1:17" x14ac:dyDescent="0.2">
      <c r="A137" s="741">
        <v>0.05</v>
      </c>
      <c r="D137" s="736"/>
      <c r="F137" s="865"/>
      <c r="G137" s="769"/>
      <c r="H137" s="769"/>
      <c r="I137" s="769"/>
      <c r="J137" s="769"/>
      <c r="K137" s="769"/>
      <c r="L137" s="769"/>
      <c r="M137" s="769"/>
      <c r="N137" s="770"/>
      <c r="O137" s="770"/>
      <c r="P137" s="770"/>
      <c r="Q137" s="771"/>
    </row>
    <row r="138" spans="1:17" x14ac:dyDescent="0.2">
      <c r="A138" s="741">
        <v>0.06</v>
      </c>
      <c r="D138" s="736"/>
      <c r="F138" s="715" t="s">
        <v>217</v>
      </c>
      <c r="G138" s="711"/>
      <c r="H138" s="711"/>
      <c r="I138" s="711"/>
      <c r="J138" s="711"/>
      <c r="K138" s="711"/>
      <c r="L138" s="711"/>
      <c r="M138" s="711"/>
      <c r="N138" s="772"/>
      <c r="O138" s="772"/>
      <c r="P138" s="773"/>
      <c r="Q138" s="774"/>
    </row>
    <row r="139" spans="1:17" x14ac:dyDescent="0.2">
      <c r="A139" s="741">
        <v>7.0000000000000007E-2</v>
      </c>
      <c r="D139" s="736"/>
      <c r="E139" s="689"/>
      <c r="F139" s="715" t="s">
        <v>218</v>
      </c>
      <c r="G139" s="711"/>
      <c r="H139" s="711"/>
      <c r="I139" s="711"/>
      <c r="J139" s="711"/>
      <c r="K139" s="711"/>
      <c r="L139" s="711"/>
      <c r="M139" s="711"/>
      <c r="N139" s="772"/>
      <c r="O139" s="772"/>
      <c r="P139" s="773"/>
      <c r="Q139" s="774"/>
    </row>
    <row r="140" spans="1:17" x14ac:dyDescent="0.2">
      <c r="A140" s="741">
        <v>0.08</v>
      </c>
      <c r="D140" s="736"/>
      <c r="F140" s="715" t="s">
        <v>219</v>
      </c>
      <c r="G140" s="711"/>
      <c r="H140" s="711"/>
      <c r="I140" s="711"/>
      <c r="J140" s="711"/>
      <c r="K140" s="711"/>
      <c r="L140" s="711"/>
      <c r="M140" s="711"/>
      <c r="N140" s="772"/>
      <c r="O140" s="772"/>
      <c r="P140" s="773"/>
      <c r="Q140" s="774"/>
    </row>
    <row r="141" spans="1:17" ht="12" thickBot="1" x14ac:dyDescent="0.25">
      <c r="A141" s="741">
        <v>0.09</v>
      </c>
      <c r="D141" s="736"/>
      <c r="F141" s="730"/>
      <c r="G141" s="775"/>
      <c r="H141" s="775"/>
      <c r="I141" s="775"/>
      <c r="J141" s="775"/>
      <c r="K141" s="775"/>
      <c r="L141" s="775"/>
      <c r="M141" s="776"/>
      <c r="N141" s="777"/>
      <c r="O141" s="777"/>
      <c r="P141" s="777"/>
      <c r="Q141" s="778"/>
    </row>
    <row r="142" spans="1:17" x14ac:dyDescent="0.2">
      <c r="A142" s="741">
        <v>0.1</v>
      </c>
      <c r="D142" s="736"/>
      <c r="F142" s="703"/>
      <c r="G142" s="746"/>
      <c r="H142" s="746"/>
      <c r="I142" s="746"/>
      <c r="J142" s="746"/>
      <c r="K142" s="746"/>
      <c r="L142" s="746"/>
      <c r="M142" s="747"/>
      <c r="N142" s="749"/>
      <c r="O142" s="749"/>
    </row>
    <row r="143" spans="1:17" x14ac:dyDescent="0.2">
      <c r="A143" s="740" t="s">
        <v>9</v>
      </c>
      <c r="D143" s="736"/>
      <c r="F143" s="703"/>
    </row>
    <row r="144" spans="1:17" x14ac:dyDescent="0.2">
      <c r="A144" s="740" t="s">
        <v>95</v>
      </c>
      <c r="D144" s="736"/>
      <c r="F144" s="703"/>
    </row>
    <row r="145" spans="1:17" ht="12" thickBot="1" x14ac:dyDescent="0.25">
      <c r="D145" s="736"/>
      <c r="M145" s="691"/>
    </row>
    <row r="146" spans="1:17" ht="12.6" thickTop="1" thickBot="1" x14ac:dyDescent="0.25">
      <c r="A146" s="740" t="s">
        <v>101</v>
      </c>
      <c r="F146" s="866" t="s">
        <v>180</v>
      </c>
      <c r="G146" s="751" t="s">
        <v>245</v>
      </c>
      <c r="H146" s="751" t="s">
        <v>246</v>
      </c>
      <c r="I146" s="751" t="s">
        <v>247</v>
      </c>
      <c r="J146" s="751" t="s">
        <v>41</v>
      </c>
      <c r="K146" s="988" t="s">
        <v>319</v>
      </c>
      <c r="L146" s="751" t="s">
        <v>145</v>
      </c>
      <c r="M146" s="751"/>
      <c r="N146" s="779"/>
      <c r="O146" s="779"/>
      <c r="P146" s="780"/>
      <c r="Q146" s="781"/>
    </row>
    <row r="147" spans="1:17" x14ac:dyDescent="0.2">
      <c r="A147" s="740" t="s">
        <v>102</v>
      </c>
      <c r="F147" s="782" t="s">
        <v>290</v>
      </c>
      <c r="G147" s="699"/>
      <c r="H147" s="699"/>
      <c r="I147" s="699"/>
      <c r="J147" s="699"/>
      <c r="K147" s="699"/>
      <c r="L147" s="699"/>
      <c r="M147" s="699"/>
      <c r="N147" s="755"/>
      <c r="O147" s="755"/>
      <c r="P147" s="756"/>
      <c r="Q147" s="757"/>
    </row>
    <row r="148" spans="1:17" x14ac:dyDescent="0.2">
      <c r="A148" s="740"/>
      <c r="F148" s="782" t="s">
        <v>389</v>
      </c>
      <c r="G148" s="711"/>
      <c r="H148" s="711"/>
      <c r="I148" s="711"/>
      <c r="J148" s="711"/>
      <c r="K148" s="711"/>
      <c r="L148" s="711"/>
      <c r="M148" s="711"/>
      <c r="N148" s="758"/>
      <c r="O148" s="758"/>
      <c r="P148" s="759"/>
      <c r="Q148" s="760"/>
    </row>
    <row r="149" spans="1:17" x14ac:dyDescent="0.2">
      <c r="A149" s="740" t="s">
        <v>133</v>
      </c>
      <c r="F149" s="782" t="s">
        <v>390</v>
      </c>
      <c r="G149" s="711"/>
      <c r="H149" s="711"/>
      <c r="I149" s="711"/>
      <c r="J149" s="711"/>
      <c r="K149" s="711"/>
      <c r="L149" s="711"/>
      <c r="M149" s="711"/>
      <c r="N149" s="758"/>
      <c r="O149" s="758"/>
      <c r="P149" s="759"/>
      <c r="Q149" s="760"/>
    </row>
    <row r="150" spans="1:17" x14ac:dyDescent="0.2">
      <c r="A150" s="740" t="s">
        <v>283</v>
      </c>
      <c r="F150" s="782" t="s">
        <v>333</v>
      </c>
      <c r="G150" s="711"/>
      <c r="H150" s="711"/>
      <c r="I150" s="711"/>
      <c r="J150" s="711"/>
      <c r="K150" s="711"/>
      <c r="L150" s="711"/>
      <c r="M150" s="711"/>
      <c r="N150" s="758"/>
      <c r="O150" s="758"/>
      <c r="P150" s="759"/>
      <c r="Q150" s="760"/>
    </row>
    <row r="151" spans="1:17" x14ac:dyDescent="0.2">
      <c r="A151" s="740" t="s">
        <v>284</v>
      </c>
      <c r="F151" s="782" t="s">
        <v>289</v>
      </c>
      <c r="G151" s="711"/>
      <c r="H151" s="711"/>
      <c r="I151" s="711"/>
      <c r="J151" s="711"/>
      <c r="K151" s="711"/>
      <c r="L151" s="711"/>
      <c r="M151" s="711"/>
      <c r="N151" s="758"/>
      <c r="O151" s="758"/>
      <c r="P151" s="759"/>
      <c r="Q151" s="760"/>
    </row>
    <row r="152" spans="1:17" x14ac:dyDescent="0.2">
      <c r="A152" s="740" t="s">
        <v>134</v>
      </c>
      <c r="F152" s="782" t="s">
        <v>352</v>
      </c>
      <c r="G152" s="711"/>
      <c r="H152" s="711"/>
      <c r="I152" s="711"/>
      <c r="J152" s="711"/>
      <c r="K152" s="711"/>
      <c r="L152" s="711"/>
      <c r="M152" s="711"/>
      <c r="N152" s="758"/>
      <c r="O152" s="758"/>
      <c r="P152" s="759"/>
      <c r="Q152" s="760"/>
    </row>
    <row r="153" spans="1:17" x14ac:dyDescent="0.2">
      <c r="A153" s="740" t="s">
        <v>135</v>
      </c>
      <c r="D153" s="736"/>
      <c r="F153" s="782" t="s">
        <v>265</v>
      </c>
      <c r="G153" s="711"/>
      <c r="H153" s="711"/>
      <c r="I153" s="711"/>
      <c r="J153" s="711"/>
      <c r="K153" s="711"/>
      <c r="L153" s="711"/>
      <c r="M153" s="711"/>
      <c r="N153" s="758"/>
      <c r="O153" s="758"/>
      <c r="P153" s="759"/>
      <c r="Q153" s="760"/>
    </row>
    <row r="154" spans="1:17" x14ac:dyDescent="0.2">
      <c r="A154" s="740" t="s">
        <v>136</v>
      </c>
      <c r="D154" s="736"/>
      <c r="F154" s="1108" t="s">
        <v>391</v>
      </c>
      <c r="G154" s="711"/>
      <c r="H154" s="711"/>
      <c r="I154" s="711"/>
      <c r="J154" s="711"/>
      <c r="K154" s="711"/>
      <c r="L154" s="711"/>
      <c r="M154" s="711"/>
      <c r="N154" s="758"/>
      <c r="O154" s="758"/>
      <c r="P154" s="759"/>
      <c r="Q154" s="760"/>
    </row>
    <row r="155" spans="1:17" x14ac:dyDescent="0.2">
      <c r="A155" s="740" t="s">
        <v>285</v>
      </c>
      <c r="D155" s="736"/>
      <c r="F155" s="782" t="s">
        <v>353</v>
      </c>
      <c r="G155" s="711"/>
      <c r="H155" s="711"/>
      <c r="I155" s="711"/>
      <c r="J155" s="711"/>
      <c r="K155" s="711"/>
      <c r="L155" s="711"/>
      <c r="M155" s="711"/>
      <c r="N155" s="758"/>
      <c r="O155" s="758"/>
      <c r="P155" s="759"/>
      <c r="Q155" s="760"/>
    </row>
    <row r="156" spans="1:17" x14ac:dyDescent="0.2">
      <c r="A156" s="740" t="s">
        <v>286</v>
      </c>
      <c r="D156" s="736"/>
      <c r="F156" s="782" t="s">
        <v>392</v>
      </c>
      <c r="G156" s="711"/>
      <c r="H156" s="711"/>
      <c r="I156" s="711"/>
      <c r="J156" s="711"/>
      <c r="K156" s="711"/>
      <c r="L156" s="711"/>
      <c r="M156" s="711"/>
      <c r="N156" s="758"/>
      <c r="O156" s="758"/>
      <c r="P156" s="759"/>
      <c r="Q156" s="760"/>
    </row>
    <row r="157" spans="1:17" x14ac:dyDescent="0.2">
      <c r="A157" s="740" t="s">
        <v>103</v>
      </c>
      <c r="D157" s="736"/>
      <c r="F157" s="782" t="s">
        <v>393</v>
      </c>
      <c r="G157" s="711"/>
      <c r="H157" s="711"/>
      <c r="I157" s="711"/>
      <c r="J157" s="711"/>
      <c r="K157" s="711"/>
      <c r="L157" s="711"/>
      <c r="M157" s="711"/>
      <c r="N157" s="758"/>
      <c r="O157" s="758"/>
      <c r="P157" s="759"/>
      <c r="Q157" s="760"/>
    </row>
    <row r="158" spans="1:17" x14ac:dyDescent="0.2">
      <c r="D158" s="736"/>
      <c r="F158" s="782" t="s">
        <v>252</v>
      </c>
      <c r="G158" s="711"/>
      <c r="H158" s="711"/>
      <c r="I158" s="711"/>
      <c r="J158" s="711"/>
      <c r="K158" s="711"/>
      <c r="L158" s="711"/>
      <c r="M158" s="711"/>
      <c r="N158" s="758"/>
      <c r="O158" s="758"/>
      <c r="P158" s="759"/>
      <c r="Q158" s="760"/>
    </row>
    <row r="159" spans="1:17" x14ac:dyDescent="0.2">
      <c r="A159" s="686" t="s">
        <v>111</v>
      </c>
      <c r="D159" s="736"/>
      <c r="F159" s="782" t="s">
        <v>252</v>
      </c>
      <c r="G159" s="711"/>
      <c r="H159" s="711"/>
      <c r="I159" s="711"/>
      <c r="J159" s="711"/>
      <c r="K159" s="711"/>
      <c r="L159" s="711"/>
      <c r="M159" s="711"/>
      <c r="N159" s="758"/>
      <c r="O159" s="758"/>
      <c r="P159" s="759"/>
      <c r="Q159" s="760"/>
    </row>
    <row r="160" spans="1:17" x14ac:dyDescent="0.2">
      <c r="A160" s="709">
        <v>0</v>
      </c>
      <c r="D160" s="736"/>
      <c r="F160" s="782" t="s">
        <v>394</v>
      </c>
      <c r="G160" s="711"/>
      <c r="H160" s="711"/>
      <c r="I160" s="711"/>
      <c r="J160" s="711"/>
      <c r="K160" s="711"/>
      <c r="L160" s="711"/>
      <c r="M160" s="711"/>
      <c r="N160" s="758"/>
      <c r="O160" s="758"/>
      <c r="P160" s="759"/>
      <c r="Q160" s="760"/>
    </row>
    <row r="161" spans="1:17" x14ac:dyDescent="0.2">
      <c r="A161" s="709">
        <v>0.1</v>
      </c>
      <c r="D161" s="736"/>
      <c r="F161" s="782" t="s">
        <v>395</v>
      </c>
      <c r="G161" s="711"/>
      <c r="H161" s="711"/>
      <c r="I161" s="711"/>
      <c r="J161" s="711"/>
      <c r="K161" s="711"/>
      <c r="L161" s="711"/>
      <c r="M161" s="711"/>
      <c r="N161" s="758"/>
      <c r="O161" s="758"/>
      <c r="P161" s="759"/>
      <c r="Q161" s="760"/>
    </row>
    <row r="162" spans="1:17" x14ac:dyDescent="0.2">
      <c r="D162" s="736"/>
      <c r="F162" s="782" t="s">
        <v>396</v>
      </c>
      <c r="G162" s="711"/>
      <c r="H162" s="711"/>
      <c r="I162" s="711"/>
      <c r="J162" s="711"/>
      <c r="K162" s="711"/>
      <c r="L162" s="711"/>
      <c r="M162" s="711"/>
      <c r="N162" s="758"/>
      <c r="O162" s="758"/>
      <c r="P162" s="759"/>
      <c r="Q162" s="760"/>
    </row>
    <row r="163" spans="1:17" x14ac:dyDescent="0.2">
      <c r="D163" s="736"/>
      <c r="F163" s="782" t="s">
        <v>354</v>
      </c>
      <c r="G163" s="711"/>
      <c r="H163" s="711"/>
      <c r="I163" s="711"/>
      <c r="J163" s="711"/>
      <c r="K163" s="711"/>
      <c r="L163" s="711"/>
      <c r="M163" s="711"/>
      <c r="N163" s="758"/>
      <c r="O163" s="758"/>
      <c r="P163" s="759"/>
      <c r="Q163" s="760"/>
    </row>
    <row r="164" spans="1:17" x14ac:dyDescent="0.2">
      <c r="A164" s="740" t="s">
        <v>0</v>
      </c>
      <c r="D164" s="736"/>
      <c r="F164" s="782" t="s">
        <v>334</v>
      </c>
      <c r="G164" s="711"/>
      <c r="H164" s="711"/>
      <c r="I164" s="711"/>
      <c r="J164" s="711"/>
      <c r="K164" s="711"/>
      <c r="L164" s="711"/>
      <c r="M164" s="711"/>
      <c r="N164" s="758"/>
      <c r="O164" s="758"/>
      <c r="P164" s="759"/>
      <c r="Q164" s="760"/>
    </row>
    <row r="165" spans="1:17" x14ac:dyDescent="0.2">
      <c r="A165" s="741">
        <v>0</v>
      </c>
      <c r="D165" s="736"/>
      <c r="F165" s="782" t="s">
        <v>397</v>
      </c>
      <c r="G165" s="711"/>
      <c r="H165" s="711"/>
      <c r="I165" s="711"/>
      <c r="J165" s="711"/>
      <c r="K165" s="711"/>
      <c r="L165" s="711"/>
      <c r="M165" s="711"/>
      <c r="N165" s="758"/>
      <c r="O165" s="758"/>
      <c r="P165" s="759"/>
      <c r="Q165" s="760"/>
    </row>
    <row r="166" spans="1:17" x14ac:dyDescent="0.2">
      <c r="A166" s="741">
        <v>0.05</v>
      </c>
      <c r="D166" s="736"/>
      <c r="F166" s="782" t="s">
        <v>398</v>
      </c>
      <c r="G166" s="711"/>
      <c r="H166" s="711"/>
      <c r="I166" s="711"/>
      <c r="J166" s="711"/>
      <c r="K166" s="711"/>
      <c r="L166" s="711"/>
      <c r="M166" s="711"/>
      <c r="N166" s="758"/>
      <c r="O166" s="758"/>
      <c r="P166" s="759"/>
      <c r="Q166" s="760"/>
    </row>
    <row r="167" spans="1:17" x14ac:dyDescent="0.2">
      <c r="A167" s="741">
        <v>0.1</v>
      </c>
      <c r="D167" s="736"/>
      <c r="F167" s="782" t="s">
        <v>398</v>
      </c>
      <c r="G167" s="711"/>
      <c r="H167" s="711"/>
      <c r="I167" s="711"/>
      <c r="J167" s="711"/>
      <c r="K167" s="711"/>
      <c r="L167" s="711"/>
      <c r="M167" s="711"/>
      <c r="N167" s="758"/>
      <c r="O167" s="758"/>
      <c r="P167" s="759"/>
      <c r="Q167" s="760"/>
    </row>
    <row r="168" spans="1:17" x14ac:dyDescent="0.2">
      <c r="A168" s="741">
        <v>0.15</v>
      </c>
      <c r="D168" s="736"/>
      <c r="F168" s="782" t="s">
        <v>399</v>
      </c>
      <c r="G168" s="711"/>
      <c r="H168" s="711"/>
      <c r="I168" s="711"/>
      <c r="J168" s="711"/>
      <c r="K168" s="711"/>
      <c r="L168" s="711"/>
      <c r="M168" s="711"/>
      <c r="N168" s="758"/>
      <c r="O168" s="758"/>
      <c r="P168" s="759"/>
      <c r="Q168" s="760"/>
    </row>
    <row r="169" spans="1:17" x14ac:dyDescent="0.2">
      <c r="A169" s="741">
        <v>0.2</v>
      </c>
      <c r="D169" s="736"/>
      <c r="F169" s="782" t="s">
        <v>400</v>
      </c>
      <c r="G169" s="711"/>
      <c r="H169" s="711"/>
      <c r="I169" s="711"/>
      <c r="J169" s="711"/>
      <c r="K169" s="711"/>
      <c r="L169" s="711"/>
      <c r="M169" s="711"/>
      <c r="N169" s="758"/>
      <c r="O169" s="758"/>
      <c r="P169" s="759"/>
      <c r="Q169" s="760"/>
    </row>
    <row r="170" spans="1:17" x14ac:dyDescent="0.2">
      <c r="A170" s="741">
        <v>0.25</v>
      </c>
      <c r="D170" s="736"/>
      <c r="F170" s="782"/>
      <c r="G170" s="711"/>
      <c r="H170" s="711"/>
      <c r="I170" s="711"/>
      <c r="J170" s="711"/>
      <c r="K170" s="711"/>
      <c r="L170" s="711"/>
      <c r="M170" s="711"/>
      <c r="N170" s="758"/>
      <c r="O170" s="758"/>
      <c r="P170" s="759"/>
      <c r="Q170" s="760"/>
    </row>
    <row r="171" spans="1:17" ht="12" thickBot="1" x14ac:dyDescent="0.25">
      <c r="A171" s="741">
        <v>0.3</v>
      </c>
      <c r="D171" s="736"/>
      <c r="F171" s="782"/>
      <c r="G171" s="732"/>
      <c r="H171" s="732"/>
      <c r="I171" s="732"/>
      <c r="J171" s="732"/>
      <c r="K171" s="732"/>
      <c r="L171" s="732"/>
      <c r="M171" s="732"/>
      <c r="N171" s="761"/>
      <c r="O171" s="761"/>
      <c r="P171" s="762"/>
      <c r="Q171" s="763"/>
    </row>
    <row r="172" spans="1:17" x14ac:dyDescent="0.2">
      <c r="A172" s="741">
        <v>0.35</v>
      </c>
      <c r="D172" s="736"/>
      <c r="F172" s="784" t="s">
        <v>228</v>
      </c>
      <c r="G172" s="699"/>
      <c r="H172" s="699"/>
      <c r="I172" s="699"/>
      <c r="J172" s="699"/>
      <c r="K172" s="699"/>
      <c r="L172" s="699"/>
      <c r="M172" s="699"/>
      <c r="N172" s="755"/>
      <c r="O172" s="755"/>
      <c r="P172" s="756"/>
      <c r="Q172" s="757"/>
    </row>
    <row r="173" spans="1:17" x14ac:dyDescent="0.2">
      <c r="A173" s="741">
        <v>0.4</v>
      </c>
      <c r="D173" s="736"/>
      <c r="F173" s="782" t="s">
        <v>229</v>
      </c>
      <c r="G173" s="711"/>
      <c r="H173" s="711"/>
      <c r="I173" s="711"/>
      <c r="J173" s="711"/>
      <c r="K173" s="711"/>
      <c r="L173" s="711"/>
      <c r="M173" s="711"/>
      <c r="N173" s="758"/>
      <c r="O173" s="758"/>
      <c r="P173" s="759"/>
      <c r="Q173" s="760"/>
    </row>
    <row r="174" spans="1:17" x14ac:dyDescent="0.2">
      <c r="D174" s="736"/>
      <c r="F174" s="782" t="s">
        <v>301</v>
      </c>
      <c r="G174" s="711"/>
      <c r="H174" s="711"/>
      <c r="I174" s="711"/>
      <c r="J174" s="711"/>
      <c r="K174" s="711"/>
      <c r="L174" s="711"/>
      <c r="M174" s="711"/>
      <c r="N174" s="758"/>
      <c r="O174" s="758"/>
      <c r="P174" s="759"/>
      <c r="Q174" s="760"/>
    </row>
    <row r="175" spans="1:17" x14ac:dyDescent="0.2">
      <c r="A175" s="785" t="s">
        <v>132</v>
      </c>
      <c r="B175" s="786">
        <v>0.4</v>
      </c>
      <c r="D175" s="736"/>
      <c r="F175" s="782" t="s">
        <v>302</v>
      </c>
      <c r="G175" s="711"/>
      <c r="H175" s="711"/>
      <c r="I175" s="711"/>
      <c r="J175" s="711"/>
      <c r="K175" s="711"/>
      <c r="L175" s="711"/>
      <c r="M175" s="711"/>
      <c r="N175" s="758"/>
      <c r="O175" s="758"/>
      <c r="P175" s="759"/>
      <c r="Q175" s="760"/>
    </row>
    <row r="176" spans="1:17" x14ac:dyDescent="0.2">
      <c r="A176" s="787"/>
      <c r="B176" s="788">
        <v>0.45</v>
      </c>
      <c r="D176" s="736"/>
      <c r="F176" s="782" t="s">
        <v>130</v>
      </c>
      <c r="G176" s="711"/>
      <c r="H176" s="711"/>
      <c r="I176" s="711"/>
      <c r="J176" s="711"/>
      <c r="K176" s="711"/>
      <c r="L176" s="711"/>
      <c r="M176" s="711"/>
      <c r="N176" s="758"/>
      <c r="O176" s="758"/>
      <c r="P176" s="759"/>
      <c r="Q176" s="760"/>
    </row>
    <row r="177" spans="1:17" x14ac:dyDescent="0.2">
      <c r="A177" s="789"/>
      <c r="B177" s="788">
        <v>0.5</v>
      </c>
      <c r="D177" s="736"/>
      <c r="F177" s="782" t="s">
        <v>131</v>
      </c>
      <c r="G177" s="711"/>
      <c r="H177" s="711"/>
      <c r="I177" s="711"/>
      <c r="J177" s="711"/>
      <c r="K177" s="711"/>
      <c r="L177" s="711"/>
      <c r="M177" s="711"/>
      <c r="N177" s="758"/>
      <c r="O177" s="758"/>
      <c r="P177" s="759"/>
      <c r="Q177" s="760"/>
    </row>
    <row r="178" spans="1:17" x14ac:dyDescent="0.2">
      <c r="A178" s="789"/>
      <c r="B178" s="788">
        <v>0.55000000000000004</v>
      </c>
      <c r="D178" s="736"/>
      <c r="F178" s="782" t="s">
        <v>312</v>
      </c>
      <c r="G178" s="711"/>
      <c r="H178" s="711"/>
      <c r="I178" s="711"/>
      <c r="J178" s="711"/>
      <c r="K178" s="711"/>
      <c r="L178" s="711"/>
      <c r="M178" s="711"/>
      <c r="N178" s="758"/>
      <c r="O178" s="758"/>
      <c r="P178" s="759"/>
      <c r="Q178" s="760"/>
    </row>
    <row r="179" spans="1:17" x14ac:dyDescent="0.2">
      <c r="A179" s="789"/>
      <c r="B179" s="788">
        <v>0.6</v>
      </c>
      <c r="D179" s="736"/>
      <c r="F179" s="782" t="s">
        <v>401</v>
      </c>
      <c r="G179" s="711"/>
      <c r="H179" s="711"/>
      <c r="I179" s="711"/>
      <c r="J179" s="711"/>
      <c r="K179" s="711"/>
      <c r="L179" s="711"/>
      <c r="M179" s="711"/>
      <c r="N179" s="758"/>
      <c r="O179" s="758"/>
      <c r="P179" s="759"/>
      <c r="Q179" s="760"/>
    </row>
    <row r="180" spans="1:17" x14ac:dyDescent="0.2">
      <c r="A180" s="789"/>
      <c r="B180" s="788">
        <v>0.65</v>
      </c>
      <c r="D180" s="736"/>
      <c r="F180" s="782" t="s">
        <v>402</v>
      </c>
      <c r="G180" s="711"/>
      <c r="H180" s="711"/>
      <c r="I180" s="711"/>
      <c r="J180" s="711"/>
      <c r="K180" s="711"/>
      <c r="L180" s="711"/>
      <c r="M180" s="711"/>
      <c r="N180" s="758"/>
      <c r="O180" s="758"/>
      <c r="P180" s="759"/>
      <c r="Q180" s="760"/>
    </row>
    <row r="181" spans="1:17" x14ac:dyDescent="0.2">
      <c r="A181" s="789"/>
      <c r="B181" s="788">
        <v>0.7</v>
      </c>
      <c r="D181" s="736"/>
      <c r="F181" s="782" t="s">
        <v>355</v>
      </c>
      <c r="G181" s="711"/>
      <c r="H181" s="711"/>
      <c r="I181" s="711"/>
      <c r="J181" s="711"/>
      <c r="K181" s="711"/>
      <c r="L181" s="711"/>
      <c r="M181" s="711"/>
      <c r="N181" s="758"/>
      <c r="O181" s="758"/>
      <c r="P181" s="759"/>
      <c r="Q181" s="760"/>
    </row>
    <row r="182" spans="1:17" x14ac:dyDescent="0.2">
      <c r="A182" s="789"/>
      <c r="B182" s="788">
        <v>0.75</v>
      </c>
      <c r="D182" s="736"/>
      <c r="F182" s="782" t="s">
        <v>313</v>
      </c>
      <c r="G182" s="711"/>
      <c r="H182" s="711"/>
      <c r="I182" s="711"/>
      <c r="J182" s="711"/>
      <c r="K182" s="711"/>
      <c r="L182" s="711"/>
      <c r="M182" s="711"/>
      <c r="N182" s="758"/>
      <c r="O182" s="758"/>
      <c r="P182" s="759"/>
      <c r="Q182" s="760"/>
    </row>
    <row r="183" spans="1:17" x14ac:dyDescent="0.2">
      <c r="A183" s="789"/>
      <c r="B183" s="788">
        <v>0.8</v>
      </c>
      <c r="D183" s="736"/>
      <c r="F183" s="782" t="s">
        <v>220</v>
      </c>
      <c r="G183" s="711"/>
      <c r="H183" s="711"/>
      <c r="I183" s="711"/>
      <c r="J183" s="711"/>
      <c r="K183" s="711"/>
      <c r="L183" s="711"/>
      <c r="M183" s="711"/>
      <c r="N183" s="758"/>
      <c r="O183" s="758"/>
      <c r="P183" s="759"/>
      <c r="Q183" s="760"/>
    </row>
    <row r="184" spans="1:17" ht="12" thickBot="1" x14ac:dyDescent="0.25">
      <c r="A184" s="789"/>
      <c r="B184" s="788">
        <v>0.85</v>
      </c>
      <c r="D184" s="736"/>
      <c r="F184" s="783" t="s">
        <v>221</v>
      </c>
      <c r="G184" s="711"/>
      <c r="H184" s="711"/>
      <c r="I184" s="711"/>
      <c r="J184" s="711"/>
      <c r="K184" s="711"/>
      <c r="L184" s="711"/>
      <c r="M184" s="711"/>
      <c r="N184" s="758"/>
      <c r="O184" s="758"/>
      <c r="P184" s="759"/>
      <c r="Q184" s="760"/>
    </row>
    <row r="185" spans="1:17" ht="12" thickBot="1" x14ac:dyDescent="0.25">
      <c r="A185" s="789"/>
      <c r="B185" s="788">
        <v>0.9</v>
      </c>
      <c r="D185" s="736"/>
      <c r="F185" s="783"/>
      <c r="G185" s="732"/>
      <c r="H185" s="732"/>
      <c r="I185" s="732"/>
      <c r="J185" s="732"/>
      <c r="K185" s="732"/>
      <c r="L185" s="732"/>
      <c r="M185" s="732"/>
      <c r="N185" s="790"/>
      <c r="O185" s="790"/>
      <c r="P185" s="791"/>
      <c r="Q185" s="763"/>
    </row>
    <row r="186" spans="1:17" x14ac:dyDescent="0.2">
      <c r="A186" s="789"/>
      <c r="B186" s="788">
        <v>0.95</v>
      </c>
      <c r="F186" s="685"/>
      <c r="G186" s="711"/>
      <c r="H186" s="711"/>
      <c r="I186" s="711"/>
      <c r="J186" s="711"/>
      <c r="K186" s="711"/>
      <c r="L186" s="711"/>
      <c r="M186" s="711"/>
      <c r="N186" s="772"/>
      <c r="O186" s="772"/>
      <c r="P186" s="773"/>
      <c r="Q186" s="792"/>
    </row>
    <row r="187" spans="1:17" x14ac:dyDescent="0.2">
      <c r="A187" s="789"/>
      <c r="B187" s="788">
        <v>1</v>
      </c>
      <c r="F187" s="685"/>
      <c r="G187" s="793"/>
      <c r="H187" s="793"/>
      <c r="I187" s="793"/>
      <c r="J187" s="793"/>
      <c r="K187" s="793"/>
      <c r="L187" s="793"/>
      <c r="M187" s="793"/>
      <c r="N187" s="794"/>
      <c r="O187" s="794"/>
      <c r="P187" s="773"/>
      <c r="Q187" s="792"/>
    </row>
    <row r="188" spans="1:17" x14ac:dyDescent="0.2">
      <c r="A188" s="789"/>
      <c r="B188" s="945">
        <v>1.02</v>
      </c>
      <c r="F188" s="685"/>
      <c r="G188" s="795"/>
      <c r="H188" s="795"/>
      <c r="I188" s="795"/>
      <c r="J188" s="795"/>
      <c r="K188" s="795"/>
      <c r="L188" s="795"/>
      <c r="M188" s="691"/>
      <c r="N188" s="685"/>
      <c r="O188" s="685"/>
      <c r="P188" s="796"/>
      <c r="Q188" s="685"/>
    </row>
    <row r="189" spans="1:17" ht="12" thickBot="1" x14ac:dyDescent="0.25">
      <c r="A189" s="789"/>
      <c r="B189" s="788">
        <v>1.05</v>
      </c>
      <c r="F189" s="867" t="s">
        <v>181</v>
      </c>
      <c r="G189" s="750" t="s">
        <v>245</v>
      </c>
      <c r="H189" s="750" t="s">
        <v>246</v>
      </c>
      <c r="I189" s="750" t="s">
        <v>247</v>
      </c>
      <c r="J189" s="750" t="s">
        <v>41</v>
      </c>
      <c r="K189" s="988" t="s">
        <v>319</v>
      </c>
      <c r="L189" s="750" t="s">
        <v>145</v>
      </c>
      <c r="M189" s="751"/>
      <c r="N189" s="752"/>
      <c r="O189" s="752"/>
      <c r="P189" s="753"/>
      <c r="Q189" s="754"/>
    </row>
    <row r="190" spans="1:17" x14ac:dyDescent="0.2">
      <c r="A190" s="789"/>
      <c r="B190" s="788">
        <v>1.1000000000000001</v>
      </c>
      <c r="D190" s="687"/>
      <c r="E190" s="768"/>
      <c r="F190" s="784" t="s">
        <v>212</v>
      </c>
      <c r="G190" s="698">
        <v>0.1</v>
      </c>
      <c r="H190" s="698">
        <v>0.1</v>
      </c>
      <c r="I190" s="698">
        <v>0.1</v>
      </c>
      <c r="J190" s="698">
        <v>0.1</v>
      </c>
      <c r="K190" s="698">
        <v>0.1</v>
      </c>
      <c r="L190" s="698">
        <v>0.1</v>
      </c>
      <c r="M190" s="699"/>
      <c r="N190" s="797"/>
      <c r="O190" s="797"/>
      <c r="P190" s="798"/>
      <c r="Q190" s="799"/>
    </row>
    <row r="191" spans="1:17" x14ac:dyDescent="0.2">
      <c r="A191" s="789"/>
      <c r="B191" s="788">
        <v>1.1499999999999999</v>
      </c>
      <c r="D191" s="687"/>
      <c r="E191" s="806"/>
      <c r="F191" s="800" t="s">
        <v>314</v>
      </c>
      <c r="G191" s="710">
        <v>0.1</v>
      </c>
      <c r="H191" s="710">
        <v>0.1</v>
      </c>
      <c r="I191" s="710">
        <v>0.1</v>
      </c>
      <c r="J191" s="710">
        <v>0.1</v>
      </c>
      <c r="K191" s="710">
        <v>0.1</v>
      </c>
      <c r="L191" s="710">
        <v>0.1</v>
      </c>
      <c r="M191" s="711"/>
      <c r="N191" s="803"/>
      <c r="O191" s="803"/>
      <c r="P191" s="796"/>
      <c r="Q191" s="804"/>
    </row>
    <row r="192" spans="1:17" x14ac:dyDescent="0.2">
      <c r="A192" s="789"/>
      <c r="B192" s="788">
        <v>1.2</v>
      </c>
      <c r="D192" s="687"/>
      <c r="E192" s="768"/>
      <c r="F192" s="800" t="s">
        <v>213</v>
      </c>
      <c r="G192" s="710">
        <v>0.1</v>
      </c>
      <c r="H192" s="710">
        <v>0.1</v>
      </c>
      <c r="I192" s="710">
        <v>0.1</v>
      </c>
      <c r="J192" s="710">
        <v>0.2</v>
      </c>
      <c r="K192" s="710">
        <v>0.1</v>
      </c>
      <c r="L192" s="710">
        <v>0.1</v>
      </c>
      <c r="M192" s="711"/>
      <c r="N192" s="803"/>
      <c r="O192" s="803"/>
      <c r="P192" s="796"/>
      <c r="Q192" s="804"/>
    </row>
    <row r="193" spans="1:17" x14ac:dyDescent="0.2">
      <c r="A193" s="789"/>
      <c r="B193" s="788">
        <v>1.25</v>
      </c>
      <c r="D193" s="687"/>
      <c r="F193" s="800" t="s">
        <v>214</v>
      </c>
      <c r="G193" s="710">
        <v>0.1</v>
      </c>
      <c r="H193" s="710">
        <v>0.1</v>
      </c>
      <c r="I193" s="710">
        <v>0.1</v>
      </c>
      <c r="J193" s="710">
        <v>0.1</v>
      </c>
      <c r="K193" s="710">
        <v>0.1</v>
      </c>
      <c r="L193" s="710">
        <v>0.1</v>
      </c>
      <c r="M193" s="711"/>
      <c r="N193" s="803"/>
      <c r="O193" s="803"/>
      <c r="P193" s="796"/>
      <c r="Q193" s="804"/>
    </row>
    <row r="194" spans="1:17" x14ac:dyDescent="0.2">
      <c r="A194" s="789"/>
      <c r="B194" s="788">
        <v>1.3</v>
      </c>
      <c r="D194" s="687"/>
      <c r="F194" s="807" t="s">
        <v>183</v>
      </c>
      <c r="G194" s="710">
        <v>0.2</v>
      </c>
      <c r="H194" s="710">
        <v>0.2</v>
      </c>
      <c r="I194" s="710">
        <v>0.2</v>
      </c>
      <c r="J194" s="710">
        <v>0.3</v>
      </c>
      <c r="K194" s="710">
        <v>0.2</v>
      </c>
      <c r="L194" s="710">
        <v>0.3</v>
      </c>
      <c r="M194" s="711"/>
      <c r="N194" s="803"/>
      <c r="O194" s="803"/>
      <c r="P194" s="796"/>
      <c r="Q194" s="804"/>
    </row>
    <row r="195" spans="1:17" x14ac:dyDescent="0.2">
      <c r="A195" s="789"/>
      <c r="B195" s="788">
        <v>1.35</v>
      </c>
      <c r="D195" s="687"/>
      <c r="F195" s="807" t="s">
        <v>184</v>
      </c>
      <c r="G195" s="710">
        <v>0.3</v>
      </c>
      <c r="H195" s="710">
        <v>0.3</v>
      </c>
      <c r="I195" s="710">
        <v>0.3</v>
      </c>
      <c r="J195" s="710">
        <v>0.2</v>
      </c>
      <c r="K195" s="710">
        <v>0.3</v>
      </c>
      <c r="L195" s="710">
        <v>0.3</v>
      </c>
      <c r="M195" s="711"/>
      <c r="N195" s="803"/>
      <c r="O195" s="803"/>
      <c r="P195" s="796"/>
      <c r="Q195" s="804"/>
    </row>
    <row r="196" spans="1:17" x14ac:dyDescent="0.2">
      <c r="A196" s="808"/>
      <c r="B196" s="809">
        <v>1.4</v>
      </c>
      <c r="D196" s="687"/>
      <c r="F196" s="807" t="s">
        <v>264</v>
      </c>
      <c r="G196" s="710">
        <v>0.4</v>
      </c>
      <c r="H196" s="710">
        <v>0.3</v>
      </c>
      <c r="I196" s="710">
        <v>0.4</v>
      </c>
      <c r="J196" s="710">
        <v>0.3</v>
      </c>
      <c r="K196" s="710">
        <v>0.4</v>
      </c>
      <c r="L196" s="710">
        <v>0.4</v>
      </c>
      <c r="M196" s="711"/>
      <c r="N196" s="803"/>
      <c r="O196" s="803"/>
      <c r="P196" s="796"/>
      <c r="Q196" s="804"/>
    </row>
    <row r="197" spans="1:17" x14ac:dyDescent="0.2">
      <c r="D197" s="687"/>
      <c r="F197" s="800" t="s">
        <v>300</v>
      </c>
      <c r="G197" s="710">
        <v>0.5</v>
      </c>
      <c r="H197" s="710">
        <v>0.4</v>
      </c>
      <c r="I197" s="710">
        <v>0.3</v>
      </c>
      <c r="J197" s="710">
        <v>0.3</v>
      </c>
      <c r="K197" s="710">
        <v>0.4</v>
      </c>
      <c r="L197" s="710">
        <v>0.4</v>
      </c>
      <c r="M197" s="711"/>
      <c r="N197" s="803"/>
      <c r="O197" s="803"/>
      <c r="P197" s="796"/>
      <c r="Q197" s="804"/>
    </row>
    <row r="198" spans="1:17" x14ac:dyDescent="0.2">
      <c r="A198" s="686" t="s">
        <v>160</v>
      </c>
      <c r="D198" s="687"/>
      <c r="F198" s="800" t="s">
        <v>215</v>
      </c>
      <c r="G198" s="710">
        <v>0.7</v>
      </c>
      <c r="H198" s="710">
        <v>0.9</v>
      </c>
      <c r="I198" s="710">
        <v>1</v>
      </c>
      <c r="J198" s="710">
        <v>1</v>
      </c>
      <c r="K198" s="710">
        <v>1</v>
      </c>
      <c r="L198" s="710">
        <v>0.9</v>
      </c>
      <c r="M198" s="711"/>
      <c r="N198" s="803"/>
      <c r="O198" s="803"/>
      <c r="P198" s="796"/>
      <c r="Q198" s="804"/>
    </row>
    <row r="199" spans="1:17" x14ac:dyDescent="0.2">
      <c r="A199" s="709">
        <v>0</v>
      </c>
      <c r="D199" s="687"/>
      <c r="F199" s="800" t="s">
        <v>291</v>
      </c>
      <c r="G199" s="962">
        <v>0.8</v>
      </c>
      <c r="H199" s="962">
        <v>1.2</v>
      </c>
      <c r="I199" s="962">
        <v>1.3</v>
      </c>
      <c r="J199" s="962">
        <v>1.2</v>
      </c>
      <c r="K199" s="962">
        <v>1.4</v>
      </c>
      <c r="L199" s="962">
        <v>1.3</v>
      </c>
      <c r="M199" s="711"/>
      <c r="N199" s="803"/>
      <c r="O199" s="803"/>
      <c r="P199" s="796"/>
      <c r="Q199" s="804"/>
    </row>
    <row r="200" spans="1:17" x14ac:dyDescent="0.2">
      <c r="A200" s="709">
        <v>0.01</v>
      </c>
      <c r="D200" s="687"/>
      <c r="F200" s="800" t="s">
        <v>216</v>
      </c>
      <c r="G200" s="710">
        <v>0.6</v>
      </c>
      <c r="H200" s="710">
        <v>0.9</v>
      </c>
      <c r="I200" s="710">
        <v>1</v>
      </c>
      <c r="J200" s="710">
        <v>0.9</v>
      </c>
      <c r="K200" s="710">
        <v>1.1000000000000001</v>
      </c>
      <c r="L200" s="710">
        <v>1</v>
      </c>
      <c r="M200" s="711"/>
      <c r="N200" s="803"/>
      <c r="O200" s="803"/>
      <c r="P200" s="796"/>
      <c r="Q200" s="804"/>
    </row>
    <row r="201" spans="1:17" x14ac:dyDescent="0.2">
      <c r="A201" s="709">
        <v>0.02</v>
      </c>
      <c r="D201" s="687"/>
      <c r="F201" s="782" t="s">
        <v>329</v>
      </c>
      <c r="G201" s="963">
        <v>0.5</v>
      </c>
      <c r="H201" s="710">
        <v>0.5</v>
      </c>
      <c r="I201" s="710">
        <v>0.6</v>
      </c>
      <c r="J201" s="710">
        <v>0.5</v>
      </c>
      <c r="K201" s="710">
        <v>0.7</v>
      </c>
      <c r="L201" s="710">
        <v>0.5</v>
      </c>
      <c r="M201" s="711"/>
      <c r="N201" s="803"/>
      <c r="O201" s="803"/>
      <c r="P201" s="796"/>
      <c r="Q201" s="804"/>
    </row>
    <row r="202" spans="1:17" x14ac:dyDescent="0.2">
      <c r="D202" s="736"/>
      <c r="F202" s="800"/>
      <c r="G202" s="710"/>
      <c r="H202" s="710"/>
      <c r="I202" s="710"/>
      <c r="J202" s="710"/>
      <c r="K202" s="710"/>
      <c r="L202" s="710"/>
      <c r="M202" s="711"/>
      <c r="N202" s="803"/>
      <c r="O202" s="803"/>
      <c r="P202" s="796"/>
      <c r="Q202" s="804"/>
    </row>
    <row r="203" spans="1:17" x14ac:dyDescent="0.2">
      <c r="A203" s="810" t="s">
        <v>90</v>
      </c>
      <c r="B203" s="811" t="s">
        <v>9</v>
      </c>
      <c r="D203" s="736"/>
      <c r="F203" s="782"/>
      <c r="G203" s="710"/>
      <c r="H203" s="710"/>
      <c r="I203" s="710"/>
      <c r="J203" s="710"/>
      <c r="K203" s="710"/>
      <c r="L203" s="710"/>
      <c r="M203" s="711"/>
      <c r="N203" s="803"/>
      <c r="O203" s="803"/>
      <c r="P203" s="796"/>
      <c r="Q203" s="804"/>
    </row>
    <row r="204" spans="1:17" ht="12" thickBot="1" x14ac:dyDescent="0.25">
      <c r="A204" s="812" t="s">
        <v>245</v>
      </c>
      <c r="B204" s="813"/>
      <c r="D204" s="736"/>
      <c r="F204" s="1079"/>
      <c r="G204" s="731"/>
      <c r="H204" s="731"/>
      <c r="I204" s="731"/>
      <c r="J204" s="731"/>
      <c r="K204" s="731"/>
      <c r="L204" s="731"/>
      <c r="M204" s="732"/>
      <c r="N204" s="814"/>
      <c r="O204" s="814"/>
      <c r="P204" s="777"/>
      <c r="Q204" s="822"/>
    </row>
    <row r="205" spans="1:17" x14ac:dyDescent="0.2">
      <c r="A205" s="812" t="s">
        <v>246</v>
      </c>
      <c r="B205" s="813"/>
      <c r="D205" s="736"/>
      <c r="F205" s="800" t="s">
        <v>211</v>
      </c>
      <c r="G205" s="710">
        <v>0.1</v>
      </c>
      <c r="H205" s="710">
        <v>0.1</v>
      </c>
      <c r="I205" s="710">
        <v>0.1</v>
      </c>
      <c r="J205" s="710">
        <v>0.1</v>
      </c>
      <c r="K205" s="710">
        <v>0.1</v>
      </c>
      <c r="L205" s="710">
        <v>0.1</v>
      </c>
      <c r="M205" s="711"/>
      <c r="N205" s="803"/>
      <c r="O205" s="803"/>
      <c r="P205" s="796"/>
      <c r="Q205" s="804"/>
    </row>
    <row r="206" spans="1:17" x14ac:dyDescent="0.2">
      <c r="A206" s="812" t="s">
        <v>247</v>
      </c>
      <c r="B206" s="813"/>
      <c r="D206" s="805"/>
      <c r="F206" s="800" t="s">
        <v>295</v>
      </c>
      <c r="G206" s="710">
        <v>0.1</v>
      </c>
      <c r="H206" s="710">
        <v>0.2</v>
      </c>
      <c r="I206" s="710">
        <v>0.3</v>
      </c>
      <c r="J206" s="710">
        <v>0.3</v>
      </c>
      <c r="K206" s="710">
        <v>0.2</v>
      </c>
      <c r="L206" s="710">
        <v>0.2</v>
      </c>
      <c r="M206" s="711"/>
      <c r="N206" s="803"/>
      <c r="O206" s="803"/>
      <c r="P206" s="796"/>
      <c r="Q206" s="804"/>
    </row>
    <row r="207" spans="1:17" x14ac:dyDescent="0.2">
      <c r="A207" s="812" t="s">
        <v>41</v>
      </c>
      <c r="B207" s="813"/>
      <c r="D207" s="805"/>
      <c r="F207" s="800" t="s">
        <v>296</v>
      </c>
      <c r="G207" s="710">
        <v>0.3</v>
      </c>
      <c r="H207" s="710">
        <v>0.3</v>
      </c>
      <c r="I207" s="710">
        <v>0.3</v>
      </c>
      <c r="J207" s="710">
        <v>0.3</v>
      </c>
      <c r="K207" s="710">
        <v>0.3</v>
      </c>
      <c r="L207" s="710">
        <v>0.3</v>
      </c>
      <c r="M207" s="711"/>
      <c r="N207" s="803"/>
      <c r="O207" s="803"/>
      <c r="P207" s="796"/>
      <c r="Q207" s="804"/>
    </row>
    <row r="208" spans="1:17" x14ac:dyDescent="0.2">
      <c r="A208" s="991" t="s">
        <v>319</v>
      </c>
      <c r="B208" s="813"/>
      <c r="D208" s="736"/>
      <c r="F208" s="816" t="s">
        <v>297</v>
      </c>
      <c r="G208" s="710">
        <v>0.3</v>
      </c>
      <c r="H208" s="710">
        <v>0.4</v>
      </c>
      <c r="I208" s="710">
        <v>0.4</v>
      </c>
      <c r="J208" s="710">
        <v>0.4</v>
      </c>
      <c r="K208" s="710">
        <v>0.3</v>
      </c>
      <c r="L208" s="710">
        <v>0.4</v>
      </c>
      <c r="M208" s="711"/>
      <c r="N208" s="803"/>
      <c r="O208" s="803"/>
      <c r="P208" s="796"/>
      <c r="Q208" s="804"/>
    </row>
    <row r="209" spans="1:17" x14ac:dyDescent="0.2">
      <c r="A209" s="812" t="s">
        <v>145</v>
      </c>
      <c r="B209" s="813"/>
      <c r="D209" s="805"/>
      <c r="F209" s="782" t="s">
        <v>298</v>
      </c>
      <c r="G209" s="817">
        <v>0.4</v>
      </c>
      <c r="H209" s="817">
        <v>0.4</v>
      </c>
      <c r="I209" s="817">
        <v>0.5</v>
      </c>
      <c r="J209" s="817">
        <v>0.5</v>
      </c>
      <c r="K209" s="817">
        <v>0.5</v>
      </c>
      <c r="L209" s="817">
        <v>0.4</v>
      </c>
      <c r="M209" s="803"/>
      <c r="N209" s="803"/>
      <c r="O209" s="803"/>
      <c r="P209" s="796"/>
      <c r="Q209" s="804"/>
    </row>
    <row r="210" spans="1:17" x14ac:dyDescent="0.2">
      <c r="A210" s="812"/>
      <c r="B210" s="813"/>
      <c r="D210" s="736"/>
      <c r="F210" s="782" t="s">
        <v>299</v>
      </c>
      <c r="G210" s="817">
        <v>0.4</v>
      </c>
      <c r="H210" s="817">
        <v>0.6</v>
      </c>
      <c r="I210" s="817">
        <v>0.6</v>
      </c>
      <c r="J210" s="817">
        <v>0.5</v>
      </c>
      <c r="K210" s="817">
        <v>0.7</v>
      </c>
      <c r="L210" s="817">
        <v>0.6</v>
      </c>
      <c r="M210" s="803"/>
      <c r="N210" s="803"/>
      <c r="O210" s="803"/>
      <c r="P210" s="796"/>
      <c r="Q210" s="804"/>
    </row>
    <row r="211" spans="1:17" x14ac:dyDescent="0.2">
      <c r="A211" s="679"/>
      <c r="B211" s="703"/>
      <c r="D211" s="736"/>
      <c r="F211" s="782" t="s">
        <v>223</v>
      </c>
      <c r="G211" s="803">
        <v>0.5</v>
      </c>
      <c r="H211" s="803">
        <v>0.4</v>
      </c>
      <c r="I211" s="803">
        <v>0.4</v>
      </c>
      <c r="J211" s="803">
        <v>0.5</v>
      </c>
      <c r="K211" s="803">
        <v>0.3</v>
      </c>
      <c r="L211" s="803">
        <v>0.4</v>
      </c>
      <c r="M211" s="803"/>
      <c r="N211" s="803"/>
      <c r="O211" s="803"/>
      <c r="P211" s="796"/>
      <c r="Q211" s="804"/>
    </row>
    <row r="212" spans="1:17" x14ac:dyDescent="0.2">
      <c r="A212" s="678"/>
      <c r="B212" s="815"/>
      <c r="D212" s="736"/>
      <c r="F212" s="782" t="s">
        <v>356</v>
      </c>
      <c r="G212" s="803">
        <v>0.3</v>
      </c>
      <c r="H212" s="803">
        <v>0.4</v>
      </c>
      <c r="I212" s="803">
        <v>0.4</v>
      </c>
      <c r="J212" s="803">
        <v>0.5</v>
      </c>
      <c r="K212" s="803">
        <v>0.2</v>
      </c>
      <c r="L212" s="803">
        <v>0.4</v>
      </c>
      <c r="M212" s="803"/>
      <c r="N212" s="803"/>
      <c r="O212" s="803"/>
      <c r="P212" s="796"/>
      <c r="Q212" s="804"/>
    </row>
    <row r="213" spans="1:17" x14ac:dyDescent="0.2">
      <c r="A213" s="703"/>
      <c r="B213" s="683"/>
      <c r="D213" s="805"/>
      <c r="F213" s="782" t="s">
        <v>331</v>
      </c>
      <c r="G213" s="710">
        <v>0.4</v>
      </c>
      <c r="H213" s="710">
        <v>0.8</v>
      </c>
      <c r="I213" s="710">
        <v>0.8</v>
      </c>
      <c r="J213" s="710">
        <v>0.8</v>
      </c>
      <c r="K213" s="710">
        <v>0.8</v>
      </c>
      <c r="L213" s="710">
        <v>0.7</v>
      </c>
      <c r="M213" s="803"/>
      <c r="N213" s="803"/>
      <c r="O213" s="803"/>
      <c r="P213" s="796"/>
      <c r="Q213" s="804"/>
    </row>
    <row r="214" spans="1:17" x14ac:dyDescent="0.2">
      <c r="D214" s="805"/>
      <c r="F214" s="782" t="s">
        <v>332</v>
      </c>
      <c r="G214" s="710">
        <v>0.7</v>
      </c>
      <c r="H214" s="710">
        <v>1</v>
      </c>
      <c r="I214" s="710">
        <v>1.1000000000000001</v>
      </c>
      <c r="J214" s="710">
        <v>1</v>
      </c>
      <c r="K214" s="710">
        <v>1.1000000000000001</v>
      </c>
      <c r="L214" s="710">
        <v>1</v>
      </c>
      <c r="M214" s="803"/>
      <c r="N214" s="803"/>
      <c r="O214" s="803"/>
      <c r="P214" s="796"/>
      <c r="Q214" s="804"/>
    </row>
    <row r="215" spans="1:17" x14ac:dyDescent="0.2">
      <c r="D215" s="736"/>
      <c r="F215" s="782" t="s">
        <v>330</v>
      </c>
      <c r="G215" s="710">
        <v>0.5</v>
      </c>
      <c r="H215" s="710">
        <v>0.8</v>
      </c>
      <c r="I215" s="710">
        <v>0.9</v>
      </c>
      <c r="J215" s="710">
        <v>1</v>
      </c>
      <c r="K215" s="710">
        <v>0.8</v>
      </c>
      <c r="L215" s="710">
        <v>0.8</v>
      </c>
      <c r="M215" s="803"/>
      <c r="N215" s="803"/>
      <c r="O215" s="803"/>
      <c r="P215" s="796"/>
      <c r="Q215" s="804"/>
    </row>
    <row r="216" spans="1:17" x14ac:dyDescent="0.2">
      <c r="A216" s="686" t="s">
        <v>159</v>
      </c>
      <c r="D216" s="736"/>
      <c r="F216" s="782" t="s">
        <v>357</v>
      </c>
      <c r="G216" s="710">
        <v>0.3</v>
      </c>
      <c r="H216" s="710">
        <v>0.5</v>
      </c>
      <c r="I216" s="710">
        <v>0.6</v>
      </c>
      <c r="J216" s="710">
        <v>0.5</v>
      </c>
      <c r="K216" s="710">
        <v>0.7</v>
      </c>
      <c r="L216" s="710">
        <v>0.5</v>
      </c>
      <c r="M216" s="711"/>
      <c r="N216" s="803"/>
      <c r="O216" s="803"/>
      <c r="P216" s="796"/>
      <c r="Q216" s="804"/>
    </row>
    <row r="217" spans="1:17" x14ac:dyDescent="0.2">
      <c r="A217" s="709">
        <v>0</v>
      </c>
      <c r="D217" s="736"/>
      <c r="F217" s="782"/>
      <c r="G217" s="710"/>
      <c r="H217" s="710"/>
      <c r="I217" s="710"/>
      <c r="J217" s="710"/>
      <c r="K217" s="710"/>
      <c r="L217" s="710"/>
      <c r="M217" s="711"/>
      <c r="N217" s="803"/>
      <c r="O217" s="803"/>
      <c r="P217" s="796"/>
      <c r="Q217" s="804"/>
    </row>
    <row r="218" spans="1:17" x14ac:dyDescent="0.2">
      <c r="A218" s="709">
        <v>0.05</v>
      </c>
      <c r="D218" s="736"/>
      <c r="F218" s="800"/>
      <c r="G218" s="710"/>
      <c r="H218" s="710"/>
      <c r="I218" s="710"/>
      <c r="J218" s="710"/>
      <c r="K218" s="710"/>
      <c r="L218" s="710"/>
      <c r="M218" s="711"/>
      <c r="N218" s="817"/>
      <c r="O218" s="817"/>
      <c r="P218" s="818"/>
      <c r="Q218" s="819"/>
    </row>
    <row r="219" spans="1:17" x14ac:dyDescent="0.2">
      <c r="A219" s="709">
        <v>0.08</v>
      </c>
      <c r="D219" s="736"/>
      <c r="F219" s="800"/>
      <c r="G219" s="710"/>
      <c r="H219" s="710"/>
      <c r="I219" s="710"/>
      <c r="J219" s="710"/>
      <c r="K219" s="710"/>
      <c r="L219" s="710"/>
      <c r="M219" s="711"/>
      <c r="N219" s="803"/>
      <c r="O219" s="803"/>
      <c r="P219" s="796"/>
      <c r="Q219" s="804"/>
    </row>
    <row r="220" spans="1:17" x14ac:dyDescent="0.2">
      <c r="A220" s="709">
        <v>0.1</v>
      </c>
      <c r="D220" s="805"/>
      <c r="F220" s="782"/>
      <c r="G220" s="710"/>
      <c r="H220" s="710"/>
      <c r="I220" s="710"/>
      <c r="J220" s="710"/>
      <c r="K220" s="710"/>
      <c r="L220" s="710"/>
      <c r="M220" s="711"/>
      <c r="N220" s="803"/>
      <c r="O220" s="803"/>
      <c r="P220" s="796"/>
      <c r="Q220" s="804"/>
    </row>
    <row r="221" spans="1:17" x14ac:dyDescent="0.2">
      <c r="A221" s="709">
        <v>0.12</v>
      </c>
      <c r="D221" s="805"/>
      <c r="F221" s="782"/>
      <c r="G221" s="710"/>
      <c r="H221" s="710"/>
      <c r="I221" s="710"/>
      <c r="J221" s="710"/>
      <c r="K221" s="710"/>
      <c r="L221" s="710"/>
      <c r="M221" s="711"/>
      <c r="N221" s="803"/>
      <c r="O221" s="803"/>
      <c r="P221" s="796"/>
      <c r="Q221" s="804"/>
    </row>
    <row r="222" spans="1:17" x14ac:dyDescent="0.2">
      <c r="D222" s="736"/>
      <c r="F222" s="1080"/>
      <c r="G222" s="710"/>
      <c r="H222" s="710"/>
      <c r="I222" s="710"/>
      <c r="J222" s="710"/>
      <c r="K222" s="710"/>
      <c r="L222" s="710"/>
      <c r="M222" s="711"/>
      <c r="N222" s="803"/>
      <c r="O222" s="803"/>
      <c r="P222" s="796"/>
      <c r="Q222" s="804"/>
    </row>
    <row r="223" spans="1:17" x14ac:dyDescent="0.2">
      <c r="D223" s="736"/>
      <c r="F223" s="1080"/>
      <c r="G223" s="710"/>
      <c r="H223" s="710"/>
      <c r="I223" s="710"/>
      <c r="J223" s="710"/>
      <c r="K223" s="710"/>
      <c r="L223" s="710"/>
      <c r="M223" s="711"/>
      <c r="N223" s="803"/>
      <c r="O223" s="817"/>
      <c r="P223" s="796"/>
      <c r="Q223" s="819"/>
    </row>
    <row r="224" spans="1:17" ht="12" thickBot="1" x14ac:dyDescent="0.25">
      <c r="D224" s="736"/>
      <c r="F224" s="783"/>
      <c r="G224" s="731"/>
      <c r="H224" s="731"/>
      <c r="I224" s="731"/>
      <c r="J224" s="731"/>
      <c r="K224" s="731"/>
      <c r="L224" s="731"/>
      <c r="M224" s="732"/>
      <c r="N224" s="814"/>
      <c r="O224" s="814"/>
      <c r="P224" s="777"/>
      <c r="Q224" s="822"/>
    </row>
    <row r="225" spans="1:17" x14ac:dyDescent="0.2">
      <c r="D225" s="736"/>
    </row>
    <row r="227" spans="1:17" x14ac:dyDescent="0.2">
      <c r="A227" s="820" t="s">
        <v>62</v>
      </c>
    </row>
    <row r="228" spans="1:17" x14ac:dyDescent="0.2">
      <c r="A228" s="821">
        <v>0</v>
      </c>
      <c r="M228" s="691"/>
    </row>
    <row r="229" spans="1:17" ht="12" thickBot="1" x14ac:dyDescent="0.25">
      <c r="A229" s="821">
        <v>0.01</v>
      </c>
      <c r="F229" s="868" t="s">
        <v>138</v>
      </c>
      <c r="G229" s="823" t="s">
        <v>245</v>
      </c>
      <c r="H229" s="823" t="s">
        <v>246</v>
      </c>
      <c r="I229" s="823" t="s">
        <v>247</v>
      </c>
      <c r="J229" s="823" t="s">
        <v>41</v>
      </c>
      <c r="K229" s="988" t="s">
        <v>319</v>
      </c>
      <c r="L229" s="823" t="s">
        <v>145</v>
      </c>
      <c r="M229" s="824"/>
      <c r="N229" s="679"/>
      <c r="O229" s="679"/>
      <c r="P229" s="753"/>
      <c r="Q229" s="754"/>
    </row>
    <row r="230" spans="1:17" ht="12.6" thickTop="1" thickBot="1" x14ac:dyDescent="0.25">
      <c r="A230" s="821">
        <v>0.02</v>
      </c>
      <c r="F230" s="825"/>
      <c r="G230" s="826"/>
      <c r="H230" s="826"/>
      <c r="I230" s="826"/>
      <c r="J230" s="827"/>
      <c r="K230" s="827"/>
      <c r="L230" s="827"/>
      <c r="M230" s="691"/>
      <c r="N230" s="703"/>
      <c r="O230" s="703"/>
    </row>
    <row r="231" spans="1:17" x14ac:dyDescent="0.2">
      <c r="A231" s="821">
        <v>0.03</v>
      </c>
      <c r="F231" s="784" t="s">
        <v>243</v>
      </c>
      <c r="G231" s="698">
        <v>0.1</v>
      </c>
      <c r="H231" s="698">
        <v>0.1</v>
      </c>
      <c r="I231" s="698">
        <v>0.1</v>
      </c>
      <c r="J231" s="698">
        <v>0.1</v>
      </c>
      <c r="K231" s="698">
        <v>0.1</v>
      </c>
      <c r="L231" s="698">
        <v>0.1</v>
      </c>
      <c r="M231" s="699"/>
      <c r="N231" s="797"/>
      <c r="O231" s="828"/>
    </row>
    <row r="232" spans="1:17" ht="12" thickBot="1" x14ac:dyDescent="0.25">
      <c r="A232" s="821">
        <v>0.04</v>
      </c>
      <c r="F232" s="783" t="s">
        <v>225</v>
      </c>
      <c r="G232" s="731">
        <v>0.1</v>
      </c>
      <c r="H232" s="731">
        <v>0.1</v>
      </c>
      <c r="I232" s="731">
        <v>0.1</v>
      </c>
      <c r="J232" s="731">
        <v>0.1</v>
      </c>
      <c r="K232" s="731">
        <v>0.1</v>
      </c>
      <c r="L232" s="731">
        <v>0.1</v>
      </c>
      <c r="M232" s="732"/>
      <c r="N232" s="814"/>
      <c r="O232" s="829"/>
    </row>
    <row r="233" spans="1:17" x14ac:dyDescent="0.2">
      <c r="A233" s="821">
        <v>0.05</v>
      </c>
      <c r="F233" s="831" t="s">
        <v>139</v>
      </c>
      <c r="G233" s="801"/>
      <c r="H233" s="801"/>
      <c r="I233" s="801"/>
      <c r="J233" s="801"/>
      <c r="K233" s="801"/>
      <c r="L233" s="801"/>
      <c r="M233" s="802"/>
      <c r="N233" s="796"/>
      <c r="O233" s="703"/>
    </row>
    <row r="234" spans="1:17" ht="12" thickBot="1" x14ac:dyDescent="0.25">
      <c r="A234" s="821">
        <v>0.06</v>
      </c>
      <c r="F234" s="825"/>
      <c r="G234" s="801"/>
      <c r="H234" s="801"/>
      <c r="I234" s="801"/>
      <c r="J234" s="801"/>
      <c r="K234" s="801"/>
      <c r="L234" s="801"/>
      <c r="M234" s="802"/>
      <c r="N234" s="796"/>
      <c r="O234" s="703"/>
    </row>
    <row r="235" spans="1:17" x14ac:dyDescent="0.2">
      <c r="A235" s="821">
        <v>7.0000000000000007E-2</v>
      </c>
      <c r="F235" s="784" t="s">
        <v>244</v>
      </c>
      <c r="G235" s="698">
        <v>0.1</v>
      </c>
      <c r="H235" s="698">
        <v>0.1</v>
      </c>
      <c r="I235" s="698">
        <v>0.1</v>
      </c>
      <c r="J235" s="698">
        <v>0.1</v>
      </c>
      <c r="K235" s="698">
        <v>0.1</v>
      </c>
      <c r="L235" s="698">
        <v>0.1</v>
      </c>
      <c r="M235" s="699"/>
      <c r="N235" s="797"/>
      <c r="O235" s="828"/>
    </row>
    <row r="236" spans="1:17" ht="12" thickBot="1" x14ac:dyDescent="0.25">
      <c r="A236" s="821">
        <v>0.08</v>
      </c>
      <c r="F236" s="783" t="s">
        <v>226</v>
      </c>
      <c r="G236" s="731">
        <v>0.1</v>
      </c>
      <c r="H236" s="731">
        <v>0.1</v>
      </c>
      <c r="I236" s="731">
        <v>0.1</v>
      </c>
      <c r="J236" s="731">
        <v>0.1</v>
      </c>
      <c r="K236" s="731">
        <v>0.1</v>
      </c>
      <c r="L236" s="731">
        <v>0.1</v>
      </c>
      <c r="M236" s="732"/>
      <c r="N236" s="814"/>
      <c r="O236" s="829"/>
    </row>
    <row r="237" spans="1:17" x14ac:dyDescent="0.2">
      <c r="A237" s="821">
        <v>0.09</v>
      </c>
      <c r="F237" s="833" t="s">
        <v>140</v>
      </c>
      <c r="G237" s="801"/>
      <c r="H237" s="801"/>
      <c r="I237" s="801"/>
      <c r="J237" s="801"/>
      <c r="K237" s="801"/>
      <c r="L237" s="801"/>
      <c r="M237" s="802"/>
      <c r="N237" s="796"/>
      <c r="O237" s="703"/>
    </row>
    <row r="238" spans="1:17" x14ac:dyDescent="0.2">
      <c r="A238" s="830">
        <v>0.1</v>
      </c>
    </row>
    <row r="239" spans="1:17" ht="12" thickBot="1" x14ac:dyDescent="0.25">
      <c r="A239" s="709"/>
      <c r="M239" s="691"/>
    </row>
    <row r="240" spans="1:17" ht="12.6" thickTop="1" thickBot="1" x14ac:dyDescent="0.25">
      <c r="A240" s="832" t="s">
        <v>179</v>
      </c>
      <c r="F240" s="869" t="s">
        <v>186</v>
      </c>
      <c r="G240" s="750" t="s">
        <v>245</v>
      </c>
      <c r="H240" s="750" t="s">
        <v>246</v>
      </c>
      <c r="I240" s="750" t="s">
        <v>247</v>
      </c>
      <c r="J240" s="750" t="s">
        <v>41</v>
      </c>
      <c r="K240" s="988" t="s">
        <v>319</v>
      </c>
      <c r="L240" s="750" t="s">
        <v>145</v>
      </c>
      <c r="M240" s="751"/>
      <c r="N240" s="752"/>
      <c r="O240" s="752"/>
      <c r="P240" s="753"/>
      <c r="Q240" s="754"/>
    </row>
    <row r="241" spans="1:17" x14ac:dyDescent="0.2">
      <c r="A241" s="821">
        <v>0</v>
      </c>
      <c r="F241" s="784" t="s">
        <v>241</v>
      </c>
      <c r="G241" s="698">
        <v>0.2</v>
      </c>
      <c r="H241" s="698">
        <v>0.1</v>
      </c>
      <c r="I241" s="698">
        <v>0.1</v>
      </c>
      <c r="J241" s="698">
        <v>0.2</v>
      </c>
      <c r="K241" s="698">
        <v>0.1</v>
      </c>
      <c r="L241" s="698">
        <v>0.2</v>
      </c>
      <c r="M241" s="699"/>
      <c r="N241" s="797"/>
      <c r="O241" s="797"/>
      <c r="P241" s="798"/>
      <c r="Q241" s="799"/>
    </row>
    <row r="242" spans="1:17" x14ac:dyDescent="0.2">
      <c r="A242" s="821">
        <v>0.01</v>
      </c>
      <c r="F242" s="782" t="s">
        <v>109</v>
      </c>
      <c r="G242" s="710">
        <v>0.2</v>
      </c>
      <c r="H242" s="710">
        <v>0.2</v>
      </c>
      <c r="I242" s="710">
        <v>0.2</v>
      </c>
      <c r="J242" s="710">
        <v>0.3</v>
      </c>
      <c r="K242" s="710">
        <v>0.2</v>
      </c>
      <c r="L242" s="710">
        <v>0.3</v>
      </c>
      <c r="M242" s="711"/>
      <c r="N242" s="803"/>
      <c r="O242" s="803"/>
      <c r="P242" s="796"/>
      <c r="Q242" s="804"/>
    </row>
    <row r="243" spans="1:17" x14ac:dyDescent="0.2">
      <c r="A243" s="821">
        <v>0.02</v>
      </c>
      <c r="F243" s="782" t="s">
        <v>114</v>
      </c>
      <c r="G243" s="710"/>
      <c r="H243" s="710"/>
      <c r="I243" s="710"/>
      <c r="J243" s="710"/>
      <c r="K243" s="710"/>
      <c r="L243" s="710"/>
      <c r="M243" s="711"/>
      <c r="N243" s="803"/>
      <c r="O243" s="803"/>
      <c r="P243" s="796"/>
      <c r="Q243" s="804"/>
    </row>
    <row r="244" spans="1:17" ht="12" thickBot="1" x14ac:dyDescent="0.25">
      <c r="A244" s="821">
        <v>0.03</v>
      </c>
      <c r="F244" s="783" t="s">
        <v>113</v>
      </c>
      <c r="G244" s="731"/>
      <c r="H244" s="731"/>
      <c r="I244" s="731"/>
      <c r="J244" s="731"/>
      <c r="K244" s="731"/>
      <c r="L244" s="731"/>
      <c r="M244" s="732"/>
      <c r="N244" s="834"/>
      <c r="O244" s="834"/>
      <c r="P244" s="835"/>
      <c r="Q244" s="836"/>
    </row>
    <row r="245" spans="1:17" x14ac:dyDescent="0.2">
      <c r="A245" s="821">
        <v>0.04</v>
      </c>
      <c r="F245" s="784" t="s">
        <v>242</v>
      </c>
      <c r="G245" s="698">
        <v>0.1</v>
      </c>
      <c r="H245" s="698">
        <v>0.1</v>
      </c>
      <c r="I245" s="698">
        <v>0.1</v>
      </c>
      <c r="J245" s="698">
        <v>0.1</v>
      </c>
      <c r="K245" s="698">
        <v>0.1</v>
      </c>
      <c r="L245" s="698">
        <v>0.1</v>
      </c>
      <c r="M245" s="699"/>
      <c r="N245" s="797"/>
      <c r="O245" s="797"/>
      <c r="P245" s="798"/>
      <c r="Q245" s="799"/>
    </row>
    <row r="246" spans="1:17" x14ac:dyDescent="0.2">
      <c r="A246" s="821">
        <v>0.05</v>
      </c>
      <c r="F246" s="782" t="s">
        <v>107</v>
      </c>
      <c r="G246" s="710">
        <v>0.1</v>
      </c>
      <c r="H246" s="710">
        <v>0.1</v>
      </c>
      <c r="I246" s="710">
        <v>0.2</v>
      </c>
      <c r="J246" s="710">
        <v>0.2</v>
      </c>
      <c r="K246" s="710">
        <v>0.1</v>
      </c>
      <c r="L246" s="710">
        <v>0.2</v>
      </c>
      <c r="M246" s="711"/>
      <c r="N246" s="803"/>
      <c r="O246" s="803"/>
      <c r="P246" s="796"/>
      <c r="Q246" s="804"/>
    </row>
    <row r="247" spans="1:17" x14ac:dyDescent="0.2">
      <c r="A247" s="821">
        <v>0.06</v>
      </c>
      <c r="F247" s="782" t="s">
        <v>116</v>
      </c>
      <c r="G247" s="710"/>
      <c r="H247" s="710"/>
      <c r="I247" s="710"/>
      <c r="J247" s="710"/>
      <c r="K247" s="710"/>
      <c r="L247" s="710"/>
      <c r="M247" s="711"/>
      <c r="N247" s="803"/>
      <c r="O247" s="803"/>
      <c r="P247" s="796"/>
      <c r="Q247" s="804"/>
    </row>
    <row r="248" spans="1:17" ht="12" thickBot="1" x14ac:dyDescent="0.25">
      <c r="A248" s="821"/>
      <c r="F248" s="783" t="s">
        <v>115</v>
      </c>
      <c r="G248" s="731"/>
      <c r="H248" s="731"/>
      <c r="I248" s="731"/>
      <c r="J248" s="731"/>
      <c r="K248" s="731"/>
      <c r="L248" s="731"/>
      <c r="M248" s="732"/>
      <c r="N248" s="814"/>
      <c r="O248" s="814"/>
      <c r="P248" s="777"/>
      <c r="Q248" s="822"/>
    </row>
    <row r="249" spans="1:17" x14ac:dyDescent="0.2">
      <c r="A249" s="821"/>
      <c r="F249" s="839"/>
      <c r="G249" s="746"/>
      <c r="H249" s="746"/>
      <c r="I249" s="746"/>
      <c r="J249" s="746"/>
      <c r="K249" s="746"/>
      <c r="L249" s="746"/>
      <c r="M249" s="747"/>
      <c r="N249" s="749"/>
      <c r="O249" s="749"/>
    </row>
    <row r="250" spans="1:17" x14ac:dyDescent="0.2">
      <c r="F250" s="842"/>
      <c r="G250" s="746"/>
      <c r="H250" s="746"/>
      <c r="I250" s="746"/>
      <c r="J250" s="746"/>
      <c r="K250" s="746"/>
      <c r="L250" s="746"/>
      <c r="M250" s="747"/>
      <c r="N250" s="749"/>
      <c r="O250" s="749"/>
    </row>
    <row r="251" spans="1:17" ht="12" thickBot="1" x14ac:dyDescent="0.25">
      <c r="M251" s="691"/>
    </row>
    <row r="252" spans="1:17" ht="12.6" thickTop="1" thickBot="1" x14ac:dyDescent="0.25">
      <c r="F252" s="870" t="s">
        <v>143</v>
      </c>
      <c r="G252" s="750" t="s">
        <v>245</v>
      </c>
      <c r="H252" s="750" t="s">
        <v>246</v>
      </c>
      <c r="I252" s="750" t="s">
        <v>247</v>
      </c>
      <c r="J252" s="750" t="s">
        <v>41</v>
      </c>
      <c r="K252" s="988" t="s">
        <v>319</v>
      </c>
      <c r="L252" s="750" t="s">
        <v>145</v>
      </c>
      <c r="M252" s="751"/>
      <c r="N252" s="752"/>
      <c r="O252" s="752"/>
      <c r="P252" s="753"/>
      <c r="Q252" s="754"/>
    </row>
    <row r="253" spans="1:17" x14ac:dyDescent="0.2">
      <c r="F253" s="784" t="s">
        <v>241</v>
      </c>
      <c r="G253" s="698">
        <v>0.1</v>
      </c>
      <c r="H253" s="698">
        <v>0.2</v>
      </c>
      <c r="I253" s="698">
        <v>0.2</v>
      </c>
      <c r="J253" s="698">
        <v>0.3</v>
      </c>
      <c r="K253" s="698">
        <v>0.1</v>
      </c>
      <c r="L253" s="698">
        <v>0.2</v>
      </c>
      <c r="M253" s="699"/>
      <c r="N253" s="797"/>
      <c r="O253" s="797"/>
      <c r="P253" s="798"/>
      <c r="Q253" s="799"/>
    </row>
    <row r="254" spans="1:17" x14ac:dyDescent="0.2">
      <c r="A254" s="837" t="s">
        <v>274</v>
      </c>
      <c r="B254" s="838" t="s">
        <v>275</v>
      </c>
      <c r="F254" s="782" t="s">
        <v>109</v>
      </c>
      <c r="G254" s="710">
        <v>0.3</v>
      </c>
      <c r="H254" s="710">
        <v>0.4</v>
      </c>
      <c r="I254" s="710">
        <v>0.5</v>
      </c>
      <c r="J254" s="710">
        <v>0.6</v>
      </c>
      <c r="K254" s="710">
        <v>0.4</v>
      </c>
      <c r="L254" s="710">
        <v>0.5</v>
      </c>
      <c r="M254" s="711"/>
      <c r="N254" s="803"/>
      <c r="O254" s="803"/>
      <c r="P254" s="796"/>
      <c r="Q254" s="804"/>
    </row>
    <row r="255" spans="1:17" x14ac:dyDescent="0.2">
      <c r="A255" s="840" t="s">
        <v>276</v>
      </c>
      <c r="B255" s="841" t="s">
        <v>278</v>
      </c>
      <c r="F255" s="782" t="s">
        <v>114</v>
      </c>
      <c r="G255" s="710"/>
      <c r="H255" s="710"/>
      <c r="I255" s="710"/>
      <c r="J255" s="710"/>
      <c r="K255" s="710"/>
      <c r="L255" s="710"/>
      <c r="M255" s="711"/>
      <c r="N255" s="803"/>
      <c r="O255" s="803"/>
      <c r="P255" s="796"/>
      <c r="Q255" s="804"/>
    </row>
    <row r="256" spans="1:17" ht="12" thickBot="1" x14ac:dyDescent="0.25">
      <c r="A256" s="840" t="s">
        <v>277</v>
      </c>
      <c r="B256" s="841" t="s">
        <v>323</v>
      </c>
      <c r="F256" s="783" t="s">
        <v>113</v>
      </c>
      <c r="G256" s="731"/>
      <c r="H256" s="731"/>
      <c r="I256" s="731"/>
      <c r="J256" s="731"/>
      <c r="K256" s="731"/>
      <c r="L256" s="731"/>
      <c r="M256" s="732"/>
      <c r="N256" s="834"/>
      <c r="O256" s="834"/>
      <c r="P256" s="835"/>
      <c r="Q256" s="836"/>
    </row>
    <row r="257" spans="1:17" x14ac:dyDescent="0.2">
      <c r="A257" s="843"/>
      <c r="B257" s="841"/>
      <c r="F257" s="784" t="s">
        <v>242</v>
      </c>
      <c r="G257" s="698">
        <v>0.2</v>
      </c>
      <c r="H257" s="698">
        <v>0.2</v>
      </c>
      <c r="I257" s="698">
        <v>0.2</v>
      </c>
      <c r="J257" s="698">
        <v>0.3</v>
      </c>
      <c r="K257" s="698">
        <v>0.2</v>
      </c>
      <c r="L257" s="698">
        <v>0.2</v>
      </c>
      <c r="M257" s="699"/>
      <c r="N257" s="797"/>
      <c r="O257" s="797"/>
      <c r="P257" s="798"/>
      <c r="Q257" s="799"/>
    </row>
    <row r="258" spans="1:17" x14ac:dyDescent="0.2">
      <c r="A258" s="843"/>
      <c r="B258" s="841"/>
      <c r="F258" s="782" t="s">
        <v>107</v>
      </c>
      <c r="G258" s="710">
        <v>0.2</v>
      </c>
      <c r="H258" s="710">
        <v>0.3</v>
      </c>
      <c r="I258" s="710">
        <v>0.4</v>
      </c>
      <c r="J258" s="710">
        <v>0.5</v>
      </c>
      <c r="K258" s="710">
        <v>0.3</v>
      </c>
      <c r="L258" s="710">
        <v>0.4</v>
      </c>
      <c r="M258" s="711"/>
      <c r="N258" s="803"/>
      <c r="O258" s="803"/>
      <c r="P258" s="796"/>
      <c r="Q258" s="804"/>
    </row>
    <row r="259" spans="1:17" x14ac:dyDescent="0.2">
      <c r="A259" s="843"/>
      <c r="B259" s="841"/>
      <c r="F259" s="782" t="s">
        <v>116</v>
      </c>
      <c r="G259" s="710"/>
      <c r="H259" s="710"/>
      <c r="I259" s="710"/>
      <c r="J259" s="710"/>
      <c r="K259" s="710"/>
      <c r="L259" s="710"/>
      <c r="M259" s="711"/>
      <c r="N259" s="803"/>
      <c r="O259" s="803"/>
      <c r="P259" s="796"/>
      <c r="Q259" s="804"/>
    </row>
    <row r="260" spans="1:17" ht="12" thickBot="1" x14ac:dyDescent="0.25">
      <c r="A260" s="843"/>
      <c r="B260" s="841"/>
      <c r="F260" s="783" t="s">
        <v>115</v>
      </c>
      <c r="G260" s="731"/>
      <c r="H260" s="731"/>
      <c r="I260" s="731"/>
      <c r="J260" s="731"/>
      <c r="K260" s="731"/>
      <c r="L260" s="731"/>
      <c r="M260" s="732"/>
      <c r="N260" s="814"/>
      <c r="O260" s="814"/>
      <c r="P260" s="777"/>
      <c r="Q260" s="822"/>
    </row>
    <row r="261" spans="1:17" x14ac:dyDescent="0.2">
      <c r="A261" s="843"/>
      <c r="B261" s="841"/>
      <c r="F261" s="839"/>
      <c r="G261" s="746"/>
      <c r="H261" s="746"/>
      <c r="I261" s="746"/>
      <c r="J261" s="746"/>
      <c r="K261" s="746"/>
      <c r="L261" s="746"/>
      <c r="M261" s="747"/>
      <c r="N261" s="749"/>
      <c r="O261" s="749"/>
    </row>
    <row r="262" spans="1:17" x14ac:dyDescent="0.2">
      <c r="A262" s="843"/>
      <c r="B262" s="841"/>
      <c r="F262" s="842"/>
      <c r="G262" s="746"/>
      <c r="H262" s="746"/>
      <c r="I262" s="746"/>
      <c r="J262" s="746"/>
      <c r="K262" s="746"/>
      <c r="L262" s="746"/>
      <c r="M262" s="747"/>
      <c r="N262" s="749"/>
      <c r="O262" s="749"/>
    </row>
    <row r="264" spans="1:17" ht="12" thickBot="1" x14ac:dyDescent="0.25">
      <c r="M264" s="691"/>
    </row>
    <row r="265" spans="1:17" ht="12.6" thickTop="1" thickBot="1" x14ac:dyDescent="0.25">
      <c r="F265" s="871" t="s">
        <v>267</v>
      </c>
      <c r="G265" s="750" t="s">
        <v>245</v>
      </c>
      <c r="H265" s="750" t="s">
        <v>246</v>
      </c>
      <c r="I265" s="750" t="s">
        <v>247</v>
      </c>
      <c r="J265" s="750" t="s">
        <v>41</v>
      </c>
      <c r="K265" s="988" t="s">
        <v>319</v>
      </c>
      <c r="L265" s="750" t="s">
        <v>145</v>
      </c>
      <c r="M265" s="751"/>
      <c r="N265" s="752"/>
      <c r="O265" s="752"/>
      <c r="P265" s="753"/>
      <c r="Q265" s="754"/>
    </row>
    <row r="266" spans="1:17" x14ac:dyDescent="0.2">
      <c r="F266" s="784" t="s">
        <v>241</v>
      </c>
      <c r="G266" s="698">
        <v>0.2</v>
      </c>
      <c r="H266" s="698">
        <v>0.2</v>
      </c>
      <c r="I266" s="698">
        <v>0.2</v>
      </c>
      <c r="J266" s="698">
        <v>0.2</v>
      </c>
      <c r="K266" s="698">
        <v>0.2</v>
      </c>
      <c r="L266" s="698">
        <v>0.2</v>
      </c>
      <c r="M266" s="699"/>
      <c r="N266" s="797"/>
      <c r="O266" s="797"/>
      <c r="P266" s="798"/>
      <c r="Q266" s="799"/>
    </row>
    <row r="267" spans="1:17" x14ac:dyDescent="0.2">
      <c r="F267" s="782" t="s">
        <v>109</v>
      </c>
      <c r="G267" s="710">
        <v>0.2</v>
      </c>
      <c r="H267" s="710">
        <v>0.2</v>
      </c>
      <c r="I267" s="710">
        <v>0.2</v>
      </c>
      <c r="J267" s="710">
        <v>0.3</v>
      </c>
      <c r="K267" s="710">
        <v>0.2</v>
      </c>
      <c r="L267" s="710">
        <v>0.2</v>
      </c>
      <c r="M267" s="711"/>
      <c r="N267" s="803"/>
      <c r="O267" s="803"/>
      <c r="P267" s="796"/>
      <c r="Q267" s="804"/>
    </row>
    <row r="268" spans="1:17" x14ac:dyDescent="0.2">
      <c r="F268" s="782" t="s">
        <v>114</v>
      </c>
      <c r="G268" s="710"/>
      <c r="H268" s="710"/>
      <c r="I268" s="710"/>
      <c r="J268" s="710"/>
      <c r="K268" s="710"/>
      <c r="L268" s="710"/>
      <c r="M268" s="711"/>
      <c r="N268" s="803"/>
      <c r="O268" s="803"/>
      <c r="P268" s="796"/>
      <c r="Q268" s="804"/>
    </row>
    <row r="269" spans="1:17" ht="12" thickBot="1" x14ac:dyDescent="0.25">
      <c r="F269" s="783" t="s">
        <v>113</v>
      </c>
      <c r="G269" s="731"/>
      <c r="H269" s="731"/>
      <c r="I269" s="731"/>
      <c r="J269" s="731"/>
      <c r="K269" s="731"/>
      <c r="L269" s="731"/>
      <c r="M269" s="732"/>
      <c r="N269" s="834"/>
      <c r="O269" s="834"/>
      <c r="P269" s="835"/>
      <c r="Q269" s="836"/>
    </row>
    <row r="270" spans="1:17" x14ac:dyDescent="0.2">
      <c r="F270" s="784" t="s">
        <v>242</v>
      </c>
      <c r="G270" s="698">
        <v>0.2</v>
      </c>
      <c r="H270" s="698">
        <v>0.3</v>
      </c>
      <c r="I270" s="698">
        <v>0.3</v>
      </c>
      <c r="J270" s="698">
        <v>0.2</v>
      </c>
      <c r="K270" s="698">
        <v>0.4</v>
      </c>
      <c r="L270" s="698">
        <v>0.2</v>
      </c>
      <c r="M270" s="699"/>
      <c r="N270" s="797"/>
      <c r="O270" s="797"/>
      <c r="P270" s="798"/>
      <c r="Q270" s="799"/>
    </row>
    <row r="271" spans="1:17" x14ac:dyDescent="0.2">
      <c r="F271" s="782" t="s">
        <v>107</v>
      </c>
      <c r="G271" s="710">
        <v>0.2</v>
      </c>
      <c r="H271" s="710">
        <v>0.2</v>
      </c>
      <c r="I271" s="710">
        <v>0.2</v>
      </c>
      <c r="J271" s="710">
        <v>0.2</v>
      </c>
      <c r="K271" s="710">
        <v>0.2</v>
      </c>
      <c r="L271" s="710">
        <v>0.2</v>
      </c>
      <c r="M271" s="711"/>
      <c r="N271" s="803"/>
      <c r="O271" s="803"/>
      <c r="P271" s="796"/>
      <c r="Q271" s="804"/>
    </row>
    <row r="272" spans="1:17" x14ac:dyDescent="0.2">
      <c r="F272" s="782" t="s">
        <v>116</v>
      </c>
      <c r="G272" s="710"/>
      <c r="H272" s="710"/>
      <c r="I272" s="710"/>
      <c r="J272" s="710"/>
      <c r="K272" s="710"/>
      <c r="L272" s="710"/>
      <c r="M272" s="711"/>
      <c r="N272" s="803"/>
      <c r="O272" s="803"/>
      <c r="P272" s="796"/>
      <c r="Q272" s="804"/>
    </row>
    <row r="273" spans="6:17" ht="12" thickBot="1" x14ac:dyDescent="0.25">
      <c r="F273" s="783" t="s">
        <v>115</v>
      </c>
      <c r="G273" s="731"/>
      <c r="H273" s="731"/>
      <c r="I273" s="731"/>
      <c r="J273" s="731"/>
      <c r="K273" s="731"/>
      <c r="L273" s="731"/>
      <c r="M273" s="732"/>
      <c r="N273" s="814"/>
      <c r="O273" s="814"/>
      <c r="P273" s="777"/>
      <c r="Q273" s="822"/>
    </row>
    <row r="274" spans="6:17" x14ac:dyDescent="0.2">
      <c r="F274" s="839"/>
      <c r="G274" s="746"/>
      <c r="H274" s="746"/>
      <c r="I274" s="746"/>
      <c r="J274" s="746"/>
      <c r="K274" s="746"/>
      <c r="L274" s="746"/>
      <c r="M274" s="747"/>
      <c r="N274" s="749"/>
      <c r="O274" s="749"/>
    </row>
    <row r="275" spans="6:17" x14ac:dyDescent="0.2">
      <c r="F275" s="842"/>
      <c r="G275" s="746"/>
      <c r="H275" s="746"/>
      <c r="I275" s="746"/>
      <c r="J275" s="746"/>
      <c r="K275" s="746"/>
      <c r="L275" s="746"/>
      <c r="M275" s="747"/>
      <c r="N275" s="749"/>
      <c r="O275" s="749"/>
    </row>
    <row r="278" spans="6:17" ht="12" thickBot="1" x14ac:dyDescent="0.25">
      <c r="M278" s="691"/>
    </row>
    <row r="279" spans="6:17" ht="12.6" thickTop="1" thickBot="1" x14ac:dyDescent="0.25">
      <c r="F279" s="872" t="s">
        <v>182</v>
      </c>
      <c r="G279" s="750" t="s">
        <v>245</v>
      </c>
      <c r="H279" s="750" t="s">
        <v>246</v>
      </c>
      <c r="I279" s="750" t="s">
        <v>247</v>
      </c>
      <c r="J279" s="750" t="s">
        <v>41</v>
      </c>
      <c r="K279" s="988" t="s">
        <v>319</v>
      </c>
      <c r="L279" s="750" t="s">
        <v>145</v>
      </c>
      <c r="M279" s="751"/>
      <c r="N279" s="752"/>
      <c r="O279" s="752"/>
      <c r="P279" s="753"/>
      <c r="Q279" s="754"/>
    </row>
    <row r="280" spans="6:17" x14ac:dyDescent="0.2">
      <c r="F280" s="784" t="s">
        <v>241</v>
      </c>
      <c r="G280" s="698">
        <v>0.1</v>
      </c>
      <c r="H280" s="698">
        <v>0.1</v>
      </c>
      <c r="I280" s="698">
        <v>0.1</v>
      </c>
      <c r="J280" s="698">
        <v>0.1</v>
      </c>
      <c r="K280" s="698">
        <v>0.2</v>
      </c>
      <c r="L280" s="698">
        <v>0.2</v>
      </c>
      <c r="M280" s="699"/>
      <c r="N280" s="797"/>
      <c r="O280" s="797"/>
      <c r="P280" s="798"/>
      <c r="Q280" s="799"/>
    </row>
    <row r="281" spans="6:17" x14ac:dyDescent="0.2">
      <c r="F281" s="782" t="s">
        <v>109</v>
      </c>
      <c r="G281" s="710">
        <v>0.2</v>
      </c>
      <c r="H281" s="710">
        <v>0.3</v>
      </c>
      <c r="I281" s="710">
        <v>0.3</v>
      </c>
      <c r="J281" s="710">
        <v>0.1</v>
      </c>
      <c r="K281" s="710">
        <v>0.4</v>
      </c>
      <c r="L281" s="710">
        <v>0.3</v>
      </c>
      <c r="M281" s="711"/>
      <c r="N281" s="803"/>
      <c r="O281" s="803"/>
      <c r="P281" s="796"/>
      <c r="Q281" s="804"/>
    </row>
    <row r="282" spans="6:17" x14ac:dyDescent="0.2">
      <c r="F282" s="782" t="s">
        <v>114</v>
      </c>
      <c r="G282" s="710"/>
      <c r="H282" s="710"/>
      <c r="I282" s="710"/>
      <c r="J282" s="710"/>
      <c r="K282" s="710"/>
      <c r="L282" s="710"/>
      <c r="M282" s="711"/>
      <c r="N282" s="803"/>
      <c r="O282" s="803"/>
      <c r="P282" s="796"/>
      <c r="Q282" s="804"/>
    </row>
    <row r="283" spans="6:17" ht="12" thickBot="1" x14ac:dyDescent="0.25">
      <c r="F283" s="783" t="s">
        <v>113</v>
      </c>
      <c r="G283" s="731"/>
      <c r="H283" s="731"/>
      <c r="I283" s="731"/>
      <c r="J283" s="731"/>
      <c r="K283" s="731"/>
      <c r="L283" s="731"/>
      <c r="M283" s="732"/>
      <c r="N283" s="834"/>
      <c r="O283" s="834"/>
      <c r="P283" s="835"/>
      <c r="Q283" s="836"/>
    </row>
    <row r="284" spans="6:17" x14ac:dyDescent="0.2">
      <c r="F284" s="784" t="s">
        <v>242</v>
      </c>
      <c r="G284" s="698">
        <v>0.2</v>
      </c>
      <c r="H284" s="698">
        <v>0.2</v>
      </c>
      <c r="I284" s="698">
        <v>0.2</v>
      </c>
      <c r="J284" s="698">
        <v>0.1</v>
      </c>
      <c r="K284" s="698">
        <v>0.3</v>
      </c>
      <c r="L284" s="698">
        <v>0.2</v>
      </c>
      <c r="M284" s="699"/>
      <c r="N284" s="797"/>
      <c r="O284" s="797"/>
      <c r="P284" s="798"/>
      <c r="Q284" s="799"/>
    </row>
    <row r="285" spans="6:17" x14ac:dyDescent="0.2">
      <c r="F285" s="782" t="s">
        <v>107</v>
      </c>
      <c r="G285" s="710">
        <v>0.3</v>
      </c>
      <c r="H285" s="710">
        <v>0.3</v>
      </c>
      <c r="I285" s="710">
        <v>0.3</v>
      </c>
      <c r="J285" s="710">
        <v>0.2</v>
      </c>
      <c r="K285" s="710">
        <v>0.4</v>
      </c>
      <c r="L285" s="710">
        <v>0.3</v>
      </c>
      <c r="M285" s="711"/>
      <c r="N285" s="803"/>
      <c r="O285" s="803"/>
      <c r="P285" s="796"/>
      <c r="Q285" s="804"/>
    </row>
    <row r="286" spans="6:17" x14ac:dyDescent="0.2">
      <c r="F286" s="782" t="s">
        <v>116</v>
      </c>
      <c r="G286" s="710"/>
      <c r="H286" s="710"/>
      <c r="I286" s="710"/>
      <c r="J286" s="710"/>
      <c r="K286" s="710"/>
      <c r="L286" s="710"/>
      <c r="M286" s="711"/>
      <c r="N286" s="803"/>
      <c r="O286" s="803"/>
      <c r="P286" s="796"/>
      <c r="Q286" s="804"/>
    </row>
    <row r="287" spans="6:17" ht="12" thickBot="1" x14ac:dyDescent="0.25">
      <c r="F287" s="783" t="s">
        <v>115</v>
      </c>
      <c r="G287" s="731"/>
      <c r="H287" s="731"/>
      <c r="I287" s="731"/>
      <c r="J287" s="731"/>
      <c r="K287" s="731"/>
      <c r="L287" s="731"/>
      <c r="M287" s="732"/>
      <c r="N287" s="814"/>
      <c r="O287" s="814"/>
      <c r="P287" s="777"/>
      <c r="Q287" s="822"/>
    </row>
    <row r="288" spans="6:17" x14ac:dyDescent="0.2">
      <c r="F288" s="839"/>
      <c r="G288" s="746"/>
      <c r="H288" s="746"/>
      <c r="I288" s="746"/>
      <c r="J288" s="746"/>
      <c r="K288" s="746"/>
      <c r="L288" s="746"/>
      <c r="M288" s="747"/>
      <c r="N288" s="749"/>
      <c r="O288" s="749"/>
    </row>
    <row r="289" spans="6:17" x14ac:dyDescent="0.2">
      <c r="F289" s="842"/>
      <c r="G289" s="746"/>
      <c r="H289" s="746"/>
      <c r="I289" s="746"/>
      <c r="J289" s="746"/>
      <c r="K289" s="746"/>
      <c r="L289" s="746"/>
      <c r="M289" s="747"/>
      <c r="N289" s="749"/>
      <c r="O289" s="749"/>
    </row>
    <row r="292" spans="6:17" ht="12" thickBot="1" x14ac:dyDescent="0.25">
      <c r="M292" s="691"/>
    </row>
    <row r="293" spans="6:17" ht="12.6" thickTop="1" thickBot="1" x14ac:dyDescent="0.25">
      <c r="F293" s="873" t="s">
        <v>268</v>
      </c>
      <c r="G293" s="751" t="s">
        <v>245</v>
      </c>
      <c r="H293" s="751" t="s">
        <v>246</v>
      </c>
      <c r="I293" s="751" t="s">
        <v>247</v>
      </c>
      <c r="J293" s="751" t="s">
        <v>41</v>
      </c>
      <c r="K293" s="988" t="s">
        <v>319</v>
      </c>
      <c r="L293" s="751" t="s">
        <v>145</v>
      </c>
      <c r="M293" s="751"/>
      <c r="N293" s="779"/>
      <c r="O293" s="779"/>
      <c r="P293" s="780"/>
      <c r="Q293" s="781"/>
    </row>
    <row r="294" spans="6:17" x14ac:dyDescent="0.2">
      <c r="F294" s="784" t="s">
        <v>241</v>
      </c>
      <c r="G294" s="699">
        <v>0.1</v>
      </c>
      <c r="H294" s="699">
        <v>0.1</v>
      </c>
      <c r="I294" s="699">
        <v>0.1</v>
      </c>
      <c r="J294" s="699">
        <v>0.1</v>
      </c>
      <c r="K294" s="699">
        <v>0.1</v>
      </c>
      <c r="L294" s="699">
        <v>0.1</v>
      </c>
      <c r="M294" s="699"/>
      <c r="N294" s="844"/>
      <c r="O294" s="844"/>
      <c r="P294" s="770"/>
      <c r="Q294" s="845"/>
    </row>
    <row r="295" spans="6:17" x14ac:dyDescent="0.2">
      <c r="F295" s="782" t="s">
        <v>109</v>
      </c>
      <c r="G295" s="711">
        <v>0.2</v>
      </c>
      <c r="H295" s="711">
        <v>0.1</v>
      </c>
      <c r="I295" s="711">
        <v>0.1</v>
      </c>
      <c r="J295" s="711">
        <v>0.2</v>
      </c>
      <c r="K295" s="711">
        <v>0.1</v>
      </c>
      <c r="L295" s="711">
        <v>0.1</v>
      </c>
      <c r="M295" s="711"/>
      <c r="N295" s="772"/>
      <c r="O295" s="772"/>
      <c r="P295" s="773"/>
      <c r="Q295" s="846"/>
    </row>
    <row r="296" spans="6:17" x14ac:dyDescent="0.2">
      <c r="F296" s="782" t="s">
        <v>113</v>
      </c>
      <c r="G296" s="711"/>
      <c r="H296" s="711"/>
      <c r="I296" s="711"/>
      <c r="J296" s="711"/>
      <c r="K296" s="711"/>
      <c r="L296" s="711"/>
      <c r="M296" s="711"/>
      <c r="N296" s="772"/>
      <c r="O296" s="772"/>
      <c r="P296" s="773"/>
      <c r="Q296" s="846"/>
    </row>
    <row r="297" spans="6:17" ht="12" thickBot="1" x14ac:dyDescent="0.25">
      <c r="F297" s="783" t="s">
        <v>114</v>
      </c>
      <c r="G297" s="732"/>
      <c r="H297" s="732"/>
      <c r="I297" s="732"/>
      <c r="J297" s="732"/>
      <c r="K297" s="732"/>
      <c r="L297" s="732"/>
      <c r="M297" s="732"/>
      <c r="N297" s="761"/>
      <c r="O297" s="761"/>
      <c r="P297" s="762"/>
      <c r="Q297" s="763"/>
    </row>
    <row r="298" spans="6:17" x14ac:dyDescent="0.2">
      <c r="F298" s="784" t="s">
        <v>242</v>
      </c>
      <c r="G298" s="699">
        <v>0.1</v>
      </c>
      <c r="H298" s="699">
        <v>0.1</v>
      </c>
      <c r="I298" s="699">
        <v>0.1</v>
      </c>
      <c r="J298" s="699">
        <v>0.1</v>
      </c>
      <c r="K298" s="699">
        <v>0.1</v>
      </c>
      <c r="L298" s="699">
        <v>0.1</v>
      </c>
      <c r="M298" s="699"/>
      <c r="N298" s="844"/>
      <c r="O298" s="844"/>
      <c r="P298" s="770"/>
      <c r="Q298" s="845"/>
    </row>
    <row r="299" spans="6:17" x14ac:dyDescent="0.2">
      <c r="F299" s="782" t="s">
        <v>107</v>
      </c>
      <c r="G299" s="711">
        <v>0.1</v>
      </c>
      <c r="H299" s="711">
        <v>0.1</v>
      </c>
      <c r="I299" s="711">
        <v>0.1</v>
      </c>
      <c r="J299" s="711">
        <v>0.1</v>
      </c>
      <c r="K299" s="711">
        <v>0.1</v>
      </c>
      <c r="L299" s="711">
        <v>0.1</v>
      </c>
      <c r="M299" s="711"/>
      <c r="N299" s="772"/>
      <c r="O299" s="772"/>
      <c r="P299" s="773"/>
      <c r="Q299" s="846"/>
    </row>
    <row r="300" spans="6:17" x14ac:dyDescent="0.2">
      <c r="F300" s="782" t="s">
        <v>115</v>
      </c>
      <c r="G300" s="711"/>
      <c r="H300" s="711"/>
      <c r="I300" s="711"/>
      <c r="J300" s="711"/>
      <c r="K300" s="711"/>
      <c r="L300" s="711"/>
      <c r="M300" s="711"/>
      <c r="N300" s="772"/>
      <c r="O300" s="772"/>
      <c r="P300" s="773"/>
      <c r="Q300" s="846"/>
    </row>
    <row r="301" spans="6:17" ht="12" thickBot="1" x14ac:dyDescent="0.25">
      <c r="F301" s="783" t="s">
        <v>116</v>
      </c>
      <c r="G301" s="732"/>
      <c r="H301" s="732"/>
      <c r="I301" s="732"/>
      <c r="J301" s="732"/>
      <c r="K301" s="732"/>
      <c r="L301" s="732"/>
      <c r="M301" s="732"/>
      <c r="N301" s="790"/>
      <c r="O301" s="790"/>
      <c r="P301" s="791"/>
      <c r="Q301" s="847"/>
    </row>
    <row r="302" spans="6:17" x14ac:dyDescent="0.2">
      <c r="F302" s="839"/>
      <c r="G302" s="746"/>
      <c r="H302" s="746"/>
      <c r="I302" s="746"/>
      <c r="J302" s="746"/>
      <c r="K302" s="746"/>
      <c r="L302" s="746"/>
      <c r="M302" s="747"/>
      <c r="N302" s="749"/>
      <c r="O302" s="749"/>
    </row>
    <row r="303" spans="6:17" x14ac:dyDescent="0.2">
      <c r="F303" s="842"/>
      <c r="G303" s="746"/>
      <c r="H303" s="746"/>
      <c r="I303" s="746"/>
      <c r="J303" s="746"/>
      <c r="K303" s="746"/>
      <c r="L303" s="746"/>
      <c r="M303" s="747"/>
      <c r="N303" s="749"/>
      <c r="O303" s="749"/>
    </row>
    <row r="307" spans="5:17" ht="12" thickBot="1" x14ac:dyDescent="0.25"/>
    <row r="308" spans="5:17" ht="12" thickBot="1" x14ac:dyDescent="0.25">
      <c r="F308" s="1078"/>
      <c r="G308" s="848" t="s">
        <v>37</v>
      </c>
      <c r="H308" s="848" t="s">
        <v>38</v>
      </c>
      <c r="I308" s="848" t="s">
        <v>39</v>
      </c>
      <c r="J308" s="848" t="s">
        <v>40</v>
      </c>
      <c r="K308" s="988" t="s">
        <v>319</v>
      </c>
      <c r="L308" s="848" t="s">
        <v>145</v>
      </c>
      <c r="M308" s="849"/>
      <c r="N308" s="850" t="s">
        <v>154</v>
      </c>
      <c r="O308" s="851"/>
      <c r="P308" s="798"/>
      <c r="Q308" s="799"/>
    </row>
    <row r="309" spans="5:17" ht="12" thickTop="1" x14ac:dyDescent="0.2">
      <c r="F309" s="782" t="s">
        <v>241</v>
      </c>
      <c r="G309" s="992"/>
      <c r="H309" s="992"/>
      <c r="I309" s="992"/>
      <c r="J309" s="992"/>
      <c r="K309" s="992"/>
      <c r="L309" s="992"/>
      <c r="M309" s="993"/>
      <c r="N309" s="992"/>
      <c r="O309" s="703"/>
      <c r="P309" s="796"/>
      <c r="Q309" s="804"/>
    </row>
    <row r="310" spans="5:17" ht="12" thickBot="1" x14ac:dyDescent="0.25">
      <c r="F310" s="816" t="s">
        <v>109</v>
      </c>
      <c r="G310" s="992"/>
      <c r="H310" s="992"/>
      <c r="I310" s="992"/>
      <c r="J310" s="992"/>
      <c r="K310" s="992"/>
      <c r="L310" s="992"/>
      <c r="M310" s="993"/>
      <c r="N310" s="992"/>
      <c r="O310" s="703"/>
      <c r="P310" s="796"/>
      <c r="Q310" s="804"/>
    </row>
    <row r="311" spans="5:17" x14ac:dyDescent="0.2">
      <c r="F311" s="784" t="s">
        <v>242</v>
      </c>
      <c r="G311" s="994"/>
      <c r="H311" s="994"/>
      <c r="I311" s="994"/>
      <c r="J311" s="994"/>
      <c r="K311" s="994"/>
      <c r="L311" s="994"/>
      <c r="M311" s="995"/>
      <c r="N311" s="994"/>
      <c r="O311" s="851"/>
      <c r="P311" s="798"/>
      <c r="Q311" s="799"/>
    </row>
    <row r="312" spans="5:17" ht="12" thickBot="1" x14ac:dyDescent="0.25">
      <c r="F312" s="783" t="s">
        <v>107</v>
      </c>
      <c r="G312" s="996"/>
      <c r="H312" s="996"/>
      <c r="I312" s="996"/>
      <c r="J312" s="996"/>
      <c r="K312" s="996"/>
      <c r="L312" s="996"/>
      <c r="M312" s="997"/>
      <c r="N312" s="996"/>
      <c r="O312" s="853"/>
      <c r="P312" s="777"/>
      <c r="Q312" s="822"/>
    </row>
    <row r="313" spans="5:17" ht="12" thickBot="1" x14ac:dyDescent="0.25">
      <c r="F313" s="795"/>
      <c r="G313" s="795"/>
      <c r="H313" s="795"/>
      <c r="I313" s="795"/>
      <c r="J313" s="795"/>
      <c r="K313" s="795"/>
      <c r="L313" s="795"/>
      <c r="M313" s="852"/>
      <c r="N313" s="795"/>
      <c r="O313" s="703"/>
      <c r="P313" s="796"/>
      <c r="Q313" s="804"/>
    </row>
    <row r="314" spans="5:17" ht="12" thickBot="1" x14ac:dyDescent="0.25">
      <c r="F314" s="1078"/>
      <c r="G314" s="848" t="s">
        <v>245</v>
      </c>
      <c r="H314" s="848" t="s">
        <v>246</v>
      </c>
      <c r="I314" s="848" t="s">
        <v>247</v>
      </c>
      <c r="J314" s="848" t="s">
        <v>41</v>
      </c>
      <c r="K314" s="988" t="s">
        <v>319</v>
      </c>
      <c r="L314" s="848" t="s">
        <v>145</v>
      </c>
      <c r="M314" s="849"/>
      <c r="N314" s="848" t="s">
        <v>154</v>
      </c>
      <c r="O314" s="703"/>
      <c r="P314" s="796"/>
      <c r="Q314" s="804"/>
    </row>
    <row r="315" spans="5:17" ht="12" thickTop="1" x14ac:dyDescent="0.2">
      <c r="F315" s="782" t="s">
        <v>241</v>
      </c>
      <c r="G315" s="992"/>
      <c r="H315" s="992"/>
      <c r="I315" s="992"/>
      <c r="J315" s="992"/>
      <c r="K315" s="992"/>
      <c r="L315" s="992"/>
      <c r="M315" s="993"/>
      <c r="N315" s="992"/>
      <c r="O315" s="703"/>
      <c r="P315" s="796"/>
      <c r="Q315" s="804"/>
    </row>
    <row r="316" spans="5:17" ht="12" thickBot="1" x14ac:dyDescent="0.25">
      <c r="F316" s="816" t="s">
        <v>109</v>
      </c>
      <c r="G316" s="992"/>
      <c r="H316" s="992"/>
      <c r="I316" s="992"/>
      <c r="J316" s="992"/>
      <c r="K316" s="992"/>
      <c r="L316" s="992"/>
      <c r="M316" s="993"/>
      <c r="N316" s="992"/>
      <c r="O316" s="703"/>
      <c r="P316" s="796"/>
      <c r="Q316" s="804"/>
    </row>
    <row r="317" spans="5:17" x14ac:dyDescent="0.2">
      <c r="F317" s="784" t="s">
        <v>242</v>
      </c>
      <c r="G317" s="994"/>
      <c r="H317" s="994"/>
      <c r="I317" s="994"/>
      <c r="J317" s="994"/>
      <c r="K317" s="994"/>
      <c r="L317" s="994"/>
      <c r="M317" s="995"/>
      <c r="N317" s="994"/>
      <c r="O317" s="851"/>
      <c r="P317" s="798"/>
      <c r="Q317" s="799"/>
    </row>
    <row r="318" spans="5:17" ht="12" thickBot="1" x14ac:dyDescent="0.25">
      <c r="E318" s="795"/>
      <c r="F318" s="783" t="s">
        <v>107</v>
      </c>
      <c r="G318" s="996"/>
      <c r="H318" s="996"/>
      <c r="I318" s="996"/>
      <c r="J318" s="996"/>
      <c r="K318" s="996"/>
      <c r="L318" s="996"/>
      <c r="M318" s="997"/>
      <c r="N318" s="996"/>
      <c r="O318" s="853"/>
      <c r="P318" s="777"/>
      <c r="Q318" s="822"/>
    </row>
    <row r="323" spans="6:17" ht="12" thickBot="1" x14ac:dyDescent="0.25">
      <c r="M323" s="691"/>
    </row>
    <row r="324" spans="6:17" ht="12.6" thickTop="1" thickBot="1" x14ac:dyDescent="0.25">
      <c r="F324" s="872" t="s">
        <v>149</v>
      </c>
      <c r="G324" s="750" t="s">
        <v>245</v>
      </c>
      <c r="H324" s="750" t="s">
        <v>246</v>
      </c>
      <c r="I324" s="750" t="s">
        <v>247</v>
      </c>
      <c r="J324" s="750" t="s">
        <v>41</v>
      </c>
      <c r="K324" s="988" t="s">
        <v>319</v>
      </c>
      <c r="L324" s="750" t="s">
        <v>145</v>
      </c>
      <c r="M324" s="751"/>
      <c r="N324" s="752"/>
      <c r="O324" s="752"/>
      <c r="P324" s="753"/>
      <c r="Q324" s="754"/>
    </row>
    <row r="325" spans="6:17" x14ac:dyDescent="0.2">
      <c r="F325" s="784" t="s">
        <v>241</v>
      </c>
      <c r="G325" s="698">
        <v>0.3</v>
      </c>
      <c r="H325" s="698">
        <v>0.2</v>
      </c>
      <c r="I325" s="698">
        <v>0.2</v>
      </c>
      <c r="J325" s="698">
        <v>0.2</v>
      </c>
      <c r="K325" s="698">
        <v>0.1</v>
      </c>
      <c r="L325" s="698">
        <v>0.2</v>
      </c>
      <c r="M325" s="699"/>
      <c r="N325" s="797"/>
      <c r="O325" s="797"/>
      <c r="P325" s="798"/>
      <c r="Q325" s="799"/>
    </row>
    <row r="326" spans="6:17" x14ac:dyDescent="0.2">
      <c r="F326" s="782" t="s">
        <v>109</v>
      </c>
      <c r="G326" s="710">
        <v>0.3</v>
      </c>
      <c r="H326" s="710">
        <v>0.3</v>
      </c>
      <c r="I326" s="710">
        <v>0.3</v>
      </c>
      <c r="J326" s="710">
        <v>0.4</v>
      </c>
      <c r="K326" s="710">
        <v>0.3</v>
      </c>
      <c r="L326" s="710">
        <v>0.4</v>
      </c>
      <c r="M326" s="711"/>
      <c r="N326" s="803"/>
      <c r="O326" s="803"/>
      <c r="P326" s="796"/>
      <c r="Q326" s="804"/>
    </row>
    <row r="327" spans="6:17" x14ac:dyDescent="0.2">
      <c r="F327" s="782" t="s">
        <v>114</v>
      </c>
      <c r="G327" s="710"/>
      <c r="H327" s="710"/>
      <c r="I327" s="710"/>
      <c r="J327" s="710"/>
      <c r="K327" s="710"/>
      <c r="L327" s="710"/>
      <c r="M327" s="711"/>
      <c r="N327" s="803"/>
      <c r="O327" s="803"/>
      <c r="P327" s="796"/>
      <c r="Q327" s="804"/>
    </row>
    <row r="328" spans="6:17" ht="12" thickBot="1" x14ac:dyDescent="0.25">
      <c r="F328" s="783" t="s">
        <v>113</v>
      </c>
      <c r="G328" s="731"/>
      <c r="H328" s="731"/>
      <c r="I328" s="731"/>
      <c r="J328" s="731"/>
      <c r="K328" s="731"/>
      <c r="L328" s="731"/>
      <c r="M328" s="732"/>
      <c r="N328" s="834"/>
      <c r="O328" s="834"/>
      <c r="P328" s="835"/>
      <c r="Q328" s="836"/>
    </row>
    <row r="329" spans="6:17" x14ac:dyDescent="0.2">
      <c r="F329" s="784" t="s">
        <v>242</v>
      </c>
      <c r="G329" s="698">
        <v>0.3</v>
      </c>
      <c r="H329" s="698">
        <v>0.3</v>
      </c>
      <c r="I329" s="698">
        <v>0.3</v>
      </c>
      <c r="J329" s="698">
        <v>0.3</v>
      </c>
      <c r="K329" s="698">
        <v>0.3</v>
      </c>
      <c r="L329" s="698">
        <v>0.4</v>
      </c>
      <c r="M329" s="699"/>
      <c r="N329" s="797"/>
      <c r="O329" s="797"/>
      <c r="P329" s="798"/>
      <c r="Q329" s="799"/>
    </row>
    <row r="330" spans="6:17" x14ac:dyDescent="0.2">
      <c r="F330" s="782" t="s">
        <v>107</v>
      </c>
      <c r="G330" s="710">
        <v>0.2</v>
      </c>
      <c r="H330" s="710">
        <v>0.2</v>
      </c>
      <c r="I330" s="710">
        <v>0.3</v>
      </c>
      <c r="J330" s="710">
        <v>0.3</v>
      </c>
      <c r="K330" s="710">
        <v>0.3</v>
      </c>
      <c r="L330" s="710">
        <v>0.3</v>
      </c>
      <c r="M330" s="711"/>
      <c r="N330" s="803"/>
      <c r="O330" s="803"/>
      <c r="P330" s="796"/>
      <c r="Q330" s="804"/>
    </row>
    <row r="331" spans="6:17" x14ac:dyDescent="0.2">
      <c r="F331" s="782" t="s">
        <v>116</v>
      </c>
      <c r="G331" s="710"/>
      <c r="H331" s="710"/>
      <c r="I331" s="710"/>
      <c r="J331" s="710"/>
      <c r="K331" s="710"/>
      <c r="L331" s="710"/>
      <c r="M331" s="711"/>
      <c r="N331" s="803"/>
      <c r="O331" s="803"/>
      <c r="P331" s="796"/>
      <c r="Q331" s="804"/>
    </row>
    <row r="332" spans="6:17" ht="12" thickBot="1" x14ac:dyDescent="0.25">
      <c r="F332" s="783" t="s">
        <v>115</v>
      </c>
      <c r="G332" s="731"/>
      <c r="H332" s="731"/>
      <c r="I332" s="731"/>
      <c r="J332" s="731"/>
      <c r="K332" s="731"/>
      <c r="L332" s="731"/>
      <c r="M332" s="732"/>
      <c r="N332" s="814"/>
      <c r="O332" s="814"/>
      <c r="P332" s="777"/>
      <c r="Q332" s="822"/>
    </row>
    <row r="333" spans="6:17" x14ac:dyDescent="0.2">
      <c r="F333" s="839"/>
      <c r="G333" s="746"/>
      <c r="H333" s="746"/>
      <c r="I333" s="746"/>
      <c r="J333" s="746"/>
      <c r="K333" s="746"/>
      <c r="L333" s="746"/>
      <c r="M333" s="747"/>
      <c r="N333" s="749"/>
      <c r="O333" s="749"/>
    </row>
    <row r="334" spans="6:17" x14ac:dyDescent="0.2">
      <c r="F334" s="842"/>
      <c r="G334" s="746"/>
      <c r="H334" s="746"/>
      <c r="I334" s="746"/>
      <c r="J334" s="746"/>
      <c r="K334" s="746"/>
      <c r="L334" s="746"/>
      <c r="M334" s="747"/>
      <c r="N334" s="749"/>
      <c r="O334" s="749"/>
    </row>
    <row r="336" spans="6:17" ht="12" thickBot="1" x14ac:dyDescent="0.25">
      <c r="M336" s="854"/>
    </row>
    <row r="337" spans="6:17" ht="12" thickBot="1" x14ac:dyDescent="0.25">
      <c r="F337" s="874" t="s">
        <v>157</v>
      </c>
      <c r="G337" s="848" t="s">
        <v>245</v>
      </c>
      <c r="H337" s="848" t="s">
        <v>246</v>
      </c>
      <c r="I337" s="848" t="s">
        <v>247</v>
      </c>
      <c r="J337" s="848" t="s">
        <v>41</v>
      </c>
      <c r="K337" s="988" t="s">
        <v>319</v>
      </c>
      <c r="L337" s="848" t="s">
        <v>145</v>
      </c>
      <c r="M337" s="824"/>
      <c r="N337" s="850"/>
      <c r="O337" s="850"/>
      <c r="P337" s="855"/>
      <c r="Q337" s="856"/>
    </row>
    <row r="338" spans="6:17" x14ac:dyDescent="0.2">
      <c r="F338" s="784" t="s">
        <v>241</v>
      </c>
      <c r="G338" s="698">
        <v>0.1</v>
      </c>
      <c r="H338" s="698">
        <v>0.1</v>
      </c>
      <c r="I338" s="698">
        <v>0.1</v>
      </c>
      <c r="J338" s="698">
        <v>0.1</v>
      </c>
      <c r="K338" s="698">
        <v>0.1</v>
      </c>
      <c r="L338" s="698">
        <v>0.1</v>
      </c>
      <c r="M338" s="699"/>
      <c r="N338" s="797"/>
      <c r="O338" s="797"/>
      <c r="P338" s="798"/>
      <c r="Q338" s="799"/>
    </row>
    <row r="339" spans="6:17" x14ac:dyDescent="0.2">
      <c r="F339" s="782" t="s">
        <v>109</v>
      </c>
      <c r="G339" s="710">
        <v>0.1</v>
      </c>
      <c r="H339" s="710">
        <v>0.1</v>
      </c>
      <c r="I339" s="710">
        <v>0.2</v>
      </c>
      <c r="J339" s="710">
        <v>0.2</v>
      </c>
      <c r="K339" s="710">
        <v>0.1</v>
      </c>
      <c r="L339" s="710">
        <v>0.2</v>
      </c>
      <c r="M339" s="711"/>
      <c r="N339" s="803"/>
      <c r="O339" s="803"/>
      <c r="P339" s="796"/>
      <c r="Q339" s="804"/>
    </row>
    <row r="340" spans="6:17" x14ac:dyDescent="0.2">
      <c r="F340" s="782" t="s">
        <v>113</v>
      </c>
      <c r="G340" s="710"/>
      <c r="H340" s="710"/>
      <c r="I340" s="710"/>
      <c r="J340" s="710"/>
      <c r="K340" s="710"/>
      <c r="L340" s="710"/>
      <c r="M340" s="711"/>
      <c r="N340" s="803"/>
      <c r="O340" s="803"/>
      <c r="P340" s="796"/>
      <c r="Q340" s="804"/>
    </row>
    <row r="341" spans="6:17" ht="12" thickBot="1" x14ac:dyDescent="0.25">
      <c r="F341" s="783" t="s">
        <v>114</v>
      </c>
      <c r="G341" s="731"/>
      <c r="H341" s="731"/>
      <c r="I341" s="731"/>
      <c r="J341" s="731"/>
      <c r="K341" s="731"/>
      <c r="L341" s="731"/>
      <c r="M341" s="732"/>
      <c r="N341" s="814"/>
      <c r="O341" s="814"/>
      <c r="P341" s="777"/>
      <c r="Q341" s="822"/>
    </row>
    <row r="342" spans="6:17" x14ac:dyDescent="0.2">
      <c r="F342" s="800" t="s">
        <v>242</v>
      </c>
      <c r="G342" s="710">
        <v>0.1</v>
      </c>
      <c r="H342" s="710">
        <v>0.1</v>
      </c>
      <c r="I342" s="710">
        <v>0.1</v>
      </c>
      <c r="J342" s="710">
        <v>0.2</v>
      </c>
      <c r="K342" s="710">
        <v>0.1</v>
      </c>
      <c r="L342" s="710">
        <v>0.2</v>
      </c>
      <c r="M342" s="711"/>
      <c r="N342" s="803"/>
      <c r="O342" s="803"/>
      <c r="P342" s="796"/>
      <c r="Q342" s="804"/>
    </row>
    <row r="343" spans="6:17" x14ac:dyDescent="0.2">
      <c r="F343" s="782" t="s">
        <v>107</v>
      </c>
      <c r="G343" s="710">
        <v>0.1</v>
      </c>
      <c r="H343" s="710">
        <v>0.1</v>
      </c>
      <c r="I343" s="710">
        <v>0.1</v>
      </c>
      <c r="J343" s="710">
        <v>0.2</v>
      </c>
      <c r="K343" s="710">
        <v>0.1</v>
      </c>
      <c r="L343" s="710">
        <v>0.2</v>
      </c>
      <c r="M343" s="711"/>
      <c r="N343" s="803"/>
      <c r="O343" s="803"/>
      <c r="P343" s="796"/>
      <c r="Q343" s="804"/>
    </row>
    <row r="344" spans="6:17" x14ac:dyDescent="0.2">
      <c r="F344" s="782" t="s">
        <v>115</v>
      </c>
      <c r="G344" s="710"/>
      <c r="H344" s="710"/>
      <c r="I344" s="710"/>
      <c r="J344" s="710"/>
      <c r="K344" s="710"/>
      <c r="L344" s="710"/>
      <c r="M344" s="711"/>
      <c r="N344" s="803"/>
      <c r="O344" s="803"/>
      <c r="P344" s="796"/>
      <c r="Q344" s="804"/>
    </row>
    <row r="345" spans="6:17" ht="12" thickBot="1" x14ac:dyDescent="0.25">
      <c r="F345" s="783" t="s">
        <v>116</v>
      </c>
      <c r="G345" s="731"/>
      <c r="H345" s="731"/>
      <c r="I345" s="731"/>
      <c r="J345" s="731"/>
      <c r="K345" s="731"/>
      <c r="L345" s="731"/>
      <c r="M345" s="732"/>
      <c r="N345" s="814"/>
      <c r="O345" s="814"/>
      <c r="P345" s="777"/>
      <c r="Q345" s="822"/>
    </row>
    <row r="346" spans="6:17" x14ac:dyDescent="0.2">
      <c r="F346" s="839"/>
      <c r="G346" s="746"/>
      <c r="H346" s="746"/>
      <c r="I346" s="746"/>
      <c r="J346" s="746"/>
      <c r="K346" s="746"/>
      <c r="L346" s="746"/>
      <c r="M346" s="747"/>
      <c r="N346" s="749"/>
      <c r="O346" s="749"/>
    </row>
    <row r="347" spans="6:17" x14ac:dyDescent="0.2">
      <c r="F347" s="842"/>
      <c r="G347" s="746"/>
      <c r="H347" s="746"/>
      <c r="I347" s="746"/>
      <c r="J347" s="746"/>
      <c r="K347" s="746"/>
      <c r="L347" s="746"/>
      <c r="M347" s="747"/>
      <c r="N347" s="749"/>
      <c r="O347" s="749"/>
    </row>
    <row r="350" spans="6:17" ht="12" thickBot="1" x14ac:dyDescent="0.25">
      <c r="M350" s="854"/>
    </row>
    <row r="351" spans="6:17" ht="12.6" thickTop="1" thickBot="1" x14ac:dyDescent="0.25">
      <c r="F351" s="875" t="s">
        <v>164</v>
      </c>
      <c r="G351" s="848" t="s">
        <v>245</v>
      </c>
      <c r="H351" s="848" t="s">
        <v>246</v>
      </c>
      <c r="I351" s="848" t="s">
        <v>247</v>
      </c>
      <c r="J351" s="848" t="s">
        <v>41</v>
      </c>
      <c r="K351" s="988" t="s">
        <v>319</v>
      </c>
      <c r="L351" s="848" t="s">
        <v>145</v>
      </c>
      <c r="M351" s="849"/>
      <c r="N351" s="850"/>
      <c r="O351" s="850"/>
      <c r="P351" s="855"/>
      <c r="Q351" s="856"/>
    </row>
    <row r="352" spans="6:17" ht="12" thickTop="1" x14ac:dyDescent="0.2">
      <c r="F352" s="784" t="s">
        <v>241</v>
      </c>
      <c r="G352" s="698">
        <v>0.3</v>
      </c>
      <c r="H352" s="698">
        <v>0.2</v>
      </c>
      <c r="I352" s="698">
        <v>0.2</v>
      </c>
      <c r="J352" s="698">
        <v>0.2</v>
      </c>
      <c r="K352" s="698">
        <v>0.1</v>
      </c>
      <c r="L352" s="698">
        <v>0.2</v>
      </c>
      <c r="M352" s="699"/>
      <c r="N352" s="797"/>
      <c r="O352" s="797"/>
      <c r="P352" s="798"/>
      <c r="Q352" s="799"/>
    </row>
    <row r="353" spans="6:17" x14ac:dyDescent="0.2">
      <c r="F353" s="782" t="s">
        <v>109</v>
      </c>
      <c r="G353" s="710">
        <v>0.1</v>
      </c>
      <c r="H353" s="710">
        <v>0.1</v>
      </c>
      <c r="I353" s="710">
        <v>0.1</v>
      </c>
      <c r="J353" s="710">
        <v>0.2</v>
      </c>
      <c r="K353" s="710">
        <v>0.1</v>
      </c>
      <c r="L353" s="710">
        <v>0.1</v>
      </c>
      <c r="M353" s="711"/>
      <c r="N353" s="803"/>
      <c r="O353" s="803"/>
      <c r="P353" s="796"/>
      <c r="Q353" s="804"/>
    </row>
    <row r="354" spans="6:17" x14ac:dyDescent="0.2">
      <c r="F354" s="782" t="s">
        <v>113</v>
      </c>
      <c r="G354" s="710"/>
      <c r="H354" s="710"/>
      <c r="I354" s="710"/>
      <c r="J354" s="710"/>
      <c r="K354" s="710"/>
      <c r="L354" s="710"/>
      <c r="M354" s="711"/>
      <c r="N354" s="803"/>
      <c r="O354" s="803"/>
      <c r="P354" s="796"/>
      <c r="Q354" s="804"/>
    </row>
    <row r="355" spans="6:17" ht="12" thickBot="1" x14ac:dyDescent="0.25">
      <c r="F355" s="783" t="s">
        <v>114</v>
      </c>
      <c r="G355" s="731"/>
      <c r="H355" s="731"/>
      <c r="I355" s="731"/>
      <c r="J355" s="731"/>
      <c r="K355" s="731"/>
      <c r="L355" s="731"/>
      <c r="M355" s="732"/>
      <c r="N355" s="814"/>
      <c r="O355" s="814"/>
      <c r="P355" s="777"/>
      <c r="Q355" s="822"/>
    </row>
    <row r="356" spans="6:17" x14ac:dyDescent="0.2">
      <c r="F356" s="800" t="s">
        <v>242</v>
      </c>
      <c r="G356" s="710">
        <v>0.2</v>
      </c>
      <c r="H356" s="710">
        <v>0.2</v>
      </c>
      <c r="I356" s="710">
        <v>0.2</v>
      </c>
      <c r="J356" s="710">
        <v>0.3</v>
      </c>
      <c r="K356" s="710">
        <v>0.1</v>
      </c>
      <c r="L356" s="710">
        <v>0.3</v>
      </c>
      <c r="M356" s="711"/>
      <c r="N356" s="803"/>
      <c r="O356" s="803"/>
      <c r="P356" s="796"/>
      <c r="Q356" s="804"/>
    </row>
    <row r="357" spans="6:17" x14ac:dyDescent="0.2">
      <c r="F357" s="782" t="s">
        <v>107</v>
      </c>
      <c r="G357" s="710">
        <v>0.1</v>
      </c>
      <c r="H357" s="710">
        <v>0.1</v>
      </c>
      <c r="I357" s="710">
        <v>0.1</v>
      </c>
      <c r="J357" s="710">
        <v>0.2</v>
      </c>
      <c r="K357" s="710">
        <v>0.1</v>
      </c>
      <c r="L357" s="710">
        <v>0.2</v>
      </c>
      <c r="M357" s="711"/>
      <c r="N357" s="803"/>
      <c r="O357" s="803"/>
      <c r="P357" s="796"/>
      <c r="Q357" s="804"/>
    </row>
    <row r="358" spans="6:17" x14ac:dyDescent="0.2">
      <c r="F358" s="782" t="s">
        <v>115</v>
      </c>
      <c r="G358" s="710"/>
      <c r="H358" s="710"/>
      <c r="I358" s="710"/>
      <c r="J358" s="710"/>
      <c r="K358" s="710"/>
      <c r="L358" s="710"/>
      <c r="M358" s="711"/>
      <c r="N358" s="803"/>
      <c r="O358" s="803"/>
      <c r="P358" s="796"/>
      <c r="Q358" s="804"/>
    </row>
    <row r="359" spans="6:17" ht="12" thickBot="1" x14ac:dyDescent="0.25">
      <c r="F359" s="783" t="s">
        <v>116</v>
      </c>
      <c r="G359" s="731"/>
      <c r="H359" s="731"/>
      <c r="I359" s="731"/>
      <c r="J359" s="731"/>
      <c r="K359" s="731"/>
      <c r="L359" s="731"/>
      <c r="M359" s="732"/>
      <c r="N359" s="814"/>
      <c r="O359" s="814"/>
      <c r="P359" s="777"/>
      <c r="Q359" s="822"/>
    </row>
    <row r="362" spans="6:17" ht="12" thickBot="1" x14ac:dyDescent="0.25">
      <c r="M362" s="854"/>
    </row>
    <row r="363" spans="6:17" ht="12.6" thickTop="1" thickBot="1" x14ac:dyDescent="0.25">
      <c r="F363" s="876" t="s">
        <v>292</v>
      </c>
      <c r="G363" s="848" t="s">
        <v>245</v>
      </c>
      <c r="H363" s="848" t="s">
        <v>246</v>
      </c>
      <c r="I363" s="848" t="s">
        <v>247</v>
      </c>
      <c r="J363" s="848" t="s">
        <v>41</v>
      </c>
      <c r="K363" s="988" t="s">
        <v>319</v>
      </c>
      <c r="L363" s="848" t="s">
        <v>145</v>
      </c>
      <c r="M363" s="849"/>
      <c r="N363" s="850"/>
      <c r="O363" s="850"/>
      <c r="P363" s="855"/>
      <c r="Q363" s="856"/>
    </row>
    <row r="364" spans="6:17" ht="12" thickTop="1" x14ac:dyDescent="0.2">
      <c r="F364" s="784" t="s">
        <v>241</v>
      </c>
      <c r="G364" s="966">
        <v>0.1</v>
      </c>
      <c r="H364" s="966">
        <v>0.1</v>
      </c>
      <c r="I364" s="966">
        <v>0.1</v>
      </c>
      <c r="J364" s="966">
        <v>0.1</v>
      </c>
      <c r="K364" s="966">
        <v>0.1</v>
      </c>
      <c r="L364" s="966">
        <v>0.1</v>
      </c>
      <c r="M364" s="699"/>
      <c r="N364" s="797"/>
      <c r="O364" s="797"/>
      <c r="P364" s="798"/>
      <c r="Q364" s="799"/>
    </row>
    <row r="365" spans="6:17" x14ac:dyDescent="0.2">
      <c r="F365" s="782" t="s">
        <v>109</v>
      </c>
      <c r="G365" s="967">
        <v>0.1</v>
      </c>
      <c r="H365" s="967">
        <v>0.1</v>
      </c>
      <c r="I365" s="967">
        <v>0.1</v>
      </c>
      <c r="J365" s="967">
        <v>0.1</v>
      </c>
      <c r="K365" s="967">
        <v>0.1</v>
      </c>
      <c r="L365" s="967">
        <v>0.1</v>
      </c>
      <c r="M365" s="711"/>
      <c r="N365" s="803"/>
      <c r="O365" s="803"/>
      <c r="P365" s="796"/>
      <c r="Q365" s="804"/>
    </row>
    <row r="366" spans="6:17" x14ac:dyDescent="0.2">
      <c r="F366" s="782" t="s">
        <v>113</v>
      </c>
      <c r="G366" s="967"/>
      <c r="H366" s="967"/>
      <c r="I366" s="967"/>
      <c r="J366" s="967"/>
      <c r="K366" s="967"/>
      <c r="L366" s="967"/>
      <c r="M366" s="711"/>
      <c r="N366" s="803"/>
      <c r="O366" s="803"/>
      <c r="P366" s="796"/>
      <c r="Q366" s="804"/>
    </row>
    <row r="367" spans="6:17" ht="12" thickBot="1" x14ac:dyDescent="0.25">
      <c r="F367" s="783" t="s">
        <v>114</v>
      </c>
      <c r="G367" s="968"/>
      <c r="H367" s="968"/>
      <c r="I367" s="968"/>
      <c r="J367" s="968"/>
      <c r="K367" s="968"/>
      <c r="L367" s="968"/>
      <c r="M367" s="732"/>
      <c r="N367" s="814"/>
      <c r="O367" s="814"/>
      <c r="P367" s="777"/>
      <c r="Q367" s="822"/>
    </row>
    <row r="368" spans="6:17" x14ac:dyDescent="0.2">
      <c r="F368" s="800" t="s">
        <v>242</v>
      </c>
      <c r="G368" s="967">
        <v>0.1</v>
      </c>
      <c r="H368" s="967">
        <v>0.1</v>
      </c>
      <c r="I368" s="967">
        <v>0.1</v>
      </c>
      <c r="J368" s="967">
        <v>0.1</v>
      </c>
      <c r="K368" s="967">
        <v>0.1</v>
      </c>
      <c r="L368" s="967">
        <v>0.1</v>
      </c>
      <c r="M368" s="711"/>
      <c r="N368" s="803"/>
      <c r="O368" s="803"/>
      <c r="P368" s="796"/>
      <c r="Q368" s="804"/>
    </row>
    <row r="369" spans="6:17" x14ac:dyDescent="0.2">
      <c r="F369" s="782" t="s">
        <v>107</v>
      </c>
      <c r="G369" s="967">
        <v>0.1</v>
      </c>
      <c r="H369" s="967">
        <v>0.1</v>
      </c>
      <c r="I369" s="967">
        <v>0.1</v>
      </c>
      <c r="J369" s="967">
        <v>0.1</v>
      </c>
      <c r="K369" s="967">
        <v>0.1</v>
      </c>
      <c r="L369" s="967">
        <v>0.1</v>
      </c>
      <c r="M369" s="711"/>
      <c r="N369" s="803"/>
      <c r="O369" s="803"/>
      <c r="P369" s="796"/>
      <c r="Q369" s="804"/>
    </row>
    <row r="370" spans="6:17" x14ac:dyDescent="0.2">
      <c r="F370" s="782" t="s">
        <v>115</v>
      </c>
      <c r="G370" s="710"/>
      <c r="H370" s="710"/>
      <c r="I370" s="710"/>
      <c r="J370" s="710"/>
      <c r="K370" s="710"/>
      <c r="L370" s="710"/>
      <c r="M370" s="711"/>
      <c r="N370" s="803"/>
      <c r="O370" s="803"/>
      <c r="P370" s="796"/>
      <c r="Q370" s="804"/>
    </row>
    <row r="371" spans="6:17" ht="12" thickBot="1" x14ac:dyDescent="0.25">
      <c r="F371" s="783" t="s">
        <v>116</v>
      </c>
      <c r="G371" s="731"/>
      <c r="H371" s="731"/>
      <c r="I371" s="731"/>
      <c r="J371" s="731"/>
      <c r="K371" s="731"/>
      <c r="L371" s="731"/>
      <c r="M371" s="732"/>
      <c r="N371" s="814"/>
      <c r="O371" s="814"/>
      <c r="P371" s="777"/>
      <c r="Q371" s="822"/>
    </row>
    <row r="374" spans="6:17" ht="12" thickBot="1" x14ac:dyDescent="0.25"/>
    <row r="375" spans="6:17" ht="12.6" thickTop="1" thickBot="1" x14ac:dyDescent="0.25">
      <c r="F375" s="877" t="s">
        <v>272</v>
      </c>
      <c r="G375" s="848" t="s">
        <v>245</v>
      </c>
      <c r="H375" s="848" t="s">
        <v>246</v>
      </c>
      <c r="I375" s="848" t="s">
        <v>247</v>
      </c>
      <c r="J375" s="848" t="s">
        <v>41</v>
      </c>
      <c r="K375" s="988" t="s">
        <v>319</v>
      </c>
      <c r="L375" s="848" t="s">
        <v>145</v>
      </c>
      <c r="M375" s="849"/>
      <c r="N375" s="850"/>
      <c r="O375" s="850"/>
      <c r="P375" s="855"/>
      <c r="Q375" s="856"/>
    </row>
    <row r="376" spans="6:17" ht="12" thickTop="1" x14ac:dyDescent="0.2">
      <c r="F376" s="784" t="s">
        <v>241</v>
      </c>
      <c r="G376" s="698">
        <v>0.1</v>
      </c>
      <c r="H376" s="698">
        <v>0.1</v>
      </c>
      <c r="I376" s="698">
        <v>0.1</v>
      </c>
      <c r="J376" s="698">
        <v>0.1</v>
      </c>
      <c r="K376" s="698">
        <v>0.1</v>
      </c>
      <c r="L376" s="698">
        <v>0.1</v>
      </c>
      <c r="M376" s="699"/>
      <c r="N376" s="797"/>
      <c r="O376" s="797"/>
      <c r="P376" s="798"/>
      <c r="Q376" s="799"/>
    </row>
    <row r="377" spans="6:17" x14ac:dyDescent="0.2">
      <c r="F377" s="782" t="s">
        <v>109</v>
      </c>
      <c r="G377" s="710">
        <v>0.1</v>
      </c>
      <c r="H377" s="710">
        <v>0.1</v>
      </c>
      <c r="I377" s="710">
        <v>0.1</v>
      </c>
      <c r="J377" s="710">
        <v>0.2</v>
      </c>
      <c r="K377" s="710">
        <v>0.1</v>
      </c>
      <c r="L377" s="710">
        <v>0.1</v>
      </c>
      <c r="M377" s="711"/>
      <c r="N377" s="803"/>
      <c r="O377" s="803"/>
      <c r="P377" s="796"/>
      <c r="Q377" s="804"/>
    </row>
    <row r="378" spans="6:17" x14ac:dyDescent="0.2">
      <c r="F378" s="782" t="s">
        <v>113</v>
      </c>
      <c r="G378" s="710"/>
      <c r="H378" s="710"/>
      <c r="I378" s="710"/>
      <c r="J378" s="710"/>
      <c r="K378" s="710"/>
      <c r="L378" s="710"/>
      <c r="M378" s="711"/>
      <c r="N378" s="803"/>
      <c r="O378" s="803"/>
      <c r="P378" s="796"/>
      <c r="Q378" s="804"/>
    </row>
    <row r="379" spans="6:17" ht="12" thickBot="1" x14ac:dyDescent="0.25">
      <c r="F379" s="783" t="s">
        <v>114</v>
      </c>
      <c r="G379" s="731"/>
      <c r="H379" s="731"/>
      <c r="I379" s="731"/>
      <c r="J379" s="731"/>
      <c r="K379" s="731"/>
      <c r="L379" s="731"/>
      <c r="M379" s="732"/>
      <c r="N379" s="814"/>
      <c r="O379" s="814"/>
      <c r="P379" s="777"/>
      <c r="Q379" s="822"/>
    </row>
    <row r="380" spans="6:17" x14ac:dyDescent="0.2">
      <c r="F380" s="800" t="s">
        <v>242</v>
      </c>
      <c r="G380" s="710">
        <v>0.2</v>
      </c>
      <c r="H380" s="710">
        <v>0.1</v>
      </c>
      <c r="I380" s="710">
        <v>0.1</v>
      </c>
      <c r="J380" s="710">
        <v>0.2</v>
      </c>
      <c r="K380" s="710">
        <v>0.1</v>
      </c>
      <c r="L380" s="710">
        <v>0.1</v>
      </c>
      <c r="M380" s="711"/>
      <c r="N380" s="803"/>
      <c r="O380" s="803"/>
      <c r="P380" s="796"/>
      <c r="Q380" s="804"/>
    </row>
    <row r="381" spans="6:17" x14ac:dyDescent="0.2">
      <c r="F381" s="782" t="s">
        <v>107</v>
      </c>
      <c r="G381" s="710">
        <v>0.1</v>
      </c>
      <c r="H381" s="710">
        <v>0.1</v>
      </c>
      <c r="I381" s="710">
        <v>0.1</v>
      </c>
      <c r="J381" s="710">
        <v>0.3</v>
      </c>
      <c r="K381" s="710">
        <v>0.1</v>
      </c>
      <c r="L381" s="710">
        <v>0.1</v>
      </c>
      <c r="M381" s="711"/>
      <c r="N381" s="803"/>
      <c r="O381" s="803"/>
      <c r="P381" s="796"/>
      <c r="Q381" s="804"/>
    </row>
    <row r="382" spans="6:17" x14ac:dyDescent="0.2">
      <c r="F382" s="782" t="s">
        <v>115</v>
      </c>
      <c r="G382" s="710"/>
      <c r="H382" s="710"/>
      <c r="I382" s="710"/>
      <c r="J382" s="710"/>
      <c r="K382" s="710"/>
      <c r="L382" s="710"/>
      <c r="M382" s="711"/>
      <c r="N382" s="803"/>
      <c r="O382" s="803"/>
      <c r="P382" s="796"/>
      <c r="Q382" s="804"/>
    </row>
    <row r="383" spans="6:17" ht="12" thickBot="1" x14ac:dyDescent="0.25">
      <c r="F383" s="783" t="s">
        <v>116</v>
      </c>
      <c r="G383" s="731"/>
      <c r="H383" s="731"/>
      <c r="I383" s="731"/>
      <c r="J383" s="731"/>
      <c r="K383" s="731"/>
      <c r="L383" s="731"/>
      <c r="M383" s="732"/>
      <c r="N383" s="814"/>
      <c r="O383" s="814"/>
      <c r="P383" s="777"/>
      <c r="Q383" s="822"/>
    </row>
  </sheetData>
  <phoneticPr fontId="4" type="noConversion"/>
  <conditionalFormatting sqref="V4:AA39">
    <cfRule type="cellIs" dxfId="33" priority="1" operator="equal">
      <formula>0</formula>
    </cfRule>
  </conditionalFormatting>
  <pageMargins left="0.75" right="0.75" top="1" bottom="1" header="0.5" footer="0.5"/>
  <pageSetup paperSize="9" scale="65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50</vt:i4>
      </vt:variant>
    </vt:vector>
  </HeadingPairs>
  <TitlesOfParts>
    <vt:vector size="56" baseType="lpstr">
      <vt:lpstr>Summary</vt:lpstr>
      <vt:lpstr>Nova</vt:lpstr>
      <vt:lpstr>Diema Channels</vt:lpstr>
      <vt:lpstr>Fox Channels</vt:lpstr>
      <vt:lpstr>3rd Party Channels</vt:lpstr>
      <vt:lpstr>Lookup</vt:lpstr>
      <vt:lpstr>_PT2</vt:lpstr>
      <vt:lpstr>_RBS1</vt:lpstr>
      <vt:lpstr>_RBS2</vt:lpstr>
      <vt:lpstr>_RBS3</vt:lpstr>
      <vt:lpstr>_TG2</vt:lpstr>
      <vt:lpstr>_TG3</vt:lpstr>
      <vt:lpstr>AA</vt:lpstr>
      <vt:lpstr>Add</vt:lpstr>
      <vt:lpstr>Agency</vt:lpstr>
      <vt:lpstr>AnAg</vt:lpstr>
      <vt:lpstr>'3rd Party Channels'!Codes2</vt:lpstr>
      <vt:lpstr>'Diema Channels'!Codes2</vt:lpstr>
      <vt:lpstr>'Fox Channels'!Codes2</vt:lpstr>
      <vt:lpstr>Nova!Codes2</vt:lpstr>
      <vt:lpstr>Codes2</vt:lpstr>
      <vt:lpstr>Codes3</vt:lpstr>
      <vt:lpstr>Growth</vt:lpstr>
      <vt:lpstr>Growth2</vt:lpstr>
      <vt:lpstr>Internet</vt:lpstr>
      <vt:lpstr>Internet2</vt:lpstr>
      <vt:lpstr>Loyalty</vt:lpstr>
      <vt:lpstr>Loyalty2</vt:lpstr>
      <vt:lpstr>Mode</vt:lpstr>
      <vt:lpstr>newnew</vt:lpstr>
      <vt:lpstr>Package</vt:lpstr>
      <vt:lpstr>Package2</vt:lpstr>
      <vt:lpstr>Package3</vt:lpstr>
      <vt:lpstr>Position</vt:lpstr>
      <vt:lpstr>Positioning</vt:lpstr>
      <vt:lpstr>Pref2</vt:lpstr>
      <vt:lpstr>Preference</vt:lpstr>
      <vt:lpstr>'3rd Party Channels'!Print_Area</vt:lpstr>
      <vt:lpstr>'Diema Channels'!Print_Area</vt:lpstr>
      <vt:lpstr>'Fox Channels'!Print_Area</vt:lpstr>
      <vt:lpstr>Lookup!Print_Area</vt:lpstr>
      <vt:lpstr>Nova!Print_Area</vt:lpstr>
      <vt:lpstr>Summary!Print_Area</vt:lpstr>
      <vt:lpstr>PTI</vt:lpstr>
      <vt:lpstr>PTInd</vt:lpstr>
      <vt:lpstr>PTIndex</vt:lpstr>
      <vt:lpstr>RBS</vt:lpstr>
      <vt:lpstr>RByS</vt:lpstr>
      <vt:lpstr>Targets</vt:lpstr>
      <vt:lpstr>TGNew</vt:lpstr>
      <vt:lpstr>TGNew1</vt:lpstr>
      <vt:lpstr>TGNEWU</vt:lpstr>
      <vt:lpstr>TPS</vt:lpstr>
      <vt:lpstr>Vol</vt:lpstr>
      <vt:lpstr>Volume</vt:lpstr>
      <vt:lpstr>ъ87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V.Dimitrov</dc:creator>
  <cp:lastModifiedBy>Vilyan Dimitrov</cp:lastModifiedBy>
  <cp:lastPrinted>2016-02-17T14:17:44Z</cp:lastPrinted>
  <dcterms:created xsi:type="dcterms:W3CDTF">2010-02-02T11:49:28Z</dcterms:created>
  <dcterms:modified xsi:type="dcterms:W3CDTF">2019-09-10T13:28:26Z</dcterms:modified>
</cp:coreProperties>
</file>